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mc:AlternateContent xmlns:mc="http://schemas.openxmlformats.org/markup-compatibility/2006">
    <mc:Choice Requires="x15">
      <x15ac:absPath xmlns:x15ac="http://schemas.microsoft.com/office/spreadsheetml/2010/11/ac" url="C:\Users\hector.gaviria\Desktop\Control_ANS_v5\dashboard\"/>
    </mc:Choice>
  </mc:AlternateContent>
  <xr:revisionPtr revIDLastSave="0" documentId="13_ncr:1_{BF5BBF5A-78A9-402B-972F-47B1486EC098}" xr6:coauthVersionLast="47" xr6:coauthVersionMax="47" xr10:uidLastSave="{00000000-0000-0000-0000-000000000000}"/>
  <bookViews>
    <workbookView xWindow="-120" yWindow="-120" windowWidth="20730" windowHeight="11040" xr2:uid="{00000000-000D-0000-FFFF-FFFF00000000}"/>
  </bookViews>
  <sheets>
    <sheet name="DATOS_ANS" sheetId="2" r:id="rId1"/>
    <sheet name="RESPONSABLE" sheetId="8" r:id="rId2"/>
    <sheet name="DASHBOARD_ANS" sheetId="3" r:id="rId3"/>
    <sheet name="TC" sheetId="5" state="veryHidden" r:id="rId4"/>
    <sheet name="TD" sheetId="4" state="veryHidden" r:id="rId5"/>
  </sheets>
  <functionGroups builtInGroupCount="19"/>
  <definedNames>
    <definedName name="_xlnm._FilterDatabase" localSheetId="2" hidden="1">DASHBOARD_ANS!#REF!</definedName>
    <definedName name="_xleta.DAYS" hidden="1" xlm="1">#NAME?</definedName>
    <definedName name="_xleta.IF" hidden="1" xlm="1">#NAME?</definedName>
    <definedName name="RutaMapaANS">'C':\Users\hector.gaviria\OneDrive - Elite Ingenieros SAS\Control_ANS\mapa_ans.html</definedName>
    <definedName name="SegmentaciónDeDatos_ACTIVIDAD">#N/A</definedName>
    <definedName name="SegmentaciónDeDatos_ACTIVIDAD1">#N/A</definedName>
    <definedName name="SegmentaciónDeDatos_CONCEPTO">#N/A</definedName>
    <definedName name="SegmentaciónDeDatos_ESTADO">#N/A</definedName>
    <definedName name="SegmentaciónDeDatos_MUNICIPIO">#N/A</definedName>
    <definedName name="SegmentaciónDeDatos_SUBZONA">#N/A</definedName>
    <definedName name="SegmentaciónDeDatos_TIPO_DIRECCION">#N/A</definedName>
    <definedName name="SegmentaciónDeDatos_TIPO_DIRECCION1">#N/A</definedName>
  </definedNames>
  <calcPr calcId="191029"/>
  <pivotCaches>
    <pivotCache cacheId="3" r:id="rId6"/>
  </pivotCaches>
  <extLst>
    <ext xmlns:x14="http://schemas.microsoft.com/office/spreadsheetml/2009/9/main" uri="{BBE1A952-AA13-448e-AADC-164F8A28A991}">
      <x14:slicerCaches>
        <x14:slicerCache r:id="rId7"/>
        <x14:slicerCache r:id="rId8"/>
        <x14:slicerCache r:id="rId9"/>
        <x14:slicerCache r:id="rId10"/>
        <x14:slicerCache r:id="rId11"/>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2" l="1"/>
  <c r="B4" i="2"/>
  <c r="B5" i="2"/>
  <c r="B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B502" i="2"/>
  <c r="B503" i="2"/>
  <c r="B504" i="2"/>
  <c r="B505" i="2"/>
  <c r="B506" i="2"/>
  <c r="B507" i="2"/>
  <c r="B508" i="2"/>
  <c r="B509" i="2"/>
  <c r="B510" i="2"/>
  <c r="B511" i="2"/>
  <c r="B512" i="2"/>
  <c r="B513" i="2"/>
  <c r="B514" i="2"/>
  <c r="B515" i="2"/>
  <c r="B516" i="2"/>
  <c r="B517" i="2"/>
  <c r="B518" i="2"/>
  <c r="B519" i="2"/>
  <c r="B520" i="2"/>
  <c r="B521" i="2"/>
  <c r="B522" i="2"/>
  <c r="B523" i="2"/>
  <c r="B524" i="2"/>
  <c r="B525" i="2"/>
  <c r="B526" i="2"/>
  <c r="B527" i="2"/>
  <c r="B528" i="2"/>
  <c r="B529" i="2"/>
  <c r="B530" i="2"/>
  <c r="B531" i="2"/>
  <c r="B532" i="2"/>
  <c r="B533" i="2"/>
  <c r="B534" i="2"/>
  <c r="B535" i="2"/>
  <c r="B536" i="2"/>
  <c r="B537" i="2"/>
  <c r="B538" i="2"/>
  <c r="B539" i="2"/>
  <c r="B540" i="2"/>
  <c r="B541" i="2"/>
  <c r="B542" i="2"/>
  <c r="B543" i="2"/>
  <c r="B544" i="2"/>
  <c r="B545" i="2"/>
  <c r="B546" i="2"/>
  <c r="B547" i="2"/>
  <c r="B548" i="2"/>
  <c r="B549" i="2"/>
  <c r="B550" i="2"/>
  <c r="B551" i="2"/>
  <c r="B552" i="2"/>
  <c r="B553" i="2"/>
  <c r="B554" i="2"/>
  <c r="B555" i="2"/>
  <c r="B556" i="2"/>
  <c r="B557" i="2"/>
  <c r="B558" i="2"/>
  <c r="B559" i="2"/>
  <c r="B560" i="2"/>
  <c r="B561" i="2"/>
  <c r="B562" i="2"/>
  <c r="B563" i="2"/>
  <c r="B564" i="2"/>
  <c r="B565" i="2"/>
  <c r="B566" i="2"/>
  <c r="B567" i="2"/>
  <c r="B568" i="2"/>
  <c r="B569" i="2"/>
  <c r="B570" i="2"/>
  <c r="B571" i="2"/>
  <c r="B572" i="2"/>
  <c r="B573" i="2"/>
  <c r="B574" i="2"/>
  <c r="B575" i="2"/>
  <c r="B576" i="2"/>
  <c r="B577" i="2"/>
  <c r="B578" i="2"/>
  <c r="B579" i="2"/>
  <c r="B580" i="2"/>
  <c r="B581" i="2"/>
  <c r="B582" i="2"/>
  <c r="B583" i="2"/>
  <c r="B584" i="2"/>
  <c r="B585" i="2"/>
  <c r="B586" i="2"/>
  <c r="B587" i="2"/>
  <c r="B588" i="2"/>
  <c r="B589" i="2"/>
  <c r="B590" i="2"/>
  <c r="B591" i="2"/>
  <c r="B592" i="2"/>
  <c r="B593" i="2"/>
  <c r="B594" i="2"/>
  <c r="B595" i="2"/>
  <c r="B596" i="2"/>
  <c r="B597" i="2"/>
  <c r="B598" i="2"/>
  <c r="B599" i="2"/>
  <c r="B600" i="2"/>
  <c r="B601" i="2"/>
  <c r="B602" i="2"/>
  <c r="B603" i="2"/>
  <c r="B604" i="2"/>
  <c r="B605" i="2"/>
  <c r="B606" i="2"/>
  <c r="B607" i="2"/>
  <c r="B608" i="2"/>
  <c r="B609" i="2"/>
  <c r="B610" i="2"/>
  <c r="B611" i="2"/>
  <c r="B612" i="2"/>
  <c r="B613" i="2"/>
  <c r="B614" i="2"/>
  <c r="B615" i="2"/>
  <c r="B616" i="2"/>
  <c r="B617" i="2"/>
  <c r="B618" i="2"/>
  <c r="B619" i="2"/>
  <c r="B620" i="2"/>
  <c r="B621" i="2"/>
  <c r="B622" i="2"/>
  <c r="B623" i="2"/>
  <c r="B624" i="2"/>
  <c r="B625" i="2"/>
  <c r="B626" i="2"/>
  <c r="B627" i="2"/>
  <c r="B628" i="2"/>
  <c r="B629" i="2"/>
  <c r="B630" i="2"/>
  <c r="B631" i="2"/>
  <c r="B632" i="2"/>
  <c r="B633" i="2"/>
  <c r="B634" i="2"/>
  <c r="B635" i="2"/>
  <c r="B636" i="2"/>
  <c r="B637" i="2"/>
  <c r="B638" i="2"/>
  <c r="B639" i="2"/>
  <c r="B640" i="2"/>
  <c r="B641" i="2"/>
  <c r="B642" i="2"/>
  <c r="B643" i="2"/>
  <c r="B644" i="2"/>
  <c r="B645" i="2"/>
  <c r="B646" i="2"/>
  <c r="B647" i="2"/>
  <c r="B648" i="2"/>
  <c r="B649" i="2"/>
  <c r="B650" i="2"/>
  <c r="B651" i="2"/>
  <c r="B652" i="2"/>
  <c r="B653" i="2"/>
  <c r="B654" i="2"/>
  <c r="B655" i="2"/>
  <c r="B656" i="2"/>
  <c r="B657" i="2"/>
  <c r="B658" i="2"/>
  <c r="B659" i="2"/>
  <c r="B660" i="2"/>
  <c r="B661" i="2"/>
  <c r="B662" i="2"/>
  <c r="B663" i="2"/>
  <c r="B664" i="2"/>
  <c r="B665" i="2"/>
  <c r="B666" i="2"/>
  <c r="B667" i="2"/>
  <c r="B668" i="2"/>
  <c r="B669" i="2"/>
  <c r="B670" i="2"/>
  <c r="B671" i="2"/>
  <c r="B672" i="2"/>
  <c r="B673" i="2"/>
  <c r="B674" i="2"/>
  <c r="B675" i="2"/>
  <c r="B676" i="2"/>
  <c r="B677" i="2"/>
  <c r="B678" i="2"/>
  <c r="B679" i="2"/>
  <c r="B680" i="2"/>
  <c r="B681" i="2"/>
  <c r="B682" i="2"/>
  <c r="B683" i="2"/>
  <c r="B684" i="2"/>
  <c r="B685" i="2"/>
  <c r="B686" i="2"/>
  <c r="B687" i="2"/>
  <c r="B688" i="2"/>
  <c r="B689" i="2"/>
  <c r="B690" i="2"/>
  <c r="B691" i="2"/>
  <c r="B692" i="2"/>
  <c r="B693" i="2"/>
  <c r="B694" i="2"/>
  <c r="B695" i="2"/>
  <c r="B696" i="2"/>
  <c r="B697" i="2"/>
  <c r="B698" i="2"/>
  <c r="B699" i="2"/>
  <c r="B700" i="2"/>
  <c r="B701" i="2"/>
  <c r="B702" i="2"/>
  <c r="B703" i="2"/>
  <c r="B704" i="2"/>
  <c r="B705" i="2"/>
  <c r="B706" i="2"/>
  <c r="B707" i="2"/>
  <c r="B708" i="2"/>
  <c r="B709" i="2"/>
  <c r="B710" i="2"/>
  <c r="B711" i="2"/>
  <c r="B712" i="2"/>
  <c r="B713" i="2"/>
  <c r="B714" i="2"/>
  <c r="B715" i="2"/>
  <c r="B716" i="2"/>
  <c r="B717" i="2"/>
  <c r="B718" i="2"/>
  <c r="B719" i="2"/>
  <c r="B720" i="2"/>
  <c r="B721" i="2"/>
  <c r="B722" i="2"/>
  <c r="B723" i="2"/>
  <c r="B724" i="2"/>
  <c r="B725" i="2"/>
  <c r="B726" i="2"/>
  <c r="B727" i="2"/>
  <c r="B728" i="2"/>
  <c r="B729" i="2"/>
  <c r="B730" i="2"/>
  <c r="B731" i="2"/>
  <c r="B732" i="2"/>
  <c r="B733" i="2"/>
  <c r="B734" i="2"/>
  <c r="B735" i="2"/>
  <c r="B736" i="2"/>
  <c r="B737" i="2"/>
  <c r="B738" i="2"/>
  <c r="B739" i="2"/>
  <c r="B740" i="2"/>
  <c r="B741" i="2"/>
  <c r="B742" i="2"/>
  <c r="B743" i="2"/>
  <c r="B744" i="2"/>
  <c r="B745" i="2"/>
  <c r="B746" i="2"/>
  <c r="B747" i="2"/>
  <c r="B748" i="2"/>
  <c r="B749" i="2"/>
  <c r="B750" i="2"/>
  <c r="B751" i="2"/>
  <c r="B752" i="2"/>
  <c r="B753" i="2"/>
  <c r="B754" i="2"/>
  <c r="B755" i="2"/>
  <c r="B756" i="2"/>
  <c r="B757" i="2"/>
  <c r="B758" i="2"/>
  <c r="B759" i="2"/>
  <c r="B760" i="2"/>
  <c r="B761" i="2"/>
  <c r="B762" i="2"/>
  <c r="B763" i="2"/>
  <c r="B764" i="2"/>
  <c r="B765" i="2"/>
  <c r="B766" i="2"/>
  <c r="B767" i="2"/>
  <c r="B768" i="2"/>
  <c r="B769" i="2"/>
  <c r="B770" i="2"/>
  <c r="B771" i="2"/>
  <c r="B772" i="2"/>
  <c r="B773" i="2"/>
  <c r="B774" i="2"/>
  <c r="B775" i="2"/>
  <c r="B776" i="2"/>
  <c r="B777" i="2"/>
  <c r="B778" i="2"/>
  <c r="B779" i="2"/>
  <c r="B780" i="2"/>
  <c r="B781" i="2"/>
  <c r="B782" i="2"/>
  <c r="B783" i="2"/>
  <c r="B784" i="2"/>
  <c r="B785" i="2"/>
  <c r="B786" i="2"/>
  <c r="B787" i="2"/>
  <c r="B788" i="2"/>
  <c r="B789" i="2"/>
  <c r="B790" i="2"/>
  <c r="B791" i="2"/>
  <c r="B792" i="2"/>
  <c r="B793" i="2"/>
  <c r="B794" i="2"/>
  <c r="B795" i="2"/>
  <c r="B796" i="2"/>
  <c r="B797" i="2"/>
  <c r="B798" i="2"/>
  <c r="B799" i="2"/>
  <c r="B800" i="2"/>
  <c r="B801" i="2"/>
  <c r="B802" i="2"/>
  <c r="B803" i="2"/>
  <c r="B804" i="2"/>
  <c r="B805" i="2"/>
  <c r="B806" i="2"/>
  <c r="B807" i="2"/>
  <c r="B808" i="2"/>
  <c r="B809" i="2"/>
  <c r="B810" i="2"/>
  <c r="B811" i="2"/>
  <c r="B812" i="2"/>
  <c r="B813" i="2"/>
  <c r="B814" i="2"/>
  <c r="B815" i="2"/>
  <c r="B816" i="2"/>
  <c r="B817" i="2"/>
  <c r="B818" i="2"/>
  <c r="B819" i="2"/>
  <c r="B820" i="2"/>
  <c r="B821" i="2"/>
  <c r="B822" i="2"/>
  <c r="B823" i="2"/>
  <c r="B824" i="2"/>
  <c r="B825" i="2"/>
  <c r="B826" i="2"/>
  <c r="B827" i="2"/>
  <c r="B828" i="2"/>
  <c r="B829" i="2"/>
  <c r="B830" i="2"/>
  <c r="B831" i="2"/>
  <c r="B832" i="2"/>
  <c r="B833" i="2"/>
  <c r="B834" i="2"/>
  <c r="B835" i="2"/>
  <c r="B836" i="2"/>
  <c r="B837" i="2"/>
  <c r="B838" i="2"/>
  <c r="B839" i="2"/>
  <c r="B840" i="2"/>
  <c r="B841" i="2"/>
  <c r="B842" i="2"/>
  <c r="B843" i="2"/>
  <c r="B844" i="2"/>
  <c r="B845" i="2"/>
  <c r="B846" i="2"/>
  <c r="B847" i="2"/>
  <c r="B848" i="2"/>
  <c r="B849" i="2"/>
  <c r="B850" i="2"/>
  <c r="B851" i="2"/>
  <c r="B852" i="2"/>
  <c r="B853" i="2"/>
  <c r="B854" i="2"/>
  <c r="B855" i="2"/>
  <c r="B856" i="2"/>
  <c r="B857" i="2"/>
  <c r="B858" i="2"/>
  <c r="B859" i="2"/>
  <c r="B860" i="2"/>
  <c r="B861" i="2"/>
  <c r="B862" i="2"/>
  <c r="B863" i="2"/>
  <c r="B864" i="2"/>
  <c r="B865" i="2"/>
  <c r="B866" i="2"/>
  <c r="B867" i="2"/>
  <c r="B868" i="2"/>
  <c r="B869" i="2"/>
  <c r="B870" i="2"/>
  <c r="B871" i="2"/>
  <c r="B872" i="2"/>
  <c r="B873" i="2"/>
  <c r="B874" i="2"/>
  <c r="B875" i="2"/>
  <c r="B876" i="2"/>
  <c r="B877" i="2"/>
  <c r="B878" i="2"/>
  <c r="B879" i="2"/>
  <c r="B880" i="2"/>
  <c r="B881" i="2"/>
  <c r="B882" i="2"/>
  <c r="B883" i="2"/>
  <c r="B884" i="2"/>
  <c r="B885" i="2"/>
  <c r="B886" i="2"/>
  <c r="B887" i="2"/>
  <c r="B888" i="2"/>
  <c r="B889" i="2"/>
  <c r="B890" i="2"/>
  <c r="B891" i="2"/>
  <c r="B892" i="2"/>
  <c r="B893" i="2"/>
  <c r="B894" i="2"/>
  <c r="B895" i="2"/>
  <c r="B896" i="2"/>
  <c r="B897" i="2"/>
  <c r="B898" i="2"/>
  <c r="B899" i="2"/>
  <c r="B900" i="2"/>
  <c r="B901" i="2"/>
  <c r="B902" i="2"/>
  <c r="B903" i="2"/>
  <c r="B904" i="2"/>
  <c r="B905" i="2"/>
  <c r="B906" i="2"/>
  <c r="B907" i="2"/>
  <c r="B908" i="2"/>
  <c r="B909" i="2"/>
  <c r="B910" i="2"/>
  <c r="B911" i="2"/>
  <c r="B912" i="2"/>
  <c r="B913" i="2"/>
  <c r="B914" i="2"/>
  <c r="B915" i="2"/>
  <c r="B916" i="2"/>
  <c r="B917" i="2"/>
  <c r="B918" i="2"/>
  <c r="B919" i="2"/>
  <c r="B920" i="2"/>
  <c r="B921" i="2"/>
  <c r="B922" i="2"/>
  <c r="B923" i="2"/>
  <c r="B924" i="2"/>
  <c r="B925" i="2"/>
  <c r="B926" i="2"/>
  <c r="B927" i="2"/>
  <c r="B928" i="2"/>
  <c r="B929" i="2"/>
  <c r="B930" i="2"/>
  <c r="B931" i="2"/>
  <c r="B932" i="2"/>
  <c r="B933" i="2"/>
  <c r="B934" i="2"/>
  <c r="B935" i="2"/>
  <c r="B936" i="2"/>
  <c r="B937" i="2"/>
  <c r="B938" i="2"/>
  <c r="B939" i="2"/>
  <c r="B940" i="2"/>
  <c r="B941" i="2"/>
  <c r="B942" i="2"/>
  <c r="B943" i="2"/>
  <c r="B944" i="2"/>
  <c r="B945" i="2"/>
  <c r="B946" i="2"/>
  <c r="B947" i="2"/>
  <c r="B948" i="2"/>
  <c r="B949" i="2"/>
  <c r="B950" i="2"/>
  <c r="B951" i="2"/>
  <c r="B952" i="2"/>
  <c r="B953" i="2"/>
  <c r="B954" i="2"/>
  <c r="B955" i="2"/>
  <c r="B956" i="2"/>
  <c r="B957" i="2"/>
  <c r="B958" i="2"/>
  <c r="B959" i="2"/>
  <c r="B960" i="2"/>
  <c r="B961" i="2"/>
  <c r="B962" i="2"/>
  <c r="B963" i="2"/>
  <c r="B964" i="2"/>
  <c r="B965" i="2"/>
  <c r="B966" i="2"/>
  <c r="B967" i="2"/>
  <c r="B968" i="2"/>
  <c r="B969" i="2"/>
  <c r="B970" i="2"/>
  <c r="B971" i="2"/>
  <c r="B972" i="2"/>
  <c r="B973" i="2"/>
  <c r="B974" i="2"/>
  <c r="B975" i="2"/>
  <c r="B976" i="2"/>
  <c r="B977" i="2"/>
  <c r="B978" i="2"/>
  <c r="B979" i="2"/>
  <c r="B980" i="2"/>
  <c r="B981" i="2"/>
  <c r="B982" i="2"/>
  <c r="B983" i="2"/>
  <c r="B984" i="2"/>
  <c r="B985" i="2"/>
  <c r="B986" i="2"/>
  <c r="B987" i="2"/>
  <c r="B988" i="2"/>
  <c r="B989" i="2"/>
  <c r="B990" i="2"/>
  <c r="B991" i="2"/>
  <c r="B992" i="2"/>
  <c r="B993" i="2"/>
  <c r="B994" i="2"/>
  <c r="B995" i="2"/>
  <c r="B996" i="2"/>
  <c r="B997" i="2"/>
  <c r="B998" i="2"/>
  <c r="B999" i="2"/>
  <c r="B1000" i="2"/>
  <c r="B1001" i="2"/>
  <c r="B1002" i="2"/>
  <c r="B1003" i="2"/>
  <c r="B1004" i="2"/>
  <c r="B1005" i="2"/>
  <c r="B1006" i="2"/>
  <c r="B1007" i="2"/>
  <c r="B1008" i="2"/>
  <c r="B1009" i="2"/>
  <c r="B1010" i="2"/>
  <c r="B1011" i="2"/>
  <c r="B1012" i="2"/>
  <c r="B1013" i="2"/>
  <c r="B1014" i="2"/>
  <c r="B1015" i="2"/>
  <c r="B1016" i="2"/>
  <c r="B1017" i="2"/>
  <c r="B1018" i="2"/>
  <c r="B1019" i="2"/>
  <c r="B1020" i="2"/>
  <c r="B1021" i="2"/>
  <c r="B1022" i="2"/>
  <c r="B1023" i="2"/>
  <c r="B1024" i="2"/>
  <c r="B1025" i="2"/>
  <c r="B1026" i="2"/>
  <c r="B1027" i="2"/>
  <c r="B1028" i="2"/>
  <c r="B1029" i="2"/>
  <c r="B1030" i="2"/>
  <c r="B1031" i="2"/>
  <c r="B1032" i="2"/>
  <c r="B1033" i="2"/>
  <c r="B1034" i="2"/>
  <c r="B1035" i="2"/>
  <c r="B1036" i="2"/>
  <c r="B1037" i="2"/>
  <c r="B1038" i="2"/>
  <c r="B1039" i="2"/>
  <c r="B1040" i="2"/>
  <c r="B1041" i="2"/>
  <c r="B1042" i="2"/>
  <c r="B1043" i="2"/>
  <c r="B1044" i="2"/>
  <c r="B1045" i="2"/>
  <c r="B1046" i="2"/>
  <c r="B1047" i="2"/>
  <c r="B1048" i="2"/>
  <c r="B1049" i="2"/>
  <c r="B1050" i="2"/>
  <c r="B1051" i="2"/>
  <c r="B1052" i="2"/>
  <c r="B1053" i="2"/>
  <c r="B1054" i="2"/>
  <c r="B1055" i="2"/>
  <c r="B1056" i="2"/>
  <c r="B1057" i="2"/>
  <c r="B1058" i="2"/>
  <c r="B1059" i="2"/>
  <c r="B1060" i="2"/>
  <c r="B1061" i="2"/>
  <c r="B1062" i="2"/>
  <c r="B1063" i="2"/>
  <c r="B1064" i="2"/>
  <c r="B1065" i="2"/>
  <c r="B1066" i="2"/>
  <c r="B1067" i="2"/>
  <c r="B1068" i="2"/>
  <c r="B1069" i="2"/>
  <c r="B1070" i="2"/>
  <c r="B1071" i="2"/>
  <c r="B1072" i="2"/>
  <c r="B1073" i="2"/>
  <c r="B1074" i="2"/>
  <c r="B1075" i="2"/>
  <c r="B1076" i="2"/>
  <c r="B1077" i="2"/>
  <c r="B1078" i="2"/>
  <c r="B1079" i="2"/>
  <c r="B1080" i="2"/>
  <c r="B1081" i="2"/>
  <c r="B1082" i="2"/>
  <c r="B1083" i="2"/>
  <c r="B1084" i="2"/>
  <c r="B1085" i="2"/>
  <c r="B1086" i="2"/>
  <c r="B1087" i="2"/>
  <c r="B1088" i="2"/>
  <c r="B1089" i="2"/>
  <c r="B1090" i="2"/>
  <c r="B1091" i="2"/>
  <c r="B1092" i="2"/>
  <c r="B1093" i="2"/>
  <c r="B1094" i="2"/>
  <c r="B1095" i="2"/>
  <c r="B1096" i="2"/>
  <c r="B1097" i="2"/>
  <c r="B1098" i="2"/>
  <c r="B1099" i="2"/>
  <c r="B1100" i="2"/>
  <c r="B1101" i="2"/>
  <c r="B1102" i="2"/>
  <c r="B1103" i="2"/>
  <c r="B1104" i="2"/>
  <c r="B1105" i="2"/>
  <c r="B1106" i="2"/>
  <c r="B1107" i="2"/>
  <c r="B1108" i="2"/>
  <c r="B1109" i="2"/>
  <c r="B1110" i="2"/>
  <c r="B1111" i="2"/>
  <c r="B1112" i="2"/>
  <c r="B1113" i="2"/>
  <c r="B1114" i="2"/>
  <c r="B1115" i="2"/>
  <c r="B1116" i="2"/>
  <c r="B1117" i="2"/>
  <c r="B1118" i="2"/>
  <c r="B1119" i="2"/>
  <c r="B1120" i="2"/>
  <c r="B1121" i="2"/>
  <c r="B1122" i="2"/>
  <c r="B1123" i="2"/>
  <c r="B1124" i="2"/>
  <c r="B1125" i="2"/>
  <c r="B1126" i="2"/>
  <c r="B1127" i="2"/>
  <c r="B1128" i="2"/>
  <c r="B1129" i="2"/>
  <c r="B1130" i="2"/>
  <c r="B1131" i="2"/>
  <c r="B1132" i="2"/>
  <c r="B1133" i="2"/>
  <c r="B1134" i="2"/>
  <c r="B1135" i="2"/>
  <c r="B1136" i="2"/>
  <c r="B1137" i="2"/>
  <c r="B1138" i="2"/>
  <c r="B1139" i="2"/>
  <c r="B1140" i="2"/>
  <c r="B1141" i="2"/>
  <c r="B1142" i="2"/>
  <c r="B1143" i="2"/>
  <c r="B1144" i="2"/>
  <c r="B1145" i="2"/>
  <c r="B1146" i="2"/>
  <c r="B1147" i="2"/>
  <c r="B1148" i="2"/>
  <c r="B1149" i="2"/>
  <c r="B1150" i="2"/>
  <c r="B1151" i="2"/>
  <c r="B1152" i="2"/>
  <c r="B1153" i="2"/>
  <c r="B1154" i="2"/>
  <c r="B1155" i="2"/>
  <c r="B1156" i="2"/>
  <c r="B1157" i="2"/>
  <c r="B1158" i="2"/>
  <c r="B1159" i="2"/>
  <c r="B1160" i="2"/>
  <c r="B1161" i="2"/>
  <c r="B1162" i="2"/>
  <c r="B1163" i="2"/>
  <c r="B1164" i="2"/>
  <c r="B1165" i="2"/>
  <c r="B1166" i="2"/>
  <c r="B1167" i="2"/>
  <c r="B1168" i="2"/>
  <c r="B1169" i="2"/>
  <c r="B1170" i="2"/>
  <c r="B1171" i="2"/>
  <c r="B1172" i="2"/>
  <c r="B1173" i="2"/>
  <c r="B1174" i="2"/>
  <c r="B1175" i="2"/>
  <c r="B1176" i="2"/>
  <c r="B1177" i="2"/>
  <c r="B1178" i="2"/>
  <c r="B1179" i="2"/>
  <c r="B1180" i="2"/>
  <c r="B1181" i="2"/>
  <c r="B1182" i="2"/>
  <c r="B1183" i="2"/>
  <c r="B1184" i="2"/>
  <c r="B1185" i="2"/>
  <c r="B1186" i="2"/>
  <c r="B1187" i="2"/>
  <c r="B1188" i="2"/>
  <c r="B1189" i="2"/>
  <c r="B1190" i="2"/>
  <c r="B1191" i="2"/>
  <c r="B1192" i="2"/>
  <c r="B1193" i="2"/>
  <c r="B1194" i="2"/>
  <c r="B1195" i="2"/>
  <c r="B1196" i="2"/>
  <c r="B1197" i="2"/>
  <c r="B1198" i="2"/>
  <c r="B1199" i="2"/>
  <c r="B1200" i="2"/>
  <c r="B1201" i="2"/>
  <c r="B1202" i="2"/>
  <c r="B1203" i="2"/>
  <c r="B1204" i="2"/>
  <c r="B1205" i="2"/>
  <c r="B1206" i="2"/>
  <c r="B1207" i="2"/>
  <c r="B1208" i="2"/>
  <c r="B1209" i="2"/>
  <c r="B1210" i="2"/>
  <c r="B1211" i="2"/>
  <c r="B1212" i="2"/>
  <c r="B1213" i="2"/>
  <c r="B1214" i="2"/>
  <c r="B1215" i="2"/>
  <c r="B1216" i="2"/>
  <c r="B1217" i="2"/>
  <c r="B1218" i="2"/>
  <c r="B1219" i="2"/>
  <c r="B1220" i="2"/>
  <c r="B1221" i="2"/>
  <c r="B1222" i="2"/>
  <c r="B1223" i="2"/>
  <c r="B1224" i="2"/>
  <c r="B1225" i="2"/>
  <c r="B1226" i="2"/>
  <c r="B1227" i="2"/>
  <c r="B1228" i="2"/>
  <c r="B1229" i="2"/>
  <c r="B1230" i="2"/>
  <c r="B1231" i="2"/>
  <c r="B1232" i="2"/>
  <c r="B1233" i="2"/>
  <c r="B1234" i="2"/>
  <c r="B1235" i="2"/>
  <c r="B1236" i="2"/>
  <c r="B1237" i="2"/>
  <c r="B1238" i="2"/>
  <c r="B1239" i="2"/>
  <c r="B1240" i="2"/>
  <c r="B1241" i="2"/>
  <c r="B1242" i="2"/>
  <c r="B1243" i="2"/>
  <c r="B1244" i="2"/>
  <c r="B1245" i="2"/>
  <c r="B1246" i="2"/>
  <c r="B1247" i="2"/>
  <c r="B1248" i="2"/>
  <c r="B1249" i="2"/>
  <c r="B1250" i="2"/>
  <c r="B1251" i="2"/>
  <c r="B1252" i="2"/>
  <c r="B1253" i="2"/>
  <c r="B1254" i="2"/>
  <c r="B1255" i="2"/>
  <c r="B1256" i="2"/>
  <c r="B1257" i="2"/>
  <c r="B1258" i="2"/>
  <c r="B1259" i="2"/>
  <c r="B1260" i="2"/>
  <c r="B1261" i="2"/>
  <c r="B1262" i="2"/>
  <c r="B1263" i="2"/>
  <c r="B1264" i="2"/>
  <c r="B1265" i="2"/>
  <c r="B1266" i="2"/>
  <c r="B1267" i="2"/>
  <c r="B1268" i="2"/>
  <c r="B1269" i="2"/>
  <c r="B1270" i="2"/>
  <c r="B1271" i="2"/>
  <c r="B1272" i="2"/>
  <c r="B1273" i="2"/>
  <c r="B1274" i="2"/>
  <c r="B1275" i="2"/>
  <c r="B1276" i="2"/>
  <c r="B1277" i="2"/>
  <c r="B1278" i="2"/>
  <c r="B1279" i="2"/>
  <c r="B1280" i="2"/>
  <c r="B1281" i="2"/>
  <c r="B1282" i="2"/>
  <c r="B1283" i="2"/>
  <c r="B1284" i="2"/>
  <c r="B1285" i="2"/>
  <c r="B1286" i="2"/>
  <c r="B1287" i="2"/>
  <c r="B1288" i="2"/>
  <c r="B1289" i="2"/>
  <c r="B1290" i="2"/>
  <c r="B1291" i="2"/>
  <c r="B1292" i="2"/>
  <c r="B1293" i="2"/>
  <c r="B1294" i="2"/>
  <c r="B1295" i="2"/>
  <c r="B1296" i="2"/>
  <c r="B1297" i="2"/>
  <c r="B1298" i="2"/>
  <c r="B1299" i="2"/>
  <c r="B1300" i="2"/>
  <c r="B1301" i="2"/>
  <c r="B1302" i="2"/>
  <c r="B1303" i="2"/>
  <c r="B1304" i="2"/>
  <c r="B1305" i="2"/>
  <c r="B1306" i="2"/>
  <c r="B1307" i="2"/>
  <c r="B1308" i="2"/>
  <c r="B1309" i="2"/>
  <c r="B1310" i="2"/>
  <c r="B1311" i="2"/>
  <c r="B1312" i="2"/>
  <c r="B1313" i="2"/>
  <c r="B1314" i="2"/>
  <c r="B1315" i="2"/>
  <c r="B1316" i="2"/>
  <c r="B1317" i="2"/>
  <c r="B1318" i="2"/>
  <c r="B1319" i="2"/>
  <c r="B1320" i="2"/>
  <c r="B1321" i="2"/>
  <c r="B1322" i="2"/>
  <c r="B1323" i="2"/>
  <c r="B1324" i="2"/>
  <c r="B1325" i="2"/>
  <c r="B1326" i="2"/>
  <c r="B1327" i="2"/>
  <c r="B1328" i="2"/>
  <c r="B1329" i="2"/>
  <c r="B1330" i="2"/>
  <c r="B1331" i="2"/>
  <c r="B1332" i="2"/>
  <c r="B1333" i="2"/>
  <c r="B1334" i="2"/>
  <c r="B1335" i="2"/>
  <c r="B1336" i="2"/>
  <c r="B1337" i="2"/>
  <c r="B1338" i="2"/>
  <c r="B1339" i="2"/>
  <c r="B1340" i="2"/>
  <c r="B1341" i="2"/>
  <c r="B1342" i="2"/>
  <c r="B1343" i="2"/>
  <c r="B1344" i="2"/>
  <c r="B1345" i="2"/>
  <c r="B1346" i="2"/>
  <c r="B1347" i="2"/>
  <c r="B1348" i="2"/>
  <c r="B1349" i="2"/>
  <c r="B1350" i="2"/>
  <c r="B1351" i="2"/>
  <c r="B1352" i="2"/>
  <c r="B1353" i="2"/>
  <c r="B1354" i="2"/>
  <c r="B1355" i="2"/>
  <c r="B1356" i="2"/>
  <c r="B1357" i="2"/>
  <c r="B1358" i="2"/>
  <c r="B1359" i="2"/>
  <c r="B1360" i="2"/>
  <c r="B1361" i="2"/>
  <c r="B1362" i="2"/>
  <c r="B1363" i="2"/>
  <c r="B1364" i="2"/>
  <c r="B1365" i="2"/>
  <c r="B1366" i="2"/>
  <c r="B1367" i="2"/>
  <c r="B1368" i="2"/>
  <c r="B1369" i="2"/>
  <c r="B1370" i="2"/>
  <c r="B1371" i="2"/>
  <c r="B1372" i="2"/>
  <c r="B1373" i="2"/>
  <c r="B1374" i="2"/>
  <c r="B1375" i="2"/>
  <c r="B1376" i="2"/>
  <c r="B1377" i="2"/>
  <c r="B1378" i="2"/>
  <c r="B1379" i="2"/>
  <c r="B1380" i="2"/>
  <c r="B1381" i="2"/>
  <c r="B1382" i="2"/>
  <c r="B1383" i="2"/>
  <c r="B1384" i="2"/>
  <c r="B1385" i="2"/>
  <c r="B1386" i="2"/>
  <c r="B1387" i="2"/>
  <c r="B1388" i="2"/>
  <c r="B1389" i="2"/>
  <c r="B1390" i="2"/>
  <c r="B1391" i="2"/>
  <c r="B1392" i="2"/>
  <c r="B1393" i="2"/>
  <c r="B1394" i="2"/>
  <c r="B1395" i="2"/>
  <c r="B1396" i="2"/>
  <c r="B1397" i="2"/>
  <c r="B1398" i="2"/>
  <c r="B1399" i="2"/>
  <c r="B1400" i="2"/>
  <c r="B1401" i="2"/>
  <c r="B1402" i="2"/>
  <c r="B1403" i="2"/>
  <c r="B1404" i="2"/>
  <c r="B1405" i="2"/>
  <c r="B1406" i="2"/>
  <c r="B1407" i="2"/>
  <c r="B1408" i="2"/>
  <c r="B1409" i="2"/>
  <c r="B1410" i="2"/>
  <c r="B1411" i="2"/>
  <c r="B1412" i="2"/>
  <c r="B1413" i="2"/>
  <c r="B1414" i="2"/>
  <c r="B1415" i="2"/>
  <c r="B1416" i="2"/>
  <c r="B1417" i="2"/>
  <c r="B1418" i="2"/>
  <c r="B1419" i="2"/>
  <c r="B1420" i="2"/>
  <c r="B1421" i="2"/>
  <c r="B1422" i="2"/>
  <c r="B1423" i="2"/>
  <c r="B1424" i="2"/>
  <c r="B1425" i="2"/>
  <c r="B1426" i="2"/>
  <c r="B1427" i="2"/>
  <c r="B1428" i="2"/>
  <c r="B1429" i="2"/>
  <c r="B1430" i="2"/>
  <c r="B1431" i="2"/>
  <c r="B1432" i="2"/>
  <c r="B1433" i="2"/>
  <c r="B1434" i="2"/>
  <c r="B1435" i="2"/>
  <c r="B1436" i="2"/>
  <c r="B1437" i="2"/>
  <c r="B1438" i="2"/>
  <c r="B1439" i="2"/>
  <c r="B1440" i="2"/>
  <c r="B1441" i="2"/>
  <c r="B1442" i="2"/>
  <c r="B1443" i="2"/>
  <c r="B1444" i="2"/>
  <c r="B1445" i="2"/>
  <c r="B1446" i="2"/>
  <c r="B1447" i="2"/>
  <c r="B1448" i="2"/>
  <c r="B1449" i="2"/>
  <c r="B1450" i="2"/>
  <c r="B1451" i="2"/>
  <c r="B1452" i="2"/>
  <c r="B1453" i="2"/>
  <c r="B1454" i="2"/>
  <c r="B1455" i="2"/>
  <c r="B1456" i="2"/>
  <c r="B1457" i="2"/>
  <c r="B1458" i="2"/>
  <c r="B1459" i="2"/>
  <c r="B1460" i="2"/>
  <c r="B1461" i="2"/>
  <c r="B1462" i="2"/>
  <c r="B1463" i="2"/>
  <c r="B1464" i="2"/>
  <c r="B1465" i="2"/>
  <c r="B1466" i="2"/>
  <c r="B1467" i="2"/>
  <c r="B1468" i="2"/>
  <c r="B1469" i="2"/>
  <c r="B1470" i="2"/>
  <c r="B1471" i="2"/>
  <c r="B1472" i="2"/>
  <c r="B1473" i="2"/>
  <c r="B1474" i="2"/>
  <c r="B1475" i="2"/>
  <c r="B1476" i="2"/>
  <c r="B1477" i="2"/>
  <c r="B1478" i="2"/>
  <c r="B1479" i="2"/>
  <c r="B1480" i="2"/>
  <c r="B1481" i="2"/>
  <c r="B1482" i="2"/>
  <c r="B1483" i="2"/>
  <c r="B1484" i="2"/>
  <c r="B1485" i="2"/>
  <c r="B1486" i="2"/>
  <c r="B1487" i="2"/>
  <c r="B1488" i="2"/>
  <c r="B1489" i="2"/>
  <c r="B1490" i="2"/>
  <c r="B1491" i="2"/>
  <c r="B1492" i="2"/>
  <c r="B1493" i="2"/>
  <c r="B1494" i="2"/>
  <c r="B1495" i="2"/>
  <c r="B1496" i="2"/>
  <c r="B1497" i="2"/>
  <c r="B1498" i="2"/>
  <c r="B1499" i="2"/>
  <c r="B1500" i="2"/>
  <c r="B1501" i="2"/>
  <c r="B1502" i="2"/>
  <c r="B1503" i="2"/>
  <c r="B1504" i="2"/>
  <c r="B1505" i="2"/>
  <c r="B1506" i="2"/>
  <c r="B1507" i="2"/>
  <c r="B1508" i="2"/>
  <c r="B1509" i="2"/>
  <c r="B1510" i="2"/>
  <c r="B1511" i="2"/>
  <c r="B1512" i="2"/>
  <c r="B1513" i="2"/>
  <c r="B1514" i="2"/>
  <c r="B1515" i="2"/>
  <c r="B1516" i="2"/>
  <c r="B1517" i="2"/>
  <c r="B1518" i="2"/>
  <c r="B1519" i="2"/>
  <c r="B1520" i="2"/>
  <c r="B1521" i="2"/>
  <c r="B1522" i="2"/>
  <c r="B1523" i="2"/>
  <c r="B1524" i="2"/>
  <c r="B1525" i="2"/>
  <c r="B1526" i="2"/>
  <c r="B1527" i="2"/>
  <c r="B1528" i="2"/>
  <c r="B1529" i="2"/>
  <c r="B1530" i="2"/>
  <c r="B1531" i="2"/>
  <c r="B1532" i="2"/>
  <c r="B1533" i="2"/>
  <c r="B1534" i="2"/>
  <c r="B1535" i="2"/>
  <c r="B1536" i="2"/>
  <c r="B1537" i="2"/>
  <c r="B1538" i="2"/>
  <c r="B1539" i="2"/>
  <c r="B1540" i="2"/>
  <c r="B1541" i="2"/>
  <c r="B1542" i="2"/>
  <c r="B1543" i="2"/>
  <c r="B1544" i="2"/>
  <c r="B1545" i="2"/>
  <c r="B1546" i="2"/>
  <c r="B1547" i="2"/>
  <c r="B1548" i="2"/>
  <c r="B1549" i="2"/>
  <c r="B1550" i="2"/>
  <c r="B1551" i="2"/>
  <c r="B1552" i="2"/>
  <c r="B1553" i="2"/>
  <c r="B1554" i="2"/>
  <c r="B1555" i="2"/>
  <c r="B1556" i="2"/>
  <c r="B1557" i="2"/>
  <c r="B1558" i="2"/>
  <c r="B1559" i="2"/>
  <c r="B1560" i="2"/>
  <c r="B1561" i="2"/>
  <c r="B1562" i="2"/>
  <c r="B1563" i="2"/>
  <c r="B1564" i="2"/>
  <c r="B1565" i="2"/>
  <c r="B1566" i="2"/>
  <c r="B1567" i="2"/>
  <c r="B1568" i="2"/>
  <c r="B1569" i="2"/>
  <c r="B1570" i="2"/>
  <c r="B1571" i="2"/>
  <c r="B1572" i="2"/>
  <c r="B1573" i="2"/>
  <c r="B1574" i="2"/>
  <c r="B1575" i="2"/>
  <c r="B1576" i="2"/>
  <c r="B1577" i="2"/>
  <c r="B1578" i="2"/>
  <c r="B1579" i="2"/>
  <c r="B1580" i="2"/>
  <c r="B1581" i="2"/>
  <c r="B1582" i="2"/>
  <c r="B1583" i="2"/>
  <c r="B1584" i="2"/>
  <c r="B1585" i="2"/>
  <c r="B1586" i="2"/>
  <c r="B1587" i="2"/>
  <c r="B1588" i="2"/>
  <c r="B1589" i="2"/>
  <c r="B1590" i="2"/>
  <c r="B1591" i="2"/>
  <c r="B1592" i="2"/>
  <c r="B1593" i="2"/>
  <c r="B1594" i="2"/>
  <c r="B1595" i="2"/>
  <c r="B1596" i="2"/>
  <c r="B1597" i="2"/>
  <c r="B1598" i="2"/>
  <c r="B1599" i="2"/>
  <c r="B1600" i="2"/>
  <c r="B1601" i="2"/>
  <c r="B1602" i="2"/>
  <c r="B1603" i="2"/>
  <c r="B1604" i="2"/>
  <c r="B1605" i="2"/>
  <c r="B1606" i="2"/>
  <c r="B1607" i="2"/>
  <c r="B1608" i="2"/>
  <c r="B1609" i="2"/>
  <c r="B1610" i="2"/>
  <c r="B1611" i="2"/>
  <c r="B1612" i="2"/>
  <c r="B1613" i="2"/>
  <c r="B1614" i="2"/>
  <c r="B1615" i="2"/>
  <c r="B1616" i="2"/>
  <c r="B1617" i="2"/>
  <c r="B1618" i="2"/>
  <c r="B1619" i="2"/>
  <c r="B1620" i="2"/>
  <c r="B1621" i="2"/>
  <c r="B1622" i="2"/>
  <c r="B1623" i="2"/>
  <c r="B1624" i="2"/>
  <c r="B1625" i="2"/>
  <c r="B1626" i="2"/>
  <c r="B1627" i="2"/>
  <c r="B1628" i="2"/>
  <c r="B1629" i="2"/>
  <c r="B1630" i="2"/>
  <c r="B1631" i="2"/>
  <c r="B1632" i="2"/>
  <c r="B1633" i="2"/>
  <c r="B1634" i="2"/>
  <c r="B1635" i="2"/>
  <c r="B1636" i="2"/>
  <c r="B1637" i="2"/>
  <c r="B1638" i="2"/>
  <c r="B1639" i="2"/>
  <c r="B1640" i="2"/>
  <c r="B1641" i="2"/>
  <c r="B1642" i="2"/>
  <c r="B1643" i="2"/>
  <c r="B1644" i="2"/>
  <c r="B1645" i="2"/>
  <c r="B1646" i="2"/>
  <c r="B1647" i="2"/>
  <c r="B1648" i="2"/>
  <c r="B1649" i="2"/>
  <c r="B1650" i="2"/>
  <c r="B1651" i="2"/>
  <c r="B1652" i="2"/>
  <c r="B1653" i="2"/>
  <c r="B1654" i="2"/>
  <c r="B1655" i="2"/>
  <c r="B1656" i="2"/>
  <c r="B1657" i="2"/>
  <c r="B1658" i="2"/>
  <c r="B1659" i="2"/>
  <c r="B1660" i="2"/>
  <c r="B1661" i="2"/>
  <c r="B1662" i="2"/>
  <c r="B1663" i="2"/>
  <c r="B1664" i="2"/>
  <c r="B1665" i="2"/>
  <c r="B1666" i="2"/>
  <c r="B1667" i="2"/>
  <c r="B1668" i="2"/>
  <c r="B1669" i="2"/>
  <c r="B1670" i="2"/>
  <c r="B1671" i="2"/>
  <c r="B1672" i="2"/>
  <c r="B1673" i="2"/>
  <c r="B1674" i="2"/>
  <c r="B1675" i="2"/>
  <c r="B1676" i="2"/>
  <c r="B1677" i="2"/>
  <c r="B1678" i="2"/>
  <c r="B1679" i="2"/>
  <c r="B1680" i="2"/>
  <c r="B1681" i="2"/>
  <c r="B1682" i="2"/>
  <c r="B1683" i="2"/>
  <c r="B1684" i="2"/>
  <c r="B1685" i="2"/>
  <c r="B1686" i="2"/>
  <c r="B1687" i="2"/>
  <c r="B1688" i="2"/>
  <c r="B1689" i="2"/>
  <c r="B1690" i="2"/>
  <c r="B1691" i="2"/>
  <c r="B1692" i="2"/>
  <c r="B1693" i="2"/>
  <c r="B1694" i="2"/>
  <c r="B1695" i="2"/>
  <c r="B1696" i="2"/>
  <c r="B1697" i="2"/>
  <c r="B1698" i="2"/>
  <c r="B1699" i="2"/>
  <c r="B1700" i="2"/>
  <c r="B1701" i="2"/>
  <c r="B1702" i="2"/>
  <c r="B1703" i="2"/>
  <c r="B1704" i="2"/>
  <c r="B1705" i="2"/>
  <c r="B1706" i="2"/>
  <c r="B1707" i="2"/>
  <c r="B1708" i="2"/>
  <c r="B1709" i="2"/>
  <c r="B1710" i="2"/>
  <c r="B1711" i="2"/>
  <c r="B1712" i="2"/>
  <c r="B1713" i="2"/>
  <c r="B1714" i="2"/>
  <c r="B1715" i="2"/>
  <c r="B1716" i="2"/>
  <c r="B1717" i="2"/>
  <c r="B1718" i="2"/>
  <c r="B1719" i="2"/>
  <c r="B1720" i="2"/>
  <c r="B1721" i="2"/>
  <c r="B1722" i="2"/>
  <c r="B1723" i="2"/>
  <c r="B1724" i="2"/>
  <c r="B1725" i="2"/>
  <c r="B1726" i="2"/>
  <c r="B1727" i="2"/>
  <c r="B1728" i="2"/>
  <c r="B1729" i="2"/>
  <c r="B1730" i="2"/>
  <c r="B1731" i="2"/>
  <c r="B1732" i="2"/>
  <c r="B1733" i="2"/>
  <c r="B1734" i="2"/>
  <c r="B1735" i="2"/>
  <c r="B1736" i="2"/>
  <c r="B1737" i="2"/>
  <c r="B1738" i="2"/>
  <c r="B1739" i="2"/>
  <c r="B1740" i="2"/>
  <c r="B1741" i="2"/>
  <c r="B1742" i="2"/>
  <c r="B1743" i="2"/>
  <c r="B1744" i="2"/>
  <c r="B1745" i="2"/>
  <c r="B1746" i="2"/>
  <c r="B1747" i="2"/>
  <c r="B1748" i="2"/>
  <c r="B1749" i="2"/>
  <c r="B1750" i="2"/>
  <c r="B1751" i="2"/>
  <c r="B1752" i="2"/>
  <c r="B1753" i="2"/>
  <c r="B1754" i="2"/>
  <c r="B1755" i="2"/>
  <c r="B1756" i="2"/>
  <c r="B1757" i="2"/>
  <c r="B1758" i="2"/>
  <c r="B1759" i="2"/>
  <c r="B1760" i="2"/>
  <c r="B1761" i="2"/>
  <c r="B1762" i="2"/>
  <c r="B1763" i="2"/>
  <c r="B1764" i="2"/>
  <c r="B1765" i="2"/>
  <c r="B1766" i="2"/>
  <c r="B1767" i="2"/>
  <c r="B1768" i="2"/>
  <c r="B1769" i="2"/>
  <c r="B1770" i="2"/>
  <c r="B1771" i="2"/>
  <c r="B1772" i="2"/>
  <c r="B1773" i="2"/>
  <c r="B1774" i="2"/>
  <c r="B1775" i="2"/>
  <c r="B1776" i="2"/>
  <c r="B1777" i="2"/>
  <c r="B1778" i="2"/>
  <c r="B1779" i="2"/>
  <c r="B1780" i="2"/>
  <c r="B1781" i="2"/>
  <c r="B1782" i="2"/>
  <c r="B1783" i="2"/>
  <c r="B1784" i="2"/>
  <c r="B1785" i="2"/>
  <c r="B1786" i="2"/>
  <c r="B1787" i="2"/>
  <c r="B1788" i="2"/>
  <c r="B1789" i="2"/>
  <c r="B1790" i="2"/>
  <c r="B1791" i="2"/>
  <c r="B1792" i="2"/>
  <c r="B1793" i="2"/>
  <c r="B1794" i="2"/>
  <c r="B1795" i="2"/>
  <c r="B1796" i="2"/>
  <c r="B1797" i="2"/>
  <c r="B1798" i="2"/>
  <c r="B1799" i="2"/>
  <c r="B1800" i="2"/>
  <c r="B1801" i="2"/>
  <c r="B1802" i="2"/>
  <c r="B1803" i="2"/>
  <c r="B1804" i="2"/>
  <c r="B1805" i="2"/>
  <c r="B1806" i="2"/>
  <c r="B1807" i="2"/>
  <c r="B1808" i="2"/>
  <c r="B1809" i="2"/>
  <c r="B1810" i="2"/>
  <c r="B1811" i="2"/>
  <c r="B1812" i="2"/>
  <c r="B1813" i="2"/>
  <c r="B1814" i="2"/>
  <c r="B1815" i="2"/>
  <c r="B1816" i="2"/>
  <c r="B1817" i="2"/>
  <c r="B1818" i="2"/>
  <c r="B1819" i="2"/>
  <c r="B1820" i="2"/>
  <c r="B1821" i="2"/>
  <c r="B1822" i="2"/>
  <c r="B1823" i="2"/>
  <c r="B1824" i="2"/>
  <c r="B1825" i="2"/>
  <c r="B1826" i="2"/>
  <c r="B1827" i="2"/>
  <c r="B1828" i="2"/>
  <c r="B1829" i="2"/>
  <c r="B1830" i="2"/>
  <c r="B1831" i="2"/>
  <c r="B1832" i="2"/>
  <c r="B1833" i="2"/>
  <c r="B1834" i="2"/>
  <c r="B1835" i="2"/>
  <c r="B1836" i="2"/>
  <c r="B1837" i="2"/>
  <c r="B1838" i="2"/>
  <c r="B1839" i="2"/>
  <c r="B1840" i="2"/>
  <c r="B1841" i="2"/>
  <c r="B1842" i="2"/>
  <c r="B1843" i="2"/>
  <c r="B1844" i="2"/>
  <c r="B1845" i="2"/>
  <c r="B1846" i="2"/>
  <c r="B1847" i="2"/>
  <c r="B1848" i="2"/>
  <c r="B1849" i="2"/>
  <c r="B1850" i="2"/>
  <c r="B1851" i="2"/>
  <c r="B1852" i="2"/>
  <c r="B1853" i="2"/>
  <c r="B1854" i="2"/>
  <c r="B1855" i="2"/>
  <c r="B1856" i="2"/>
  <c r="B1857" i="2"/>
  <c r="B1858" i="2"/>
  <c r="B1859" i="2"/>
  <c r="B1860" i="2"/>
  <c r="B1861" i="2"/>
  <c r="B1862" i="2"/>
  <c r="B1863" i="2"/>
  <c r="B1864" i="2"/>
  <c r="B1865" i="2"/>
  <c r="B1866" i="2"/>
  <c r="B1867" i="2"/>
  <c r="B1868" i="2"/>
  <c r="B1869" i="2"/>
  <c r="B1870" i="2"/>
  <c r="B1871" i="2"/>
  <c r="B1872" i="2"/>
  <c r="B1873" i="2"/>
  <c r="B1874" i="2"/>
  <c r="B1875" i="2"/>
  <c r="B1876" i="2"/>
  <c r="B1877" i="2"/>
  <c r="B1878" i="2"/>
  <c r="B1879" i="2"/>
  <c r="B1880" i="2"/>
  <c r="B1881" i="2"/>
  <c r="B1882" i="2"/>
  <c r="B1883" i="2"/>
  <c r="B1884" i="2"/>
  <c r="B1885" i="2"/>
  <c r="B1886" i="2"/>
  <c r="B1887" i="2"/>
  <c r="B1888" i="2"/>
  <c r="B1889" i="2"/>
  <c r="B1890" i="2"/>
  <c r="B1891" i="2"/>
  <c r="B1892" i="2"/>
  <c r="B1893" i="2"/>
  <c r="B1894" i="2"/>
  <c r="B1895" i="2"/>
  <c r="B1896" i="2"/>
  <c r="B1897" i="2"/>
  <c r="B1898" i="2"/>
  <c r="B1899" i="2"/>
  <c r="B1900" i="2"/>
  <c r="B1901" i="2"/>
  <c r="B1902" i="2"/>
  <c r="B1903" i="2"/>
  <c r="B1904" i="2"/>
  <c r="B1905" i="2"/>
  <c r="B1906" i="2"/>
  <c r="B1907" i="2"/>
  <c r="B1908" i="2"/>
  <c r="B1909" i="2"/>
  <c r="B1910" i="2"/>
  <c r="B1911" i="2"/>
  <c r="B1912" i="2"/>
  <c r="B1913" i="2"/>
  <c r="B1914" i="2"/>
  <c r="B1915" i="2"/>
  <c r="B1916" i="2"/>
  <c r="B1917" i="2"/>
  <c r="B1918" i="2"/>
  <c r="B1919" i="2"/>
  <c r="B1920" i="2"/>
  <c r="B1921" i="2"/>
  <c r="B1922" i="2"/>
  <c r="B1923" i="2"/>
  <c r="B1924" i="2"/>
  <c r="B1925" i="2"/>
  <c r="B1926" i="2"/>
  <c r="B1927" i="2"/>
  <c r="B1928" i="2"/>
  <c r="B1929" i="2"/>
  <c r="B1930" i="2"/>
  <c r="B1931" i="2"/>
  <c r="B1932" i="2"/>
  <c r="B1933" i="2"/>
  <c r="B1934" i="2"/>
  <c r="B1935" i="2"/>
  <c r="B1936" i="2"/>
  <c r="B1937" i="2"/>
  <c r="B1938" i="2"/>
  <c r="B1939" i="2"/>
  <c r="B1940" i="2"/>
  <c r="B1941" i="2"/>
  <c r="B1942" i="2"/>
  <c r="B1943" i="2"/>
  <c r="B1944" i="2"/>
  <c r="B1945" i="2"/>
  <c r="B1946" i="2"/>
  <c r="B1947" i="2"/>
  <c r="B1948" i="2"/>
  <c r="B1949" i="2"/>
  <c r="B1950" i="2"/>
  <c r="B1951" i="2"/>
  <c r="B1952" i="2"/>
  <c r="B1953" i="2"/>
  <c r="B1954" i="2"/>
  <c r="B1955" i="2"/>
  <c r="B1956" i="2"/>
  <c r="B1957" i="2"/>
  <c r="B1958" i="2"/>
  <c r="B1959" i="2"/>
  <c r="B1960" i="2"/>
  <c r="B1961" i="2"/>
  <c r="B1962" i="2"/>
  <c r="B1963" i="2"/>
  <c r="B1964" i="2"/>
  <c r="B1965" i="2"/>
  <c r="B1966" i="2"/>
  <c r="B1967" i="2"/>
  <c r="B1968" i="2"/>
  <c r="B1969" i="2"/>
  <c r="B1970" i="2"/>
  <c r="B1971" i="2"/>
  <c r="B1972" i="2"/>
  <c r="B1973" i="2"/>
  <c r="B1974" i="2"/>
  <c r="B1975" i="2"/>
  <c r="B1976" i="2"/>
  <c r="B1977" i="2"/>
  <c r="B1978" i="2"/>
  <c r="B1979" i="2"/>
  <c r="B1980" i="2"/>
  <c r="B1981" i="2"/>
  <c r="B1982" i="2"/>
  <c r="B1983" i="2"/>
  <c r="B1984" i="2"/>
  <c r="B1985" i="2"/>
  <c r="B1986" i="2"/>
  <c r="B1987" i="2"/>
  <c r="B1988" i="2"/>
  <c r="B1989" i="2"/>
  <c r="B1990" i="2"/>
  <c r="B1991" i="2"/>
  <c r="B1992" i="2"/>
  <c r="B1993" i="2"/>
  <c r="B1994" i="2"/>
  <c r="B1995" i="2"/>
  <c r="B1996" i="2"/>
  <c r="B1997" i="2"/>
  <c r="B1998" i="2"/>
  <c r="B1999" i="2"/>
  <c r="B2000" i="2"/>
  <c r="B2001" i="2"/>
  <c r="B2002" i="2"/>
  <c r="B2003" i="2"/>
  <c r="B2004" i="2"/>
  <c r="B2005" i="2"/>
  <c r="B2006" i="2"/>
  <c r="B2007" i="2"/>
  <c r="B2008" i="2"/>
  <c r="B2009" i="2"/>
  <c r="B2010" i="2"/>
  <c r="B2011" i="2"/>
  <c r="B2012" i="2"/>
  <c r="B2013" i="2"/>
  <c r="B2014" i="2"/>
  <c r="B2015" i="2"/>
  <c r="B2016" i="2"/>
  <c r="B2017" i="2"/>
  <c r="B2018" i="2"/>
  <c r="B2019" i="2"/>
  <c r="B2020" i="2"/>
  <c r="B2021" i="2"/>
  <c r="B2022" i="2"/>
  <c r="B2023" i="2"/>
  <c r="B2024" i="2"/>
  <c r="B2025" i="2"/>
  <c r="B2026" i="2"/>
  <c r="B2027" i="2"/>
  <c r="B2028" i="2"/>
  <c r="B2029" i="2"/>
  <c r="B2030" i="2"/>
  <c r="B2031" i="2"/>
  <c r="B2032" i="2"/>
  <c r="B2033" i="2"/>
  <c r="B2034" i="2"/>
  <c r="B2035" i="2"/>
  <c r="B2036" i="2"/>
  <c r="B2037" i="2"/>
  <c r="B2038" i="2"/>
  <c r="B2039" i="2"/>
  <c r="B2040" i="2"/>
  <c r="B2041" i="2"/>
  <c r="B2042" i="2"/>
  <c r="B2043" i="2"/>
  <c r="B2044" i="2"/>
  <c r="B2045" i="2"/>
  <c r="B2046" i="2"/>
  <c r="B2047" i="2"/>
  <c r="B2048" i="2"/>
  <c r="B2049" i="2"/>
  <c r="B2050" i="2"/>
  <c r="B2051" i="2"/>
  <c r="B2052" i="2"/>
  <c r="B2053" i="2"/>
  <c r="B2054" i="2"/>
  <c r="B2055" i="2"/>
  <c r="B2056" i="2"/>
  <c r="B2057" i="2"/>
  <c r="B2058" i="2"/>
  <c r="B2059" i="2"/>
  <c r="B2060" i="2"/>
  <c r="B2061" i="2"/>
  <c r="B2062" i="2"/>
  <c r="B2063" i="2"/>
  <c r="B2064" i="2"/>
  <c r="B2065" i="2"/>
  <c r="B2066" i="2"/>
  <c r="B2067" i="2"/>
  <c r="B2068" i="2"/>
  <c r="B2069" i="2"/>
  <c r="B2070" i="2"/>
  <c r="B2071" i="2"/>
  <c r="B2072" i="2"/>
  <c r="B2073" i="2"/>
  <c r="B2074" i="2"/>
  <c r="B2075" i="2"/>
  <c r="B2076" i="2"/>
  <c r="B2077" i="2"/>
  <c r="B2078" i="2"/>
  <c r="B2079" i="2"/>
  <c r="B2080" i="2"/>
  <c r="B2081" i="2"/>
  <c r="B2082" i="2"/>
  <c r="B2083" i="2"/>
  <c r="B2084" i="2"/>
  <c r="B2085" i="2"/>
  <c r="B2086" i="2"/>
  <c r="B2087" i="2"/>
  <c r="B2088" i="2"/>
  <c r="B2089" i="2"/>
  <c r="B2090" i="2"/>
  <c r="B2091" i="2"/>
  <c r="B2092" i="2"/>
  <c r="B2093" i="2"/>
  <c r="B2094" i="2"/>
  <c r="B2095" i="2"/>
  <c r="B2096" i="2"/>
  <c r="B2097" i="2"/>
  <c r="B2098" i="2"/>
  <c r="B2099" i="2"/>
  <c r="B2100" i="2"/>
  <c r="B2101" i="2"/>
  <c r="B2102" i="2"/>
  <c r="B2103" i="2"/>
  <c r="B2104" i="2"/>
  <c r="B2105" i="2"/>
  <c r="B2106" i="2"/>
  <c r="B2107" i="2"/>
  <c r="B2108" i="2"/>
  <c r="B2109" i="2"/>
  <c r="B2110" i="2"/>
  <c r="B2111" i="2"/>
  <c r="B2112" i="2"/>
  <c r="B2113" i="2"/>
  <c r="B2114" i="2"/>
  <c r="B2115" i="2"/>
  <c r="B2116" i="2"/>
  <c r="B2117" i="2"/>
  <c r="B2118" i="2"/>
  <c r="B2119" i="2"/>
  <c r="B2120" i="2"/>
  <c r="B2121" i="2"/>
  <c r="B2122" i="2"/>
  <c r="B2123" i="2"/>
  <c r="B2124" i="2"/>
  <c r="B2125" i="2"/>
  <c r="B2126" i="2"/>
  <c r="B2127" i="2"/>
  <c r="B2128" i="2"/>
  <c r="B2129" i="2"/>
  <c r="B2130" i="2"/>
  <c r="B2131" i="2"/>
  <c r="B2132" i="2"/>
  <c r="B2133" i="2"/>
  <c r="B2134" i="2"/>
  <c r="B2135" i="2"/>
  <c r="B2136" i="2"/>
  <c r="B2137" i="2"/>
  <c r="B2138" i="2"/>
  <c r="B2139" i="2"/>
  <c r="B2140" i="2"/>
  <c r="B2141" i="2"/>
  <c r="B2142" i="2"/>
  <c r="B2143" i="2"/>
  <c r="B2144" i="2"/>
  <c r="B2145" i="2"/>
  <c r="B2146" i="2"/>
  <c r="B2147" i="2"/>
  <c r="B2148" i="2"/>
  <c r="B2149" i="2"/>
  <c r="B2150" i="2"/>
  <c r="B2151" i="2"/>
  <c r="B2152" i="2"/>
  <c r="B2153" i="2"/>
  <c r="B2154" i="2"/>
  <c r="B2155" i="2"/>
  <c r="B2156" i="2"/>
  <c r="B2157" i="2"/>
  <c r="B2158" i="2"/>
  <c r="B2159" i="2"/>
  <c r="B2160" i="2"/>
  <c r="B2161" i="2"/>
  <c r="B2162" i="2"/>
  <c r="B2163" i="2"/>
  <c r="B2164" i="2"/>
  <c r="B2165" i="2"/>
  <c r="B2166" i="2"/>
  <c r="B2167" i="2"/>
  <c r="B2168" i="2"/>
  <c r="B2169" i="2"/>
  <c r="B2170" i="2"/>
  <c r="B2171" i="2"/>
  <c r="B2172" i="2"/>
  <c r="B2173" i="2"/>
  <c r="B2174" i="2"/>
  <c r="B2175" i="2"/>
  <c r="B2176" i="2"/>
  <c r="B2177" i="2"/>
  <c r="B2178" i="2"/>
  <c r="B2179" i="2"/>
  <c r="B2180" i="2"/>
  <c r="B2181" i="2"/>
  <c r="B2182" i="2"/>
  <c r="B2183" i="2"/>
  <c r="B2184" i="2"/>
  <c r="B2185" i="2"/>
  <c r="B2186" i="2"/>
  <c r="B2187" i="2"/>
  <c r="B2188" i="2"/>
  <c r="B2189" i="2"/>
  <c r="B2190" i="2"/>
  <c r="B2191" i="2"/>
  <c r="B2192" i="2"/>
  <c r="B2193" i="2"/>
  <c r="B2194" i="2"/>
  <c r="B2195" i="2"/>
  <c r="B2196" i="2"/>
  <c r="B2197" i="2"/>
  <c r="B2198" i="2"/>
  <c r="B2199" i="2"/>
  <c r="B2200" i="2"/>
  <c r="B2201" i="2"/>
  <c r="B2202" i="2"/>
  <c r="B2203" i="2"/>
  <c r="B2204" i="2"/>
  <c r="B2205" i="2"/>
  <c r="B2206" i="2"/>
  <c r="B2207" i="2"/>
  <c r="B2208" i="2"/>
  <c r="B2209" i="2"/>
  <c r="B2210" i="2"/>
  <c r="B2211" i="2"/>
  <c r="B2212" i="2"/>
  <c r="B2213" i="2"/>
  <c r="B2214" i="2"/>
  <c r="B2215" i="2"/>
  <c r="B2216" i="2"/>
  <c r="B2217" i="2"/>
  <c r="B2218" i="2"/>
  <c r="B2219" i="2"/>
  <c r="B2220" i="2"/>
  <c r="B2221" i="2"/>
  <c r="B2222" i="2"/>
  <c r="B2223" i="2"/>
  <c r="B2224" i="2"/>
  <c r="B2225" i="2"/>
  <c r="B2226" i="2"/>
  <c r="B2227" i="2"/>
  <c r="B2228" i="2"/>
  <c r="B2229" i="2"/>
  <c r="B2230" i="2"/>
  <c r="B2231" i="2"/>
  <c r="B2232" i="2"/>
  <c r="B2233" i="2"/>
  <c r="B2234" i="2"/>
  <c r="B2235" i="2"/>
  <c r="B2236" i="2"/>
  <c r="B2237" i="2"/>
  <c r="B2238" i="2"/>
  <c r="B2239" i="2"/>
  <c r="B2240" i="2"/>
  <c r="B2241" i="2"/>
  <c r="B2242" i="2"/>
  <c r="B2243" i="2"/>
  <c r="B2244" i="2"/>
  <c r="B2245" i="2"/>
  <c r="B2246" i="2"/>
  <c r="B2247" i="2"/>
  <c r="B2248" i="2"/>
  <c r="B2249" i="2"/>
  <c r="B2250" i="2"/>
  <c r="B2251" i="2"/>
  <c r="B2252" i="2"/>
  <c r="B2253" i="2"/>
  <c r="B2254" i="2"/>
  <c r="B2255" i="2"/>
  <c r="B2256" i="2"/>
  <c r="B2257" i="2"/>
  <c r="B2258" i="2"/>
  <c r="B2259" i="2"/>
  <c r="B2260" i="2"/>
  <c r="B2261" i="2"/>
  <c r="B2262" i="2"/>
  <c r="B2263" i="2"/>
  <c r="B2264" i="2"/>
  <c r="B2265" i="2"/>
  <c r="B2266" i="2"/>
  <c r="B2267" i="2"/>
  <c r="B2268" i="2"/>
  <c r="B2269" i="2"/>
  <c r="B2270" i="2"/>
  <c r="B2271" i="2"/>
  <c r="B2272" i="2"/>
  <c r="B2273" i="2"/>
  <c r="B2274" i="2"/>
  <c r="B2275" i="2"/>
  <c r="B2276" i="2"/>
  <c r="B2277" i="2"/>
  <c r="B2278" i="2"/>
  <c r="B2279" i="2"/>
  <c r="B2280" i="2"/>
  <c r="B2281" i="2"/>
  <c r="B2282" i="2"/>
  <c r="B2283" i="2"/>
  <c r="B2284" i="2"/>
  <c r="B2285" i="2"/>
  <c r="B2286" i="2"/>
  <c r="B2287" i="2"/>
  <c r="B2288" i="2"/>
  <c r="B2289" i="2"/>
  <c r="B2290" i="2"/>
  <c r="B2291" i="2"/>
  <c r="B2292" i="2"/>
  <c r="B2293" i="2"/>
  <c r="B2294" i="2"/>
  <c r="B2295" i="2"/>
  <c r="B2296" i="2"/>
  <c r="B2297" i="2"/>
  <c r="B2298" i="2"/>
  <c r="B2299" i="2"/>
  <c r="B2300" i="2"/>
  <c r="B2301" i="2"/>
  <c r="B2302" i="2"/>
  <c r="B2303" i="2"/>
  <c r="B2304" i="2"/>
  <c r="B2305" i="2"/>
  <c r="B2306" i="2"/>
  <c r="B2307" i="2"/>
  <c r="B2308" i="2"/>
  <c r="B2309" i="2"/>
  <c r="B2310" i="2"/>
  <c r="B2311" i="2"/>
  <c r="B2312" i="2"/>
  <c r="B2313" i="2"/>
  <c r="B2314" i="2"/>
  <c r="B2315" i="2"/>
  <c r="B2316" i="2"/>
  <c r="B2317" i="2"/>
  <c r="B2318" i="2"/>
  <c r="B2319" i="2"/>
  <c r="B2320" i="2"/>
  <c r="B2321" i="2"/>
  <c r="B2322" i="2"/>
  <c r="B2323" i="2"/>
  <c r="B2" i="2"/>
  <c r="AH2307" i="2"/>
  <c r="AH2308" i="2"/>
  <c r="AH2309" i="2"/>
  <c r="AH2310" i="2"/>
  <c r="AH2311" i="2"/>
  <c r="AH2312" i="2"/>
  <c r="AH2313" i="2"/>
  <c r="AH2314" i="2"/>
  <c r="AH2315" i="2"/>
  <c r="AH2316" i="2"/>
  <c r="AH2317" i="2"/>
  <c r="AH2318" i="2"/>
  <c r="AH2319" i="2"/>
  <c r="AH2320" i="2"/>
  <c r="AH2321" i="2"/>
  <c r="AH2322" i="2"/>
  <c r="AH2323" i="2"/>
  <c r="AH2279" i="2"/>
  <c r="AH2280" i="2"/>
  <c r="AH2281" i="2"/>
  <c r="AH2282" i="2"/>
  <c r="AH2283" i="2"/>
  <c r="AH2284" i="2"/>
  <c r="AH2285" i="2"/>
  <c r="AH2286" i="2"/>
  <c r="AH2287" i="2"/>
  <c r="AH2288" i="2"/>
  <c r="AH2289" i="2"/>
  <c r="AH2290" i="2"/>
  <c r="AH2291" i="2"/>
  <c r="AH2292" i="2"/>
  <c r="AH2293" i="2"/>
  <c r="AH2294" i="2"/>
  <c r="AH2295" i="2"/>
  <c r="AH2296" i="2"/>
  <c r="AH2297" i="2"/>
  <c r="AH2298" i="2"/>
  <c r="AH2299" i="2"/>
  <c r="AH2300" i="2"/>
  <c r="AH2301" i="2"/>
  <c r="AH2302" i="2"/>
  <c r="AH2303" i="2"/>
  <c r="AH2304" i="2"/>
  <c r="AH2305" i="2"/>
  <c r="AH2306" i="2"/>
  <c r="AH2" i="2"/>
  <c r="AH3" i="2"/>
  <c r="AH4" i="2"/>
  <c r="AH5" i="2"/>
  <c r="AH6" i="2"/>
  <c r="AH7" i="2"/>
  <c r="AH8" i="2"/>
  <c r="AH9" i="2"/>
  <c r="AH10" i="2"/>
  <c r="AH11" i="2"/>
  <c r="AH12" i="2"/>
  <c r="AH13" i="2"/>
  <c r="AH14" i="2"/>
  <c r="AH15" i="2"/>
  <c r="AH16" i="2"/>
  <c r="AH17" i="2"/>
  <c r="AH18" i="2"/>
  <c r="AH19" i="2"/>
  <c r="AH20" i="2"/>
  <c r="AH21" i="2"/>
  <c r="AH22" i="2"/>
  <c r="AH23" i="2"/>
  <c r="AH24" i="2"/>
  <c r="AH25" i="2"/>
  <c r="AH26" i="2"/>
  <c r="AH27" i="2"/>
  <c r="AH28" i="2"/>
  <c r="AH29" i="2"/>
  <c r="AH30" i="2"/>
  <c r="AH31" i="2"/>
  <c r="AH32" i="2"/>
  <c r="AH33" i="2"/>
  <c r="AH34" i="2"/>
  <c r="AH35" i="2"/>
  <c r="AH36" i="2"/>
  <c r="AH37" i="2"/>
  <c r="AH38" i="2"/>
  <c r="AH39" i="2"/>
  <c r="AH40" i="2"/>
  <c r="AH41" i="2"/>
  <c r="AH42" i="2"/>
  <c r="AH43" i="2"/>
  <c r="AH44" i="2"/>
  <c r="AH45" i="2"/>
  <c r="AH46" i="2"/>
  <c r="AH47" i="2"/>
  <c r="AH48" i="2"/>
  <c r="AH49" i="2"/>
  <c r="AH50" i="2"/>
  <c r="AH51" i="2"/>
  <c r="AH52" i="2"/>
  <c r="AH53" i="2"/>
  <c r="AH54" i="2"/>
  <c r="AH55" i="2"/>
  <c r="AH56" i="2"/>
  <c r="AH57" i="2"/>
  <c r="AH58" i="2"/>
  <c r="AH59" i="2"/>
  <c r="AH60" i="2"/>
  <c r="AH61" i="2"/>
  <c r="AH62" i="2"/>
  <c r="AH63" i="2"/>
  <c r="AH64" i="2"/>
  <c r="AH65" i="2"/>
  <c r="AH66" i="2"/>
  <c r="AH67" i="2"/>
  <c r="AH68" i="2"/>
  <c r="AH69" i="2"/>
  <c r="AH70" i="2"/>
  <c r="AH71" i="2"/>
  <c r="AH72" i="2"/>
  <c r="AH73" i="2"/>
  <c r="AH74" i="2"/>
  <c r="AH75" i="2"/>
  <c r="AH76" i="2"/>
  <c r="AH77" i="2"/>
  <c r="AH78" i="2"/>
  <c r="AH79" i="2"/>
  <c r="AH80" i="2"/>
  <c r="AH81" i="2"/>
  <c r="AH82" i="2"/>
  <c r="AH83" i="2"/>
  <c r="AH84" i="2"/>
  <c r="AH85" i="2"/>
  <c r="AH86" i="2"/>
  <c r="AH87" i="2"/>
  <c r="AH88" i="2"/>
  <c r="AH89" i="2"/>
  <c r="AH90" i="2"/>
  <c r="AH91" i="2"/>
  <c r="AH92" i="2"/>
  <c r="AH93" i="2"/>
  <c r="AH94" i="2"/>
  <c r="AH95" i="2"/>
  <c r="AH96" i="2"/>
  <c r="AH97" i="2"/>
  <c r="AH98" i="2"/>
  <c r="AH99" i="2"/>
  <c r="AH100" i="2"/>
  <c r="AH101" i="2"/>
  <c r="AH102" i="2"/>
  <c r="AH103" i="2"/>
  <c r="AH104" i="2"/>
  <c r="AH105" i="2"/>
  <c r="AH106" i="2"/>
  <c r="AH107" i="2"/>
  <c r="AH108" i="2"/>
  <c r="AH109" i="2"/>
  <c r="AH110" i="2"/>
  <c r="AH111" i="2"/>
  <c r="AH112" i="2"/>
  <c r="AH113" i="2"/>
  <c r="AH114" i="2"/>
  <c r="AH115" i="2"/>
  <c r="AH116" i="2"/>
  <c r="AH117" i="2"/>
  <c r="AH118" i="2"/>
  <c r="AH119" i="2"/>
  <c r="AH120" i="2"/>
  <c r="AH121" i="2"/>
  <c r="AH122" i="2"/>
  <c r="AH123" i="2"/>
  <c r="AH124" i="2"/>
  <c r="AH125" i="2"/>
  <c r="AH126" i="2"/>
  <c r="AH127" i="2"/>
  <c r="AH128" i="2"/>
  <c r="AH129" i="2"/>
  <c r="AH130" i="2"/>
  <c r="AH131" i="2"/>
  <c r="AH132" i="2"/>
  <c r="AH133" i="2"/>
  <c r="AH134" i="2"/>
  <c r="AH135" i="2"/>
  <c r="AH136" i="2"/>
  <c r="AH137" i="2"/>
  <c r="AH138" i="2"/>
  <c r="AH139" i="2"/>
  <c r="AH140" i="2"/>
  <c r="AH141" i="2"/>
  <c r="AH142" i="2"/>
  <c r="AH143" i="2"/>
  <c r="AH144" i="2"/>
  <c r="AH145" i="2"/>
  <c r="AH146" i="2"/>
  <c r="AH147" i="2"/>
  <c r="AH148" i="2"/>
  <c r="AH149" i="2"/>
  <c r="AH150" i="2"/>
  <c r="AH151" i="2"/>
  <c r="AH152" i="2"/>
  <c r="AH153" i="2"/>
  <c r="AH154" i="2"/>
  <c r="AH155" i="2"/>
  <c r="AH156" i="2"/>
  <c r="AH157" i="2"/>
  <c r="AH158" i="2"/>
  <c r="AH159" i="2"/>
  <c r="AH160" i="2"/>
  <c r="AH161" i="2"/>
  <c r="AH162" i="2"/>
  <c r="AH163" i="2"/>
  <c r="AH164" i="2"/>
  <c r="AH165" i="2"/>
  <c r="AH166" i="2"/>
  <c r="AH167" i="2"/>
  <c r="AH168" i="2"/>
  <c r="AH169" i="2"/>
  <c r="AH170" i="2"/>
  <c r="AH171" i="2"/>
  <c r="AH172" i="2"/>
  <c r="AH173" i="2"/>
  <c r="AH174" i="2"/>
  <c r="AH175" i="2"/>
  <c r="AH176" i="2"/>
  <c r="AH177" i="2"/>
  <c r="AH178" i="2"/>
  <c r="AH179" i="2"/>
  <c r="AH180" i="2"/>
  <c r="AH181" i="2"/>
  <c r="AH182" i="2"/>
  <c r="AH183" i="2"/>
  <c r="AH184" i="2"/>
  <c r="AH185" i="2"/>
  <c r="AH186" i="2"/>
  <c r="AH187" i="2"/>
  <c r="AH188" i="2"/>
  <c r="AH189" i="2"/>
  <c r="AH190" i="2"/>
  <c r="AH191" i="2"/>
  <c r="AH192" i="2"/>
  <c r="AH193" i="2"/>
  <c r="AH194" i="2"/>
  <c r="AH195" i="2"/>
  <c r="AH196" i="2"/>
  <c r="AH197" i="2"/>
  <c r="AH198" i="2"/>
  <c r="AH199" i="2"/>
  <c r="AH200" i="2"/>
  <c r="AH201" i="2"/>
  <c r="AH202" i="2"/>
  <c r="AH203" i="2"/>
  <c r="AH204" i="2"/>
  <c r="AH205" i="2"/>
  <c r="AH206" i="2"/>
  <c r="AH207" i="2"/>
  <c r="AH208" i="2"/>
  <c r="AH209" i="2"/>
  <c r="AH210" i="2"/>
  <c r="AH211" i="2"/>
  <c r="AH212" i="2"/>
  <c r="AH213" i="2"/>
  <c r="AH214" i="2"/>
  <c r="AH215" i="2"/>
  <c r="AH216" i="2"/>
  <c r="AH217" i="2"/>
  <c r="AH218" i="2"/>
  <c r="AH219" i="2"/>
  <c r="AH220" i="2"/>
  <c r="AH221" i="2"/>
  <c r="AH222" i="2"/>
  <c r="AH223" i="2"/>
  <c r="AH224" i="2"/>
  <c r="AH225" i="2"/>
  <c r="AH226" i="2"/>
  <c r="AH227" i="2"/>
  <c r="AH228" i="2"/>
  <c r="AH229" i="2"/>
  <c r="AH230" i="2"/>
  <c r="AH231" i="2"/>
  <c r="AH232" i="2"/>
  <c r="AH233" i="2"/>
  <c r="AH234" i="2"/>
  <c r="AH235" i="2"/>
  <c r="AH236" i="2"/>
  <c r="AH237" i="2"/>
  <c r="AH238" i="2"/>
  <c r="AH239" i="2"/>
  <c r="AH240" i="2"/>
  <c r="AH241" i="2"/>
  <c r="AH242" i="2"/>
  <c r="AH243" i="2"/>
  <c r="AH244" i="2"/>
  <c r="AH245" i="2"/>
  <c r="AH246" i="2"/>
  <c r="AH247" i="2"/>
  <c r="AH248" i="2"/>
  <c r="AH249" i="2"/>
  <c r="AH250" i="2"/>
  <c r="AH251" i="2"/>
  <c r="AH252" i="2"/>
  <c r="AH253" i="2"/>
  <c r="AH254" i="2"/>
  <c r="AH255" i="2"/>
  <c r="AH256" i="2"/>
  <c r="AH257" i="2"/>
  <c r="AH258" i="2"/>
  <c r="AH259" i="2"/>
  <c r="AH260" i="2"/>
  <c r="AH261" i="2"/>
  <c r="AH262" i="2"/>
  <c r="AH263" i="2"/>
  <c r="AH264" i="2"/>
  <c r="AH265" i="2"/>
  <c r="AH266" i="2"/>
  <c r="AH267" i="2"/>
  <c r="AH268" i="2"/>
  <c r="AH269" i="2"/>
  <c r="AH270" i="2"/>
  <c r="AH271" i="2"/>
  <c r="AH272" i="2"/>
  <c r="AH273" i="2"/>
  <c r="AH274" i="2"/>
  <c r="AH275" i="2"/>
  <c r="AH276" i="2"/>
  <c r="AH277" i="2"/>
  <c r="AH278" i="2"/>
  <c r="AH279" i="2"/>
  <c r="AH280" i="2"/>
  <c r="AH281" i="2"/>
  <c r="AH282" i="2"/>
  <c r="AH283" i="2"/>
  <c r="AH284" i="2"/>
  <c r="AH285" i="2"/>
  <c r="AH286" i="2"/>
  <c r="AH287" i="2"/>
  <c r="AH288" i="2"/>
  <c r="AH289" i="2"/>
  <c r="AH290" i="2"/>
  <c r="AH291" i="2"/>
  <c r="AH292" i="2"/>
  <c r="AH293" i="2"/>
  <c r="AH294" i="2"/>
  <c r="AH295" i="2"/>
  <c r="AH296" i="2"/>
  <c r="AH297" i="2"/>
  <c r="AH298" i="2"/>
  <c r="AH299" i="2"/>
  <c r="AH300" i="2"/>
  <c r="AH301" i="2"/>
  <c r="AH302" i="2"/>
  <c r="AH303" i="2"/>
  <c r="AH304" i="2"/>
  <c r="AH305" i="2"/>
  <c r="AH306" i="2"/>
  <c r="AH307" i="2"/>
  <c r="AH308" i="2"/>
  <c r="AH309" i="2"/>
  <c r="AH310" i="2"/>
  <c r="AH311" i="2"/>
  <c r="AH312" i="2"/>
  <c r="AH313" i="2"/>
  <c r="AH314" i="2"/>
  <c r="AH315" i="2"/>
  <c r="AH316" i="2"/>
  <c r="AH317" i="2"/>
  <c r="AH318" i="2"/>
  <c r="AH319" i="2"/>
  <c r="AH320" i="2"/>
  <c r="AH321" i="2"/>
  <c r="AH322" i="2"/>
  <c r="AH323" i="2"/>
  <c r="AH324" i="2"/>
  <c r="AH325" i="2"/>
  <c r="AH326" i="2"/>
  <c r="AH327" i="2"/>
  <c r="AH328" i="2"/>
  <c r="AH329" i="2"/>
  <c r="AH330" i="2"/>
  <c r="AH331" i="2"/>
  <c r="AH332" i="2"/>
  <c r="AH333" i="2"/>
  <c r="AH334" i="2"/>
  <c r="AH335" i="2"/>
  <c r="AH336" i="2"/>
  <c r="AH337" i="2"/>
  <c r="AH338" i="2"/>
  <c r="AH339" i="2"/>
  <c r="AH340" i="2"/>
  <c r="AH341" i="2"/>
  <c r="AH342" i="2"/>
  <c r="AH343" i="2"/>
  <c r="AH344" i="2"/>
  <c r="AH345" i="2"/>
  <c r="AH346" i="2"/>
  <c r="AH347" i="2"/>
  <c r="AH348" i="2"/>
  <c r="AH349" i="2"/>
  <c r="AH350" i="2"/>
  <c r="AH351" i="2"/>
  <c r="AH352" i="2"/>
  <c r="AH353" i="2"/>
  <c r="AH354" i="2"/>
  <c r="AH355" i="2"/>
  <c r="AH356" i="2"/>
  <c r="AH357" i="2"/>
  <c r="AH358" i="2"/>
  <c r="AH359" i="2"/>
  <c r="AH360" i="2"/>
  <c r="AH361" i="2"/>
  <c r="AH362" i="2"/>
  <c r="AH363" i="2"/>
  <c r="AH364" i="2"/>
  <c r="AH365" i="2"/>
  <c r="AH366" i="2"/>
  <c r="AH367" i="2"/>
  <c r="AH368" i="2"/>
  <c r="AH369" i="2"/>
  <c r="AH370" i="2"/>
  <c r="AH371" i="2"/>
  <c r="AH372" i="2"/>
  <c r="AH373" i="2"/>
  <c r="AH374" i="2"/>
  <c r="AH375" i="2"/>
  <c r="AH376" i="2"/>
  <c r="AH377" i="2"/>
  <c r="AH378" i="2"/>
  <c r="AH379" i="2"/>
  <c r="AH380" i="2"/>
  <c r="AH381" i="2"/>
  <c r="AH382" i="2"/>
  <c r="AH383" i="2"/>
  <c r="AH384" i="2"/>
  <c r="AH385" i="2"/>
  <c r="AH386" i="2"/>
  <c r="AH387" i="2"/>
  <c r="AH388" i="2"/>
  <c r="AH389" i="2"/>
  <c r="AH390" i="2"/>
  <c r="AH391" i="2"/>
  <c r="AH392" i="2"/>
  <c r="AH393" i="2"/>
  <c r="AH394" i="2"/>
  <c r="AH395" i="2"/>
  <c r="AH396" i="2"/>
  <c r="AH397" i="2"/>
  <c r="AH398" i="2"/>
  <c r="AH399" i="2"/>
  <c r="AH400" i="2"/>
  <c r="AH401" i="2"/>
  <c r="AH402" i="2"/>
  <c r="AH403" i="2"/>
  <c r="AH404" i="2"/>
  <c r="AH405" i="2"/>
  <c r="AH406" i="2"/>
  <c r="AH407" i="2"/>
  <c r="AH408" i="2"/>
  <c r="AH409" i="2"/>
  <c r="AH410" i="2"/>
  <c r="AH411" i="2"/>
  <c r="AH412" i="2"/>
  <c r="AH413" i="2"/>
  <c r="AH414" i="2"/>
  <c r="AH415" i="2"/>
  <c r="AH416" i="2"/>
  <c r="AH417" i="2"/>
  <c r="AH418" i="2"/>
  <c r="AH419" i="2"/>
  <c r="AH420" i="2"/>
  <c r="AH421" i="2"/>
  <c r="AH422" i="2"/>
  <c r="AH423" i="2"/>
  <c r="AH424" i="2"/>
  <c r="AH425" i="2"/>
  <c r="AH426" i="2"/>
  <c r="AH427" i="2"/>
  <c r="AH428" i="2"/>
  <c r="AH429" i="2"/>
  <c r="AH430" i="2"/>
  <c r="AH431" i="2"/>
  <c r="AH432" i="2"/>
  <c r="AH433" i="2"/>
  <c r="AH434" i="2"/>
  <c r="AH435" i="2"/>
  <c r="AH436" i="2"/>
  <c r="AH437" i="2"/>
  <c r="AH438" i="2"/>
  <c r="AH439" i="2"/>
  <c r="AH440" i="2"/>
  <c r="AH441" i="2"/>
  <c r="AH442" i="2"/>
  <c r="AH443" i="2"/>
  <c r="AH444" i="2"/>
  <c r="AH445" i="2"/>
  <c r="AH446" i="2"/>
  <c r="AH447" i="2"/>
  <c r="AH448" i="2"/>
  <c r="AH449" i="2"/>
  <c r="AH450" i="2"/>
  <c r="AH451" i="2"/>
  <c r="AH452" i="2"/>
  <c r="AH453" i="2"/>
  <c r="AH454" i="2"/>
  <c r="AH455" i="2"/>
  <c r="AH456" i="2"/>
  <c r="AH457" i="2"/>
  <c r="AH458" i="2"/>
  <c r="AH459" i="2"/>
  <c r="AH460" i="2"/>
  <c r="AH461" i="2"/>
  <c r="AH462" i="2"/>
  <c r="AH463" i="2"/>
  <c r="AH464" i="2"/>
  <c r="AH465" i="2"/>
  <c r="AH466" i="2"/>
  <c r="AH467" i="2"/>
  <c r="AH468" i="2"/>
  <c r="AH469" i="2"/>
  <c r="AH470" i="2"/>
  <c r="AH471" i="2"/>
  <c r="AH472" i="2"/>
  <c r="AH473" i="2"/>
  <c r="AH474" i="2"/>
  <c r="AH475" i="2"/>
  <c r="AH476" i="2"/>
  <c r="AH477" i="2"/>
  <c r="AH478" i="2"/>
  <c r="AH479" i="2"/>
  <c r="AH480" i="2"/>
  <c r="AH481" i="2"/>
  <c r="AH482" i="2"/>
  <c r="AH483" i="2"/>
  <c r="AH484" i="2"/>
  <c r="AH485" i="2"/>
  <c r="AH486" i="2"/>
  <c r="AH487" i="2"/>
  <c r="AH488" i="2"/>
  <c r="AH489" i="2"/>
  <c r="AH490" i="2"/>
  <c r="AH491" i="2"/>
  <c r="AH492" i="2"/>
  <c r="AH493" i="2"/>
  <c r="AH494" i="2"/>
  <c r="AH495" i="2"/>
  <c r="AH496" i="2"/>
  <c r="AH497" i="2"/>
  <c r="AH498" i="2"/>
  <c r="AH499" i="2"/>
  <c r="AH500" i="2"/>
  <c r="AH501" i="2"/>
  <c r="AH502" i="2"/>
  <c r="AH503" i="2"/>
  <c r="AH504" i="2"/>
  <c r="AH505" i="2"/>
  <c r="AH506" i="2"/>
  <c r="AH507" i="2"/>
  <c r="AH508" i="2"/>
  <c r="AH509" i="2"/>
  <c r="AH510" i="2"/>
  <c r="AH511" i="2"/>
  <c r="AH512" i="2"/>
  <c r="AH513" i="2"/>
  <c r="AH514" i="2"/>
  <c r="AH515" i="2"/>
  <c r="AH516" i="2"/>
  <c r="AH517" i="2"/>
  <c r="AH518" i="2"/>
  <c r="AH519" i="2"/>
  <c r="AH520" i="2"/>
  <c r="AH521" i="2"/>
  <c r="AH522" i="2"/>
  <c r="AH523" i="2"/>
  <c r="AH524" i="2"/>
  <c r="AH525" i="2"/>
  <c r="AH526" i="2"/>
  <c r="AH527" i="2"/>
  <c r="AH528" i="2"/>
  <c r="AH529" i="2"/>
  <c r="AH530" i="2"/>
  <c r="AH531" i="2"/>
  <c r="AH532" i="2"/>
  <c r="AH533" i="2"/>
  <c r="AH534" i="2"/>
  <c r="AH535" i="2"/>
  <c r="AH536" i="2"/>
  <c r="AH537" i="2"/>
  <c r="AH538" i="2"/>
  <c r="AH539" i="2"/>
  <c r="AH540" i="2"/>
  <c r="AH541" i="2"/>
  <c r="AH542" i="2"/>
  <c r="AH543" i="2"/>
  <c r="AH544" i="2"/>
  <c r="AH545" i="2"/>
  <c r="AH546" i="2"/>
  <c r="AH547" i="2"/>
  <c r="AH548" i="2"/>
  <c r="AH549" i="2"/>
  <c r="AH550" i="2"/>
  <c r="AH551" i="2"/>
  <c r="AH552" i="2"/>
  <c r="AH553" i="2"/>
  <c r="AH554" i="2"/>
  <c r="AH555" i="2"/>
  <c r="AH556" i="2"/>
  <c r="AH557" i="2"/>
  <c r="AH558" i="2"/>
  <c r="AH559" i="2"/>
  <c r="AH560" i="2"/>
  <c r="AH561" i="2"/>
  <c r="AH562" i="2"/>
  <c r="AH563" i="2"/>
  <c r="AH564" i="2"/>
  <c r="AH565" i="2"/>
  <c r="AH566" i="2"/>
  <c r="AH567" i="2"/>
  <c r="AH568" i="2"/>
  <c r="AH569" i="2"/>
  <c r="AH570" i="2"/>
  <c r="AH571" i="2"/>
  <c r="AH572" i="2"/>
  <c r="AH573" i="2"/>
  <c r="AH574" i="2"/>
  <c r="AH575" i="2"/>
  <c r="AH576" i="2"/>
  <c r="AH577" i="2"/>
  <c r="AH578" i="2"/>
  <c r="AH579" i="2"/>
  <c r="AH580" i="2"/>
  <c r="AH581" i="2"/>
  <c r="AH582" i="2"/>
  <c r="AH583" i="2"/>
  <c r="AH584" i="2"/>
  <c r="AH585" i="2"/>
  <c r="AH586" i="2"/>
  <c r="AH587" i="2"/>
  <c r="AH588" i="2"/>
  <c r="AH589" i="2"/>
  <c r="AH590" i="2"/>
  <c r="AH591" i="2"/>
  <c r="AH592" i="2"/>
  <c r="AH593" i="2"/>
  <c r="AH594" i="2"/>
  <c r="AH595" i="2"/>
  <c r="AH596" i="2"/>
  <c r="AH597" i="2"/>
  <c r="AH598" i="2"/>
  <c r="AH599" i="2"/>
  <c r="AH600" i="2"/>
  <c r="AH601" i="2"/>
  <c r="AH602" i="2"/>
  <c r="AH603" i="2"/>
  <c r="AH604" i="2"/>
  <c r="AH605" i="2"/>
  <c r="AH606" i="2"/>
  <c r="AH607" i="2"/>
  <c r="AH608" i="2"/>
  <c r="AH609" i="2"/>
  <c r="AH610" i="2"/>
  <c r="AH611" i="2"/>
  <c r="AH612" i="2"/>
  <c r="AH613" i="2"/>
  <c r="AH614" i="2"/>
  <c r="AH615" i="2"/>
  <c r="AH616" i="2"/>
  <c r="AH617" i="2"/>
  <c r="AH618" i="2"/>
  <c r="AH619" i="2"/>
  <c r="AH620" i="2"/>
  <c r="AH621" i="2"/>
  <c r="AH622" i="2"/>
  <c r="AH623" i="2"/>
  <c r="AH624" i="2"/>
  <c r="AH625" i="2"/>
  <c r="AH626" i="2"/>
  <c r="AH627" i="2"/>
  <c r="AH628" i="2"/>
  <c r="AH629" i="2"/>
  <c r="AH630" i="2"/>
  <c r="AH631" i="2"/>
  <c r="AH632" i="2"/>
  <c r="AH633" i="2"/>
  <c r="AH634" i="2"/>
  <c r="AH635" i="2"/>
  <c r="AH636" i="2"/>
  <c r="AH637" i="2"/>
  <c r="AH638" i="2"/>
  <c r="AH639" i="2"/>
  <c r="AH640" i="2"/>
  <c r="AH641" i="2"/>
  <c r="AH642" i="2"/>
  <c r="AH643" i="2"/>
  <c r="AH644" i="2"/>
  <c r="AH645" i="2"/>
  <c r="AH646" i="2"/>
  <c r="AH647" i="2"/>
  <c r="AH648" i="2"/>
  <c r="AH649" i="2"/>
  <c r="AH650" i="2"/>
  <c r="AH651" i="2"/>
  <c r="AH652" i="2"/>
  <c r="AH653" i="2"/>
  <c r="AH654" i="2"/>
  <c r="AH655" i="2"/>
  <c r="AH656" i="2"/>
  <c r="AH657" i="2"/>
  <c r="AH658" i="2"/>
  <c r="AH659" i="2"/>
  <c r="AH660" i="2"/>
  <c r="AH661" i="2"/>
  <c r="AH662" i="2"/>
  <c r="AH663" i="2"/>
  <c r="AH664" i="2"/>
  <c r="AH665" i="2"/>
  <c r="AH666" i="2"/>
  <c r="AH667" i="2"/>
  <c r="AH668" i="2"/>
  <c r="AH669" i="2"/>
  <c r="AH670" i="2"/>
  <c r="AH671" i="2"/>
  <c r="AH672" i="2"/>
  <c r="AH673" i="2"/>
  <c r="AH674" i="2"/>
  <c r="AH675" i="2"/>
  <c r="AH676" i="2"/>
  <c r="AH677" i="2"/>
  <c r="AH678" i="2"/>
  <c r="AH679" i="2"/>
  <c r="AH680" i="2"/>
  <c r="AH681" i="2"/>
  <c r="AH682" i="2"/>
  <c r="AH683" i="2"/>
  <c r="AH684" i="2"/>
  <c r="AH685" i="2"/>
  <c r="AH686" i="2"/>
  <c r="AH687" i="2"/>
  <c r="AH688" i="2"/>
  <c r="AH689" i="2"/>
  <c r="AH690" i="2"/>
  <c r="AH691" i="2"/>
  <c r="AH692" i="2"/>
  <c r="AH693" i="2"/>
  <c r="AH694" i="2"/>
  <c r="AH695" i="2"/>
  <c r="AH696" i="2"/>
  <c r="AH697" i="2"/>
  <c r="AH698" i="2"/>
  <c r="AH699" i="2"/>
  <c r="AH700" i="2"/>
  <c r="AH701" i="2"/>
  <c r="AH702" i="2"/>
  <c r="AH703" i="2"/>
  <c r="AH704" i="2"/>
  <c r="AH705" i="2"/>
  <c r="AH706" i="2"/>
  <c r="AH707" i="2"/>
  <c r="AH708" i="2"/>
  <c r="AH709" i="2"/>
  <c r="AH710" i="2"/>
  <c r="AH711" i="2"/>
  <c r="AH712" i="2"/>
  <c r="AH713" i="2"/>
  <c r="AH714" i="2"/>
  <c r="AH715" i="2"/>
  <c r="AH716" i="2"/>
  <c r="AH717" i="2"/>
  <c r="AH718" i="2"/>
  <c r="AH719" i="2"/>
  <c r="AH720" i="2"/>
  <c r="AH721" i="2"/>
  <c r="AH722" i="2"/>
  <c r="AH723" i="2"/>
  <c r="AH724" i="2"/>
  <c r="AH725" i="2"/>
  <c r="AH726" i="2"/>
  <c r="AH727" i="2"/>
  <c r="AH728" i="2"/>
  <c r="AH729" i="2"/>
  <c r="AH730" i="2"/>
  <c r="AH731" i="2"/>
  <c r="AH732" i="2"/>
  <c r="AH733" i="2"/>
  <c r="AH734" i="2"/>
  <c r="AH735" i="2"/>
  <c r="AH736" i="2"/>
  <c r="AH737" i="2"/>
  <c r="AH738" i="2"/>
  <c r="AH739" i="2"/>
  <c r="AH740" i="2"/>
  <c r="AH741" i="2"/>
  <c r="AH742" i="2"/>
  <c r="AH743" i="2"/>
  <c r="AH744" i="2"/>
  <c r="AH745" i="2"/>
  <c r="AH746" i="2"/>
  <c r="AH747" i="2"/>
  <c r="AH748" i="2"/>
  <c r="AH749" i="2"/>
  <c r="AH750" i="2"/>
  <c r="AH751" i="2"/>
  <c r="AH752" i="2"/>
  <c r="AH753" i="2"/>
  <c r="AH754" i="2"/>
  <c r="AH755" i="2"/>
  <c r="AH756" i="2"/>
  <c r="AH757" i="2"/>
  <c r="AH758" i="2"/>
  <c r="AH759" i="2"/>
  <c r="AH760" i="2"/>
  <c r="AH761" i="2"/>
  <c r="AH762" i="2"/>
  <c r="AH763" i="2"/>
  <c r="AH764" i="2"/>
  <c r="AH765" i="2"/>
  <c r="AH766" i="2"/>
  <c r="AH767" i="2"/>
  <c r="AH768" i="2"/>
  <c r="AH769" i="2"/>
  <c r="AH770" i="2"/>
  <c r="AH771" i="2"/>
  <c r="AH772" i="2"/>
  <c r="AH773" i="2"/>
  <c r="AH774" i="2"/>
  <c r="AH775" i="2"/>
  <c r="AH776" i="2"/>
  <c r="AH777" i="2"/>
  <c r="AH778" i="2"/>
  <c r="AH779" i="2"/>
  <c r="AH780" i="2"/>
  <c r="AH781" i="2"/>
  <c r="AH782" i="2"/>
  <c r="AH783" i="2"/>
  <c r="AH784" i="2"/>
  <c r="AH785" i="2"/>
  <c r="AH786" i="2"/>
  <c r="AH787" i="2"/>
  <c r="AH788" i="2"/>
  <c r="AH789" i="2"/>
  <c r="AH790" i="2"/>
  <c r="AH791" i="2"/>
  <c r="AH792" i="2"/>
  <c r="AH793" i="2"/>
  <c r="AH794" i="2"/>
  <c r="AH795" i="2"/>
  <c r="AH796" i="2"/>
  <c r="AH797" i="2"/>
  <c r="AH798" i="2"/>
  <c r="AH799" i="2"/>
  <c r="AH800" i="2"/>
  <c r="AH801" i="2"/>
  <c r="AH802" i="2"/>
  <c r="AH803" i="2"/>
  <c r="AH804" i="2"/>
  <c r="AH805" i="2"/>
  <c r="AH806" i="2"/>
  <c r="AH807" i="2"/>
  <c r="AH808" i="2"/>
  <c r="AH809" i="2"/>
  <c r="AH810" i="2"/>
  <c r="AH811" i="2"/>
  <c r="AH812" i="2"/>
  <c r="AH813" i="2"/>
  <c r="AH814" i="2"/>
  <c r="AH815" i="2"/>
  <c r="AH816" i="2"/>
  <c r="AH817" i="2"/>
  <c r="AH818" i="2"/>
  <c r="AH819" i="2"/>
  <c r="AH820" i="2"/>
  <c r="AH821" i="2"/>
  <c r="AH822" i="2"/>
  <c r="AH823" i="2"/>
  <c r="AH824" i="2"/>
  <c r="AH825" i="2"/>
  <c r="AH826" i="2"/>
  <c r="AH827" i="2"/>
  <c r="AH828" i="2"/>
  <c r="AH829" i="2"/>
  <c r="AH830" i="2"/>
  <c r="AH831" i="2"/>
  <c r="AH832" i="2"/>
  <c r="AH833" i="2"/>
  <c r="AH834" i="2"/>
  <c r="AH835" i="2"/>
  <c r="AH836" i="2"/>
  <c r="AH837" i="2"/>
  <c r="AH838" i="2"/>
  <c r="AH839" i="2"/>
  <c r="AH840" i="2"/>
  <c r="AH841" i="2"/>
  <c r="AH842" i="2"/>
  <c r="AH843" i="2"/>
  <c r="AH844" i="2"/>
  <c r="AH845" i="2"/>
  <c r="AH846" i="2"/>
  <c r="AH847" i="2"/>
  <c r="AH848" i="2"/>
  <c r="AH849" i="2"/>
  <c r="AH850" i="2"/>
  <c r="AH851" i="2"/>
  <c r="AH852" i="2"/>
  <c r="AH853" i="2"/>
  <c r="AH854" i="2"/>
  <c r="AH855" i="2"/>
  <c r="AH856" i="2"/>
  <c r="AH857" i="2"/>
  <c r="AH858" i="2"/>
  <c r="AH859" i="2"/>
  <c r="AH860" i="2"/>
  <c r="AH861" i="2"/>
  <c r="AH862" i="2"/>
  <c r="AH863" i="2"/>
  <c r="AH864" i="2"/>
  <c r="AH865" i="2"/>
  <c r="AH866" i="2"/>
  <c r="AH867" i="2"/>
  <c r="AH868" i="2"/>
  <c r="AH869" i="2"/>
  <c r="AH870" i="2"/>
  <c r="AH871" i="2"/>
  <c r="AH872" i="2"/>
  <c r="AH873" i="2"/>
  <c r="AH874" i="2"/>
  <c r="AH875" i="2"/>
  <c r="AH876" i="2"/>
  <c r="AH877" i="2"/>
  <c r="AH878" i="2"/>
  <c r="AH879" i="2"/>
  <c r="AH880" i="2"/>
  <c r="AH881" i="2"/>
  <c r="AH882" i="2"/>
  <c r="AH883" i="2"/>
  <c r="AH884" i="2"/>
  <c r="AH885" i="2"/>
  <c r="AH886" i="2"/>
  <c r="AH887" i="2"/>
  <c r="AH888" i="2"/>
  <c r="AH889" i="2"/>
  <c r="AH890" i="2"/>
  <c r="AH891" i="2"/>
  <c r="AH892" i="2"/>
  <c r="AH893" i="2"/>
  <c r="AH894" i="2"/>
  <c r="AH895" i="2"/>
  <c r="AH896" i="2"/>
  <c r="AH897" i="2"/>
  <c r="AH898" i="2"/>
  <c r="AH899" i="2"/>
  <c r="AH900" i="2"/>
  <c r="AH901" i="2"/>
  <c r="AH902" i="2"/>
  <c r="AH903" i="2"/>
  <c r="AH904" i="2"/>
  <c r="AH905" i="2"/>
  <c r="AH906" i="2"/>
  <c r="AH907" i="2"/>
  <c r="AH908" i="2"/>
  <c r="AH909" i="2"/>
  <c r="AH910" i="2"/>
  <c r="AH911" i="2"/>
  <c r="AH912" i="2"/>
  <c r="AH913" i="2"/>
  <c r="AH914" i="2"/>
  <c r="AH915" i="2"/>
  <c r="AH916" i="2"/>
  <c r="AH917" i="2"/>
  <c r="AH918" i="2"/>
  <c r="AH919" i="2"/>
  <c r="AH920" i="2"/>
  <c r="AH921" i="2"/>
  <c r="AH922" i="2"/>
  <c r="AH923" i="2"/>
  <c r="AH924" i="2"/>
  <c r="AH925" i="2"/>
  <c r="AH926" i="2"/>
  <c r="AH927" i="2"/>
  <c r="AH928" i="2"/>
  <c r="AH929" i="2"/>
  <c r="AH930" i="2"/>
  <c r="AH931" i="2"/>
  <c r="AH932" i="2"/>
  <c r="AH933" i="2"/>
  <c r="AH934" i="2"/>
  <c r="AH935" i="2"/>
  <c r="AH936" i="2"/>
  <c r="AH937" i="2"/>
  <c r="AH938" i="2"/>
  <c r="AH939" i="2"/>
  <c r="AH940" i="2"/>
  <c r="AH941" i="2"/>
  <c r="AH942" i="2"/>
  <c r="AH943" i="2"/>
  <c r="AH944" i="2"/>
  <c r="AH945" i="2"/>
  <c r="AH946" i="2"/>
  <c r="AH947" i="2"/>
  <c r="AH948" i="2"/>
  <c r="AH949" i="2"/>
  <c r="AH950" i="2"/>
  <c r="AH951" i="2"/>
  <c r="AH952" i="2"/>
  <c r="AH953" i="2"/>
  <c r="AH954" i="2"/>
  <c r="AH955" i="2"/>
  <c r="AH956" i="2"/>
  <c r="AH957" i="2"/>
  <c r="AH958" i="2"/>
  <c r="AH959" i="2"/>
  <c r="AH960" i="2"/>
  <c r="AH961" i="2"/>
  <c r="AH962" i="2"/>
  <c r="AH963" i="2"/>
  <c r="AH964" i="2"/>
  <c r="AH965" i="2"/>
  <c r="AH966" i="2"/>
  <c r="AH967" i="2"/>
  <c r="AH968" i="2"/>
  <c r="AH969" i="2"/>
  <c r="AH970" i="2"/>
  <c r="AH971" i="2"/>
  <c r="AH972" i="2"/>
  <c r="AH973" i="2"/>
  <c r="AH974" i="2"/>
  <c r="AH975" i="2"/>
  <c r="AH976" i="2"/>
  <c r="AH977" i="2"/>
  <c r="AH978" i="2"/>
  <c r="AH979" i="2"/>
  <c r="AH980" i="2"/>
  <c r="AH981" i="2"/>
  <c r="AH982" i="2"/>
  <c r="AH983" i="2"/>
  <c r="AH984" i="2"/>
  <c r="AH985" i="2"/>
  <c r="AH986" i="2"/>
  <c r="AH987" i="2"/>
  <c r="AH988" i="2"/>
  <c r="AH989" i="2"/>
  <c r="AH990" i="2"/>
  <c r="AH991" i="2"/>
  <c r="AH992" i="2"/>
  <c r="AH993" i="2"/>
  <c r="AH994" i="2"/>
  <c r="AH995" i="2"/>
  <c r="AH996" i="2"/>
  <c r="AH997" i="2"/>
  <c r="AH998" i="2"/>
  <c r="AH999" i="2"/>
  <c r="AH1000" i="2"/>
  <c r="AH1001" i="2"/>
  <c r="AH1002" i="2"/>
  <c r="AH1003" i="2"/>
  <c r="AH1004" i="2"/>
  <c r="AH1005" i="2"/>
  <c r="AH1006" i="2"/>
  <c r="AH1007" i="2"/>
  <c r="AH1008" i="2"/>
  <c r="AH1009" i="2"/>
  <c r="AH1010" i="2"/>
  <c r="AH1011" i="2"/>
  <c r="AH1012" i="2"/>
  <c r="AH1013" i="2"/>
  <c r="AH1014" i="2"/>
  <c r="AH1015" i="2"/>
  <c r="AH1016" i="2"/>
  <c r="AH1017" i="2"/>
  <c r="AH1018" i="2"/>
  <c r="AH1019" i="2"/>
  <c r="AH1020" i="2"/>
  <c r="AH1021" i="2"/>
  <c r="AH1022" i="2"/>
  <c r="AH1023" i="2"/>
  <c r="AH1024" i="2"/>
  <c r="AH1025" i="2"/>
  <c r="AH1026" i="2"/>
  <c r="AH1027" i="2"/>
  <c r="AH1028" i="2"/>
  <c r="AH1029" i="2"/>
  <c r="AH1030" i="2"/>
  <c r="AH1031" i="2"/>
  <c r="AH1032" i="2"/>
  <c r="AH1033" i="2"/>
  <c r="AH1034" i="2"/>
  <c r="AH1035" i="2"/>
  <c r="AH1036" i="2"/>
  <c r="AH1037" i="2"/>
  <c r="AH1038" i="2"/>
  <c r="AH1039" i="2"/>
  <c r="AH1040" i="2"/>
  <c r="AH1041" i="2"/>
  <c r="AH1042" i="2"/>
  <c r="AH1043" i="2"/>
  <c r="AH1044" i="2"/>
  <c r="AH1045" i="2"/>
  <c r="AH1046" i="2"/>
  <c r="AH1047" i="2"/>
  <c r="AH1048" i="2"/>
  <c r="AH1049" i="2"/>
  <c r="AH1050" i="2"/>
  <c r="AH1051" i="2"/>
  <c r="AH1052" i="2"/>
  <c r="AH1053" i="2"/>
  <c r="AH1054" i="2"/>
  <c r="AH1055" i="2"/>
  <c r="AH1056" i="2"/>
  <c r="AH1057" i="2"/>
  <c r="AH1058" i="2"/>
  <c r="AH1059" i="2"/>
  <c r="AH1060" i="2"/>
  <c r="AH1061" i="2"/>
  <c r="AH1062" i="2"/>
  <c r="AH1063" i="2"/>
  <c r="AH1064" i="2"/>
  <c r="AH1065" i="2"/>
  <c r="AH1066" i="2"/>
  <c r="AH1067" i="2"/>
  <c r="AH1068" i="2"/>
  <c r="AH1069" i="2"/>
  <c r="AH1070" i="2"/>
  <c r="AH1071" i="2"/>
  <c r="AH1072" i="2"/>
  <c r="AH1073" i="2"/>
  <c r="AH1074" i="2"/>
  <c r="AH1075" i="2"/>
  <c r="AH1076" i="2"/>
  <c r="AH1077" i="2"/>
  <c r="AH1078" i="2"/>
  <c r="AH1079" i="2"/>
  <c r="AH1080" i="2"/>
  <c r="AH1081" i="2"/>
  <c r="AH1082" i="2"/>
  <c r="AH1083" i="2"/>
  <c r="AH1084" i="2"/>
  <c r="AH1085" i="2"/>
  <c r="AH1086" i="2"/>
  <c r="AH1087" i="2"/>
  <c r="AH1088" i="2"/>
  <c r="AH1089" i="2"/>
  <c r="AH1090" i="2"/>
  <c r="AH1091" i="2"/>
  <c r="AH1092" i="2"/>
  <c r="AH1093" i="2"/>
  <c r="AH1094" i="2"/>
  <c r="AH1095" i="2"/>
  <c r="AH1096" i="2"/>
  <c r="AH1097" i="2"/>
  <c r="AH1098" i="2"/>
  <c r="AH1099" i="2"/>
  <c r="AH1100" i="2"/>
  <c r="AH1101" i="2"/>
  <c r="AH1102" i="2"/>
  <c r="AH1103" i="2"/>
  <c r="AH1104" i="2"/>
  <c r="AH1105" i="2"/>
  <c r="AH1106" i="2"/>
  <c r="AH1107" i="2"/>
  <c r="AH1108" i="2"/>
  <c r="AH1109" i="2"/>
  <c r="AH1110" i="2"/>
  <c r="AH1111" i="2"/>
  <c r="AH1112" i="2"/>
  <c r="AH1113" i="2"/>
  <c r="AH1114" i="2"/>
  <c r="AH1115" i="2"/>
  <c r="AH1116" i="2"/>
  <c r="AH1117" i="2"/>
  <c r="AH1118" i="2"/>
  <c r="AH1119" i="2"/>
  <c r="AH1120" i="2"/>
  <c r="AH1121" i="2"/>
  <c r="AH1122" i="2"/>
  <c r="AH1123" i="2"/>
  <c r="AH1124" i="2"/>
  <c r="AH1125" i="2"/>
  <c r="AH1126" i="2"/>
  <c r="AH1127" i="2"/>
  <c r="AH1128" i="2"/>
  <c r="AH1129" i="2"/>
  <c r="AH1130" i="2"/>
  <c r="AH1131" i="2"/>
  <c r="AH1132" i="2"/>
  <c r="AH1133" i="2"/>
  <c r="AH1134" i="2"/>
  <c r="AH1135" i="2"/>
  <c r="AH1136" i="2"/>
  <c r="AH1137" i="2"/>
  <c r="AH1138" i="2"/>
  <c r="AH1139" i="2"/>
  <c r="AH1140" i="2"/>
  <c r="AH1141" i="2"/>
  <c r="AH1142" i="2"/>
  <c r="AH1143" i="2"/>
  <c r="AH1144" i="2"/>
  <c r="AH1145" i="2"/>
  <c r="AH1146" i="2"/>
  <c r="AH1147" i="2"/>
  <c r="AH1148" i="2"/>
  <c r="AH1149" i="2"/>
  <c r="AH1150" i="2"/>
  <c r="AH1151" i="2"/>
  <c r="AH1152" i="2"/>
  <c r="AH1153" i="2"/>
  <c r="AH1154" i="2"/>
  <c r="AH1155" i="2"/>
  <c r="AH1156" i="2"/>
  <c r="AH1157" i="2"/>
  <c r="AH1158" i="2"/>
  <c r="AH1159" i="2"/>
  <c r="AH1160" i="2"/>
  <c r="AH1161" i="2"/>
  <c r="AH1162" i="2"/>
  <c r="AH1163" i="2"/>
  <c r="AH1164" i="2"/>
  <c r="AH1165" i="2"/>
  <c r="AH1166" i="2"/>
  <c r="AH1167" i="2"/>
  <c r="AH1168" i="2"/>
  <c r="AH1169" i="2"/>
  <c r="AH1170" i="2"/>
  <c r="AH1171" i="2"/>
  <c r="AH1172" i="2"/>
  <c r="AH1173" i="2"/>
  <c r="AH1174" i="2"/>
  <c r="AH1175" i="2"/>
  <c r="AH1176" i="2"/>
  <c r="AH1177" i="2"/>
  <c r="AH1178" i="2"/>
  <c r="AH1179" i="2"/>
  <c r="AH1180" i="2"/>
  <c r="AH1181" i="2"/>
  <c r="AH1182" i="2"/>
  <c r="AH1183" i="2"/>
  <c r="AH1184" i="2"/>
  <c r="AH1185" i="2"/>
  <c r="AH1186" i="2"/>
  <c r="AH1187" i="2"/>
  <c r="AH1188" i="2"/>
  <c r="AH1189" i="2"/>
  <c r="AH1190" i="2"/>
  <c r="AH1191" i="2"/>
  <c r="AH1192" i="2"/>
  <c r="AH1193" i="2"/>
  <c r="AH1194" i="2"/>
  <c r="AH1195" i="2"/>
  <c r="AH1196" i="2"/>
  <c r="AH1197" i="2"/>
  <c r="AH1198" i="2"/>
  <c r="AH1199" i="2"/>
  <c r="AH1200" i="2"/>
  <c r="AH1201" i="2"/>
  <c r="AH1202" i="2"/>
  <c r="AH1203" i="2"/>
  <c r="AH1204" i="2"/>
  <c r="AH1205" i="2"/>
  <c r="AH1206" i="2"/>
  <c r="AH1207" i="2"/>
  <c r="AH1208" i="2"/>
  <c r="AH1209" i="2"/>
  <c r="AH1210" i="2"/>
  <c r="AH1211" i="2"/>
  <c r="AH1212" i="2"/>
  <c r="AH1213" i="2"/>
  <c r="AH1214" i="2"/>
  <c r="AH1215" i="2"/>
  <c r="AH1216" i="2"/>
  <c r="AH1217" i="2"/>
  <c r="AH1218" i="2"/>
  <c r="AH1219" i="2"/>
  <c r="AH1220" i="2"/>
  <c r="AH1221" i="2"/>
  <c r="AH1222" i="2"/>
  <c r="AH1223" i="2"/>
  <c r="AH1224" i="2"/>
  <c r="AH1225" i="2"/>
  <c r="AH1226" i="2"/>
  <c r="AH1227" i="2"/>
  <c r="AH1228" i="2"/>
  <c r="AH1229" i="2"/>
  <c r="AH1230" i="2"/>
  <c r="AH1231" i="2"/>
  <c r="AH1232" i="2"/>
  <c r="AH1233" i="2"/>
  <c r="AH1234" i="2"/>
  <c r="AH1235" i="2"/>
  <c r="AH1236" i="2"/>
  <c r="AH1237" i="2"/>
  <c r="AH1238" i="2"/>
  <c r="AH1239" i="2"/>
  <c r="AH1240" i="2"/>
  <c r="AH1241" i="2"/>
  <c r="AH1242" i="2"/>
  <c r="AH1243" i="2"/>
  <c r="AH1244" i="2"/>
  <c r="AH1245" i="2"/>
  <c r="AH1246" i="2"/>
  <c r="AH1247" i="2"/>
  <c r="AH1248" i="2"/>
  <c r="AH1249" i="2"/>
  <c r="AH1250" i="2"/>
  <c r="AH1251" i="2"/>
  <c r="AH1252" i="2"/>
  <c r="AH1253" i="2"/>
  <c r="AH1254" i="2"/>
  <c r="AH1255" i="2"/>
  <c r="AH1256" i="2"/>
  <c r="AH1257" i="2"/>
  <c r="AH1258" i="2"/>
  <c r="AH1259" i="2"/>
  <c r="AH1260" i="2"/>
  <c r="AH1261" i="2"/>
  <c r="AH1262" i="2"/>
  <c r="AH1263" i="2"/>
  <c r="AH1264" i="2"/>
  <c r="AH1265" i="2"/>
  <c r="AH1266" i="2"/>
  <c r="AH1267" i="2"/>
  <c r="AH1268" i="2"/>
  <c r="AH1269" i="2"/>
  <c r="AH1270" i="2"/>
  <c r="AH1271" i="2"/>
  <c r="AH1272" i="2"/>
  <c r="AH1273" i="2"/>
  <c r="AH1274" i="2"/>
  <c r="AH1275" i="2"/>
  <c r="AH1276" i="2"/>
  <c r="AH1277" i="2"/>
  <c r="AH1278" i="2"/>
  <c r="AH1279" i="2"/>
  <c r="AH1280" i="2"/>
  <c r="AH1281" i="2"/>
  <c r="AH1282" i="2"/>
  <c r="AH1283" i="2"/>
  <c r="AH1284" i="2"/>
  <c r="AH1285" i="2"/>
  <c r="AH1286" i="2"/>
  <c r="AH1287" i="2"/>
  <c r="AH1288" i="2"/>
  <c r="AH1289" i="2"/>
  <c r="AH1290" i="2"/>
  <c r="AH1291" i="2"/>
  <c r="AH1292" i="2"/>
  <c r="AH1293" i="2"/>
  <c r="AH1294" i="2"/>
  <c r="AH1295" i="2"/>
  <c r="AH1296" i="2"/>
  <c r="AH1297" i="2"/>
  <c r="AH1298" i="2"/>
  <c r="AH1299" i="2"/>
  <c r="AH1300" i="2"/>
  <c r="AH1301" i="2"/>
  <c r="AH1302" i="2"/>
  <c r="AH1303" i="2"/>
  <c r="AH1304" i="2"/>
  <c r="AH1305" i="2"/>
  <c r="AH1306" i="2"/>
  <c r="AH1307" i="2"/>
  <c r="AH1308" i="2"/>
  <c r="AH1309" i="2"/>
  <c r="AH1310" i="2"/>
  <c r="AH1311" i="2"/>
  <c r="AH1312" i="2"/>
  <c r="AH1313" i="2"/>
  <c r="AH1314" i="2"/>
  <c r="AH1315" i="2"/>
  <c r="AH1316" i="2"/>
  <c r="AH1317" i="2"/>
  <c r="AH1318" i="2"/>
  <c r="AH1319" i="2"/>
  <c r="AH1320" i="2"/>
  <c r="AH1321" i="2"/>
  <c r="AH1322" i="2"/>
  <c r="AH1323" i="2"/>
  <c r="AH1324" i="2"/>
  <c r="AH1325" i="2"/>
  <c r="AH1326" i="2"/>
  <c r="AH1327" i="2"/>
  <c r="AH1328" i="2"/>
  <c r="AH1329" i="2"/>
  <c r="AH1330" i="2"/>
  <c r="AH1331" i="2"/>
  <c r="AH1332" i="2"/>
  <c r="AH1333" i="2"/>
  <c r="AH1334" i="2"/>
  <c r="AH1335" i="2"/>
  <c r="AH1336" i="2"/>
  <c r="AH1337" i="2"/>
  <c r="AH1338" i="2"/>
  <c r="AH1339" i="2"/>
  <c r="AH1340" i="2"/>
  <c r="AH1341" i="2"/>
  <c r="AH1342" i="2"/>
  <c r="AH1343" i="2"/>
  <c r="AH1344" i="2"/>
  <c r="AH1345" i="2"/>
  <c r="AH1346" i="2"/>
  <c r="AH1347" i="2"/>
  <c r="AH1348" i="2"/>
  <c r="AH1349" i="2"/>
  <c r="AH1350" i="2"/>
  <c r="AH1351" i="2"/>
  <c r="AH1352" i="2"/>
  <c r="AH1353" i="2"/>
  <c r="AH1354" i="2"/>
  <c r="AH1355" i="2"/>
  <c r="AH1356" i="2"/>
  <c r="AH1357" i="2"/>
  <c r="AH1358" i="2"/>
  <c r="AH1359" i="2"/>
  <c r="AH1360" i="2"/>
  <c r="AH1361" i="2"/>
  <c r="AH1362" i="2"/>
  <c r="AH1363" i="2"/>
  <c r="AH1364" i="2"/>
  <c r="AH1365" i="2"/>
  <c r="AH1366" i="2"/>
  <c r="AH1367" i="2"/>
  <c r="AH1368" i="2"/>
  <c r="AH1369" i="2"/>
  <c r="AH1370" i="2"/>
  <c r="AH1371" i="2"/>
  <c r="AH1372" i="2"/>
  <c r="AH1373" i="2"/>
  <c r="AH1374" i="2"/>
  <c r="AH1375" i="2"/>
  <c r="AH1376" i="2"/>
  <c r="AH1377" i="2"/>
  <c r="AH1378" i="2"/>
  <c r="AH1379" i="2"/>
  <c r="AH1380" i="2"/>
  <c r="AH1381" i="2"/>
  <c r="AH1382" i="2"/>
  <c r="AH1383" i="2"/>
  <c r="AH1384" i="2"/>
  <c r="AH1385" i="2"/>
  <c r="AH1386" i="2"/>
  <c r="AH1387" i="2"/>
  <c r="AH1388" i="2"/>
  <c r="AH1389" i="2"/>
  <c r="AH1390" i="2"/>
  <c r="AH1391" i="2"/>
  <c r="AH1392" i="2"/>
  <c r="AH1393" i="2"/>
  <c r="AH1394" i="2"/>
  <c r="AH1395" i="2"/>
  <c r="AH1396" i="2"/>
  <c r="AH1397" i="2"/>
  <c r="AH1398" i="2"/>
  <c r="AH1399" i="2"/>
  <c r="AH1400" i="2"/>
  <c r="AH1401" i="2"/>
  <c r="AH1402" i="2"/>
  <c r="AH1403" i="2"/>
  <c r="AH1404" i="2"/>
  <c r="AH1405" i="2"/>
  <c r="AH1406" i="2"/>
  <c r="AH1407" i="2"/>
  <c r="AH1408" i="2"/>
  <c r="AH1409" i="2"/>
  <c r="AH1410" i="2"/>
  <c r="AH1411" i="2"/>
  <c r="AH1412" i="2"/>
  <c r="AH1413" i="2"/>
  <c r="AH1414" i="2"/>
  <c r="AH1415" i="2"/>
  <c r="AH1416" i="2"/>
  <c r="AH1417" i="2"/>
  <c r="AH1418" i="2"/>
  <c r="AH1419" i="2"/>
  <c r="AH1420" i="2"/>
  <c r="AH1421" i="2"/>
  <c r="AH1422" i="2"/>
  <c r="AH1423" i="2"/>
  <c r="AH1424" i="2"/>
  <c r="AH1425" i="2"/>
  <c r="AH1426" i="2"/>
  <c r="AH1427" i="2"/>
  <c r="AH1428" i="2"/>
  <c r="AH1429" i="2"/>
  <c r="AH1430" i="2"/>
  <c r="AH1431" i="2"/>
  <c r="AH1432" i="2"/>
  <c r="AH1433" i="2"/>
  <c r="AH1434" i="2"/>
  <c r="AH1435" i="2"/>
  <c r="AH1436" i="2"/>
  <c r="AH1437" i="2"/>
  <c r="AH1438" i="2"/>
  <c r="AH1439" i="2"/>
  <c r="AH1440" i="2"/>
  <c r="AH1441" i="2"/>
  <c r="AH1442" i="2"/>
  <c r="AH1443" i="2"/>
  <c r="AH1444" i="2"/>
  <c r="AH1445" i="2"/>
  <c r="AH1446" i="2"/>
  <c r="AH1447" i="2"/>
  <c r="AH1448" i="2"/>
  <c r="AH1449" i="2"/>
  <c r="AH1450" i="2"/>
  <c r="AH1451" i="2"/>
  <c r="AH1452" i="2"/>
  <c r="AH1453" i="2"/>
  <c r="AH1454" i="2"/>
  <c r="AH1455" i="2"/>
  <c r="AH1456" i="2"/>
  <c r="AH1457" i="2"/>
  <c r="AH1458" i="2"/>
  <c r="AH1459" i="2"/>
  <c r="AH1460" i="2"/>
  <c r="AH1461" i="2"/>
  <c r="AH1462" i="2"/>
  <c r="AH1463" i="2"/>
  <c r="AH1464" i="2"/>
  <c r="AH1465" i="2"/>
  <c r="AH1466" i="2"/>
  <c r="AH1467" i="2"/>
  <c r="AH1468" i="2"/>
  <c r="AH1469" i="2"/>
  <c r="AH1470" i="2"/>
  <c r="AH1471" i="2"/>
  <c r="AH1472" i="2"/>
  <c r="AH1473" i="2"/>
  <c r="AH1474" i="2"/>
  <c r="AH1475" i="2"/>
  <c r="AH1476" i="2"/>
  <c r="AH1477" i="2"/>
  <c r="AH1478" i="2"/>
  <c r="AH1479" i="2"/>
  <c r="AH1480" i="2"/>
  <c r="AH1481" i="2"/>
  <c r="AH1482" i="2"/>
  <c r="AH1483" i="2"/>
  <c r="AH1484" i="2"/>
  <c r="AH1485" i="2"/>
  <c r="AH1486" i="2"/>
  <c r="AH1487" i="2"/>
  <c r="AH1488" i="2"/>
  <c r="AH1489" i="2"/>
  <c r="AH1490" i="2"/>
  <c r="AH1491" i="2"/>
  <c r="AH1492" i="2"/>
  <c r="AH1493" i="2"/>
  <c r="AH1494" i="2"/>
  <c r="AH1495" i="2"/>
  <c r="AH1496" i="2"/>
  <c r="AH1497" i="2"/>
  <c r="AH1498" i="2"/>
  <c r="AH1499" i="2"/>
  <c r="AH1500" i="2"/>
  <c r="AH1501" i="2"/>
  <c r="AH1502" i="2"/>
  <c r="AH1503" i="2"/>
  <c r="AH1504" i="2"/>
  <c r="AH1505" i="2"/>
  <c r="AH1506" i="2"/>
  <c r="AH1507" i="2"/>
  <c r="AH1508" i="2"/>
  <c r="AH1509" i="2"/>
  <c r="AH1510" i="2"/>
  <c r="AH1511" i="2"/>
  <c r="AH1512" i="2"/>
  <c r="AH1513" i="2"/>
  <c r="AH1514" i="2"/>
  <c r="AH1515" i="2"/>
  <c r="AH1516" i="2"/>
  <c r="AH1517" i="2"/>
  <c r="AH1518" i="2"/>
  <c r="AH1519" i="2"/>
  <c r="AH1520" i="2"/>
  <c r="AH1521" i="2"/>
  <c r="AH1522" i="2"/>
  <c r="AH1523" i="2"/>
  <c r="AH1524" i="2"/>
  <c r="AH1525" i="2"/>
  <c r="AH1526" i="2"/>
  <c r="AH1527" i="2"/>
  <c r="AH1528" i="2"/>
  <c r="AH1529" i="2"/>
  <c r="AH1530" i="2"/>
  <c r="AH1531" i="2"/>
  <c r="AH1532" i="2"/>
  <c r="AH1533" i="2"/>
  <c r="AH1534" i="2"/>
  <c r="AH1535" i="2"/>
  <c r="AH1536" i="2"/>
  <c r="AH1537" i="2"/>
  <c r="AH1538" i="2"/>
  <c r="AH1539" i="2"/>
  <c r="AH1540" i="2"/>
  <c r="AH1541" i="2"/>
  <c r="AH1542" i="2"/>
  <c r="AH1543" i="2"/>
  <c r="AH1544" i="2"/>
  <c r="AH1545" i="2"/>
  <c r="AH1546" i="2"/>
  <c r="AH1547" i="2"/>
  <c r="AH1548" i="2"/>
  <c r="AH1549" i="2"/>
  <c r="AH1550" i="2"/>
  <c r="AH1551" i="2"/>
  <c r="AH1552" i="2"/>
  <c r="AH1553" i="2"/>
  <c r="AH1554" i="2"/>
  <c r="AH1555" i="2"/>
  <c r="AH1556" i="2"/>
  <c r="AH1557" i="2"/>
  <c r="AH1558" i="2"/>
  <c r="AH1559" i="2"/>
  <c r="AH1560" i="2"/>
  <c r="AH1561" i="2"/>
  <c r="AH1562" i="2"/>
  <c r="AH1563" i="2"/>
  <c r="AH1564" i="2"/>
  <c r="AH1565" i="2"/>
  <c r="AH1566" i="2"/>
  <c r="AH1567" i="2"/>
  <c r="AH1568" i="2"/>
  <c r="AH1569" i="2"/>
  <c r="AH1570" i="2"/>
  <c r="AH1571" i="2"/>
  <c r="AH1572" i="2"/>
  <c r="AH1573" i="2"/>
  <c r="AH1574" i="2"/>
  <c r="AH1575" i="2"/>
  <c r="AH1576" i="2"/>
  <c r="AH1577" i="2"/>
  <c r="AH1578" i="2"/>
  <c r="AH1579" i="2"/>
  <c r="AH1580" i="2"/>
  <c r="AH1581" i="2"/>
  <c r="AH1582" i="2"/>
  <c r="AH1583" i="2"/>
  <c r="AH1584" i="2"/>
  <c r="AH1585" i="2"/>
  <c r="AH1586" i="2"/>
  <c r="AH1587" i="2"/>
  <c r="AH1588" i="2"/>
  <c r="AH1589" i="2"/>
  <c r="AH1590" i="2"/>
  <c r="AH1591" i="2"/>
  <c r="AH1592" i="2"/>
  <c r="AH1593" i="2"/>
  <c r="AH1594" i="2"/>
  <c r="AH1595" i="2"/>
  <c r="AH1596" i="2"/>
  <c r="AH1597" i="2"/>
  <c r="AH1598" i="2"/>
  <c r="AH1599" i="2"/>
  <c r="AH1600" i="2"/>
  <c r="AH1601" i="2"/>
  <c r="AH1602" i="2"/>
  <c r="AH1603" i="2"/>
  <c r="AH1604" i="2"/>
  <c r="AH1605" i="2"/>
  <c r="AH1606" i="2"/>
  <c r="AH1607" i="2"/>
  <c r="AH1608" i="2"/>
  <c r="AH1609" i="2"/>
  <c r="AH1610" i="2"/>
  <c r="AH1611" i="2"/>
  <c r="AH1612" i="2"/>
  <c r="AH1613" i="2"/>
  <c r="AH1614" i="2"/>
  <c r="AH1615" i="2"/>
  <c r="AH1616" i="2"/>
  <c r="AH1617" i="2"/>
  <c r="AH1618" i="2"/>
  <c r="AH1619" i="2"/>
  <c r="AH1620" i="2"/>
  <c r="AH1621" i="2"/>
  <c r="AH1622" i="2"/>
  <c r="AH1623" i="2"/>
  <c r="AH1624" i="2"/>
  <c r="AH1625" i="2"/>
  <c r="AH1626" i="2"/>
  <c r="AH1627" i="2"/>
  <c r="AH1628" i="2"/>
  <c r="AH1629" i="2"/>
  <c r="AH1630" i="2"/>
  <c r="AH1631" i="2"/>
  <c r="AH1632" i="2"/>
  <c r="AH1633" i="2"/>
  <c r="AH1634" i="2"/>
  <c r="AH1635" i="2"/>
  <c r="AH1636" i="2"/>
  <c r="AH1637" i="2"/>
  <c r="AH1638" i="2"/>
  <c r="AH1639" i="2"/>
  <c r="AH1640" i="2"/>
  <c r="AH1641" i="2"/>
  <c r="AH1642" i="2"/>
  <c r="AH1643" i="2"/>
  <c r="AH1644" i="2"/>
  <c r="AH1645" i="2"/>
  <c r="AH1646" i="2"/>
  <c r="AH1647" i="2"/>
  <c r="AH1648" i="2"/>
  <c r="AH1649" i="2"/>
  <c r="AH1650" i="2"/>
  <c r="AH1651" i="2"/>
  <c r="AH1652" i="2"/>
  <c r="AH1653" i="2"/>
  <c r="AH1654" i="2"/>
  <c r="AH1655" i="2"/>
  <c r="AH1656" i="2"/>
  <c r="AH1657" i="2"/>
  <c r="AH1658" i="2"/>
  <c r="AH1659" i="2"/>
  <c r="AH1660" i="2"/>
  <c r="AH1661" i="2"/>
  <c r="AH1662" i="2"/>
  <c r="AH1663" i="2"/>
  <c r="AH1664" i="2"/>
  <c r="AH1665" i="2"/>
  <c r="AH1666" i="2"/>
  <c r="AH1667" i="2"/>
  <c r="AH1668" i="2"/>
  <c r="AH1669" i="2"/>
  <c r="AH1670" i="2"/>
  <c r="AH1671" i="2"/>
  <c r="AH1672" i="2"/>
  <c r="AH1673" i="2"/>
  <c r="AH1674" i="2"/>
  <c r="AH1675" i="2"/>
  <c r="AH1676" i="2"/>
  <c r="AH1677" i="2"/>
  <c r="AH1678" i="2"/>
  <c r="AH1679" i="2"/>
  <c r="AH1680" i="2"/>
  <c r="AH1681" i="2"/>
  <c r="AH1682" i="2"/>
  <c r="AH1683" i="2"/>
  <c r="AH1684" i="2"/>
  <c r="AH1685" i="2"/>
  <c r="AH1686" i="2"/>
  <c r="AH1687" i="2"/>
  <c r="AH1688" i="2"/>
  <c r="AH1689" i="2"/>
  <c r="AH1690" i="2"/>
  <c r="AH1691" i="2"/>
  <c r="AH1692" i="2"/>
  <c r="AH1693" i="2"/>
  <c r="AH1694" i="2"/>
  <c r="AH1695" i="2"/>
  <c r="AH1696" i="2"/>
  <c r="AH1697" i="2"/>
  <c r="AH1698" i="2"/>
  <c r="AH1699" i="2"/>
  <c r="AH1700" i="2"/>
  <c r="AH1701" i="2"/>
  <c r="AH1702" i="2"/>
  <c r="AH1703" i="2"/>
  <c r="AH1704" i="2"/>
  <c r="AH1705" i="2"/>
  <c r="AH1706" i="2"/>
  <c r="AH1707" i="2"/>
  <c r="AH1708" i="2"/>
  <c r="AH1709" i="2"/>
  <c r="AH1710" i="2"/>
  <c r="AH1711" i="2"/>
  <c r="AH1712" i="2"/>
  <c r="AH1713" i="2"/>
  <c r="AH1714" i="2"/>
  <c r="AH1715" i="2"/>
  <c r="AH1716" i="2"/>
  <c r="AH1717" i="2"/>
  <c r="AH1718" i="2"/>
  <c r="AH1719" i="2"/>
  <c r="AH1720" i="2"/>
  <c r="AH1721" i="2"/>
  <c r="AH1722" i="2"/>
  <c r="AH1723" i="2"/>
  <c r="AH1724" i="2"/>
  <c r="AH1725" i="2"/>
  <c r="AH1726" i="2"/>
  <c r="AH1727" i="2"/>
  <c r="AH1728" i="2"/>
  <c r="AH1729" i="2"/>
  <c r="AH1730" i="2"/>
  <c r="AH1731" i="2"/>
  <c r="AH1732" i="2"/>
  <c r="AH1733" i="2"/>
  <c r="AH1734" i="2"/>
  <c r="AH1735" i="2"/>
  <c r="AH1736" i="2"/>
  <c r="AH1737" i="2"/>
  <c r="AH1738" i="2"/>
  <c r="AH1739" i="2"/>
  <c r="AH1740" i="2"/>
  <c r="AH1741" i="2"/>
  <c r="AH1742" i="2"/>
  <c r="AH1743" i="2"/>
  <c r="AH1744" i="2"/>
  <c r="AH1745" i="2"/>
  <c r="AH1746" i="2"/>
  <c r="AH1747" i="2"/>
  <c r="AH1748" i="2"/>
  <c r="AH1749" i="2"/>
  <c r="AH1750" i="2"/>
  <c r="AH1751" i="2"/>
  <c r="AH1752" i="2"/>
  <c r="AH1753" i="2"/>
  <c r="AH1754" i="2"/>
  <c r="AH1755" i="2"/>
  <c r="AH1756" i="2"/>
  <c r="AH1757" i="2"/>
  <c r="AH1758" i="2"/>
  <c r="AH1759" i="2"/>
  <c r="AH1760" i="2"/>
  <c r="AH1761" i="2"/>
  <c r="AH1762" i="2"/>
  <c r="AH1763" i="2"/>
  <c r="AH1764" i="2"/>
  <c r="AH1765" i="2"/>
  <c r="AH1766" i="2"/>
  <c r="AH1767" i="2"/>
  <c r="AH1768" i="2"/>
  <c r="AH1769" i="2"/>
  <c r="AH1770" i="2"/>
  <c r="AH1771" i="2"/>
  <c r="AH1772" i="2"/>
  <c r="AH1773" i="2"/>
  <c r="AH1774" i="2"/>
  <c r="AH1775" i="2"/>
  <c r="AH1776" i="2"/>
  <c r="AH1777" i="2"/>
  <c r="AH1778" i="2"/>
  <c r="AH1779" i="2"/>
  <c r="AH1780" i="2"/>
  <c r="AH1781" i="2"/>
  <c r="AH1782" i="2"/>
  <c r="AH1783" i="2"/>
  <c r="AH1784" i="2"/>
  <c r="AH1785" i="2"/>
  <c r="AH1786" i="2"/>
  <c r="AH1787" i="2"/>
  <c r="AH1788" i="2"/>
  <c r="AH1789" i="2"/>
  <c r="AH1790" i="2"/>
  <c r="AH1791" i="2"/>
  <c r="AH1792" i="2"/>
  <c r="AH1793" i="2"/>
  <c r="AH1794" i="2"/>
  <c r="AH1795" i="2"/>
  <c r="AH1796" i="2"/>
  <c r="AH1797" i="2"/>
  <c r="AH1798" i="2"/>
  <c r="AH1799" i="2"/>
  <c r="AH1800" i="2"/>
  <c r="AH1801" i="2"/>
  <c r="AH1802" i="2"/>
  <c r="AH1803" i="2"/>
  <c r="AH1804" i="2"/>
  <c r="AH1805" i="2"/>
  <c r="AH1806" i="2"/>
  <c r="AH1807" i="2"/>
  <c r="AH1808" i="2"/>
  <c r="AH1809" i="2"/>
  <c r="AH1810" i="2"/>
  <c r="AH1811" i="2"/>
  <c r="AH1812" i="2"/>
  <c r="AH1813" i="2"/>
  <c r="AH1814" i="2"/>
  <c r="AH1815" i="2"/>
  <c r="AH1816" i="2"/>
  <c r="AH1817" i="2"/>
  <c r="AH1818" i="2"/>
  <c r="AH1819" i="2"/>
  <c r="AH1820" i="2"/>
  <c r="AH1821" i="2"/>
  <c r="AH1822" i="2"/>
  <c r="AH1823" i="2"/>
  <c r="AH1824" i="2"/>
  <c r="AH1825" i="2"/>
  <c r="AH1826" i="2"/>
  <c r="AH1827" i="2"/>
  <c r="AH1828" i="2"/>
  <c r="AH1829" i="2"/>
  <c r="AH1830" i="2"/>
  <c r="AH1831" i="2"/>
  <c r="AH1832" i="2"/>
  <c r="AH1833" i="2"/>
  <c r="AH1834" i="2"/>
  <c r="AH1835" i="2"/>
  <c r="AH1836" i="2"/>
  <c r="AH1837" i="2"/>
  <c r="AH1838" i="2"/>
  <c r="AH1839" i="2"/>
  <c r="AH1840" i="2"/>
  <c r="AH1841" i="2"/>
  <c r="AH1842" i="2"/>
  <c r="AH1843" i="2"/>
  <c r="AH1844" i="2"/>
  <c r="AH1845" i="2"/>
  <c r="AH1846" i="2"/>
  <c r="AH1847" i="2"/>
  <c r="AH1848" i="2"/>
  <c r="AH1849" i="2"/>
  <c r="AH1850" i="2"/>
  <c r="AH1851" i="2"/>
  <c r="AH1852" i="2"/>
  <c r="AH1853" i="2"/>
  <c r="AH1854" i="2"/>
  <c r="AH1855" i="2"/>
  <c r="AH1856" i="2"/>
  <c r="AH1857" i="2"/>
  <c r="AH1858" i="2"/>
  <c r="AH1859" i="2"/>
  <c r="AH1860" i="2"/>
  <c r="AH1861" i="2"/>
  <c r="AH1862" i="2"/>
  <c r="AH1863" i="2"/>
  <c r="AH1864" i="2"/>
  <c r="AH1865" i="2"/>
  <c r="AH1866" i="2"/>
  <c r="AH1867" i="2"/>
  <c r="AH1868" i="2"/>
  <c r="AH1869" i="2"/>
  <c r="AH1870" i="2"/>
  <c r="AH1871" i="2"/>
  <c r="AH1872" i="2"/>
  <c r="AH1873" i="2"/>
  <c r="AH1874" i="2"/>
  <c r="AH1875" i="2"/>
  <c r="AH1876" i="2"/>
  <c r="AH1877" i="2"/>
  <c r="AH1878" i="2"/>
  <c r="AH1879" i="2"/>
  <c r="AH1880" i="2"/>
  <c r="AH1881" i="2"/>
  <c r="AH1882" i="2"/>
  <c r="AH1883" i="2"/>
  <c r="AH1884" i="2"/>
  <c r="AH1885" i="2"/>
  <c r="AH1886" i="2"/>
  <c r="AH1887" i="2"/>
  <c r="AH1888" i="2"/>
  <c r="AH1889" i="2"/>
  <c r="AH1890" i="2"/>
  <c r="AH1891" i="2"/>
  <c r="AH1892" i="2"/>
  <c r="AH1893" i="2"/>
  <c r="AH1894" i="2"/>
  <c r="AH1895" i="2"/>
  <c r="AH1896" i="2"/>
  <c r="AH1897" i="2"/>
  <c r="AH1898" i="2"/>
  <c r="AH1899" i="2"/>
  <c r="AH1900" i="2"/>
  <c r="AH1901" i="2"/>
  <c r="AH1902" i="2"/>
  <c r="AH1903" i="2"/>
  <c r="AH1904" i="2"/>
  <c r="AH1905" i="2"/>
  <c r="AH1906" i="2"/>
  <c r="AH1907" i="2"/>
  <c r="AH1908" i="2"/>
  <c r="AH1909" i="2"/>
  <c r="AH1910" i="2"/>
  <c r="AH1911" i="2"/>
  <c r="AH1912" i="2"/>
  <c r="AH1913" i="2"/>
  <c r="AH1914" i="2"/>
  <c r="AH1915" i="2"/>
  <c r="AH1916" i="2"/>
  <c r="AH1917" i="2"/>
  <c r="AH1918" i="2"/>
  <c r="AH1919" i="2"/>
  <c r="AH1920" i="2"/>
  <c r="AH1921" i="2"/>
  <c r="AH1922" i="2"/>
  <c r="AH1923" i="2"/>
  <c r="AH1924" i="2"/>
  <c r="AH1925" i="2"/>
  <c r="AH1926" i="2"/>
  <c r="AH1927" i="2"/>
  <c r="AH1928" i="2"/>
  <c r="AH1929" i="2"/>
  <c r="AH1930" i="2"/>
  <c r="AH1931" i="2"/>
  <c r="AH1932" i="2"/>
  <c r="AH1933" i="2"/>
  <c r="AH1934" i="2"/>
  <c r="AH1935" i="2"/>
  <c r="AH1936" i="2"/>
  <c r="AH1937" i="2"/>
  <c r="AH1938" i="2"/>
  <c r="AH1939" i="2"/>
  <c r="AH1940" i="2"/>
  <c r="AH1941" i="2"/>
  <c r="AH1942" i="2"/>
  <c r="AH1943" i="2"/>
  <c r="AH1944" i="2"/>
  <c r="AH1945" i="2"/>
  <c r="AH1946" i="2"/>
  <c r="AH1947" i="2"/>
  <c r="AH1948" i="2"/>
  <c r="AH1949" i="2"/>
  <c r="AH1950" i="2"/>
  <c r="AH1951" i="2"/>
  <c r="AH1952" i="2"/>
  <c r="AH1953" i="2"/>
  <c r="AH1954" i="2"/>
  <c r="AH1955" i="2"/>
  <c r="AH1956" i="2"/>
  <c r="AH1957" i="2"/>
  <c r="AH1958" i="2"/>
  <c r="AH1959" i="2"/>
  <c r="AH1960" i="2"/>
  <c r="AH1961" i="2"/>
  <c r="AH1962" i="2"/>
  <c r="AH1963" i="2"/>
  <c r="AH1964" i="2"/>
  <c r="AH1965" i="2"/>
  <c r="AH1966" i="2"/>
  <c r="AH1967" i="2"/>
  <c r="AH1968" i="2"/>
  <c r="AH1969" i="2"/>
  <c r="AH1970" i="2"/>
  <c r="AH1971" i="2"/>
  <c r="AH1972" i="2"/>
  <c r="AH1973" i="2"/>
  <c r="AH1974" i="2"/>
  <c r="AH1975" i="2"/>
  <c r="AH1976" i="2"/>
  <c r="AH1977" i="2"/>
  <c r="AH1978" i="2"/>
  <c r="AH1979" i="2"/>
  <c r="AH1980" i="2"/>
  <c r="AH1981" i="2"/>
  <c r="AH1982" i="2"/>
  <c r="AH1983" i="2"/>
  <c r="AH1984" i="2"/>
  <c r="AH1985" i="2"/>
  <c r="AH1986" i="2"/>
  <c r="AH1987" i="2"/>
  <c r="AH1988" i="2"/>
  <c r="AH1989" i="2"/>
  <c r="AH1990" i="2"/>
  <c r="AH1991" i="2"/>
  <c r="AH1992" i="2"/>
  <c r="AH1993" i="2"/>
  <c r="AH1994" i="2"/>
  <c r="AH1995" i="2"/>
  <c r="AH1996" i="2"/>
  <c r="AH1997" i="2"/>
  <c r="AH1998" i="2"/>
  <c r="AH1999" i="2"/>
  <c r="AH2000" i="2"/>
  <c r="AH2001" i="2"/>
  <c r="AH2002" i="2"/>
  <c r="AH2003" i="2"/>
  <c r="AH2004" i="2"/>
  <c r="AH2005" i="2"/>
  <c r="AH2006" i="2"/>
  <c r="AH2007" i="2"/>
  <c r="AH2008" i="2"/>
  <c r="AH2009" i="2"/>
  <c r="AH2010" i="2"/>
  <c r="AH2011" i="2"/>
  <c r="AH2012" i="2"/>
  <c r="AH2013" i="2"/>
  <c r="AH2014" i="2"/>
  <c r="AH2015" i="2"/>
  <c r="AH2016" i="2"/>
  <c r="AH2017" i="2"/>
  <c r="AH2018" i="2"/>
  <c r="AH2019" i="2"/>
  <c r="AH2020" i="2"/>
  <c r="AH2021" i="2"/>
  <c r="AH2022" i="2"/>
  <c r="AH2023" i="2"/>
  <c r="AH2024" i="2"/>
  <c r="AH2025" i="2"/>
  <c r="AH2026" i="2"/>
  <c r="AH2027" i="2"/>
  <c r="AH2028" i="2"/>
  <c r="AH2029" i="2"/>
  <c r="AH2030" i="2"/>
  <c r="AH2031" i="2"/>
  <c r="AH2032" i="2"/>
  <c r="AH2033" i="2"/>
  <c r="AH2034" i="2"/>
  <c r="AH2035" i="2"/>
  <c r="AH2036" i="2"/>
  <c r="AH2037" i="2"/>
  <c r="AH2038" i="2"/>
  <c r="AH2039" i="2"/>
  <c r="AH2040" i="2"/>
  <c r="AH2041" i="2"/>
  <c r="AH2042" i="2"/>
  <c r="AH2043" i="2"/>
  <c r="AH2044" i="2"/>
  <c r="AH2045" i="2"/>
  <c r="AH2046" i="2"/>
  <c r="AH2047" i="2"/>
  <c r="AH2048" i="2"/>
  <c r="AH2049" i="2"/>
  <c r="AH2050" i="2"/>
  <c r="AH2051" i="2"/>
  <c r="AH2052" i="2"/>
  <c r="AH2053" i="2"/>
  <c r="AH2054" i="2"/>
  <c r="AH2055" i="2"/>
  <c r="AH2056" i="2"/>
  <c r="AH2057" i="2"/>
  <c r="AH2058" i="2"/>
  <c r="AH2059" i="2"/>
  <c r="AH2060" i="2"/>
  <c r="AH2061" i="2"/>
  <c r="AH2062" i="2"/>
  <c r="AH2063" i="2"/>
  <c r="AH2064" i="2"/>
  <c r="AH2065" i="2"/>
  <c r="AH2066" i="2"/>
  <c r="AH2067" i="2"/>
  <c r="AH2068" i="2"/>
  <c r="AH2069" i="2"/>
  <c r="AH2070" i="2"/>
  <c r="AH2071" i="2"/>
  <c r="AH2072" i="2"/>
  <c r="AH2073" i="2"/>
  <c r="AH2074" i="2"/>
  <c r="AH2075" i="2"/>
  <c r="AH2076" i="2"/>
  <c r="AH2077" i="2"/>
  <c r="AH2078" i="2"/>
  <c r="AH2079" i="2"/>
  <c r="AH2080" i="2"/>
  <c r="AH2081" i="2"/>
  <c r="AH2082" i="2"/>
  <c r="AH2083" i="2"/>
  <c r="AH2084" i="2"/>
  <c r="AH2085" i="2"/>
  <c r="AH2086" i="2"/>
  <c r="AH2087" i="2"/>
  <c r="AH2088" i="2"/>
  <c r="AH2089" i="2"/>
  <c r="AH2090" i="2"/>
  <c r="AH2091" i="2"/>
  <c r="AH2092" i="2"/>
  <c r="AH2093" i="2"/>
  <c r="AH2094" i="2"/>
  <c r="AH2095" i="2"/>
  <c r="AH2096" i="2"/>
  <c r="AH2097" i="2"/>
  <c r="AH2098" i="2"/>
  <c r="AH2099" i="2"/>
  <c r="AH2100" i="2"/>
  <c r="AH2101" i="2"/>
  <c r="AH2102" i="2"/>
  <c r="AH2103" i="2"/>
  <c r="AH2104" i="2"/>
  <c r="AH2105" i="2"/>
  <c r="AH2106" i="2"/>
  <c r="AH2107" i="2"/>
  <c r="AH2108" i="2"/>
  <c r="AH2109" i="2"/>
  <c r="AH2110" i="2"/>
  <c r="AH2111" i="2"/>
  <c r="AH2112" i="2"/>
  <c r="AH2113" i="2"/>
  <c r="AH2114" i="2"/>
  <c r="AH2115" i="2"/>
  <c r="AH2116" i="2"/>
  <c r="AH2117" i="2"/>
  <c r="AH2118" i="2"/>
  <c r="AH2119" i="2"/>
  <c r="AH2120" i="2"/>
  <c r="AH2121" i="2"/>
  <c r="AH2122" i="2"/>
  <c r="AH2123" i="2"/>
  <c r="AH2124" i="2"/>
  <c r="AH2125" i="2"/>
  <c r="AH2126" i="2"/>
  <c r="AH2127" i="2"/>
  <c r="AH2128" i="2"/>
  <c r="AH2129" i="2"/>
  <c r="AH2130" i="2"/>
  <c r="AH2131" i="2"/>
  <c r="AH2132" i="2"/>
  <c r="AH2133" i="2"/>
  <c r="AH2134" i="2"/>
  <c r="AH2135" i="2"/>
  <c r="AH2136" i="2"/>
  <c r="AH2137" i="2"/>
  <c r="AH2138" i="2"/>
  <c r="AH2139" i="2"/>
  <c r="AH2140" i="2"/>
  <c r="AH2141" i="2"/>
  <c r="AH2142" i="2"/>
  <c r="AH2143" i="2"/>
  <c r="AH2144" i="2"/>
  <c r="AH2145" i="2"/>
  <c r="AH2146" i="2"/>
  <c r="AH2147" i="2"/>
  <c r="AH2148" i="2"/>
  <c r="AH2149" i="2"/>
  <c r="AH2150" i="2"/>
  <c r="AH2151" i="2"/>
  <c r="AH2152" i="2"/>
  <c r="AH2153" i="2"/>
  <c r="AH2154" i="2"/>
  <c r="AH2155" i="2"/>
  <c r="AH2156" i="2"/>
  <c r="AH2157" i="2"/>
  <c r="AH2158" i="2"/>
  <c r="AH2159" i="2"/>
  <c r="AH2160" i="2"/>
  <c r="AH2161" i="2"/>
  <c r="AH2162" i="2"/>
  <c r="AH2163" i="2"/>
  <c r="AH2164" i="2"/>
  <c r="AH2165" i="2"/>
  <c r="AH2166" i="2"/>
  <c r="AH2167" i="2"/>
  <c r="AH2168" i="2"/>
  <c r="AH2169" i="2"/>
  <c r="AH2170" i="2"/>
  <c r="AH2171" i="2"/>
  <c r="AH2172" i="2"/>
  <c r="AH2173" i="2"/>
  <c r="AH2174" i="2"/>
  <c r="AH2175" i="2"/>
  <c r="AH2176" i="2"/>
  <c r="AH2177" i="2"/>
  <c r="AH2178" i="2"/>
  <c r="AH2179" i="2"/>
  <c r="AH2180" i="2"/>
  <c r="AH2181" i="2"/>
  <c r="AH2182" i="2"/>
  <c r="AH2183" i="2"/>
  <c r="AH2184" i="2"/>
  <c r="AH2185" i="2"/>
  <c r="AH2186" i="2"/>
  <c r="AH2187" i="2"/>
  <c r="AH2188" i="2"/>
  <c r="AH2189" i="2"/>
  <c r="AH2190" i="2"/>
  <c r="AH2191" i="2"/>
  <c r="AH2192" i="2"/>
  <c r="AH2193" i="2"/>
  <c r="AH2194" i="2"/>
  <c r="AH2195" i="2"/>
  <c r="AH2196" i="2"/>
  <c r="AH2197" i="2"/>
  <c r="AH2198" i="2"/>
  <c r="AH2199" i="2"/>
  <c r="AH2200" i="2"/>
  <c r="AH2201" i="2"/>
  <c r="AH2202" i="2"/>
  <c r="AH2203" i="2"/>
  <c r="AH2204" i="2"/>
  <c r="AH2205" i="2"/>
  <c r="AH2206" i="2"/>
  <c r="AH2207" i="2"/>
  <c r="AH2208" i="2"/>
  <c r="AH2209" i="2"/>
  <c r="AH2210" i="2"/>
  <c r="AH2211" i="2"/>
  <c r="AH2212" i="2"/>
  <c r="AH2213" i="2"/>
  <c r="AH2214" i="2"/>
  <c r="AH2215" i="2"/>
  <c r="AH2216" i="2"/>
  <c r="AH2217" i="2"/>
  <c r="AH2218" i="2"/>
  <c r="AH2219" i="2"/>
  <c r="AH2220" i="2"/>
  <c r="AH2221" i="2"/>
  <c r="AH2222" i="2"/>
  <c r="AH2223" i="2"/>
  <c r="AH2224" i="2"/>
  <c r="AH2225" i="2"/>
  <c r="AH2226" i="2"/>
  <c r="AH2227" i="2"/>
  <c r="AH2228" i="2"/>
  <c r="AH2229" i="2"/>
  <c r="AH2230" i="2"/>
  <c r="AH2231" i="2"/>
  <c r="AH2232" i="2"/>
  <c r="AH2233" i="2"/>
  <c r="AH2234" i="2"/>
  <c r="AH2235" i="2"/>
  <c r="AH2236" i="2"/>
  <c r="AH2237" i="2"/>
  <c r="AH2238" i="2"/>
  <c r="AH2239" i="2"/>
  <c r="AH2240" i="2"/>
  <c r="AH2241" i="2"/>
  <c r="AH2242" i="2"/>
  <c r="AH2243" i="2"/>
  <c r="AH2244" i="2"/>
  <c r="AH2245" i="2"/>
  <c r="AH2246" i="2"/>
  <c r="AH2247" i="2"/>
  <c r="AH2248" i="2"/>
  <c r="AH2249" i="2"/>
  <c r="AH2250" i="2"/>
  <c r="AH2251" i="2"/>
  <c r="AH2252" i="2"/>
  <c r="AH2253" i="2"/>
  <c r="AH2254" i="2"/>
  <c r="AH2255" i="2"/>
  <c r="AH2256" i="2"/>
  <c r="AH2257" i="2"/>
  <c r="AH2258" i="2"/>
  <c r="AH2259" i="2"/>
  <c r="AH2260" i="2"/>
  <c r="AH2261" i="2"/>
  <c r="AH2262" i="2"/>
  <c r="AH2263" i="2"/>
  <c r="AH2264" i="2"/>
  <c r="AH2265" i="2"/>
  <c r="AH2266" i="2"/>
  <c r="AH2267" i="2"/>
  <c r="AH2268" i="2"/>
  <c r="AH2269" i="2"/>
  <c r="AH2270" i="2"/>
  <c r="AH2271" i="2"/>
  <c r="AH2272" i="2"/>
  <c r="AH2273" i="2"/>
  <c r="AH2274" i="2"/>
  <c r="AH2275" i="2"/>
  <c r="AH2276" i="2"/>
  <c r="AH2277" i="2"/>
  <c r="AH2278" i="2"/>
  <c r="K6" i="4"/>
  <c r="K7" i="4"/>
  <c r="K5" i="4"/>
  <c r="K4" i="4"/>
  <c r="K3" i="4"/>
  <c r="S10" i="3"/>
  <c r="S9" i="3"/>
  <c r="S8" i="3"/>
  <c r="S7" i="3"/>
  <c r="S2" i="3"/>
  <c r="C7" i="4"/>
  <c r="C9" i="4"/>
  <c r="C5" i="4"/>
  <c r="C8" i="4"/>
  <c r="S17" i="4"/>
  <c r="M17" i="4"/>
  <c r="P17" i="4"/>
  <c r="C4" i="4"/>
  <c r="C6" i="4"/>
  <c r="J17" i="4"/>
  <c r="G17" i="4"/>
  <c r="V17" i="4"/>
  <c r="K8" i="4" l="1"/>
  <c r="S11" i="3"/>
</calcChain>
</file>

<file path=xl/sharedStrings.xml><?xml version="1.0" encoding="utf-8"?>
<sst xmlns="http://schemas.openxmlformats.org/spreadsheetml/2006/main" count="88508" uniqueCount="19686">
  <si>
    <t>PEDIDO</t>
  </si>
  <si>
    <t>TIPO_TRABAJO</t>
  </si>
  <si>
    <t>TIPO_ELEMENTO_ID</t>
  </si>
  <si>
    <t>FECHA_RECIBO</t>
  </si>
  <si>
    <t>FECHA_INICIO_ANS</t>
  </si>
  <si>
    <t>CLIENTEID</t>
  </si>
  <si>
    <t>NOMBRE_CLIENTE</t>
  </si>
  <si>
    <t>TELEFONO_CONTACTO</t>
  </si>
  <si>
    <t>CELULAR_CONTACTO</t>
  </si>
  <si>
    <t>DIRECCION</t>
  </si>
  <si>
    <t>MUNICIPIO</t>
  </si>
  <si>
    <t>INSTALACION</t>
  </si>
  <si>
    <t>AREA_TRABAJO</t>
  </si>
  <si>
    <t>ACTIVIDAD</t>
  </si>
  <si>
    <t>NOMBRE</t>
  </si>
  <si>
    <t>TIPO_DIRECCION</t>
  </si>
  <si>
    <t>DIAS_PACTADOS</t>
  </si>
  <si>
    <t>FECHA_LIMITE_ANS</t>
  </si>
  <si>
    <t>DIAS_TRANSCURRIDOS</t>
  </si>
  <si>
    <t>DIAS_RESTANTES</t>
  </si>
  <si>
    <t>ESTADO</t>
  </si>
  <si>
    <t>REPORTE_TECNICO</t>
  </si>
  <si>
    <t>TECNICO_EJECUTA</t>
  </si>
  <si>
    <t>ENERES</t>
  </si>
  <si>
    <t>NUEVO</t>
  </si>
  <si>
    <t>MEDELLÍN</t>
  </si>
  <si>
    <t>Medellín</t>
  </si>
  <si>
    <t>ALEGA</t>
  </si>
  <si>
    <t>METROSUR Vin. Leg. Ref. Concentrada</t>
  </si>
  <si>
    <t>A TIEMPO</t>
  </si>
  <si>
    <t>SIN DATO</t>
  </si>
  <si>
    <t>SIN DATOS</t>
  </si>
  <si>
    <t>Revisor Instal. Regadas Metrosur</t>
  </si>
  <si>
    <t>ENEDOM</t>
  </si>
  <si>
    <t>ARTER</t>
  </si>
  <si>
    <t>Habilitación Viviendas Metrosur</t>
  </si>
  <si>
    <t>ENENOR</t>
  </si>
  <si>
    <t>ALEGN</t>
  </si>
  <si>
    <t>ITAGUÍ</t>
  </si>
  <si>
    <t>Itaguí</t>
  </si>
  <si>
    <t>AEJDO</t>
  </si>
  <si>
    <t>VENCIDO</t>
  </si>
  <si>
    <t>ENVIGADO</t>
  </si>
  <si>
    <t>ALERTA</t>
  </si>
  <si>
    <t>ENEPRE</t>
  </si>
  <si>
    <t>INPRE</t>
  </si>
  <si>
    <t>Energía Prepago Metrosur</t>
  </si>
  <si>
    <t>3808080</t>
  </si>
  <si>
    <t>LA ESTRELLA</t>
  </si>
  <si>
    <t>La Estrella</t>
  </si>
  <si>
    <t>CALDAS</t>
  </si>
  <si>
    <t>Caldas</t>
  </si>
  <si>
    <t>SABANETA</t>
  </si>
  <si>
    <t>Sabaneta</t>
  </si>
  <si>
    <t>ENECNX</t>
  </si>
  <si>
    <t>ACREV</t>
  </si>
  <si>
    <t>Revisor Puntos de Conexión Metrosur</t>
  </si>
  <si>
    <t>Envigado</t>
  </si>
  <si>
    <t>ENEMRT</t>
  </si>
  <si>
    <t>ENEMVI</t>
  </si>
  <si>
    <t>AMRTR</t>
  </si>
  <si>
    <t>METR Mov Red Trans Anderson Castaño</t>
  </si>
  <si>
    <t>RETIR</t>
  </si>
  <si>
    <t>DIPRE</t>
  </si>
  <si>
    <t>Mov Red Trans Dairo Gil</t>
  </si>
  <si>
    <t>CAMBI</t>
  </si>
  <si>
    <t>ACAMN</t>
  </si>
  <si>
    <t>REUBI</t>
  </si>
  <si>
    <t>REEQU</t>
  </si>
  <si>
    <t>0</t>
  </si>
  <si>
    <t>formulas</t>
  </si>
  <si>
    <t>DASHBOARD CONTROL ANS</t>
  </si>
  <si>
    <t>Total Pedidos</t>
  </si>
  <si>
    <t>Alerta</t>
  </si>
  <si>
    <t>Vencidos</t>
  </si>
  <si>
    <t>Alerta_0 Días</t>
  </si>
  <si>
    <t>Sin Fecha</t>
  </si>
  <si>
    <t>Etiquetas de fila</t>
  </si>
  <si>
    <t>Cuenta de ESTADO</t>
  </si>
  <si>
    <t>Cuenta de TIPO_DIRECCION</t>
  </si>
  <si>
    <t>Total general</t>
  </si>
  <si>
    <t>Cuenta de ACTIVIDAD</t>
  </si>
  <si>
    <t>FORMULAS</t>
  </si>
  <si>
    <t>ALERTA_0 Días</t>
  </si>
  <si>
    <t>SIN FECHA</t>
  </si>
  <si>
    <t>TOTAL PEDIDOS</t>
  </si>
  <si>
    <t>SUR-ENE</t>
  </si>
  <si>
    <t>ALECA</t>
  </si>
  <si>
    <t>COORDENADAX</t>
  </si>
  <si>
    <t>COORDENADAY</t>
  </si>
  <si>
    <t>AREA_OPERATIVA</t>
  </si>
  <si>
    <t>SUBZONA</t>
  </si>
  <si>
    <t>OBSERVACION</t>
  </si>
  <si>
    <t>C:\Users\hector.gaviria\OneDrive - Elite Ingenieros SAS\Control_ANS\mapa_ans.html</t>
  </si>
  <si>
    <t>DESCARTADO</t>
  </si>
  <si>
    <t>ROBINSON DE JESUS ALZATE ARANGO</t>
  </si>
  <si>
    <t>JONNY ALEXANDER GUZMAN CONTRERAS</t>
  </si>
  <si>
    <t>ORDEN_ESTADO</t>
  </si>
  <si>
    <t>EFECTIVO PARA HV</t>
  </si>
  <si>
    <t>A Tiempo</t>
  </si>
  <si>
    <t>9876543</t>
  </si>
  <si>
    <t>SUBPED</t>
  </si>
  <si>
    <t>1</t>
  </si>
  <si>
    <t>2</t>
  </si>
  <si>
    <t>JUAN GUILLERMO RIVERA MAZO</t>
  </si>
  <si>
    <t>METROPOLITANA SUR</t>
  </si>
  <si>
    <t>SANTA BÁRBARA</t>
  </si>
  <si>
    <t>Santa Bárbara</t>
  </si>
  <si>
    <t>Revisor Instala. Regadas Suroeste</t>
  </si>
  <si>
    <t>SUROESTE</t>
  </si>
  <si>
    <t>FREDONIA</t>
  </si>
  <si>
    <t>Fredonia</t>
  </si>
  <si>
    <t>Habilitación Viviendas Suroeste</t>
  </si>
  <si>
    <t>CONCORDIA ANT</t>
  </si>
  <si>
    <t>Concordia ANT</t>
  </si>
  <si>
    <t>PUEBLORRICO  ANT</t>
  </si>
  <si>
    <t>Pueblorrico  ANT</t>
  </si>
  <si>
    <t>TÁMESIS</t>
  </si>
  <si>
    <t>Támesis</t>
  </si>
  <si>
    <t>AMAGÁ</t>
  </si>
  <si>
    <t>Amagá</t>
  </si>
  <si>
    <t>HELICONIA</t>
  </si>
  <si>
    <t>Heliconia</t>
  </si>
  <si>
    <t>EL CARMEN DE ATRATO</t>
  </si>
  <si>
    <t>El Carmen De Atrato</t>
  </si>
  <si>
    <t>Equipo Movimiento de Redes Suroeste</t>
  </si>
  <si>
    <t>CIUDAD BOLIVAR</t>
  </si>
  <si>
    <t>Ciudad Bolivar</t>
  </si>
  <si>
    <t>Revisor Puntos de Conexión Suroeste</t>
  </si>
  <si>
    <t>TITIRIBÍ</t>
  </si>
  <si>
    <t>Titiribí</t>
  </si>
  <si>
    <t>JARDÍN</t>
  </si>
  <si>
    <t>Jardín</t>
  </si>
  <si>
    <t>DABEIBA</t>
  </si>
  <si>
    <t>Dabeiba</t>
  </si>
  <si>
    <t>Region Occidente</t>
  </si>
  <si>
    <t>OCCIDENTE</t>
  </si>
  <si>
    <t>SANTAFE DE ANTIOQUIA</t>
  </si>
  <si>
    <t>SantaFe de Antioquia</t>
  </si>
  <si>
    <t>SOPETRÁN</t>
  </si>
  <si>
    <t>Sopetrán</t>
  </si>
  <si>
    <t>FRONTINO</t>
  </si>
  <si>
    <t>Frontino</t>
  </si>
  <si>
    <t>CAÑASGORDAS</t>
  </si>
  <si>
    <t>Cañasgordas</t>
  </si>
  <si>
    <t>URRAO</t>
  </si>
  <si>
    <t>Urrao</t>
  </si>
  <si>
    <t>SAN JERÓNIMO</t>
  </si>
  <si>
    <t>San Jerónimo</t>
  </si>
  <si>
    <t>EBÉJICO</t>
  </si>
  <si>
    <t>Ebéjico</t>
  </si>
  <si>
    <t>BURITICÁ</t>
  </si>
  <si>
    <t>Buriticá</t>
  </si>
  <si>
    <t>PRODUCTO</t>
  </si>
  <si>
    <t>ANDES</t>
  </si>
  <si>
    <t>Andes</t>
  </si>
  <si>
    <t>SAN VICENTE</t>
  </si>
  <si>
    <t>San Vicente</t>
  </si>
  <si>
    <t>Revisor Instalac. Regadas Oriente</t>
  </si>
  <si>
    <t>ORIENTE</t>
  </si>
  <si>
    <t>SAN LUIS  ANT</t>
  </si>
  <si>
    <t>San Luis  ANT</t>
  </si>
  <si>
    <t>Energía Prepago Oriente</t>
  </si>
  <si>
    <t>EL PEÑOL</t>
  </si>
  <si>
    <t>El Peñol</t>
  </si>
  <si>
    <t>GUARNE</t>
  </si>
  <si>
    <t>Guarne</t>
  </si>
  <si>
    <t>RIONEGRO</t>
  </si>
  <si>
    <t>Rionegro</t>
  </si>
  <si>
    <t>MARINILLA</t>
  </si>
  <si>
    <t>Marinilla</t>
  </si>
  <si>
    <t>SAN CARLOS ANT</t>
  </si>
  <si>
    <t>San Carlos ANT</t>
  </si>
  <si>
    <t>ABEJORRAL</t>
  </si>
  <si>
    <t>Abejorral</t>
  </si>
  <si>
    <t>Habilitación Viviendas Oriente</t>
  </si>
  <si>
    <t>GRANADA ANT</t>
  </si>
  <si>
    <t>Granada ANT</t>
  </si>
  <si>
    <t>COCORNÁ</t>
  </si>
  <si>
    <t>Cocorná</t>
  </si>
  <si>
    <t>LA CEJA</t>
  </si>
  <si>
    <t>La Ceja</t>
  </si>
  <si>
    <t>SONSÓN</t>
  </si>
  <si>
    <t>Sonsón</t>
  </si>
  <si>
    <t>ORIENTE-RMRT-Edwin F. Feria Torres</t>
  </si>
  <si>
    <t>SANTUARIO ANT</t>
  </si>
  <si>
    <t>Santuario ANT</t>
  </si>
  <si>
    <t>SAN RAFAEL</t>
  </si>
  <si>
    <t>San Rafael</t>
  </si>
  <si>
    <t>Revisor Punto de Conexión Oriente</t>
  </si>
  <si>
    <t>EL CARMEN DE VIBORAL</t>
  </si>
  <si>
    <t>El Carmen De Viboral</t>
  </si>
  <si>
    <t>3113730342</t>
  </si>
  <si>
    <t>LA UNIÓN</t>
  </si>
  <si>
    <t>La Unión</t>
  </si>
  <si>
    <t>3117046961</t>
  </si>
  <si>
    <t>GUATAPÉ</t>
  </si>
  <si>
    <t>Guatapé</t>
  </si>
  <si>
    <t>CONCEPCION ANT</t>
  </si>
  <si>
    <t>Concepcion ANT</t>
  </si>
  <si>
    <t>EL RETIRO</t>
  </si>
  <si>
    <t>El Retiro</t>
  </si>
  <si>
    <t>PUERTO TRIUNFO</t>
  </si>
  <si>
    <t>Puerto Triunfo</t>
  </si>
  <si>
    <t>3146131072</t>
  </si>
  <si>
    <t>EMPRESAS PUBLICAS DE MEDELLIN E.S.P.</t>
  </si>
  <si>
    <t>NARIÑO</t>
  </si>
  <si>
    <t>Nariño</t>
  </si>
  <si>
    <t>ALEJANDRÍA</t>
  </si>
  <si>
    <t>Alejandría</t>
  </si>
  <si>
    <t>3502317674</t>
  </si>
  <si>
    <t>3106420229</t>
  </si>
  <si>
    <t>MACEO</t>
  </si>
  <si>
    <t>Maceo</t>
  </si>
  <si>
    <t>Region Nordeste</t>
  </si>
  <si>
    <t>NORDESTE</t>
  </si>
  <si>
    <t>SAN ROQUE</t>
  </si>
  <si>
    <t>San Roque</t>
  </si>
  <si>
    <t>PUERTO BERRÍO</t>
  </si>
  <si>
    <t>Puerto Berrío</t>
  </si>
  <si>
    <t>YOLOMBÓ</t>
  </si>
  <si>
    <t>Yolombó</t>
  </si>
  <si>
    <t>SANTA ROSA DE OSOS</t>
  </si>
  <si>
    <t>Cisneros</t>
  </si>
  <si>
    <t>SANTO DOMINGO</t>
  </si>
  <si>
    <t>Santo Domingo</t>
  </si>
  <si>
    <t>SEGOVIA</t>
  </si>
  <si>
    <t>Segovia</t>
  </si>
  <si>
    <t>YONDÓ</t>
  </si>
  <si>
    <t>Yondó</t>
  </si>
  <si>
    <t>VEGACHÍ</t>
  </si>
  <si>
    <t>Vegachí</t>
  </si>
  <si>
    <t>GÓMEZ PLATA</t>
  </si>
  <si>
    <t>Gómez Plata</t>
  </si>
  <si>
    <t>REMEDIOS</t>
  </si>
  <si>
    <t>Remedios</t>
  </si>
  <si>
    <t>NORDESTE RMRT Fabio Andres Chaverra</t>
  </si>
  <si>
    <t>PUERTO NARE</t>
  </si>
  <si>
    <t>Puerto Nare</t>
  </si>
  <si>
    <t>YALÍ</t>
  </si>
  <si>
    <t>Yalí</t>
  </si>
  <si>
    <t>ANORÍ</t>
  </si>
  <si>
    <t>Anorí</t>
  </si>
  <si>
    <t>CISNEROS</t>
  </si>
  <si>
    <t>(Todas)</t>
  </si>
  <si>
    <t>3154292193</t>
  </si>
  <si>
    <t>ANZÁ</t>
  </si>
  <si>
    <t>Anzá</t>
  </si>
  <si>
    <t>LIBORINA</t>
  </si>
  <si>
    <t>Liborina</t>
  </si>
  <si>
    <t>CAROLINA</t>
  </si>
  <si>
    <t>Carolina</t>
  </si>
  <si>
    <t>RURAL</t>
  </si>
  <si>
    <t>URBANO</t>
  </si>
  <si>
    <t>SABANALARGA ANT</t>
  </si>
  <si>
    <t>Sabanalarga ANT</t>
  </si>
  <si>
    <t>3117421836</t>
  </si>
  <si>
    <t>3192327537</t>
  </si>
  <si>
    <t>CONCEPTO</t>
  </si>
  <si>
    <t>PPRG</t>
  </si>
  <si>
    <t>PROG</t>
  </si>
  <si>
    <t>BETULIA ANT</t>
  </si>
  <si>
    <t>Betulia ANT</t>
  </si>
  <si>
    <t>LA PINTADA</t>
  </si>
  <si>
    <t>La pintada</t>
  </si>
  <si>
    <t>CAICEDO</t>
  </si>
  <si>
    <t>Caicedo</t>
  </si>
  <si>
    <t>JERICÓ</t>
  </si>
  <si>
    <t>Jericó</t>
  </si>
  <si>
    <t>SALGAR ANT</t>
  </si>
  <si>
    <t>Salgar ANT</t>
  </si>
  <si>
    <t>GIRALDO</t>
  </si>
  <si>
    <t>Giraldo</t>
  </si>
  <si>
    <t>TARSO</t>
  </si>
  <si>
    <t>Tarso</t>
  </si>
  <si>
    <t>AMALFI</t>
  </si>
  <si>
    <t>Amalfi</t>
  </si>
  <si>
    <t>SAN FRANCISCO ANT</t>
  </si>
  <si>
    <t>San Francisco ANT</t>
  </si>
  <si>
    <t>ANGELÓPOLIS</t>
  </si>
  <si>
    <t>Angelópolis</t>
  </si>
  <si>
    <t>BETANIA</t>
  </si>
  <si>
    <t>Betania</t>
  </si>
  <si>
    <t>3342460</t>
  </si>
  <si>
    <t>3104728232</t>
  </si>
  <si>
    <t>3127306899</t>
  </si>
  <si>
    <t>APLIN</t>
  </si>
  <si>
    <t>3202211148</t>
  </si>
  <si>
    <t>3195387216</t>
  </si>
  <si>
    <t>Energía Prepago Suroeste</t>
  </si>
  <si>
    <t>ORLANDO DE JESUS TORRES TORRES</t>
  </si>
  <si>
    <t>3186487177</t>
  </si>
  <si>
    <t>3216411385</t>
  </si>
  <si>
    <t>3005701732</t>
  </si>
  <si>
    <t>3145271143</t>
  </si>
  <si>
    <t>MONTEBELLO ANT</t>
  </si>
  <si>
    <t>Montebello ANT</t>
  </si>
  <si>
    <t>23641302</t>
  </si>
  <si>
    <t>JUAN DIEGO GOEZ DURANGO</t>
  </si>
  <si>
    <t>3116030458</t>
  </si>
  <si>
    <t>RURAL_190761200575190000_VDA CORDOBA</t>
  </si>
  <si>
    <t>190761200575190000</t>
  </si>
  <si>
    <t>CARACOLÍ</t>
  </si>
  <si>
    <t>Caracolí</t>
  </si>
  <si>
    <t>3122308073</t>
  </si>
  <si>
    <t>3113408651</t>
  </si>
  <si>
    <t>3113692405</t>
  </si>
  <si>
    <t>3117271484</t>
  </si>
  <si>
    <t>3006753557</t>
  </si>
  <si>
    <t>23638366</t>
  </si>
  <si>
    <t>GLADIS ELENA MUÑOZ HERRERA</t>
  </si>
  <si>
    <t>4278515</t>
  </si>
  <si>
    <t>3207000512</t>
  </si>
  <si>
    <t>CR 147 CL 65 A -80 (INTERIOR 111 )</t>
  </si>
  <si>
    <t>086427005100800111</t>
  </si>
  <si>
    <t>VALPARAISO</t>
  </si>
  <si>
    <t>Valparaiso</t>
  </si>
  <si>
    <t>RURAL_190440200640162000_VDA EL RECODO MARINILLA</t>
  </si>
  <si>
    <t>190440200640162000</t>
  </si>
  <si>
    <t>3114762063</t>
  </si>
  <si>
    <t>3104252026</t>
  </si>
  <si>
    <t>URAMITA ANT</t>
  </si>
  <si>
    <t>Uramita ANT</t>
  </si>
  <si>
    <t>3014065529</t>
  </si>
  <si>
    <t>3104030148</t>
  </si>
  <si>
    <t>23650943</t>
  </si>
  <si>
    <t>CENIDE SERNA QUICENO</t>
  </si>
  <si>
    <t>3207392234</t>
  </si>
  <si>
    <t>RURAL_190125200725190022_VDRA LA CASCAJALA</t>
  </si>
  <si>
    <t>190125200725190022</t>
  </si>
  <si>
    <t>3616565</t>
  </si>
  <si>
    <t>3146326048</t>
  </si>
  <si>
    <t>3207304896</t>
  </si>
  <si>
    <t>3122699902</t>
  </si>
  <si>
    <t>ARMENIA</t>
  </si>
  <si>
    <t>Armenia</t>
  </si>
  <si>
    <t>CARAMANTA</t>
  </si>
  <si>
    <t>Caramanta</t>
  </si>
  <si>
    <t>RURAL_190091200592200001_VEREDA LAS BRISAS</t>
  </si>
  <si>
    <t>190091200592200001</t>
  </si>
  <si>
    <t>3113618440</t>
  </si>
  <si>
    <t>2026-02-13 10:29:38</t>
  </si>
  <si>
    <t>3152954958</t>
  </si>
  <si>
    <t>3104410570</t>
  </si>
  <si>
    <t>3206767657</t>
  </si>
  <si>
    <t>3104146470</t>
  </si>
  <si>
    <t>RURAL_190616200190400000_VDA RIOABAJO LOS PIN</t>
  </si>
  <si>
    <t>190616200190400000</t>
  </si>
  <si>
    <t>OLAYA</t>
  </si>
  <si>
    <t>Olaya</t>
  </si>
  <si>
    <t>3004827456</t>
  </si>
  <si>
    <t>2026-02-06 11:28:18</t>
  </si>
  <si>
    <t>2026-02-18 11:28:18</t>
  </si>
  <si>
    <t>3004349710</t>
  </si>
  <si>
    <t>3148617169</t>
  </si>
  <si>
    <t>3148031372</t>
  </si>
  <si>
    <t>3204754508</t>
  </si>
  <si>
    <t>3148882446</t>
  </si>
  <si>
    <t>3105146830</t>
  </si>
  <si>
    <t>23655486</t>
  </si>
  <si>
    <t>GLORIA ESTELLA RODRIGUEZ ROMAN</t>
  </si>
  <si>
    <t>3145429673</t>
  </si>
  <si>
    <t>23655550</t>
  </si>
  <si>
    <t>23655865</t>
  </si>
  <si>
    <t>DAYANA ANDREA VELASQUEZ MONTOYA</t>
  </si>
  <si>
    <t>3122330837</t>
  </si>
  <si>
    <t>RURAL_190735101207100001_CL 47 N 45 166</t>
  </si>
  <si>
    <t>190735101207100001</t>
  </si>
  <si>
    <t>3215202060</t>
  </si>
  <si>
    <t>JORGE ANDRES ACEVEDO PINO</t>
  </si>
  <si>
    <t>3104619898</t>
  </si>
  <si>
    <t>RURAL_190467200123850000_ZARCITOS</t>
  </si>
  <si>
    <t>190467200123850000</t>
  </si>
  <si>
    <t>PTO CONEXIÓN CERRADO</t>
  </si>
  <si>
    <t>3117723853</t>
  </si>
  <si>
    <t>3127287085</t>
  </si>
  <si>
    <t>SANTIAGO ARTURO SIERRA GARCIA</t>
  </si>
  <si>
    <t>3 días 08:38</t>
  </si>
  <si>
    <t>3 días 16:57</t>
  </si>
  <si>
    <t>2 días 11:00</t>
  </si>
  <si>
    <t>23658663</t>
  </si>
  <si>
    <t>YIBIRLY ALEJANDRA CORREA HURTADO</t>
  </si>
  <si>
    <t>3154821844</t>
  </si>
  <si>
    <t>CR 18 B CL 62 -158 (INTERIOR 207 )</t>
  </si>
  <si>
    <t>056128202001580207</t>
  </si>
  <si>
    <t>3137814023</t>
  </si>
  <si>
    <t>23659098</t>
  </si>
  <si>
    <t>2026-02-11 07:56:37</t>
  </si>
  <si>
    <t>JULIO CESAR AGUDELO QUINTERO</t>
  </si>
  <si>
    <t>3137291142</t>
  </si>
  <si>
    <t>RURAL_190616200202365000_VEREDA 190616200202365000</t>
  </si>
  <si>
    <t>190616200202365000</t>
  </si>
  <si>
    <t>2026-03-03 07:56:37</t>
  </si>
  <si>
    <t>23659293</t>
  </si>
  <si>
    <t>2026-02-11 10:01:55</t>
  </si>
  <si>
    <t>MONICA MORALES ESCOBAR</t>
  </si>
  <si>
    <t>3193979630</t>
  </si>
  <si>
    <t>RURAL_190607200510730000_VDA DON DIEGO</t>
  </si>
  <si>
    <t>190607200510730000</t>
  </si>
  <si>
    <t>2026-03-03 10:01:55</t>
  </si>
  <si>
    <t>23659329</t>
  </si>
  <si>
    <t>2026-02-11 10:27:13</t>
  </si>
  <si>
    <t>OMAIRA PARRA NUÑEZ</t>
  </si>
  <si>
    <t>3106528758</t>
  </si>
  <si>
    <t>RURAL_190890200624010003_PROV.VEREDA SABANITAS</t>
  </si>
  <si>
    <t>190890200624010003</t>
  </si>
  <si>
    <t>2026-03-03 10:27:13</t>
  </si>
  <si>
    <t>23659347</t>
  </si>
  <si>
    <t>SEBASTIAN RESTREPO OCHOA</t>
  </si>
  <si>
    <t>3043457507</t>
  </si>
  <si>
    <t>2026-02-17 11:30:10</t>
  </si>
  <si>
    <t>23659508</t>
  </si>
  <si>
    <t>NURY ESTELA GALEANO PATINO</t>
  </si>
  <si>
    <t>3113598975</t>
  </si>
  <si>
    <t>190885200418303001</t>
  </si>
  <si>
    <t>3135609851</t>
  </si>
  <si>
    <t>23615488</t>
  </si>
  <si>
    <t>BRIGUITH GARCIA GUZMAN</t>
  </si>
  <si>
    <t>3012626642</t>
  </si>
  <si>
    <t>RURAL_190736105425015011_LA PATERA VILLA HERMOSA</t>
  </si>
  <si>
    <t>190736105425015011</t>
  </si>
  <si>
    <t>2026-02-11 13:38:59</t>
  </si>
  <si>
    <t>2026-03-03 13:38:59</t>
  </si>
  <si>
    <t>ELIANA MARCELA GOMEZ CARDENAS</t>
  </si>
  <si>
    <t>3229170755</t>
  </si>
  <si>
    <t>RURAL_190604100326370202_LLANO DE CORDOBA</t>
  </si>
  <si>
    <t>190604100326370202</t>
  </si>
  <si>
    <t>23659630</t>
  </si>
  <si>
    <t>2026-02-11 13:04:16</t>
  </si>
  <si>
    <t>JOSE HUMBERTO GOMEZ</t>
  </si>
  <si>
    <t>4013816</t>
  </si>
  <si>
    <t>3184225285</t>
  </si>
  <si>
    <t>RURAL_190688200313460000_VEREDA BEREÑO RUTA 944120</t>
  </si>
  <si>
    <t>190688200313460000</t>
  </si>
  <si>
    <t>2026-03-03 13:04:16</t>
  </si>
  <si>
    <t>23659733</t>
  </si>
  <si>
    <t>2026-02-11 14:16:26</t>
  </si>
  <si>
    <t>NELSON DE JESUS NOREÑA CARDENAS</t>
  </si>
  <si>
    <t>3108480978</t>
  </si>
  <si>
    <t>RURAL_190856200382860000_MURRAPAL</t>
  </si>
  <si>
    <t>190856200382860000</t>
  </si>
  <si>
    <t>2026-03-03 14:16:26</t>
  </si>
  <si>
    <t>CARLOS ANDRES GOMEZ ARBOLEDA</t>
  </si>
  <si>
    <t>2026-02-11 17:33:26</t>
  </si>
  <si>
    <t>ANGIE KATHERINE GONZALEZ  GALINDO</t>
  </si>
  <si>
    <t>3127502908</t>
  </si>
  <si>
    <t>ABELARDO ANTONIO GARCIA DUQUE</t>
  </si>
  <si>
    <t>5486332</t>
  </si>
  <si>
    <t>23660003</t>
  </si>
  <si>
    <t>2026-02-11 16:01:45</t>
  </si>
  <si>
    <t>DANIEL ZAPATA SUAREZ</t>
  </si>
  <si>
    <t>3013332875</t>
  </si>
  <si>
    <t>RURAL_190319207154800000_VER OVEJAS</t>
  </si>
  <si>
    <t>190319207154800000</t>
  </si>
  <si>
    <t>2026-03-03 16:01:45</t>
  </si>
  <si>
    <t>23660019</t>
  </si>
  <si>
    <t>2026-02-11 16:04:23</t>
  </si>
  <si>
    <t>MAILY JULIETH ZULUAGA ZULUAGA</t>
  </si>
  <si>
    <t>3223767889</t>
  </si>
  <si>
    <t>RURAL_190440200622657000_LAS MERCEDES</t>
  </si>
  <si>
    <t>190440200622657000</t>
  </si>
  <si>
    <t>2026-03-03 16:04:23</t>
  </si>
  <si>
    <t>23660068</t>
  </si>
  <si>
    <t>2026-02-11 16:20:20</t>
  </si>
  <si>
    <t>LUZ ADELA CARMONA DE CARVAJAL</t>
  </si>
  <si>
    <t>3207320076</t>
  </si>
  <si>
    <t>RURAL_190890200655680000_EL RUBI</t>
  </si>
  <si>
    <t>190890200655680000</t>
  </si>
  <si>
    <t>2026-03-03 16:20:20</t>
  </si>
  <si>
    <t>23660130</t>
  </si>
  <si>
    <t>2026-02-11 16:29:16</t>
  </si>
  <si>
    <t>JHON FREDY BERMUDEZ BUILES</t>
  </si>
  <si>
    <t>3136157770</t>
  </si>
  <si>
    <t>RURAL_174006071200000000_174006071200000000</t>
  </si>
  <si>
    <t>174006071200000000</t>
  </si>
  <si>
    <t>2026-03-03 16:29:16</t>
  </si>
  <si>
    <t>23660203</t>
  </si>
  <si>
    <t>YOHAN ALEXIS MADRID UPEGUI</t>
  </si>
  <si>
    <t>3128732692</t>
  </si>
  <si>
    <t>RURAL_190607200502750000_VEREDA EL PORTENTO</t>
  </si>
  <si>
    <t>190607200502750000</t>
  </si>
  <si>
    <t>2026-03-03 17:33:26</t>
  </si>
  <si>
    <t>3234679421</t>
  </si>
  <si>
    <t>3017396052</t>
  </si>
  <si>
    <t>23659720</t>
  </si>
  <si>
    <t>ELVER ALONSO HENAO</t>
  </si>
  <si>
    <t>3157089655</t>
  </si>
  <si>
    <t>RURAL_190604100330580000_LAS PAVAS</t>
  </si>
  <si>
    <t>190604100330580000</t>
  </si>
  <si>
    <t>23660055</t>
  </si>
  <si>
    <t>JOHN NEIDER VELASQUEZ GENES</t>
  </si>
  <si>
    <t>3147886270</t>
  </si>
  <si>
    <t>RURAL_190604100330180000_LAS PAVAS</t>
  </si>
  <si>
    <t>190604100330180000</t>
  </si>
  <si>
    <t>3206400335</t>
  </si>
  <si>
    <t>GERMAN ARTURO VILLA VALDERRAMA</t>
  </si>
  <si>
    <t>3128290719</t>
  </si>
  <si>
    <t>23660667</t>
  </si>
  <si>
    <t>2026-02-12 08:10:45</t>
  </si>
  <si>
    <t>EMPRESAS PUBLICAS DE CAÑASGORDAS SA ESP</t>
  </si>
  <si>
    <t>3117899280</t>
  </si>
  <si>
    <t>RURAL_190138200999970001_PROV.VEREDA CHONTADURO</t>
  </si>
  <si>
    <t>190138200999970001</t>
  </si>
  <si>
    <t>2026-03-04 08:10:45</t>
  </si>
  <si>
    <t>3206784745</t>
  </si>
  <si>
    <t>23660721</t>
  </si>
  <si>
    <t>2026-02-12 08:35:25</t>
  </si>
  <si>
    <t>GUSTAVO ADOLFO MONTOYA ARANGO</t>
  </si>
  <si>
    <t>2359142</t>
  </si>
  <si>
    <t>3116354154</t>
  </si>
  <si>
    <t>RURAL_190283200592400000_EL ZANCUDO</t>
  </si>
  <si>
    <t>190283200592400000</t>
  </si>
  <si>
    <t>2026-03-04 08:35:25</t>
  </si>
  <si>
    <t>23660779</t>
  </si>
  <si>
    <t>2026-02-12 09:15:28</t>
  </si>
  <si>
    <t>GENOVER ESCOBAR GIRALDO</t>
  </si>
  <si>
    <t>3232821093</t>
  </si>
  <si>
    <t>RURAL_190033200766908000_VEREDA SAN CARLOS RUTA 76</t>
  </si>
  <si>
    <t>190033200766908000</t>
  </si>
  <si>
    <t>2026-03-04 09:15:28</t>
  </si>
  <si>
    <t>23660822</t>
  </si>
  <si>
    <t>2026-02-12 09:37:19</t>
  </si>
  <si>
    <t>ALFONSO HERNAN SALINAS CORREA</t>
  </si>
  <si>
    <t>3113319045</t>
  </si>
  <si>
    <t>RURAL_190283200664250000_LA TOSCANA</t>
  </si>
  <si>
    <t>190283200664250000</t>
  </si>
  <si>
    <t>2026-03-04 09:37:19</t>
  </si>
  <si>
    <t>23660850</t>
  </si>
  <si>
    <t>2026-02-12 09:54:52</t>
  </si>
  <si>
    <t>SILVIA ELENA ALVAREZ BERMUDEZ</t>
  </si>
  <si>
    <t>3363186</t>
  </si>
  <si>
    <t>3113043859</t>
  </si>
  <si>
    <t>RURAL_190318203221400000_SAN ISIDRO</t>
  </si>
  <si>
    <t>190318203221400000</t>
  </si>
  <si>
    <t>2026-03-04 09:54:52</t>
  </si>
  <si>
    <t>23660899</t>
  </si>
  <si>
    <t>2026-02-12 10:16:28</t>
  </si>
  <si>
    <t>JHORDAN HIRLENDIS BARRENECHE SUAREZ</t>
  </si>
  <si>
    <t>3215484723</t>
  </si>
  <si>
    <t>RURAL_190142200124580000_LA CLAVELLINA</t>
  </si>
  <si>
    <t>190142200124580000</t>
  </si>
  <si>
    <t>2026-03-04 10:16:28</t>
  </si>
  <si>
    <t>3205254241</t>
  </si>
  <si>
    <t>LIBARDO ANTONIO CASTAÑO URREGO</t>
  </si>
  <si>
    <t>FAUSTO QUINTERO GALLEGO</t>
  </si>
  <si>
    <t>3147089259</t>
  </si>
  <si>
    <t>23659290</t>
  </si>
  <si>
    <t>FRANCISCO JAVIER ALVAREZ</t>
  </si>
  <si>
    <t>3007173072</t>
  </si>
  <si>
    <t>23661085</t>
  </si>
  <si>
    <t>2026-02-12 11:56:37</t>
  </si>
  <si>
    <t>JORGE ELIECER GRISALES REINOSA</t>
  </si>
  <si>
    <t>3195171188</t>
  </si>
  <si>
    <t>RURAL_188051035000000000_188051035000000000</t>
  </si>
  <si>
    <t>188051035000000000</t>
  </si>
  <si>
    <t>2026-03-04 11:56:37</t>
  </si>
  <si>
    <t>23661394</t>
  </si>
  <si>
    <t>2026-02-12 13:56:55</t>
  </si>
  <si>
    <t>RURAL_190616200313155000_LAS LAJAS</t>
  </si>
  <si>
    <t>190616200313155000</t>
  </si>
  <si>
    <t>2026-03-04 13:56:55</t>
  </si>
  <si>
    <t>MARIA CENOBIA CASTAÑO GAVIRIA</t>
  </si>
  <si>
    <t>23661516</t>
  </si>
  <si>
    <t>2026-02-12 14:54:05</t>
  </si>
  <si>
    <t>JHON JAIRO MARIN MONTOYA</t>
  </si>
  <si>
    <t>3217547187</t>
  </si>
  <si>
    <t>RURAL_188023005050000000_VEREDA LA CUCHILLA</t>
  </si>
  <si>
    <t>188023005050000000</t>
  </si>
  <si>
    <t>2026-03-04 14:54:05</t>
  </si>
  <si>
    <t>23661570</t>
  </si>
  <si>
    <t>2026-02-12 15:19:13</t>
  </si>
  <si>
    <t>ALEJANDRO CARMONA BAENA</t>
  </si>
  <si>
    <t>3146136317</t>
  </si>
  <si>
    <t>2026-03-04 15:19:13</t>
  </si>
  <si>
    <t>23661598</t>
  </si>
  <si>
    <t>2026-02-12 15:34:28</t>
  </si>
  <si>
    <t>SONIA ARISTIZABAL VALBUENA</t>
  </si>
  <si>
    <t>3136297368</t>
  </si>
  <si>
    <t>2026-03-04 15:34:28</t>
  </si>
  <si>
    <t>YHAN GIANNY MATURANA LARGACHA</t>
  </si>
  <si>
    <t>23661663</t>
  </si>
  <si>
    <t>2026-02-12 16:12:13</t>
  </si>
  <si>
    <t>CARLOS HERNAN AGUDELO</t>
  </si>
  <si>
    <t>3145317319</t>
  </si>
  <si>
    <t>RURAL_191245200747050000_EL SIETE</t>
  </si>
  <si>
    <t>191245200747050000</t>
  </si>
  <si>
    <t>2026-03-04 16:12:13</t>
  </si>
  <si>
    <t>23661707</t>
  </si>
  <si>
    <t>2026-02-12 16:46:43</t>
  </si>
  <si>
    <t>FLOR EDILIA ALVAREZ  VALENCIA</t>
  </si>
  <si>
    <t>3203937018</t>
  </si>
  <si>
    <t>RURAL_190885200900090001_PROV.VDA EL CAIRO</t>
  </si>
  <si>
    <t>190885200900090001</t>
  </si>
  <si>
    <t>2026-03-04 16:46:43</t>
  </si>
  <si>
    <t>23661741</t>
  </si>
  <si>
    <t>2026-02-12 17:16:02</t>
  </si>
  <si>
    <t>LILIANA MARIA RUIZ ZAPATA</t>
  </si>
  <si>
    <t>3042672586</t>
  </si>
  <si>
    <t>RURAL_190789200394445000_CER 394450</t>
  </si>
  <si>
    <t>190789200394445000</t>
  </si>
  <si>
    <t>2026-03-04 17:16:02</t>
  </si>
  <si>
    <t>23385022</t>
  </si>
  <si>
    <t>2026-02-13 09:31:50</t>
  </si>
  <si>
    <t>YULITZA MORATO  FLOREZ</t>
  </si>
  <si>
    <t>3183914340</t>
  </si>
  <si>
    <t>RURAL_190893200903000001</t>
  </si>
  <si>
    <t>190893200903000001</t>
  </si>
  <si>
    <t>2026-03-05 09:31:50</t>
  </si>
  <si>
    <t>COMUNICACION CELULAR COMCEL</t>
  </si>
  <si>
    <t>23443648</t>
  </si>
  <si>
    <t>2026-02-13 09:32:08</t>
  </si>
  <si>
    <t>DIEGO ELI VIDALES PINEDA</t>
  </si>
  <si>
    <t>3127895497</t>
  </si>
  <si>
    <t>RURAL_190604200760660000_VDA ANACORETO</t>
  </si>
  <si>
    <t>190604200760660000</t>
  </si>
  <si>
    <t>2026-03-05 09:32:08</t>
  </si>
  <si>
    <t>23469707</t>
  </si>
  <si>
    <t>2026-02-13 09:30:12</t>
  </si>
  <si>
    <t>OCTAVIO ANTONIO GOMEZ  CATAÑO</t>
  </si>
  <si>
    <t>3185906559</t>
  </si>
  <si>
    <t>RURAL_190031201980560000_PAVAS</t>
  </si>
  <si>
    <t>190031201980560000</t>
  </si>
  <si>
    <t>2026-03-05 09:30:12</t>
  </si>
  <si>
    <t>ALVARO EMILIO  SANCHEZ MORALES</t>
  </si>
  <si>
    <t>23473240</t>
  </si>
  <si>
    <t>2026-02-13 09:33:00</t>
  </si>
  <si>
    <t>NICOLAS ALBERTO CIFUENTES CORRALES</t>
  </si>
  <si>
    <t>3168071947</t>
  </si>
  <si>
    <t>RURAL_190142200130080000_LAS AGUILAS</t>
  </si>
  <si>
    <t>190142200130080000</t>
  </si>
  <si>
    <t>2026-03-05 09:33:00</t>
  </si>
  <si>
    <t>23492303</t>
  </si>
  <si>
    <t>2026-02-13 09:30:28</t>
  </si>
  <si>
    <t>BERNARDO ALBERTO RESTREPO VERGARA</t>
  </si>
  <si>
    <t>3136255065</t>
  </si>
  <si>
    <t>RURAL_190604200705600000_190604200705600000</t>
  </si>
  <si>
    <t>190604200705600000</t>
  </si>
  <si>
    <t>2026-03-05 09:30:28</t>
  </si>
  <si>
    <t>23527756</t>
  </si>
  <si>
    <t>2026-02-13 09:32:29</t>
  </si>
  <si>
    <t>JOHN JAIRO VALDES BOHORQUEZ</t>
  </si>
  <si>
    <t>3235306238</t>
  </si>
  <si>
    <t>RURAL_190031201767540000_VEREDA QUEBRADONA</t>
  </si>
  <si>
    <t>190031201767540000</t>
  </si>
  <si>
    <t>2026-03-05 09:32:29</t>
  </si>
  <si>
    <t>3001548796</t>
  </si>
  <si>
    <t>2026-02-13 07:17:51</t>
  </si>
  <si>
    <t>2026-03-03 07:17:51</t>
  </si>
  <si>
    <t>6044416</t>
  </si>
  <si>
    <t>3148617813</t>
  </si>
  <si>
    <t>23662183</t>
  </si>
  <si>
    <t>2026-02-13 08:55:59</t>
  </si>
  <si>
    <t>ADRIANA MARIA QUIROZ YEPES</t>
  </si>
  <si>
    <t>3113721105</t>
  </si>
  <si>
    <t>RURAL_190698200011175001_PROV.VDA PORTACHUELO INT</t>
  </si>
  <si>
    <t>190698200011175001</t>
  </si>
  <si>
    <t>2026-03-05 08:55:59</t>
  </si>
  <si>
    <t>3123618</t>
  </si>
  <si>
    <t>23662288</t>
  </si>
  <si>
    <t>HUGO DAYIVER MANRIQUE OCAMPO</t>
  </si>
  <si>
    <t>3108439536</t>
  </si>
  <si>
    <t>CR 4 CL 4 -28 (INTERIOR 301 )</t>
  </si>
  <si>
    <t>900057560001980045</t>
  </si>
  <si>
    <t>GUADALUPE</t>
  </si>
  <si>
    <t>Guadalupe</t>
  </si>
  <si>
    <t>23662349</t>
  </si>
  <si>
    <t>ALONSO VICTORIA ABADIA</t>
  </si>
  <si>
    <t>5614336</t>
  </si>
  <si>
    <t>3148263824</t>
  </si>
  <si>
    <t>RURAL_190617200602565000_VER CABECERAS</t>
  </si>
  <si>
    <t>190617200602565000</t>
  </si>
  <si>
    <t>2026-03-05 10:29:38</t>
  </si>
  <si>
    <t>23662433</t>
  </si>
  <si>
    <t>2026-02-13 11:10:06</t>
  </si>
  <si>
    <t>SIGIFREDO GONZALEZ RESTREPO</t>
  </si>
  <si>
    <t>3116454055</t>
  </si>
  <si>
    <t>RURAL_190033200624028000_VDA PENAS AZULES</t>
  </si>
  <si>
    <t>190033200624028000</t>
  </si>
  <si>
    <t>2026-03-05 11:10:06</t>
  </si>
  <si>
    <t>23662439</t>
  </si>
  <si>
    <t>2026-02-13 11:12:17</t>
  </si>
  <si>
    <t>LUIS HERNANDO VASQUEZ RUIZ</t>
  </si>
  <si>
    <t>3044801258</t>
  </si>
  <si>
    <t>RURAL_190022200511800000_VDA CABUYAL</t>
  </si>
  <si>
    <t>190022200511800000</t>
  </si>
  <si>
    <t>2026-03-05 11:12:17</t>
  </si>
  <si>
    <t>23662453</t>
  </si>
  <si>
    <t>2026-02-13 11:18:20</t>
  </si>
  <si>
    <t>JORGE HUMBERTO LEMA MONTOYA</t>
  </si>
  <si>
    <t>3013404998</t>
  </si>
  <si>
    <t>RURAL_190030200403075000_VEREDA MATA DE GUAUDA</t>
  </si>
  <si>
    <t>190030200403075000</t>
  </si>
  <si>
    <t>2026-03-05 11:18:20</t>
  </si>
  <si>
    <t>23662457</t>
  </si>
  <si>
    <t>MARLYN JHISSET GIL CEBALLOS</t>
  </si>
  <si>
    <t>3126970305</t>
  </si>
  <si>
    <t>23662483</t>
  </si>
  <si>
    <t>2026-02-13 11:31:46</t>
  </si>
  <si>
    <t>MARIA FANELY CUARTAS ZULUAGA</t>
  </si>
  <si>
    <t>3147482085</t>
  </si>
  <si>
    <t>2026-03-05 11:31:46</t>
  </si>
  <si>
    <t>3206646707</t>
  </si>
  <si>
    <t>2026-02-26 15:47:39</t>
  </si>
  <si>
    <t>2026-02-13 12:49:23</t>
  </si>
  <si>
    <t>2026-03-02 12:49:23</t>
  </si>
  <si>
    <t>2026-02-13 12:52:08</t>
  </si>
  <si>
    <t>2026-03-02 12:52:08</t>
  </si>
  <si>
    <t>3117247516</t>
  </si>
  <si>
    <t>2026-02-26 11:11:45</t>
  </si>
  <si>
    <t>2050095</t>
  </si>
  <si>
    <t>23662716</t>
  </si>
  <si>
    <t>2026-02-13 14:40:24</t>
  </si>
  <si>
    <t>JORGE ARMANDO VELEZ MUÑOZ</t>
  </si>
  <si>
    <t>3057293344</t>
  </si>
  <si>
    <t>RURAL_190510200782580000_STA TEREZA</t>
  </si>
  <si>
    <t>190510200782580000</t>
  </si>
  <si>
    <t>2026-03-05 14:40:24</t>
  </si>
  <si>
    <t>4 días 15:16</t>
  </si>
  <si>
    <t>23521512</t>
  </si>
  <si>
    <t>LUIS FERNANDO USUGA TANGARIFE</t>
  </si>
  <si>
    <t>3148892916</t>
  </si>
  <si>
    <t>4 días 16:38</t>
  </si>
  <si>
    <t>3 días 10:11</t>
  </si>
  <si>
    <t>3 días 16:27</t>
  </si>
  <si>
    <t>23662780</t>
  </si>
  <si>
    <t>2026-02-13 15:19:34</t>
  </si>
  <si>
    <t>JOSE ARTURO GONZALEZ GOMEZ</t>
  </si>
  <si>
    <t>3114168916</t>
  </si>
  <si>
    <t>RURAL_190653200405740000_VEREDA SAN ISIDRO</t>
  </si>
  <si>
    <t>190653200405740000</t>
  </si>
  <si>
    <t>2026-03-05 15:19:34</t>
  </si>
  <si>
    <t>23662808</t>
  </si>
  <si>
    <t>2026-02-13 15:45:15</t>
  </si>
  <si>
    <t>MONICA MARIA LOPEZ SUAREZ</t>
  </si>
  <si>
    <t>5683966</t>
  </si>
  <si>
    <t>3117457141</t>
  </si>
  <si>
    <t>RURAL_190616200190310000_RIO ABAJO LOS PINOS</t>
  </si>
  <si>
    <t>190616200190310000</t>
  </si>
  <si>
    <t>2026-03-05 15:45:15</t>
  </si>
  <si>
    <t>2026-02-25 16:05:06</t>
  </si>
  <si>
    <t>YULIET MARITZA AMAYA CALDERON</t>
  </si>
  <si>
    <t>3118109012</t>
  </si>
  <si>
    <t>RURAL_190604100205700010_EL MATADERO</t>
  </si>
  <si>
    <t>190604100205700010</t>
  </si>
  <si>
    <t>23663143</t>
  </si>
  <si>
    <t>2026-02-14 06:26:45</t>
  </si>
  <si>
    <t>MARTHA LUCIA RIOS MONTOYA</t>
  </si>
  <si>
    <t>3147839533</t>
  </si>
  <si>
    <t>RURAL_190149200773702000_VDA CAMPO ALEGRE</t>
  </si>
  <si>
    <t>190149200773702000</t>
  </si>
  <si>
    <t>2026-03-05 06:26:45</t>
  </si>
  <si>
    <t>23663193</t>
  </si>
  <si>
    <t>2026-02-14 11:50:40</t>
  </si>
  <si>
    <t>DEISY TATIANA VASCO QUINTERO</t>
  </si>
  <si>
    <t>3767676</t>
  </si>
  <si>
    <t>3106416787</t>
  </si>
  <si>
    <t>RURAL_190030200590475101_190030200590475101</t>
  </si>
  <si>
    <t>190030200590475101</t>
  </si>
  <si>
    <t>2026-03-05 11:50:40</t>
  </si>
  <si>
    <t>23663225</t>
  </si>
  <si>
    <t>2026-02-14 14:36:00</t>
  </si>
  <si>
    <t>FANNY STELLA QUINTERO QUINTERO</t>
  </si>
  <si>
    <t>3226136500</t>
  </si>
  <si>
    <t>RURAL_190698200689700000_ALDANA</t>
  </si>
  <si>
    <t>190698200689700000</t>
  </si>
  <si>
    <t>2026-03-05 14:36:00</t>
  </si>
  <si>
    <t>MARCA_TEMPORAL</t>
  </si>
  <si>
    <t>23662690</t>
  </si>
  <si>
    <t>2026-02-13 14:22:20</t>
  </si>
  <si>
    <t>CARLOS MARIO DUQUE</t>
  </si>
  <si>
    <t>2021646</t>
  </si>
  <si>
    <t>3136008272</t>
  </si>
  <si>
    <t>RURAL_187006406000000000_187006406000000000</t>
  </si>
  <si>
    <t>187006406000000000</t>
  </si>
  <si>
    <t>2026-03-02 14:22:20</t>
  </si>
  <si>
    <t>23663590</t>
  </si>
  <si>
    <t>2026-02-16 09:13:02</t>
  </si>
  <si>
    <t>RICARDO ANTONIO GOMEZ GOMEZ</t>
  </si>
  <si>
    <t>3122660495</t>
  </si>
  <si>
    <t>RURAL_190033200906100000_190033200906100000</t>
  </si>
  <si>
    <t>190033200906100000</t>
  </si>
  <si>
    <t>2026-03-06 09:13:02</t>
  </si>
  <si>
    <t>3155455910</t>
  </si>
  <si>
    <t>23663716</t>
  </si>
  <si>
    <t>2026-02-16 10:34:42</t>
  </si>
  <si>
    <t>JORGE ALBERTO OSPINA ROJO</t>
  </si>
  <si>
    <t>4161254</t>
  </si>
  <si>
    <t>3148896365</t>
  </si>
  <si>
    <t>RURAL_190138200524450000_LLORONCITA</t>
  </si>
  <si>
    <t>190138200524450000</t>
  </si>
  <si>
    <t>2026-03-06 10:34:42</t>
  </si>
  <si>
    <t>23663772</t>
  </si>
  <si>
    <t>2026-02-16 11:08:49</t>
  </si>
  <si>
    <t>LUZ MYRIAN PEREZ RUA</t>
  </si>
  <si>
    <t>3045266714</t>
  </si>
  <si>
    <t>RURAL_190890200851440001_PROV.VEREDA EL COMINO</t>
  </si>
  <si>
    <t>190890200851440001</t>
  </si>
  <si>
    <t>2026-03-06 11:08:49</t>
  </si>
  <si>
    <t>23663835</t>
  </si>
  <si>
    <t>2026-02-16 11:47:00</t>
  </si>
  <si>
    <t>DARIO ESPITIA</t>
  </si>
  <si>
    <t>3105037468</t>
  </si>
  <si>
    <t>RURAL_190319205142511000_INT 5</t>
  </si>
  <si>
    <t>190319205142511000</t>
  </si>
  <si>
    <t>2026-03-06 11:47:00</t>
  </si>
  <si>
    <t>23663866</t>
  </si>
  <si>
    <t>2026-02-16 12:13:28</t>
  </si>
  <si>
    <t>EDGAR ANTONIO GARCIA CASTAÑO</t>
  </si>
  <si>
    <t>3226979901</t>
  </si>
  <si>
    <t>RURAL_190197200587445000_VDA EL CEDRO</t>
  </si>
  <si>
    <t>190197200587445000</t>
  </si>
  <si>
    <t>2026-03-06 12:13:28</t>
  </si>
  <si>
    <t>23628414</t>
  </si>
  <si>
    <t>2026-02-16 15:08:40</t>
  </si>
  <si>
    <t>CLAUDIO ANTONIO RUIZ VELASQUEZ</t>
  </si>
  <si>
    <t>3105304370</t>
  </si>
  <si>
    <t>RURAL_190030200616158000</t>
  </si>
  <si>
    <t>190030200616158000</t>
  </si>
  <si>
    <t>2026-03-04 15:08:40</t>
  </si>
  <si>
    <t>23629905</t>
  </si>
  <si>
    <t>ANDREY DAZA HERRERA</t>
  </si>
  <si>
    <t>3225358013</t>
  </si>
  <si>
    <t>RURAL_190649200270400000_EL POPO</t>
  </si>
  <si>
    <t>190649200270400000</t>
  </si>
  <si>
    <t>PEQUE</t>
  </si>
  <si>
    <t>Peque</t>
  </si>
  <si>
    <t>23664032</t>
  </si>
  <si>
    <t>2026-02-16 14:36:53</t>
  </si>
  <si>
    <t>CARLOS ANDRES RAMIREZ VERA</t>
  </si>
  <si>
    <t>3102606287</t>
  </si>
  <si>
    <t>RURAL_190425200409100000_VDA MONTE NEGRO</t>
  </si>
  <si>
    <t>190425200409100000</t>
  </si>
  <si>
    <t>2026-03-06 14:36:53</t>
  </si>
  <si>
    <t>NORDESTE (HV-Macromed-Const. Redes)</t>
  </si>
  <si>
    <t>3 días 15:08</t>
  </si>
  <si>
    <t>4 días 11:16</t>
  </si>
  <si>
    <t>4 días 11:19</t>
  </si>
  <si>
    <t>3 días 10:28</t>
  </si>
  <si>
    <t>23662284</t>
  </si>
  <si>
    <t>WILINTON DE JESUS BENITEZ ALCARAZ</t>
  </si>
  <si>
    <t>3507869350</t>
  </si>
  <si>
    <t>190604100331980101</t>
  </si>
  <si>
    <t>23662874</t>
  </si>
  <si>
    <t>FREISER QUINTERO BOLIVAR</t>
  </si>
  <si>
    <t>3104675103</t>
  </si>
  <si>
    <t>190604100332580011</t>
  </si>
  <si>
    <t>23664015</t>
  </si>
  <si>
    <t>ROSMIRA DEL CARMEN ESTRADA MUÑOZ</t>
  </si>
  <si>
    <t>3043899238</t>
  </si>
  <si>
    <t>190670101229000001</t>
  </si>
  <si>
    <t>23664094</t>
  </si>
  <si>
    <t>ANGELA MARIA SEPULVEDA VASQUEZ</t>
  </si>
  <si>
    <t>3135012557</t>
  </si>
  <si>
    <t>190604100345560101</t>
  </si>
  <si>
    <t>23664300</t>
  </si>
  <si>
    <t>2026-02-16 16:26:04</t>
  </si>
  <si>
    <t>CARLOS MARIO URREA MEJIA</t>
  </si>
  <si>
    <t>3122974306</t>
  </si>
  <si>
    <t>RURAL_190149200610300000_LA PALMA ALTO GRANDE</t>
  </si>
  <si>
    <t>190149200610300000</t>
  </si>
  <si>
    <t>2026-03-06 16:26:04</t>
  </si>
  <si>
    <t>23664428</t>
  </si>
  <si>
    <t>2026-02-16 17:42:58</t>
  </si>
  <si>
    <t>JORGE ALBERTO CHICA GARCIA</t>
  </si>
  <si>
    <t>5617827</t>
  </si>
  <si>
    <t>RURAL_190376200201455000_VDA STA TERESA</t>
  </si>
  <si>
    <t>190376200201455000</t>
  </si>
  <si>
    <t>2026-03-06 17:42:58</t>
  </si>
  <si>
    <t>3216522447</t>
  </si>
  <si>
    <t>3507042005</t>
  </si>
  <si>
    <t>23585995</t>
  </si>
  <si>
    <t>2026-02-17 09:04:08</t>
  </si>
  <si>
    <t>DANIEL HUSSEIN YAHIA YASUF</t>
  </si>
  <si>
    <t>3105711053</t>
  </si>
  <si>
    <t>RURAL_190674200669520000_VEREDA CHAPARRAL</t>
  </si>
  <si>
    <t>190674200669520000</t>
  </si>
  <si>
    <t>2026-03-09 09:04:08</t>
  </si>
  <si>
    <t>23601535</t>
  </si>
  <si>
    <t>2026-02-17 08:46:58</t>
  </si>
  <si>
    <t>JUAN PABLO URREGO HIGUITA</t>
  </si>
  <si>
    <t>3145016088</t>
  </si>
  <si>
    <t>RURAL_190440200911083006_PROV.VDA ALTO DEL MERCADO</t>
  </si>
  <si>
    <t>190440200911083006</t>
  </si>
  <si>
    <t>2026-03-03 08:46:58</t>
  </si>
  <si>
    <t>LUIS EDUARDO ECHEVERRY GALLEGO</t>
  </si>
  <si>
    <t>3122772081</t>
  </si>
  <si>
    <t>23633995</t>
  </si>
  <si>
    <t>2026-02-17 07:59:48</t>
  </si>
  <si>
    <t>DEISY ANDREA HINCAPIE ARTEAGA</t>
  </si>
  <si>
    <t>3146084198</t>
  </si>
  <si>
    <t>RURAL_190510200782405000</t>
  </si>
  <si>
    <t>190510200782405000</t>
  </si>
  <si>
    <t>2026-03-05 07:59:48</t>
  </si>
  <si>
    <t>23637533</t>
  </si>
  <si>
    <t>2026-02-17 11:16:00</t>
  </si>
  <si>
    <t>FABIAN DE JESUS ALZATE ARISTIZABAL</t>
  </si>
  <si>
    <t>3192252982</t>
  </si>
  <si>
    <t>RURAL_190440200812125010_PROV.VDA ROSARIO CASA 2</t>
  </si>
  <si>
    <t>190440200812125010</t>
  </si>
  <si>
    <t>2026-03-03 11:16:00</t>
  </si>
  <si>
    <t>23637959</t>
  </si>
  <si>
    <t>2026-02-17 06:55:19</t>
  </si>
  <si>
    <t>ALINA CECILIA VILLEGAS VIVARES</t>
  </si>
  <si>
    <t>3008260286</t>
  </si>
  <si>
    <t>RURAL_190656200485900000_V EL RINCO VEGAS DEL A</t>
  </si>
  <si>
    <t>190656200485900000</t>
  </si>
  <si>
    <t>2026-03-09 06:55:19</t>
  </si>
  <si>
    <t>23640158</t>
  </si>
  <si>
    <t>2026-02-17 06:56:50</t>
  </si>
  <si>
    <t>ELPIDIA DE JESUS OSORIO DE BEDOYA</t>
  </si>
  <si>
    <t>3206257140</t>
  </si>
  <si>
    <t>RURAL_190656200606000000_VEREDA LA LINCE</t>
  </si>
  <si>
    <t>190656200606000000</t>
  </si>
  <si>
    <t>2026-03-09 06:56:50</t>
  </si>
  <si>
    <t>23643097</t>
  </si>
  <si>
    <t>2026-02-17 10:53:27</t>
  </si>
  <si>
    <t>GILBERTO DIEZ</t>
  </si>
  <si>
    <t>3164787449</t>
  </si>
  <si>
    <t>RURAL_190642200547500000_LLANADAS</t>
  </si>
  <si>
    <t>190642200547500000</t>
  </si>
  <si>
    <t>2026-03-09 10:53:27</t>
  </si>
  <si>
    <t>3157171347</t>
  </si>
  <si>
    <t>2026-02-27 14:20:53</t>
  </si>
  <si>
    <t>YINED AGUILAR SUAREZ</t>
  </si>
  <si>
    <t>3122376210</t>
  </si>
  <si>
    <t>FABIOLA RESTREPO RESTREPO</t>
  </si>
  <si>
    <t>3216120496</t>
  </si>
  <si>
    <t>3116029513</t>
  </si>
  <si>
    <t>23664758</t>
  </si>
  <si>
    <t>2026-02-17 07:21:50</t>
  </si>
  <si>
    <t>LOOP PROYECTOS INMOBILIARIOS S.A.S.</t>
  </si>
  <si>
    <t>RURAL_190376200372000014_LT14 PARC LOOP HOUSINN</t>
  </si>
  <si>
    <t>190376200372000014</t>
  </si>
  <si>
    <t>2026-03-03 07:21:50</t>
  </si>
  <si>
    <t>SANDRA MILENA ALZATE GIRALDO</t>
  </si>
  <si>
    <t>3147860614</t>
  </si>
  <si>
    <t>23664857</t>
  </si>
  <si>
    <t>2026-02-17 08:17:36</t>
  </si>
  <si>
    <t>LUZ MARINA PRECIADO TABARES</t>
  </si>
  <si>
    <t>3108346403</t>
  </si>
  <si>
    <t>RURAL_190190200822170000_190190200822170000</t>
  </si>
  <si>
    <t>190190200822170000</t>
  </si>
  <si>
    <t>2026-03-09 08:17:36</t>
  </si>
  <si>
    <t>23664866</t>
  </si>
  <si>
    <t>2026-02-17 08:28:49</t>
  </si>
  <si>
    <t>LIA AMPARO MONTOYA GARCIA</t>
  </si>
  <si>
    <t>3136076742</t>
  </si>
  <si>
    <t>RURAL_190376200095888001_PROV.PINO LINDA CL 22C CR</t>
  </si>
  <si>
    <t>190376200095888001</t>
  </si>
  <si>
    <t>2026-03-03 08:28:49</t>
  </si>
  <si>
    <t>23664893</t>
  </si>
  <si>
    <t>2026-02-17 08:46:37</t>
  </si>
  <si>
    <t>CARLOS ALFREDO ROMAN SUAZA</t>
  </si>
  <si>
    <t>3136639311</t>
  </si>
  <si>
    <t>RURAL_190680200500900000_BUENA VISTA</t>
  </si>
  <si>
    <t>190680200500900000</t>
  </si>
  <si>
    <t>2026-03-09 08:46:37</t>
  </si>
  <si>
    <t>23664902</t>
  </si>
  <si>
    <t>2026-02-17 08:52:53</t>
  </si>
  <si>
    <t>FERMIN ANTONIO MOLINA RAMIREZ</t>
  </si>
  <si>
    <t>RURAL_190377200606950002_PROV.VEREDA LA MIEL</t>
  </si>
  <si>
    <t>190377200606950002</t>
  </si>
  <si>
    <t>2026-03-03 08:52:53</t>
  </si>
  <si>
    <t>23664909</t>
  </si>
  <si>
    <t>2026-02-17 08:57:03</t>
  </si>
  <si>
    <t>SARA CASTANO</t>
  </si>
  <si>
    <t>RURAL_190440200900964001_PROV.VEREDA EL SOCORRO</t>
  </si>
  <si>
    <t>190440200900964001</t>
  </si>
  <si>
    <t>2026-03-03 08:57:03</t>
  </si>
  <si>
    <t>LUIS ALBERTO MUÑOZ PEREZ</t>
  </si>
  <si>
    <t>23664957</t>
  </si>
  <si>
    <t>2026-02-17 09:19:38</t>
  </si>
  <si>
    <t>MAURICIO ANTONIO DIAZ CASTAÑO</t>
  </si>
  <si>
    <t>5661295</t>
  </si>
  <si>
    <t>3137025069</t>
  </si>
  <si>
    <t>RURAL_190318203356180002_PROV.VDA BELLAVISTA</t>
  </si>
  <si>
    <t>190318203356180002</t>
  </si>
  <si>
    <t>2026-03-03 09:19:38</t>
  </si>
  <si>
    <t>23664968</t>
  </si>
  <si>
    <t>2026-02-17 09:27:17</t>
  </si>
  <si>
    <t>LUZ INES RESTREPO MORALES</t>
  </si>
  <si>
    <t>3233940082</t>
  </si>
  <si>
    <t>RURAL_181055416203000021_PROV.EL PEÑOL</t>
  </si>
  <si>
    <t>181055416203000021</t>
  </si>
  <si>
    <t>2026-03-09 09:27:17</t>
  </si>
  <si>
    <t>23665139</t>
  </si>
  <si>
    <t>2026-02-17 11:12:23</t>
  </si>
  <si>
    <t>LILIANA MARIA ZAPATA OSORNO</t>
  </si>
  <si>
    <t>3146108837</t>
  </si>
  <si>
    <t>RURAL_190190200927040000_VEREDA LA TRINIDAD</t>
  </si>
  <si>
    <t>190190200927040000</t>
  </si>
  <si>
    <t>2026-03-09 11:12:23</t>
  </si>
  <si>
    <t>23637102</t>
  </si>
  <si>
    <t>RURAL_190440200812125006_PROV.VDA ROSARIO CASA 1</t>
  </si>
  <si>
    <t>190440200812125006</t>
  </si>
  <si>
    <t>2026-03-03 11:30:10</t>
  </si>
  <si>
    <t>23655784</t>
  </si>
  <si>
    <t>LILY GIOVANNA DELGADO OSPINA</t>
  </si>
  <si>
    <t>3235122853</t>
  </si>
  <si>
    <t>RURAL_190002100170900001</t>
  </si>
  <si>
    <t>190002100170900001</t>
  </si>
  <si>
    <t>3423137</t>
  </si>
  <si>
    <t>23664826</t>
  </si>
  <si>
    <t>2026-02-17 07:44:44</t>
  </si>
  <si>
    <t>LUBIN EMILIO MUÑOZ MUÑOZ</t>
  </si>
  <si>
    <t>3137276534</t>
  </si>
  <si>
    <t>RURAL_171040370000000002_PROV.VEREDA MALABRIGO</t>
  </si>
  <si>
    <t>171040370000000002</t>
  </si>
  <si>
    <t>2026-03-03 07:44:44</t>
  </si>
  <si>
    <t>23664982</t>
  </si>
  <si>
    <t>2026-02-17 09:33:48</t>
  </si>
  <si>
    <t>LUIS FERNANDO HERNANDEZ SEPULVEDA</t>
  </si>
  <si>
    <t>3105925443</t>
  </si>
  <si>
    <t>RURAL_190736208141800002_PROV.VEREDA MATUNA</t>
  </si>
  <si>
    <t>190736208141800002</t>
  </si>
  <si>
    <t>2026-03-03 09:33:48</t>
  </si>
  <si>
    <t>3137065479</t>
  </si>
  <si>
    <t>3226783903</t>
  </si>
  <si>
    <t>23665114</t>
  </si>
  <si>
    <t>LEONEL DE JESUS URIBE URIBE</t>
  </si>
  <si>
    <t>3226364814</t>
  </si>
  <si>
    <t>RURAL_190649100198828026_190649100198828026</t>
  </si>
  <si>
    <t>190649100198828026</t>
  </si>
  <si>
    <t>23665196</t>
  </si>
  <si>
    <t>2026-02-17 11:50:52</t>
  </si>
  <si>
    <t>JUAN GUILLERMO JIMENEZ GIRALDO</t>
  </si>
  <si>
    <t>3122871967</t>
  </si>
  <si>
    <t>RURAL_190649200265370002_PROV.PARCELACION LA HACIE</t>
  </si>
  <si>
    <t>190649200265370002</t>
  </si>
  <si>
    <t>2026-03-03 11:50:52</t>
  </si>
  <si>
    <t>VICTOR DANIEL VANEGAS MARTINEZ</t>
  </si>
  <si>
    <t>3135540391</t>
  </si>
  <si>
    <t>23665258</t>
  </si>
  <si>
    <t>DEISY JOHANA TABORDA JIMENEZ</t>
  </si>
  <si>
    <t>3143033910</t>
  </si>
  <si>
    <t>RURAL_190101100316200001_CL 52 N 65-37</t>
  </si>
  <si>
    <t>190101100316200001</t>
  </si>
  <si>
    <t>23665402</t>
  </si>
  <si>
    <t>2026-02-17 14:35:15</t>
  </si>
  <si>
    <t>OMAR ALBERTO VALENCIA JARAMILLO</t>
  </si>
  <si>
    <t>3135186469</t>
  </si>
  <si>
    <t>RURAL_190142200201060000_VEREDA LA 62</t>
  </si>
  <si>
    <t>190142200201060000</t>
  </si>
  <si>
    <t>2026-03-09 14:35:15</t>
  </si>
  <si>
    <t>3122174625</t>
  </si>
  <si>
    <t>23665581</t>
  </si>
  <si>
    <t>2026-02-17 15:49:58</t>
  </si>
  <si>
    <t>YAIDY AGUDELO PITALUA</t>
  </si>
  <si>
    <t>3155317172</t>
  </si>
  <si>
    <t>RURAL_190893200603200000_CL PUERTO LOS MAN</t>
  </si>
  <si>
    <t>190893200603200000</t>
  </si>
  <si>
    <t>2026-03-04 15:49:58</t>
  </si>
  <si>
    <t>4 días 14:17</t>
  </si>
  <si>
    <t>4 días 15:08</t>
  </si>
  <si>
    <t>3 días 13:49</t>
  </si>
  <si>
    <t>23644032</t>
  </si>
  <si>
    <t>2026-02-17 16:10:30</t>
  </si>
  <si>
    <t>HECTOR ALONSO VANEGAS MENESES</t>
  </si>
  <si>
    <t>3505349561</t>
  </si>
  <si>
    <t>RURAL_190605200051713003_PROV.SANTA ISABEL LOS LAG</t>
  </si>
  <si>
    <t>190605200051713003</t>
  </si>
  <si>
    <t>2026-03-05 16:10:30</t>
  </si>
  <si>
    <t>3 días 14:30</t>
  </si>
  <si>
    <t>6 días 14:54</t>
  </si>
  <si>
    <t>23661572</t>
  </si>
  <si>
    <t>2026-02-17 13:10:33</t>
  </si>
  <si>
    <t>MIRIAM CASTRILLON JIMENEZ</t>
  </si>
  <si>
    <t>3021069146</t>
  </si>
  <si>
    <t>RURAL_190893100468860103_LA TAPITA</t>
  </si>
  <si>
    <t>190893100468860103</t>
  </si>
  <si>
    <t>2026-03-04 13:10:33</t>
  </si>
  <si>
    <t>23664364</t>
  </si>
  <si>
    <t>ADRIANA MARTINEZ SALAS</t>
  </si>
  <si>
    <t>3217947902</t>
  </si>
  <si>
    <t>190893100486080004</t>
  </si>
  <si>
    <t>23665054</t>
  </si>
  <si>
    <t>CARMEN ROSA MONSALVE JIMENEZ</t>
  </si>
  <si>
    <t>3116495770</t>
  </si>
  <si>
    <t>RURAL_190735100019100004_SAN JOAQUIN</t>
  </si>
  <si>
    <t>190735100019100004</t>
  </si>
  <si>
    <t>23665071</t>
  </si>
  <si>
    <t>RURAL_190735100019100003_MARQUETALIA</t>
  </si>
  <si>
    <t>190735100019100003</t>
  </si>
  <si>
    <t>23665106</t>
  </si>
  <si>
    <t>CESAR AUGUSTO HAMBURGER ALANDETE</t>
  </si>
  <si>
    <t>3146958210</t>
  </si>
  <si>
    <t>190378100035246102</t>
  </si>
  <si>
    <t>23665113</t>
  </si>
  <si>
    <t>190378100035246103</t>
  </si>
  <si>
    <t>23665256</t>
  </si>
  <si>
    <t>2026-02-17 13:08:04</t>
  </si>
  <si>
    <t>RUTH MARIA CARRASQUILLA GUERRERO</t>
  </si>
  <si>
    <t>3012901268</t>
  </si>
  <si>
    <t>RURAL_190893200600100000_PTO LOS MANGOS</t>
  </si>
  <si>
    <t>190893200600100000</t>
  </si>
  <si>
    <t>2026-03-04 13:08:04</t>
  </si>
  <si>
    <t>3233983883</t>
  </si>
  <si>
    <t>23665652</t>
  </si>
  <si>
    <t>LUCELLY PALACIO CASTILLO</t>
  </si>
  <si>
    <t>3137945847</t>
  </si>
  <si>
    <t>3007452017</t>
  </si>
  <si>
    <t>21982786</t>
  </si>
  <si>
    <t>2026-02-18 10:03:50</t>
  </si>
  <si>
    <t>SOR ENITH LOPEZ GOMEZ</t>
  </si>
  <si>
    <t>3138463820</t>
  </si>
  <si>
    <t>RURAL_190378200374095001_PROV.FRAGUAS LA ESPERANZA</t>
  </si>
  <si>
    <t>190378200374095001</t>
  </si>
  <si>
    <t>2026-03-06 10:03:50</t>
  </si>
  <si>
    <t>2026-02-18 10:29:10</t>
  </si>
  <si>
    <t>2026-03-05 10:29:10</t>
  </si>
  <si>
    <t>2026-02-16 15:39:52</t>
  </si>
  <si>
    <t>2026-03-06 15:39:52</t>
  </si>
  <si>
    <t>3234990643</t>
  </si>
  <si>
    <t>23665157</t>
  </si>
  <si>
    <t>LUISA FERNANDA RAMIREZ GUERRA</t>
  </si>
  <si>
    <t>3117432526</t>
  </si>
  <si>
    <t>RURAL_190649100199060005_190649100199060005</t>
  </si>
  <si>
    <t>190649100199060005</t>
  </si>
  <si>
    <t>JULIO CESAR HIGUITA CEBALLOS</t>
  </si>
  <si>
    <t>23665537</t>
  </si>
  <si>
    <t>ADRIANA PAOLA CASTILLO URREGO</t>
  </si>
  <si>
    <t>3142173377</t>
  </si>
  <si>
    <t>190893100428410103</t>
  </si>
  <si>
    <t>3017454828</t>
  </si>
  <si>
    <t>23666014</t>
  </si>
  <si>
    <t>2026-02-18 08:01:07</t>
  </si>
  <si>
    <t>JOSE DEL CARMEN MARIN ROMERO</t>
  </si>
  <si>
    <t>3022602718</t>
  </si>
  <si>
    <t>RURAL_190893200606540000_VDA PTO LOS MANGOS</t>
  </si>
  <si>
    <t>190893200606540000</t>
  </si>
  <si>
    <t>2026-03-05 08:01:07</t>
  </si>
  <si>
    <t>23666029</t>
  </si>
  <si>
    <t>2026-02-18 08:12:41</t>
  </si>
  <si>
    <t>DANILO DE JESUS FLOREZ VILLA</t>
  </si>
  <si>
    <t>3225029221</t>
  </si>
  <si>
    <t>RURAL_190040101102200000_DIAG 37 CR 32 -195</t>
  </si>
  <si>
    <t>190040101102200000</t>
  </si>
  <si>
    <t>2026-03-03 08:12:41</t>
  </si>
  <si>
    <t>23666040</t>
  </si>
  <si>
    <t>2026-02-18 08:25:35</t>
  </si>
  <si>
    <t>ADRIANA MARIA GOMEZ OLIVEROS</t>
  </si>
  <si>
    <t>3046381189</t>
  </si>
  <si>
    <t>RURAL_190022100137025000_VRDA ALTAMIRA</t>
  </si>
  <si>
    <t>190022100137025000</t>
  </si>
  <si>
    <t>2026-03-03 08:25:35</t>
  </si>
  <si>
    <t>23666045</t>
  </si>
  <si>
    <t>2026-02-18 08:29:35</t>
  </si>
  <si>
    <t>MARCO TULIO CORONADO</t>
  </si>
  <si>
    <t>3117841480</t>
  </si>
  <si>
    <t>RURAL_190579101097100000_KA 5 17-46</t>
  </si>
  <si>
    <t>190579101097100000</t>
  </si>
  <si>
    <t>2026-03-03 08:29:35</t>
  </si>
  <si>
    <t>23666048</t>
  </si>
  <si>
    <t>2026-02-18 08:30:23</t>
  </si>
  <si>
    <t>VICTOR TRILLOS RODRIGUEZ</t>
  </si>
  <si>
    <t>3208796553</t>
  </si>
  <si>
    <t>RURAL_190893100416460000_CR 61 CL 53-10 LOTE 12</t>
  </si>
  <si>
    <t>190893100416460000</t>
  </si>
  <si>
    <t>2026-03-03 08:30:23</t>
  </si>
  <si>
    <t>23666058</t>
  </si>
  <si>
    <t>2026-02-18 08:36:17</t>
  </si>
  <si>
    <t>LUIS OCTAVIO ORTIZ ALVAREZ</t>
  </si>
  <si>
    <t>3046181727</t>
  </si>
  <si>
    <t>RURAL_190893200609000000_PTO LOS MANGOS</t>
  </si>
  <si>
    <t>190893200609000000</t>
  </si>
  <si>
    <t>2026-03-05 08:36:17</t>
  </si>
  <si>
    <t>23666078</t>
  </si>
  <si>
    <t>2026-02-18 08:49:56</t>
  </si>
  <si>
    <t>MAYRA ALEJANDRA GONZALEZ CARRASQUILLA</t>
  </si>
  <si>
    <t>3015740947</t>
  </si>
  <si>
    <t>RURAL_190893200606600000_VDA PTO LOS MANGOS</t>
  </si>
  <si>
    <t>190893200606600000</t>
  </si>
  <si>
    <t>2026-03-05 08:49:56</t>
  </si>
  <si>
    <t>23666096</t>
  </si>
  <si>
    <t>2026-02-18 09:12:44</t>
  </si>
  <si>
    <t>GERMAN ALONSO CAMARGO AGUDELO</t>
  </si>
  <si>
    <t>2743724</t>
  </si>
  <si>
    <t>3002759447</t>
  </si>
  <si>
    <t>RURAL_174005034020000005_VEREDA LA BONITA</t>
  </si>
  <si>
    <t>174005034020000005</t>
  </si>
  <si>
    <t>2026-03-04 09:12:44</t>
  </si>
  <si>
    <t>23666126</t>
  </si>
  <si>
    <t>2026-02-18 09:48:44</t>
  </si>
  <si>
    <t>FELIX ANTONIO ALBANES MEJIA</t>
  </si>
  <si>
    <t>3137483963</t>
  </si>
  <si>
    <t>RURAL_190031201716125001_PROV.VEREDA SALAZAR</t>
  </si>
  <si>
    <t>190031201716125001</t>
  </si>
  <si>
    <t>2026-03-10 09:48:44</t>
  </si>
  <si>
    <t>23666194</t>
  </si>
  <si>
    <t>2026-02-18 10:27:25</t>
  </si>
  <si>
    <t>SERGIO ANTONIO FRANCO SANCHEZ</t>
  </si>
  <si>
    <t>3504588588</t>
  </si>
  <si>
    <t>RURAL_190190200939800000_PALMIRA</t>
  </si>
  <si>
    <t>190190200939800000</t>
  </si>
  <si>
    <t>2026-03-10 10:27:25</t>
  </si>
  <si>
    <t>2026-02-18 11:11:57</t>
  </si>
  <si>
    <t>23666313</t>
  </si>
  <si>
    <t>OLBA NEDIS JARAMILLO BERRIO</t>
  </si>
  <si>
    <t>3115576235</t>
  </si>
  <si>
    <t>190735105415252001</t>
  </si>
  <si>
    <t>22378832</t>
  </si>
  <si>
    <t>2026-02-18 13:04:51</t>
  </si>
  <si>
    <t>HORACIO DE JESUS GIRALDO CASTAÑO</t>
  </si>
  <si>
    <t>5485198</t>
  </si>
  <si>
    <t>RURAL_190440200590837001_PROV.VEREDA LA ESMERALDA</t>
  </si>
  <si>
    <t>190440200590837001</t>
  </si>
  <si>
    <t>2026-03-04 13:04:51</t>
  </si>
  <si>
    <t>23343431</t>
  </si>
  <si>
    <t>2026-02-18 08:38:32</t>
  </si>
  <si>
    <t>MARIO DE JESUS BOTERO GIRALDO</t>
  </si>
  <si>
    <t>5483563</t>
  </si>
  <si>
    <t>3116255749</t>
  </si>
  <si>
    <t>RURAL_190440200900955107_VDA EL SOCORRO</t>
  </si>
  <si>
    <t>190440200900955117</t>
  </si>
  <si>
    <t>2026-03-04 08:38:32</t>
  </si>
  <si>
    <t>23553643</t>
  </si>
  <si>
    <t>LILEAL ANTONIO GOMEZ SEPULVEDA</t>
  </si>
  <si>
    <t>3103662652</t>
  </si>
  <si>
    <t>23572528</t>
  </si>
  <si>
    <t>JUAN JOSE QUINTERO CARDONA</t>
  </si>
  <si>
    <t>3246322763</t>
  </si>
  <si>
    <t>23572563</t>
  </si>
  <si>
    <t>CARLOS ARIEL DIAZ BEDOYA</t>
  </si>
  <si>
    <t>3215774579</t>
  </si>
  <si>
    <t>3202360855</t>
  </si>
  <si>
    <t>23577575</t>
  </si>
  <si>
    <t>JORGE ENRIQUE CASTAÑO ARISMENDIZ</t>
  </si>
  <si>
    <t>3216200582</t>
  </si>
  <si>
    <t>RURAL_190234200777868000</t>
  </si>
  <si>
    <t>190234200777868000</t>
  </si>
  <si>
    <t>23577599</t>
  </si>
  <si>
    <t>LIBARDO ANTONIO CASTAÑO TORRES</t>
  </si>
  <si>
    <t>23577605</t>
  </si>
  <si>
    <t>DEYANIRA SEGURO SEGURO</t>
  </si>
  <si>
    <t>3128015968</t>
  </si>
  <si>
    <t>2026-02-27 08:09:11</t>
  </si>
  <si>
    <t>23619315</t>
  </si>
  <si>
    <t>2026-02-18 13:34:09</t>
  </si>
  <si>
    <t>JOSE JESUS OCAMPO BLANDON</t>
  </si>
  <si>
    <t>3133916905</t>
  </si>
  <si>
    <t>RURAL_190483200942200001_PROV.VDA RIO ARRIBA</t>
  </si>
  <si>
    <t>190483200942200001</t>
  </si>
  <si>
    <t>2026-03-04 13:34:09</t>
  </si>
  <si>
    <t>23632356</t>
  </si>
  <si>
    <t>LUIS CARLOS CARDONA MARIN</t>
  </si>
  <si>
    <t>3142491629</t>
  </si>
  <si>
    <t>23634456</t>
  </si>
  <si>
    <t>2026-02-17 12:43:17</t>
  </si>
  <si>
    <t>NURIS YANETH GUERRERO BAQUERO</t>
  </si>
  <si>
    <t>RURAL_190698200658220006_190698200658220006</t>
  </si>
  <si>
    <t>190698200658220006</t>
  </si>
  <si>
    <t>2026-03-03 12:43:17</t>
  </si>
  <si>
    <t>23665271</t>
  </si>
  <si>
    <t>2026-02-17 13:24:32</t>
  </si>
  <si>
    <t>RURAL_190440200812125012_PROV.VDA ROSARIO CASA 4</t>
  </si>
  <si>
    <t>190440200812125012</t>
  </si>
  <si>
    <t>2026-03-03 13:24:32</t>
  </si>
  <si>
    <t>23665282</t>
  </si>
  <si>
    <t>2026-02-17 13:31:23</t>
  </si>
  <si>
    <t>RURAL_190440200812125013_PROV.VDA ROSARIO CASA 3</t>
  </si>
  <si>
    <t>190440200812125013</t>
  </si>
  <si>
    <t>2026-03-03 13:31:23</t>
  </si>
  <si>
    <t>23665283</t>
  </si>
  <si>
    <t>AGUSTIN DE JESUS VANEGAS OSSA</t>
  </si>
  <si>
    <t>3018107040</t>
  </si>
  <si>
    <t>23665325</t>
  </si>
  <si>
    <t>2026-02-17 14:04:38</t>
  </si>
  <si>
    <t>JUAN SEBASTIAN LOAIZA VILLANUEVA</t>
  </si>
  <si>
    <t>6778703</t>
  </si>
  <si>
    <t>3146778703</t>
  </si>
  <si>
    <t>RURAL_190698200497230006_VDA PANTANILLO</t>
  </si>
  <si>
    <t>190698200497230006</t>
  </si>
  <si>
    <t>2026-03-03 14:04:38</t>
  </si>
  <si>
    <t>2026-02-26 14:28:51</t>
  </si>
  <si>
    <t>KAREN ANDREA HERNANDEZ ARBELAEZ</t>
  </si>
  <si>
    <t>23666279</t>
  </si>
  <si>
    <t>2026-02-18 11:02:53</t>
  </si>
  <si>
    <t>HILDRAN MILENRRI ARANGO ALZATE</t>
  </si>
  <si>
    <t>3215645146</t>
  </si>
  <si>
    <t>RURAL_190149200851960001_PROV.VEREDA BETANIA SECTO</t>
  </si>
  <si>
    <t>190149200851960001</t>
  </si>
  <si>
    <t>2026-03-04 11:02:53</t>
  </si>
  <si>
    <t>23666400</t>
  </si>
  <si>
    <t>JAIRO ANTONIO MANCO DAVID</t>
  </si>
  <si>
    <t>3108298365</t>
  </si>
  <si>
    <t>190234100272700201</t>
  </si>
  <si>
    <t>23666441</t>
  </si>
  <si>
    <t>2026-02-18 12:26:01</t>
  </si>
  <si>
    <t>CLAUDIA MILENA ALVAREZ RENDON</t>
  </si>
  <si>
    <t>3105467388</t>
  </si>
  <si>
    <t>RURAL_190670201871636000_VEREDA EL VESUBIO</t>
  </si>
  <si>
    <t>190670201871636000</t>
  </si>
  <si>
    <t>2026-03-10 12:26:01</t>
  </si>
  <si>
    <t>23666477</t>
  </si>
  <si>
    <t>2026-02-18 13:07:45</t>
  </si>
  <si>
    <t>GILDARDO ALONSO OCHOA TOBON</t>
  </si>
  <si>
    <t>3107466098</t>
  </si>
  <si>
    <t>RURAL_190190200909160000_CLAVELLINA</t>
  </si>
  <si>
    <t>190190200909160000</t>
  </si>
  <si>
    <t>2026-03-10 13:07:45</t>
  </si>
  <si>
    <t>CARLOS ALBERTO CASTAÑEDA GAVIRIA</t>
  </si>
  <si>
    <t>23666601</t>
  </si>
  <si>
    <t>2026-02-18 14:38:46</t>
  </si>
  <si>
    <t>2026-03-03 14:38:46</t>
  </si>
  <si>
    <t>23666614</t>
  </si>
  <si>
    <t>2026-02-18 14:47:42</t>
  </si>
  <si>
    <t>FERNEY ALEJANDRO CANO CARDENAS</t>
  </si>
  <si>
    <t>3241489200</t>
  </si>
  <si>
    <t>RURAL_190378200401025000_BELEN</t>
  </si>
  <si>
    <t>190378200401025000</t>
  </si>
  <si>
    <t>2026-03-05 14:47:42</t>
  </si>
  <si>
    <t>GABRIEL JAIME VALESQUEZ GARCES</t>
  </si>
  <si>
    <t>3008100392</t>
  </si>
  <si>
    <t>23666685</t>
  </si>
  <si>
    <t>2026-02-18 15:25:36</t>
  </si>
  <si>
    <t>DIANA CAROLINA MARIN PATIÑO</t>
  </si>
  <si>
    <t>3017953170</t>
  </si>
  <si>
    <t>RURAL_190550200115200003_PROV.SECTOR HOJAS ANCHAS</t>
  </si>
  <si>
    <t>190550200115200003</t>
  </si>
  <si>
    <t>2026-03-10 15:25:36</t>
  </si>
  <si>
    <t>23666700</t>
  </si>
  <si>
    <t>3147126749</t>
  </si>
  <si>
    <t>3217353887</t>
  </si>
  <si>
    <t>23423791</t>
  </si>
  <si>
    <t>2026-02-18 16:58:00</t>
  </si>
  <si>
    <t>DORA ESTELA ALVAREZ</t>
  </si>
  <si>
    <t>5795254</t>
  </si>
  <si>
    <t>3215681525</t>
  </si>
  <si>
    <t>CL 39 A CR 113 -28</t>
  </si>
  <si>
    <t>083119103000280000</t>
  </si>
  <si>
    <t>2026-03-05 16:58:00</t>
  </si>
  <si>
    <t>23573974</t>
  </si>
  <si>
    <t>2026-02-18 09:52:59</t>
  </si>
  <si>
    <t>CARLOS ALBERTO BEDOYA KLAISS</t>
  </si>
  <si>
    <t>RURAL_190376200374780000_VEREDA LA MILAGROSA</t>
  </si>
  <si>
    <t>190376200374780000</t>
  </si>
  <si>
    <t>2026-03-04 09:52:59</t>
  </si>
  <si>
    <t>23600758</t>
  </si>
  <si>
    <t>2026-02-17 15:07:01</t>
  </si>
  <si>
    <t>ELBA NORA CADAVID CALDERON</t>
  </si>
  <si>
    <t>4141240</t>
  </si>
  <si>
    <t>3104073229</t>
  </si>
  <si>
    <t>RURAL_190376200092650027_PARCELACION MONTECAPIRO L</t>
  </si>
  <si>
    <t>190376200092650027</t>
  </si>
  <si>
    <t>2026-03-03 15:07:01</t>
  </si>
  <si>
    <t>3 días 08:36</t>
  </si>
  <si>
    <t>6 días 15:16</t>
  </si>
  <si>
    <t>4 días 14:30</t>
  </si>
  <si>
    <t>3 días 16:03</t>
  </si>
  <si>
    <t>4 días 14:23</t>
  </si>
  <si>
    <t>6 días 14:49</t>
  </si>
  <si>
    <t>3 días 09:42</t>
  </si>
  <si>
    <t>3 días 15:42</t>
  </si>
  <si>
    <t>3 días 15:31</t>
  </si>
  <si>
    <t>23665277</t>
  </si>
  <si>
    <t>2026-02-17 13:27:35</t>
  </si>
  <si>
    <t>MANUEL ANTONIO VALENCIA GIRALDO</t>
  </si>
  <si>
    <t>3146012294</t>
  </si>
  <si>
    <t>RURAL_190149200631351000_VDA LA PALMA</t>
  </si>
  <si>
    <t>190149200631351000</t>
  </si>
  <si>
    <t>2026-03-09 13:27:35</t>
  </si>
  <si>
    <t>23665359</t>
  </si>
  <si>
    <t>2026-02-17 14:17:30</t>
  </si>
  <si>
    <t>GLORIA ESNEDA ECHEVERRY FRANCO</t>
  </si>
  <si>
    <t>2778384</t>
  </si>
  <si>
    <t>RURAL_190674200551700003_PROV.LA MAGDALENA</t>
  </si>
  <si>
    <t>190674200551700003</t>
  </si>
  <si>
    <t>2026-03-03 14:17:30</t>
  </si>
  <si>
    <t>23665361</t>
  </si>
  <si>
    <t>2026-02-17 14:17:59</t>
  </si>
  <si>
    <t>BENEDICTO SOTO GARCIA</t>
  </si>
  <si>
    <t>3145654045</t>
  </si>
  <si>
    <t>RURAL_190197200537100000_SAN VICENTE</t>
  </si>
  <si>
    <t>190197200537100000</t>
  </si>
  <si>
    <t>2026-03-09 14:17:59</t>
  </si>
  <si>
    <t>23665388</t>
  </si>
  <si>
    <t>2026-02-17 14:33:17</t>
  </si>
  <si>
    <t>JOHAN SEBASTIAN ZAPATA</t>
  </si>
  <si>
    <t>RURAL_190319206025465002_PROV.VDA BELLA VISTA</t>
  </si>
  <si>
    <t>190319206025465002</t>
  </si>
  <si>
    <t>2026-03-03 14:33:17</t>
  </si>
  <si>
    <t>23665491</t>
  </si>
  <si>
    <t>2026-02-17 15:17:35</t>
  </si>
  <si>
    <t>MARIA CRISTINA OSPINA ORTEGA</t>
  </si>
  <si>
    <t>4912302</t>
  </si>
  <si>
    <t>3122089382</t>
  </si>
  <si>
    <t>RURAL_190617200610650000_FI CHARANGO VDA GUAYABITO</t>
  </si>
  <si>
    <t>190617200610650000</t>
  </si>
  <si>
    <t>2026-03-09 15:17:35</t>
  </si>
  <si>
    <t>23665596</t>
  </si>
  <si>
    <t>2026-02-17 15:56:31</t>
  </si>
  <si>
    <t>JAIME ARTURO DE FEX ROMERO</t>
  </si>
  <si>
    <t>2689090</t>
  </si>
  <si>
    <t>RURAL_190376200103464470_COND RESERVA SILVESTRE</t>
  </si>
  <si>
    <t>190376200103464470</t>
  </si>
  <si>
    <t>2026-03-03 15:56:31</t>
  </si>
  <si>
    <t>23665627</t>
  </si>
  <si>
    <t>2026-02-17 16:08:51</t>
  </si>
  <si>
    <t>FRANCISCO RESTREPO URIBE</t>
  </si>
  <si>
    <t>2708814</t>
  </si>
  <si>
    <t>3104325844</t>
  </si>
  <si>
    <t>RURAL_190698200548800000_VARGAS</t>
  </si>
  <si>
    <t>190698200548800000</t>
  </si>
  <si>
    <t>2026-03-09 16:08:51</t>
  </si>
  <si>
    <t>23665666</t>
  </si>
  <si>
    <t>2026-02-17 16:29:30</t>
  </si>
  <si>
    <t>GLADYS CECILIA BETANCUR GOMEZ</t>
  </si>
  <si>
    <t>5431434</t>
  </si>
  <si>
    <t>3222951371</t>
  </si>
  <si>
    <t>RURAL_190149200674400000_VEREDA SAMARIA</t>
  </si>
  <si>
    <t>190149200674400000</t>
  </si>
  <si>
    <t>2026-03-09 16:29:30</t>
  </si>
  <si>
    <t>23665926</t>
  </si>
  <si>
    <t>2026-02-18 06:00:17</t>
  </si>
  <si>
    <t>LUIS JAVIER SALAZAR GARCIA</t>
  </si>
  <si>
    <t>3701203</t>
  </si>
  <si>
    <t>3152156211</t>
  </si>
  <si>
    <t>RURAL_190617200603088005_INT5_VDA GUAYABITO</t>
  </si>
  <si>
    <t>190617200603088005</t>
  </si>
  <si>
    <t>2026-03-04 06:00:17</t>
  </si>
  <si>
    <t>23666023</t>
  </si>
  <si>
    <t>2026-02-18 08:05:03</t>
  </si>
  <si>
    <t>DIANA PATRICIA FLOREZ LOPEZ</t>
  </si>
  <si>
    <t>3146846262</t>
  </si>
  <si>
    <t>RURAL_190319207269503001_PROV.VEREDA OVEJAS</t>
  </si>
  <si>
    <t>190319207269503001</t>
  </si>
  <si>
    <t>2026-03-04 08:05:03</t>
  </si>
  <si>
    <t>23666094</t>
  </si>
  <si>
    <t>2026-02-18 09:09:51</t>
  </si>
  <si>
    <t>NELSON DARIO ISAZA ARANGO</t>
  </si>
  <si>
    <t>3117551615</t>
  </si>
  <si>
    <t>RURAL_190319203810610001_PROV.VDA JUAN XXIII</t>
  </si>
  <si>
    <t>190319203810610001</t>
  </si>
  <si>
    <t>2026-03-04 09:09:51</t>
  </si>
  <si>
    <t>23666220</t>
  </si>
  <si>
    <t>2026-02-18 10:37:31</t>
  </si>
  <si>
    <t>MARILUZ OCAMPO NARVAEZ</t>
  </si>
  <si>
    <t>RURAL_190149200572520000_VEREDA LA AURORA</t>
  </si>
  <si>
    <t>190149200572520000</t>
  </si>
  <si>
    <t>2026-03-10 10:37:31</t>
  </si>
  <si>
    <t>23666298</t>
  </si>
  <si>
    <t>2026-02-18 11:11:05</t>
  </si>
  <si>
    <t>BEATRIZ HELENA VALENCIA GIRALDO</t>
  </si>
  <si>
    <t>RURAL_190400200394500001_PROV._VEREDA LAS ACACIAS</t>
  </si>
  <si>
    <t>190400200394500001</t>
  </si>
  <si>
    <t>2026-03-04 11:11:05</t>
  </si>
  <si>
    <t>23666324</t>
  </si>
  <si>
    <t>2026-02-18 11:17:59</t>
  </si>
  <si>
    <t>GILBERTO ANTONIO MADRID MADRID</t>
  </si>
  <si>
    <t>3235205653</t>
  </si>
  <si>
    <t>RURAL_190674200580000002_VEREDA SAN JOSE</t>
  </si>
  <si>
    <t>190674200580000002</t>
  </si>
  <si>
    <t>2026-03-04 11:17:59</t>
  </si>
  <si>
    <t>23666409</t>
  </si>
  <si>
    <t>2026-02-18 11:51:15</t>
  </si>
  <si>
    <t>MAURICIO  CARDONA MARULANDA</t>
  </si>
  <si>
    <t>5683150</t>
  </si>
  <si>
    <t>RURAL_190400200495890004_PROV._EL GUARANGO</t>
  </si>
  <si>
    <t>190400200495890004</t>
  </si>
  <si>
    <t>2026-03-04 11:51:15</t>
  </si>
  <si>
    <t>3147351157</t>
  </si>
  <si>
    <t>23666486</t>
  </si>
  <si>
    <t>2026-02-18 13:20:57</t>
  </si>
  <si>
    <t>LILIANA MARCELA MOLINA MEJIA</t>
  </si>
  <si>
    <t>3226208319</t>
  </si>
  <si>
    <t>RURAL_190377200606950003_PROV.VDA LA MIEL</t>
  </si>
  <si>
    <t>190377200606950003</t>
  </si>
  <si>
    <t>2026-03-04 13:20:57</t>
  </si>
  <si>
    <t>23666520</t>
  </si>
  <si>
    <t>2026-02-18 13:57:37</t>
  </si>
  <si>
    <t>CATALINA MANRIQUE JIMENEZ</t>
  </si>
  <si>
    <t>3216968529</t>
  </si>
  <si>
    <t>RURAL_140003520000000102_140003520000000102</t>
  </si>
  <si>
    <t>140003520000000102</t>
  </si>
  <si>
    <t>2026-03-03 13:57:37</t>
  </si>
  <si>
    <t>23666630</t>
  </si>
  <si>
    <t>2026-02-18 14:58:00</t>
  </si>
  <si>
    <t>MARCO TULIO MARIN HENAO</t>
  </si>
  <si>
    <t>3106406769</t>
  </si>
  <si>
    <t>RURAL_181042015000000000_VEREDA EL MARIAL</t>
  </si>
  <si>
    <t>181042015000000000</t>
  </si>
  <si>
    <t>2026-03-10 14:58:00</t>
  </si>
  <si>
    <t>3116254766</t>
  </si>
  <si>
    <t>23666689</t>
  </si>
  <si>
    <t>2026-02-18 15:28:05</t>
  </si>
  <si>
    <t>ARGIRO DE JESUS GARZON RAMIREZ</t>
  </si>
  <si>
    <t>4035673</t>
  </si>
  <si>
    <t>3148855620</t>
  </si>
  <si>
    <t>RURAL_190649200340590000_VEREDA EL TABOR</t>
  </si>
  <si>
    <t>190649200340590000</t>
  </si>
  <si>
    <t>2026-03-10 15:28:05</t>
  </si>
  <si>
    <t>23666737</t>
  </si>
  <si>
    <t>2026-02-18 15:58:35</t>
  </si>
  <si>
    <t>JORGE HORACIO GUZMAN BOTERO</t>
  </si>
  <si>
    <t>RURAL_190376200009420000_VDA LOMITAS</t>
  </si>
  <si>
    <t>190376200009420000</t>
  </si>
  <si>
    <t>2026-03-10 15:58:35</t>
  </si>
  <si>
    <t>23666760</t>
  </si>
  <si>
    <t>2026-02-18 16:08:29</t>
  </si>
  <si>
    <t>CLARA CECILIA OSPINA ORTEGA</t>
  </si>
  <si>
    <t>3025633286</t>
  </si>
  <si>
    <t>RURAL_190617200610670000_VEREDA LLANO GRANDE</t>
  </si>
  <si>
    <t>190617200610670000</t>
  </si>
  <si>
    <t>2026-03-10 16:08:29</t>
  </si>
  <si>
    <t>23666775</t>
  </si>
  <si>
    <t>2026-02-18 16:16:54</t>
  </si>
  <si>
    <t>SONIA HELENA OCHOA QUIJANO</t>
  </si>
  <si>
    <t>3147237290</t>
  </si>
  <si>
    <t>RURAL_190856200461800000_PALMAR</t>
  </si>
  <si>
    <t>190856200461800000</t>
  </si>
  <si>
    <t>2026-03-10 16:16:54</t>
  </si>
  <si>
    <t>23666831</t>
  </si>
  <si>
    <t>2026-02-18 16:42:21</t>
  </si>
  <si>
    <t>HUGO EDILSON GRACIANO DURANGO</t>
  </si>
  <si>
    <t>3146155117</t>
  </si>
  <si>
    <t>RURAL_147054318000000000_147054318000000000</t>
  </si>
  <si>
    <t>147054318000000000</t>
  </si>
  <si>
    <t>2026-03-10 16:42:21</t>
  </si>
  <si>
    <t>23666845</t>
  </si>
  <si>
    <t>2026-02-18 16:55:01</t>
  </si>
  <si>
    <t>LEONARDO DE JESUS GALLEGO ZAPATA</t>
  </si>
  <si>
    <t>3223661440</t>
  </si>
  <si>
    <t>RURAL_190284200998548000_VDA LA PALON RUTA 998548</t>
  </si>
  <si>
    <t>190284200998548000-ENEPRE</t>
  </si>
  <si>
    <t>2026-03-05 16:55:01</t>
  </si>
  <si>
    <t>23666861</t>
  </si>
  <si>
    <t>2026-02-18 17:06:44</t>
  </si>
  <si>
    <t>EDWIN FLOREZ ALMENDRALES</t>
  </si>
  <si>
    <t>3112451800</t>
  </si>
  <si>
    <t>RURAL_190893100392000000_BARRIO GAITAN</t>
  </si>
  <si>
    <t>190893100392000000</t>
  </si>
  <si>
    <t>2026-03-05 17:06:44</t>
  </si>
  <si>
    <t>23666865</t>
  </si>
  <si>
    <t>2026-02-18 17:09:48</t>
  </si>
  <si>
    <t>MANUEL DE JESUS RODRIGUEZ GUARIN</t>
  </si>
  <si>
    <t>3127689768</t>
  </si>
  <si>
    <t>RURAL_190387100054400000_CR 4 41 27</t>
  </si>
  <si>
    <t>190387100054400000</t>
  </si>
  <si>
    <t>2026-03-03 17:09:48</t>
  </si>
  <si>
    <t>23666869</t>
  </si>
  <si>
    <t>2026-02-18 17:15:31</t>
  </si>
  <si>
    <t>RURAL_190893100391920000_CR 56 CL 51 47 (IN 201)</t>
  </si>
  <si>
    <t>190893100391920000</t>
  </si>
  <si>
    <t>2026-03-05 17:15:31</t>
  </si>
  <si>
    <t>23666873</t>
  </si>
  <si>
    <t>2026-02-18 17:33:25</t>
  </si>
  <si>
    <t>NELSON DUBIAN CASTAÑO MARIN</t>
  </si>
  <si>
    <t>3148591644</t>
  </si>
  <si>
    <t>RURAL_190674200694570000_VEREDA LA PORQUERA</t>
  </si>
  <si>
    <t>190674200694570000</t>
  </si>
  <si>
    <t>2026-03-10 17:33:25</t>
  </si>
  <si>
    <t>CONSTRUCTORA BOLIVAR S.A.</t>
  </si>
  <si>
    <t>3016173980</t>
  </si>
  <si>
    <t>23610429</t>
  </si>
  <si>
    <t>2026-02-19 07:38:52</t>
  </si>
  <si>
    <t>MARIA NATALI CHAVERRA BUSTAMANTE</t>
  </si>
  <si>
    <t>3217777381</t>
  </si>
  <si>
    <t>RURAL_190736208020400001_PROV.VDA CAMPO ALEGRE</t>
  </si>
  <si>
    <t>190736208020400001</t>
  </si>
  <si>
    <t>2026-03-09 07:38:52</t>
  </si>
  <si>
    <t>23627053</t>
  </si>
  <si>
    <t>2026-02-19 07:20:12</t>
  </si>
  <si>
    <t>MARIANA URREGO MORENO</t>
  </si>
  <si>
    <t>8533199</t>
  </si>
  <si>
    <t>3137190278</t>
  </si>
  <si>
    <t>RURAL_190042200522150011_VDRA LA NOQUE - SECTOR_VDR</t>
  </si>
  <si>
    <t>190042200522150011</t>
  </si>
  <si>
    <t>2026-03-09 07:20:12</t>
  </si>
  <si>
    <t>23631899</t>
  </si>
  <si>
    <t>2026-02-18 10:49:54</t>
  </si>
  <si>
    <t>MARTHA LUCIA RESTREPO HINCAPIE</t>
  </si>
  <si>
    <t>5669004</t>
  </si>
  <si>
    <t>RURAL_130023726800009902_PROV.130023726800009901</t>
  </si>
  <si>
    <t>130023726800009902</t>
  </si>
  <si>
    <t>2026-03-06 10:49:54</t>
  </si>
  <si>
    <t>23638423</t>
  </si>
  <si>
    <t>2026-02-19 09:19:32</t>
  </si>
  <si>
    <t>FRANCISCO ANTONIO GIRALDO PELAEZ</t>
  </si>
  <si>
    <t>3012488170</t>
  </si>
  <si>
    <t>RURAL_190617200664851001_VEREDA CHIPRE SECTOR AMAL</t>
  </si>
  <si>
    <t>190617200664851001</t>
  </si>
  <si>
    <t>2026-03-05 09:19:32</t>
  </si>
  <si>
    <t>23639719</t>
  </si>
  <si>
    <t>2026-02-18 09:52:43</t>
  </si>
  <si>
    <t>CARLOS ANDRES MARIN MARIN</t>
  </si>
  <si>
    <t>4444728</t>
  </si>
  <si>
    <t>3122302012</t>
  </si>
  <si>
    <t>RURAL_130023544001000003_PROV.130023544001000000</t>
  </si>
  <si>
    <t>130023544001000003</t>
  </si>
  <si>
    <t>2026-03-06 09:52:43</t>
  </si>
  <si>
    <t>23642494</t>
  </si>
  <si>
    <t>2026-02-18 10:45:20</t>
  </si>
  <si>
    <t>VICTOR ALEXANDER ARTAEGA ALVAREZ</t>
  </si>
  <si>
    <t>3218780648</t>
  </si>
  <si>
    <t>RURAL_147052508000000201_147052508000000201_TRAVES</t>
  </si>
  <si>
    <t>147052508000000201</t>
  </si>
  <si>
    <t>2026-03-04 10:45:20</t>
  </si>
  <si>
    <t>23644501</t>
  </si>
  <si>
    <t>2026-02-19 10:37:49</t>
  </si>
  <si>
    <t>ANDRES SALVADOR RODRIGUEZ BARRIENTOS</t>
  </si>
  <si>
    <t>3113044174</t>
  </si>
  <si>
    <t>RURAL_190604100289238000_LA CULEBRA</t>
  </si>
  <si>
    <t>190604100289238000</t>
  </si>
  <si>
    <t>2026-03-06 10:37:49</t>
  </si>
  <si>
    <t>23645123</t>
  </si>
  <si>
    <t>2026-02-19 08:13:01</t>
  </si>
  <si>
    <t>JENNY PAOLA TABORDA ZAPATA</t>
  </si>
  <si>
    <t>RURAL_190318204810923000_VEREDA SAN JOSE</t>
  </si>
  <si>
    <t>190318204810923000</t>
  </si>
  <si>
    <t>2026-03-05 08:13:01</t>
  </si>
  <si>
    <t>23650609</t>
  </si>
  <si>
    <t>2026-02-19 11:19:48</t>
  </si>
  <si>
    <t>VIANNETH GOMEZ ATEHORTUA</t>
  </si>
  <si>
    <t>3166117850</t>
  </si>
  <si>
    <t>RURAL_190604100285955010_LA CULEBRA</t>
  </si>
  <si>
    <t>190604100285955010</t>
  </si>
  <si>
    <t>2026-03-06 11:19:48</t>
  </si>
  <si>
    <t>23653329</t>
  </si>
  <si>
    <t>HUBER LEON RUIZ</t>
  </si>
  <si>
    <t>3014211301</t>
  </si>
  <si>
    <t>2026-02-19 08:44:28</t>
  </si>
  <si>
    <t>RURAL_190105200915048101</t>
  </si>
  <si>
    <t>190105200915048101</t>
  </si>
  <si>
    <t>2026-03-09 08:44:28</t>
  </si>
  <si>
    <t>2026-02-19 10:55:43</t>
  </si>
  <si>
    <t>RURAL_190105200915048102</t>
  </si>
  <si>
    <t>190105200915048102</t>
  </si>
  <si>
    <t>2026-03-09 10:55:43</t>
  </si>
  <si>
    <t>2026-02-19 07:47:21</t>
  </si>
  <si>
    <t>RURAL_190657100032355000_</t>
  </si>
  <si>
    <t>190657100032355000</t>
  </si>
  <si>
    <t>2026-03-02 07:47:21</t>
  </si>
  <si>
    <t>MARIBEL JARAMILLO JARAMILLO</t>
  </si>
  <si>
    <t>2559923</t>
  </si>
  <si>
    <t>LUIS FERNANDO RINCON SANTAMARIA</t>
  </si>
  <si>
    <t>5992692</t>
  </si>
  <si>
    <t>3206413400</t>
  </si>
  <si>
    <t>23666476</t>
  </si>
  <si>
    <t>2026-02-18 13:07:27</t>
  </si>
  <si>
    <t>MARY DARLYN MACIAS RODRIGUEZ</t>
  </si>
  <si>
    <t>3011379107</t>
  </si>
  <si>
    <t>RURAL_147049060000000101_TRAVESIAS</t>
  </si>
  <si>
    <t>147049060000000101</t>
  </si>
  <si>
    <t>2026-03-04 13:07:27</t>
  </si>
  <si>
    <t>23666724</t>
  </si>
  <si>
    <t>2026-02-18 15:50:57</t>
  </si>
  <si>
    <t>NUBIA ESTHER MARIN MARIN</t>
  </si>
  <si>
    <t>3105100152</t>
  </si>
  <si>
    <t>RURAL_181005090000000004_PROV.VDA HORIZONTES</t>
  </si>
  <si>
    <t>181005090000000004</t>
  </si>
  <si>
    <t>2026-03-04 15:50:57</t>
  </si>
  <si>
    <t>23666772</t>
  </si>
  <si>
    <t>2026-02-18 16:15:49</t>
  </si>
  <si>
    <t>SANTIAGO MOLINA ESCOBAR</t>
  </si>
  <si>
    <t>3811044</t>
  </si>
  <si>
    <t>RURAL_181086380000000001_PROV.PALESTINA</t>
  </si>
  <si>
    <t>181086380000000001</t>
  </si>
  <si>
    <t>2026-03-04 16:15:49</t>
  </si>
  <si>
    <t>23666780</t>
  </si>
  <si>
    <t>2026-02-18 16:20:34</t>
  </si>
  <si>
    <t>JULIANA GRANADA HINCAPIE</t>
  </si>
  <si>
    <t>4489198</t>
  </si>
  <si>
    <t>3105996231</t>
  </si>
  <si>
    <t>RURAL_181086390000000001_PROV.VDA PALESTINA</t>
  </si>
  <si>
    <t>181086390000000001</t>
  </si>
  <si>
    <t>2026-03-04 16:20:34</t>
  </si>
  <si>
    <t>23666841</t>
  </si>
  <si>
    <t>2026-02-18 16:49:47</t>
  </si>
  <si>
    <t>YORLADY OSORIO ALVAREZ</t>
  </si>
  <si>
    <t>3006181198</t>
  </si>
  <si>
    <t>RURAL_190607200691580002_PROV.VRD NAZARETH LT 57</t>
  </si>
  <si>
    <t>190607200691580002</t>
  </si>
  <si>
    <t>2026-03-04 16:49:47</t>
  </si>
  <si>
    <t>23666862</t>
  </si>
  <si>
    <t>2026-02-18 17:06:55</t>
  </si>
  <si>
    <t>LUGDY YANETH NIÑO</t>
  </si>
  <si>
    <t>3115180223</t>
  </si>
  <si>
    <t>RURAL_190319207027650001_VEREDA YOLOMBAL</t>
  </si>
  <si>
    <t>190319207027650001</t>
  </si>
  <si>
    <t>2026-03-04 17:06:55</t>
  </si>
  <si>
    <t>23666867</t>
  </si>
  <si>
    <t>2026-02-18 17:11:38</t>
  </si>
  <si>
    <t>JOSE PABLO ROMAN VALLEJO</t>
  </si>
  <si>
    <t>3206702948</t>
  </si>
  <si>
    <t>RURAL_190607200671120007_PROV.VDA PANTALIO</t>
  </si>
  <si>
    <t>190607200671120007</t>
  </si>
  <si>
    <t>2026-03-04 17:11:38</t>
  </si>
  <si>
    <t>23666899</t>
  </si>
  <si>
    <t>2026-02-18 18:51:52</t>
  </si>
  <si>
    <t>JONATHAN TOMAS ARMAS QUERO</t>
  </si>
  <si>
    <t>3017887986</t>
  </si>
  <si>
    <t>RURAL_190318203244130408_190318203244130408 LOTE B</t>
  </si>
  <si>
    <t>190318203244130408</t>
  </si>
  <si>
    <t>2026-03-04 18:51:52</t>
  </si>
  <si>
    <t>23667168</t>
  </si>
  <si>
    <t>MARIA NOELIA MORALES DE VELEZ</t>
  </si>
  <si>
    <t>3156696327</t>
  </si>
  <si>
    <t>RURAL_190145200555800000_V BUENOS AIRES 87</t>
  </si>
  <si>
    <t>190145200555800000</t>
  </si>
  <si>
    <t>2026-03-11 07:38:52</t>
  </si>
  <si>
    <t>23667170</t>
  </si>
  <si>
    <t>2026-02-19 07:42:39</t>
  </si>
  <si>
    <t>MONICA MARIA GARZAON SANCHEZ</t>
  </si>
  <si>
    <t>3154228515</t>
  </si>
  <si>
    <t>RURAL_181055424600000014_VDA LA HELIDA</t>
  </si>
  <si>
    <t>181055424600000014</t>
  </si>
  <si>
    <t>Eq. Expansión y Reposición Oriente</t>
  </si>
  <si>
    <t>2026-03-05 07:42:39</t>
  </si>
  <si>
    <t>23667180</t>
  </si>
  <si>
    <t>2026-02-19 07:52:29</t>
  </si>
  <si>
    <t>HEIDY YULIANA BERMUDEZ LEON</t>
  </si>
  <si>
    <t>3192853437</t>
  </si>
  <si>
    <t>RURAL_122018822005000000_122018822005000000</t>
  </si>
  <si>
    <t>122018822005000000</t>
  </si>
  <si>
    <t>2026-03-11 07:52:29</t>
  </si>
  <si>
    <t>23667187</t>
  </si>
  <si>
    <t>2026-02-19 08:01:27</t>
  </si>
  <si>
    <t>JORGE ARMANDO BARAHONA  BUITRAGO</t>
  </si>
  <si>
    <t>2848577</t>
  </si>
  <si>
    <t>3147416175</t>
  </si>
  <si>
    <t>RURAL_181055424600000015_VDA LA HELIDA</t>
  </si>
  <si>
    <t>181055424600000015</t>
  </si>
  <si>
    <t>2026-03-05 08:01:27</t>
  </si>
  <si>
    <t>23667204</t>
  </si>
  <si>
    <t>2026-02-19 08:16:30</t>
  </si>
  <si>
    <t>NILLY LIZETH ZAPATA VASQUEZ</t>
  </si>
  <si>
    <t>3206921114</t>
  </si>
  <si>
    <t>RURAL_190440200660074001_VDA GAVIRIA</t>
  </si>
  <si>
    <t>190440200660074001</t>
  </si>
  <si>
    <t>2026-03-05 08:16:30</t>
  </si>
  <si>
    <t>23667206</t>
  </si>
  <si>
    <t>2026-02-19 08:18:10</t>
  </si>
  <si>
    <t>JUAN FERNANDO GALLEGO VILLEGAS</t>
  </si>
  <si>
    <t>3227102401</t>
  </si>
  <si>
    <t>RURAL_190318203207010002_VEREDA SAN ISIDRO</t>
  </si>
  <si>
    <t>190318203207010002</t>
  </si>
  <si>
    <t>2026-03-05 08:18:10</t>
  </si>
  <si>
    <t>23667207</t>
  </si>
  <si>
    <t>2026-02-19 08:18:38</t>
  </si>
  <si>
    <t>ESNEIDER OCAMPO SUAREZ</t>
  </si>
  <si>
    <t>RURAL_190440200662155002_PROV.GAVIRIA</t>
  </si>
  <si>
    <t>190440200662155002</t>
  </si>
  <si>
    <t>2026-03-05 08:18:38</t>
  </si>
  <si>
    <t>23667237</t>
  </si>
  <si>
    <t>2026-02-19 08:45:27</t>
  </si>
  <si>
    <t>HECTOR DE JESUS HERNANDEZ MARULANDA</t>
  </si>
  <si>
    <t>4174724</t>
  </si>
  <si>
    <t>3117932544</t>
  </si>
  <si>
    <t>RURAL_176057250000000000_GUATAPE</t>
  </si>
  <si>
    <t>176057250000000000</t>
  </si>
  <si>
    <t>2026-03-11 08:45:27</t>
  </si>
  <si>
    <t>23667241</t>
  </si>
  <si>
    <t>2026-02-19 08:47:56</t>
  </si>
  <si>
    <t>RURAL_188020601000000000_RUR SAN RAFAEL</t>
  </si>
  <si>
    <t>188020601000000000</t>
  </si>
  <si>
    <t>2026-03-11 08:47:56</t>
  </si>
  <si>
    <t>23667249</t>
  </si>
  <si>
    <t>2026-02-19 08:50:44</t>
  </si>
  <si>
    <t>RURAL_190021200770652000_VEREDA SAN JOSE</t>
  </si>
  <si>
    <t>190021200770652000</t>
  </si>
  <si>
    <t>2026-03-11 08:50:44</t>
  </si>
  <si>
    <t>23667258</t>
  </si>
  <si>
    <t>ENA ISABEL HERNANDEZ GUZMAN</t>
  </si>
  <si>
    <t>3005113997</t>
  </si>
  <si>
    <t>CL 48 DD CR 99 CC -85 (INTERIOR 216 )</t>
  </si>
  <si>
    <t>054918449330850216</t>
  </si>
  <si>
    <t>23667273</t>
  </si>
  <si>
    <t>2026-02-19 09:15:26</t>
  </si>
  <si>
    <t>JORGE WILSON FRANCO TRASLAVIÑA</t>
  </si>
  <si>
    <t>3193091317</t>
  </si>
  <si>
    <t>RURAL_190856100147200000_GIRARDOT 57</t>
  </si>
  <si>
    <t>190856100147200000</t>
  </si>
  <si>
    <t>2026-03-04 09:15:26</t>
  </si>
  <si>
    <t>23667303</t>
  </si>
  <si>
    <t>2026-02-19 09:43:17</t>
  </si>
  <si>
    <t>RURAL_190616200352601000_VDA EL CARMIN LOS GILES</t>
  </si>
  <si>
    <t>190616200352601000</t>
  </si>
  <si>
    <t>2026-03-05 09:43:17</t>
  </si>
  <si>
    <t>23667329</t>
  </si>
  <si>
    <t>2026-02-19 10:01:47</t>
  </si>
  <si>
    <t>LIGIA DEL SOCORRO VARGAS RAMIREZ</t>
  </si>
  <si>
    <t>2381129</t>
  </si>
  <si>
    <t>3118374898</t>
  </si>
  <si>
    <t>RURAL_181033745000000001_PROV.VEREDA LA CHAPA</t>
  </si>
  <si>
    <t>181033745000000001</t>
  </si>
  <si>
    <t>2026-03-05 10:01:47</t>
  </si>
  <si>
    <t>23667337</t>
  </si>
  <si>
    <t>2026-02-19 10:10:42</t>
  </si>
  <si>
    <t>RAFAEL ANTONIO CASTAÑEDA RAMIREZ</t>
  </si>
  <si>
    <t>8454072</t>
  </si>
  <si>
    <t>3127309998</t>
  </si>
  <si>
    <t>RURAL_190383100079000000_190383100079000000</t>
  </si>
  <si>
    <t>190383100079000000</t>
  </si>
  <si>
    <t>2026-03-04 10:10:42</t>
  </si>
  <si>
    <t>23667353</t>
  </si>
  <si>
    <t>2026-02-19 10:19:22</t>
  </si>
  <si>
    <t>ROCIO DE JESUS ESPINOSA DE MONTOYA</t>
  </si>
  <si>
    <t>3127115458</t>
  </si>
  <si>
    <t>RURAL_190604100008460000_URB. BUENOS AIRES</t>
  </si>
  <si>
    <t>190604100008460000</t>
  </si>
  <si>
    <t>2026-03-04 10:19:22</t>
  </si>
  <si>
    <t>23667408</t>
  </si>
  <si>
    <t>2026-02-19 10:43:01</t>
  </si>
  <si>
    <t>JESUS ARNOLDO GOMEZ SERNA</t>
  </si>
  <si>
    <t>3128698577</t>
  </si>
  <si>
    <t>RURAL_190377200592800000_VEREDA EL GUAICO</t>
  </si>
  <si>
    <t>190377200592800000</t>
  </si>
  <si>
    <t>2026-03-11 10:43:01</t>
  </si>
  <si>
    <t>CARLOS MARIO IDARRAGA MEJIA</t>
  </si>
  <si>
    <t>DUBER ALEXANDER RAMIREZ VALENCIA</t>
  </si>
  <si>
    <t>2026-02-19 15:07:08</t>
  </si>
  <si>
    <t>23649446</t>
  </si>
  <si>
    <t>2026-02-19 15:38:21</t>
  </si>
  <si>
    <t>ANIA MELISA GALLEGO HERNANDEZ</t>
  </si>
  <si>
    <t>3113265303</t>
  </si>
  <si>
    <t>RURAL_190735101076800000_BARRIO LA PAZ</t>
  </si>
  <si>
    <t>190735101076800000</t>
  </si>
  <si>
    <t>2026-03-06 15:38:21</t>
  </si>
  <si>
    <t>2026-02-19 14:56:45</t>
  </si>
  <si>
    <t>2026-03-06 14:56:45</t>
  </si>
  <si>
    <t>YORYI ESTIVEN SEPULVEDA CASTRO</t>
  </si>
  <si>
    <t>NA</t>
  </si>
  <si>
    <t>23667375</t>
  </si>
  <si>
    <t>2026-02-19 10:30:08</t>
  </si>
  <si>
    <t>PABLO ANDRES CARDONA SALAZAR</t>
  </si>
  <si>
    <t>3128182672</t>
  </si>
  <si>
    <t>RURAL_190607200478475001_PROV.PARC MONTE SERENO CS</t>
  </si>
  <si>
    <t>190607200478475001</t>
  </si>
  <si>
    <t>2026-03-05 10:30:08</t>
  </si>
  <si>
    <t>3147328088</t>
  </si>
  <si>
    <t>23667504</t>
  </si>
  <si>
    <t>2026-02-19 11:35:47</t>
  </si>
  <si>
    <t>DAVID DE JESUS DURANGO RIVERA</t>
  </si>
  <si>
    <t>3014303329</t>
  </si>
  <si>
    <t>RURAL_190149200741850029_PROV.LA SONADORA PARC. SA</t>
  </si>
  <si>
    <t>190149200741850029</t>
  </si>
  <si>
    <t>2026-03-05 11:35:47</t>
  </si>
  <si>
    <t>23667505</t>
  </si>
  <si>
    <t>2026-02-19 11:36:08</t>
  </si>
  <si>
    <t>CARLOS FERNANDO GAVIRIA CORREA</t>
  </si>
  <si>
    <t>3054698877</t>
  </si>
  <si>
    <t>RURAL_190607200478606001_PROV.MONTESERENO LT 628</t>
  </si>
  <si>
    <t>190607200478606001</t>
  </si>
  <si>
    <t>2026-03-05 11:36:08</t>
  </si>
  <si>
    <t>23667597</t>
  </si>
  <si>
    <t>2026-02-19 12:57:16</t>
  </si>
  <si>
    <t>DANIEL GUERRA MONTOYA</t>
  </si>
  <si>
    <t>3207465743</t>
  </si>
  <si>
    <t>RURAL_147006692003000202</t>
  </si>
  <si>
    <t>147006692003000202</t>
  </si>
  <si>
    <t>2026-03-05 12:57:16</t>
  </si>
  <si>
    <t>23667640</t>
  </si>
  <si>
    <t>2026-02-19 13:43:41</t>
  </si>
  <si>
    <t>ALEJANDRA PATRICIA HENAO ARANGO</t>
  </si>
  <si>
    <t>3113760268</t>
  </si>
  <si>
    <t>RURAL_190033200936700001_PROV.VEREDA LA SOLITA ALT</t>
  </si>
  <si>
    <t>190033200936700001</t>
  </si>
  <si>
    <t>2026-03-11 13:43:41</t>
  </si>
  <si>
    <t>23667667</t>
  </si>
  <si>
    <t>2026-02-19 14:01:49</t>
  </si>
  <si>
    <t>FREDY LEON RESTREPO ALVAREZ</t>
  </si>
  <si>
    <t>3116492133</t>
  </si>
  <si>
    <t>RURAL_190318203124458000_VDA ALTO DE LA VIRGEN</t>
  </si>
  <si>
    <t>190318203124458000</t>
  </si>
  <si>
    <t>2026-03-11 14:01:49</t>
  </si>
  <si>
    <t>23667696</t>
  </si>
  <si>
    <t>2026-02-19 14:19:25</t>
  </si>
  <si>
    <t>MUNICIPIO LA UNION-</t>
  </si>
  <si>
    <t>5560610</t>
  </si>
  <si>
    <t>3207107634</t>
  </si>
  <si>
    <t>CL 2 A SUR CR 8 -</t>
  </si>
  <si>
    <t>900054000001989833</t>
  </si>
  <si>
    <t>2026-03-04 14:19:25</t>
  </si>
  <si>
    <t>23667697</t>
  </si>
  <si>
    <t>2026-02-19 14:19:57</t>
  </si>
  <si>
    <t>FERNEY AVENDAÑO ZAPATA</t>
  </si>
  <si>
    <t>6038540</t>
  </si>
  <si>
    <t>3127061936</t>
  </si>
  <si>
    <t>RURAL_122008300000000000_122008300000000000</t>
  </si>
  <si>
    <t>122008300000000000</t>
  </si>
  <si>
    <t>2026-03-05 14:19:57</t>
  </si>
  <si>
    <t>2026-02-19 14:23:31</t>
  </si>
  <si>
    <t>23667768</t>
  </si>
  <si>
    <t>2026-02-19 14:55:32</t>
  </si>
  <si>
    <t>MARIA DEL PILAR BOHORQUEZ CALDERON</t>
  </si>
  <si>
    <t>3233260571</t>
  </si>
  <si>
    <t>RURAL_190580103977800000_CR 42A 38 134 BR LLERAS</t>
  </si>
  <si>
    <t>190580103977800000</t>
  </si>
  <si>
    <t>2026-03-04 14:55:32</t>
  </si>
  <si>
    <t>23667786</t>
  </si>
  <si>
    <t>2026-02-19 14:59:56</t>
  </si>
  <si>
    <t>GUSTAVO ADOLFO CIRO LEZCANO</t>
  </si>
  <si>
    <t>3148876497</t>
  </si>
  <si>
    <t>RURAL_190130200773000000_V MANI DEL CARDAL</t>
  </si>
  <si>
    <t>190130200773000000</t>
  </si>
  <si>
    <t>2026-03-11 14:59:56</t>
  </si>
  <si>
    <t>23667796</t>
  </si>
  <si>
    <t>2026-02-19 15:07:39</t>
  </si>
  <si>
    <t>EDWIN ALEJANDRO CHAVERRA MARIN</t>
  </si>
  <si>
    <t>3218505992</t>
  </si>
  <si>
    <t>RURAL_190858200505540000_VDA LA CABAÑA RUTA 505540</t>
  </si>
  <si>
    <t>190858200505540000</t>
  </si>
  <si>
    <t>2026-03-11 15:07:39</t>
  </si>
  <si>
    <t>23667816</t>
  </si>
  <si>
    <t>BREIDER STIVEN SILVA MADRID</t>
  </si>
  <si>
    <t>3152179148</t>
  </si>
  <si>
    <t>190604100346220001</t>
  </si>
  <si>
    <t>23667878</t>
  </si>
  <si>
    <t>2026-02-19 15:38:17</t>
  </si>
  <si>
    <t>HENRY NORBERTO BARRERA BUILES</t>
  </si>
  <si>
    <t>8463626</t>
  </si>
  <si>
    <t>3012699582</t>
  </si>
  <si>
    <t>RURAL_190679100199130000_SECTOR LOS PATIOS</t>
  </si>
  <si>
    <t>190679100199130000</t>
  </si>
  <si>
    <t>2026-03-04 15:38:17</t>
  </si>
  <si>
    <t>23667889</t>
  </si>
  <si>
    <t>ANGEL LEAL LOZANO</t>
  </si>
  <si>
    <t>3504474523</t>
  </si>
  <si>
    <t>RURAL_163004865010000202</t>
  </si>
  <si>
    <t>163004865010000202</t>
  </si>
  <si>
    <t>23667902</t>
  </si>
  <si>
    <t>2026-02-19 15:46:39</t>
  </si>
  <si>
    <t>MARIA LEIDY CUERVO CORRALES</t>
  </si>
  <si>
    <t>3215815981</t>
  </si>
  <si>
    <t>RURAL_190680200476800000_EL GUAYABO</t>
  </si>
  <si>
    <t>190680200476800000</t>
  </si>
  <si>
    <t>2026-03-11 15:46:39</t>
  </si>
  <si>
    <t>23579494</t>
  </si>
  <si>
    <t>2026-02-19 16:27:38</t>
  </si>
  <si>
    <t>PAULINA CONTRERAS RESTREPO</t>
  </si>
  <si>
    <t>3212148255</t>
  </si>
  <si>
    <t>RURAL_190033200894977001_PROV.RURAL_19003320089497</t>
  </si>
  <si>
    <t>190033200894977001</t>
  </si>
  <si>
    <t>2026-03-03 16:27:38</t>
  </si>
  <si>
    <t>4 días 14:25</t>
  </si>
  <si>
    <t>3007524342</t>
  </si>
  <si>
    <t>3 días 16:46</t>
  </si>
  <si>
    <t xml:space="preserve">Hv más pase más bornera </t>
  </si>
  <si>
    <t>23653345</t>
  </si>
  <si>
    <t>MANUEL JOSE RIOS SALAZAR</t>
  </si>
  <si>
    <t>3147117195</t>
  </si>
  <si>
    <t>190190100489200201</t>
  </si>
  <si>
    <t>2 días 10:24</t>
  </si>
  <si>
    <t>3 días 11:51</t>
  </si>
  <si>
    <t>4 días 10:43</t>
  </si>
  <si>
    <t>3 días 10:23</t>
  </si>
  <si>
    <t>3 días 14:39</t>
  </si>
  <si>
    <t>ARQUITECTURA Y CONCRETO S A.S.</t>
  </si>
  <si>
    <t>2 días 13:38</t>
  </si>
  <si>
    <t>2 días 14:19</t>
  </si>
  <si>
    <t>23666829</t>
  </si>
  <si>
    <t>2026-02-18 16:41:00</t>
  </si>
  <si>
    <t>JEAN ANDRES VIANA GARCIA</t>
  </si>
  <si>
    <t>3122024776</t>
  </si>
  <si>
    <t>RURAL_190378200408550001_PROV.VEREDA EL CHISPERO</t>
  </si>
  <si>
    <t>190378200408550001</t>
  </si>
  <si>
    <t>2026-03-04 16:41:00</t>
  </si>
  <si>
    <t>3193149336</t>
  </si>
  <si>
    <t>23667316</t>
  </si>
  <si>
    <t>2026-02-19 09:52:08</t>
  </si>
  <si>
    <t>RURAL_147024423000000103</t>
  </si>
  <si>
    <t>147024423000000103</t>
  </si>
  <si>
    <t>2026-03-05 09:52:08</t>
  </si>
  <si>
    <t>23667327</t>
  </si>
  <si>
    <t>2026-02-19 10:00:25</t>
  </si>
  <si>
    <t>RURAL_147025423000009901_147025423000009901</t>
  </si>
  <si>
    <t>147025423000009901</t>
  </si>
  <si>
    <t>2026-03-05 10:00:25</t>
  </si>
  <si>
    <t>3143136854</t>
  </si>
  <si>
    <t>23667842</t>
  </si>
  <si>
    <t>2026-02-19 15:23:27</t>
  </si>
  <si>
    <t>DIANA MYLEIDA MUÑOZ GALEANO</t>
  </si>
  <si>
    <t>RURAL_190604200260092008_PROV.VEREDA LA BRAVA</t>
  </si>
  <si>
    <t>190604200260092008</t>
  </si>
  <si>
    <t>2026-03-05 15:23:27</t>
  </si>
  <si>
    <t>23667941</t>
  </si>
  <si>
    <t>2026-02-19 16:02:47</t>
  </si>
  <si>
    <t>HECTOR ALONSO GALLEGO BETANCUR</t>
  </si>
  <si>
    <t>7346374</t>
  </si>
  <si>
    <t>3127346374</t>
  </si>
  <si>
    <t>RURAL_190091100136500000_CALLE 21 N 17 02</t>
  </si>
  <si>
    <t>190091100136500000</t>
  </si>
  <si>
    <t>2026-03-06 16:02:47</t>
  </si>
  <si>
    <t>23667948</t>
  </si>
  <si>
    <t>DORA ALEIDA GARCIA QUINTERO</t>
  </si>
  <si>
    <t>3143683771</t>
  </si>
  <si>
    <t>RURAL_190653100036410001_CL 1ER PISO SAN</t>
  </si>
  <si>
    <t>190653100036410001</t>
  </si>
  <si>
    <t>23667996</t>
  </si>
  <si>
    <t>2026-02-19 16:39:28</t>
  </si>
  <si>
    <t>MARIO ANDRES LAVERDE GOMEZ</t>
  </si>
  <si>
    <t>3218251928</t>
  </si>
  <si>
    <t>BARRIO PRIMAVERA</t>
  </si>
  <si>
    <t>900056040001962638</t>
  </si>
  <si>
    <t>2026-03-04 16:39:28</t>
  </si>
  <si>
    <t>23667998</t>
  </si>
  <si>
    <t>2026-02-19 16:40:38</t>
  </si>
  <si>
    <t>DAVID GARCIA RIOS</t>
  </si>
  <si>
    <t>3115804992</t>
  </si>
  <si>
    <t>RURAL_190319206522600000_LA CLARA</t>
  </si>
  <si>
    <t>190319206522600000</t>
  </si>
  <si>
    <t>2026-03-11 16:40:38</t>
  </si>
  <si>
    <t>23668021</t>
  </si>
  <si>
    <t>MARIA DE LA MERCEDES PEREZ</t>
  </si>
  <si>
    <t>3108088571</t>
  </si>
  <si>
    <t>RURAL_190615100646100100_TULIA ARANGO DE RESTREPO</t>
  </si>
  <si>
    <t>190615100646100100</t>
  </si>
  <si>
    <t>23668035</t>
  </si>
  <si>
    <t>2026-02-19 17:09:02</t>
  </si>
  <si>
    <t>DANIEL STIWAR TORO CASTAÑO</t>
  </si>
  <si>
    <t>5046227</t>
  </si>
  <si>
    <t>3003568402</t>
  </si>
  <si>
    <t>RURAL_130023758000000000_VDA BARRO BLANCO</t>
  </si>
  <si>
    <t>130023758000000000</t>
  </si>
  <si>
    <t>2026-03-11 17:09:02</t>
  </si>
  <si>
    <t>3508575159</t>
  </si>
  <si>
    <t>3148226825</t>
  </si>
  <si>
    <t>3045574416</t>
  </si>
  <si>
    <t>3007818199</t>
  </si>
  <si>
    <t>5912382</t>
  </si>
  <si>
    <t>CLAUDIA MARIA ECHEVERRI MESA</t>
  </si>
  <si>
    <t>3104609752</t>
  </si>
  <si>
    <t>23668288</t>
  </si>
  <si>
    <t>2026-02-19 20:25:52</t>
  </si>
  <si>
    <t>GERALDINE HIGUITA POSSO</t>
  </si>
  <si>
    <t>3245975563</t>
  </si>
  <si>
    <t>CL 34 C CR 118 -179 (INTERIOR 110 )</t>
  </si>
  <si>
    <t>083114308001790110</t>
  </si>
  <si>
    <t>2026-03-04 20:25:52</t>
  </si>
  <si>
    <t>LUZ FABIOLA MUNOZ DE MARIN</t>
  </si>
  <si>
    <t>NANCY RESTREPO GIRALDO</t>
  </si>
  <si>
    <t>2680856</t>
  </si>
  <si>
    <t>CR 48 CL 76 D SUR -52 (INTERIOR 120 )</t>
  </si>
  <si>
    <t>017428006400520120</t>
  </si>
  <si>
    <t>23635380</t>
  </si>
  <si>
    <t>2026-02-20 07:27:52</t>
  </si>
  <si>
    <t>LUCRECIA CORREA PALACIO</t>
  </si>
  <si>
    <t>3013957869</t>
  </si>
  <si>
    <t>RURAL_190670201805480000_SAN JUAN</t>
  </si>
  <si>
    <t>190670201805480000</t>
  </si>
  <si>
    <t>2026-03-12 07:27:52</t>
  </si>
  <si>
    <t>23636644</t>
  </si>
  <si>
    <t>CARLOS AUGUSTO GALLEGO BETANCUR</t>
  </si>
  <si>
    <t>3163459813</t>
  </si>
  <si>
    <t>RURAL_190550200605700102_RURAL_190550200605700102</t>
  </si>
  <si>
    <t>190550200605700102</t>
  </si>
  <si>
    <t>2026-02-20 09:37:15</t>
  </si>
  <si>
    <t>RURAL_190284100732800301</t>
  </si>
  <si>
    <t>190284100732800301</t>
  </si>
  <si>
    <t>2026-03-03 09:37:15</t>
  </si>
  <si>
    <t>3245201299</t>
  </si>
  <si>
    <t>23668702</t>
  </si>
  <si>
    <t>2026-02-20 07:41:43</t>
  </si>
  <si>
    <t>CLAUDIA PATRICIA CARDONA CIRO</t>
  </si>
  <si>
    <t>3217397783</t>
  </si>
  <si>
    <t>RURAL_188022811602000001_PROV.VDA EL TOTUMITO</t>
  </si>
  <si>
    <t>188022811602000001</t>
  </si>
  <si>
    <t>2026-03-12 07:41:43</t>
  </si>
  <si>
    <t>23668889</t>
  </si>
  <si>
    <t>LUZ ELENA MORALES BETANCUR</t>
  </si>
  <si>
    <t>3044721897</t>
  </si>
  <si>
    <t>CL 68 A CR 57 -37 (INTERIOR 201 )</t>
  </si>
  <si>
    <t>076518107000370201</t>
  </si>
  <si>
    <t>5 días 08:36</t>
  </si>
  <si>
    <t>23668895</t>
  </si>
  <si>
    <t>MARIA NORELIA GALLEGO DE MORALES</t>
  </si>
  <si>
    <t>3135520026</t>
  </si>
  <si>
    <t>190858100186000101</t>
  </si>
  <si>
    <t>23668923</t>
  </si>
  <si>
    <t>CAMILA  ARIAS CASTAÑO</t>
  </si>
  <si>
    <t>2936730</t>
  </si>
  <si>
    <t>3128691633</t>
  </si>
  <si>
    <t>CR 10 CL 52 -127 (INTERIOR 302 )</t>
  </si>
  <si>
    <t>055120002001270302</t>
  </si>
  <si>
    <t>3116107289</t>
  </si>
  <si>
    <t>23668949</t>
  </si>
  <si>
    <t>2026-02-20 09:28:00</t>
  </si>
  <si>
    <t>BEATRIZ CECILIA GALLEGO CATAÑO</t>
  </si>
  <si>
    <t>3243333442</t>
  </si>
  <si>
    <t>RURAL_190190100013500000_LA SEMTENCIA</t>
  </si>
  <si>
    <t>190190100013500000</t>
  </si>
  <si>
    <t>2026-03-05 09:28:00</t>
  </si>
  <si>
    <t>23668979</t>
  </si>
  <si>
    <t>2026-02-20 09:43:52</t>
  </si>
  <si>
    <t>JUAN DAVID MAZO</t>
  </si>
  <si>
    <t>RURAL_147004945000000000_147004945000000000</t>
  </si>
  <si>
    <t>147004945000000000</t>
  </si>
  <si>
    <t>2026-03-12 09:43:52</t>
  </si>
  <si>
    <t>23669003</t>
  </si>
  <si>
    <t>JHONY ALEJANDRO RESTREPO ESPINOSA</t>
  </si>
  <si>
    <t>3128642478</t>
  </si>
  <si>
    <t>23669023</t>
  </si>
  <si>
    <t>2026-02-20 10:15:40</t>
  </si>
  <si>
    <t>DIDIER ALEJANDRO ROJO RESTREPO</t>
  </si>
  <si>
    <t>3225277214</t>
  </si>
  <si>
    <t>RURAL_190347200564100000_VDA LLANOS DE SAN JUAN</t>
  </si>
  <si>
    <t>190347200564100000</t>
  </si>
  <si>
    <t>2026-03-12 10:15:40</t>
  </si>
  <si>
    <t>23669027</t>
  </si>
  <si>
    <t>2026-02-20 10:19:18</t>
  </si>
  <si>
    <t>ROGER DE JESUS BETANCUR CARDONA</t>
  </si>
  <si>
    <t>3234429669</t>
  </si>
  <si>
    <t>CR 2 AG CL 46 DD -24</t>
  </si>
  <si>
    <t>054022176440240000</t>
  </si>
  <si>
    <t>2026-03-05 10:19:18</t>
  </si>
  <si>
    <t>RURAL_190607200542345000_VEREDA LOS SALADOS</t>
  </si>
  <si>
    <t>190607200542345000</t>
  </si>
  <si>
    <t>23669062</t>
  </si>
  <si>
    <t>2026-02-20 10:39:09</t>
  </si>
  <si>
    <t>MAURICIO ALONSO GOMEZ QUINTERO</t>
  </si>
  <si>
    <t>RURAL_190660100006469901_CR 17 SOTANO 901</t>
  </si>
  <si>
    <t>190660100006469901</t>
  </si>
  <si>
    <t>2026-03-05 10:39:09</t>
  </si>
  <si>
    <t>23669074</t>
  </si>
  <si>
    <t>2026-02-20 10:44:14</t>
  </si>
  <si>
    <t>2026-03-05 10:44:14</t>
  </si>
  <si>
    <t>23669087</t>
  </si>
  <si>
    <t>2026-02-20 10:51:11</t>
  </si>
  <si>
    <t>ARNULFO DE JESUS ALZATE TABARES</t>
  </si>
  <si>
    <t>3145519173</t>
  </si>
  <si>
    <t>RURAL_190034100326048000_CRA 53 N45-67</t>
  </si>
  <si>
    <t>190034100326048000</t>
  </si>
  <si>
    <t>2026-03-05 10:51:11</t>
  </si>
  <si>
    <t>23669093</t>
  </si>
  <si>
    <t>2026-02-20 10:54:42</t>
  </si>
  <si>
    <t>LINA MARCELA GALLEGO CASTAÑO</t>
  </si>
  <si>
    <t>4568111</t>
  </si>
  <si>
    <t>3207724160</t>
  </si>
  <si>
    <t>RURAL_190318203132800000_VEREDA ALTO DE LA VIRGEN</t>
  </si>
  <si>
    <t>190318203132800000</t>
  </si>
  <si>
    <t>2026-03-12 10:54:42</t>
  </si>
  <si>
    <t>JOSE NORBERTO CASTAÑO ARCILA</t>
  </si>
  <si>
    <t>23669097</t>
  </si>
  <si>
    <t>2026-02-20 10:56:06</t>
  </si>
  <si>
    <t>JULIO CESAR MONTES GARCIA</t>
  </si>
  <si>
    <t>3206514384</t>
  </si>
  <si>
    <t>RURAL_181005040310000000_VDA HORIZONTES</t>
  </si>
  <si>
    <t>181005040310000000</t>
  </si>
  <si>
    <t>2026-03-12 10:56:06</t>
  </si>
  <si>
    <t>23669101</t>
  </si>
  <si>
    <t>2026-02-20 10:59:21</t>
  </si>
  <si>
    <t>MONICA YANETH VANEGAS</t>
  </si>
  <si>
    <t>3174022101</t>
  </si>
  <si>
    <t>RURAL_190736208148000000_190736208148000000</t>
  </si>
  <si>
    <t>190736208148000000</t>
  </si>
  <si>
    <t>2026-03-12 10:59:21</t>
  </si>
  <si>
    <t>23669109</t>
  </si>
  <si>
    <t>2026-02-20 11:03:55</t>
  </si>
  <si>
    <t>ANCIZAR CORTEZ BEDOYA</t>
  </si>
  <si>
    <t>3242327806</t>
  </si>
  <si>
    <t>RURAL_190660200810858000_LA TEBAIDA</t>
  </si>
  <si>
    <t>190660200810858000</t>
  </si>
  <si>
    <t>2026-03-09 11:03:55</t>
  </si>
  <si>
    <t>LENIS DANIELA RIOS CASTRILLON</t>
  </si>
  <si>
    <t>3146795066</t>
  </si>
  <si>
    <t>RURAL_190670101237800002_CALLE REAL</t>
  </si>
  <si>
    <t>190670101237800002</t>
  </si>
  <si>
    <t>22966720</t>
  </si>
  <si>
    <t>2026-02-18 08:32:10</t>
  </si>
  <si>
    <t>NEFTALI MORENO FLOREZ</t>
  </si>
  <si>
    <t>3225844291</t>
  </si>
  <si>
    <t>RURAL_190113200086500002_PROV.VEREDA HIGABRA</t>
  </si>
  <si>
    <t>190113200086500002</t>
  </si>
  <si>
    <t>2026-03-04 08:32:10</t>
  </si>
  <si>
    <t>23377624</t>
  </si>
  <si>
    <t>2026-02-18 15:07:10</t>
  </si>
  <si>
    <t>MIGUEL ALEXANDER ARANGO SANCHEZ</t>
  </si>
  <si>
    <t>4505780</t>
  </si>
  <si>
    <t>3128414877</t>
  </si>
  <si>
    <t>RURAL_190680200735100002</t>
  </si>
  <si>
    <t>190680200735100002</t>
  </si>
  <si>
    <t>2026-03-04 15:07:10</t>
  </si>
  <si>
    <t>23388868</t>
  </si>
  <si>
    <t>2026-02-20 07:48:20</t>
  </si>
  <si>
    <t>TATIANA XIMENA VILLA ARIAS</t>
  </si>
  <si>
    <t>4639803</t>
  </si>
  <si>
    <t>3234170606</t>
  </si>
  <si>
    <t>RURAL_190319206129022000_VEREDA LA CLARITA</t>
  </si>
  <si>
    <t>190319206129022000</t>
  </si>
  <si>
    <t>2026-03-06 07:48:20</t>
  </si>
  <si>
    <t>23414368</t>
  </si>
  <si>
    <t>2026-02-20 09:53:53</t>
  </si>
  <si>
    <t>ADRIANA MARIA RODRIGUEZ FLOREZ</t>
  </si>
  <si>
    <t>5317727</t>
  </si>
  <si>
    <t>3044113123</t>
  </si>
  <si>
    <t>RURAL_190616200150574000_CS3 FI VI GPE VDA EL ROSL</t>
  </si>
  <si>
    <t>190616200150574000</t>
  </si>
  <si>
    <t>2026-03-06 09:53:53</t>
  </si>
  <si>
    <t>23530574</t>
  </si>
  <si>
    <t>2026-02-20 07:34:35</t>
  </si>
  <si>
    <t>JADER ANDRES VILLA QUICENO</t>
  </si>
  <si>
    <t>3303885</t>
  </si>
  <si>
    <t>3147570814</t>
  </si>
  <si>
    <t>RURAL_190649200334010004_PROV.VEREDA VALLEJUELO</t>
  </si>
  <si>
    <t>190649200334010004</t>
  </si>
  <si>
    <t>2026-03-06 07:34:35</t>
  </si>
  <si>
    <t>23552881</t>
  </si>
  <si>
    <t>2026-02-20 11:21:08</t>
  </si>
  <si>
    <t>FERNEY ALEXANDER ORTIZ ALZATE</t>
  </si>
  <si>
    <t>3136397634</t>
  </si>
  <si>
    <t>RURAL_190616200141000005_PROV.VDA OJO DE AGUA</t>
  </si>
  <si>
    <t>190616200141000005</t>
  </si>
  <si>
    <t>2026-03-06 11:21:08</t>
  </si>
  <si>
    <t>23582116</t>
  </si>
  <si>
    <t>2026-02-20 09:54:20</t>
  </si>
  <si>
    <t>ALBERTO FRANCO CUARTAS</t>
  </si>
  <si>
    <t>2047198</t>
  </si>
  <si>
    <t>3147110927</t>
  </si>
  <si>
    <t>RURAL_181040721500000006 VDA LA MAGDALENA</t>
  </si>
  <si>
    <t>181040721500000006</t>
  </si>
  <si>
    <t>2026-03-06 09:54:20</t>
  </si>
  <si>
    <t>23582454</t>
  </si>
  <si>
    <t>2026-02-16 07:13:52</t>
  </si>
  <si>
    <t>MARIANA PINEDA ROLDAN</t>
  </si>
  <si>
    <t>3142356118</t>
  </si>
  <si>
    <t>RURAL_190285200712442001_PROV.LA BLANQUITA</t>
  </si>
  <si>
    <t>190285200712442001</t>
  </si>
  <si>
    <t>2026-03-04 07:13:52</t>
  </si>
  <si>
    <t>23584633</t>
  </si>
  <si>
    <t>2026-02-18 09:31:38</t>
  </si>
  <si>
    <t>CARLOS MUÑOZ MONTOYA</t>
  </si>
  <si>
    <t>3105183625</t>
  </si>
  <si>
    <t>RURAL_190656200586000002_PROV.VEREDAA LA LINCE</t>
  </si>
  <si>
    <t>190656200586000002</t>
  </si>
  <si>
    <t>2026-03-04 09:31:38</t>
  </si>
  <si>
    <t>3122486410</t>
  </si>
  <si>
    <t>23603877</t>
  </si>
  <si>
    <t>2026-02-20 10:17:49</t>
  </si>
  <si>
    <t>PABLO ANDRES MARTINEZ AGUDELO</t>
  </si>
  <si>
    <t>4430438</t>
  </si>
  <si>
    <t>3117110541</t>
  </si>
  <si>
    <t>RURAL_190607200472760005_PROV VDA PANTANILLO</t>
  </si>
  <si>
    <t>190607200472760005</t>
  </si>
  <si>
    <t>2026-03-06 10:17:49</t>
  </si>
  <si>
    <t>23615653</t>
  </si>
  <si>
    <t>2026-02-19 19:23:18</t>
  </si>
  <si>
    <t>EDISON OLINSE ZULUAGA GOMEZ</t>
  </si>
  <si>
    <t>3004849710</t>
  </si>
  <si>
    <t>RURAL_190617200640661216_PROV.PARC SERENO</t>
  </si>
  <si>
    <t>190617200640661216</t>
  </si>
  <si>
    <t>2026-03-05 19:23:18</t>
  </si>
  <si>
    <t>23622446</t>
  </si>
  <si>
    <t>DORA CECILIA HENAO CASTAÑO</t>
  </si>
  <si>
    <t>190674200642100003</t>
  </si>
  <si>
    <t>23626648</t>
  </si>
  <si>
    <t>2026-02-19 19:29:39</t>
  </si>
  <si>
    <t>RUBEN DARIO CASTAÑEDA OROZCO</t>
  </si>
  <si>
    <t>RURAL_190318204908400003_PROV.190318204908400000</t>
  </si>
  <si>
    <t>190318204908400003</t>
  </si>
  <si>
    <t>2026-03-05 19:29:39</t>
  </si>
  <si>
    <t>23626655</t>
  </si>
  <si>
    <t>2026-02-19 19:27:20</t>
  </si>
  <si>
    <t>OLGA PATRICIA LOPEZ VALENCIA</t>
  </si>
  <si>
    <t>RURAL_190318204908400004_PROV.190318204908400000</t>
  </si>
  <si>
    <t>190318204908400004</t>
  </si>
  <si>
    <t>2026-03-05 19:27:20</t>
  </si>
  <si>
    <t>23640093</t>
  </si>
  <si>
    <t>2026-02-18 13:30:50</t>
  </si>
  <si>
    <t>DEIXY BEATRIZ ROA FIGUEROA</t>
  </si>
  <si>
    <t>3234377110</t>
  </si>
  <si>
    <t>RURAL_190656200816705000_LOMA HERMOSA</t>
  </si>
  <si>
    <t>190656200816705000</t>
  </si>
  <si>
    <t>2026-03-04 13:30:50</t>
  </si>
  <si>
    <t>23640102</t>
  </si>
  <si>
    <t>2026-02-19 09:10:43</t>
  </si>
  <si>
    <t>CILENA CIFUENTES SANDOVAL</t>
  </si>
  <si>
    <t>3233421040</t>
  </si>
  <si>
    <t>RURAL_190364200926250001_VEREDA LA SALADA</t>
  </si>
  <si>
    <t>190364200926250001</t>
  </si>
  <si>
    <t>2026-03-05 09:10:43</t>
  </si>
  <si>
    <t>23642156</t>
  </si>
  <si>
    <t>DIEGO ANDRES BERRIO ECHEVERRI</t>
  </si>
  <si>
    <t>3206745010</t>
  </si>
  <si>
    <t>RURAL_190674200646870001_VEREDA SAN ANTONIO LA COM</t>
  </si>
  <si>
    <t>190674200646870001</t>
  </si>
  <si>
    <t>2026-03-05 15:07:08</t>
  </si>
  <si>
    <t>23644101</t>
  </si>
  <si>
    <t>2026-02-20 11:17:39</t>
  </si>
  <si>
    <t>YUDI MARCELA GARCIA LOPEZ</t>
  </si>
  <si>
    <t>3196246385</t>
  </si>
  <si>
    <t>RURAL_190044200578200000_CORREGIMIENTO DE GUINTAR</t>
  </si>
  <si>
    <t>190044200578200000</t>
  </si>
  <si>
    <t>2026-03-12 11:17:39</t>
  </si>
  <si>
    <t>23645126</t>
  </si>
  <si>
    <t>2026-02-19 13:38:20</t>
  </si>
  <si>
    <t>FRANCISCO JAVIER ECHANDIA GARCIA</t>
  </si>
  <si>
    <t>RURAL_190617200686287067_PARCELACION CASA CAMPO LT</t>
  </si>
  <si>
    <t>190617200686287067</t>
  </si>
  <si>
    <t>2026-03-05 13:38:20</t>
  </si>
  <si>
    <t>23650213</t>
  </si>
  <si>
    <t>2026-02-20 09:51:42</t>
  </si>
  <si>
    <t>DORA NELCY BOLIVAR RUIZ</t>
  </si>
  <si>
    <t>3122237764</t>
  </si>
  <si>
    <t>RURAL_190642200621200001_PROV.VEREDA LA TARQUI</t>
  </si>
  <si>
    <t>190642200621200001</t>
  </si>
  <si>
    <t>2026-03-06 09:51:42</t>
  </si>
  <si>
    <t>23650374</t>
  </si>
  <si>
    <t>2026-02-19 15:51:49</t>
  </si>
  <si>
    <t>DORA CECILIA SANTA PALACIO</t>
  </si>
  <si>
    <t>3192813433</t>
  </si>
  <si>
    <t>RURAL_190368200952476015_PROV.JERICÓ CAMPESTRE LOT</t>
  </si>
  <si>
    <t>190368200952476015</t>
  </si>
  <si>
    <t>2026-03-05 15:51:49</t>
  </si>
  <si>
    <t>23658209</t>
  </si>
  <si>
    <t>2026-02-20 10:57:26</t>
  </si>
  <si>
    <t>JOSE HERNANDEZ GUTIERREZ</t>
  </si>
  <si>
    <t>3052605517</t>
  </si>
  <si>
    <t>RURAL_190656200950150000_VEREDA LOS CEDROS</t>
  </si>
  <si>
    <t>190656200950150000</t>
  </si>
  <si>
    <t>2026-03-09 10:57:26</t>
  </si>
  <si>
    <t>2026-02-20 14:30:55</t>
  </si>
  <si>
    <t>RURAL_190885200418325000_</t>
  </si>
  <si>
    <t>2026-03-10 14:30:55</t>
  </si>
  <si>
    <t>2026-02-20 11:41:03</t>
  </si>
  <si>
    <t>2026-02-20 14:40:30</t>
  </si>
  <si>
    <t>RURAL_190670101228802000</t>
  </si>
  <si>
    <t>2026-03-03 14:40:30</t>
  </si>
  <si>
    <t>23664930</t>
  </si>
  <si>
    <t>2026-02-17 09:10:11</t>
  </si>
  <si>
    <t>LUZ ELENA ROLDAN PULGARIN</t>
  </si>
  <si>
    <t>3152090026</t>
  </si>
  <si>
    <t>RURAL_190044200856217000_PROV VEREDA LA PORRA</t>
  </si>
  <si>
    <t>190044200856217000</t>
  </si>
  <si>
    <t>2026-03-09 09:10:11</t>
  </si>
  <si>
    <t>23665029</t>
  </si>
  <si>
    <t>2026-02-17 10:08:53</t>
  </si>
  <si>
    <t>STIVEN ANDRES VANEGAS FRANCO</t>
  </si>
  <si>
    <t>3164432182</t>
  </si>
  <si>
    <t>RURAL_190761200716953002_PROV.CORREGIMIENTO DE HOR</t>
  </si>
  <si>
    <t>190761200716953002</t>
  </si>
  <si>
    <t>2026-03-09 10:08:53</t>
  </si>
  <si>
    <t>JOSE ALEJANDRO MORENO SEPULVEDA</t>
  </si>
  <si>
    <t>3147964305</t>
  </si>
  <si>
    <t>3 días 15:16</t>
  </si>
  <si>
    <t>RODRIGO DE JESUS RUIZ</t>
  </si>
  <si>
    <t>23666108</t>
  </si>
  <si>
    <t>2026-02-18 09:29:51</t>
  </si>
  <si>
    <t>CARLOS ANDRES BETANCUR DUQUE</t>
  </si>
  <si>
    <t>3128652877</t>
  </si>
  <si>
    <t>RURAL_190033200943370006_PROV.LA COMUNA</t>
  </si>
  <si>
    <t>190033200943370006</t>
  </si>
  <si>
    <t>2026-03-04 09:29:51</t>
  </si>
  <si>
    <t>23666302</t>
  </si>
  <si>
    <t>LEONEL  TORRES ALZATE</t>
  </si>
  <si>
    <t>5122084</t>
  </si>
  <si>
    <t>3117363080</t>
  </si>
  <si>
    <t>RURAL_190102200851853006_PROV.ARENALES LOTE 1</t>
  </si>
  <si>
    <t>190102200851853006</t>
  </si>
  <si>
    <t>2026-03-04 11:11:57</t>
  </si>
  <si>
    <t>23666318</t>
  </si>
  <si>
    <t>2026-02-18 11:16:51</t>
  </si>
  <si>
    <t>MARIA EUGENIA BETANCUR MONTOYA</t>
  </si>
  <si>
    <t>3147950408</t>
  </si>
  <si>
    <t>RURAL_190656200633132000_190656200633132000</t>
  </si>
  <si>
    <t>190656200633132000</t>
  </si>
  <si>
    <t>2026-03-05 11:16:51</t>
  </si>
  <si>
    <t>ESY YULIANA MONTOYA LOPEZ</t>
  </si>
  <si>
    <t>3178816447</t>
  </si>
  <si>
    <t>RURAL_190044200589900001_CORREGIMIENTO DE GUINTAR</t>
  </si>
  <si>
    <t>190044200589900001</t>
  </si>
  <si>
    <t>23667138</t>
  </si>
  <si>
    <t>2026-02-19 06:56:40</t>
  </si>
  <si>
    <t>GLADYS AMPARO CANO CADAVID</t>
  </si>
  <si>
    <t>2341489</t>
  </si>
  <si>
    <t>RURAL_190761200429110003_PARC MONTESOL_CS03</t>
  </si>
  <si>
    <t>190761200429110003</t>
  </si>
  <si>
    <t>2026-03-05 06:56:40</t>
  </si>
  <si>
    <t>23667139</t>
  </si>
  <si>
    <t>2026-02-19 06:56:43</t>
  </si>
  <si>
    <t>JUAN CAMILO MUNERA BETANCOURT</t>
  </si>
  <si>
    <t>RURAL_190761200429160160_PARC MONTESOL_CS160</t>
  </si>
  <si>
    <t>190761200429160160</t>
  </si>
  <si>
    <t>2026-03-05 06:56:43</t>
  </si>
  <si>
    <t>23667141</t>
  </si>
  <si>
    <t>2026-02-19 06:57:02</t>
  </si>
  <si>
    <t>SERGIO MIGUEL CASILLO MARTINEZ</t>
  </si>
  <si>
    <t>5863028</t>
  </si>
  <si>
    <t>RURAL_190761200429110101_PARC MONTESOL_CS101</t>
  </si>
  <si>
    <t>190761200429110101</t>
  </si>
  <si>
    <t>2026-03-05 06:57:02</t>
  </si>
  <si>
    <t>23667142</t>
  </si>
  <si>
    <t>2026-02-19 06:57:05</t>
  </si>
  <si>
    <t>SANTIAGO PATIÑO CARDONA</t>
  </si>
  <si>
    <t>RURAL_190761200429160093_PARC MONTESOL_CS93</t>
  </si>
  <si>
    <t>190761200429160093</t>
  </si>
  <si>
    <t>2026-03-05 06:57:05</t>
  </si>
  <si>
    <t>23667143</t>
  </si>
  <si>
    <t>2026-02-19 06:57:04</t>
  </si>
  <si>
    <t>CARLOS MARIO AGUDELO VELILLA</t>
  </si>
  <si>
    <t>RURAL_190761200429160161_PARC MONTESOL_CS161</t>
  </si>
  <si>
    <t>190761200429160161</t>
  </si>
  <si>
    <t>2026-03-05 06:57:04</t>
  </si>
  <si>
    <t>23667217</t>
  </si>
  <si>
    <t>2026-02-19 08:24:39</t>
  </si>
  <si>
    <t>OLEIMY YASIRA DOMICO PERNIA</t>
  </si>
  <si>
    <t>3234832599</t>
  </si>
  <si>
    <t>RURAL_190234200709408000_EL PITAL</t>
  </si>
  <si>
    <t>190234200709408000</t>
  </si>
  <si>
    <t>2026-03-06 08:24:39</t>
  </si>
  <si>
    <t>23667410</t>
  </si>
  <si>
    <t>2026-02-19 10:43:59</t>
  </si>
  <si>
    <t>JUAN DAVID GOMEZ GUTIERREZ</t>
  </si>
  <si>
    <t>RURAL_181053610150000001_PROV.VEREDA UVITAL</t>
  </si>
  <si>
    <t>181053610150000001</t>
  </si>
  <si>
    <t>2026-03-05 10:43:59</t>
  </si>
  <si>
    <t>23667525</t>
  </si>
  <si>
    <t>2026-02-19 11:50:31</t>
  </si>
  <si>
    <t>JUNA FERNANDO ROJAS ZULUAGA</t>
  </si>
  <si>
    <t>3216710264</t>
  </si>
  <si>
    <t>RURAL_190440200600300003_PROV.VEREDA LA ESMERALDA</t>
  </si>
  <si>
    <t>190440200600300003</t>
  </si>
  <si>
    <t>2026-03-05 11:50:31</t>
  </si>
  <si>
    <t>23667607</t>
  </si>
  <si>
    <t>2026-02-19 13:11:35</t>
  </si>
  <si>
    <t>WILSON ANTONIO SUAREZ ORTIZ</t>
  </si>
  <si>
    <t>3202966921</t>
  </si>
  <si>
    <t>RURAL_190240200393830000_190240200393830000</t>
  </si>
  <si>
    <t>190240200393830000</t>
  </si>
  <si>
    <t>2026-03-11 13:11:35</t>
  </si>
  <si>
    <t>23667687</t>
  </si>
  <si>
    <t>2026-02-19 14:15:03</t>
  </si>
  <si>
    <t>LUIS FERNANDO HENAO HINCAPIE</t>
  </si>
  <si>
    <t>8498865</t>
  </si>
  <si>
    <t>3215799179</t>
  </si>
  <si>
    <t>RURAL_190576200511400001_PROV.LA ENVIDIA</t>
  </si>
  <si>
    <t>190576200511400001</t>
  </si>
  <si>
    <t>2026-03-05 14:15:03</t>
  </si>
  <si>
    <t>23667703</t>
  </si>
  <si>
    <t>MARIANA BLANDON SANTA</t>
  </si>
  <si>
    <t>3207558367</t>
  </si>
  <si>
    <t>RURAL_190149200813735001_PROV.VEREDA LA CHAPA</t>
  </si>
  <si>
    <t>190149200813735001</t>
  </si>
  <si>
    <t>2026-03-05 14:23:31</t>
  </si>
  <si>
    <t>23667727</t>
  </si>
  <si>
    <t>2026-02-19 14:33:12</t>
  </si>
  <si>
    <t>JAIRO ALBERTO LORA RIVERA</t>
  </si>
  <si>
    <t>3128537178</t>
  </si>
  <si>
    <t>RURAL_190042200837052110_PROV.RURAL_19004220083705</t>
  </si>
  <si>
    <t>190042200837052110</t>
  </si>
  <si>
    <t>2026-03-05 14:33:12</t>
  </si>
  <si>
    <t>23667738</t>
  </si>
  <si>
    <t>2026-02-19 14:38:41</t>
  </si>
  <si>
    <t>JAIME ANTONIO HINCAPIE FLOREZ</t>
  </si>
  <si>
    <t>3093796</t>
  </si>
  <si>
    <t>3161454678</t>
  </si>
  <si>
    <t>RURAL_190576200511400003_PROV.LA ENVIDIA</t>
  </si>
  <si>
    <t>190576200511400003</t>
  </si>
  <si>
    <t>2026-03-05 14:38:41</t>
  </si>
  <si>
    <t>23667759</t>
  </si>
  <si>
    <t>2026-02-19 14:49:43</t>
  </si>
  <si>
    <t>OLGA ALEIDA ZULUAGA PELAEZ</t>
  </si>
  <si>
    <t>3136307924</t>
  </si>
  <si>
    <t>RURAL_190197200847605002_PROV.VEREDA LA PIÑUELA</t>
  </si>
  <si>
    <t>190197200847605002</t>
  </si>
  <si>
    <t>2026-03-05 14:49:43</t>
  </si>
  <si>
    <t>23667797</t>
  </si>
  <si>
    <t>2026-02-19 15:08:27</t>
  </si>
  <si>
    <t>JAIRO DE JESUS TRUJILLO QUINTERO</t>
  </si>
  <si>
    <t>3116034869</t>
  </si>
  <si>
    <t>RURAL_190149200818190001_PROV.VDA SAN JOSE</t>
  </si>
  <si>
    <t>190149200818190001</t>
  </si>
  <si>
    <t>2026-03-05 15:08:27</t>
  </si>
  <si>
    <t>23667827</t>
  </si>
  <si>
    <t>2026-02-19 15:20:40</t>
  </si>
  <si>
    <t>MARTHA LUCIA SANDOVAL LACHE</t>
  </si>
  <si>
    <t>RURAL_190197200665720001_PROV.VEREDA SAN LORENZO</t>
  </si>
  <si>
    <t>190197200665720001</t>
  </si>
  <si>
    <t>2026-03-05 15:20:40</t>
  </si>
  <si>
    <t>23667928</t>
  </si>
  <si>
    <t>2026-02-19 15:56:56</t>
  </si>
  <si>
    <t>ALVARO DE JOSE SANCHEZ FONNEGRA</t>
  </si>
  <si>
    <t>4715434</t>
  </si>
  <si>
    <t>3105073586</t>
  </si>
  <si>
    <t>RURAL_190138200817555000_CESTILLAL</t>
  </si>
  <si>
    <t>190138200817555000</t>
  </si>
  <si>
    <t>2026-03-11 15:56:56</t>
  </si>
  <si>
    <t>23667930</t>
  </si>
  <si>
    <t>2026-02-19 15:57:04</t>
  </si>
  <si>
    <t>BENJAMIN HERRERA</t>
  </si>
  <si>
    <t>RURAL_130023595050000006_PROV VDA SAN MIGUEL</t>
  </si>
  <si>
    <t>130023595050000006</t>
  </si>
  <si>
    <t>2026-03-05 15:57:04</t>
  </si>
  <si>
    <t>23667943</t>
  </si>
  <si>
    <t>2026-02-19 16:03:49</t>
  </si>
  <si>
    <t>MAURICIO MONTOYA VILLADA</t>
  </si>
  <si>
    <t>3103920461</t>
  </si>
  <si>
    <t>RURAL_190607200504162000_PARC HORIZONTES CS 162</t>
  </si>
  <si>
    <t>190607200504162000</t>
  </si>
  <si>
    <t>2026-03-05 16:03:49</t>
  </si>
  <si>
    <t>23667946</t>
  </si>
  <si>
    <t>2026-02-19 16:06:02</t>
  </si>
  <si>
    <t>DEISY ANDREA VALENCIA CARDONA</t>
  </si>
  <si>
    <t>RURAL_190149200582160002_PROV.LA AURORA PISO 2</t>
  </si>
  <si>
    <t>190149200582160002</t>
  </si>
  <si>
    <t>2026-03-05 16:06:02</t>
  </si>
  <si>
    <t>23667982</t>
  </si>
  <si>
    <t>2026-02-19 16:28:21</t>
  </si>
  <si>
    <t>ADRIANA MARIA DE LA ROSA BURGOS</t>
  </si>
  <si>
    <t>RURAL_130018851000000003_VEREDA SAN IGNACIO SECTOR</t>
  </si>
  <si>
    <t>130018851000000003</t>
  </si>
  <si>
    <t>2026-03-05 16:28:21</t>
  </si>
  <si>
    <t>23667986</t>
  </si>
  <si>
    <t>2026-02-19 16:30:41</t>
  </si>
  <si>
    <t>JAIME ANTONIO MARIN MANRIQUE</t>
  </si>
  <si>
    <t>3128314530</t>
  </si>
  <si>
    <t>RURAL_181005020000000001_PROV.VDA HORIZONTES</t>
  </si>
  <si>
    <t>181005020000000001</t>
  </si>
  <si>
    <t>2026-03-05 16:30:41</t>
  </si>
  <si>
    <t>23668061</t>
  </si>
  <si>
    <t>2026-02-19 17:42:50</t>
  </si>
  <si>
    <t>LUIS ANGEL ARBELAEZ ARISTIZABA</t>
  </si>
  <si>
    <t>3116034264</t>
  </si>
  <si>
    <t>RURAL_176015042300000001_PROV.VEREDA LA  PIEDRA- M</t>
  </si>
  <si>
    <t>176015042300000001</t>
  </si>
  <si>
    <t>2026-03-05 17:42:50</t>
  </si>
  <si>
    <t>SAUL URREA VARGAS</t>
  </si>
  <si>
    <t>7311206</t>
  </si>
  <si>
    <t>23668732</t>
  </si>
  <si>
    <t>2026-02-20 08:07:18</t>
  </si>
  <si>
    <t>JUAN PABLO MURILLO TORRES</t>
  </si>
  <si>
    <t>4234200</t>
  </si>
  <si>
    <t>3126846291</t>
  </si>
  <si>
    <t>RURAL_181055023000000007_LOTE 7 CONDOMINIO BAIKAL</t>
  </si>
  <si>
    <t>181055023000000007</t>
  </si>
  <si>
    <t>2026-03-06 08:07:18</t>
  </si>
  <si>
    <t>23668871</t>
  </si>
  <si>
    <t>2026-02-20 08:20:43</t>
  </si>
  <si>
    <t>CLAUDIA YANETH RAMIREZ CASTAÑO</t>
  </si>
  <si>
    <t>5621041</t>
  </si>
  <si>
    <t>3206694904</t>
  </si>
  <si>
    <t>RURAL_190149200641807002_VEREDA LAS GARZONAS</t>
  </si>
  <si>
    <t>190149200641807002</t>
  </si>
  <si>
    <t>2026-03-06 08:20:43</t>
  </si>
  <si>
    <t>3046462050</t>
  </si>
  <si>
    <t>23668940</t>
  </si>
  <si>
    <t>2026-02-20 09:22:12</t>
  </si>
  <si>
    <t>RURAL_190607200478001063_INT 5 PARC. MONTESERENO L</t>
  </si>
  <si>
    <t>190607200478001003</t>
  </si>
  <si>
    <t>2026-03-06 09:22:12</t>
  </si>
  <si>
    <t>23668944</t>
  </si>
  <si>
    <t>2026-02-20 09:25:46</t>
  </si>
  <si>
    <t>RICARDO MUÑOZ LONDOÑO</t>
  </si>
  <si>
    <t>3008594452</t>
  </si>
  <si>
    <t>RURAL_190656200619600000_VDA QUIMBAYO</t>
  </si>
  <si>
    <t>190656200619600000</t>
  </si>
  <si>
    <t>2026-03-12 09:25:46</t>
  </si>
  <si>
    <t>23668991</t>
  </si>
  <si>
    <t>2026-02-20 09:49:59</t>
  </si>
  <si>
    <t>FREDY ANTONIO LOPERA ARROYAVE</t>
  </si>
  <si>
    <t>RURAL_190149200742610000_VDA SONADORA</t>
  </si>
  <si>
    <t>190149200742610000</t>
  </si>
  <si>
    <t>2026-03-06 09:49:59</t>
  </si>
  <si>
    <t>23669007</t>
  </si>
  <si>
    <t>2026-02-20 10:04:23</t>
  </si>
  <si>
    <t>PEDRO ANTONIO LOPEZ ALVARES</t>
  </si>
  <si>
    <t>RURAL_190197200582300007_PROV.VDA LOS CEDROS</t>
  </si>
  <si>
    <t>190197200582300007</t>
  </si>
  <si>
    <t>2026-03-06 10:04:23</t>
  </si>
  <si>
    <t>23669013</t>
  </si>
  <si>
    <t>2026-02-20 10:08:16</t>
  </si>
  <si>
    <t>NELSON PINEDA DUARTE</t>
  </si>
  <si>
    <t>3177705581</t>
  </si>
  <si>
    <t>RURAL_190234200882900000_VDA LA BALSA RUTA 882900</t>
  </si>
  <si>
    <t>190234200882900000</t>
  </si>
  <si>
    <t>2026-03-09 10:08:16</t>
  </si>
  <si>
    <t>23669015</t>
  </si>
  <si>
    <t>2026-02-20 10:09:26</t>
  </si>
  <si>
    <t>SAMUEL ANTONIO OSORNO DUQUE</t>
  </si>
  <si>
    <t>3137066296</t>
  </si>
  <si>
    <t>RURAL_190285200604935000_VDA CHONTADURO LA QUIEBRA</t>
  </si>
  <si>
    <t>190285200604935000</t>
  </si>
  <si>
    <t>2026-03-12 10:09:26</t>
  </si>
  <si>
    <t>23669036</t>
  </si>
  <si>
    <t>2026-02-20 10:24:37</t>
  </si>
  <si>
    <t>CARLOS ANDRES MOLINA VANEGAS</t>
  </si>
  <si>
    <t>3113186880</t>
  </si>
  <si>
    <t>RURAL_190149200851344103_PROV.BETANIA</t>
  </si>
  <si>
    <t>190149200851344103</t>
  </si>
  <si>
    <t>2026-03-06 10:24:37</t>
  </si>
  <si>
    <t>23669038</t>
  </si>
  <si>
    <t>2026-02-20 10:25:25</t>
  </si>
  <si>
    <t>CARLOS JULIO GIL CASTRO</t>
  </si>
  <si>
    <t>5700726</t>
  </si>
  <si>
    <t>3146819232</t>
  </si>
  <si>
    <t>RURAL_190375100880132016_CL 21 CR 9 LOTE 16</t>
  </si>
  <si>
    <t>190375100880132016</t>
  </si>
  <si>
    <t>2026-03-03 10:25:25</t>
  </si>
  <si>
    <t>23669044</t>
  </si>
  <si>
    <t>2026-02-20 10:28:12</t>
  </si>
  <si>
    <t>ROBINSON VALLEJO MARULANDA</t>
  </si>
  <si>
    <t>3027315754</t>
  </si>
  <si>
    <t>RURAL_190319206129020007_190319206129020007</t>
  </si>
  <si>
    <t>190319206129020007</t>
  </si>
  <si>
    <t>2026-03-06 10:28:12</t>
  </si>
  <si>
    <t>23669077</t>
  </si>
  <si>
    <t>2026-02-20 10:45:59</t>
  </si>
  <si>
    <t>LINDA MARIA NUNO PALACIO</t>
  </si>
  <si>
    <t>3117226803</t>
  </si>
  <si>
    <t>RURAL_190761200915858002_PROV.SABANAZO</t>
  </si>
  <si>
    <t>190761200915858002</t>
  </si>
  <si>
    <t>2026-03-06 10:45:59</t>
  </si>
  <si>
    <t>23669078</t>
  </si>
  <si>
    <t>2026-02-20 10:46:40</t>
  </si>
  <si>
    <t>RAFAEL STIVEN MAZO ARBOLEDA</t>
  </si>
  <si>
    <t>3118058212</t>
  </si>
  <si>
    <t>RURAL_190149201554990004_PROV.VEREDA LAS BRISAS IN</t>
  </si>
  <si>
    <t>190149201554990004</t>
  </si>
  <si>
    <t>2026-03-06 10:46:40</t>
  </si>
  <si>
    <t>23669106</t>
  </si>
  <si>
    <t>2026-02-20 11:01:20</t>
  </si>
  <si>
    <t>GYD ASOCIADOS SAS</t>
  </si>
  <si>
    <t>3173180671</t>
  </si>
  <si>
    <t>RURAL_190617200687075003_PROV.CONDOMINIO SIBARIS L</t>
  </si>
  <si>
    <t>190617200687075003</t>
  </si>
  <si>
    <t>2026-03-06 11:01:20</t>
  </si>
  <si>
    <t>23669118</t>
  </si>
  <si>
    <t>2026-02-20 11:07:11</t>
  </si>
  <si>
    <t>RURAL_190607200478475478_PARC MONTESERENO LT 478</t>
  </si>
  <si>
    <t>190607200478475478</t>
  </si>
  <si>
    <t>2026-03-06 11:07:11</t>
  </si>
  <si>
    <t>23669121</t>
  </si>
  <si>
    <t>2026-02-20 11:08:24</t>
  </si>
  <si>
    <t>RURAL_190149201554990005_PROV.VEREDA LAS BRISAS IN</t>
  </si>
  <si>
    <t>190149201554990005</t>
  </si>
  <si>
    <t>2026-03-06 11:08:24</t>
  </si>
  <si>
    <t>23669148</t>
  </si>
  <si>
    <t>2026-02-20 11:23:02</t>
  </si>
  <si>
    <t>MARIA GLORIA INES MORENO POSADA</t>
  </si>
  <si>
    <t>3136344065</t>
  </si>
  <si>
    <t>RURAL_190617200576285201_COMPLEX LOTE81 LOCAL 201</t>
  </si>
  <si>
    <t>190617200576285201</t>
  </si>
  <si>
    <t>2026-03-06 11:23:02</t>
  </si>
  <si>
    <t>23669151</t>
  </si>
  <si>
    <t>2026-02-20 11:23:57</t>
  </si>
  <si>
    <t>RURAL_190617200687110000_PC SIBARIS LOTE 32</t>
  </si>
  <si>
    <t>190617200687110000</t>
  </si>
  <si>
    <t>2026-03-06 11:23:57</t>
  </si>
  <si>
    <t>3207092491</t>
  </si>
  <si>
    <t>23669234</t>
  </si>
  <si>
    <t>JUAN GUILLERMO PALACIO MONSALVE</t>
  </si>
  <si>
    <t>2661816</t>
  </si>
  <si>
    <t>3504264018</t>
  </si>
  <si>
    <t>RURAL_190607200581100027_AV LAS PALMAS KM 27 LA FE</t>
  </si>
  <si>
    <t>190607200581100027</t>
  </si>
  <si>
    <t>2026-03-06 11:41:03</t>
  </si>
  <si>
    <t>23669239</t>
  </si>
  <si>
    <t>2026-02-20 11:45:21</t>
  </si>
  <si>
    <t>RURAL_190617200575590302_PROV.COMPLEX LOTE81 LOCAL</t>
  </si>
  <si>
    <t>190617200575590302</t>
  </si>
  <si>
    <t>2026-03-06 11:45:21</t>
  </si>
  <si>
    <t>23669246</t>
  </si>
  <si>
    <t>2026-02-20 11:50:20</t>
  </si>
  <si>
    <t>MARIA NANCY GOMEZ VELASQUEZ</t>
  </si>
  <si>
    <t>RURAL_188022875815000002_PROV.VDA EL ARENAL</t>
  </si>
  <si>
    <t>188022875815000002</t>
  </si>
  <si>
    <t>2026-03-06 11:50:20</t>
  </si>
  <si>
    <t>23669249</t>
  </si>
  <si>
    <t>2026-02-20 11:51:20</t>
  </si>
  <si>
    <t>JAIBEL ALIRIO TORRES</t>
  </si>
  <si>
    <t>2642887</t>
  </si>
  <si>
    <t>RURAL_188023501000000003_PROV.VDA LA CUMBRE</t>
  </si>
  <si>
    <t>188023501000000003</t>
  </si>
  <si>
    <t>2026-03-06 11:51:20</t>
  </si>
  <si>
    <t>23669255</t>
  </si>
  <si>
    <t>2026-02-20 11:54:31</t>
  </si>
  <si>
    <t>JULIAN OSORIO REYES</t>
  </si>
  <si>
    <t>3042312525</t>
  </si>
  <si>
    <t>TRAN 50 SUR CR 62 A -4</t>
  </si>
  <si>
    <t>045690002100040000</t>
  </si>
  <si>
    <t>2026-03-05 11:54:31</t>
  </si>
  <si>
    <t>PAULA ANDREA PAYARES PASTRANA</t>
  </si>
  <si>
    <t>3207192766</t>
  </si>
  <si>
    <t>RURAL_190604100279280011_SIETE DE AGOSTO</t>
  </si>
  <si>
    <t>190604100279280011</t>
  </si>
  <si>
    <t>23669262</t>
  </si>
  <si>
    <t>2026-02-20 12:00:05</t>
  </si>
  <si>
    <t>JOHN JAIRO YARCE RENDON</t>
  </si>
  <si>
    <t>3124579175</t>
  </si>
  <si>
    <t>RURAL_174035028300000000_174035028300000000</t>
  </si>
  <si>
    <t>174035028300000000</t>
  </si>
  <si>
    <t>2026-03-12 12:00:05</t>
  </si>
  <si>
    <t>23669267</t>
  </si>
  <si>
    <t>SEBASTIAN PUENTES ECHEVERRI</t>
  </si>
  <si>
    <t>3150310748</t>
  </si>
  <si>
    <t>RURAL_190736104270600001_VILLA NUEVA</t>
  </si>
  <si>
    <t>190736104270600001</t>
  </si>
  <si>
    <t>23669293</t>
  </si>
  <si>
    <t>2026-02-20 12:30:38</t>
  </si>
  <si>
    <t>RURAL_190698200631700201_VEREDA EL CARMELO (INT 20</t>
  </si>
  <si>
    <t>190698200631700201</t>
  </si>
  <si>
    <t>2026-03-06 12:30:38</t>
  </si>
  <si>
    <t>3504846439</t>
  </si>
  <si>
    <t>23669332</t>
  </si>
  <si>
    <t>2026-02-20 13:09:41</t>
  </si>
  <si>
    <t>RURAL_190617200575590402_COMPLEX LOTE81 LOCAL 401</t>
  </si>
  <si>
    <t>190617200575590402</t>
  </si>
  <si>
    <t>2026-03-06 13:09:41</t>
  </si>
  <si>
    <t>23669333</t>
  </si>
  <si>
    <t>2026-02-20 13:10:08</t>
  </si>
  <si>
    <t>MAURICIO ANTONIO MARTINEZ MENDEZ</t>
  </si>
  <si>
    <t>3229622</t>
  </si>
  <si>
    <t>3146167497</t>
  </si>
  <si>
    <t>RURAL_190607200624202006_PROV LOT 34 PINAR AZUL</t>
  </si>
  <si>
    <t>190607200624202006</t>
  </si>
  <si>
    <t>2026-03-06 13:10:08</t>
  </si>
  <si>
    <t>23669337</t>
  </si>
  <si>
    <t>2026-02-20 13:13:33</t>
  </si>
  <si>
    <t>ANDRES FELIPE GALLO GIRALDO</t>
  </si>
  <si>
    <t>RURAL_190149200621910000_VDA ALTO GRANDE</t>
  </si>
  <si>
    <t>190149200621910000</t>
  </si>
  <si>
    <t>2026-03-06 13:13:33</t>
  </si>
  <si>
    <t>23669339</t>
  </si>
  <si>
    <t>2026-02-20 13:17:36</t>
  </si>
  <si>
    <t>RURAL_190617200575590502_PROV.COMPLEX LOTE81 LOCAL</t>
  </si>
  <si>
    <t>190617200575590502</t>
  </si>
  <si>
    <t>2026-03-06 13:17:36</t>
  </si>
  <si>
    <t>23669358</t>
  </si>
  <si>
    <t>2026-02-20 13:31:38</t>
  </si>
  <si>
    <t>LEYMAR ANDRES MUÑOZ ORTIZ</t>
  </si>
  <si>
    <t>5782211</t>
  </si>
  <si>
    <t>3014576713</t>
  </si>
  <si>
    <t>RURAL_190318203156650005_VEREDA BATEA SECA</t>
  </si>
  <si>
    <t>190318203156650005</t>
  </si>
  <si>
    <t>2026-03-06 13:31:38</t>
  </si>
  <si>
    <t>23669386</t>
  </si>
  <si>
    <t>2026-02-20 13:46:01</t>
  </si>
  <si>
    <t>EFRAIN ALBERTO ZULUAGA CATAÑO</t>
  </si>
  <si>
    <t>3148634091</t>
  </si>
  <si>
    <t>RURAL_190670201800615005_PROV.VEREDA EL TACHIRA</t>
  </si>
  <si>
    <t>190670201800615005</t>
  </si>
  <si>
    <t>2026-03-12 13:46:01</t>
  </si>
  <si>
    <t>23669394</t>
  </si>
  <si>
    <t>2026-02-20 13:49:13</t>
  </si>
  <si>
    <t>ANA MARIA CORREA VELEZ</t>
  </si>
  <si>
    <t>2680086</t>
  </si>
  <si>
    <t>3206937700</t>
  </si>
  <si>
    <t>RURAL_190617200570250371_HARAS DE SANTALUCIA</t>
  </si>
  <si>
    <t>190617200570250371</t>
  </si>
  <si>
    <t>2026-03-06 13:49:13</t>
  </si>
  <si>
    <t>23669415</t>
  </si>
  <si>
    <t>2026-02-20 14:00:58</t>
  </si>
  <si>
    <t>MARIA EUGENIA SOTO GALEANO</t>
  </si>
  <si>
    <t>3623345</t>
  </si>
  <si>
    <t>3181017323</t>
  </si>
  <si>
    <t>RURAL_190755100155000201_LA DANTA AP 201</t>
  </si>
  <si>
    <t>190755100155000201</t>
  </si>
  <si>
    <t>2026-03-03 14:00:58</t>
  </si>
  <si>
    <t>23669423</t>
  </si>
  <si>
    <t>2026-02-20 14:03:27</t>
  </si>
  <si>
    <t>RUBEN DARIO ARENAS NARANJO</t>
  </si>
  <si>
    <t>5480629</t>
  </si>
  <si>
    <t>3173702422</t>
  </si>
  <si>
    <t>RURAL_190149200640557005_PROV.VDA CIMARRONAS</t>
  </si>
  <si>
    <t>190149200640557005</t>
  </si>
  <si>
    <t>2026-03-06 14:03:27</t>
  </si>
  <si>
    <t>23669431</t>
  </si>
  <si>
    <t>2026-02-20 14:07:52</t>
  </si>
  <si>
    <t>RURAL_190617200575590006_PROV.COMPLEX LOTE81 ZC</t>
  </si>
  <si>
    <t>190617200575590006</t>
  </si>
  <si>
    <t>2026-03-06 14:07:52</t>
  </si>
  <si>
    <t>23669435</t>
  </si>
  <si>
    <t>2026-02-20 14:09:22</t>
  </si>
  <si>
    <t>GLORIA ELENA VILLEGAS CASTRO</t>
  </si>
  <si>
    <t>3117498081</t>
  </si>
  <si>
    <t>RURAL_176015002200000001_PROV.VEREDA LA PIEDRA</t>
  </si>
  <si>
    <t>176015002200000001</t>
  </si>
  <si>
    <t>2026-03-12 14:09:22</t>
  </si>
  <si>
    <t>23669441</t>
  </si>
  <si>
    <t>2026-02-20 14:17:32</t>
  </si>
  <si>
    <t>WILMAR DE JESUS QUICENO MONTOYA</t>
  </si>
  <si>
    <t>3103881009</t>
  </si>
  <si>
    <t>RURAL_190736103422800000_CR 52 N 54-24</t>
  </si>
  <si>
    <t>190736103422800000</t>
  </si>
  <si>
    <t>2026-03-05 14:17:32</t>
  </si>
  <si>
    <t>3136051259</t>
  </si>
  <si>
    <t>23669476</t>
  </si>
  <si>
    <t>2026-02-20 14:36:48</t>
  </si>
  <si>
    <t>CARLOS ELIAS PELAEZ VEGA</t>
  </si>
  <si>
    <t>3137338666</t>
  </si>
  <si>
    <t>RURAL_190670101127500000_CRA 17 N 24A-107</t>
  </si>
  <si>
    <t>190670101127500000</t>
  </si>
  <si>
    <t>2026-03-05 14:36:48</t>
  </si>
  <si>
    <t>3 días 13:04</t>
  </si>
  <si>
    <t>LEGALIZADO</t>
  </si>
  <si>
    <t>23642968</t>
  </si>
  <si>
    <t>HILDA LORENA USQUIANO</t>
  </si>
  <si>
    <t>4364120</t>
  </si>
  <si>
    <t>3012140622</t>
  </si>
  <si>
    <t>CL 46 CR 63 A -69 (INTERIOR 101 )</t>
  </si>
  <si>
    <t>054616003100690101</t>
  </si>
  <si>
    <t>17/02/2026 21:31:18</t>
  </si>
  <si>
    <t xml:space="preserve">Faltan 2 polos a tierra y un neutro </t>
  </si>
  <si>
    <t>JUAN GUILLERMO RAMIREZ CAMACHO</t>
  </si>
  <si>
    <t>3 días 10:01</t>
  </si>
  <si>
    <t>3 días 10:43</t>
  </si>
  <si>
    <t>3 días 11:31</t>
  </si>
  <si>
    <t>2026-02-20 14:47:28</t>
  </si>
  <si>
    <t>2026-03-03 14:47:28</t>
  </si>
  <si>
    <t>2 días 11:32</t>
  </si>
  <si>
    <t>4 días 10:37</t>
  </si>
  <si>
    <t>5 días 10:37</t>
  </si>
  <si>
    <t>EDUIN ALONSO GUISAO GONZALEZ</t>
  </si>
  <si>
    <t>3 días 13:38</t>
  </si>
  <si>
    <t>2 días 11:50</t>
  </si>
  <si>
    <t>2 días 12:57</t>
  </si>
  <si>
    <t>2 días 13:46</t>
  </si>
  <si>
    <t>2 días 14:39</t>
  </si>
  <si>
    <t>4 días 08:36</t>
  </si>
  <si>
    <t>3 días 11:34</t>
  </si>
  <si>
    <t>23669509</t>
  </si>
  <si>
    <t>2026-02-20 14:48:44</t>
  </si>
  <si>
    <t>LUZ ELIANA RONDON RAMIREZ</t>
  </si>
  <si>
    <t>4168387</t>
  </si>
  <si>
    <t>3122684337</t>
  </si>
  <si>
    <t>RURAL_190756100674600000_CR 07 CL 08 - 47 INT 201</t>
  </si>
  <si>
    <t>190756100674600000</t>
  </si>
  <si>
    <t>2026-03-05 14:48:44</t>
  </si>
  <si>
    <t>23669595</t>
  </si>
  <si>
    <t>2026-02-20 15:33:49</t>
  </si>
  <si>
    <t>ISAIAS DE JESUS MARIN QUINTANA</t>
  </si>
  <si>
    <t>RURAL_190667100315800000_CL 19 CR 16 B -131</t>
  </si>
  <si>
    <t>190667100315800000</t>
  </si>
  <si>
    <t>2026-03-05 15:33:49</t>
  </si>
  <si>
    <t>23669696</t>
  </si>
  <si>
    <t>2026-02-20 16:46:36</t>
  </si>
  <si>
    <t>VICTOR HUGO ORTIZ GARCIA</t>
  </si>
  <si>
    <t>8202624</t>
  </si>
  <si>
    <t>3106856997</t>
  </si>
  <si>
    <t>RURAL_190550200608680000_VDA PASO NIVEL CARRILERA</t>
  </si>
  <si>
    <t>190550200608680000</t>
  </si>
  <si>
    <t>2026-03-12 16:46:36</t>
  </si>
  <si>
    <t>23669702</t>
  </si>
  <si>
    <t>IRLENY ANDREA BENITEZ  BENITEZ</t>
  </si>
  <si>
    <t>3178598880</t>
  </si>
  <si>
    <t>23669764</t>
  </si>
  <si>
    <t>2026-02-20 18:52:22</t>
  </si>
  <si>
    <t>TULIO MARIO YEPES DAVID</t>
  </si>
  <si>
    <t>RURAL_190197200485600000_LA PLACETA</t>
  </si>
  <si>
    <t>190197200485600000</t>
  </si>
  <si>
    <t>2026-03-12 18:52:22</t>
  </si>
  <si>
    <t>23669766</t>
  </si>
  <si>
    <t>2026-02-20 19:02:13</t>
  </si>
  <si>
    <t>JHON FREDY CARO SERNA</t>
  </si>
  <si>
    <t>3108357135</t>
  </si>
  <si>
    <t>RURAL_190044200879430100_LA ISLETA</t>
  </si>
  <si>
    <t>190044200879430100</t>
  </si>
  <si>
    <t>2026-03-04 19:02:13</t>
  </si>
  <si>
    <t>JUAN JAIME RAMIREZ AGUIRRE</t>
  </si>
  <si>
    <t>RURAL_190607200626850000_VEREDA LA FE</t>
  </si>
  <si>
    <t>190607200626850000</t>
  </si>
  <si>
    <t>3116162102</t>
  </si>
  <si>
    <t>23670078</t>
  </si>
  <si>
    <t>ANA YULLIET ESCOBAR RENGIFO</t>
  </si>
  <si>
    <t>2815266</t>
  </si>
  <si>
    <t>3013037201</t>
  </si>
  <si>
    <t>CR 61 CL 47 B -5 (INTERIOR 101 )</t>
  </si>
  <si>
    <t>074621007200050101</t>
  </si>
  <si>
    <t>JORGE IVAN RUA HERNANDEZ</t>
  </si>
  <si>
    <t>3043577304</t>
  </si>
  <si>
    <t>23670149</t>
  </si>
  <si>
    <t>2026-02-21 17:27:55</t>
  </si>
  <si>
    <t>JOSE OWEIMAR CASTAÑO SALAZAR</t>
  </si>
  <si>
    <t>6002113</t>
  </si>
  <si>
    <t>3012910784</t>
  </si>
  <si>
    <t>CL 15 CR 18 -</t>
  </si>
  <si>
    <t>900056900001950234</t>
  </si>
  <si>
    <t>2026-03-05 17:27:55</t>
  </si>
  <si>
    <t>SANDRA LIBIA SALAZAR GALLO</t>
  </si>
  <si>
    <t>CHRISTIAN RUA</t>
  </si>
  <si>
    <t>23490245</t>
  </si>
  <si>
    <t>2026-02-23 08:46:31</t>
  </si>
  <si>
    <t>ISIS ANDREA ESPINOSA HERNANDEZ</t>
  </si>
  <si>
    <t>3136306347</t>
  </si>
  <si>
    <t>RURAL_190579101165350005_MIGUEL GOMEZ</t>
  </si>
  <si>
    <t>190579101165350005</t>
  </si>
  <si>
    <t>2026-03-04 08:46:31</t>
  </si>
  <si>
    <t>CARLOS ANDRÉS PINO RIOS</t>
  </si>
  <si>
    <t>2026-02-23 09:22:13</t>
  </si>
  <si>
    <t>CR 112 B CL 36 C -88 (INTERIOR 301 )</t>
  </si>
  <si>
    <t>083122206300880301</t>
  </si>
  <si>
    <t>2026-03-05 09:22:13</t>
  </si>
  <si>
    <t>23560464</t>
  </si>
  <si>
    <t>2026-02-21 08:33:27</t>
  </si>
  <si>
    <t>RURAL_126007920000000101_MEDELLIN LAS PALMAS</t>
  </si>
  <si>
    <t>126007920000000101</t>
  </si>
  <si>
    <t>2026-03-06 08:33:27</t>
  </si>
  <si>
    <t>15/12/2025 21:59:07</t>
  </si>
  <si>
    <t>414 se llamó al celular 310 460 9752 en el cual responde la señora Claudia la cual manifiesta, que no se ha cumplido con todas las no conformidades que que cuando tenga todo listo volverá a reprogramar, ya que hoy no nos puede atender</t>
  </si>
  <si>
    <t>2 días 16:41</t>
  </si>
  <si>
    <t>2026-02-20 13:44:32</t>
  </si>
  <si>
    <t>2026-03-06 13:44:32</t>
  </si>
  <si>
    <t>2026-02-20 11:20:05</t>
  </si>
  <si>
    <t>2026-03-06 11:20:05</t>
  </si>
  <si>
    <t>23638569</t>
  </si>
  <si>
    <t>2026-02-23 08:22:29</t>
  </si>
  <si>
    <t>OFIR YADIRA TRIANA PRISCO</t>
  </si>
  <si>
    <t>3137649423</t>
  </si>
  <si>
    <t>RURAL_190736105391600001_MANZANILLO CANCHAS DE TEJ</t>
  </si>
  <si>
    <t>190736105391600001</t>
  </si>
  <si>
    <t>2026-03-04 08:22:29</t>
  </si>
  <si>
    <t>23641120</t>
  </si>
  <si>
    <t>2026-02-23 10:14:13</t>
  </si>
  <si>
    <t>ALEJANDRO VELASQUEZ MARIN</t>
  </si>
  <si>
    <t>3137234962</t>
  </si>
  <si>
    <t>RURAL_147051975000000000_147051975000000000</t>
  </si>
  <si>
    <t>147051975000000000</t>
  </si>
  <si>
    <t>2026-03-13 10:14:13</t>
  </si>
  <si>
    <t>23642319</t>
  </si>
  <si>
    <t>2026-02-23 08:41:40</t>
  </si>
  <si>
    <t>YULIETH VANESA BARRIENTOS CHARRY</t>
  </si>
  <si>
    <t>3104747849</t>
  </si>
  <si>
    <t>RURAL_190390100061900001_EL PROGRESO</t>
  </si>
  <si>
    <t>190390100061900001</t>
  </si>
  <si>
    <t>2026-03-04 08:41:40</t>
  </si>
  <si>
    <t>23644496</t>
  </si>
  <si>
    <t>ROMAN ANTONIO CARTAGENA PINO</t>
  </si>
  <si>
    <t>3016931617</t>
  </si>
  <si>
    <t>23650906</t>
  </si>
  <si>
    <t>2026-02-23 07:46:02</t>
  </si>
  <si>
    <t>RUBE AMPARO ESPINOSA VERA</t>
  </si>
  <si>
    <t>3145657370</t>
  </si>
  <si>
    <t>RURAL_190735101507200000_CL 48C N 53 20 16</t>
  </si>
  <si>
    <t>190735101507200000</t>
  </si>
  <si>
    <t>2026-03-10 07:46:02</t>
  </si>
  <si>
    <t>23656934</t>
  </si>
  <si>
    <t>EDISON FABIAN GOEZ PEREZ</t>
  </si>
  <si>
    <t>3234432557</t>
  </si>
  <si>
    <t>190736104000895001</t>
  </si>
  <si>
    <t>23657080</t>
  </si>
  <si>
    <t>YENNY YASMILA IBARGUEN ASPRILLA</t>
  </si>
  <si>
    <t>3226042990</t>
  </si>
  <si>
    <t>CR 1 CL 55 G -49 (INTERIOR 201 )</t>
  </si>
  <si>
    <t>055021005700490201</t>
  </si>
  <si>
    <t>2026-02-23 09:15:54</t>
  </si>
  <si>
    <t>RURAL_190604100331982000_LAS PAVAS</t>
  </si>
  <si>
    <t>2026-03-04 09:15:54</t>
  </si>
  <si>
    <t>6 días 10:37</t>
  </si>
  <si>
    <t>23669677</t>
  </si>
  <si>
    <t>MARIA MARGARITA BETANCUR ECHAVARRIA</t>
  </si>
  <si>
    <t>3205575156</t>
  </si>
  <si>
    <t>190736105424150010</t>
  </si>
  <si>
    <t>23669687</t>
  </si>
  <si>
    <t>2026-02-20 16:39:50</t>
  </si>
  <si>
    <t>VERONICA JOHANA MUÑOZ MUÑOZ</t>
  </si>
  <si>
    <t>3137413163</t>
  </si>
  <si>
    <t>RURAL_146014045000000101_RURAL_PALMITAS</t>
  </si>
  <si>
    <t>146014045000000101</t>
  </si>
  <si>
    <t>2026-03-06 16:39:50</t>
  </si>
  <si>
    <t>23670526</t>
  </si>
  <si>
    <t>2026-02-23 07:17:57</t>
  </si>
  <si>
    <t>PAOLA ECHEVERRI MURILLO</t>
  </si>
  <si>
    <t>3017853984</t>
  </si>
  <si>
    <t>RURAL_190376200232000000_PARC MONTEMADERO PORTERÍA</t>
  </si>
  <si>
    <t>190376200232000000</t>
  </si>
  <si>
    <t>2026-03-13 07:17:57</t>
  </si>
  <si>
    <t>3007888372</t>
  </si>
  <si>
    <t>23670625</t>
  </si>
  <si>
    <t>2026-02-23 08:34:06</t>
  </si>
  <si>
    <t>ANLLY PAOLA UÑATES LOPEZ</t>
  </si>
  <si>
    <t>3232888228</t>
  </si>
  <si>
    <t>RURAL_190040101140300000_CL 32 CR 32 36 (IN 142)</t>
  </si>
  <si>
    <t>190040101140300000</t>
  </si>
  <si>
    <t>2026-03-06 08:34:06</t>
  </si>
  <si>
    <t>3126115367</t>
  </si>
  <si>
    <t>23670665</t>
  </si>
  <si>
    <t>2026-02-23 09:20:10</t>
  </si>
  <si>
    <t>LEIDY VIVIANA AGUDELO RESTREPO</t>
  </si>
  <si>
    <t>3184066788</t>
  </si>
  <si>
    <t>RURAL_190130200732610000_SINIFANA</t>
  </si>
  <si>
    <t>190130200732610000</t>
  </si>
  <si>
    <t>2026-03-13 09:20:10</t>
  </si>
  <si>
    <t>23670678</t>
  </si>
  <si>
    <t>2026-02-23 09:31:53</t>
  </si>
  <si>
    <t>DIDIER ESTEBAN MARULANDA  MUÑOZ</t>
  </si>
  <si>
    <t>3044575444</t>
  </si>
  <si>
    <t>RURAL_190761200811893005_PROV.BARRIO LA ESPERANZA</t>
  </si>
  <si>
    <t>190761200811893005</t>
  </si>
  <si>
    <t>2026-03-05 09:31:53</t>
  </si>
  <si>
    <t>23670708</t>
  </si>
  <si>
    <t>2026-02-23 10:09:51</t>
  </si>
  <si>
    <t>JHON ALBERTO BENITEZ USUGA</t>
  </si>
  <si>
    <t>3205393143</t>
  </si>
  <si>
    <t>RURAL_190042200961600000_VDA KILOMETRO</t>
  </si>
  <si>
    <t>190042200961600000</t>
  </si>
  <si>
    <t>2026-03-13 10:09:51</t>
  </si>
  <si>
    <t>23248919</t>
  </si>
  <si>
    <t>2026-02-23 09:48:33</t>
  </si>
  <si>
    <t>WILSON SEBASTIAN MORALES HENAO</t>
  </si>
  <si>
    <t>3104034115</t>
  </si>
  <si>
    <t>RURAL_190674100062975203_SECTOR LA FONDA</t>
  </si>
  <si>
    <t>190674100062975203</t>
  </si>
  <si>
    <t>2026-03-04 09:48:33</t>
  </si>
  <si>
    <t>23468943</t>
  </si>
  <si>
    <t>2026-02-23 08:04:23</t>
  </si>
  <si>
    <t>ALBERTO MARIO GARCIA VILLA</t>
  </si>
  <si>
    <t>3137831815</t>
  </si>
  <si>
    <t>RURAL_190761100263100009</t>
  </si>
  <si>
    <t>190761100263100009</t>
  </si>
  <si>
    <t>2026-03-04 08:04:23</t>
  </si>
  <si>
    <t>23497563</t>
  </si>
  <si>
    <t>2026-02-23 13:59:18</t>
  </si>
  <si>
    <t>JAIRO ANTONIO MUÑOZ</t>
  </si>
  <si>
    <t>3113105054</t>
  </si>
  <si>
    <t>RURAL_161099834000000003_PROV.SALADA PTE BAJA LOS</t>
  </si>
  <si>
    <t>161099834000000003</t>
  </si>
  <si>
    <t>2026-03-09 13:59:18</t>
  </si>
  <si>
    <t>23530327</t>
  </si>
  <si>
    <t>2026-02-23 11:27:39</t>
  </si>
  <si>
    <t>URIEL MONTAÑEZ GUERRERO</t>
  </si>
  <si>
    <t>2326762</t>
  </si>
  <si>
    <t>3174391233</t>
  </si>
  <si>
    <t>190616200311780003</t>
  </si>
  <si>
    <t>2026-03-09 11:27:39</t>
  </si>
  <si>
    <t>23572218</t>
  </si>
  <si>
    <t>2026-02-20 16:30:37</t>
  </si>
  <si>
    <t>GERARDO DE JESUS GOMEZ OCAMPO</t>
  </si>
  <si>
    <t>3192501924</t>
  </si>
  <si>
    <t>RURAL_190440200901800001_VDA EL SOCORRO</t>
  </si>
  <si>
    <t>190440200901800001</t>
  </si>
  <si>
    <t>2026-03-06 16:30:37</t>
  </si>
  <si>
    <t>23600978</t>
  </si>
  <si>
    <t>2026-02-21 08:36:52</t>
  </si>
  <si>
    <t>LIZ NATALIA GIRALDO PALACIO</t>
  </si>
  <si>
    <t>2509640</t>
  </si>
  <si>
    <t>3166910163</t>
  </si>
  <si>
    <t>RURAL_130024229922500000_VEREDA LA HONDA SAN IGNAC</t>
  </si>
  <si>
    <t>130024229922500001</t>
  </si>
  <si>
    <t>2026-03-06 08:36:52</t>
  </si>
  <si>
    <t>23607400</t>
  </si>
  <si>
    <t>ANDRES FELIPE CASTELLANOS RAMIREZ</t>
  </si>
  <si>
    <t>3013437652</t>
  </si>
  <si>
    <t>RURAL_147058630000000102_147058630000000102</t>
  </si>
  <si>
    <t>147058630000000102</t>
  </si>
  <si>
    <t>23607773</t>
  </si>
  <si>
    <t>2026-02-23 08:08:30</t>
  </si>
  <si>
    <t>DAIMER ALBERTO ALVAREZ VALENCIA</t>
  </si>
  <si>
    <t>3217146048</t>
  </si>
  <si>
    <t>RURAL_190318101396585103_CL 33 C CR 48 A -15 (LC 1</t>
  </si>
  <si>
    <t>190318101396585103</t>
  </si>
  <si>
    <t>2026-03-04 08:08:30</t>
  </si>
  <si>
    <t>3194197831</t>
  </si>
  <si>
    <t>RURAL_190674200642100003_190674200642100003</t>
  </si>
  <si>
    <t>23624280</t>
  </si>
  <si>
    <t>2026-02-23 12:50:27</t>
  </si>
  <si>
    <t>CARLOS ANDRES JARAMILLO DIAZ</t>
  </si>
  <si>
    <t>5310053</t>
  </si>
  <si>
    <t>RURAL_190617200792100037_VEREDA LOS ALTICOS</t>
  </si>
  <si>
    <t>190617200792100037</t>
  </si>
  <si>
    <t>2026-03-09 12:50:27</t>
  </si>
  <si>
    <t>23624690</t>
  </si>
  <si>
    <t>2026-02-23 13:36:01</t>
  </si>
  <si>
    <t>TELMA ROSA MUÑOZ ESTRADA</t>
  </si>
  <si>
    <t>8551240</t>
  </si>
  <si>
    <t>3128765595</t>
  </si>
  <si>
    <t>CL 39 FC CR 120 D -85 (INTERIOR 3002 )</t>
  </si>
  <si>
    <t>083219630400853002</t>
  </si>
  <si>
    <t>2026-03-04 13:36:01</t>
  </si>
  <si>
    <t>6/01/2026 20:51:45</t>
  </si>
  <si>
    <t xml:space="preserve">414 se localiza al cliente por teléfono y manifiesta que no puede atender la visita </t>
  </si>
  <si>
    <t>23625534</t>
  </si>
  <si>
    <t>2026-02-23 12:49:05</t>
  </si>
  <si>
    <t>ANA MARIA JARAMILLO DIEZ</t>
  </si>
  <si>
    <t>RURAL_190617200792100001_PROV.VEREDA LOS ALTICOS S</t>
  </si>
  <si>
    <t>190617200792100001</t>
  </si>
  <si>
    <t>2026-03-09 12:49:05</t>
  </si>
  <si>
    <t>23626116</t>
  </si>
  <si>
    <t>2026-02-23 09:14:20</t>
  </si>
  <si>
    <t>MARIO VILLA CASTAÑEDA</t>
  </si>
  <si>
    <t>3005615742</t>
  </si>
  <si>
    <t>RURAL_190617200740200003_VEREDA CAPIRO FINCA LA PL</t>
  </si>
  <si>
    <t>190617200740200003</t>
  </si>
  <si>
    <t>2026-03-09 09:14:20</t>
  </si>
  <si>
    <t>23636664</t>
  </si>
  <si>
    <t>2026-02-23 13:26:25</t>
  </si>
  <si>
    <t>ANDRES FELIPE LOZANO GIRALDO</t>
  </si>
  <si>
    <t>3207620955</t>
  </si>
  <si>
    <t>RURAL_190042200863151002_SAN NICOLAS DE BARY CASA</t>
  </si>
  <si>
    <t>190042200863151002</t>
  </si>
  <si>
    <t>2026-03-09 13:26:25</t>
  </si>
  <si>
    <t>23639517</t>
  </si>
  <si>
    <t>2026-02-17 11:30:48</t>
  </si>
  <si>
    <t>LUIS NEVARDO GUARIN SERNA</t>
  </si>
  <si>
    <t>3217465881</t>
  </si>
  <si>
    <t>RURAL_190234200563165002_VEREDA LOPIA</t>
  </si>
  <si>
    <t>190234200563165002</t>
  </si>
  <si>
    <t>2026-03-05 11:30:48</t>
  </si>
  <si>
    <t>23649434</t>
  </si>
  <si>
    <t>2026-02-23 09:09:13</t>
  </si>
  <si>
    <t>CARLOS JULIO CANO USMA</t>
  </si>
  <si>
    <t>3122523317</t>
  </si>
  <si>
    <t>RURAL_146022855000000000_RURAL_PALMITAS</t>
  </si>
  <si>
    <t>146022855000000000</t>
  </si>
  <si>
    <t>2026-03-09 09:09:13</t>
  </si>
  <si>
    <t>11/02/2026 20:19:59</t>
  </si>
  <si>
    <t>440 falta cambiar la cometida para el aumento de capacidad 
470 falta cambiar el medidor de 120 voltios a 240 voltios</t>
  </si>
  <si>
    <t>23649468</t>
  </si>
  <si>
    <t>2026-02-23 12:17:15</t>
  </si>
  <si>
    <t>CLODOMIRO GOMEZ VARGAS</t>
  </si>
  <si>
    <t>3205535228</t>
  </si>
  <si>
    <t>RURAL_190858100145500000_CALLE LA CANCHA</t>
  </si>
  <si>
    <t>190858100145500000</t>
  </si>
  <si>
    <t>2026-03-06 12:17:15</t>
  </si>
  <si>
    <t>23652049</t>
  </si>
  <si>
    <t>CARLOS ANDRES ACOSTA GOMEZ</t>
  </si>
  <si>
    <t>3012279831</t>
  </si>
  <si>
    <t>CL 65 CR 140 -93 (INTERIOR 202 )</t>
  </si>
  <si>
    <t>086415000000930202</t>
  </si>
  <si>
    <t>2026-02-23 13:54:12</t>
  </si>
  <si>
    <t>RURAL_190190100492750000</t>
  </si>
  <si>
    <t>2026-03-04 13:54:12</t>
  </si>
  <si>
    <t>23655572</t>
  </si>
  <si>
    <t>2026-02-23 15:03:50</t>
  </si>
  <si>
    <t>YAMILE IVONNE OROZCO PEREZ</t>
  </si>
  <si>
    <t>3147951714</t>
  </si>
  <si>
    <t>RURAL_190306100023805002_BARRIO EL CARMELO PISCINA</t>
  </si>
  <si>
    <t>190306100023805002</t>
  </si>
  <si>
    <t>2026-03-06 15:03:50</t>
  </si>
  <si>
    <t>23656486</t>
  </si>
  <si>
    <t>2026-02-23 08:17:28</t>
  </si>
  <si>
    <t>FABIAN MORENO RENDON</t>
  </si>
  <si>
    <t>3116024406</t>
  </si>
  <si>
    <t>RURAL_190656200737906013_PROV.PARCELACIÓN EL CASTI</t>
  </si>
  <si>
    <t>190656200737906006</t>
  </si>
  <si>
    <t>2026-03-09 08:17:28</t>
  </si>
  <si>
    <t>2026-02-23 13:19:32</t>
  </si>
  <si>
    <t>2026-03-05 13:19:32</t>
  </si>
  <si>
    <t>23659238</t>
  </si>
  <si>
    <t>2026-02-23 07:54:23</t>
  </si>
  <si>
    <t>ORFA LIBE DE JESUS MONTOYA URREGO</t>
  </si>
  <si>
    <t>RURAL_190847100023938101_CR 33 CL 26-54_LC101</t>
  </si>
  <si>
    <t>190847100023938101</t>
  </si>
  <si>
    <t>2026-03-04 07:54:23</t>
  </si>
  <si>
    <t>23659239</t>
  </si>
  <si>
    <t>2026-02-23 07:55:32</t>
  </si>
  <si>
    <t>RURAL_190847100023936201_CR 33 CL 26-54_INT201</t>
  </si>
  <si>
    <t>190847100023936201</t>
  </si>
  <si>
    <t>2026-03-04 07:55:32</t>
  </si>
  <si>
    <t>23659243</t>
  </si>
  <si>
    <t>2026-02-23 07:54:54</t>
  </si>
  <si>
    <t>RURAL_190847100023936202_CR 33 CL 26-54_INT202</t>
  </si>
  <si>
    <t>190847100023936202</t>
  </si>
  <si>
    <t>2026-03-04 07:54:54</t>
  </si>
  <si>
    <t>23669433</t>
  </si>
  <si>
    <t>2026-02-20 14:08:12</t>
  </si>
  <si>
    <t>JUAN FERNANDO BENITEZ PIEDRAHITA</t>
  </si>
  <si>
    <t>3115183402</t>
  </si>
  <si>
    <t>RURAL_190285200534300003_VDA MONOS</t>
  </si>
  <si>
    <t>190285200534300003</t>
  </si>
  <si>
    <t>2026-03-06 14:08:12</t>
  </si>
  <si>
    <t>23669459</t>
  </si>
  <si>
    <t>2026-02-20 14:23:21</t>
  </si>
  <si>
    <t>RURAL_190698200631700101_VEREDA EL CARMELO</t>
  </si>
  <si>
    <t>190698200631700101</t>
  </si>
  <si>
    <t>2026-03-06 14:23:21</t>
  </si>
  <si>
    <t>23669471</t>
  </si>
  <si>
    <t>2026-02-20 14:32:37</t>
  </si>
  <si>
    <t>RURAL_190755100155000202_LA DANTA APT 202</t>
  </si>
  <si>
    <t>190755100155000202</t>
  </si>
  <si>
    <t>2026-03-03 14:32:37</t>
  </si>
  <si>
    <t>23669480</t>
  </si>
  <si>
    <t>2026-02-20 14:37:37</t>
  </si>
  <si>
    <t>YEFER MARIN QUINTERO</t>
  </si>
  <si>
    <t>RURAL_190755100061000003_LA DANTA BR LA ESPERANZA</t>
  </si>
  <si>
    <t>190755100061000003</t>
  </si>
  <si>
    <t>2026-03-03 14:37:37</t>
  </si>
  <si>
    <t>23669608</t>
  </si>
  <si>
    <t>2026-02-20 15:41:01</t>
  </si>
  <si>
    <t>JIOVANNY ANDREY HOYOS ZULUAGA</t>
  </si>
  <si>
    <t>3192635619</t>
  </si>
  <si>
    <t>RURAL_190697100686800003_CL 48AA 52-19 APTO 501</t>
  </si>
  <si>
    <t>190697100686800003</t>
  </si>
  <si>
    <t>2026-03-03 15:41:01</t>
  </si>
  <si>
    <t>23669658</t>
  </si>
  <si>
    <t>2026-02-20 16:12:39</t>
  </si>
  <si>
    <t>JOSE FABIAN MEJIA OSPINA</t>
  </si>
  <si>
    <t>3205662001</t>
  </si>
  <si>
    <t>RURAL_190440200642450001_PROV.RURAL_19044020064245</t>
  </si>
  <si>
    <t>190440200642450001</t>
  </si>
  <si>
    <t>2026-03-06 16:12:39</t>
  </si>
  <si>
    <t>23669670</t>
  </si>
  <si>
    <t>2026-02-20 16:19:39</t>
  </si>
  <si>
    <t>COOPERATIVA MULTIACTIVA ALIANZA PARA EL</t>
  </si>
  <si>
    <t>5633298</t>
  </si>
  <si>
    <t>3132617980</t>
  </si>
  <si>
    <t>RURAL_190616200181688001_VEREDA LOS PINOS</t>
  </si>
  <si>
    <t>190616200181688001</t>
  </si>
  <si>
    <t>2026-03-06 16:19:39</t>
  </si>
  <si>
    <t>23669688</t>
  </si>
  <si>
    <t>2026-02-20 16:41:28</t>
  </si>
  <si>
    <t>MANDIRELIS FLOREZ MARIN</t>
  </si>
  <si>
    <t>3128523870</t>
  </si>
  <si>
    <t>RURAL_190674200688550002_PROV.VDA LA PORQUERA</t>
  </si>
  <si>
    <t>190674200688550002</t>
  </si>
  <si>
    <t>2026-03-06 16:41:28</t>
  </si>
  <si>
    <t>23669690</t>
  </si>
  <si>
    <t>2026-02-20 16:43:03</t>
  </si>
  <si>
    <t>CLAUDIA MARIA ALVAREZ RESTREPO</t>
  </si>
  <si>
    <t>RURAL_190674200663500003_PROV.VDA CHAPARRAL</t>
  </si>
  <si>
    <t>190674200663500003</t>
  </si>
  <si>
    <t>2026-03-06 16:43:03</t>
  </si>
  <si>
    <t>23669704</t>
  </si>
  <si>
    <t>2026-02-20 16:52:02</t>
  </si>
  <si>
    <t>DANIEL ALEXANDER VILLEGAS JIMENEZ</t>
  </si>
  <si>
    <t>3225456147</t>
  </si>
  <si>
    <t>RURAL_190440200913924008_VDA ALTO MERCADO</t>
  </si>
  <si>
    <t>190440200913924008</t>
  </si>
  <si>
    <t>2026-03-06 16:52:02</t>
  </si>
  <si>
    <t>23669711</t>
  </si>
  <si>
    <t>2026-02-20 16:56:50</t>
  </si>
  <si>
    <t>CINDY PAOLA ROMERO MENDOZA</t>
  </si>
  <si>
    <t>3234286891</t>
  </si>
  <si>
    <t>RURAL_190440200913924009_VDA ALTO MERCADO</t>
  </si>
  <si>
    <t>190440200913924009</t>
  </si>
  <si>
    <t>2026-03-06 16:56:50</t>
  </si>
  <si>
    <t>23669736</t>
  </si>
  <si>
    <t>2026-02-20 17:31:45</t>
  </si>
  <si>
    <t>JOSE LUIS RUIZ PULGARIN</t>
  </si>
  <si>
    <t>5114066</t>
  </si>
  <si>
    <t>3104569542</t>
  </si>
  <si>
    <t>RURAL_190197200874400002_PROV.190197200874400000_</t>
  </si>
  <si>
    <t>190197200874400002</t>
  </si>
  <si>
    <t>2026-03-06 17:31:45</t>
  </si>
  <si>
    <t>23670562</t>
  </si>
  <si>
    <t>2026-02-23 07:41:03</t>
  </si>
  <si>
    <t>ANGELA AMPARO LOPEZ ARBELAEZ</t>
  </si>
  <si>
    <t>6100109</t>
  </si>
  <si>
    <t>3226052331</t>
  </si>
  <si>
    <t>RURAL_190439100177670102</t>
  </si>
  <si>
    <t>190439100177670102</t>
  </si>
  <si>
    <t>2026-03-04 07:41:03</t>
  </si>
  <si>
    <t>23670593</t>
  </si>
  <si>
    <t>2026-02-23 08:03:15</t>
  </si>
  <si>
    <t>LEONARDO GALLEGO GOMEZ</t>
  </si>
  <si>
    <t>3138258304</t>
  </si>
  <si>
    <t>CL 16 CR 13 -42 (INTERIOR 101 )</t>
  </si>
  <si>
    <t>900057560001993783</t>
  </si>
  <si>
    <t>2026-03-04 08:03:15</t>
  </si>
  <si>
    <t>23670594</t>
  </si>
  <si>
    <t>2026-02-23 08:03:51</t>
  </si>
  <si>
    <t>LUZ ANGELA DAVID MORA</t>
  </si>
  <si>
    <t>2767680</t>
  </si>
  <si>
    <t>3104708305</t>
  </si>
  <si>
    <t>CL 56 EF CR 18 A -48 (INTERIOR 101 )</t>
  </si>
  <si>
    <t>055116568100480101</t>
  </si>
  <si>
    <t>2026-03-04 08:03:51</t>
  </si>
  <si>
    <t>23670613</t>
  </si>
  <si>
    <t>2026-02-23 08:24:22</t>
  </si>
  <si>
    <t>LUZ MARINA  RIOS DE ORREGO</t>
  </si>
  <si>
    <t>3146651915</t>
  </si>
  <si>
    <t>RURAL_190149200773702002_PROV.CAMPO ALEGRE</t>
  </si>
  <si>
    <t>190149200773702002</t>
  </si>
  <si>
    <t>2026-03-09 08:24:22</t>
  </si>
  <si>
    <t>23670614</t>
  </si>
  <si>
    <t>2026-02-23 08:24:33</t>
  </si>
  <si>
    <t>CARLOS MARIO ARBELAEZ GALLEGO</t>
  </si>
  <si>
    <t>3113618567</t>
  </si>
  <si>
    <t>RURAL_190440200841000001_VDA CHOCHO MAYO</t>
  </si>
  <si>
    <t>190440200841000001</t>
  </si>
  <si>
    <t>2026-03-09 08:24:33</t>
  </si>
  <si>
    <t>23670624</t>
  </si>
  <si>
    <t>2026-02-23 08:33:54</t>
  </si>
  <si>
    <t>AREA METROPOLITANA DEL VALLE DE ABURRA</t>
  </si>
  <si>
    <t>3856000</t>
  </si>
  <si>
    <t>3174274256</t>
  </si>
  <si>
    <t>CL 65 CR 35 -59</t>
  </si>
  <si>
    <t>056315005000590000</t>
  </si>
  <si>
    <t>2026-03-04 08:33:54</t>
  </si>
  <si>
    <t>23670697</t>
  </si>
  <si>
    <t>2026-02-23 09:59:07</t>
  </si>
  <si>
    <t>DIEGO ALBERTO RENDON CASTAÑO</t>
  </si>
  <si>
    <t>3217055620</t>
  </si>
  <si>
    <t>RURAL_190616200180640001_PROV.VEREDA RIO ABAJO</t>
  </si>
  <si>
    <t>190616200180640001</t>
  </si>
  <si>
    <t>2026-03-09 09:59:07</t>
  </si>
  <si>
    <t>23670713</t>
  </si>
  <si>
    <t>2026-02-23 10:11:17</t>
  </si>
  <si>
    <t>BLANCA NUBIA DE JESUS PEREZ DE VASQUEZ</t>
  </si>
  <si>
    <t>3015302519</t>
  </si>
  <si>
    <t>RURAL_190616200200600003_PROV.VEREDA RIOABAJO</t>
  </si>
  <si>
    <t>190616200200600003</t>
  </si>
  <si>
    <t>2026-03-09 10:11:17</t>
  </si>
  <si>
    <t>23670745</t>
  </si>
  <si>
    <t>2026-02-23 10:43:37</t>
  </si>
  <si>
    <t>MARCO ANTONIO ZAPATA RAMIREZ</t>
  </si>
  <si>
    <t>3127370998</t>
  </si>
  <si>
    <t>CR 50 CL 140 SUR -61 (INTERIOR 101 )</t>
  </si>
  <si>
    <t>044520000000610101</t>
  </si>
  <si>
    <t>2026-03-04 10:43:37</t>
  </si>
  <si>
    <t>23670786</t>
  </si>
  <si>
    <t>2026-02-23 11:51:59</t>
  </si>
  <si>
    <t>CARLOS ARTURO MAYA URIBE</t>
  </si>
  <si>
    <t>3514407</t>
  </si>
  <si>
    <t>3122978081</t>
  </si>
  <si>
    <t>DIAG 66 B TRAN 39 -44</t>
  </si>
  <si>
    <t>053676209000440000</t>
  </si>
  <si>
    <t>2026-03-04 11:51:59</t>
  </si>
  <si>
    <t>23670792</t>
  </si>
  <si>
    <t>2026-02-23 11:53:46</t>
  </si>
  <si>
    <t>WILSON MONTENEGRO ANDRADE</t>
  </si>
  <si>
    <t>3142466154</t>
  </si>
  <si>
    <t>RURAL_190390100063966000_CR 9 CL 16 A -27</t>
  </si>
  <si>
    <t>190390100063966000-ENEPRE</t>
  </si>
  <si>
    <t>2026-03-05 11:53:46</t>
  </si>
  <si>
    <t>3136197529</t>
  </si>
  <si>
    <t>23670824</t>
  </si>
  <si>
    <t>2026-02-23 12:04:36</t>
  </si>
  <si>
    <t>JORGE IVAN ZULUAGA RICO</t>
  </si>
  <si>
    <t>CL 38 CR 49 -46 (INTERIOR 201 RESERVAS ARCOIRIS )</t>
  </si>
  <si>
    <t>900056970001994366</t>
  </si>
  <si>
    <t>2026-03-04 12:04:36</t>
  </si>
  <si>
    <t>23670835</t>
  </si>
  <si>
    <t>2026-02-23 12:11:17</t>
  </si>
  <si>
    <t>FLOR ALBA GUERRA GARCIA</t>
  </si>
  <si>
    <t>3116508534</t>
  </si>
  <si>
    <t>RURAL_190234200712400000_VDA DABEIBA VIEJO</t>
  </si>
  <si>
    <t>190234200712400000</t>
  </si>
  <si>
    <t>2026-03-10 12:11:17</t>
  </si>
  <si>
    <t>23670837</t>
  </si>
  <si>
    <t>2026-02-23 12:11:51</t>
  </si>
  <si>
    <t>ESAU DE JESUS MORENO MAZO</t>
  </si>
  <si>
    <t>3376385</t>
  </si>
  <si>
    <t>3218318410</t>
  </si>
  <si>
    <t>CR 3 B ESTE CL 54 A -52</t>
  </si>
  <si>
    <t>705023204100520000</t>
  </si>
  <si>
    <t>2026-03-04 12:11:51</t>
  </si>
  <si>
    <t>23670841</t>
  </si>
  <si>
    <t>2026-02-23 12:13:45</t>
  </si>
  <si>
    <t>WILLIAM ANTONIO SALDARRIAGA</t>
  </si>
  <si>
    <t>3205716544</t>
  </si>
  <si>
    <t>CR 57 CL 9 SUR -144 (INTERIOR 301 )</t>
  </si>
  <si>
    <t>040527009001440301</t>
  </si>
  <si>
    <t>2026-03-04 12:13:45</t>
  </si>
  <si>
    <t>23670863</t>
  </si>
  <si>
    <t>DANEY VERGARA ARBOLEDA</t>
  </si>
  <si>
    <t>3197922894</t>
  </si>
  <si>
    <t>CR 108 CL 44 A -63 (INTERIOR 3220 )</t>
  </si>
  <si>
    <t>084028004100633220</t>
  </si>
  <si>
    <t>23670877</t>
  </si>
  <si>
    <t>2026-02-23 12:30:57</t>
  </si>
  <si>
    <t>YEISON ARLEY USUGA VARELA</t>
  </si>
  <si>
    <t>3014257346</t>
  </si>
  <si>
    <t>CL 59 CR 16 D -37 (INTERIOR 103 )</t>
  </si>
  <si>
    <t>055119006400370103</t>
  </si>
  <si>
    <t>2026-03-04 12:30:57</t>
  </si>
  <si>
    <t>23670912</t>
  </si>
  <si>
    <t>2026-02-23 13:06:53</t>
  </si>
  <si>
    <t>MARIA ELENA FLOREZ</t>
  </si>
  <si>
    <t>3225940357</t>
  </si>
  <si>
    <t>CR 120 CL 39 FF -32 (INTERIOR 2110 )</t>
  </si>
  <si>
    <t>083220009660322110</t>
  </si>
  <si>
    <t>2026-03-06 13:06:53</t>
  </si>
  <si>
    <t>23670916</t>
  </si>
  <si>
    <t>2026-02-23 13:08:51</t>
  </si>
  <si>
    <t>JUAN BAUTISTA CASTAÑO GUZMAN</t>
  </si>
  <si>
    <t>2112600</t>
  </si>
  <si>
    <t>3146242953</t>
  </si>
  <si>
    <t>RURAL_190660200774800003_PROV.VEREDA LA ESTRELLA</t>
  </si>
  <si>
    <t>190660200774800003</t>
  </si>
  <si>
    <t>2026-03-09 13:08:51</t>
  </si>
  <si>
    <t>JAIME LEON MUNERA JARAMILLO</t>
  </si>
  <si>
    <t>3105154631</t>
  </si>
  <si>
    <t>23670926</t>
  </si>
  <si>
    <t>2026-02-23 13:14:08</t>
  </si>
  <si>
    <t>ASTRID ELENA GAVIRIA</t>
  </si>
  <si>
    <t>3007971841</t>
  </si>
  <si>
    <t>CL 18 CR 90 -82</t>
  </si>
  <si>
    <t>051918000000820000</t>
  </si>
  <si>
    <t>2026-03-06 13:14:08</t>
  </si>
  <si>
    <t>3136478725</t>
  </si>
  <si>
    <t>23670954</t>
  </si>
  <si>
    <t>2026-02-23 13:27:39</t>
  </si>
  <si>
    <t>OLIVERIO ANTONIO MEJIA USUGA</t>
  </si>
  <si>
    <t>3105761092</t>
  </si>
  <si>
    <t>CL 49 B CR 99 B -129</t>
  </si>
  <si>
    <t>054919209201290000</t>
  </si>
  <si>
    <t>2026-03-06 13:27:39</t>
  </si>
  <si>
    <t>23670964</t>
  </si>
  <si>
    <t>2026-02-23 13:31:39</t>
  </si>
  <si>
    <t>3153444898</t>
  </si>
  <si>
    <t>RURAL_190736208245200000_VDA N CANAVERAL</t>
  </si>
  <si>
    <t>190736208245200000</t>
  </si>
  <si>
    <t>2026-03-13 13:31:39</t>
  </si>
  <si>
    <t>23670967</t>
  </si>
  <si>
    <t>MATEO RIVERA RESTREPO</t>
  </si>
  <si>
    <t>3023630040</t>
  </si>
  <si>
    <t>RURAL_163010097000000114</t>
  </si>
  <si>
    <t>163010097000000114</t>
  </si>
  <si>
    <t>23670968</t>
  </si>
  <si>
    <t>2026-02-23 13:34:31</t>
  </si>
  <si>
    <t>ADRIAN DE JESUS AGUDELO VELASQUEZ</t>
  </si>
  <si>
    <t>3053090959</t>
  </si>
  <si>
    <t>RURAL_190656200635200003_PROV.VEREDA GUAYACANES</t>
  </si>
  <si>
    <t>190656200635200003</t>
  </si>
  <si>
    <t>2026-03-09 13:34:31</t>
  </si>
  <si>
    <t>23670995</t>
  </si>
  <si>
    <t>MARCELA CORREA CARVAJAL</t>
  </si>
  <si>
    <t>3052272460</t>
  </si>
  <si>
    <t>CL 34 B CR 115 A -70 (INTERIOR 202 )</t>
  </si>
  <si>
    <t>083114205100700202</t>
  </si>
  <si>
    <t>23671052</t>
  </si>
  <si>
    <t>DENIS JULIANA POSADA POSADA</t>
  </si>
  <si>
    <t>3108767718</t>
  </si>
  <si>
    <t>CL 65 CR 16 DD -19 (INTERIOR 1580 )</t>
  </si>
  <si>
    <t>056115006440191580</t>
  </si>
  <si>
    <t>23671058</t>
  </si>
  <si>
    <t>2026-02-23 14:12:58</t>
  </si>
  <si>
    <t>ANDRES FELIPE VASQUEZ ORTIZ</t>
  </si>
  <si>
    <t>3218095075</t>
  </si>
  <si>
    <t>RURAL_190761200616862002_PROV.LLANADAS</t>
  </si>
  <si>
    <t>190761200616862002</t>
  </si>
  <si>
    <t>2026-03-13 14:12:58</t>
  </si>
  <si>
    <t>23671086</t>
  </si>
  <si>
    <t>JUAN ALVEIRO GUTIERREZ MONSALVE</t>
  </si>
  <si>
    <t>4277735</t>
  </si>
  <si>
    <t>3016303566</t>
  </si>
  <si>
    <t>CR 143 CL 65 C -3 (INTERIOR 112 )</t>
  </si>
  <si>
    <t>086423005300030112</t>
  </si>
  <si>
    <t>23671098</t>
  </si>
  <si>
    <t>LEIDY TATIANA CARMONA HERNANDEZ</t>
  </si>
  <si>
    <t>3194659521</t>
  </si>
  <si>
    <t>CL 48 A CR 103 A -11 (INTERIOR 101 )</t>
  </si>
  <si>
    <t>084018103100110101</t>
  </si>
  <si>
    <t>23671196</t>
  </si>
  <si>
    <t>2026-02-23 14:30:19</t>
  </si>
  <si>
    <t>OLGA PATRICIA PATIÑO CASTILLO</t>
  </si>
  <si>
    <t>3136556775</t>
  </si>
  <si>
    <t>RURAL_190761100283232019</t>
  </si>
  <si>
    <t>190761100283232019</t>
  </si>
  <si>
    <t>2026-03-04 14:30:19</t>
  </si>
  <si>
    <t>23671211</t>
  </si>
  <si>
    <t>2026-02-23 14:31:00</t>
  </si>
  <si>
    <t>MARIA ESTHER QUINTERO</t>
  </si>
  <si>
    <t>3193726815</t>
  </si>
  <si>
    <t>RURAL_190318203148450000_VEREDA LA PASTORA GUARNE</t>
  </si>
  <si>
    <t>190318203148450000</t>
  </si>
  <si>
    <t>2026-03-13 14:31:00</t>
  </si>
  <si>
    <t>23671276</t>
  </si>
  <si>
    <t>2026-02-23 14:35:54</t>
  </si>
  <si>
    <t>3127678408</t>
  </si>
  <si>
    <t>RURAL_190656200635200002_GUAYACAN</t>
  </si>
  <si>
    <t>190656200635200002</t>
  </si>
  <si>
    <t>2026-03-09 14:35:54</t>
  </si>
  <si>
    <t>23671291</t>
  </si>
  <si>
    <t>2026-02-23 14:42:23</t>
  </si>
  <si>
    <t>FABIO ALBERTO BORJA SUA</t>
  </si>
  <si>
    <t>3233621721</t>
  </si>
  <si>
    <t>RURAL_190840100169400004</t>
  </si>
  <si>
    <t>190840100169400004</t>
  </si>
  <si>
    <t>2026-03-04 14:42:23</t>
  </si>
  <si>
    <t>23671319</t>
  </si>
  <si>
    <t>2026-02-23 14:57:09</t>
  </si>
  <si>
    <t>MARIA YOLANDA DUQUE SANCHEZ</t>
  </si>
  <si>
    <t>3027999253</t>
  </si>
  <si>
    <t>CL 45 SUR CR 83 C -113</t>
  </si>
  <si>
    <t>044815003301130000</t>
  </si>
  <si>
    <t>2026-03-10 14:57:09</t>
  </si>
  <si>
    <t>23671321</t>
  </si>
  <si>
    <t>2026-02-23 14:59:18</t>
  </si>
  <si>
    <t>LUISA EUGENIA OSORIO BETANCUR</t>
  </si>
  <si>
    <t>3206309042</t>
  </si>
  <si>
    <t>RURAL_190656200633200000_VRDA GUAYACAN</t>
  </si>
  <si>
    <t>190656200633200000</t>
  </si>
  <si>
    <t>2026-03-10 14:59:18</t>
  </si>
  <si>
    <t>23671351</t>
  </si>
  <si>
    <t>2026-02-23 15:12:10</t>
  </si>
  <si>
    <t>EDWIN ADRIAN BERRIO FLOREZ</t>
  </si>
  <si>
    <t>3181583108</t>
  </si>
  <si>
    <t>RURAL_190425100134220000_VDA SECTOR LAS RUI</t>
  </si>
  <si>
    <t>190425100134220000</t>
  </si>
  <si>
    <t>2026-03-06 15:12:10</t>
  </si>
  <si>
    <t>23671390</t>
  </si>
  <si>
    <t>2026-02-23 15:25:42</t>
  </si>
  <si>
    <t>NATALIA MENDOZA LONDOÑO</t>
  </si>
  <si>
    <t>3146164700</t>
  </si>
  <si>
    <t>RURAL_130015040000000000_V BARROBLANCO</t>
  </si>
  <si>
    <t>130015040000000000</t>
  </si>
  <si>
    <t>2026-03-13 15:25:42</t>
  </si>
  <si>
    <t>2 días 15:49</t>
  </si>
  <si>
    <t>3 días 13:40</t>
  </si>
  <si>
    <t>2 días 16:55</t>
  </si>
  <si>
    <t>ROBINSON ANDRES ALVAREZ GRAJALES</t>
  </si>
  <si>
    <t>23558500</t>
  </si>
  <si>
    <t>2026-02-23 16:11:38</t>
  </si>
  <si>
    <t>KATERINE ALEJANDRA PINEDA RAMIREZ</t>
  </si>
  <si>
    <t>8962601</t>
  </si>
  <si>
    <t>3058962600</t>
  </si>
  <si>
    <t>RURAL_190501200350410001</t>
  </si>
  <si>
    <t>190501200350410001</t>
  </si>
  <si>
    <t>2026-03-05 16:11:38</t>
  </si>
  <si>
    <t>6 días 08:08</t>
  </si>
  <si>
    <t>3 días 11:47</t>
  </si>
  <si>
    <t>4 días 13:34</t>
  </si>
  <si>
    <t>6 días 13:34</t>
  </si>
  <si>
    <t>23633139</t>
  </si>
  <si>
    <t>2026-02-23 11:49:11</t>
  </si>
  <si>
    <t>MIRA ELENA JIMENEZ MENESES</t>
  </si>
  <si>
    <t>3152293333</t>
  </si>
  <si>
    <t>RURAL_190605100017350010_SAN JUDAS_ALTO DE LOS POM</t>
  </si>
  <si>
    <t>190605100017350010</t>
  </si>
  <si>
    <t>2026-03-04 11:49:11</t>
  </si>
  <si>
    <t>23634240</t>
  </si>
  <si>
    <t>DANIELA CRISTINA ARIAS VIANA</t>
  </si>
  <si>
    <t>3209778745</t>
  </si>
  <si>
    <t>RURAL_190550200650080009_PROV.VEREDA PIEDRA GORDA</t>
  </si>
  <si>
    <t>190550200650080009</t>
  </si>
  <si>
    <t>23639703</t>
  </si>
  <si>
    <t>FERNANDO  QUINTERO</t>
  </si>
  <si>
    <t>5972448</t>
  </si>
  <si>
    <t>3113396358</t>
  </si>
  <si>
    <t>RURAL_167073340000000301</t>
  </si>
  <si>
    <t>167073340000000301</t>
  </si>
  <si>
    <t>6 días 14:15</t>
  </si>
  <si>
    <t>4 días 16:42</t>
  </si>
  <si>
    <t>23652145</t>
  </si>
  <si>
    <t>2026-02-21 11:41:30</t>
  </si>
  <si>
    <t>3207452532</t>
  </si>
  <si>
    <t>CR 29 CL 28 -2 (INTERIOR 101 )</t>
  </si>
  <si>
    <t>900056420001960698</t>
  </si>
  <si>
    <t>2026-03-03 11:41:30</t>
  </si>
  <si>
    <t>23654511</t>
  </si>
  <si>
    <t>YISED ARCILA ARROYAVE</t>
  </si>
  <si>
    <t>3148875593</t>
  </si>
  <si>
    <t>4 días 10:57</t>
  </si>
  <si>
    <t>2 días 08:49</t>
  </si>
  <si>
    <t>2 días 13:36</t>
  </si>
  <si>
    <t>4 días 07:34</t>
  </si>
  <si>
    <t>23657646</t>
  </si>
  <si>
    <t>2026-02-23 06:32:50</t>
  </si>
  <si>
    <t>FRANCISCO HERNANDO ORTIZ MEJIA</t>
  </si>
  <si>
    <t>3003848803</t>
  </si>
  <si>
    <t>RURAL_190642200621263000_VDA_LA TARQUI</t>
  </si>
  <si>
    <t>190642200621263000</t>
  </si>
  <si>
    <t>2026-03-11 06:32:50</t>
  </si>
  <si>
    <t>23658278</t>
  </si>
  <si>
    <t>2026-02-20 17:02:02</t>
  </si>
  <si>
    <t>EDILIO ALBEIRO SIERRA</t>
  </si>
  <si>
    <t>RURAL_190735101566500303_CL 49 CR 54 A 89 AP 303</t>
  </si>
  <si>
    <t>190735101566500303</t>
  </si>
  <si>
    <t>2026-03-03 17:02:02</t>
  </si>
  <si>
    <t>23658788</t>
  </si>
  <si>
    <t>2026-02-20 17:00:52</t>
  </si>
  <si>
    <t>RURAL_190735101566800203_CL 49 CR 54 A -89 (INTERI</t>
  </si>
  <si>
    <t>190735101566800203</t>
  </si>
  <si>
    <t>2026-03-03 17:00:52</t>
  </si>
  <si>
    <t>23659002</t>
  </si>
  <si>
    <t>2026-02-20 16:59:40</t>
  </si>
  <si>
    <t>RURAL_190735101566500301_CL 49 CR 54A -89_INT301</t>
  </si>
  <si>
    <t>190735101566500301</t>
  </si>
  <si>
    <t>2026-03-03 16:59:40</t>
  </si>
  <si>
    <t>23659054</t>
  </si>
  <si>
    <t>2026-02-20 16:55:46</t>
  </si>
  <si>
    <t>RURAL_190735101566800302_CL 49 CR 54 A -89 (INTERI</t>
  </si>
  <si>
    <t>190735101566800302</t>
  </si>
  <si>
    <t>2026-03-03 16:55:46</t>
  </si>
  <si>
    <t>23659074</t>
  </si>
  <si>
    <t>2026-02-20 16:54:00</t>
  </si>
  <si>
    <t>RURAL_190735101566500202_CL 49 CR 54 A 89 AP 202</t>
  </si>
  <si>
    <t>190735101566500202</t>
  </si>
  <si>
    <t>2026-03-03 16:54:00</t>
  </si>
  <si>
    <t>23659353</t>
  </si>
  <si>
    <t>2026-02-20 16:52:31</t>
  </si>
  <si>
    <t>3246157199</t>
  </si>
  <si>
    <t>CL 49 CR 54 A -89 (INTERIOR 201 )</t>
  </si>
  <si>
    <t>900057360001974702</t>
  </si>
  <si>
    <t>2026-03-03 16:52:31</t>
  </si>
  <si>
    <t>23660851</t>
  </si>
  <si>
    <t>2026-02-23 08:26:14</t>
  </si>
  <si>
    <t>JUAN MANUEL OBANDO FLOREZ</t>
  </si>
  <si>
    <t>3103652846</t>
  </si>
  <si>
    <t>CR 29 CL 32 -50</t>
  </si>
  <si>
    <t>900055760001977852</t>
  </si>
  <si>
    <t>2026-03-04 08:26:14</t>
  </si>
  <si>
    <t>2026-02-23 15:49:58</t>
  </si>
  <si>
    <t>RURAL_190604100332585000 _LAS PAVAS</t>
  </si>
  <si>
    <t>6 días 10:08</t>
  </si>
  <si>
    <t>4 días 16:22</t>
  </si>
  <si>
    <t>5 días 09:48</t>
  </si>
  <si>
    <t>3 días 13:31</t>
  </si>
  <si>
    <t>3 días 14:23</t>
  </si>
  <si>
    <t>3 días 16:39</t>
  </si>
  <si>
    <t>23669270</t>
  </si>
  <si>
    <t>2026-02-20 12:05:28</t>
  </si>
  <si>
    <t>LUIS ADRIAN MARIN MORALES</t>
  </si>
  <si>
    <t>3104287459</t>
  </si>
  <si>
    <t>RURAL_190735100104400001_CRA 56A 46A 72</t>
  </si>
  <si>
    <t>190735100104400001</t>
  </si>
  <si>
    <t>2026-03-03 12:05:28</t>
  </si>
  <si>
    <t>23669454</t>
  </si>
  <si>
    <t>2026-02-20 14:22:17</t>
  </si>
  <si>
    <t>CARLOS MARIO FLOREZ SANCHEZ</t>
  </si>
  <si>
    <t>4715874</t>
  </si>
  <si>
    <t>3108289433</t>
  </si>
  <si>
    <t>RURAL_190680200442520000_PALO COPOSO PARTE BAJA</t>
  </si>
  <si>
    <t>190680200442520000</t>
  </si>
  <si>
    <t>2026-03-12 14:22:17</t>
  </si>
  <si>
    <t>23669685</t>
  </si>
  <si>
    <t>2026-02-20 16:36:59</t>
  </si>
  <si>
    <t>ANDRES MAURICIO MOLINA OSORIO</t>
  </si>
  <si>
    <t>8401353</t>
  </si>
  <si>
    <t>3103544953</t>
  </si>
  <si>
    <t>RURAL_190282100131850000_CR 49 50 50</t>
  </si>
  <si>
    <t>190282100131850000</t>
  </si>
  <si>
    <t>2026-03-05 16:36:59</t>
  </si>
  <si>
    <t>23669693</t>
  </si>
  <si>
    <t>2026-02-20 16:45:28</t>
  </si>
  <si>
    <t>CARLOS ENRIQUE GARCIA CASTRILLON</t>
  </si>
  <si>
    <t>3214323770</t>
  </si>
  <si>
    <t>RURAL_190605200051520010_LOS LAGOS</t>
  </si>
  <si>
    <t>190605200051520010</t>
  </si>
  <si>
    <t>2026-03-06 16:45:28</t>
  </si>
  <si>
    <t>23669700</t>
  </si>
  <si>
    <t>2026-02-20 16:47:16</t>
  </si>
  <si>
    <t>ASTRID CARRILLO</t>
  </si>
  <si>
    <t>3104085009</t>
  </si>
  <si>
    <t>RURAL_190736105250900202_CL 47 N 58-18</t>
  </si>
  <si>
    <t>190736105250900202</t>
  </si>
  <si>
    <t>2026-03-03 16:47:16</t>
  </si>
  <si>
    <t>2 días 16:47</t>
  </si>
  <si>
    <t>8 días 16:47</t>
  </si>
  <si>
    <t>6 días 08:17</t>
  </si>
  <si>
    <t>23670641</t>
  </si>
  <si>
    <t>2026-02-23 08:53:11</t>
  </si>
  <si>
    <t>ALEIDA MARIA BERRIO ALVAREZ</t>
  </si>
  <si>
    <t>8616577</t>
  </si>
  <si>
    <t>3105970504</t>
  </si>
  <si>
    <t>RURAL_264419008100170001</t>
  </si>
  <si>
    <t>264419008100170001</t>
  </si>
  <si>
    <t>2026-03-09 08:53:11</t>
  </si>
  <si>
    <t>23670649</t>
  </si>
  <si>
    <t>2026-02-23 08:58:42</t>
  </si>
  <si>
    <t>ACOSTA RAMIREZ LUIS BERNARDO ACOSTA RAMIREZ LUIS BERNARDO</t>
  </si>
  <si>
    <t>RURAL_190034100029600002</t>
  </si>
  <si>
    <t>190034100029600002</t>
  </si>
  <si>
    <t>2026-03-04 08:58:42</t>
  </si>
  <si>
    <t>23670660</t>
  </si>
  <si>
    <t>2026-02-23 09:15:06</t>
  </si>
  <si>
    <t>RURAL_190034100029600003</t>
  </si>
  <si>
    <t>190034100029600003</t>
  </si>
  <si>
    <t>2026-03-04 09:15:06</t>
  </si>
  <si>
    <t>3 días 09:58</t>
  </si>
  <si>
    <t>23670717</t>
  </si>
  <si>
    <t>2026-02-23 10:14:22</t>
  </si>
  <si>
    <t>KELLY MARCELA RUIZ MUNERA</t>
  </si>
  <si>
    <t>3136491007</t>
  </si>
  <si>
    <t>RURAL_190378100020420102_EL HUESO</t>
  </si>
  <si>
    <t>190378100020420102</t>
  </si>
  <si>
    <t>2026-03-04 10:14:22</t>
  </si>
  <si>
    <t>23670738</t>
  </si>
  <si>
    <t>2026-02-23 10:37:47</t>
  </si>
  <si>
    <t>LUISA FERNANDA GRANDA MUÑOZ</t>
  </si>
  <si>
    <t>3216464078</t>
  </si>
  <si>
    <t>RURAL_190033200795800000_SAN JOSE</t>
  </si>
  <si>
    <t>190033200795800000</t>
  </si>
  <si>
    <t>2026-03-13 10:37:47</t>
  </si>
  <si>
    <t>23670753</t>
  </si>
  <si>
    <t>2026-02-23 10:53:24</t>
  </si>
  <si>
    <t>RURAL_190378100020420101_EL HUESO</t>
  </si>
  <si>
    <t>190378100020420101</t>
  </si>
  <si>
    <t>2026-03-04 10:53:24</t>
  </si>
  <si>
    <t>23670780</t>
  </si>
  <si>
    <t>2026-02-23 11:47:59</t>
  </si>
  <si>
    <t>RURAL_190378100020420901_EL HUESO</t>
  </si>
  <si>
    <t>190378100020420901</t>
  </si>
  <si>
    <t>2026-03-04 11:47:59</t>
  </si>
  <si>
    <t>23670799</t>
  </si>
  <si>
    <t>2026-02-23 11:56:07</t>
  </si>
  <si>
    <t>RURAL_190378100020420103_EL HUESO</t>
  </si>
  <si>
    <t>190378100020420103</t>
  </si>
  <si>
    <t>2026-03-04 11:56:07</t>
  </si>
  <si>
    <t>23670805</t>
  </si>
  <si>
    <t>2026-02-23 11:57:57</t>
  </si>
  <si>
    <t>GUILLERMO LEON GIL CARDONA</t>
  </si>
  <si>
    <t>3116338361</t>
  </si>
  <si>
    <t>RURAL_190550100042410906</t>
  </si>
  <si>
    <t>190550100042410906</t>
  </si>
  <si>
    <t>2026-03-04 11:57:57</t>
  </si>
  <si>
    <t>23670806</t>
  </si>
  <si>
    <t>2026-02-23 11:58:22</t>
  </si>
  <si>
    <t>VENI LUZ ALEAN JERONIMO</t>
  </si>
  <si>
    <t>3216232010</t>
  </si>
  <si>
    <t>RURAL_190736105415246001_BRR BELLA LUZ</t>
  </si>
  <si>
    <t>190736105415246001</t>
  </si>
  <si>
    <t>2026-03-04 11:58:22</t>
  </si>
  <si>
    <t>23670856</t>
  </si>
  <si>
    <t>2026-02-23 12:18:56</t>
  </si>
  <si>
    <t>CESAR ANDRES CASTAÑO MARIN</t>
  </si>
  <si>
    <t>RURAL_190378100021702001_RURAL_190378100021702001</t>
  </si>
  <si>
    <t>190378100021702001</t>
  </si>
  <si>
    <t>2026-03-04 12:18:56</t>
  </si>
  <si>
    <t>23670917</t>
  </si>
  <si>
    <t>2026-02-23 13:08:56</t>
  </si>
  <si>
    <t>MARIA CECILIA RUIZ CORDOBA</t>
  </si>
  <si>
    <t>8411124</t>
  </si>
  <si>
    <t>3148363319</t>
  </si>
  <si>
    <t>RURAL_190101100174000000_KA 47 52B-25</t>
  </si>
  <si>
    <t>190101100174000000</t>
  </si>
  <si>
    <t>2026-03-04 13:08:56</t>
  </si>
  <si>
    <t>4 días 13:46</t>
  </si>
  <si>
    <t>23671022</t>
  </si>
  <si>
    <t>2026-02-23 13:58:15</t>
  </si>
  <si>
    <t>GERMAN ENRIQUE RESTREPO BEDOYA</t>
  </si>
  <si>
    <t>3234218547</t>
  </si>
  <si>
    <t>RURAL_190347100072900000_190347100072900000</t>
  </si>
  <si>
    <t>190347100072900000</t>
  </si>
  <si>
    <t>2026-03-10 13:58:15</t>
  </si>
  <si>
    <t>23671025</t>
  </si>
  <si>
    <t>2026-02-23 13:59:25</t>
  </si>
  <si>
    <t>MARIA CIELO BUSTAMANTE ZAPATA</t>
  </si>
  <si>
    <t>3147909352</t>
  </si>
  <si>
    <t>RURAL_190033200940900001_PROV.SECTOR EL BOSQUE</t>
  </si>
  <si>
    <t>190033200940900001</t>
  </si>
  <si>
    <t>2026-03-09 13:59:25</t>
  </si>
  <si>
    <t>2026-03-04 14:16:46</t>
  </si>
  <si>
    <t>23671130</t>
  </si>
  <si>
    <t>2026-02-23 14:24:53</t>
  </si>
  <si>
    <t>YOLANDA PARTRICIA GALEANO</t>
  </si>
  <si>
    <t>3226411124</t>
  </si>
  <si>
    <t>RURAL_190735100114750201_CRA 56 45 267 APA 201</t>
  </si>
  <si>
    <t>190735100114750201</t>
  </si>
  <si>
    <t>2026-03-04 14:24:53</t>
  </si>
  <si>
    <t>23671274</t>
  </si>
  <si>
    <t>2026-02-23 14:35:27</t>
  </si>
  <si>
    <t>RODRIGO DE JESUS ALVAREZ BEDOYA</t>
  </si>
  <si>
    <t>3137865068</t>
  </si>
  <si>
    <t>RURAL_190022100020600002</t>
  </si>
  <si>
    <t>190022100020600002</t>
  </si>
  <si>
    <t>2026-03-04 14:35:27</t>
  </si>
  <si>
    <t>23671313</t>
  </si>
  <si>
    <t>2026-02-23 14:53:35</t>
  </si>
  <si>
    <t>RURAL_190022100020600003</t>
  </si>
  <si>
    <t>190022100020600003</t>
  </si>
  <si>
    <t>2026-03-04 14:53:35</t>
  </si>
  <si>
    <t>LUIS ENRIQUE RIVERA VARELAS</t>
  </si>
  <si>
    <t>3113206324</t>
  </si>
  <si>
    <t>23671359</t>
  </si>
  <si>
    <t>2026-02-23 15:15:01</t>
  </si>
  <si>
    <t>RURAL_190101100421400000_LA PALMA</t>
  </si>
  <si>
    <t>190101100421400000</t>
  </si>
  <si>
    <t>2026-03-04 15:15:01</t>
  </si>
  <si>
    <t>23671363</t>
  </si>
  <si>
    <t>2026-02-23 15:16:24</t>
  </si>
  <si>
    <t>ESNEIDER ALBERTO RODRIGUEZ JARAMILLO</t>
  </si>
  <si>
    <t>3233218203</t>
  </si>
  <si>
    <t>RURAL_190735101821200010_ALTODE LOS PATIOS</t>
  </si>
  <si>
    <t>190735101821200010</t>
  </si>
  <si>
    <t>2026-03-04 15:16:24</t>
  </si>
  <si>
    <t>23671472</t>
  </si>
  <si>
    <t>JASMIN VANESA RAMIREZ VALLE</t>
  </si>
  <si>
    <t>3046420864</t>
  </si>
  <si>
    <t>CR 92 B CL 58 -44 (INTERIOR 310 )</t>
  </si>
  <si>
    <t>055922208000440310</t>
  </si>
  <si>
    <t>23671506</t>
  </si>
  <si>
    <t>ELISABET DIAZ TUBERQUIA</t>
  </si>
  <si>
    <t>3173663654</t>
  </si>
  <si>
    <t>CR 38 A CL 34 -21 (INTERIOR 304 )</t>
  </si>
  <si>
    <t>053328104000210304</t>
  </si>
  <si>
    <t>23671562</t>
  </si>
  <si>
    <t>2026-02-23 16:44:56</t>
  </si>
  <si>
    <t>OLGA LOPEZ</t>
  </si>
  <si>
    <t>3174937</t>
  </si>
  <si>
    <t>3116351596</t>
  </si>
  <si>
    <t>RURAL_190616200473000000_SAJONIA</t>
  </si>
  <si>
    <t>190616200473000000</t>
  </si>
  <si>
    <t>2026-03-13 16:44:56</t>
  </si>
  <si>
    <t>23671565</t>
  </si>
  <si>
    <t>2026-02-23 16:46:27</t>
  </si>
  <si>
    <t>DANIELA MUÑOZ SALAS</t>
  </si>
  <si>
    <t>3127982466</t>
  </si>
  <si>
    <t>CR 8 A ESTE CL 54 AA -19</t>
  </si>
  <si>
    <t>705028104110190000</t>
  </si>
  <si>
    <t>2026-03-06 16:46:27</t>
  </si>
  <si>
    <t>3003068219</t>
  </si>
  <si>
    <t>23671614</t>
  </si>
  <si>
    <t>MATILDE EUGENIA ROJAS VANEGAS</t>
  </si>
  <si>
    <t>3128175074</t>
  </si>
  <si>
    <t>23671623</t>
  </si>
  <si>
    <t>SANDRA MILENA SALDARRIAGA</t>
  </si>
  <si>
    <t>2631331</t>
  </si>
  <si>
    <t>3005738859</t>
  </si>
  <si>
    <t>CL 48 CC CR 97 A -96</t>
  </si>
  <si>
    <t>054918337100960000</t>
  </si>
  <si>
    <t>23671626</t>
  </si>
  <si>
    <t>CR 1 CL 55 G -49 (INTERIOR 202 )</t>
  </si>
  <si>
    <t>055021005700490202</t>
  </si>
  <si>
    <t>23671634</t>
  </si>
  <si>
    <t>2026-02-23 17:38:30</t>
  </si>
  <si>
    <t>MARIA SUSEY ROMERO LONDOÑO</t>
  </si>
  <si>
    <t>3003712306</t>
  </si>
  <si>
    <t>CR 26 CL 55 B -7</t>
  </si>
  <si>
    <t>055226005200070000</t>
  </si>
  <si>
    <t>2026-03-06 17:38:30</t>
  </si>
  <si>
    <t>3128336310</t>
  </si>
  <si>
    <t>23671659</t>
  </si>
  <si>
    <t>2026-02-23 18:23:38</t>
  </si>
  <si>
    <t>ANDRES FELPE MADRIGAL MEJIA</t>
  </si>
  <si>
    <t>5952322</t>
  </si>
  <si>
    <t>3122202479</t>
  </si>
  <si>
    <t>RURAL_125003200000000000_CR 5 CL 25 S-400 IN 170</t>
  </si>
  <si>
    <t>125003200000000000</t>
  </si>
  <si>
    <t>2026-03-13 18:23:38</t>
  </si>
  <si>
    <t>23671667</t>
  </si>
  <si>
    <t>2026-02-23 20:30:44</t>
  </si>
  <si>
    <t>WILSON ARLEY BLANDON BEDOYA</t>
  </si>
  <si>
    <t>3106530434</t>
  </si>
  <si>
    <t>RURAL_190377200590200000_VEREDA SAN JOSE</t>
  </si>
  <si>
    <t>190377200590200000</t>
  </si>
  <si>
    <t>2026-03-13 20:30:44</t>
  </si>
  <si>
    <t>23385099</t>
  </si>
  <si>
    <t>2026-02-24 09:24:42</t>
  </si>
  <si>
    <t>ALBEIRO DE JESUS SERNA OQUENDO</t>
  </si>
  <si>
    <t>3147138652</t>
  </si>
  <si>
    <t>RURAL_190628200040400002_PROV.EL JUNCO</t>
  </si>
  <si>
    <t>190628200040400002</t>
  </si>
  <si>
    <t>2026-03-12 09:24:42</t>
  </si>
  <si>
    <t>23594016</t>
  </si>
  <si>
    <t>MARIA YOLANDA GOMEZ ATEHORTUA</t>
  </si>
  <si>
    <t>3147874410</t>
  </si>
  <si>
    <t>RURAL_190653100156180001</t>
  </si>
  <si>
    <t>190653100156180001</t>
  </si>
  <si>
    <t>23611420</t>
  </si>
  <si>
    <t>LUIS CARLOS MONSALVE MONSALVE</t>
  </si>
  <si>
    <t>3207666108</t>
  </si>
  <si>
    <t>CR 147 CL 65 A -80 (INTERIOR 301 )</t>
  </si>
  <si>
    <t>086427005100800301</t>
  </si>
  <si>
    <t>23616629</t>
  </si>
  <si>
    <t>JOAN DAVID BARRERA SANCHEZ</t>
  </si>
  <si>
    <t>3045634679</t>
  </si>
  <si>
    <t>RURAL_190030200760370002_PROV.KILOMETRO 2 VEREDA P</t>
  </si>
  <si>
    <t>190030200760370002</t>
  </si>
  <si>
    <t>2026-02-23 08:49:22</t>
  </si>
  <si>
    <t>2026-03-09 08:49:22</t>
  </si>
  <si>
    <t>23638429</t>
  </si>
  <si>
    <t>2026-02-24 11:16:19</t>
  </si>
  <si>
    <t>OSCAR DANILO RAMOS TORRES</t>
  </si>
  <si>
    <t>4994025</t>
  </si>
  <si>
    <t>3205052524</t>
  </si>
  <si>
    <t>RURAL_190690100354700002</t>
  </si>
  <si>
    <t>190690100354700002</t>
  </si>
  <si>
    <t>2026-03-05 11:16:19</t>
  </si>
  <si>
    <t>23642787</t>
  </si>
  <si>
    <t>2026-02-24 10:00:22</t>
  </si>
  <si>
    <t>LEONARDO ORTIZ ZAPATA</t>
  </si>
  <si>
    <t>3136516799</t>
  </si>
  <si>
    <t>RURAL_122036220000000101_ VEREDA SANTA ELENA</t>
  </si>
  <si>
    <t>122036220000000101</t>
  </si>
  <si>
    <t>2026-03-12 10:00:22</t>
  </si>
  <si>
    <t>Revisor Inst. Particulares Oriente</t>
  </si>
  <si>
    <t>2026-02-24 06:35:15</t>
  </si>
  <si>
    <t>RURAL_190105200914133000</t>
  </si>
  <si>
    <t>190105200914133000</t>
  </si>
  <si>
    <t>2026-03-12 06:35:15</t>
  </si>
  <si>
    <t>2026-02-24 10:08:37</t>
  </si>
  <si>
    <t>2026-03-03 10:08:37</t>
  </si>
  <si>
    <t>23670561</t>
  </si>
  <si>
    <t>2026-02-24 07:15:13</t>
  </si>
  <si>
    <t>ALEXANDER GIRALDO HENAO</t>
  </si>
  <si>
    <t>3186522672</t>
  </si>
  <si>
    <t>RURAL_190604100284505010_EL BOSQUE</t>
  </si>
  <si>
    <t>190604100284505010</t>
  </si>
  <si>
    <t>2026-03-03 07:15:13</t>
  </si>
  <si>
    <t>23670874</t>
  </si>
  <si>
    <t>2026-02-24 07:15:09</t>
  </si>
  <si>
    <t>JERSON FABIAN ESPINOSA RUA</t>
  </si>
  <si>
    <t>3136495332</t>
  </si>
  <si>
    <t>RURAL_190604100283890005_LA PRIMAVERA</t>
  </si>
  <si>
    <t>190604100283890005</t>
  </si>
  <si>
    <t>2026-03-03 07:15:09</t>
  </si>
  <si>
    <t>23671018</t>
  </si>
  <si>
    <t>2026-02-23 13:56:55</t>
  </si>
  <si>
    <t>GLADIS ELENA PAREJA ALVAREZ</t>
  </si>
  <si>
    <t>3216083471</t>
  </si>
  <si>
    <t>RURAL_190033200604650004_PROV.SANTA INES</t>
  </si>
  <si>
    <t>190033200604650004</t>
  </si>
  <si>
    <t>2026-03-05 13:56:55</t>
  </si>
  <si>
    <t>23671653</t>
  </si>
  <si>
    <t>2026-02-23 18:02:04</t>
  </si>
  <si>
    <t>RURAL_190378100020420902_EL HUESO</t>
  </si>
  <si>
    <t>190378100020420902</t>
  </si>
  <si>
    <t>2026-03-04 18:02:04</t>
  </si>
  <si>
    <t>23671655</t>
  </si>
  <si>
    <t>2026-02-23 18:05:59</t>
  </si>
  <si>
    <t>RURAL_190378100020420802_EL HUESO</t>
  </si>
  <si>
    <t>190378100020420802</t>
  </si>
  <si>
    <t>2026-03-04 18:05:59</t>
  </si>
  <si>
    <t>23671656</t>
  </si>
  <si>
    <t>2026-02-23 18:09:46</t>
  </si>
  <si>
    <t>RURAL_190378100020420801_EL HUESO</t>
  </si>
  <si>
    <t>190378100020420801</t>
  </si>
  <si>
    <t>2026-03-04 18:09:46</t>
  </si>
  <si>
    <t>3137637975</t>
  </si>
  <si>
    <t>23671884</t>
  </si>
  <si>
    <t>DIANA JULIET RODRIGUEZ SOTO</t>
  </si>
  <si>
    <t>3009506665</t>
  </si>
  <si>
    <t>RURAL_122012748000000002_PROV.122012748000000000</t>
  </si>
  <si>
    <t>122012748000000002</t>
  </si>
  <si>
    <t>23671909</t>
  </si>
  <si>
    <t>2026-02-24 08:04:41</t>
  </si>
  <si>
    <t>ORALIA GAÑAN VASQUEZ</t>
  </si>
  <si>
    <t>3117255630</t>
  </si>
  <si>
    <t>RURAL_190234200513062000_VDA EL RETIRO CHI</t>
  </si>
  <si>
    <t>190234200513062000</t>
  </si>
  <si>
    <t>2026-03-11 08:04:41</t>
  </si>
  <si>
    <t>23671912</t>
  </si>
  <si>
    <t>2026-02-24 08:05:35</t>
  </si>
  <si>
    <t>LUZ DARY CHAVARRIAGA GOMEZ</t>
  </si>
  <si>
    <t>3004819067</t>
  </si>
  <si>
    <t>RURAL_190347200430100000_CRUCERO</t>
  </si>
  <si>
    <t>190347200430100000</t>
  </si>
  <si>
    <t>2026-03-16 08:05:35</t>
  </si>
  <si>
    <t>23671928</t>
  </si>
  <si>
    <t>2026-02-24 08:20:15</t>
  </si>
  <si>
    <t>JESUS EDUARDO GAVIRIA RUIZ</t>
  </si>
  <si>
    <t>3154670375</t>
  </si>
  <si>
    <t>RURAL_190736105410950001_BRR BELLA LUZ</t>
  </si>
  <si>
    <t>190736105410950001</t>
  </si>
  <si>
    <t>2026-03-03 08:20:15</t>
  </si>
  <si>
    <t>23671932</t>
  </si>
  <si>
    <t>2026-02-24 08:24:07</t>
  </si>
  <si>
    <t>HIYEMIDT DAYAN ECHAVARIA RANGEL</t>
  </si>
  <si>
    <t>3137230988</t>
  </si>
  <si>
    <t>RURAL_190893100266600000_BARRIO EL PROGRESO</t>
  </si>
  <si>
    <t>190893100266600000</t>
  </si>
  <si>
    <t>2026-03-09 08:24:07</t>
  </si>
  <si>
    <t>23671939</t>
  </si>
  <si>
    <t>2026-02-24 08:28:14</t>
  </si>
  <si>
    <t>GLADYS ELENA ORTIZ LEZCANO</t>
  </si>
  <si>
    <t>3116055570</t>
  </si>
  <si>
    <t>RURAL_190761200546100000_CORDOBA</t>
  </si>
  <si>
    <t>190761200546100000</t>
  </si>
  <si>
    <t>2026-03-16 08:28:14</t>
  </si>
  <si>
    <t>23671970</t>
  </si>
  <si>
    <t>2026-02-24 08:49:29</t>
  </si>
  <si>
    <t>LUZ DANELLY TOBON HERNANDEZ</t>
  </si>
  <si>
    <t>3216998203</t>
  </si>
  <si>
    <t>RURAL_190736105409820001_BRR BELLA LUZ</t>
  </si>
  <si>
    <t>190736105409820001</t>
  </si>
  <si>
    <t>2026-03-03 08:49:29</t>
  </si>
  <si>
    <t>2026-02-24 08:51:57</t>
  </si>
  <si>
    <t>23671976</t>
  </si>
  <si>
    <t>2026-02-24 08:52:10</t>
  </si>
  <si>
    <t>ZORAIDA MAZO RUIZ</t>
  </si>
  <si>
    <t>3233279536</t>
  </si>
  <si>
    <t>RURAL_190660200505068000_VDA LA CRISTALINA</t>
  </si>
  <si>
    <t>190660200505068000</t>
  </si>
  <si>
    <t>2026-03-11 08:52:10</t>
  </si>
  <si>
    <t>23671977</t>
  </si>
  <si>
    <t>2026-02-24 08:52:22</t>
  </si>
  <si>
    <t>HECTOR DE JESUS BARRERA PEREZ</t>
  </si>
  <si>
    <t>3146187945</t>
  </si>
  <si>
    <t>RURAL_190387100117630000_CL 39 A 5-10</t>
  </si>
  <si>
    <t>190387100117630000</t>
  </si>
  <si>
    <t>2026-03-11 08:52:22</t>
  </si>
  <si>
    <t>23671978</t>
  </si>
  <si>
    <t>2026-02-24 08:52:39</t>
  </si>
  <si>
    <t>EDIVER ALEXANDER ALVARADO SOTO</t>
  </si>
  <si>
    <t>3242723924</t>
  </si>
  <si>
    <t>RURAL_190690100213000003</t>
  </si>
  <si>
    <t>190690100213000003</t>
  </si>
  <si>
    <t>2026-03-09 08:52:39</t>
  </si>
  <si>
    <t>23672019</t>
  </si>
  <si>
    <t>2026-02-24 09:21:34</t>
  </si>
  <si>
    <t>YANIER DUBEY PEREIRA OSORIO</t>
  </si>
  <si>
    <t>3213212461</t>
  </si>
  <si>
    <t>RURAL_190736105415246002_BRR BELLA LUZ</t>
  </si>
  <si>
    <t>190736105415246002</t>
  </si>
  <si>
    <t>2026-03-03 09:21:34</t>
  </si>
  <si>
    <t>23672040</t>
  </si>
  <si>
    <t>2026-02-24 09:30:44</t>
  </si>
  <si>
    <t>CLAUDIA PATRICIA ATEHORTUA CASTRILLON</t>
  </si>
  <si>
    <t>3117743562</t>
  </si>
  <si>
    <t>RURAL_190885100167075002</t>
  </si>
  <si>
    <t>190885100167075002</t>
  </si>
  <si>
    <t>2026-03-09 09:30:44</t>
  </si>
  <si>
    <t>3197429688</t>
  </si>
  <si>
    <t>3202728628</t>
  </si>
  <si>
    <t>23672096</t>
  </si>
  <si>
    <t>2026-02-24 10:01:44</t>
  </si>
  <si>
    <t>GLADYS JANETH VALENCIA CARDONA</t>
  </si>
  <si>
    <t>3145271831</t>
  </si>
  <si>
    <t>RURAL_190319207021690000_VRDA CRUCES</t>
  </si>
  <si>
    <t>190319207021690000</t>
  </si>
  <si>
    <t>2026-03-16 10:01:44</t>
  </si>
  <si>
    <t>23672110</t>
  </si>
  <si>
    <t>2026-02-24 10:12:27</t>
  </si>
  <si>
    <t>MARTHA INES MOLINA VELASQUEZ</t>
  </si>
  <si>
    <t>3104143780</t>
  </si>
  <si>
    <t>CR 29 CL 16 -200</t>
  </si>
  <si>
    <t>051229006002000000</t>
  </si>
  <si>
    <t>2026-03-09 10:12:27</t>
  </si>
  <si>
    <t>23672128</t>
  </si>
  <si>
    <t>2026-02-24 10:24:04</t>
  </si>
  <si>
    <t>MARTIN ALBERTO PIEDRAHITA CASTAÑO</t>
  </si>
  <si>
    <t>3122441943</t>
  </si>
  <si>
    <t>RURAL_190040101106000000_CL. 2 2-2 LA LOMA</t>
  </si>
  <si>
    <t>190040101106000000</t>
  </si>
  <si>
    <t>2026-03-09 10:24:04</t>
  </si>
  <si>
    <t>4 días 10:24</t>
  </si>
  <si>
    <t>WILSON RAUL ARISTIZABAL JIMENEZ</t>
  </si>
  <si>
    <t>23672139</t>
  </si>
  <si>
    <t>2026-02-24 10:28:53</t>
  </si>
  <si>
    <t>WILMER ALBERTO CALDERON JIMENEZ</t>
  </si>
  <si>
    <t>3113845877</t>
  </si>
  <si>
    <t>RURAL_190657100023120000_46070 S JOSE</t>
  </si>
  <si>
    <t>190657100023120000</t>
  </si>
  <si>
    <t>2026-03-09 10:28:53</t>
  </si>
  <si>
    <t>23672164</t>
  </si>
  <si>
    <t>DIANA PATRICIA HENAO SALAZAR</t>
  </si>
  <si>
    <t>3108499384</t>
  </si>
  <si>
    <t>CL 52 B SUR CR 63 -38 (INTERIOR 401 )</t>
  </si>
  <si>
    <t>045612203000380401</t>
  </si>
  <si>
    <t>23672171</t>
  </si>
  <si>
    <t>2026-02-24 10:46:03</t>
  </si>
  <si>
    <t>FABIAN CARVAJAL CHIQUILLO</t>
  </si>
  <si>
    <t>3107201685</t>
  </si>
  <si>
    <t>RURAL_190604100287180002_LA CULEBRA</t>
  </si>
  <si>
    <t>190604100287180002</t>
  </si>
  <si>
    <t>2026-03-03 10:46:03</t>
  </si>
  <si>
    <t>23672179</t>
  </si>
  <si>
    <t>IRMA DOLLY PIEDRAHITA ADRADA</t>
  </si>
  <si>
    <t>3148916269</t>
  </si>
  <si>
    <t>CR 65 GG CL 25 -30 (INTERIOR 104 )</t>
  </si>
  <si>
    <t>052625775000300104</t>
  </si>
  <si>
    <t>23672195</t>
  </si>
  <si>
    <t>2026-02-24 10:58:46</t>
  </si>
  <si>
    <t>LINA RESTREPO PARRA</t>
  </si>
  <si>
    <t>3217884854</t>
  </si>
  <si>
    <t>RURAL_190318203415503000_VEREDA LA HONDA</t>
  </si>
  <si>
    <t>190318203415503000</t>
  </si>
  <si>
    <t>2026-03-16 10:58:46</t>
  </si>
  <si>
    <t>23672201</t>
  </si>
  <si>
    <t>2026-02-24 11:00:48</t>
  </si>
  <si>
    <t>TOBIAS RESTREPO NARANJO</t>
  </si>
  <si>
    <t>3379450</t>
  </si>
  <si>
    <t>3122566533</t>
  </si>
  <si>
    <t>RURAL_190318203279010000_VDA LA BRIZUELA</t>
  </si>
  <si>
    <t>190318203279010000</t>
  </si>
  <si>
    <t>2026-03-16 11:00:48</t>
  </si>
  <si>
    <t>23672224</t>
  </si>
  <si>
    <t>2026-02-24 11:13:48</t>
  </si>
  <si>
    <t>DIEGO ALEJANDRO VALENCIA JIMENEZ</t>
  </si>
  <si>
    <t>3107361241</t>
  </si>
  <si>
    <t>RURAL_190616200210151016_PROV.VEREDA SANTA BARBARA</t>
  </si>
  <si>
    <t>190616200210151016</t>
  </si>
  <si>
    <t>2026-03-16 11:13:48</t>
  </si>
  <si>
    <t>23672236</t>
  </si>
  <si>
    <t>2026-02-24 11:20:36</t>
  </si>
  <si>
    <t>CARLOS ANDRES PEREZ TOBON</t>
  </si>
  <si>
    <t>3021232000</t>
  </si>
  <si>
    <t>RURAL_190376200341010000_190376200341010000</t>
  </si>
  <si>
    <t>190376200341010000</t>
  </si>
  <si>
    <t>2026-03-16 11:20:36</t>
  </si>
  <si>
    <t>3207017511</t>
  </si>
  <si>
    <t>23387700</t>
  </si>
  <si>
    <t>2026-02-23 09:05:48</t>
  </si>
  <si>
    <t>ANTONIO CARRASCAL CLAVIJO</t>
  </si>
  <si>
    <t>3108412124</t>
  </si>
  <si>
    <t>RURAL_190607200478169507_PROV MONTE SERENO L507</t>
  </si>
  <si>
    <t>190607200478169507</t>
  </si>
  <si>
    <t>2026-03-09 09:05:48</t>
  </si>
  <si>
    <t>23455106</t>
  </si>
  <si>
    <t>2026-02-24 12:52:43</t>
  </si>
  <si>
    <t>ANDRES DUQUE URIBE</t>
  </si>
  <si>
    <t>4017181</t>
  </si>
  <si>
    <t>3103860285</t>
  </si>
  <si>
    <t>RURAL_190617200499011000_PROV.PARC ESSENZA LT11</t>
  </si>
  <si>
    <t>190617200499011000</t>
  </si>
  <si>
    <t>2026-03-10 12:52:43</t>
  </si>
  <si>
    <t>23464135</t>
  </si>
  <si>
    <t>2026-02-24 09:23:06</t>
  </si>
  <si>
    <t>JUAN PABLO SANCHEZ ESTRADA</t>
  </si>
  <si>
    <t>3015918191</t>
  </si>
  <si>
    <t>RURAL_190649200341130004_PROV.VEREDA VALLEJUELO</t>
  </si>
  <si>
    <t>190649200341130004</t>
  </si>
  <si>
    <t>2026-03-10 09:23:06</t>
  </si>
  <si>
    <t>23488793</t>
  </si>
  <si>
    <t>2026-02-24 15:24:50</t>
  </si>
  <si>
    <t>MANUEL SALVADOR HINCAPIE OROZCO</t>
  </si>
  <si>
    <t>3128388568</t>
  </si>
  <si>
    <t>RURAL_188024930900000001_PROV.VEREDA PIEDRAS ARRIB</t>
  </si>
  <si>
    <t>188024930900000001</t>
  </si>
  <si>
    <t>2026-03-10 15:24:50</t>
  </si>
  <si>
    <t>23494495</t>
  </si>
  <si>
    <t>2026-02-24 09:23:56</t>
  </si>
  <si>
    <t>GLORIA MARIA JARAMILLO MARIN</t>
  </si>
  <si>
    <t>3117053252</t>
  </si>
  <si>
    <t>RURAL_190674200719050002_PROV.VDA LA COMPAÑIA</t>
  </si>
  <si>
    <t>190674200719050002</t>
  </si>
  <si>
    <t>2026-03-10 09:23:56</t>
  </si>
  <si>
    <t>RURAL_190616200311780003_VDA LA LAJA</t>
  </si>
  <si>
    <t>23563365</t>
  </si>
  <si>
    <t>2026-02-24 09:23:08</t>
  </si>
  <si>
    <t>CARLOS ANDRES AMAYA OSPINA</t>
  </si>
  <si>
    <t>3105966322</t>
  </si>
  <si>
    <t>RURAL_190318203208100002_PROV.190318203208100000</t>
  </si>
  <si>
    <t>190318203208100002</t>
  </si>
  <si>
    <t>2026-03-10 09:23:08</t>
  </si>
  <si>
    <t>23584979</t>
  </si>
  <si>
    <t>2026-02-24 09:23:09</t>
  </si>
  <si>
    <t>MONICA YURANY MESA RIOS</t>
  </si>
  <si>
    <t>5532221</t>
  </si>
  <si>
    <t>3104561309</t>
  </si>
  <si>
    <t>RURAL_190149200773555099_VDA CAMPO ALEGRE</t>
  </si>
  <si>
    <t>190149200773555099</t>
  </si>
  <si>
    <t>2026-03-10 09:23:09</t>
  </si>
  <si>
    <t>23587183</t>
  </si>
  <si>
    <t>2026-02-24 09:23:58</t>
  </si>
  <si>
    <t>NYDIA ESTHER ROBAYO CHURQUE</t>
  </si>
  <si>
    <t>3006217668</t>
  </si>
  <si>
    <t>RURAL_190674200559900001_EL CALVARIO</t>
  </si>
  <si>
    <t>190674200559900001</t>
  </si>
  <si>
    <t>2026-03-10 09:23:58</t>
  </si>
  <si>
    <t>23588549</t>
  </si>
  <si>
    <t>2026-02-23 19:03:09</t>
  </si>
  <si>
    <t>WVALDO DE JESUS POSADA RAMIREZ</t>
  </si>
  <si>
    <t>3207027090</t>
  </si>
  <si>
    <t>RURAL_190197200395860003_PROV.EL CHOCO</t>
  </si>
  <si>
    <t>190197200395860003</t>
  </si>
  <si>
    <t>2026-03-09 19:03:09</t>
  </si>
  <si>
    <t>23588590</t>
  </si>
  <si>
    <t>2026-02-23 19:04:30</t>
  </si>
  <si>
    <t>ANDRES FELIPE GUTIERREZ GARCIA</t>
  </si>
  <si>
    <t>RURAL_190197200441800002_PROV.LOS POTREROS</t>
  </si>
  <si>
    <t>190197200441800002</t>
  </si>
  <si>
    <t>2026-03-09 19:04:30</t>
  </si>
  <si>
    <t>23594706</t>
  </si>
  <si>
    <t>2026-02-24 10:26:53</t>
  </si>
  <si>
    <t>EDGAR ENRIQUE GONZALEZ VEGA</t>
  </si>
  <si>
    <t>RURAL_190617200499000037_ VRD EL TABLAZO SECTOR PO</t>
  </si>
  <si>
    <t>190617200499000037</t>
  </si>
  <si>
    <t>2026-03-10 10:26:53</t>
  </si>
  <si>
    <t>23595639</t>
  </si>
  <si>
    <t>2026-02-23 16:48:42</t>
  </si>
  <si>
    <t>FERNANDO OSORIO ALZATE</t>
  </si>
  <si>
    <t>5686372</t>
  </si>
  <si>
    <t>3017389233</t>
  </si>
  <si>
    <t>RURAL_190400100435368000301_CL 5 CR 5-25 (INT 301</t>
  </si>
  <si>
    <t>190400100435368000</t>
  </si>
  <si>
    <t>2026-03-04 16:48:42</t>
  </si>
  <si>
    <t>23611534</t>
  </si>
  <si>
    <t>2026-02-24 09:32:46</t>
  </si>
  <si>
    <t>CARLOS ESTEBAN PEREZ SOTO</t>
  </si>
  <si>
    <t>RURAL_190607200482003002_PROV.PARCELACION CIMAZUL</t>
  </si>
  <si>
    <t>190607200482003002</t>
  </si>
  <si>
    <t>2026-03-10 09:32:46</t>
  </si>
  <si>
    <t>23624203</t>
  </si>
  <si>
    <t>2026-02-24 12:10:07</t>
  </si>
  <si>
    <t>ARBEY ALEXANDER FLOREZ GALINDO</t>
  </si>
  <si>
    <t>3045683986</t>
  </si>
  <si>
    <t>RURAL_190319207548735000_VDA GUAMITO</t>
  </si>
  <si>
    <t>190319207548735000</t>
  </si>
  <si>
    <t>2026-03-11 12:10:07</t>
  </si>
  <si>
    <t>23625261</t>
  </si>
  <si>
    <t>MARCO ANTONIO RAMIREZ URIBE</t>
  </si>
  <si>
    <t>4732184</t>
  </si>
  <si>
    <t>3113268751</t>
  </si>
  <si>
    <t>RURAL_190616200141296000_FI VIL NATALIE VDA ST ANA</t>
  </si>
  <si>
    <t>190616200141296000</t>
  </si>
  <si>
    <t>23628566</t>
  </si>
  <si>
    <t>2026-02-24 14:25:40</t>
  </si>
  <si>
    <t>JUAN SANTIAGO CASTRILLON GOMEZ</t>
  </si>
  <si>
    <t>5434043</t>
  </si>
  <si>
    <t>RURAL_190149100025545004</t>
  </si>
  <si>
    <t>190149100025545004</t>
  </si>
  <si>
    <t>2026-03-05 14:25:40</t>
  </si>
  <si>
    <t>23630870</t>
  </si>
  <si>
    <t>2026-02-23 15:16:25</t>
  </si>
  <si>
    <t>CREARCIMIENTOS PROPIEDAD RAIZ S.A.S</t>
  </si>
  <si>
    <t>2660511</t>
  </si>
  <si>
    <t>3122363262</t>
  </si>
  <si>
    <t>RURAL_190607200480998003_ZCT3-1_VDA PANTANILLO</t>
  </si>
  <si>
    <t>190607200480998003</t>
  </si>
  <si>
    <t>2026-03-09 15:16:25</t>
  </si>
  <si>
    <t>23630871</t>
  </si>
  <si>
    <t>RURAL_190607200480998001_ZCT1-1_VDA PANTANILLO</t>
  </si>
  <si>
    <t>190607200480998001</t>
  </si>
  <si>
    <t>23630877</t>
  </si>
  <si>
    <t>2026-02-23 15:16:26</t>
  </si>
  <si>
    <t>RURAL_190607200480998004_ZCT4-1_VDA PANTANILLO</t>
  </si>
  <si>
    <t>190607200480998004</t>
  </si>
  <si>
    <t>2026-03-09 15:16:26</t>
  </si>
  <si>
    <t>23630878</t>
  </si>
  <si>
    <t>RURAL_190607200480998002_ZCT2-1_VDA PANTANILLO</t>
  </si>
  <si>
    <t>190607200480998002</t>
  </si>
  <si>
    <t>23631167</t>
  </si>
  <si>
    <t>GLORIA NANCY ESCOBAR VELEZ</t>
  </si>
  <si>
    <t>5785065</t>
  </si>
  <si>
    <t>3025596155</t>
  </si>
  <si>
    <t>RURAL_190319207020082010_VDA YOLOMBAL</t>
  </si>
  <si>
    <t>190319207020082010</t>
  </si>
  <si>
    <t>2026-02-24 14:32:33</t>
  </si>
  <si>
    <t>RURAL_190885100128205000_LA REPRESA</t>
  </si>
  <si>
    <t>190885100128205000</t>
  </si>
  <si>
    <t>2026-03-05 14:32:33</t>
  </si>
  <si>
    <t>23634070</t>
  </si>
  <si>
    <t>RURAL_190698200882600001_VDA CRUCES</t>
  </si>
  <si>
    <t>190698200882600001</t>
  </si>
  <si>
    <t>23634265</t>
  </si>
  <si>
    <t>2026-02-23 15:18:36</t>
  </si>
  <si>
    <t>3105954683</t>
  </si>
  <si>
    <t>RURAL_190607200480998017_LT17_VDA PANTANILLO</t>
  </si>
  <si>
    <t>190607200480998017</t>
  </si>
  <si>
    <t>2026-03-09 15:18:36</t>
  </si>
  <si>
    <t>23636674</t>
  </si>
  <si>
    <t>LEON DARIO HOYOS GOMEZ</t>
  </si>
  <si>
    <t>RURAL_190697100854050001_VDA LA CHAPA</t>
  </si>
  <si>
    <t>190697100854050001</t>
  </si>
  <si>
    <t>23636722</t>
  </si>
  <si>
    <t>JUAN PABLO MONTOYA RIVERA</t>
  </si>
  <si>
    <t>3147513943</t>
  </si>
  <si>
    <t>RURAL_190318101685500002_CR 47 CL 41 B -21</t>
  </si>
  <si>
    <t>190318101685500002</t>
  </si>
  <si>
    <t>23640900</t>
  </si>
  <si>
    <t>WILSON ANDRES GAVIRIA RAMIREZ</t>
  </si>
  <si>
    <t>3133459190</t>
  </si>
  <si>
    <t>23645267</t>
  </si>
  <si>
    <t>2026-02-23 15:18:37</t>
  </si>
  <si>
    <t>RURAL_190607200480998114_ZCT4-2_VDA PANTANILLO</t>
  </si>
  <si>
    <t>190607200480998114</t>
  </si>
  <si>
    <t>2026-03-09 15:18:37</t>
  </si>
  <si>
    <t>23645285</t>
  </si>
  <si>
    <t>RURAL_190607200480998112_ZCT2-2_VDA PANTANILLO</t>
  </si>
  <si>
    <t>190607200480998112</t>
  </si>
  <si>
    <t>23645295</t>
  </si>
  <si>
    <t>RURAL_190607200480998111_ZCT1-2_VDA PANTANILLO</t>
  </si>
  <si>
    <t>190607200480998111</t>
  </si>
  <si>
    <t>23647892</t>
  </si>
  <si>
    <t>RODRIGO ANTONIO DUQUE GOMEZ</t>
  </si>
  <si>
    <t>2309764</t>
  </si>
  <si>
    <t>3023377014</t>
  </si>
  <si>
    <t>RURAL_190697100075605011_CR 43 CL 47 -70 LOCAL</t>
  </si>
  <si>
    <t>190697100075605011</t>
  </si>
  <si>
    <t>23649066</t>
  </si>
  <si>
    <t>2026-02-24 08:01:43</t>
  </si>
  <si>
    <t>ANDRES MAURICIO ATEHORTUA GIRALDO</t>
  </si>
  <si>
    <t>3217593208</t>
  </si>
  <si>
    <t>RURAL_190149201556270001_PROV.VEREDA LAS BRISAS</t>
  </si>
  <si>
    <t>190149201556270001</t>
  </si>
  <si>
    <t>2026-03-10 08:01:43</t>
  </si>
  <si>
    <t>23653024</t>
  </si>
  <si>
    <t>2026-02-23 13:51:40</t>
  </si>
  <si>
    <t>DANIELA JARAMILLO PALACIO</t>
  </si>
  <si>
    <t>3207337880</t>
  </si>
  <si>
    <t>RURAL_190607200655850002_PROV.VEREDA LA MIEL</t>
  </si>
  <si>
    <t>190607200655850002</t>
  </si>
  <si>
    <t>2026-03-09 13:51:40</t>
  </si>
  <si>
    <t>23658687</t>
  </si>
  <si>
    <t>2026-02-24 08:59:51</t>
  </si>
  <si>
    <t>LUIS FERNANDO  MEJIA CAMPUZANO</t>
  </si>
  <si>
    <t>3217999631</t>
  </si>
  <si>
    <t>RURAL_190375100822772090_CR 12A CL 6 -277 LOTE 76</t>
  </si>
  <si>
    <t>190375100822772090</t>
  </si>
  <si>
    <t>2026-03-05 08:59:51</t>
  </si>
  <si>
    <t>23659535</t>
  </si>
  <si>
    <t>2026-02-23 16:12:12</t>
  </si>
  <si>
    <t>GLORIA MARIA RUIZ VASQUEZ</t>
  </si>
  <si>
    <t>3127333881</t>
  </si>
  <si>
    <t>RURAL_190614100079385001_CALLE 47 CRA 83 EL LLANIT</t>
  </si>
  <si>
    <t>190614100079385001</t>
  </si>
  <si>
    <t>2026-03-04 16:12:12</t>
  </si>
  <si>
    <t>23660760</t>
  </si>
  <si>
    <t>2026-02-24 12:25:32</t>
  </si>
  <si>
    <t>UNION ELECTRICA</t>
  </si>
  <si>
    <t>4444115</t>
  </si>
  <si>
    <t>3137370443</t>
  </si>
  <si>
    <t>CL 48 CR 60 -65</t>
  </si>
  <si>
    <t>054618000000650000</t>
  </si>
  <si>
    <t>2026-03-02 12:25:32</t>
  </si>
  <si>
    <t>17/02/2026 17:42:20</t>
  </si>
  <si>
    <t>23663145</t>
  </si>
  <si>
    <t>2026-02-24 14:37:06</t>
  </si>
  <si>
    <t>SANTIAGO MUÑOZ</t>
  </si>
  <si>
    <t>3166306748</t>
  </si>
  <si>
    <t>RURAL_190031101115825000</t>
  </si>
  <si>
    <t>190031101115830005</t>
  </si>
  <si>
    <t>2026-03-05 14:37:06</t>
  </si>
  <si>
    <t>2026-02-24 13:25:40</t>
  </si>
  <si>
    <t>RURAL_190604100345550000_</t>
  </si>
  <si>
    <t>2026-03-05 13:25:40</t>
  </si>
  <si>
    <t>2026-02-24 14:38:37</t>
  </si>
  <si>
    <t>RURAL_190893100486080000</t>
  </si>
  <si>
    <t>2026-03-11 14:38:37</t>
  </si>
  <si>
    <t>2026-02-24 14:39:47</t>
  </si>
  <si>
    <t>RURAL_190893100428410103</t>
  </si>
  <si>
    <t>2026-03-11 14:39:47</t>
  </si>
  <si>
    <t>2026-02-24 12:00:07</t>
  </si>
  <si>
    <t>RURAL_190847100145015000</t>
  </si>
  <si>
    <t>190847100145015000</t>
  </si>
  <si>
    <t>2026-03-05 12:00:07</t>
  </si>
  <si>
    <t>2026-02-24 14:09:09</t>
  </si>
  <si>
    <t>2026-03-05 14:09:09</t>
  </si>
  <si>
    <t>MARIA EUGENIA GIRALDO ZAPATA</t>
  </si>
  <si>
    <t>23669612</t>
  </si>
  <si>
    <t>2026-02-20 15:41:11</t>
  </si>
  <si>
    <t>JUAN DIEGO GOMEZ GIRALDO</t>
  </si>
  <si>
    <t>3146326</t>
  </si>
  <si>
    <t>RURAL_190697100686800004_CL 48 AA 52-19 LC 101</t>
  </si>
  <si>
    <t>190697100686800004</t>
  </si>
  <si>
    <t>2026-03-03 15:41:11</t>
  </si>
  <si>
    <t>23670464</t>
  </si>
  <si>
    <t>2026-02-23 06:54:42</t>
  </si>
  <si>
    <t>EDISON OROZCO GOMEZ</t>
  </si>
  <si>
    <t>RURAL_190375100290302017_URB SAN SEBASTIAN LT P 17</t>
  </si>
  <si>
    <t>190375100290302017</t>
  </si>
  <si>
    <t>2026-03-04 06:54:42</t>
  </si>
  <si>
    <t>23670655</t>
  </si>
  <si>
    <t>2026-02-23 09:07:41</t>
  </si>
  <si>
    <t>YEIMI ARISTIZABAL ZULUAGA</t>
  </si>
  <si>
    <t>5464988</t>
  </si>
  <si>
    <t>3203848653</t>
  </si>
  <si>
    <t>RURAL_190697100324500101_CL 51 CR 40 -162 LC 101</t>
  </si>
  <si>
    <t>190697100324500101</t>
  </si>
  <si>
    <t>2026-03-04 09:07:41</t>
  </si>
  <si>
    <t>23670663</t>
  </si>
  <si>
    <t>2026-02-23 09:16:53</t>
  </si>
  <si>
    <t>YESSICA NATALIA MONTOYA CIRO</t>
  </si>
  <si>
    <t>3124156172</t>
  </si>
  <si>
    <t>RURAL_190319207030610204_PROV.190319207030610201</t>
  </si>
  <si>
    <t>190319207030610204</t>
  </si>
  <si>
    <t>2026-03-09 09:16:53</t>
  </si>
  <si>
    <t>23670802</t>
  </si>
  <si>
    <t>2026-02-23 11:56:37</t>
  </si>
  <si>
    <t>GLEN VALENCIA GLEN VALENCIA</t>
  </si>
  <si>
    <t>3043286515</t>
  </si>
  <si>
    <t>RURAL_190149200660210002_PROV.VEREDA CRISTO REY</t>
  </si>
  <si>
    <t>190149200660210002</t>
  </si>
  <si>
    <t>2026-03-09 11:56:37</t>
  </si>
  <si>
    <t>23670823</t>
  </si>
  <si>
    <t>2026-02-23 12:04:34</t>
  </si>
  <si>
    <t>INVERSIONES RESTREPO GUERRA S.A.S</t>
  </si>
  <si>
    <t>3104440606</t>
  </si>
  <si>
    <t>RURAL_190617200652294100_VDA CABECERAS</t>
  </si>
  <si>
    <t>190617200652294100</t>
  </si>
  <si>
    <t>2026-03-09 12:04:34</t>
  </si>
  <si>
    <t>23670857</t>
  </si>
  <si>
    <t>2026-02-23 12:19:35</t>
  </si>
  <si>
    <t>EDIFICIO MICROEMPRESA DE COLOMBIA P.H.</t>
  </si>
  <si>
    <t>3004628319</t>
  </si>
  <si>
    <t>RURAL_190375100006100000_ZC</t>
  </si>
  <si>
    <t>190375100006100000</t>
  </si>
  <si>
    <t>2026-03-04 12:19:35</t>
  </si>
  <si>
    <t>23670905</t>
  </si>
  <si>
    <t>2026-02-23 13:02:12</t>
  </si>
  <si>
    <t>CR 31 CL 17 -5 (INTERIOR 102 )</t>
  </si>
  <si>
    <t>341321007000050102</t>
  </si>
  <si>
    <t>2026-03-04 13:02:12</t>
  </si>
  <si>
    <t>23671061</t>
  </si>
  <si>
    <t>2026-02-23 14:13:48</t>
  </si>
  <si>
    <t>CLAUDIA PATRICIA SARA OCHOA</t>
  </si>
  <si>
    <t>RURAL_190318203080560001_VEREDA EL SANGO</t>
  </si>
  <si>
    <t>190318203080560001</t>
  </si>
  <si>
    <t>2026-03-09 14:13:48</t>
  </si>
  <si>
    <t>23671068</t>
  </si>
  <si>
    <t>2026-02-23 14:14:19</t>
  </si>
  <si>
    <t>WILSON DE JESUS DAZA VERGARA</t>
  </si>
  <si>
    <t>3207262978</t>
  </si>
  <si>
    <t>RURAL_190584100231610004_DORADAL VIA LA ALDEA</t>
  </si>
  <si>
    <t>190584100231610004</t>
  </si>
  <si>
    <t>2026-03-04 14:14:19</t>
  </si>
  <si>
    <t>23671084</t>
  </si>
  <si>
    <t>2026-02-23 14:16:56</t>
  </si>
  <si>
    <t>WILSON ANIBAL MEJIA GIRALDO</t>
  </si>
  <si>
    <t>RURAL_190697100550730501_CL 53-49-92 IN 501 BQ 3</t>
  </si>
  <si>
    <t>190697100550730501</t>
  </si>
  <si>
    <t>2026-03-04 14:16:56</t>
  </si>
  <si>
    <t>23671117</t>
  </si>
  <si>
    <t>2026-02-23 14:23:04</t>
  </si>
  <si>
    <t>LILIANA MARIA DEBIA TOBON</t>
  </si>
  <si>
    <t>4977981</t>
  </si>
  <si>
    <t>RURAL_190674200637470009_PROV.VDA CHAPARRAL</t>
  </si>
  <si>
    <t>190674200637470009</t>
  </si>
  <si>
    <t>2026-03-09 14:23:04</t>
  </si>
  <si>
    <t>23671125</t>
  </si>
  <si>
    <t>2026-02-23 14:23:58</t>
  </si>
  <si>
    <t>LUIS EVELIO LOPEZ MUÑOZ</t>
  </si>
  <si>
    <t>CR 11 CL 10 -87</t>
  </si>
  <si>
    <t>900054000001994616</t>
  </si>
  <si>
    <t>2026-03-04 14:23:58</t>
  </si>
  <si>
    <t>23671126</t>
  </si>
  <si>
    <t>2026-02-23 14:24:02</t>
  </si>
  <si>
    <t>CL 11 CR 11 -7 (LC 101 )</t>
  </si>
  <si>
    <t>900054000001994615</t>
  </si>
  <si>
    <t>2026-03-04 14:24:02</t>
  </si>
  <si>
    <t>23671132</t>
  </si>
  <si>
    <t>2026-02-23 14:25:16</t>
  </si>
  <si>
    <t>CL 11 CR 11 -5 (INTERIOR 202 )</t>
  </si>
  <si>
    <t>900054000001994549</t>
  </si>
  <si>
    <t>2026-03-04 14:25:16</t>
  </si>
  <si>
    <t>23671133</t>
  </si>
  <si>
    <t>2026-02-23 14:25:15</t>
  </si>
  <si>
    <t>CR 11 CL 10 -83 (LC 102 )</t>
  </si>
  <si>
    <t>900054000001994581</t>
  </si>
  <si>
    <t>2026-03-04 14:25:15</t>
  </si>
  <si>
    <t>23671134</t>
  </si>
  <si>
    <t>2026-02-23 14:25:17</t>
  </si>
  <si>
    <t>CR 11 CL 10 -81 (LC 103 )</t>
  </si>
  <si>
    <t>900054000001994580</t>
  </si>
  <si>
    <t>2026-03-04 14:25:17</t>
  </si>
  <si>
    <t>23671283</t>
  </si>
  <si>
    <t>2026-02-23 14:37:23</t>
  </si>
  <si>
    <t>ADELAIDA ATEHORTUA LOPEZ</t>
  </si>
  <si>
    <t>RURAL_190197100126041002</t>
  </si>
  <si>
    <t>190197100126041002</t>
  </si>
  <si>
    <t>2026-03-04 14:37:23</t>
  </si>
  <si>
    <t>23671325</t>
  </si>
  <si>
    <t>2026-02-23 14:59:43</t>
  </si>
  <si>
    <t>DIEGO LEON RINCON</t>
  </si>
  <si>
    <t>3218617047</t>
  </si>
  <si>
    <t>RURAL_190319207305140234_PROV.VDA LA MEJIA</t>
  </si>
  <si>
    <t>190319207305140234</t>
  </si>
  <si>
    <t>2026-03-09 14:59:43</t>
  </si>
  <si>
    <t>23671329</t>
  </si>
  <si>
    <t>2026-02-23 15:01:00</t>
  </si>
  <si>
    <t>RURAL_190585200391000003_PUERTO PERALES EL PUERTO</t>
  </si>
  <si>
    <t>190585200391000003</t>
  </si>
  <si>
    <t>2026-03-09 15:01:00</t>
  </si>
  <si>
    <t>23671332</t>
  </si>
  <si>
    <t>2026-02-23 15:02:32</t>
  </si>
  <si>
    <t>JULIAN DAVID RUIZ GONZALEZ</t>
  </si>
  <si>
    <t>RURAL_190319206517100010_VEREDA LA CLARA</t>
  </si>
  <si>
    <t>190319206517100010</t>
  </si>
  <si>
    <t>2026-03-09 15:02:32</t>
  </si>
  <si>
    <t>23671358</t>
  </si>
  <si>
    <t>2026-02-23 15:14:41</t>
  </si>
  <si>
    <t>GLADIS EMILCE LOPEZ GARCIA</t>
  </si>
  <si>
    <t>RURAL_190440200603755330_CL 17 CR 20 -330 LC</t>
  </si>
  <si>
    <t>190440200603755330</t>
  </si>
  <si>
    <t>2026-03-09 15:14:41</t>
  </si>
  <si>
    <t>23671366</t>
  </si>
  <si>
    <t>2026-02-23 15:17:44</t>
  </si>
  <si>
    <t>IVAN DARIO VARELAS GRACIANO</t>
  </si>
  <si>
    <t>3202817614</t>
  </si>
  <si>
    <t>RURAL_190375100688070009_URB VILLAS DE LA ALDEA LO</t>
  </si>
  <si>
    <t>190375100688070009</t>
  </si>
  <si>
    <t>2026-03-04 15:17:44</t>
  </si>
  <si>
    <t>23671391</t>
  </si>
  <si>
    <t>2026-02-23 15:25:51</t>
  </si>
  <si>
    <t>RURAL_190440200603755336_CL 17 CR 20 -336</t>
  </si>
  <si>
    <t>190440200603755336</t>
  </si>
  <si>
    <t>2026-03-09 15:25:51</t>
  </si>
  <si>
    <t>23671422</t>
  </si>
  <si>
    <t>2026-02-23 15:40:27</t>
  </si>
  <si>
    <t>VALENCIA CONSTRUCTORES S.A.S</t>
  </si>
  <si>
    <t>RURAL_190375100688030010_URB VILLAS DE LA ALDEA LO</t>
  </si>
  <si>
    <t>190375100688030010</t>
  </si>
  <si>
    <t>2026-03-04 15:40:27</t>
  </si>
  <si>
    <t>23671430</t>
  </si>
  <si>
    <t>2026-02-23 15:44:27</t>
  </si>
  <si>
    <t>JUAN CAMILO CHAMORRO ARROYAVE</t>
  </si>
  <si>
    <t>3122875903</t>
  </si>
  <si>
    <t>RURAL_190698200721000101_EL CARMELO</t>
  </si>
  <si>
    <t>190698200721000101</t>
  </si>
  <si>
    <t>2026-03-09 15:44:27</t>
  </si>
  <si>
    <t>23671435</t>
  </si>
  <si>
    <t>2026-02-23 15:45:34</t>
  </si>
  <si>
    <t>ARGEMIRO RAMIREZ RAMIREZ</t>
  </si>
  <si>
    <t>3127457824</t>
  </si>
  <si>
    <t>RURAL_181055435506005003_PROV.VDA LA HELIDA</t>
  </si>
  <si>
    <t>181055435506005003</t>
  </si>
  <si>
    <t>2026-03-09 15:45:34</t>
  </si>
  <si>
    <t>23671439</t>
  </si>
  <si>
    <t>2026-02-23 15:48:46</t>
  </si>
  <si>
    <t>EDWIN YAIR HIDALGO GIRALDO</t>
  </si>
  <si>
    <t>5740473</t>
  </si>
  <si>
    <t>3137710997</t>
  </si>
  <si>
    <t>RURAL_181055432000000001_PROV.VDA LA HELIDA</t>
  </si>
  <si>
    <t>181055432000000001</t>
  </si>
  <si>
    <t>2026-03-09 15:48:46</t>
  </si>
  <si>
    <t>23671468</t>
  </si>
  <si>
    <t>2026-02-23 16:04:23</t>
  </si>
  <si>
    <t>LEONARDO RESTREPO HERRERA</t>
  </si>
  <si>
    <t>RURAL_190697100656985403_CL 50- 52-50 (403)SN JOSE</t>
  </si>
  <si>
    <t>190697100656985403</t>
  </si>
  <si>
    <t>2026-03-04 16:04:23</t>
  </si>
  <si>
    <t>23671485</t>
  </si>
  <si>
    <t>2026-02-23 16:12:24</t>
  </si>
  <si>
    <t>RURAL_190698200721000102_EL CARMELO</t>
  </si>
  <si>
    <t>190698200721000102</t>
  </si>
  <si>
    <t>2026-03-09 16:12:24</t>
  </si>
  <si>
    <t>23671512</t>
  </si>
  <si>
    <t>2026-02-23 16:24:24</t>
  </si>
  <si>
    <t>ALEJANDRO ALBERTO GOMEZ SUAREZ</t>
  </si>
  <si>
    <t>3043714292</t>
  </si>
  <si>
    <t>RURAL_190197200581400009_PROV.RURAL_19019720058140</t>
  </si>
  <si>
    <t>190197200581400009</t>
  </si>
  <si>
    <t>2026-03-09 16:24:24</t>
  </si>
  <si>
    <t>23671555</t>
  </si>
  <si>
    <t>2026-02-23 16:42:49</t>
  </si>
  <si>
    <t>LINA MARCELA RODRIGUEZ ESCOBAR</t>
  </si>
  <si>
    <t>6043168</t>
  </si>
  <si>
    <t>RURAL_190616200451690001_PROV.VEREDA LA MOSQUITA</t>
  </si>
  <si>
    <t>190616200451690001</t>
  </si>
  <si>
    <t>2026-03-09 16:42:49</t>
  </si>
  <si>
    <t>23671570</t>
  </si>
  <si>
    <t>2026-02-23 16:47:52</t>
  </si>
  <si>
    <t>ARLINGTON VARGAS MAHECHA</t>
  </si>
  <si>
    <t>RURAL_190674200793400002_PROV.VDA LA HONDA</t>
  </si>
  <si>
    <t>190674200793400002</t>
  </si>
  <si>
    <t>2026-03-09 16:47:52</t>
  </si>
  <si>
    <t>23671627</t>
  </si>
  <si>
    <t>2026-02-23 17:28:04</t>
  </si>
  <si>
    <t>BEATRIZ ELENA RAMIREZ SERNA</t>
  </si>
  <si>
    <t>3147947949</t>
  </si>
  <si>
    <t>CL 52 D CR 57 -20 (INTERIOR 201 )</t>
  </si>
  <si>
    <t>900056150001994047</t>
  </si>
  <si>
    <t>2026-03-04 17:28:04</t>
  </si>
  <si>
    <t>23671628</t>
  </si>
  <si>
    <t>2026-02-23 17:30:30</t>
  </si>
  <si>
    <t>CLAUDIA MARIA ZAPATA GIRALDO</t>
  </si>
  <si>
    <t>3146414343</t>
  </si>
  <si>
    <t>190755200185656003_VDA HONDURAS</t>
  </si>
  <si>
    <t>900057560001963959</t>
  </si>
  <si>
    <t>2026-03-04 17:30:30</t>
  </si>
  <si>
    <t>23671638</t>
  </si>
  <si>
    <t>2026-02-23 17:42:03</t>
  </si>
  <si>
    <t>JOSE MIGUEL SOLIS ARIZA</t>
  </si>
  <si>
    <t>RURAL_190674200793400003_PROV.VDA LAS FRIAS</t>
  </si>
  <si>
    <t>190674200793400003</t>
  </si>
  <si>
    <t>2026-03-09 17:42:03</t>
  </si>
  <si>
    <t>YENIFER DUQUE ZULUAGA</t>
  </si>
  <si>
    <t>3175695126</t>
  </si>
  <si>
    <t>23671840</t>
  </si>
  <si>
    <t>2026-02-24 06:37:16</t>
  </si>
  <si>
    <t>RURAL_190584100268710101_CR24 CL23-20_PR10_MZB_101</t>
  </si>
  <si>
    <t>190584100268710101</t>
  </si>
  <si>
    <t>2026-03-05 06:37:16</t>
  </si>
  <si>
    <t>23671877</t>
  </si>
  <si>
    <t>2026-02-24 07:44:38</t>
  </si>
  <si>
    <t>RODRIGO ANIBAL JARAMILLO OROZCO</t>
  </si>
  <si>
    <t>3206983805</t>
  </si>
  <si>
    <t>RURAL_190439100577850101_CL 27 A N 31-25 LOCAL 101</t>
  </si>
  <si>
    <t>190439100577850101</t>
  </si>
  <si>
    <t>2026-03-05 07:44:38</t>
  </si>
  <si>
    <t>23671880</t>
  </si>
  <si>
    <t>2026-02-24 07:45:51</t>
  </si>
  <si>
    <t>DIEGO GILBERTO BEUT ISAZA</t>
  </si>
  <si>
    <t>4441796</t>
  </si>
  <si>
    <t>3158774940</t>
  </si>
  <si>
    <t>RURAL_190616200460470002_PROV.VEREDA PLAYA RICA CA</t>
  </si>
  <si>
    <t>190616200460470002</t>
  </si>
  <si>
    <t>2026-03-10 07:45:51</t>
  </si>
  <si>
    <t>23671886</t>
  </si>
  <si>
    <t>2026-02-24 07:50:28</t>
  </si>
  <si>
    <t>MARIA TERESA OSORIO QUINTERO</t>
  </si>
  <si>
    <t>3113665480</t>
  </si>
  <si>
    <t>RURAL_190149100251121003_CL 15 A N 32 -11 INT 102</t>
  </si>
  <si>
    <t>190149100251121003</t>
  </si>
  <si>
    <t>2026-03-05 07:50:28</t>
  </si>
  <si>
    <t>23671901</t>
  </si>
  <si>
    <t>2026-02-24 07:57:32</t>
  </si>
  <si>
    <t>HUMBERTO DE JESUS BOTERO GOMEZ</t>
  </si>
  <si>
    <t>3045479809</t>
  </si>
  <si>
    <t>RURAL_190439100400950102_CR 43 CL 31 -16 (INTERIOR</t>
  </si>
  <si>
    <t>190439100400950102</t>
  </si>
  <si>
    <t>2026-03-05 07:57:32</t>
  </si>
  <si>
    <t>23671919</t>
  </si>
  <si>
    <t>2026-02-24 08:11:49</t>
  </si>
  <si>
    <t>LUIS ANGEL GIRALDO GALLO</t>
  </si>
  <si>
    <t>3147643041</t>
  </si>
  <si>
    <t>RURAL_190149100079188301_CR 26 F N 43 -8 APTO 301</t>
  </si>
  <si>
    <t>190149100079188301</t>
  </si>
  <si>
    <t>2026-03-05 08:11:49</t>
  </si>
  <si>
    <t>23671924</t>
  </si>
  <si>
    <t>2026-02-24 08:16:12</t>
  </si>
  <si>
    <t>CARLOS ARTURO OSPINA CRUZ</t>
  </si>
  <si>
    <t>3156587124</t>
  </si>
  <si>
    <t>RURAL_190674200700810000_VDA LAS HOJAS FC 17</t>
  </si>
  <si>
    <t>190674200700810000</t>
  </si>
  <si>
    <t>2026-03-10 08:16:12</t>
  </si>
  <si>
    <t>23671925</t>
  </si>
  <si>
    <t>2026-02-24 08:17:41</t>
  </si>
  <si>
    <t>CESAR CAMPUZANO ECHEVERRI</t>
  </si>
  <si>
    <t>5362388</t>
  </si>
  <si>
    <t>3127574587</t>
  </si>
  <si>
    <t>RURAL_190616200470155011_PROV.VEREDA SAN IGNACIO</t>
  </si>
  <si>
    <t>190616200470155011</t>
  </si>
  <si>
    <t>2026-03-10 08:17:41</t>
  </si>
  <si>
    <t>23671931</t>
  </si>
  <si>
    <t>2026-02-24 08:23:59</t>
  </si>
  <si>
    <t>JESUS ELIBERO PEREZ JIMENEZ</t>
  </si>
  <si>
    <t>5432000</t>
  </si>
  <si>
    <t>3104752083</t>
  </si>
  <si>
    <t>RURAL_190149100074955001_CRA 26 41 A 06 APTO 202 V</t>
  </si>
  <si>
    <t>190149100074955001</t>
  </si>
  <si>
    <t>2026-03-05 08:23:59</t>
  </si>
  <si>
    <t>23671948</t>
  </si>
  <si>
    <t>2026-02-24 08:34:37</t>
  </si>
  <si>
    <t>MARIA ROSALBA PEÑA HERRERA</t>
  </si>
  <si>
    <t>3889810</t>
  </si>
  <si>
    <t>3006191128</t>
  </si>
  <si>
    <t>RURAL_190440200832300003_PROV.VDA LA PEÑA</t>
  </si>
  <si>
    <t>190440200832300003</t>
  </si>
  <si>
    <t>2026-03-10 08:34:37</t>
  </si>
  <si>
    <t>23671950</t>
  </si>
  <si>
    <t>2026-02-24 08:36:14</t>
  </si>
  <si>
    <t>MARTHA LUCIA SANCHEZ GIRALDO</t>
  </si>
  <si>
    <t>RURAL_190149100275332004_CL 10 C N 30 -136 APTO 20</t>
  </si>
  <si>
    <t>190149100275332004</t>
  </si>
  <si>
    <t>2026-03-05 08:36:14</t>
  </si>
  <si>
    <t>23671968</t>
  </si>
  <si>
    <t>2026-02-24 08:45:42</t>
  </si>
  <si>
    <t>RAMIRO VELASCO CANO</t>
  </si>
  <si>
    <t>CL 12 CR 51 B -95 (CS E58 )</t>
  </si>
  <si>
    <t>900056150001995613</t>
  </si>
  <si>
    <t>2026-03-05 08:45:42</t>
  </si>
  <si>
    <t>23671973</t>
  </si>
  <si>
    <t>2026-02-24 08:51:30</t>
  </si>
  <si>
    <t>YOBANNY HUMBERTO VASQUEZ ZABALA</t>
  </si>
  <si>
    <t>3161403284</t>
  </si>
  <si>
    <t>RURAL_190649100121880201</t>
  </si>
  <si>
    <t>190649100121880201</t>
  </si>
  <si>
    <t>2026-03-05 08:51:30</t>
  </si>
  <si>
    <t>23671975</t>
  </si>
  <si>
    <t>LUIS ALBERTO IDARRAGA HERNANDEZ</t>
  </si>
  <si>
    <t>RURAL_190149100110397001_CL 36B 31 44 APTO 201</t>
  </si>
  <si>
    <t>190149100110397001</t>
  </si>
  <si>
    <t>2026-03-05 08:51:57</t>
  </si>
  <si>
    <t>23671989</t>
  </si>
  <si>
    <t>2026-02-24 09:02:29</t>
  </si>
  <si>
    <t>JUAN CARLOS SANCHEZ PINO</t>
  </si>
  <si>
    <t>2324641</t>
  </si>
  <si>
    <t>RURAL_190674200536700002_PROV.VDA LAS FRIAS</t>
  </si>
  <si>
    <t>190674200536700002</t>
  </si>
  <si>
    <t>2026-03-10 09:02:29</t>
  </si>
  <si>
    <t>23672000</t>
  </si>
  <si>
    <t>2026-02-24 09:08:34</t>
  </si>
  <si>
    <t>RURAL_190149100275332003_CL 10 C N 30 -136 APTO 20</t>
  </si>
  <si>
    <t>190149100275332003</t>
  </si>
  <si>
    <t>2026-03-05 09:08:34</t>
  </si>
  <si>
    <t>23672025</t>
  </si>
  <si>
    <t>2026-02-24 09:23:25</t>
  </si>
  <si>
    <t>DIEGO ARMANDO ALVAREZ LOPEZ</t>
  </si>
  <si>
    <t>3137342226</t>
  </si>
  <si>
    <t>RURAL_190616200390650001_PROV.VEREDA ABREO</t>
  </si>
  <si>
    <t>190616200390650001</t>
  </si>
  <si>
    <t>2026-03-10 09:23:25</t>
  </si>
  <si>
    <t>23672063</t>
  </si>
  <si>
    <t>2026-02-24 09:40:48</t>
  </si>
  <si>
    <t>LEONARDO ALBEIRO MARTINEZ SALDARRIAGA</t>
  </si>
  <si>
    <t>RURAL_190674200631820003_PROV.190674200631820000</t>
  </si>
  <si>
    <t>190674200631820003</t>
  </si>
  <si>
    <t>2026-03-10 09:40:48</t>
  </si>
  <si>
    <t>23672071</t>
  </si>
  <si>
    <t>2026-02-24 09:44:24</t>
  </si>
  <si>
    <t>RUBIELA DEL SOCORRO HERNANDEZ VERGARA</t>
  </si>
  <si>
    <t>3148296479</t>
  </si>
  <si>
    <t>RURAL_370224001000010001_PROV.370225008000300000</t>
  </si>
  <si>
    <t>370224001000010001</t>
  </si>
  <si>
    <t>2026-03-10 09:44:24</t>
  </si>
  <si>
    <t>23672076</t>
  </si>
  <si>
    <t>2026-02-24 09:47:55</t>
  </si>
  <si>
    <t>RURAL_190674100394600001_CL 22 CR 81 B -38</t>
  </si>
  <si>
    <t>190674100394600001</t>
  </si>
  <si>
    <t>2026-03-05 09:47:55</t>
  </si>
  <si>
    <t>23672080</t>
  </si>
  <si>
    <t>2026-02-24 09:50:53</t>
  </si>
  <si>
    <t>DANIEL JAIME QUINCHIA HERNANDEZ</t>
  </si>
  <si>
    <t>RURAL_130016340000000002_PROV.BARRO BLANCO</t>
  </si>
  <si>
    <t>130016340000000002</t>
  </si>
  <si>
    <t>2026-03-10 09:50:53</t>
  </si>
  <si>
    <t>23672101</t>
  </si>
  <si>
    <t>2026-02-24 10:06:00</t>
  </si>
  <si>
    <t>CARLOS ANDRES LOPEZ RIOS</t>
  </si>
  <si>
    <t>3116838258</t>
  </si>
  <si>
    <t>RURAL_190400200424610001_PROV._LA ALMERIA</t>
  </si>
  <si>
    <t>190400200424610001</t>
  </si>
  <si>
    <t>2026-03-10 10:06:00</t>
  </si>
  <si>
    <t>23672107</t>
  </si>
  <si>
    <t>2026-02-24 10:08:53</t>
  </si>
  <si>
    <t>MARLENY DEL SOCORRO MONTOYA GARCIA</t>
  </si>
  <si>
    <t>5630123</t>
  </si>
  <si>
    <t>3128634983</t>
  </si>
  <si>
    <t>RURAL_190616200310805001_VEREDA LAS CUCHILLAS FINC</t>
  </si>
  <si>
    <t>190616200310805001</t>
  </si>
  <si>
    <t>2026-03-10 10:08:53</t>
  </si>
  <si>
    <t>23672109</t>
  </si>
  <si>
    <t>2026-02-24 10:12:20</t>
  </si>
  <si>
    <t>BEATRIZ ELENA AGUDELO GUTIERREZ</t>
  </si>
  <si>
    <t>3137803149</t>
  </si>
  <si>
    <t>RURAL_190616200141300003_PROV.SANTA ANA_LA PEDRERA</t>
  </si>
  <si>
    <t>190616200141300003</t>
  </si>
  <si>
    <t>2026-03-10 10:12:20</t>
  </si>
  <si>
    <t>23672144</t>
  </si>
  <si>
    <t>2026-02-24 10:30:10</t>
  </si>
  <si>
    <t>ALBEIRO DE JESUS ZAPATA PARRA</t>
  </si>
  <si>
    <t>3135370683</t>
  </si>
  <si>
    <t>RURAL_190649200386285001_PROV.VEREDA LA ESPERANZA</t>
  </si>
  <si>
    <t>190649200386285001</t>
  </si>
  <si>
    <t>2026-03-10 10:30:10</t>
  </si>
  <si>
    <t>23672176</t>
  </si>
  <si>
    <t>2026-02-24 10:48:34</t>
  </si>
  <si>
    <t>JUAN SEBASTIAN RODRIGUEZ</t>
  </si>
  <si>
    <t>3145645812</t>
  </si>
  <si>
    <t>RURAL_190319206710150000_VDA GUAPANTE</t>
  </si>
  <si>
    <t>190319206710150000</t>
  </si>
  <si>
    <t>2026-03-10 10:48:34</t>
  </si>
  <si>
    <t>23672181</t>
  </si>
  <si>
    <t>2026-02-24 10:52:01</t>
  </si>
  <si>
    <t>DANIEL OCTAVIO ARISTIZABAL DUQUE</t>
  </si>
  <si>
    <t>3024512604</t>
  </si>
  <si>
    <t>RURAL_190698200048480001_PROV.RURAL_19069820004848</t>
  </si>
  <si>
    <t>190698200048480001</t>
  </si>
  <si>
    <t>2026-03-10 10:52:01</t>
  </si>
  <si>
    <t>23672184</t>
  </si>
  <si>
    <t>2026-02-24 10:54:06</t>
  </si>
  <si>
    <t>RURAL_190149100110397301_CL 36 B 31 44 APTO 301</t>
  </si>
  <si>
    <t>190149100110397301</t>
  </si>
  <si>
    <t>2026-03-05 10:54:06</t>
  </si>
  <si>
    <t>23672193</t>
  </si>
  <si>
    <t>2026-02-24 10:57:57</t>
  </si>
  <si>
    <t>NHORA MILENA NAVARRO JURADO</t>
  </si>
  <si>
    <t>RURAL_190319206129037001_PROV.190319206129037000</t>
  </si>
  <si>
    <t>190319206129037001</t>
  </si>
  <si>
    <t>2026-03-10 10:57:57</t>
  </si>
  <si>
    <t>23672206</t>
  </si>
  <si>
    <t>2026-02-24 11:04:42</t>
  </si>
  <si>
    <t>MARIA MERY CASTAÑO MUÑOZ</t>
  </si>
  <si>
    <t>3117048226</t>
  </si>
  <si>
    <t>RURAL_190698200015600000_190698200015600000</t>
  </si>
  <si>
    <t>190698200015600000</t>
  </si>
  <si>
    <t>2026-03-10 11:04:42</t>
  </si>
  <si>
    <t>23672212</t>
  </si>
  <si>
    <t>2026-02-24 11:06:35</t>
  </si>
  <si>
    <t>LUZ MARINA GALVIZ FRANCO</t>
  </si>
  <si>
    <t>5579262</t>
  </si>
  <si>
    <t>3014422962</t>
  </si>
  <si>
    <t>RURAL_190616200382880002_PROV.VEREDA ABREITO</t>
  </si>
  <si>
    <t>190616200382880002</t>
  </si>
  <si>
    <t>2026-03-10 11:06:35</t>
  </si>
  <si>
    <t>23672227</t>
  </si>
  <si>
    <t>2026-02-24 14:44:30</t>
  </si>
  <si>
    <t>MARIANA HERNANDEZ PEREZ</t>
  </si>
  <si>
    <t>3105476730</t>
  </si>
  <si>
    <t>RURAL_190736105424615001_LA PATERA</t>
  </si>
  <si>
    <t>190736105424615001</t>
  </si>
  <si>
    <t>2026-03-03 14:44:30</t>
  </si>
  <si>
    <t>23672230</t>
  </si>
  <si>
    <t>2026-02-24 11:16:07</t>
  </si>
  <si>
    <t>FREDY ALEXANDER GALLEGO GOMEZ</t>
  </si>
  <si>
    <t>3124590812</t>
  </si>
  <si>
    <t>RURAL_190697100048613010_CL 47 CR 49 -89</t>
  </si>
  <si>
    <t>190697100048613010</t>
  </si>
  <si>
    <t>2026-03-05 11:16:07</t>
  </si>
  <si>
    <t>23672266</t>
  </si>
  <si>
    <t>2026-02-24 14:44:21</t>
  </si>
  <si>
    <t>GIRLEY SUSANA VELEZ SANABRIA</t>
  </si>
  <si>
    <t>3017243066</t>
  </si>
  <si>
    <t>RURAL_190604100269260000_ECOALDEA LA BENDICION</t>
  </si>
  <si>
    <t>190604100269260000</t>
  </si>
  <si>
    <t>2026-03-03 14:44:21</t>
  </si>
  <si>
    <t>4 días 11:45</t>
  </si>
  <si>
    <t>23672281</t>
  </si>
  <si>
    <t>2026-02-24 11:52:21</t>
  </si>
  <si>
    <t>CARMEN CECILIA GONZALEZ JIMENEZ</t>
  </si>
  <si>
    <t>CL 24 CR 55 F -13 (INTERIOR 201 )</t>
  </si>
  <si>
    <t>900056150001987350</t>
  </si>
  <si>
    <t>2026-03-05 11:52:21</t>
  </si>
  <si>
    <t>23672286</t>
  </si>
  <si>
    <t>2026-02-24 11:55:49</t>
  </si>
  <si>
    <t>LINA MARIA OROZCO MONTOYA</t>
  </si>
  <si>
    <t>3146391286</t>
  </si>
  <si>
    <t>RURAL_190400100033148100_CR 5A CL 10 B -24</t>
  </si>
  <si>
    <t>190400100033148100</t>
  </si>
  <si>
    <t>2026-03-09 11:55:49</t>
  </si>
  <si>
    <t>23672306</t>
  </si>
  <si>
    <t>2026-02-24 12:22:55</t>
  </si>
  <si>
    <t>ANA MARISOL GOMEZ GOMEZ</t>
  </si>
  <si>
    <t>3143334792</t>
  </si>
  <si>
    <t>RURAL_190550200620737000_LA NEGRA</t>
  </si>
  <si>
    <t>190550200620737000</t>
  </si>
  <si>
    <t>2026-03-16 12:22:55</t>
  </si>
  <si>
    <t>23672310</t>
  </si>
  <si>
    <t>2026-02-24 12:25:04</t>
  </si>
  <si>
    <t>YULEIDY MILENA SALAZAR JARAMILLO</t>
  </si>
  <si>
    <t>3135063677</t>
  </si>
  <si>
    <t>RURAL_190439100624000000_CL 26 CR 36 E -142 (INTER</t>
  </si>
  <si>
    <t>190439100624000000</t>
  </si>
  <si>
    <t>2026-03-09 12:25:04</t>
  </si>
  <si>
    <t>23672320</t>
  </si>
  <si>
    <t>2026-02-24 12:47:17</t>
  </si>
  <si>
    <t>CARLOS MARIO CORREA PIEDRAHITA</t>
  </si>
  <si>
    <t>5814654</t>
  </si>
  <si>
    <t>3184105626</t>
  </si>
  <si>
    <t>RURAL_190550100063600000_PORCE</t>
  </si>
  <si>
    <t>190550100063600000</t>
  </si>
  <si>
    <t>2026-03-09 12:47:17</t>
  </si>
  <si>
    <t>23672328</t>
  </si>
  <si>
    <t>2026-02-24 13:01:39</t>
  </si>
  <si>
    <t>JANNETH  RIVERA ALZATE</t>
  </si>
  <si>
    <t>6122122</t>
  </si>
  <si>
    <t>3136106067</t>
  </si>
  <si>
    <t>CL 35 CR 40 -70 (INTERIOR 102 )</t>
  </si>
  <si>
    <t>073415000000700102</t>
  </si>
  <si>
    <t>2026-03-09 13:01:39</t>
  </si>
  <si>
    <t>23672330</t>
  </si>
  <si>
    <t>LEIDY YOHANA VELASQUEZ TAMAYO</t>
  </si>
  <si>
    <t>3136825481</t>
  </si>
  <si>
    <t>RURAL_163017815600000202_RURAL ITAGUI LOS ZULETA</t>
  </si>
  <si>
    <t>163017815600000202</t>
  </si>
  <si>
    <t>3194234770</t>
  </si>
  <si>
    <t>23672347</t>
  </si>
  <si>
    <t>2026-02-24 13:20:11</t>
  </si>
  <si>
    <t>BLANCA OLIVA GARCIA JARAMILLO</t>
  </si>
  <si>
    <t>RURAL_190149200740960002_PROV.VEREDA EL CERRO</t>
  </si>
  <si>
    <t>190149200740960002</t>
  </si>
  <si>
    <t>2026-03-10 13:20:11</t>
  </si>
  <si>
    <t>23672371</t>
  </si>
  <si>
    <t>2026-02-24 13:38:23</t>
  </si>
  <si>
    <t>JOSE HARVEY OSORIO PATIÑO</t>
  </si>
  <si>
    <t>RURAL_190697100872450000_CL 45 CR 52 -60</t>
  </si>
  <si>
    <t>190697100872450000</t>
  </si>
  <si>
    <t>2026-03-09 13:38:23</t>
  </si>
  <si>
    <t>3228774338</t>
  </si>
  <si>
    <t>23672393</t>
  </si>
  <si>
    <t>2026-02-24 13:55:20</t>
  </si>
  <si>
    <t>LUIS EDUARDO MORENO LONDOÑO</t>
  </si>
  <si>
    <t>3003114766</t>
  </si>
  <si>
    <t>RURAL_190576100136465000_AGUACATAL</t>
  </si>
  <si>
    <t>190576100136465000</t>
  </si>
  <si>
    <t>2026-03-09 13:55:20</t>
  </si>
  <si>
    <t>23672398</t>
  </si>
  <si>
    <t>2026-02-24 13:58:42</t>
  </si>
  <si>
    <t>OLGA CECILIA JARAMILLO ESTRADA</t>
  </si>
  <si>
    <t>5098111</t>
  </si>
  <si>
    <t>3205547025</t>
  </si>
  <si>
    <t>RURAL_190607200534500000_PC MARJULIA LT 11</t>
  </si>
  <si>
    <t>190607200534500000</t>
  </si>
  <si>
    <t>2026-03-10 13:58:42</t>
  </si>
  <si>
    <t>23672405</t>
  </si>
  <si>
    <t>2026-02-24 13:59:53</t>
  </si>
  <si>
    <t>ROSA EMILIA ARENAS HERNANDEZ</t>
  </si>
  <si>
    <t>5992680</t>
  </si>
  <si>
    <t>RURAL_190440200823192006_PROV.190440200823192005</t>
  </si>
  <si>
    <t>190440200823192006</t>
  </si>
  <si>
    <t>2026-03-10 13:59:53</t>
  </si>
  <si>
    <t>23672434</t>
  </si>
  <si>
    <t>2026-02-24 14:19:12</t>
  </si>
  <si>
    <t>JUAN GUILLERMO BETANCUR BETANCUR</t>
  </si>
  <si>
    <t>3774352</t>
  </si>
  <si>
    <t>3147814003</t>
  </si>
  <si>
    <t>CR 75 B CL 41 SUR -9 (INTERIOR 101 )</t>
  </si>
  <si>
    <t>044725201000090101</t>
  </si>
  <si>
    <t>2026-03-09 14:19:12</t>
  </si>
  <si>
    <t>23672449</t>
  </si>
  <si>
    <t>2026-02-24 14:30:14</t>
  </si>
  <si>
    <t>EDILMA DOMICO DOMICO</t>
  </si>
  <si>
    <t>3147946247</t>
  </si>
  <si>
    <t>RURAL_190285200700525000_VDA NARANJAL</t>
  </si>
  <si>
    <t>190285200700525000</t>
  </si>
  <si>
    <t>2026-03-11 14:30:14</t>
  </si>
  <si>
    <t>3226477247</t>
  </si>
  <si>
    <t>23672454</t>
  </si>
  <si>
    <t>2026-02-24 14:31:18</t>
  </si>
  <si>
    <t>HERNAN DAVID RAMIREZ ATEHORUA</t>
  </si>
  <si>
    <t>3114128896</t>
  </si>
  <si>
    <t>RURAL_190440200750010001_EL POZO</t>
  </si>
  <si>
    <t>190440200750010001</t>
  </si>
  <si>
    <t>2026-03-10 14:31:18</t>
  </si>
  <si>
    <t>4 días 14:41</t>
  </si>
  <si>
    <t>23672490</t>
  </si>
  <si>
    <t>2026-02-24 14:42:49</t>
  </si>
  <si>
    <t>ELENA AUXILIO VILLEGAS GOMEZ</t>
  </si>
  <si>
    <t>3128467069</t>
  </si>
  <si>
    <t>RURAL_190653100036133005</t>
  </si>
  <si>
    <t>190653100036133005</t>
  </si>
  <si>
    <t>2026-03-05 14:42:49</t>
  </si>
  <si>
    <t>23672499</t>
  </si>
  <si>
    <t>2026-02-24 14:48:46</t>
  </si>
  <si>
    <t>HECTOR ANTONIO ARISTIZABAL ARANGO</t>
  </si>
  <si>
    <t>2689325</t>
  </si>
  <si>
    <t>3136801408</t>
  </si>
  <si>
    <t>RURAL_163011710000000000_RURAL ITAGUI LOS GOMEZ</t>
  </si>
  <si>
    <t>163011710000000000</t>
  </si>
  <si>
    <t>2026-03-09 14:48:46</t>
  </si>
  <si>
    <t>23672509</t>
  </si>
  <si>
    <t>2026-02-24 14:54:02</t>
  </si>
  <si>
    <t>FLORALBA ZULETA CARMONA</t>
  </si>
  <si>
    <t>3207056668</t>
  </si>
  <si>
    <t>CL 35 C CR 39 -16</t>
  </si>
  <si>
    <t>190615100633470000</t>
  </si>
  <si>
    <t>2026-03-09 14:54:02</t>
  </si>
  <si>
    <t>23672530</t>
  </si>
  <si>
    <t>2026-02-24 15:03:16</t>
  </si>
  <si>
    <t>ALBA LUZ SOTO RUIZ</t>
  </si>
  <si>
    <t>3158075000</t>
  </si>
  <si>
    <t>CR 17 A CL 56 H -8 (INTERIOR 1031 )</t>
  </si>
  <si>
    <t>055127106800081031</t>
  </si>
  <si>
    <t>2026-03-09 15:03:16</t>
  </si>
  <si>
    <t>23672541</t>
  </si>
  <si>
    <t>2026-02-24 15:06:42</t>
  </si>
  <si>
    <t>LUZ ALBA GOMEZ GOMEZ</t>
  </si>
  <si>
    <t>RURAL_190318203118091004_VDA ROMERAL</t>
  </si>
  <si>
    <t>190318203118091004</t>
  </si>
  <si>
    <t>2026-03-10 15:06:42</t>
  </si>
  <si>
    <t>23672553</t>
  </si>
  <si>
    <t>ALBEIRO DE JESUS PINO MUÑOZ</t>
  </si>
  <si>
    <t>3113707331</t>
  </si>
  <si>
    <t>23672554</t>
  </si>
  <si>
    <t>2026-02-24 15:14:20</t>
  </si>
  <si>
    <t>MICHAEL ALEXANDER GOMEZ CARDONA</t>
  </si>
  <si>
    <t>3137853127</t>
  </si>
  <si>
    <t>RURAL_190440200582980003_VDA CASCAJO ABAJO</t>
  </si>
  <si>
    <t>190440200582980003</t>
  </si>
  <si>
    <t>2026-03-10 15:14:20</t>
  </si>
  <si>
    <t>23672555</t>
  </si>
  <si>
    <t>2026-02-24 15:16:20</t>
  </si>
  <si>
    <t>JERONIMO VASQUEZ DELGADO</t>
  </si>
  <si>
    <t>3006642755</t>
  </si>
  <si>
    <t>RURAL_176016724700000004_LOS NARANJOS</t>
  </si>
  <si>
    <t>176016724700000004</t>
  </si>
  <si>
    <t>2026-03-10 15:16:20</t>
  </si>
  <si>
    <t>23672558</t>
  </si>
  <si>
    <t>2026-02-24 15:16:58</t>
  </si>
  <si>
    <t>JORGE MARIO FRANCO SALDARRIAGA</t>
  </si>
  <si>
    <t>2994482</t>
  </si>
  <si>
    <t>RURAL_181041965000000008_LACUS LOTE 16</t>
  </si>
  <si>
    <t>181041965000000008</t>
  </si>
  <si>
    <t>2026-03-10 15:16:58</t>
  </si>
  <si>
    <t>23672565</t>
  </si>
  <si>
    <t>2026-02-24 15:19:21</t>
  </si>
  <si>
    <t>HECTOR EMILIO MORALES CEBALLOS</t>
  </si>
  <si>
    <t>2648111</t>
  </si>
  <si>
    <t>3117465934</t>
  </si>
  <si>
    <t>RURAL_190674200568400000_EL CANTOR</t>
  </si>
  <si>
    <t>190674200568400000</t>
  </si>
  <si>
    <t>2026-03-11 15:19:21</t>
  </si>
  <si>
    <t>23672585</t>
  </si>
  <si>
    <t>2026-02-24 15:33:21</t>
  </si>
  <si>
    <t>CELENI CARDONA MOLINA</t>
  </si>
  <si>
    <t>3103579539</t>
  </si>
  <si>
    <t>RURAL_190149200831170006_VDA LA CHAPA</t>
  </si>
  <si>
    <t>190149200831170006</t>
  </si>
  <si>
    <t>2026-03-10 15:33:21</t>
  </si>
  <si>
    <t>23672593</t>
  </si>
  <si>
    <t>2026-02-24 15:35:16</t>
  </si>
  <si>
    <t>RURAL_190440200901318003_PROV.VDA EL SOCORRO</t>
  </si>
  <si>
    <t>190440200901318003</t>
  </si>
  <si>
    <t>2026-03-10 15:35:16</t>
  </si>
  <si>
    <t>23672595</t>
  </si>
  <si>
    <t>EDGAR DE JESUS MARIN CASTRILLON</t>
  </si>
  <si>
    <t>3011336148</t>
  </si>
  <si>
    <t>190657100026160003</t>
  </si>
  <si>
    <t>23672612</t>
  </si>
  <si>
    <t>2026-02-24 15:48:12</t>
  </si>
  <si>
    <t>LUZ CELINA LOPEZ SUAZA</t>
  </si>
  <si>
    <t>3105110918</t>
  </si>
  <si>
    <t>RURAL_190284200996700000_NOVOGA</t>
  </si>
  <si>
    <t>190284200996700000</t>
  </si>
  <si>
    <t>2026-03-16 15:48:12</t>
  </si>
  <si>
    <t>3 días 08:49</t>
  </si>
  <si>
    <t>23456620</t>
  </si>
  <si>
    <t>2026-02-23 15:52:11</t>
  </si>
  <si>
    <t>CAMPO ELIAS VALENCIA VILLA</t>
  </si>
  <si>
    <t>3217234283</t>
  </si>
  <si>
    <t>CL 50 CR 71 -190 (INTERIOR 106 )</t>
  </si>
  <si>
    <t>055710001001900106</t>
  </si>
  <si>
    <t>2026-03-04 15:52:11</t>
  </si>
  <si>
    <t>6 días 09:22</t>
  </si>
  <si>
    <t>23572287</t>
  </si>
  <si>
    <t>2026-02-23 15:29:53</t>
  </si>
  <si>
    <t>CR 64 C CL 67 -336 (INTERIOR 1 )</t>
  </si>
  <si>
    <t>056624307003360001</t>
  </si>
  <si>
    <t>2026-03-04 15:29:53</t>
  </si>
  <si>
    <t>25/11/2025 13:29:45</t>
  </si>
  <si>
    <t xml:space="preserve">470 medidor en poste debe presentar punto de conexión </t>
  </si>
  <si>
    <t>3 días 14:51</t>
  </si>
  <si>
    <t>3 días 15:37</t>
  </si>
  <si>
    <t>4 días 13:59</t>
  </si>
  <si>
    <t>3 días 13:44</t>
  </si>
  <si>
    <t>2 días 13:40</t>
  </si>
  <si>
    <t>3 días 08:28</t>
  </si>
  <si>
    <t>7 días 14:30</t>
  </si>
  <si>
    <t>3 días 14:44</t>
  </si>
  <si>
    <t>4 días 16:46</t>
  </si>
  <si>
    <t>23644279</t>
  </si>
  <si>
    <t>WILLER HIGUITA RAMIREZ</t>
  </si>
  <si>
    <t>5924777</t>
  </si>
  <si>
    <t>3016658546</t>
  </si>
  <si>
    <t>CL 58 C CR 90 -92 (INTERIOR 202 )</t>
  </si>
  <si>
    <t>055918300000920202</t>
  </si>
  <si>
    <t>23644305</t>
  </si>
  <si>
    <t>CL 58 C CR 90 -92 (INTERIOR 204 )</t>
  </si>
  <si>
    <t>055918300000920204</t>
  </si>
  <si>
    <t>23644623</t>
  </si>
  <si>
    <t>2026-02-24 18:32:41</t>
  </si>
  <si>
    <t>FABIAN DARIO TORO MUÑOZ</t>
  </si>
  <si>
    <t>4440776</t>
  </si>
  <si>
    <t>3024177324</t>
  </si>
  <si>
    <t>RURAL_190690100369200001_VILLA TERE</t>
  </si>
  <si>
    <t>190690100369200001</t>
  </si>
  <si>
    <t>2026-03-05 18:32:41</t>
  </si>
  <si>
    <t>4 días 15:24</t>
  </si>
  <si>
    <t>5 días 16:46</t>
  </si>
  <si>
    <t>2 días 10:58</t>
  </si>
  <si>
    <t>2 días 11:39</t>
  </si>
  <si>
    <t>2 días 13:04</t>
  </si>
  <si>
    <t>7 días 08:38</t>
  </si>
  <si>
    <t>3 días 15:44</t>
  </si>
  <si>
    <t>6 días 12:18</t>
  </si>
  <si>
    <t>6 días 14:38</t>
  </si>
  <si>
    <t>4 días 16:43</t>
  </si>
  <si>
    <t>6 días 16:47</t>
  </si>
  <si>
    <t>4 días 16:47</t>
  </si>
  <si>
    <t>5 días 14:30</t>
  </si>
  <si>
    <t>4 días 09:15</t>
  </si>
  <si>
    <t>6 días 09:48</t>
  </si>
  <si>
    <t>4 días 14:15</t>
  </si>
  <si>
    <t>4 días 14:31</t>
  </si>
  <si>
    <t>4 días 15:32</t>
  </si>
  <si>
    <t>6 días 16:30</t>
  </si>
  <si>
    <t>4 días 17:42</t>
  </si>
  <si>
    <t>3 días 08:08</t>
  </si>
  <si>
    <t>3 días 08:37</t>
  </si>
  <si>
    <t>3 días 09:09</t>
  </si>
  <si>
    <t>3 días 09:27</t>
  </si>
  <si>
    <t>3 días 09:44</t>
  </si>
  <si>
    <t>3 días 12:04</t>
  </si>
  <si>
    <t>3 días 14:09</t>
  </si>
  <si>
    <t>3 días 15:39</t>
  </si>
  <si>
    <t>3 días 15:49</t>
  </si>
  <si>
    <t>3 días 16:14</t>
  </si>
  <si>
    <t>3 días 16:19</t>
  </si>
  <si>
    <t>3 días 16:24</t>
  </si>
  <si>
    <t>3 días 16:42</t>
  </si>
  <si>
    <t>3 días 16:47</t>
  </si>
  <si>
    <t>2 días 09:58</t>
  </si>
  <si>
    <t>5 días 12:04</t>
  </si>
  <si>
    <t>2 días 13:28</t>
  </si>
  <si>
    <t>2 días 13:57</t>
  </si>
  <si>
    <t>2 días 14:51</t>
  </si>
  <si>
    <t>23671500</t>
  </si>
  <si>
    <t>2026-02-23 16:18:11</t>
  </si>
  <si>
    <t>ASTRID E GALEANO</t>
  </si>
  <si>
    <t>3174383201</t>
  </si>
  <si>
    <t>RURAL_163010189500000301_163010189500000301</t>
  </si>
  <si>
    <t>163010189500000301</t>
  </si>
  <si>
    <t>2026-03-04 16:18:11</t>
  </si>
  <si>
    <t>3 días 16:31</t>
  </si>
  <si>
    <t>23671824</t>
  </si>
  <si>
    <t>2026-02-24 05:00:43</t>
  </si>
  <si>
    <t>ALEXANDER SIERRA VARGAS</t>
  </si>
  <si>
    <t>3014298465</t>
  </si>
  <si>
    <t>RURAL_159013160000000005_159013160000000005</t>
  </si>
  <si>
    <t>159013160000000005</t>
  </si>
  <si>
    <t>2026-03-05 05:00:43</t>
  </si>
  <si>
    <t>23671900</t>
  </si>
  <si>
    <t>2026-02-24 07:56:54</t>
  </si>
  <si>
    <t>CARLOS ALBERTO ARCE MENA</t>
  </si>
  <si>
    <t>3207876</t>
  </si>
  <si>
    <t>3209509006</t>
  </si>
  <si>
    <t>2026-03-05 07:56:54</t>
  </si>
  <si>
    <t>23671926</t>
  </si>
  <si>
    <t>2026-02-24 08:19:49</t>
  </si>
  <si>
    <t>CR 120 F CL 48 D -85 (INTERIOR 202 )</t>
  </si>
  <si>
    <t>084220608400850202</t>
  </si>
  <si>
    <t>2026-03-05 08:19:49</t>
  </si>
  <si>
    <t>23671940</t>
  </si>
  <si>
    <t>2026-02-24 08:28:17</t>
  </si>
  <si>
    <t>FRANKI DE JESUS DUQUE MONTOYA</t>
  </si>
  <si>
    <t>3008183521</t>
  </si>
  <si>
    <t>CL 34 B CR 112 E -42 (INTERIOR 220 )</t>
  </si>
  <si>
    <t>083114202500420220</t>
  </si>
  <si>
    <t>2026-03-05 08:28:17</t>
  </si>
  <si>
    <t>23671961</t>
  </si>
  <si>
    <t>2026-02-24 08:41:23</t>
  </si>
  <si>
    <t>GIOVANNY  OSSA URIBE</t>
  </si>
  <si>
    <t>3420278</t>
  </si>
  <si>
    <t>3127793081</t>
  </si>
  <si>
    <t>CL 17 CR 102 BB -21 (INTERIOR 301 )</t>
  </si>
  <si>
    <t>081017002220210301</t>
  </si>
  <si>
    <t>2026-03-05 08:41:23</t>
  </si>
  <si>
    <t>23672142</t>
  </si>
  <si>
    <t>2026-02-24 10:29:55</t>
  </si>
  <si>
    <t>BLUMAR PUBENZA SANCHEZ MARULANDA</t>
  </si>
  <si>
    <t>3209457036</t>
  </si>
  <si>
    <t>CR 48 A CL 69 -52 (INTERIOR 201 )</t>
  </si>
  <si>
    <t>056428109000520201</t>
  </si>
  <si>
    <t>2026-03-05 10:29:55</t>
  </si>
  <si>
    <t>23672156</t>
  </si>
  <si>
    <t>2026-02-24 10:37:48</t>
  </si>
  <si>
    <t>ANDRES FABIAN BENJUMEA BETANCUR</t>
  </si>
  <si>
    <t>2795368</t>
  </si>
  <si>
    <t>3186454571</t>
  </si>
  <si>
    <t>CL 80 SUR CR 63 A -64 (INTERIOR 301 )</t>
  </si>
  <si>
    <t>038610003100640301</t>
  </si>
  <si>
    <t>2026-03-05 10:37:48</t>
  </si>
  <si>
    <t>23672226</t>
  </si>
  <si>
    <t>2026-02-24 11:14:35</t>
  </si>
  <si>
    <t>KELLY YURANY ZULUAGA URREA</t>
  </si>
  <si>
    <t>RURAL_126007700000000001_CR 9 SUR CL 16 A 636 KM 1</t>
  </si>
  <si>
    <t>126007700000000001</t>
  </si>
  <si>
    <t>2026-03-10 11:14:35</t>
  </si>
  <si>
    <t>3 días 13:12</t>
  </si>
  <si>
    <t>23672348</t>
  </si>
  <si>
    <t>2026-02-24 13:21:46</t>
  </si>
  <si>
    <t>JULIO CESAR ROJAS MORALES</t>
  </si>
  <si>
    <t>3137677943</t>
  </si>
  <si>
    <t>CL 134 SUR CR 44 -20 (INTERIOR 115 )</t>
  </si>
  <si>
    <t>003414004000200115</t>
  </si>
  <si>
    <t>2026-03-05 13:21:46</t>
  </si>
  <si>
    <t>23672362</t>
  </si>
  <si>
    <t>2026-02-24 13:32:25</t>
  </si>
  <si>
    <t>RODRIGO FRANCO MARULANDA</t>
  </si>
  <si>
    <t>2783238</t>
  </si>
  <si>
    <t>3117088544</t>
  </si>
  <si>
    <t>RURAL_159097399600000001_PROV.BR SAN ISIDRO LA TAB</t>
  </si>
  <si>
    <t>159097399600000001</t>
  </si>
  <si>
    <t>2026-03-05 13:32:25</t>
  </si>
  <si>
    <t>3 días 14:13</t>
  </si>
  <si>
    <t>23672423</t>
  </si>
  <si>
    <t>2026-02-24 14:14:01</t>
  </si>
  <si>
    <t>JUAN CARLOS LOPEZ MOLINA</t>
  </si>
  <si>
    <t>RURAL_140004950000000010_PROV.PARCELACIÓN VOLTA HO</t>
  </si>
  <si>
    <t>140004950000000010</t>
  </si>
  <si>
    <t>2026-03-05 14:14:01</t>
  </si>
  <si>
    <t>23672560</t>
  </si>
  <si>
    <t>2026-02-24 15:18:17</t>
  </si>
  <si>
    <t>ALVARO HERNAN ABELLO CARDENAS</t>
  </si>
  <si>
    <t>CR 39 A CL 63 -52 (INTERIOR 402 )</t>
  </si>
  <si>
    <t>056329103000520402</t>
  </si>
  <si>
    <t>2026-03-05 15:18:17</t>
  </si>
  <si>
    <t>23672597</t>
  </si>
  <si>
    <t>2026-02-24 15:35:52</t>
  </si>
  <si>
    <t>JOHN ALEJANDRO MONTOYA GONZALEZ</t>
  </si>
  <si>
    <t>3104572437</t>
  </si>
  <si>
    <t>CR 79 CL 2 SUR -17</t>
  </si>
  <si>
    <t>040729002000170000</t>
  </si>
  <si>
    <t>2026-03-05 15:35:52</t>
  </si>
  <si>
    <t>23672605</t>
  </si>
  <si>
    <t>2026-02-24 15:42:58</t>
  </si>
  <si>
    <t>GUILLERMO LEON GIRALDO JARAMILLO</t>
  </si>
  <si>
    <t>3516596</t>
  </si>
  <si>
    <t>3183516596</t>
  </si>
  <si>
    <t>CR 21 CL 59 -19 (INTERIOR 201 )</t>
  </si>
  <si>
    <t>055221009000190201</t>
  </si>
  <si>
    <t>2026-03-05 15:42:58</t>
  </si>
  <si>
    <t>23672623</t>
  </si>
  <si>
    <t>2026-02-24 15:53:10</t>
  </si>
  <si>
    <t>JORGE ELIECER CORRALES MESA</t>
  </si>
  <si>
    <t>3206748628</t>
  </si>
  <si>
    <t>RURAL_190091100387050000_18 22-63 SAN VICENTE</t>
  </si>
  <si>
    <t>190091100387050000</t>
  </si>
  <si>
    <t>2026-03-09 15:53:10</t>
  </si>
  <si>
    <t>23672630</t>
  </si>
  <si>
    <t>2026-02-24 15:56:08</t>
  </si>
  <si>
    <t>CARMEN ORFILIA USUGA LOPEZ</t>
  </si>
  <si>
    <t>3152554610</t>
  </si>
  <si>
    <t>CR 96 A CL 62 D -117</t>
  </si>
  <si>
    <t>056926102401170000</t>
  </si>
  <si>
    <t>2026-03-05 15:56:08</t>
  </si>
  <si>
    <t>23672636</t>
  </si>
  <si>
    <t>2026-02-24 15:59:45</t>
  </si>
  <si>
    <t>CLAUDIA PATRICIA CARDONA PEREZ</t>
  </si>
  <si>
    <t>3148749707</t>
  </si>
  <si>
    <t>CL 55 CR 127 -13 (INTERIOR 301 )</t>
  </si>
  <si>
    <t>085215007000130301</t>
  </si>
  <si>
    <t>2026-03-05 15:59:45</t>
  </si>
  <si>
    <t>23672652</t>
  </si>
  <si>
    <t>WILMAR ARLEY AMAYA CORRALES</t>
  </si>
  <si>
    <t>3192270777</t>
  </si>
  <si>
    <t>CL 57 B CR 18 D -25 (INTERIOR 302 )</t>
  </si>
  <si>
    <t>055117208400250302</t>
  </si>
  <si>
    <t>23672687</t>
  </si>
  <si>
    <t>2026-02-24 16:40:09</t>
  </si>
  <si>
    <t>CAROLINA CASTRILLON DIAZ</t>
  </si>
  <si>
    <t>3168743138</t>
  </si>
  <si>
    <t>RURAL_190319206310300000_VEREDA LA CLARA</t>
  </si>
  <si>
    <t>190319206310300000</t>
  </si>
  <si>
    <t>2026-03-16 16:40:09</t>
  </si>
  <si>
    <t>4 días 16:45</t>
  </si>
  <si>
    <t>0 días 17:03</t>
  </si>
  <si>
    <t>3 días 17:03</t>
  </si>
  <si>
    <t>23672744</t>
  </si>
  <si>
    <t>2026-02-24 17:21:23</t>
  </si>
  <si>
    <t>MONICA LILIANA JIMENEZ ZAPATA</t>
  </si>
  <si>
    <t>3202234</t>
  </si>
  <si>
    <t>3202234360</t>
  </si>
  <si>
    <t>RURAL_190616200312000000_LA MOSCA LAS LAJAS</t>
  </si>
  <si>
    <t>190616200312000000</t>
  </si>
  <si>
    <t>2026-03-16 17:21:23</t>
  </si>
  <si>
    <t>23672755</t>
  </si>
  <si>
    <t>2026-02-24 18:05:41</t>
  </si>
  <si>
    <t>MAURICIO ANDRES GOMEZ HERNANDEZ</t>
  </si>
  <si>
    <t>3147258880</t>
  </si>
  <si>
    <t>RURAL_190616200351556000_EL CARMIN</t>
  </si>
  <si>
    <t>190616200351556000</t>
  </si>
  <si>
    <t>2026-03-16 18:05:41</t>
  </si>
  <si>
    <t>3122073713</t>
  </si>
  <si>
    <t>MARIBEL QUINTERO GIL</t>
  </si>
  <si>
    <t>RURAL_181005129000000000_181005129000000000</t>
  </si>
  <si>
    <t>181005129000000000</t>
  </si>
  <si>
    <t>21840242</t>
  </si>
  <si>
    <t>2026-02-25 11:13:53</t>
  </si>
  <si>
    <t>RURAL_163009508500000002_PROV.ITAGUI</t>
  </si>
  <si>
    <t>2026-03-06 11:13:53</t>
  </si>
  <si>
    <t>23212359</t>
  </si>
  <si>
    <t>2026-02-24 11:31:37</t>
  </si>
  <si>
    <t>BERARDO ANTONIO MACHADO QUINTERO</t>
  </si>
  <si>
    <t>3113634090</t>
  </si>
  <si>
    <t>RURAL_190102200515200000_FARALLON</t>
  </si>
  <si>
    <t>190102200515200000</t>
  </si>
  <si>
    <t>2026-03-10 11:31:37</t>
  </si>
  <si>
    <t>23370414</t>
  </si>
  <si>
    <t>2026-02-25 09:29:32</t>
  </si>
  <si>
    <t>MARIA ELIZABETH ZAPATA MUÑOZ</t>
  </si>
  <si>
    <t>3159089692</t>
  </si>
  <si>
    <t>RURAL_190576100129435004</t>
  </si>
  <si>
    <t>190576100129435004</t>
  </si>
  <si>
    <t>2026-03-04 09:29:32</t>
  </si>
  <si>
    <t>23372804</t>
  </si>
  <si>
    <t>2026-02-25 08:48:50</t>
  </si>
  <si>
    <t>DIANA MARCELA OSPINA USMA</t>
  </si>
  <si>
    <t>3205003125</t>
  </si>
  <si>
    <t>RURAL_190576100129435007</t>
  </si>
  <si>
    <t>190576100129435007</t>
  </si>
  <si>
    <t>2026-03-04 08:48:50</t>
  </si>
  <si>
    <t>23437326</t>
  </si>
  <si>
    <t>2026-02-24 11:24:06</t>
  </si>
  <si>
    <t>MARIA INES MUNERA GUICCIARDI</t>
  </si>
  <si>
    <t>3044915548</t>
  </si>
  <si>
    <t>RURAL_190858200480560101</t>
  </si>
  <si>
    <t>190858200480560101</t>
  </si>
  <si>
    <t>2026-03-10 11:24:06</t>
  </si>
  <si>
    <t>23447825</t>
  </si>
  <si>
    <t>2026-02-24 07:35:23</t>
  </si>
  <si>
    <t>ALCIBAR LEON ARIAS LOSADA</t>
  </si>
  <si>
    <t>3126840021</t>
  </si>
  <si>
    <t>RURAL_190284100774465008</t>
  </si>
  <si>
    <t>190284100774465008</t>
  </si>
  <si>
    <t>2026-03-05 07:35:23</t>
  </si>
  <si>
    <t>23527462</t>
  </si>
  <si>
    <t>2026-02-24 09:15:32</t>
  </si>
  <si>
    <t>DIEGO LEON PEREZ CARVAJAL</t>
  </si>
  <si>
    <t>3108324613</t>
  </si>
  <si>
    <t>RURAL_190042200880180121_LT 121 LA RIVIERA</t>
  </si>
  <si>
    <t>190042200880180121</t>
  </si>
  <si>
    <t>2026-03-10 09:15:32</t>
  </si>
  <si>
    <t>23552935</t>
  </si>
  <si>
    <t>2026-02-25 11:25:56</t>
  </si>
  <si>
    <t>ELKIN DE JESUS TABARES ARIAS</t>
  </si>
  <si>
    <t>3122308640</t>
  </si>
  <si>
    <t>CL 39 BF CR 112 A -11 (INTERIOR 322 )</t>
  </si>
  <si>
    <t>083119262100110322</t>
  </si>
  <si>
    <t>2026-03-06 11:25:56</t>
  </si>
  <si>
    <t>3/02/2026 15:58:15</t>
  </si>
  <si>
    <t xml:space="preserve">Requiere trenza </t>
  </si>
  <si>
    <t>23559549</t>
  </si>
  <si>
    <t>2026-02-25 10:56:30</t>
  </si>
  <si>
    <t>DUVERNEY CARDONA HENAO</t>
  </si>
  <si>
    <t>4275913</t>
  </si>
  <si>
    <t>3106845109</t>
  </si>
  <si>
    <t>RURAL_146019299009500001_LA ALDEA</t>
  </si>
  <si>
    <t>146019299009500001</t>
  </si>
  <si>
    <t>2026-03-13 10:56:30</t>
  </si>
  <si>
    <t>23588815</t>
  </si>
  <si>
    <t>2026-02-25 08:56:44</t>
  </si>
  <si>
    <t>YEIMMY YULIANA ACEVEDO BERRIO</t>
  </si>
  <si>
    <t>3126225046</t>
  </si>
  <si>
    <t>RURAL_190378100032680001_TRES Y MEDIA - LA CRUZADA</t>
  </si>
  <si>
    <t>190378100032680001</t>
  </si>
  <si>
    <t>2026-03-06 08:56:44</t>
  </si>
  <si>
    <t>23617820</t>
  </si>
  <si>
    <t>2026-02-24 09:22:08</t>
  </si>
  <si>
    <t>PIEDAD ALEIDA VELEZ GIRALDO</t>
  </si>
  <si>
    <t>3014772262</t>
  </si>
  <si>
    <t>RURAL_190102200658000001_PUERTO LIMON PARTE ALTA</t>
  </si>
  <si>
    <t>190102200658000001</t>
  </si>
  <si>
    <t>2026-03-10 09:22:08</t>
  </si>
  <si>
    <t>23623941</t>
  </si>
  <si>
    <t>2026-02-24 08:03:53</t>
  </si>
  <si>
    <t>JAMES BRAVER ESCOBAR GOMEZ</t>
  </si>
  <si>
    <t>4569028</t>
  </si>
  <si>
    <t>3104964729</t>
  </si>
  <si>
    <t>RURAL_190761200557980004_PROV.CIRUELAR</t>
  </si>
  <si>
    <t>190761200557980004</t>
  </si>
  <si>
    <t>2026-03-10 08:03:53</t>
  </si>
  <si>
    <t>23623945</t>
  </si>
  <si>
    <t>2026-02-24 08:00:49</t>
  </si>
  <si>
    <t>RURAL_190761200557980000_190761200557980000</t>
  </si>
  <si>
    <t>190761200557980000</t>
  </si>
  <si>
    <t>2026-03-10 08:00:49</t>
  </si>
  <si>
    <t>2026-02-24 08:22:26</t>
  </si>
  <si>
    <t>2026-03-10 08:22:26</t>
  </si>
  <si>
    <t>3216367553</t>
  </si>
  <si>
    <t>23627094</t>
  </si>
  <si>
    <t>2026-02-24 14:53:04</t>
  </si>
  <si>
    <t>JOSE DAVID ALZATE CANO</t>
  </si>
  <si>
    <t>3012331058</t>
  </si>
  <si>
    <t>CL 53 CR 79 -10</t>
  </si>
  <si>
    <t>055713009000100000</t>
  </si>
  <si>
    <t>2026-03-05 14:53:04</t>
  </si>
  <si>
    <t>23627480</t>
  </si>
  <si>
    <t>ENEGED</t>
  </si>
  <si>
    <t>2026-02-25 09:39:36</t>
  </si>
  <si>
    <t>TOMAS TABARES</t>
  </si>
  <si>
    <t>3023640326</t>
  </si>
  <si>
    <t>CL 26 SUR CR 22 -50 (INTERIOR 109 )</t>
  </si>
  <si>
    <t>022216002000500109</t>
  </si>
  <si>
    <t>AGPE Metropolitana Sur</t>
  </si>
  <si>
    <t>2026-03-06 09:39:36</t>
  </si>
  <si>
    <t>2026-02-23 12:55:27</t>
  </si>
  <si>
    <t>2026-03-09 12:55:27</t>
  </si>
  <si>
    <t>23632365</t>
  </si>
  <si>
    <t>2026-02-23 17:48:44</t>
  </si>
  <si>
    <t>NADUVA TORRES LANCHEROS</t>
  </si>
  <si>
    <t>3217595755</t>
  </si>
  <si>
    <t>RURAL_190761200426100034_190761200426100034</t>
  </si>
  <si>
    <t>190761200426100034</t>
  </si>
  <si>
    <t>2026-03-09 17:48:44</t>
  </si>
  <si>
    <t>2026-02-23 12:54:28</t>
  </si>
  <si>
    <t>2026-03-09 12:54:28</t>
  </si>
  <si>
    <t>2026-02-23 12:54:10</t>
  </si>
  <si>
    <t>2026-03-04 12:54:10</t>
  </si>
  <si>
    <t>2026-02-24 08:19:31</t>
  </si>
  <si>
    <t>2026-03-05 08:19:31</t>
  </si>
  <si>
    <t>23637190</t>
  </si>
  <si>
    <t>BILARDO ALVAREZ TORREGLOSA</t>
  </si>
  <si>
    <t>3207790204</t>
  </si>
  <si>
    <t>CR 14 B CL 56 AA -54 (INTERIOR 2040 )</t>
  </si>
  <si>
    <t>055124206110542040</t>
  </si>
  <si>
    <t>23642087</t>
  </si>
  <si>
    <t>2026-02-17 07:26:32</t>
  </si>
  <si>
    <t>EDITTH YISELA FLOREZ LOPEZ</t>
  </si>
  <si>
    <t>3234563090</t>
  </si>
  <si>
    <t>RURAL_190411200780070003_PROV.CORREGIMIENTO LA HON</t>
  </si>
  <si>
    <t>190411200780070003</t>
  </si>
  <si>
    <t>2026-03-05 07:26:32</t>
  </si>
  <si>
    <t>23643762</t>
  </si>
  <si>
    <t>HUMBERTO DE JESUS RENDON CASTAÑO</t>
  </si>
  <si>
    <t>3206268397</t>
  </si>
  <si>
    <t>RURAL_190030100067900000_CALLE 46</t>
  </si>
  <si>
    <t>190030100067900000</t>
  </si>
  <si>
    <t>23646635</t>
  </si>
  <si>
    <t>SANTIAGO VARGAS VALENCIA</t>
  </si>
  <si>
    <t>RURAL_190364200894205001_PROV.VEREDA LA HERRERA</t>
  </si>
  <si>
    <t>190364200894205001</t>
  </si>
  <si>
    <t>2026-02-24 08:21:37</t>
  </si>
  <si>
    <t>2026-03-05 08:21:37</t>
  </si>
  <si>
    <t>23649003</t>
  </si>
  <si>
    <t>2026-02-24 15:09:15</t>
  </si>
  <si>
    <t>JUAN FERNANDO GARCIA LOPEZ</t>
  </si>
  <si>
    <t>5044872</t>
  </si>
  <si>
    <t>3044852864</t>
  </si>
  <si>
    <t>RURAL_190792200668200001_CL 72B 27 70 ZONA HUMEDA</t>
  </si>
  <si>
    <t>190792200668200001</t>
  </si>
  <si>
    <t>2026-03-10 15:09:15</t>
  </si>
  <si>
    <t>23649064</t>
  </si>
  <si>
    <t>2026-02-25 11:12:01</t>
  </si>
  <si>
    <t>ADRIANA  PULGARIN SALDARRIAGA</t>
  </si>
  <si>
    <t>2796733</t>
  </si>
  <si>
    <t>3116367601</t>
  </si>
  <si>
    <t>RURAL_163013700000000110_RURAL ITAGUI EL PEDREGAL</t>
  </si>
  <si>
    <t>163013700000000110</t>
  </si>
  <si>
    <t>2026-03-06 11:12:01</t>
  </si>
  <si>
    <t>23652096</t>
  </si>
  <si>
    <t>LEIDY LORENA RAIGOZA ESPINAL</t>
  </si>
  <si>
    <t>3217220673</t>
  </si>
  <si>
    <t>RURAL_190576100129435207</t>
  </si>
  <si>
    <t>190576100129435207</t>
  </si>
  <si>
    <t>2026-02-25 10:15:38</t>
  </si>
  <si>
    <t>2026-03-06 10:15:38</t>
  </si>
  <si>
    <t>23657011</t>
  </si>
  <si>
    <t>2026-02-24 14:15:14</t>
  </si>
  <si>
    <t>LUZ ADRIANA MONTOYA MESA</t>
  </si>
  <si>
    <t>4774251</t>
  </si>
  <si>
    <t>3117542121</t>
  </si>
  <si>
    <t>RURAL_190690200606204002_EL BRASIL PARTE ALTA</t>
  </si>
  <si>
    <t>190690200606204002</t>
  </si>
  <si>
    <t>2026-03-10 14:15:14</t>
  </si>
  <si>
    <t>23657972</t>
  </si>
  <si>
    <t>2026-02-25 08:13:27</t>
  </si>
  <si>
    <t>MARIA GEORGINA URREGO VALENCIA</t>
  </si>
  <si>
    <t>3187301395</t>
  </si>
  <si>
    <t>RURAL_190604100280795100_7 DE AGOSTO</t>
  </si>
  <si>
    <t>190604100280795100</t>
  </si>
  <si>
    <t>2026-03-06 08:13:27</t>
  </si>
  <si>
    <t>23663591</t>
  </si>
  <si>
    <t>2026-02-25 09:12:36</t>
  </si>
  <si>
    <t>RURAL_190761200615315006_PROV.PIÑONES</t>
  </si>
  <si>
    <t>190761200615315006</t>
  </si>
  <si>
    <t>2026-03-13 09:12:36</t>
  </si>
  <si>
    <t>23663951</t>
  </si>
  <si>
    <t>2026-02-25 09:31:57</t>
  </si>
  <si>
    <t>CARMEN EMILIA MAZO CESPEDES</t>
  </si>
  <si>
    <t>3104696353</t>
  </si>
  <si>
    <t>RURAL_190411200523602204_PROV.CORREGIMIENTO SAN DI</t>
  </si>
  <si>
    <t>190411200523602204</t>
  </si>
  <si>
    <t>2026-03-13 09:31:57</t>
  </si>
  <si>
    <t>2026-02-25 10:09:03</t>
  </si>
  <si>
    <t>2026-03-12 10:09:03</t>
  </si>
  <si>
    <t>2026-02-25 10:11:17</t>
  </si>
  <si>
    <t>2026-03-12 10:11:17</t>
  </si>
  <si>
    <t>2026-02-25 07:27:59</t>
  </si>
  <si>
    <t>RURAL_190378100035248000</t>
  </si>
  <si>
    <t>2026-03-06 07:27:59</t>
  </si>
  <si>
    <t>2026-02-25 07:32:29</t>
  </si>
  <si>
    <t>RURAL_190378100035247000</t>
  </si>
  <si>
    <t>2026-03-06 07:32:29</t>
  </si>
  <si>
    <t>23665204</t>
  </si>
  <si>
    <t>2026-02-25 11:26:36</t>
  </si>
  <si>
    <t>JOHN FREDY CARDEÑO</t>
  </si>
  <si>
    <t>RURAL_190607100404000000_CL 18 N 20 -45</t>
  </si>
  <si>
    <t>190607100404000000</t>
  </si>
  <si>
    <t>2026-03-03 11:26:36</t>
  </si>
  <si>
    <t>2026-02-25 08:36:07</t>
  </si>
  <si>
    <t>2026-03-06 08:36:07</t>
  </si>
  <si>
    <t>23671429</t>
  </si>
  <si>
    <t>2026-02-23 15:44:29</t>
  </si>
  <si>
    <t>CARLOS ANDRES RIVERA PARRA</t>
  </si>
  <si>
    <t>3196964857</t>
  </si>
  <si>
    <t>RURAL_190209100224435002_BRR PEÑITAS</t>
  </si>
  <si>
    <t>190209100224435002</t>
  </si>
  <si>
    <t>2026-03-04 15:44:29</t>
  </si>
  <si>
    <t>23671521</t>
  </si>
  <si>
    <t>2026-02-23 16:30:11</t>
  </si>
  <si>
    <t>LINA MARIA RENDON RAMIREZ</t>
  </si>
  <si>
    <t>3053162474</t>
  </si>
  <si>
    <t>RURAL_190364200671215000_VDA CARAMANTA</t>
  </si>
  <si>
    <t>190364200671215000</t>
  </si>
  <si>
    <t>2026-03-09 16:30:11</t>
  </si>
  <si>
    <t>23671846</t>
  </si>
  <si>
    <t>2026-02-24 06:59:08</t>
  </si>
  <si>
    <t>ORLANDO DE JESUS ALVAREZ COSSIO</t>
  </si>
  <si>
    <t>3126040068</t>
  </si>
  <si>
    <t>RURAL_190847100290000302_CL 37 CR 27 - 24 INT 302</t>
  </si>
  <si>
    <t>190847100290000302</t>
  </si>
  <si>
    <t>2026-03-05 06:59:08</t>
  </si>
  <si>
    <t>23671852</t>
  </si>
  <si>
    <t>2026-02-24 07:09:54</t>
  </si>
  <si>
    <t>RURAL_190847100290000301_CL 37 CR 27 - 24 INT 302</t>
  </si>
  <si>
    <t>190847100290000301</t>
  </si>
  <si>
    <t>2026-03-05 07:09:54</t>
  </si>
  <si>
    <t>23671861</t>
  </si>
  <si>
    <t>2026-02-24 07:18:06</t>
  </si>
  <si>
    <t>LUZ YAMILE ALVAREZ COSSIO</t>
  </si>
  <si>
    <t>3105163432</t>
  </si>
  <si>
    <t>RURAL_190847100290000201_CL 37 CR 27 - 24 INT 201</t>
  </si>
  <si>
    <t>190847100290000201</t>
  </si>
  <si>
    <t>2026-03-05 07:18:06</t>
  </si>
  <si>
    <t>23671862</t>
  </si>
  <si>
    <t>2026-02-24 07:20:00</t>
  </si>
  <si>
    <t>RURAL_190761100283232020</t>
  </si>
  <si>
    <t>190761100283232020</t>
  </si>
  <si>
    <t>2026-03-05 07:20:00</t>
  </si>
  <si>
    <t>23671864</t>
  </si>
  <si>
    <t>2026-02-24 07:23:01</t>
  </si>
  <si>
    <t>FABIO NELSON ALVAREZ COSSIO</t>
  </si>
  <si>
    <t>3116360506</t>
  </si>
  <si>
    <t>RURAL_190847100290000202_CL 37 CR 27 - 24 INT 202</t>
  </si>
  <si>
    <t>190847100290000202</t>
  </si>
  <si>
    <t>2026-03-05 07:23:01</t>
  </si>
  <si>
    <t>23671972</t>
  </si>
  <si>
    <t>2026-02-24 08:51:06</t>
  </si>
  <si>
    <t>RURAL_190034100114638003_SALIDA A MEDELLIN</t>
  </si>
  <si>
    <t>190034100114638003</t>
  </si>
  <si>
    <t>2026-03-05 08:51:06</t>
  </si>
  <si>
    <t>23671990</t>
  </si>
  <si>
    <t>2026-02-24 09:02:46</t>
  </si>
  <si>
    <t>MAURICIO ANDRES VELEZ FLOREZ</t>
  </si>
  <si>
    <t>5816671</t>
  </si>
  <si>
    <t>3002670214</t>
  </si>
  <si>
    <t>RURAL_190890200627070004_PROV.190890200627070000</t>
  </si>
  <si>
    <t>190890200627070004</t>
  </si>
  <si>
    <t>2026-03-10 09:02:46</t>
  </si>
  <si>
    <t>23672004</t>
  </si>
  <si>
    <t>2026-02-24 09:11:53</t>
  </si>
  <si>
    <t>RURAL_1908471000886000201_ALEU 201</t>
  </si>
  <si>
    <t>190847100088600020</t>
  </si>
  <si>
    <t>2026-03-05 09:11:53</t>
  </si>
  <si>
    <t>23672008</t>
  </si>
  <si>
    <t>2026-02-24 09:13:48</t>
  </si>
  <si>
    <t>MANUEL ALEJANDRO CASTRO ARDILA</t>
  </si>
  <si>
    <t>3233245376</t>
  </si>
  <si>
    <t>RURAL_190209200801100002_PROV.VRD PUEBLO RICO</t>
  </si>
  <si>
    <t>190209200801100002</t>
  </si>
  <si>
    <t>2026-03-10 09:13:48</t>
  </si>
  <si>
    <t>23672035</t>
  </si>
  <si>
    <t>2026-02-24 09:28:06</t>
  </si>
  <si>
    <t>SEBATIAN MORENO PINO</t>
  </si>
  <si>
    <t>RURAL_1908471000886000101_ALEU 101</t>
  </si>
  <si>
    <t>190847100088600010</t>
  </si>
  <si>
    <t>2026-03-05 09:28:06</t>
  </si>
  <si>
    <t>23672054</t>
  </si>
  <si>
    <t>2026-02-24 09:38:02</t>
  </si>
  <si>
    <t>LUIS FERNANDO TANGARIFE VELASQUEZ</t>
  </si>
  <si>
    <t>3117129907</t>
  </si>
  <si>
    <t>RURAL_190138200512200002_PROV.VEREDA LOS NARANJOS</t>
  </si>
  <si>
    <t>190138200512200002</t>
  </si>
  <si>
    <t>2026-03-10 09:38:02</t>
  </si>
  <si>
    <t>23672153</t>
  </si>
  <si>
    <t>2026-02-24 10:36:23</t>
  </si>
  <si>
    <t>FRANCISCO JAVIER RUA OROZCO</t>
  </si>
  <si>
    <t>3022525130</t>
  </si>
  <si>
    <t>RURAL_190735100159200001_CRA 55 45 260</t>
  </si>
  <si>
    <t>190735100159200001</t>
  </si>
  <si>
    <t>2026-03-05 10:36:23</t>
  </si>
  <si>
    <t>23672165</t>
  </si>
  <si>
    <t>2026-02-24 10:40:36</t>
  </si>
  <si>
    <t>RURAL_190735100159200002_CRA 55 45 260</t>
  </si>
  <si>
    <t>190735100159200002</t>
  </si>
  <si>
    <t>2026-03-05 10:40:36</t>
  </si>
  <si>
    <t>23672194</t>
  </si>
  <si>
    <t>2026-02-24 10:58:07</t>
  </si>
  <si>
    <t>ELEXA FERNANDA JACOME CONTRERAS</t>
  </si>
  <si>
    <t>3008346908</t>
  </si>
  <si>
    <t>RURAL_190580103386200201_CLL 43 N 12A - 04</t>
  </si>
  <si>
    <t>190580103386200201</t>
  </si>
  <si>
    <t>2026-03-05 10:58:07</t>
  </si>
  <si>
    <t>23672243</t>
  </si>
  <si>
    <t>2026-02-24 11:30:31</t>
  </si>
  <si>
    <t>EMPRESAS PUBLICAS DE MEDELLIN ESP</t>
  </si>
  <si>
    <t>3043508899</t>
  </si>
  <si>
    <t>RURAL_190364200913000080</t>
  </si>
  <si>
    <t>190364200913000080</t>
  </si>
  <si>
    <t>2026-03-10 11:30:31</t>
  </si>
  <si>
    <t>23672245</t>
  </si>
  <si>
    <t>2026-02-24 11:32:04</t>
  </si>
  <si>
    <t>MELIDA TOBON HERNANDEZ</t>
  </si>
  <si>
    <t>RURAL_190378100033690104_LAS BRISAS</t>
  </si>
  <si>
    <t>190378100033690104</t>
  </si>
  <si>
    <t>2026-03-05 11:32:04</t>
  </si>
  <si>
    <t>23672252</t>
  </si>
  <si>
    <t>2026-02-24 11:34:45</t>
  </si>
  <si>
    <t>EDWIN GIOVANNY CARVAJAL AGUDELO</t>
  </si>
  <si>
    <t>3233924470</t>
  </si>
  <si>
    <t>RURAL_190284100605750001_CALLE ABAJO NUTIBARA</t>
  </si>
  <si>
    <t>190284100605750001</t>
  </si>
  <si>
    <t>2026-03-05 11:34:45</t>
  </si>
  <si>
    <t>23672256</t>
  </si>
  <si>
    <t>2026-02-24 11:37:55</t>
  </si>
  <si>
    <t>RURAL_190364200913023080</t>
  </si>
  <si>
    <t>190364200913023080</t>
  </si>
  <si>
    <t>2026-03-10 11:37:55</t>
  </si>
  <si>
    <t>23672280</t>
  </si>
  <si>
    <t>2026-02-24 11:51:40</t>
  </si>
  <si>
    <t>RURAL_190364200913041080</t>
  </si>
  <si>
    <t>190364200913041080</t>
  </si>
  <si>
    <t>2026-03-10 11:51:40</t>
  </si>
  <si>
    <t>23672289</t>
  </si>
  <si>
    <t>2026-02-24 11:57:37</t>
  </si>
  <si>
    <t>RURAL_190364200913058080</t>
  </si>
  <si>
    <t>190364200913058080</t>
  </si>
  <si>
    <t>2026-03-10 11:57:37</t>
  </si>
  <si>
    <t>23672297</t>
  </si>
  <si>
    <t>2026-02-24 12:05:16</t>
  </si>
  <si>
    <t>RURAL_190364200867750080</t>
  </si>
  <si>
    <t>190364200867750080</t>
  </si>
  <si>
    <t>2026-03-10 12:05:16</t>
  </si>
  <si>
    <t>23672304</t>
  </si>
  <si>
    <t>2026-02-24 12:18:26</t>
  </si>
  <si>
    <t>RURAL_190680100401955080</t>
  </si>
  <si>
    <t>190680100401955080</t>
  </si>
  <si>
    <t>2026-03-05 12:18:26</t>
  </si>
  <si>
    <t>23672309</t>
  </si>
  <si>
    <t>2026-02-24 12:24:29</t>
  </si>
  <si>
    <t>RURAL_190680100401952080</t>
  </si>
  <si>
    <t>190680100401952080</t>
  </si>
  <si>
    <t>2026-03-05 12:24:29</t>
  </si>
  <si>
    <t>23672366</t>
  </si>
  <si>
    <t>2026-02-24 13:34:39</t>
  </si>
  <si>
    <t>JUAN RAUL VELEZ GONZALEZ</t>
  </si>
  <si>
    <t>3555175</t>
  </si>
  <si>
    <t>3187348659</t>
  </si>
  <si>
    <t>RURAL_190283200932700010_LAS MERCEDES</t>
  </si>
  <si>
    <t>190283200932700010</t>
  </si>
  <si>
    <t>2026-03-10 13:34:39</t>
  </si>
  <si>
    <t>23672410</t>
  </si>
  <si>
    <t>2026-02-24 14:03:58</t>
  </si>
  <si>
    <t>PARROQUIA NUESTRA SENORA DEL CARMEN</t>
  </si>
  <si>
    <t>3113078903</t>
  </si>
  <si>
    <t>CL 49 CR 50 -42 (INTERIOR 102 )</t>
  </si>
  <si>
    <t>244519000000420102</t>
  </si>
  <si>
    <t>2026-03-05 14:03:58</t>
  </si>
  <si>
    <t>23672438</t>
  </si>
  <si>
    <t>2026-02-24 14:21:35</t>
  </si>
  <si>
    <t>3108515895</t>
  </si>
  <si>
    <t>2026-03-05 14:21:35</t>
  </si>
  <si>
    <t>23672482</t>
  </si>
  <si>
    <t>2026-02-24 14:39:36</t>
  </si>
  <si>
    <t>CL 49 CR 50 -42 (INTERIOR 103 )</t>
  </si>
  <si>
    <t>244519000000420103</t>
  </si>
  <si>
    <t>2026-03-05 14:39:36</t>
  </si>
  <si>
    <t>23672486</t>
  </si>
  <si>
    <t>2026-02-24 14:41:12</t>
  </si>
  <si>
    <t>YENIFER YULIETH CHOLES PALACIO</t>
  </si>
  <si>
    <t>3218917</t>
  </si>
  <si>
    <t>3218917136</t>
  </si>
  <si>
    <t>RURAL_190240100021895101</t>
  </si>
  <si>
    <t>190240100021895101</t>
  </si>
  <si>
    <t>2026-03-05 14:41:12</t>
  </si>
  <si>
    <t>23672556</t>
  </si>
  <si>
    <t>2026-02-24 15:16:46</t>
  </si>
  <si>
    <t>RURAL_190091100300000202_CL 19 CR 24 27 INT202</t>
  </si>
  <si>
    <t>190091100300000202</t>
  </si>
  <si>
    <t>2026-03-05 15:16:46</t>
  </si>
  <si>
    <t>23672626</t>
  </si>
  <si>
    <t>2026-02-24 15:54:39</t>
  </si>
  <si>
    <t>TEODORO ESPEJO RUEDA</t>
  </si>
  <si>
    <t>3185031597</t>
  </si>
  <si>
    <t>RURAL_190550200700720001_ VEREDA TURANTIOQUIA</t>
  </si>
  <si>
    <t>190550200700720001</t>
  </si>
  <si>
    <t>2026-03-10 15:54:39</t>
  </si>
  <si>
    <t>23672644</t>
  </si>
  <si>
    <t>2026-02-24 16:03:20</t>
  </si>
  <si>
    <t>EBER JOSE JIMENEZ ESPINOZA</t>
  </si>
  <si>
    <t>3132959617</t>
  </si>
  <si>
    <t>RURAL_190792200627000004_PROV.VRD TACAMOCHO</t>
  </si>
  <si>
    <t>190792200627000004</t>
  </si>
  <si>
    <t>2026-03-10 16:03:20</t>
  </si>
  <si>
    <t>23672661</t>
  </si>
  <si>
    <t>2026-02-24 16:23:36</t>
  </si>
  <si>
    <t>YOJAN VICENTE ARCE ALBORNOZ</t>
  </si>
  <si>
    <t>3187815842</t>
  </si>
  <si>
    <t>2026-03-05 16:23:36</t>
  </si>
  <si>
    <t>23672696</t>
  </si>
  <si>
    <t>2026-02-24 16:42:20</t>
  </si>
  <si>
    <t>JANES EUCARIS PEREA MORENO</t>
  </si>
  <si>
    <t>4942820</t>
  </si>
  <si>
    <t>3217514645</t>
  </si>
  <si>
    <t>CL 57 EE CR 22 B -58 (INTERIOR 201 )</t>
  </si>
  <si>
    <t>055217552200580201</t>
  </si>
  <si>
    <t>2026-03-05 16:42:20</t>
  </si>
  <si>
    <t>6 días 16:42</t>
  </si>
  <si>
    <t>23672701</t>
  </si>
  <si>
    <t>2026-02-24 16:45:15</t>
  </si>
  <si>
    <t>NATALIA ARROYAVE GARCIA</t>
  </si>
  <si>
    <t>3005148481</t>
  </si>
  <si>
    <t>RURAL_125003181000000224_CR 5 N 27 SR -167 (IN 24)</t>
  </si>
  <si>
    <t>125003181000000224</t>
  </si>
  <si>
    <t>2026-03-10 16:45:15</t>
  </si>
  <si>
    <t>23672703</t>
  </si>
  <si>
    <t>2026-02-24 16:46:58</t>
  </si>
  <si>
    <t>FLOR ARGENZOLA GOMEZ CORTINEZ</t>
  </si>
  <si>
    <t>3125261730</t>
  </si>
  <si>
    <t>RURAL_190031101440255000_190031101440255000</t>
  </si>
  <si>
    <t>190031101440255000</t>
  </si>
  <si>
    <t>2026-03-05 16:46:58</t>
  </si>
  <si>
    <t>23672708</t>
  </si>
  <si>
    <t>2026-02-24 16:49:21</t>
  </si>
  <si>
    <t>YOHAN EMIRO GRANDA CORREA</t>
  </si>
  <si>
    <t>RURAL_190042100206400001_CR 6 N°13-90 LA MAQUEA</t>
  </si>
  <si>
    <t>190042100206400001</t>
  </si>
  <si>
    <t>2026-03-05 16:49:21</t>
  </si>
  <si>
    <t>23672717</t>
  </si>
  <si>
    <t>2026-02-24 16:54:39</t>
  </si>
  <si>
    <t>DAYANA ALEJANDRA FRANCO TORO</t>
  </si>
  <si>
    <t>3113712445</t>
  </si>
  <si>
    <t>RURAL_190580102744400202_CR 14 N 56 -37</t>
  </si>
  <si>
    <t>190580102744400202</t>
  </si>
  <si>
    <t>2026-03-05 16:54:39</t>
  </si>
  <si>
    <t>23672724</t>
  </si>
  <si>
    <t>2026-02-24 17:00:00</t>
  </si>
  <si>
    <t>ALEXANDRA SALDARRIAGA GALVIS</t>
  </si>
  <si>
    <t>3013667764</t>
  </si>
  <si>
    <t>DIAG 74 A CL 33 -183 (INTERIOR 101 )</t>
  </si>
  <si>
    <t>053774103001830101</t>
  </si>
  <si>
    <t>2026-03-05 17:00:00</t>
  </si>
  <si>
    <t>23672745</t>
  </si>
  <si>
    <t>2026-02-24 17:22:41</t>
  </si>
  <si>
    <t>ADRIAN FERNANDO VELILLA SUAREZ</t>
  </si>
  <si>
    <t>3108485772</t>
  </si>
  <si>
    <t>RURAL_190579100008100201_CR 1 CL 11  EL PUERTO</t>
  </si>
  <si>
    <t>190579100008100201</t>
  </si>
  <si>
    <t>2026-03-05 17:22:41</t>
  </si>
  <si>
    <t>23672756</t>
  </si>
  <si>
    <t>2026-02-24 18:09:55</t>
  </si>
  <si>
    <t>MILTON FERNANDO MORALES IDARRAGA</t>
  </si>
  <si>
    <t>DIAG 74 B CL 33 A -30</t>
  </si>
  <si>
    <t>053774203100300000</t>
  </si>
  <si>
    <t>2026-03-05 18:09:55</t>
  </si>
  <si>
    <t>23672991</t>
  </si>
  <si>
    <t>2026-02-25 07:13:55</t>
  </si>
  <si>
    <t>MARTIN JULIAN PEREZ BEDOYA</t>
  </si>
  <si>
    <t>8562104</t>
  </si>
  <si>
    <t>3216458369</t>
  </si>
  <si>
    <t>RURAL_190240100038700003</t>
  </si>
  <si>
    <t>190240100038700003</t>
  </si>
  <si>
    <t>2026-03-06 07:13:55</t>
  </si>
  <si>
    <t>23673016</t>
  </si>
  <si>
    <t>2026-02-25 07:52:24</t>
  </si>
  <si>
    <t>JUAN DAVID MENESES ARREDONDO</t>
  </si>
  <si>
    <t>3116485562</t>
  </si>
  <si>
    <t>CR 9 CL 55 -12 (INTERIOR 202 )</t>
  </si>
  <si>
    <t>900057360001997012</t>
  </si>
  <si>
    <t>2026-03-06 07:52:24</t>
  </si>
  <si>
    <t>23673029</t>
  </si>
  <si>
    <t>2026-02-25 08:17:17</t>
  </si>
  <si>
    <t>MARIA BERNARDA BEDOYA DE ARANGO</t>
  </si>
  <si>
    <t>CR 8 CL 58 A -39 (INTERIOR 9901 )</t>
  </si>
  <si>
    <t>055028008100399901</t>
  </si>
  <si>
    <t>2026-03-06 08:17:17</t>
  </si>
  <si>
    <t>23673032</t>
  </si>
  <si>
    <t>2026-02-25 08:20:50</t>
  </si>
  <si>
    <t>JUAN CARLOS LONDOÑO LAGOS</t>
  </si>
  <si>
    <t>5775179</t>
  </si>
  <si>
    <t>3046665432</t>
  </si>
  <si>
    <t>RURAL_161112700000000003_PROV.LA CORRALITA</t>
  </si>
  <si>
    <t>161112700000000003</t>
  </si>
  <si>
    <t>2026-03-11 08:20:50</t>
  </si>
  <si>
    <t>23673038</t>
  </si>
  <si>
    <t>2026-02-25 08:23:13</t>
  </si>
  <si>
    <t>MORELIA LUCIA GONZALEZ HOYOS</t>
  </si>
  <si>
    <t>3004154561</t>
  </si>
  <si>
    <t>RURAL_190313200670650002_PROV.VEREDA LOS MEDIOS</t>
  </si>
  <si>
    <t>190313200670650002</t>
  </si>
  <si>
    <t>2026-03-03 08:23:13</t>
  </si>
  <si>
    <t>23673054</t>
  </si>
  <si>
    <t>2026-02-25 08:36:00</t>
  </si>
  <si>
    <t>DIANA PATRICIA AREIZA GUERRA</t>
  </si>
  <si>
    <t>3128947661</t>
  </si>
  <si>
    <t>RURAL_190604100279545004_7 DE AGOSTO</t>
  </si>
  <si>
    <t>190604100279545004</t>
  </si>
  <si>
    <t>2026-03-04 08:36:00</t>
  </si>
  <si>
    <t>2026-03-03 08:36:35</t>
  </si>
  <si>
    <t>23673058</t>
  </si>
  <si>
    <t>2026-02-25 08:39:07</t>
  </si>
  <si>
    <t>AIDA ENIT ARBOLEDA LOPERA</t>
  </si>
  <si>
    <t>3508902286</t>
  </si>
  <si>
    <t>RURAL_114013395000000009_VEREDA_EL MANZANILLO</t>
  </si>
  <si>
    <t>114013395000000009</t>
  </si>
  <si>
    <t>2026-03-06 08:39:07</t>
  </si>
  <si>
    <t>23673062</t>
  </si>
  <si>
    <t>2026-02-25 08:39:46</t>
  </si>
  <si>
    <t>CARLOS ALBERTO MONTOYA MONTOYA</t>
  </si>
  <si>
    <t>3023366446</t>
  </si>
  <si>
    <t>CR 43 AA CL 72 SUR -60</t>
  </si>
  <si>
    <t>017423112000600000</t>
  </si>
  <si>
    <t>2026-03-06 08:39:46</t>
  </si>
  <si>
    <t>23673072</t>
  </si>
  <si>
    <t>OVER ALBERTO DUQUE MARIN</t>
  </si>
  <si>
    <t>3136205765</t>
  </si>
  <si>
    <t>RURAL_190657100039195001_CR 11 CL 4-261 APTO 101-S</t>
  </si>
  <si>
    <t>190657100039195001</t>
  </si>
  <si>
    <t>23673083</t>
  </si>
  <si>
    <t>2026-02-25 08:58:03</t>
  </si>
  <si>
    <t>JUAN DANIEL RESTREPO JARAMILLO</t>
  </si>
  <si>
    <t>3193844921</t>
  </si>
  <si>
    <t>RURAL_190736104110255002_SECTOR EL ESTABLO VÍA CAM</t>
  </si>
  <si>
    <t>190736104110255002</t>
  </si>
  <si>
    <t>2026-03-06 08:58:03</t>
  </si>
  <si>
    <t>23673086</t>
  </si>
  <si>
    <t>2026-02-25 09:00:13</t>
  </si>
  <si>
    <t>RURAL_190657100039195002_CR 11 CL 4 -261 APTO 102</t>
  </si>
  <si>
    <t>190657100039195002</t>
  </si>
  <si>
    <t>2026-03-06 09:00:13</t>
  </si>
  <si>
    <t>23673087</t>
  </si>
  <si>
    <t>2026-02-25 09:00:58</t>
  </si>
  <si>
    <t>HUGO FERNANDO ACEVEDO MOLINA</t>
  </si>
  <si>
    <t>5898816</t>
  </si>
  <si>
    <t>3113678050</t>
  </si>
  <si>
    <t>RURAL_190440200823000002_PROV.VDA LA MILAGROSA</t>
  </si>
  <si>
    <t>190440200823000002</t>
  </si>
  <si>
    <t>2026-03-03 09:00:58</t>
  </si>
  <si>
    <t>23673089</t>
  </si>
  <si>
    <t>CINDY JOHANA TABARES VELASQUEZ</t>
  </si>
  <si>
    <t>3046280393</t>
  </si>
  <si>
    <t>CL 57 F CR 92 DD -59 (INTERIOR 1 )</t>
  </si>
  <si>
    <t>055917602440590001</t>
  </si>
  <si>
    <t>23673090</t>
  </si>
  <si>
    <t>2026-02-25 09:02:17</t>
  </si>
  <si>
    <t>CARLOS MARIO IDARRAGA FRANCO</t>
  </si>
  <si>
    <t>3146659596</t>
  </si>
  <si>
    <t>RURAL_190690100056200003</t>
  </si>
  <si>
    <t>190690100056200003</t>
  </si>
  <si>
    <t>2026-03-06 09:02:17</t>
  </si>
  <si>
    <t>23673099</t>
  </si>
  <si>
    <t>ARELIS ESTER RUIZ NARVAEZ</t>
  </si>
  <si>
    <t>2845348</t>
  </si>
  <si>
    <t>3105017821</t>
  </si>
  <si>
    <t>CR 25 BB CL 56 EE -63</t>
  </si>
  <si>
    <t>055225226550630000</t>
  </si>
  <si>
    <t>23673100</t>
  </si>
  <si>
    <t>CR 25 BB CL 56 EE -63 (INTERIOR 101 )</t>
  </si>
  <si>
    <t>055225226550630101</t>
  </si>
  <si>
    <t>23673106</t>
  </si>
  <si>
    <t>2026-02-25 09:09:19</t>
  </si>
  <si>
    <t>DARIO ANDRES ZAPATA ARCILA</t>
  </si>
  <si>
    <t>3122080992</t>
  </si>
  <si>
    <t>RURAL_190149200692810000_VDA QUIRAMA</t>
  </si>
  <si>
    <t>190149200692810000</t>
  </si>
  <si>
    <t>2026-03-03 09:09:19</t>
  </si>
  <si>
    <t>23673110</t>
  </si>
  <si>
    <t>2026-02-25 09:11:38</t>
  </si>
  <si>
    <t>MUNICIPIO DE REMEDIOS</t>
  </si>
  <si>
    <t>3007622744</t>
  </si>
  <si>
    <t>CORREGIMIENTO DE LA CRUZADA</t>
  </si>
  <si>
    <t>900056150001678583</t>
  </si>
  <si>
    <t>2026-03-10 09:11:38</t>
  </si>
  <si>
    <t>23673126</t>
  </si>
  <si>
    <t>2026-02-25 09:21:57</t>
  </si>
  <si>
    <t>ISABEL CRISTINA PINO MONSALVE</t>
  </si>
  <si>
    <t>8631568</t>
  </si>
  <si>
    <t>3166970019</t>
  </si>
  <si>
    <t>RURAL_190190100348600000_LAS CAMELIAS</t>
  </si>
  <si>
    <t>190190100348600000</t>
  </si>
  <si>
    <t>2026-03-10 09:21:57</t>
  </si>
  <si>
    <t>23673152</t>
  </si>
  <si>
    <t>2026-02-25 09:40:21</t>
  </si>
  <si>
    <t>STEFANY CASTRILLON ZAPATA</t>
  </si>
  <si>
    <t>3196178790</t>
  </si>
  <si>
    <t>2026-03-03 09:40:21</t>
  </si>
  <si>
    <t>23673155</t>
  </si>
  <si>
    <t>2026-02-25 09:41:31</t>
  </si>
  <si>
    <t>2026-03-03 09:41:31</t>
  </si>
  <si>
    <t>23673156</t>
  </si>
  <si>
    <t>2026-02-25 09:41:57</t>
  </si>
  <si>
    <t>ROSA EMILA PULGARIN AGUIRRE</t>
  </si>
  <si>
    <t>3215661241</t>
  </si>
  <si>
    <t>RURAL_190690200624880000_EL RAYO</t>
  </si>
  <si>
    <t>190690200624880000</t>
  </si>
  <si>
    <t>2026-03-17 09:41:57</t>
  </si>
  <si>
    <t>23673159</t>
  </si>
  <si>
    <t>MARIA MERCEDES TRUJILLO ARENAS</t>
  </si>
  <si>
    <t>3226205431</t>
  </si>
  <si>
    <t>CL 56 A CR 25 BB -29 (INTERIOR 110 )</t>
  </si>
  <si>
    <t>055216105220290110</t>
  </si>
  <si>
    <t>23673166</t>
  </si>
  <si>
    <t>2026-02-25 09:45:18</t>
  </si>
  <si>
    <t>LUBIN FERNANDO GARCIA JIMENEZ</t>
  </si>
  <si>
    <t>3225086221</t>
  </si>
  <si>
    <t>RURAL_190245100016260202</t>
  </si>
  <si>
    <t>190245100016260202</t>
  </si>
  <si>
    <t>2026-03-06 09:45:18</t>
  </si>
  <si>
    <t>23673168</t>
  </si>
  <si>
    <t>2026-02-25 09:46:55</t>
  </si>
  <si>
    <t>LEONEIRO DE JESUS CAMPO CAMPO</t>
  </si>
  <si>
    <t>3148404743</t>
  </si>
  <si>
    <t>RURAL_190736103845600000_CR 42 N 52 A 31</t>
  </si>
  <si>
    <t>190736103845600000</t>
  </si>
  <si>
    <t>2026-03-10 09:46:55</t>
  </si>
  <si>
    <t>23673174</t>
  </si>
  <si>
    <t>CL 57 F CR 92 DD -59 (INTERIOR 100 )</t>
  </si>
  <si>
    <t>055917602440590100</t>
  </si>
  <si>
    <t>23673180</t>
  </si>
  <si>
    <t>PABLO GEOVANNY BETANCUR AGUDELO</t>
  </si>
  <si>
    <t>3006129501</t>
  </si>
  <si>
    <t>CL 31 CR 67 -68 (INTERIOR 107 )</t>
  </si>
  <si>
    <t>073611007000680107</t>
  </si>
  <si>
    <t>23673183</t>
  </si>
  <si>
    <t>LUZ DELIA HIGUITA</t>
  </si>
  <si>
    <t>3103857549</t>
  </si>
  <si>
    <t>CL 61 A CR 105 F -31 (INTERIOR 302 )</t>
  </si>
  <si>
    <t>086011105600310302</t>
  </si>
  <si>
    <t>23673188</t>
  </si>
  <si>
    <t>2026-02-25 10:01:02</t>
  </si>
  <si>
    <t>RURAL_190245100016260101</t>
  </si>
  <si>
    <t>190245100016260101</t>
  </si>
  <si>
    <t>2026-03-06 10:01:02</t>
  </si>
  <si>
    <t>23673198</t>
  </si>
  <si>
    <t>2026-02-25 10:12:45</t>
  </si>
  <si>
    <t>MARIA CONSUELO BETANCUR</t>
  </si>
  <si>
    <t>3224273898</t>
  </si>
  <si>
    <t>RURAL_190033200868200000_TAPARTO</t>
  </si>
  <si>
    <t>190033200868200000</t>
  </si>
  <si>
    <t>2026-03-17 10:12:45</t>
  </si>
  <si>
    <t>23673207</t>
  </si>
  <si>
    <t>2026-02-25 10:20:44</t>
  </si>
  <si>
    <t>IVAN DE JESUS TORRES PALACIO</t>
  </si>
  <si>
    <t>3183361933</t>
  </si>
  <si>
    <t>RURAL_190580104481750000_MILLA 9</t>
  </si>
  <si>
    <t>190580104481750000</t>
  </si>
  <si>
    <t>2026-03-04 10:20:44</t>
  </si>
  <si>
    <t>23673209</t>
  </si>
  <si>
    <t>2026-02-25 10:21:12</t>
  </si>
  <si>
    <t>TORIBIO MARTINEZ MOSQUERA</t>
  </si>
  <si>
    <t>3188456446</t>
  </si>
  <si>
    <t>CL 65 CR 16 DD -99 (INTERIOR 1324 )</t>
  </si>
  <si>
    <t>056115006440991324</t>
  </si>
  <si>
    <t>2026-03-10 10:21:12</t>
  </si>
  <si>
    <t>23673214</t>
  </si>
  <si>
    <t>2026-02-25 10:24:56</t>
  </si>
  <si>
    <t>ESTEFANIA CAMPO</t>
  </si>
  <si>
    <t>3228698092</t>
  </si>
  <si>
    <t>RURAL_190029200820500000_MINAS</t>
  </si>
  <si>
    <t>190029200820500000</t>
  </si>
  <si>
    <t>2026-03-17 10:24:56</t>
  </si>
  <si>
    <t>23673215</t>
  </si>
  <si>
    <t>2026-02-25 10:25:03</t>
  </si>
  <si>
    <t>ESTEFANY CARDENAS ESCOBAR</t>
  </si>
  <si>
    <t>3106517490</t>
  </si>
  <si>
    <t>RURAL_190604100043129001_CIR 8 17 156</t>
  </si>
  <si>
    <t>190604100043129001</t>
  </si>
  <si>
    <t>2026-03-04 10:25:03</t>
  </si>
  <si>
    <t>23673216</t>
  </si>
  <si>
    <t>2026-02-25 10:25:59</t>
  </si>
  <si>
    <t>LEIDIS ESTHER GUALDRON ORTEGA</t>
  </si>
  <si>
    <t>3114719090</t>
  </si>
  <si>
    <t>RURAL_190893100334300000_CALLE 8 LOTE 160</t>
  </si>
  <si>
    <t>190893100334300000</t>
  </si>
  <si>
    <t>2026-03-10 10:25:59</t>
  </si>
  <si>
    <t>23673222</t>
  </si>
  <si>
    <t>2026-02-25 10:29:55</t>
  </si>
  <si>
    <t>MARIO PEREZ MEJIA</t>
  </si>
  <si>
    <t>3128800125</t>
  </si>
  <si>
    <t>RURAL_190439100400950100</t>
  </si>
  <si>
    <t>190439100400950100</t>
  </si>
  <si>
    <t>2026-03-03 10:29:55</t>
  </si>
  <si>
    <t>23673234</t>
  </si>
  <si>
    <t>2026-02-25 10:40:22</t>
  </si>
  <si>
    <t>FABRICA DE HELADOS LA FRESITA S.A.S</t>
  </si>
  <si>
    <t>4445793</t>
  </si>
  <si>
    <t>3206701577</t>
  </si>
  <si>
    <t>CR 50 C CL 10 SUR -27</t>
  </si>
  <si>
    <t>041520300000270000</t>
  </si>
  <si>
    <t>2026-03-03 10:40:22</t>
  </si>
  <si>
    <t>23673237</t>
  </si>
  <si>
    <t>2026-02-25 10:41:53</t>
  </si>
  <si>
    <t>PROMOTORA DE PROYECTOS HARAS SANTA LUCIA</t>
  </si>
  <si>
    <t>3122711</t>
  </si>
  <si>
    <t>3193744341</t>
  </si>
  <si>
    <t>RURAL_190617200570102000_190617200570102000</t>
  </si>
  <si>
    <t>190617200570102000</t>
  </si>
  <si>
    <t>2026-03-03 10:41:53</t>
  </si>
  <si>
    <t>23673243</t>
  </si>
  <si>
    <t>2026-02-25 10:47:52</t>
  </si>
  <si>
    <t>ROSA ELVIA AMAYA</t>
  </si>
  <si>
    <t>3137559143</t>
  </si>
  <si>
    <t>RURAL_190387100117650001_EL CARMEN</t>
  </si>
  <si>
    <t>190387100117650001</t>
  </si>
  <si>
    <t>2026-03-04 10:47:52</t>
  </si>
  <si>
    <t>23673249</t>
  </si>
  <si>
    <t>2026-02-25 10:49:25</t>
  </si>
  <si>
    <t>BANCO DAVIVIENDA</t>
  </si>
  <si>
    <t>7643543</t>
  </si>
  <si>
    <t>3107643543</t>
  </si>
  <si>
    <t>CL 49 CR 50 -51</t>
  </si>
  <si>
    <t>054519000000510000</t>
  </si>
  <si>
    <t>2026-03-03 10:49:25</t>
  </si>
  <si>
    <t>23673273</t>
  </si>
  <si>
    <t>2026-02-25 11:09:02</t>
  </si>
  <si>
    <t>ALMACENES EXITO S.A.</t>
  </si>
  <si>
    <t>3494050</t>
  </si>
  <si>
    <t>3013377740</t>
  </si>
  <si>
    <t>CR 48 CL 32 B SUR -139 (INTERIOR 3872 )</t>
  </si>
  <si>
    <t>023428002201393872</t>
  </si>
  <si>
    <t>2026-03-03 11:09:02</t>
  </si>
  <si>
    <t>23673302</t>
  </si>
  <si>
    <t>2026-02-25 11:18:47</t>
  </si>
  <si>
    <t>OSCAR DAVID GALVIS CIFUENTES</t>
  </si>
  <si>
    <t>3148703040</t>
  </si>
  <si>
    <t>RURAL_190757200264600004_PROV.VDA LA FRANCIA</t>
  </si>
  <si>
    <t>190757200264600004</t>
  </si>
  <si>
    <t>2026-03-03 11:18:47</t>
  </si>
  <si>
    <t>23673305</t>
  </si>
  <si>
    <t>2026-02-25 11:19:26</t>
  </si>
  <si>
    <t>RURAL_190840100109330000_BR SAN JOSE</t>
  </si>
  <si>
    <t>190840100109330000</t>
  </si>
  <si>
    <t>2026-03-10 11:19:26</t>
  </si>
  <si>
    <t>23673335</t>
  </si>
  <si>
    <t>LUZ YUDY MORENO</t>
  </si>
  <si>
    <t>3023605672</t>
  </si>
  <si>
    <t>CL 62 AA CR 106 B -59 (INTERIOR 103 )</t>
  </si>
  <si>
    <t>086012116200590103</t>
  </si>
  <si>
    <t>23323039</t>
  </si>
  <si>
    <t>2026-02-25 13:34:05</t>
  </si>
  <si>
    <t>JUAN DIEGO RAMIREZ LAVALLE</t>
  </si>
  <si>
    <t>3506767096</t>
  </si>
  <si>
    <t>RURAL_190319205818550001_PROV.190319205818550000</t>
  </si>
  <si>
    <t>190319205818550001</t>
  </si>
  <si>
    <t>2026-03-11 13:34:05</t>
  </si>
  <si>
    <t>23377141</t>
  </si>
  <si>
    <t>2026-02-25 08:29:46</t>
  </si>
  <si>
    <t>GRACIELA RODRIGUEZ CORTES</t>
  </si>
  <si>
    <t>3116110574</t>
  </si>
  <si>
    <t>RURAL_190660200771300003_PROV.RURAL_19066020077130</t>
  </si>
  <si>
    <t>190660200771300003</t>
  </si>
  <si>
    <t>2026-03-11 08:29:46</t>
  </si>
  <si>
    <t>23378919</t>
  </si>
  <si>
    <t>2026-02-25 10:03:00</t>
  </si>
  <si>
    <t>JORGE LUIS LOPEZ SERNA</t>
  </si>
  <si>
    <t>3215692165</t>
  </si>
  <si>
    <t>RURAL_190450200086580003_PROV.VDA EL CARDAL</t>
  </si>
  <si>
    <t>190450200086580003</t>
  </si>
  <si>
    <t>2026-03-11 10:03:00</t>
  </si>
  <si>
    <t>23421445</t>
  </si>
  <si>
    <t>2026-02-25 13:16:41</t>
  </si>
  <si>
    <t>LAURA STEPHANIE CASTRO ALVAREZ</t>
  </si>
  <si>
    <t>RURAL_190376200192764250_PARC PADUA LOTE 20</t>
  </si>
  <si>
    <t>190376200192764250</t>
  </si>
  <si>
    <t>2026-03-11 13:16:41</t>
  </si>
  <si>
    <t>23521835</t>
  </si>
  <si>
    <t>2026-02-25 09:54:37</t>
  </si>
  <si>
    <t>MARIA CAMILA MEJIA MORALES</t>
  </si>
  <si>
    <t>3243473178</t>
  </si>
  <si>
    <t>RURAL_190649200269990003_PROV.VEREDA LA VILLA DINA</t>
  </si>
  <si>
    <t>190649200269990003</t>
  </si>
  <si>
    <t>2026-03-11 09:54:37</t>
  </si>
  <si>
    <t>23595778</t>
  </si>
  <si>
    <t>BERTHA NELLY DUQUE DUQUE</t>
  </si>
  <si>
    <t>3207334563</t>
  </si>
  <si>
    <t>RURAL_190660100038000005_BARRIO SAN JOAQUIN</t>
  </si>
  <si>
    <t>190660100038000005</t>
  </si>
  <si>
    <t>23611051</t>
  </si>
  <si>
    <t>2026-02-25 12:04:24</t>
  </si>
  <si>
    <t>RAMON ANTONIO GOMEZ RINCON</t>
  </si>
  <si>
    <t>3155812877</t>
  </si>
  <si>
    <t>CR 47 CL 41 -24 (INTERIOR 301 )</t>
  </si>
  <si>
    <t>074427001000240301</t>
  </si>
  <si>
    <t>2026-03-04 12:04:24</t>
  </si>
  <si>
    <t>23611077</t>
  </si>
  <si>
    <t>2026-02-25 12:05:38</t>
  </si>
  <si>
    <t>CR 47 CL 41 -24 (INTERIOR 302 )</t>
  </si>
  <si>
    <t>074427001000240302</t>
  </si>
  <si>
    <t>2026-03-04 12:05:38</t>
  </si>
  <si>
    <t>23611779</t>
  </si>
  <si>
    <t>2026-02-24 20:38:03</t>
  </si>
  <si>
    <t>SANDRA MILENA GARCIA MONTOYA</t>
  </si>
  <si>
    <t>3117356751</t>
  </si>
  <si>
    <t>RURAL_176015240000000003_PROV.LA PEÑA</t>
  </si>
  <si>
    <t>176015240000000003</t>
  </si>
  <si>
    <t>2026-03-10 20:38:03</t>
  </si>
  <si>
    <t>23628175</t>
  </si>
  <si>
    <t>MARIBEL ZULUAGA NOREÑA</t>
  </si>
  <si>
    <t>RURAL_190313200820350002_PROV.VEREDA VAHITOS</t>
  </si>
  <si>
    <t>190313200820350002</t>
  </si>
  <si>
    <t>23635790</t>
  </si>
  <si>
    <t>2026-02-25 08:29:44</t>
  </si>
  <si>
    <t>ALIRIO ARANGO BOTERO</t>
  </si>
  <si>
    <t>3216156732</t>
  </si>
  <si>
    <t>RURAL_190450100055200001_CR 10 CL 7 -20 PARQUEADER</t>
  </si>
  <si>
    <t>190450100055200001</t>
  </si>
  <si>
    <t>2026-03-06 08:29:44</t>
  </si>
  <si>
    <t>23638893</t>
  </si>
  <si>
    <t>2026-02-24 18:34:52</t>
  </si>
  <si>
    <t>FRANCISCO JAVIER MUÑOZ ALZATE</t>
  </si>
  <si>
    <t>3325264</t>
  </si>
  <si>
    <t>RURAL_190440200635300004_PROV.VDA LA PLANTA</t>
  </si>
  <si>
    <t>190440200635300004</t>
  </si>
  <si>
    <t>2026-03-10 18:34:52</t>
  </si>
  <si>
    <t>23644077</t>
  </si>
  <si>
    <t>2026-02-25 09:17:40</t>
  </si>
  <si>
    <t>CARLOS MARIO SALDARRIAGA MEJIA</t>
  </si>
  <si>
    <t>RURAL_190616100063000054_CL 12 N 51 B -61</t>
  </si>
  <si>
    <t>190616100063000054</t>
  </si>
  <si>
    <t>2026-03-06 09:17:40</t>
  </si>
  <si>
    <t>23649461</t>
  </si>
  <si>
    <t>MANUELA CARDENAS CASTRILLON</t>
  </si>
  <si>
    <t>3019041839</t>
  </si>
  <si>
    <t>CL 55 CR 126 -120 (INTERIOR 101 )</t>
  </si>
  <si>
    <t>085215006001200101</t>
  </si>
  <si>
    <t>23652277</t>
  </si>
  <si>
    <t>2026-02-24 20:38:30</t>
  </si>
  <si>
    <t>DORA EMILSEN CANO CIRO</t>
  </si>
  <si>
    <t>3016619809</t>
  </si>
  <si>
    <t>RURAL_181051957500000000_VDA GUAMITO</t>
  </si>
  <si>
    <t>181051957500000000</t>
  </si>
  <si>
    <t>2026-03-10 20:38:30</t>
  </si>
  <si>
    <t>23652663</t>
  </si>
  <si>
    <t>2026-02-24 20:31:34</t>
  </si>
  <si>
    <t>HILDA MARLENY CASTRO GALLO</t>
  </si>
  <si>
    <t>3113838066</t>
  </si>
  <si>
    <t>CR 22 C CL 12 DD -52</t>
  </si>
  <si>
    <t>371222302440520000</t>
  </si>
  <si>
    <t>2026-03-05 20:31:34</t>
  </si>
  <si>
    <t>23653717</t>
  </si>
  <si>
    <t>2026-02-25 08:32:48</t>
  </si>
  <si>
    <t>ALEJANDRO GIRALDO JARAMILLO</t>
  </si>
  <si>
    <t>3206381474</t>
  </si>
  <si>
    <t>RURAL_190616200252260921_LOTE 21 PARC PIEDRAS BL</t>
  </si>
  <si>
    <t>190616200252260921</t>
  </si>
  <si>
    <t>2026-03-11 08:32:48</t>
  </si>
  <si>
    <t>23653900</t>
  </si>
  <si>
    <t>2026-02-24 20:31:01</t>
  </si>
  <si>
    <t>CAMILO VASQUEZ GARCIA</t>
  </si>
  <si>
    <t>5575520</t>
  </si>
  <si>
    <t>3176432327</t>
  </si>
  <si>
    <t>RURAL_181042055000000001_PROV.181042055000000001</t>
  </si>
  <si>
    <t>181042055000000001</t>
  </si>
  <si>
    <t>2026-03-10 20:31:01</t>
  </si>
  <si>
    <t>23658581</t>
  </si>
  <si>
    <t>2026-02-25 15:01:41</t>
  </si>
  <si>
    <t>NIDIA YORLENY TORO DURANGO</t>
  </si>
  <si>
    <t>8503252</t>
  </si>
  <si>
    <t>3123831131</t>
  </si>
  <si>
    <t>RURAL_190847200631100100_GRANJA_BONITA</t>
  </si>
  <si>
    <t>190847200631100100</t>
  </si>
  <si>
    <t>2026-03-09 15:01:41</t>
  </si>
  <si>
    <t>23658589</t>
  </si>
  <si>
    <t>2026-02-25 13:31:12</t>
  </si>
  <si>
    <t>ANA TERESA GOMEZ RIVAS</t>
  </si>
  <si>
    <t>2744874</t>
  </si>
  <si>
    <t>3113043463</t>
  </si>
  <si>
    <t>CR 62 B CL 42 -19 (INTERIOR 201 )</t>
  </si>
  <si>
    <t>900056150001973034</t>
  </si>
  <si>
    <t>2026-03-06 13:31:12</t>
  </si>
  <si>
    <t>23663170</t>
  </si>
  <si>
    <t>2026-02-25 12:27:54</t>
  </si>
  <si>
    <t>MARILUZ ZUÑIGA</t>
  </si>
  <si>
    <t>3233743445</t>
  </si>
  <si>
    <t>CR 103 CL 61 AA -12 (INTERIOR 1 )</t>
  </si>
  <si>
    <t>086023001110120001</t>
  </si>
  <si>
    <t>2026-03-04 12:27:54</t>
  </si>
  <si>
    <t>2026-02-25 13:49:24</t>
  </si>
  <si>
    <t>2026-03-12 13:49:24</t>
  </si>
  <si>
    <t>2026-02-25 14:52:04</t>
  </si>
  <si>
    <t>2026-03-12 14:52:04</t>
  </si>
  <si>
    <t>2026-02-25 13:48:07</t>
  </si>
  <si>
    <t>RURAL_190234100272700201</t>
  </si>
  <si>
    <t>2026-03-06 13:48:07</t>
  </si>
  <si>
    <t>2026-02-25 14:59:40</t>
  </si>
  <si>
    <t>RURAL_190234100100025000_</t>
  </si>
  <si>
    <t>190234100100025000</t>
  </si>
  <si>
    <t>2026-03-06 14:59:40</t>
  </si>
  <si>
    <t>25/02/2026 14:36:43</t>
  </si>
  <si>
    <t>HV más pasé 3 piso trafo 50266</t>
  </si>
  <si>
    <t>23672343</t>
  </si>
  <si>
    <t>2026-02-24 13:17:51</t>
  </si>
  <si>
    <t>ANDRES FELIPE OSPINA GUERRERO</t>
  </si>
  <si>
    <t>3015808915</t>
  </si>
  <si>
    <t>RURAL_190686200630000000_190686200630000000</t>
  </si>
  <si>
    <t>190686200630000000</t>
  </si>
  <si>
    <t>2026-03-11 13:17:51</t>
  </si>
  <si>
    <t>23672598</t>
  </si>
  <si>
    <t>2026-02-24 15:37:38</t>
  </si>
  <si>
    <t>MARIA PAOLA ORTIZ CARDONA</t>
  </si>
  <si>
    <t>RURAL_190319205529630008_PROV.VDA CHAPARAL</t>
  </si>
  <si>
    <t>190319205529630008</t>
  </si>
  <si>
    <t>2026-03-10 15:37:38</t>
  </si>
  <si>
    <t>23672617</t>
  </si>
  <si>
    <t>2026-02-24 15:50:39</t>
  </si>
  <si>
    <t>ANA CATALINA OCAMPO CARDONA</t>
  </si>
  <si>
    <t>2526431</t>
  </si>
  <si>
    <t>RURAL_190616100032134075_PROV PIETRA SANTRA LOTE 7</t>
  </si>
  <si>
    <t>190616100032134075</t>
  </si>
  <si>
    <t>2026-03-05 15:50:39</t>
  </si>
  <si>
    <t>23672629</t>
  </si>
  <si>
    <t>2026-02-24 15:55:44</t>
  </si>
  <si>
    <t>JUAN DANIEL LONDOÑO LONDOÑO</t>
  </si>
  <si>
    <t>3116345764</t>
  </si>
  <si>
    <t>RURAL_190440200702850003_PROV.190440200702850000_S</t>
  </si>
  <si>
    <t>190440200702850003</t>
  </si>
  <si>
    <t>2026-03-10 15:55:44</t>
  </si>
  <si>
    <t>23672689</t>
  </si>
  <si>
    <t>2026-02-24 16:40:15</t>
  </si>
  <si>
    <t>NORA ELENA GIRALDO ARANGO</t>
  </si>
  <si>
    <t>3218883451</t>
  </si>
  <si>
    <t>RURAL_190375100056770004_CR 10 N 24 -196</t>
  </si>
  <si>
    <t>190375100056770004</t>
  </si>
  <si>
    <t>2026-03-05 16:40:15</t>
  </si>
  <si>
    <t>23672711</t>
  </si>
  <si>
    <t>2026-02-24 16:50:35</t>
  </si>
  <si>
    <t>FERNEY ADOLFO QUINTERO GOMEZ</t>
  </si>
  <si>
    <t>3234681728</t>
  </si>
  <si>
    <t>RURAL_190440200650500009_PROV.VDA GAVIRIA</t>
  </si>
  <si>
    <t>190440200650500009</t>
  </si>
  <si>
    <t>2026-03-10 16:50:35</t>
  </si>
  <si>
    <t>23672739</t>
  </si>
  <si>
    <t>2026-02-24 17:11:47</t>
  </si>
  <si>
    <t>MARIA YOLANDA MURILLO RAMIREZ</t>
  </si>
  <si>
    <t>2898672</t>
  </si>
  <si>
    <t>3023337626</t>
  </si>
  <si>
    <t>RURAL_190649200380054011_PROV.CAÑAVERAL</t>
  </si>
  <si>
    <t>190649200380054011</t>
  </si>
  <si>
    <t>2026-03-10 17:11:47</t>
  </si>
  <si>
    <t>23672986</t>
  </si>
  <si>
    <t>2026-02-25 06:53:04</t>
  </si>
  <si>
    <t>ALEJANDRA MARIA SAÑUDO PEREZ</t>
  </si>
  <si>
    <t>3116148922</t>
  </si>
  <si>
    <t>RURAL_190607200606804005_JUANITO LAGUNA LT 6</t>
  </si>
  <si>
    <t>190607200606804005</t>
  </si>
  <si>
    <t>2026-03-11 06:53:04</t>
  </si>
  <si>
    <t>23673015</t>
  </si>
  <si>
    <t>2026-02-25 07:52:08</t>
  </si>
  <si>
    <t>YUDI PATRICIA CASTRO BEDOYA</t>
  </si>
  <si>
    <t>3222635257</t>
  </si>
  <si>
    <t>RURAL_190400100033040301_CL 10B CR 5A -45 INT 301</t>
  </si>
  <si>
    <t>190400100033040301</t>
  </si>
  <si>
    <t>2026-03-06 07:52:08</t>
  </si>
  <si>
    <t>23673045</t>
  </si>
  <si>
    <t>2026-02-25 08:32:10</t>
  </si>
  <si>
    <t>FRANCY MILENA VALENCIA ZAPATA</t>
  </si>
  <si>
    <t>RURAL_190400100017012301_CL 6 C CR 4 A -30 INT 301</t>
  </si>
  <si>
    <t>190400100017012301</t>
  </si>
  <si>
    <t>2026-03-06 08:32:10</t>
  </si>
  <si>
    <t>23673053</t>
  </si>
  <si>
    <t>2026-02-25 08:35:44</t>
  </si>
  <si>
    <t>CRISTIAN CAMILO CASTAÑO QUINTERO</t>
  </si>
  <si>
    <t>3196181249</t>
  </si>
  <si>
    <t>RURAL_190149200601993003_VDA LA RIVERA</t>
  </si>
  <si>
    <t>190149200601993003</t>
  </si>
  <si>
    <t>2026-03-11 08:35:44</t>
  </si>
  <si>
    <t>23673070</t>
  </si>
  <si>
    <t>2026-02-25 08:43:13</t>
  </si>
  <si>
    <t>HUMBERTO MONSALVE GAVIRIA</t>
  </si>
  <si>
    <t>3146530228</t>
  </si>
  <si>
    <t>RURAL_190649100077960000_CA 6 3-92</t>
  </si>
  <si>
    <t>190649100077960000</t>
  </si>
  <si>
    <t>2026-03-06 08:43:13</t>
  </si>
  <si>
    <t>23673073</t>
  </si>
  <si>
    <t>2026-02-25 08:47:27</t>
  </si>
  <si>
    <t>RURAL_181055205000000001_VEREDA EL MORRO</t>
  </si>
  <si>
    <t>181055205000000001</t>
  </si>
  <si>
    <t>2026-03-11 08:47:27</t>
  </si>
  <si>
    <t>23673077</t>
  </si>
  <si>
    <t>2026-02-25 08:52:12</t>
  </si>
  <si>
    <t>EDGAR JAIME ESCORCIA MUÑOZ</t>
  </si>
  <si>
    <t>5241101</t>
  </si>
  <si>
    <t>3015053555</t>
  </si>
  <si>
    <t>RURAL_181055424600000016_VDA LA HELIDA</t>
  </si>
  <si>
    <t>181055424600000016</t>
  </si>
  <si>
    <t>2026-03-11 08:52:12</t>
  </si>
  <si>
    <t>23673096</t>
  </si>
  <si>
    <t>2026-02-25 09:05:04</t>
  </si>
  <si>
    <t>JHON JAIRO OCAMPO BERRIO</t>
  </si>
  <si>
    <t>3218405121</t>
  </si>
  <si>
    <t>RURAL_190483100189200202_CL 13 CR 11 -07 APT 202</t>
  </si>
  <si>
    <t>190483100189200202</t>
  </si>
  <si>
    <t>2026-03-06 09:05:04</t>
  </si>
  <si>
    <t>23673107</t>
  </si>
  <si>
    <t>2026-02-25 09:09:26</t>
  </si>
  <si>
    <t>OPERACIONES JARDINES S.A.S</t>
  </si>
  <si>
    <t>4078763</t>
  </si>
  <si>
    <t>RURAL_190617200615200039_JARDINES LLANOGRANDE_LOCA</t>
  </si>
  <si>
    <t>190617200615200039</t>
  </si>
  <si>
    <t>2026-03-11 09:09:26</t>
  </si>
  <si>
    <t>23673116</t>
  </si>
  <si>
    <t>2026-02-25 09:14:56</t>
  </si>
  <si>
    <t>LUZ MARINA PORRAS MONTOYA</t>
  </si>
  <si>
    <t>3116101502</t>
  </si>
  <si>
    <t>RURAL_190439100122737004_CR 26 N 34 288 INT306 BL2</t>
  </si>
  <si>
    <t>190439100122737004</t>
  </si>
  <si>
    <t>2026-03-06 09:14:56</t>
  </si>
  <si>
    <t>23673190</t>
  </si>
  <si>
    <t>2026-02-25 10:04:21</t>
  </si>
  <si>
    <t>JUAN PABLO CARDENAS VALENCIA</t>
  </si>
  <si>
    <t>RURAL_190400100059310100_CL 14 A N 3-90 INT 301</t>
  </si>
  <si>
    <t>190400100059310100</t>
  </si>
  <si>
    <t>2026-03-06 10:04:21</t>
  </si>
  <si>
    <t>23673196</t>
  </si>
  <si>
    <t>2026-02-25 10:12:18</t>
  </si>
  <si>
    <t>CLAUDIA MILENA ALVAREZ PULGARIN</t>
  </si>
  <si>
    <t>3127712368</t>
  </si>
  <si>
    <t>RURAL_190585200654000002_PROV.MARIA AUXILIADORA PA</t>
  </si>
  <si>
    <t>190585200654000002</t>
  </si>
  <si>
    <t>2026-03-11 10:12:18</t>
  </si>
  <si>
    <t>23673228</t>
  </si>
  <si>
    <t>2026-02-25 10:32:43</t>
  </si>
  <si>
    <t>HECTOR IVAN FRANCO GIRALDO</t>
  </si>
  <si>
    <t>3136775892</t>
  </si>
  <si>
    <t>RURAL_190319206901730006_VEREDA LA MEJIA</t>
  </si>
  <si>
    <t>190319206901730006</t>
  </si>
  <si>
    <t>2026-03-11 10:32:43</t>
  </si>
  <si>
    <t>23673259</t>
  </si>
  <si>
    <t>2026-02-25 10:58:34</t>
  </si>
  <si>
    <t>INVERZEUS S.A.S</t>
  </si>
  <si>
    <t>3104075851</t>
  </si>
  <si>
    <t>RURAL_190617200760182001_PARCELACIÓN PRADO AZUL CA</t>
  </si>
  <si>
    <t>190617200760182001</t>
  </si>
  <si>
    <t>2026-03-11 10:58:34</t>
  </si>
  <si>
    <t>23673291</t>
  </si>
  <si>
    <t>2026-02-25 11:16:24</t>
  </si>
  <si>
    <t>MARGARITA MARIA HERRERA LONDOÑO</t>
  </si>
  <si>
    <t>3003124731</t>
  </si>
  <si>
    <t>RURAL_190318101642100012_CL 41 A CR 48 A -48</t>
  </si>
  <si>
    <t>190318101642100012</t>
  </si>
  <si>
    <t>2026-03-06 11:16:24</t>
  </si>
  <si>
    <t>23673316</t>
  </si>
  <si>
    <t>2026-02-25 11:25:22</t>
  </si>
  <si>
    <t>FABER DE JESUS GONZALES ARIAS</t>
  </si>
  <si>
    <t>RURAL_190616100400580101_VDA ABREBO INT 101</t>
  </si>
  <si>
    <t>190616100400580101</t>
  </si>
  <si>
    <t>2026-03-06 11:25:22</t>
  </si>
  <si>
    <t>23673325</t>
  </si>
  <si>
    <t>2026-02-25 11:32:15</t>
  </si>
  <si>
    <t>DANIFER CARDENAS DAZA</t>
  </si>
  <si>
    <t>3126021242</t>
  </si>
  <si>
    <t>RURAL_190584200573900001_PROV.JERUSALEN APTO 301</t>
  </si>
  <si>
    <t>190584200573900001</t>
  </si>
  <si>
    <t>2026-03-11 11:32:15</t>
  </si>
  <si>
    <t>23673332</t>
  </si>
  <si>
    <t>2026-02-25 11:36:59</t>
  </si>
  <si>
    <t>RURAL_190616100400580201_VDA ABREBO INT 201</t>
  </si>
  <si>
    <t>190616100400580201</t>
  </si>
  <si>
    <t>2026-03-06 11:36:59</t>
  </si>
  <si>
    <t>23673334</t>
  </si>
  <si>
    <t>2026-02-25 11:38:29</t>
  </si>
  <si>
    <t>WILMAR ESNEIDER PAMPLONA CIRO</t>
  </si>
  <si>
    <t>3218996688</t>
  </si>
  <si>
    <t>RURAL_190584200579300302_PROV.JERUSALEN APTO 101</t>
  </si>
  <si>
    <t>190584200579300302</t>
  </si>
  <si>
    <t>2026-03-11 11:38:29</t>
  </si>
  <si>
    <t>23673343</t>
  </si>
  <si>
    <t>2026-02-25 11:46:39</t>
  </si>
  <si>
    <t>DORIS DEL SOCORRO ALVAREZ</t>
  </si>
  <si>
    <t>3122182459</t>
  </si>
  <si>
    <t>RURAL_190604100077660000_CALLE SAN NICOLAS</t>
  </si>
  <si>
    <t>190604100077660000</t>
  </si>
  <si>
    <t>2026-03-10 11:46:39</t>
  </si>
  <si>
    <t>23673347</t>
  </si>
  <si>
    <t>2026-02-25 11:47:52</t>
  </si>
  <si>
    <t>ELSYN DEL CARMEN GUERRA MUÑOZ</t>
  </si>
  <si>
    <t>5291677</t>
  </si>
  <si>
    <t>3105217133</t>
  </si>
  <si>
    <t>RURAL_190240200406900000_VDA LA RENTA</t>
  </si>
  <si>
    <t>190240200406900000</t>
  </si>
  <si>
    <t>2026-03-17 11:47:52</t>
  </si>
  <si>
    <t>23673354</t>
  </si>
  <si>
    <t>2026-02-25 11:54:48</t>
  </si>
  <si>
    <t>JOAN SEBASTIAN CARDONA CIRO</t>
  </si>
  <si>
    <t>3215955663</t>
  </si>
  <si>
    <t>RURAL_190584200573900002_PROV.JERUSALEN APT 201</t>
  </si>
  <si>
    <t>190584200573900002</t>
  </si>
  <si>
    <t>2026-03-11 11:54:48</t>
  </si>
  <si>
    <t>23673359</t>
  </si>
  <si>
    <t>2026-02-25 12:00:33</t>
  </si>
  <si>
    <t>ADRIANA MARIA DEL SOCORRO RESTREPO VILLA</t>
  </si>
  <si>
    <t>3421018</t>
  </si>
  <si>
    <t>3117974607</t>
  </si>
  <si>
    <t>RURAL_190617200499092008_RURAL_190617200499092008</t>
  </si>
  <si>
    <t>190617200499092008</t>
  </si>
  <si>
    <t>2026-03-03 12:00:33</t>
  </si>
  <si>
    <t>23673360</t>
  </si>
  <si>
    <t>2026-02-25 12:00:59</t>
  </si>
  <si>
    <t>JOHANA MARIA URREGO JARAMILLO</t>
  </si>
  <si>
    <t>RURAL_190319207020280007_VDA YOLOMBAL</t>
  </si>
  <si>
    <t>190319207020280007</t>
  </si>
  <si>
    <t>2026-03-11 12:00:59</t>
  </si>
  <si>
    <t>23673365</t>
  </si>
  <si>
    <t>2026-02-25 12:05:13</t>
  </si>
  <si>
    <t>RUBEN DARIO GAVIRIA PAVAS</t>
  </si>
  <si>
    <t>5681473</t>
  </si>
  <si>
    <t>RURAL_190376200430270000_VEREDA ALTA VISTA</t>
  </si>
  <si>
    <t>190376200430270000</t>
  </si>
  <si>
    <t>2026-03-03 12:05:13</t>
  </si>
  <si>
    <t>23673376</t>
  </si>
  <si>
    <t>2026-02-25 12:21:38</t>
  </si>
  <si>
    <t>DANOVIS LOPEZ OQUENDO</t>
  </si>
  <si>
    <t>3147200564</t>
  </si>
  <si>
    <t>RURAL_190113200731540000_VEREDA LAS BRISAS</t>
  </si>
  <si>
    <t>190113200731540000</t>
  </si>
  <si>
    <t>2026-03-17 12:21:38</t>
  </si>
  <si>
    <t>23673402</t>
  </si>
  <si>
    <t>2026-02-25 12:54:30</t>
  </si>
  <si>
    <t>DAIRO JHOAN GONZALEZ RESTREPO</t>
  </si>
  <si>
    <t>3502072218</t>
  </si>
  <si>
    <t>RURAL_176014811000000001_FINCA 214 VEREDA LA PIEDR</t>
  </si>
  <si>
    <t>176014811000000001</t>
  </si>
  <si>
    <t>2026-03-11 12:54:30</t>
  </si>
  <si>
    <t>23673417</t>
  </si>
  <si>
    <t>2026-02-25 13:14:09</t>
  </si>
  <si>
    <t>YOAN FERNANDO TABORDA RUIZ</t>
  </si>
  <si>
    <t>3214603379</t>
  </si>
  <si>
    <t>RURAL_190425200520115000_VDA CORRALES CUCHILLA</t>
  </si>
  <si>
    <t>190425200520115000</t>
  </si>
  <si>
    <t>2026-03-17 13:14:09</t>
  </si>
  <si>
    <t>23673422</t>
  </si>
  <si>
    <t>2026-02-25 13:19:20</t>
  </si>
  <si>
    <t>JOSE ANTONIO CAÑAS PEREZ</t>
  </si>
  <si>
    <t>3117108671</t>
  </si>
  <si>
    <t>RURAL_190757200011200002_PROV.VDA YARUMAL</t>
  </si>
  <si>
    <t>190757200011200002</t>
  </si>
  <si>
    <t>2026-03-03 13:19:20</t>
  </si>
  <si>
    <t>23673434</t>
  </si>
  <si>
    <t>2026-02-25 13:27:35</t>
  </si>
  <si>
    <t>FEDERICO ZULUAGA ARBELAEZ</t>
  </si>
  <si>
    <t>RURAL_190440200652150000_PAVAS LA ESTRELLA</t>
  </si>
  <si>
    <t>190440200652150000</t>
  </si>
  <si>
    <t>2026-03-17 13:27:35</t>
  </si>
  <si>
    <t>23673449</t>
  </si>
  <si>
    <t>2026-02-25 13:46:04</t>
  </si>
  <si>
    <t>ADRIANUS PETRUS CORNELIS</t>
  </si>
  <si>
    <t>3785779</t>
  </si>
  <si>
    <t>RURAL_190149200602183029_RIVERA</t>
  </si>
  <si>
    <t>190149200602183029</t>
  </si>
  <si>
    <t>2026-03-11 13:46:04</t>
  </si>
  <si>
    <t>23673451</t>
  </si>
  <si>
    <t>2026-02-25 13:49:08</t>
  </si>
  <si>
    <t>EDGAR DE JESUS AGUDELO MORALES</t>
  </si>
  <si>
    <t>2355815</t>
  </si>
  <si>
    <t>3218130750</t>
  </si>
  <si>
    <t>RURAL_190660200775328000_VDA CAPOTAL</t>
  </si>
  <si>
    <t>190660200775328000</t>
  </si>
  <si>
    <t>2026-03-12 13:49:08</t>
  </si>
  <si>
    <t>23673453</t>
  </si>
  <si>
    <t>2026-02-25 13:51:00</t>
  </si>
  <si>
    <t>DIONY JANETH PULGARIN ALVAREZ</t>
  </si>
  <si>
    <t>5033194</t>
  </si>
  <si>
    <t>3014890539</t>
  </si>
  <si>
    <t>CL 2 B CR 81 B -207 (INTERIOR 182 )</t>
  </si>
  <si>
    <t>050812201202070182</t>
  </si>
  <si>
    <t>2026-03-03 13:51:00</t>
  </si>
  <si>
    <t>23673454</t>
  </si>
  <si>
    <t>2026-02-25 13:51:53</t>
  </si>
  <si>
    <t>FABIAN ANDRES CEBALLOS CASTAÑO</t>
  </si>
  <si>
    <t>3106224445</t>
  </si>
  <si>
    <t>RURAL_190674100212200101_CL 29 CR -59 (INTERIOR 10</t>
  </si>
  <si>
    <t>190674100212200101</t>
  </si>
  <si>
    <t>2026-03-06 13:51:53</t>
  </si>
  <si>
    <t>23673457</t>
  </si>
  <si>
    <t>2026-02-25 13:54:51</t>
  </si>
  <si>
    <t>DEIBY PAOLA MONTOYA HERRERA</t>
  </si>
  <si>
    <t>3104952167</t>
  </si>
  <si>
    <t>RURAL_190030200584155001_PROV.RURAL_19003020058415</t>
  </si>
  <si>
    <t>190030200584155001</t>
  </si>
  <si>
    <t>2026-03-03 13:54:51</t>
  </si>
  <si>
    <t>23673461</t>
  </si>
  <si>
    <t>2026-02-25 13:56:05</t>
  </si>
  <si>
    <t>MARIA ELICENIA MONTOYA GIRALDO</t>
  </si>
  <si>
    <t>RURAL_190149100763600005_CAMARGO</t>
  </si>
  <si>
    <t>190149100763600005</t>
  </si>
  <si>
    <t>2026-03-06 13:56:05</t>
  </si>
  <si>
    <t>23673471</t>
  </si>
  <si>
    <t>2026-02-25 13:59:34</t>
  </si>
  <si>
    <t>HECTOR MAURICIO MORALES</t>
  </si>
  <si>
    <t>RURAL_140006262500000000_140006262500000000</t>
  </si>
  <si>
    <t>140006262500000000</t>
  </si>
  <si>
    <t>2026-03-03 13:59:34</t>
  </si>
  <si>
    <t>23673478</t>
  </si>
  <si>
    <t>2026-02-25 14:07:14</t>
  </si>
  <si>
    <t>SANDRA MILENA MONTIEL MONTE</t>
  </si>
  <si>
    <t>3145821161</t>
  </si>
  <si>
    <t>RURAL_190736105424945001_LA PATERA</t>
  </si>
  <si>
    <t>190736105424945001</t>
  </si>
  <si>
    <t>2026-03-04 14:07:14</t>
  </si>
  <si>
    <t>23673493</t>
  </si>
  <si>
    <t>2026-02-25 14:15:10</t>
  </si>
  <si>
    <t>HERNAN ANTONIO DUQUE GOMEZ</t>
  </si>
  <si>
    <t>RURAL_190697100315100501_CR 51 CL 45 127 INT501</t>
  </si>
  <si>
    <t>190697100315100501</t>
  </si>
  <si>
    <t>2026-03-06 14:15:10</t>
  </si>
  <si>
    <t>23673495</t>
  </si>
  <si>
    <t>2026-02-25 14:16:46</t>
  </si>
  <si>
    <t>GUSTAVO DE JESUS SERNA BORJA</t>
  </si>
  <si>
    <t>3148082491</t>
  </si>
  <si>
    <t>RURAL_190735100954800004_MARMAJITO</t>
  </si>
  <si>
    <t>190735100954800004</t>
  </si>
  <si>
    <t>23673500</t>
  </si>
  <si>
    <t>2026-02-25 14:20:19</t>
  </si>
  <si>
    <t>ERICA JOHANA OSORIO GARCIA</t>
  </si>
  <si>
    <t>3232446988</t>
  </si>
  <si>
    <t>RURAL_190376200140000002_PROV.VEREDA LA MILAGROSA</t>
  </si>
  <si>
    <t>190376200140000002</t>
  </si>
  <si>
    <t>2026-03-11 14:20:19</t>
  </si>
  <si>
    <t>23673507</t>
  </si>
  <si>
    <t>2026-02-25 14:25:35</t>
  </si>
  <si>
    <t>RURAL_190319207309650001_PROV.190319207309650000</t>
  </si>
  <si>
    <t>190319207309650001</t>
  </si>
  <si>
    <t>2026-03-11 14:25:35</t>
  </si>
  <si>
    <t>23673518</t>
  </si>
  <si>
    <t>2026-02-25 14:29:38</t>
  </si>
  <si>
    <t>RURAL_190674100212200102_CL 29 CR 32 -65 (INTERIOR</t>
  </si>
  <si>
    <t>190674100212200102</t>
  </si>
  <si>
    <t>2026-03-06 14:29:38</t>
  </si>
  <si>
    <t>23673521</t>
  </si>
  <si>
    <t>2026-02-25 14:29:54</t>
  </si>
  <si>
    <t>NARLY CONSTANZA MAYORGA ORDOÑEZ</t>
  </si>
  <si>
    <t>2063848</t>
  </si>
  <si>
    <t>3215173615</t>
  </si>
  <si>
    <t>RURAL_190735100109600000_CL 46B N 55-253-257</t>
  </si>
  <si>
    <t>190735100109600000</t>
  </si>
  <si>
    <t>2026-03-03 14:29:54</t>
  </si>
  <si>
    <t>23673524</t>
  </si>
  <si>
    <t>2026-02-25 14:30:31</t>
  </si>
  <si>
    <t>NANCY ELENA BOTERO RIVILLAS</t>
  </si>
  <si>
    <t>3116096833</t>
  </si>
  <si>
    <t>PIEDRA CANDELA DETRAS DEL BARRIO CRISTO REY</t>
  </si>
  <si>
    <t>190002014000000090</t>
  </si>
  <si>
    <t>2026-03-03 14:30:31</t>
  </si>
  <si>
    <t>23673526</t>
  </si>
  <si>
    <t>2026-02-25 14:31:15</t>
  </si>
  <si>
    <t>MARIA DEYANIRA JIMENEZ DE GIRALDO</t>
  </si>
  <si>
    <t>3118020307</t>
  </si>
  <si>
    <t>CL 29 CR 29 -55</t>
  </si>
  <si>
    <t>382219009000550000</t>
  </si>
  <si>
    <t>2026-03-03 14:31:15</t>
  </si>
  <si>
    <t>23673527</t>
  </si>
  <si>
    <t>2026-02-25 14:31:52</t>
  </si>
  <si>
    <t>JORGE IVAN SANTA MURILLO</t>
  </si>
  <si>
    <t>2722414</t>
  </si>
  <si>
    <t>RURAL_190674200672150001_PROV.VDA LAS FRIAS</t>
  </si>
  <si>
    <t>190674200672150001</t>
  </si>
  <si>
    <t>2026-03-03 14:31:52</t>
  </si>
  <si>
    <t>23673530</t>
  </si>
  <si>
    <t>2026-02-25 14:33:19</t>
  </si>
  <si>
    <t>LUZ DARY PATIÑO BEDOYA</t>
  </si>
  <si>
    <t>3105302695</t>
  </si>
  <si>
    <t>RURAL_190789100132610000_EADE TAMESIS</t>
  </si>
  <si>
    <t>190789100132610000</t>
  </si>
  <si>
    <t>2026-03-10 14:33:19</t>
  </si>
  <si>
    <t>23673534</t>
  </si>
  <si>
    <t>2026-02-25 14:40:38</t>
  </si>
  <si>
    <t>JAVIER DE JESUS HINCAPIE MONTES</t>
  </si>
  <si>
    <t>5111027</t>
  </si>
  <si>
    <t>3104425078</t>
  </si>
  <si>
    <t>CR 15 CL 7 -38</t>
  </si>
  <si>
    <t>370125007000380000</t>
  </si>
  <si>
    <t>2026-03-10 14:40:38</t>
  </si>
  <si>
    <t>23673543</t>
  </si>
  <si>
    <t>2026-02-25 14:44:56</t>
  </si>
  <si>
    <t>LUZ ARMEDY HURTADO DUARTE</t>
  </si>
  <si>
    <t>3194220430</t>
  </si>
  <si>
    <t>RURAL_190840100126960202</t>
  </si>
  <si>
    <t>190840100126960202</t>
  </si>
  <si>
    <t>2026-03-04 14:44:56</t>
  </si>
  <si>
    <t>23673548</t>
  </si>
  <si>
    <t>2026-02-25 14:47:53</t>
  </si>
  <si>
    <t>LILIAM VARGAS JIMENEZ</t>
  </si>
  <si>
    <t>RURAL_190697100493550101_CL 51 CR 48 -26 LC 101</t>
  </si>
  <si>
    <t>190697100493550101</t>
  </si>
  <si>
    <t>2026-03-06 14:47:53</t>
  </si>
  <si>
    <t>23673552</t>
  </si>
  <si>
    <t>2026-02-25 14:50:36</t>
  </si>
  <si>
    <t>RURAL_190674100212200201_CL 29 CR 32 -59 (INTERIOR</t>
  </si>
  <si>
    <t>190674100212200201</t>
  </si>
  <si>
    <t>2026-03-06 14:50:36</t>
  </si>
  <si>
    <t>23673556</t>
  </si>
  <si>
    <t>2026-02-25 14:55:25</t>
  </si>
  <si>
    <t>NICOLAS HUMBERTO ARCILA</t>
  </si>
  <si>
    <t>4125012</t>
  </si>
  <si>
    <t>RURAL_176054900000000000_RUR SN RAFAEL</t>
  </si>
  <si>
    <t>176054900000000000</t>
  </si>
  <si>
    <t>2026-03-03 14:55:25</t>
  </si>
  <si>
    <t>23673557</t>
  </si>
  <si>
    <t>2026-02-25 14:56:03</t>
  </si>
  <si>
    <t>ANGELA MARIA GOMEZ ARISTIZABAL</t>
  </si>
  <si>
    <t>RURAL_190698200026558000_SC MANANTIALES</t>
  </si>
  <si>
    <t>190698200026558000</t>
  </si>
  <si>
    <t>2026-03-03 14:56:03</t>
  </si>
  <si>
    <t>23673562</t>
  </si>
  <si>
    <t>2026-02-25 14:58:42</t>
  </si>
  <si>
    <t>MARIA ELCY MUÑOZ MANRIQUE</t>
  </si>
  <si>
    <t>3113838088</t>
  </si>
  <si>
    <t>CL 11 CR 11 -67</t>
  </si>
  <si>
    <t>900057560001997866</t>
  </si>
  <si>
    <t>2026-03-04 14:58:42</t>
  </si>
  <si>
    <t>23673567</t>
  </si>
  <si>
    <t>2026-02-25 15:01:28</t>
  </si>
  <si>
    <t>RURAL_190674100212200401_CL 29 CR 32 -59(INTERIOR</t>
  </si>
  <si>
    <t>190674100212200401</t>
  </si>
  <si>
    <t>2026-03-06 15:01:28</t>
  </si>
  <si>
    <t>23673568</t>
  </si>
  <si>
    <t>2026-02-25 15:01:39</t>
  </si>
  <si>
    <t>LUZ HELENA VELEZ ZULUAGA</t>
  </si>
  <si>
    <t>5462664</t>
  </si>
  <si>
    <t>3176204573</t>
  </si>
  <si>
    <t>RURAL_190698200025400002_PROV.VDA PALMARCITO</t>
  </si>
  <si>
    <t>190698200025400002</t>
  </si>
  <si>
    <t>2026-03-03 15:01:39</t>
  </si>
  <si>
    <t>23673572</t>
  </si>
  <si>
    <t>2026-02-25 15:04:16</t>
  </si>
  <si>
    <t>SERGIO ANDRES BUITRAGO GARCIA</t>
  </si>
  <si>
    <t>RURAL_190617200664854000_CLJON SEC LA AMALITA VDA</t>
  </si>
  <si>
    <t>190617200664854000</t>
  </si>
  <si>
    <t>2026-03-11 15:04:16</t>
  </si>
  <si>
    <t>23673574</t>
  </si>
  <si>
    <t>2026-02-25 15:05:44</t>
  </si>
  <si>
    <t>MIGUEL RAFAEL BULA ELEJALDE</t>
  </si>
  <si>
    <t>RURAL_190616200314810003_PROV.VEREDA LA LAJA FINCA</t>
  </si>
  <si>
    <t>190616200314810003</t>
  </si>
  <si>
    <t>2026-03-11 15:05:44</t>
  </si>
  <si>
    <t>23673580</t>
  </si>
  <si>
    <t>2026-02-25 15:07:41</t>
  </si>
  <si>
    <t>JORGE ANDRES JIMENEZ BETANCUR</t>
  </si>
  <si>
    <t>RURAL_190149100112050004_CR 34 A N 34 B -79 (APTO</t>
  </si>
  <si>
    <t>190149100112050004</t>
  </si>
  <si>
    <t>2026-03-06 15:07:41</t>
  </si>
  <si>
    <t>23673584</t>
  </si>
  <si>
    <t>2026-02-25 15:09:26</t>
  </si>
  <si>
    <t>RACIONAL DE INSUMOS</t>
  </si>
  <si>
    <t>4486304</t>
  </si>
  <si>
    <t>3216088639</t>
  </si>
  <si>
    <t>CL 73 A CR 45 A -62</t>
  </si>
  <si>
    <t>077413105100620000</t>
  </si>
  <si>
    <t>2026-03-03 15:09:26</t>
  </si>
  <si>
    <t>23673590</t>
  </si>
  <si>
    <t>2026-02-25 15:11:41</t>
  </si>
  <si>
    <t>CR 55 A CL 35 -227 (INTERIOR 406 )</t>
  </si>
  <si>
    <t>333525105002270406</t>
  </si>
  <si>
    <t>2026-03-06 15:11:41</t>
  </si>
  <si>
    <t>23673591</t>
  </si>
  <si>
    <t>2026-02-25 15:11:42</t>
  </si>
  <si>
    <t>RURAL_190674100212200402_CL 29 CR 32 -59(INTERIOR</t>
  </si>
  <si>
    <t>190674100212200402</t>
  </si>
  <si>
    <t>2026-03-06 15:11:42</t>
  </si>
  <si>
    <t>23673592</t>
  </si>
  <si>
    <t>2026-02-25 15:13:11</t>
  </si>
  <si>
    <t>CHALA SAS</t>
  </si>
  <si>
    <t>CR 45 A CL 72 -101</t>
  </si>
  <si>
    <t>077425102001010000</t>
  </si>
  <si>
    <t>2026-03-03 15:13:11</t>
  </si>
  <si>
    <t>23673593</t>
  </si>
  <si>
    <t>2026-02-25 15:13:53</t>
  </si>
  <si>
    <t>HUGO DE JESUS PELAEZ GIRALDO</t>
  </si>
  <si>
    <t>RURAL_190617200664851000_VEREDA CHIPRE</t>
  </si>
  <si>
    <t>190617200664851000</t>
  </si>
  <si>
    <t>2026-03-11 15:13:53</t>
  </si>
  <si>
    <t>23673597</t>
  </si>
  <si>
    <t>2026-02-25 15:16:21</t>
  </si>
  <si>
    <t>SERGIO ANDRES PERILLA BERNAL</t>
  </si>
  <si>
    <t>3128889777</t>
  </si>
  <si>
    <t>RURAL_190319206613620005_PROV.VDA LA CHARANGA</t>
  </si>
  <si>
    <t>190319206613620005</t>
  </si>
  <si>
    <t>2026-03-11 15:16:21</t>
  </si>
  <si>
    <t>23673603</t>
  </si>
  <si>
    <t>2026-02-25 15:22:09</t>
  </si>
  <si>
    <t>RURAL_190674100212200301_CL 29 CR 32 -59(INTERIOR</t>
  </si>
  <si>
    <t>190674100212200301</t>
  </si>
  <si>
    <t>2026-03-06 15:22:09</t>
  </si>
  <si>
    <t>23673610</t>
  </si>
  <si>
    <t>2026-02-25 15:24:47</t>
  </si>
  <si>
    <t>DIEGO RAMIREZ PUERTA</t>
  </si>
  <si>
    <t>4085654</t>
  </si>
  <si>
    <t>RURAL_190318203219600301_FINCA 154-B (INT301) SECT</t>
  </si>
  <si>
    <t>190318203219600301</t>
  </si>
  <si>
    <t>2026-03-11 15:24:47</t>
  </si>
  <si>
    <t>23673617</t>
  </si>
  <si>
    <t>2026-02-25 15:28:00</t>
  </si>
  <si>
    <t>RURAL_190318203219600302_FINCA 154-B (INT302) SECT</t>
  </si>
  <si>
    <t>190318203219600302</t>
  </si>
  <si>
    <t>2026-03-11 15:28:00</t>
  </si>
  <si>
    <t>23673628</t>
  </si>
  <si>
    <t>2026-02-25 15:32:44</t>
  </si>
  <si>
    <t>JUAN CAMILO RENDON MARTINEZ</t>
  </si>
  <si>
    <t>3146112998</t>
  </si>
  <si>
    <t>RURAL_190809200530200004_PROV.PROYECTO LA SENDA</t>
  </si>
  <si>
    <t>190809200530200004</t>
  </si>
  <si>
    <t>2026-03-03 15:32:44</t>
  </si>
  <si>
    <t>23673637</t>
  </si>
  <si>
    <t>2026-02-25 15:39:18</t>
  </si>
  <si>
    <t>NOLVER ALONSO MARIN BETANCUR</t>
  </si>
  <si>
    <t>3113413386</t>
  </si>
  <si>
    <t>RURAL_190319207973225000_VDA EL PALMAR</t>
  </si>
  <si>
    <t>190319207973225000</t>
  </si>
  <si>
    <t>2026-03-12 15:39:18</t>
  </si>
  <si>
    <t>23673641</t>
  </si>
  <si>
    <t>2026-02-25 15:41:38</t>
  </si>
  <si>
    <t>OSCAR ALFONSO GOMEZ GOMEZ</t>
  </si>
  <si>
    <t>RURAL_190318100006500000_CL 51 CR 49 -45</t>
  </si>
  <si>
    <t>190318100006500000</t>
  </si>
  <si>
    <t>2026-03-03 15:41:38</t>
  </si>
  <si>
    <t>7 días 09:48</t>
  </si>
  <si>
    <t>3 días 10:35</t>
  </si>
  <si>
    <t>3 días 13:59</t>
  </si>
  <si>
    <t>3 días 15:00</t>
  </si>
  <si>
    <t>6 días 14:42</t>
  </si>
  <si>
    <t>4 días 15:37</t>
  </si>
  <si>
    <t>6 días 15:37</t>
  </si>
  <si>
    <t>4 días 12:04</t>
  </si>
  <si>
    <t>6 días 13:44</t>
  </si>
  <si>
    <t>5 días 14:53</t>
  </si>
  <si>
    <t>3 días 15:18</t>
  </si>
  <si>
    <t>2 días 16:27</t>
  </si>
  <si>
    <t>3 días 15:56</t>
  </si>
  <si>
    <t>23639829</t>
  </si>
  <si>
    <t>2026-02-25 10:19:03</t>
  </si>
  <si>
    <t>ANDRES FELIPE RIVERA ROMERO</t>
  </si>
  <si>
    <t>3325609</t>
  </si>
  <si>
    <t>3187929161</t>
  </si>
  <si>
    <t>CR 25 CL 40 A SUR -56 (INTERIOR 204 )</t>
  </si>
  <si>
    <t>024225000100560204</t>
  </si>
  <si>
    <t>2026-03-06 10:19:03</t>
  </si>
  <si>
    <t>26/01/2026 22:25:14</t>
  </si>
  <si>
    <t xml:space="preserve">419 predio en construcción a la vivienda le falta puertas y ventanas </t>
  </si>
  <si>
    <t>6 días 14:30</t>
  </si>
  <si>
    <t>3 días 08:41</t>
  </si>
  <si>
    <t>2 días 10:00</t>
  </si>
  <si>
    <t>23642941</t>
  </si>
  <si>
    <t>2026-02-25 18:37:43</t>
  </si>
  <si>
    <t>LUZ EDILIA DAVID GRACIANO</t>
  </si>
  <si>
    <t>3053091727</t>
  </si>
  <si>
    <t>CL 54 A CR 121 A -53 (INTERIOR 101 )</t>
  </si>
  <si>
    <t>085214101100530101</t>
  </si>
  <si>
    <t>2026-03-04 18:37:43</t>
  </si>
  <si>
    <t>23645329</t>
  </si>
  <si>
    <t>2026-02-25 14:56:06</t>
  </si>
  <si>
    <t>ELKIN DARIO VASQUEZ CARDONA</t>
  </si>
  <si>
    <t>3157561162</t>
  </si>
  <si>
    <t>RURAL_163018706200000301</t>
  </si>
  <si>
    <t>163018706200000301</t>
  </si>
  <si>
    <t>2026-03-06 14:56:06</t>
  </si>
  <si>
    <t>2/02/2026 22:42:48</t>
  </si>
  <si>
    <t>460-470
Deben instalar acrílico con la dirección y el interior correspondiente. 
Instalar medidores en orden. 
Gabinete a 220 voltios e instalaron medidor a 110 voltios por ende deben instalar barraje neutro adicional en el compartimiento de entrada y corregir la conexión del neutro en el medidor.</t>
  </si>
  <si>
    <t>3 días 15:01</t>
  </si>
  <si>
    <t>23653138</t>
  </si>
  <si>
    <t>2026-02-25 13:24:07</t>
  </si>
  <si>
    <t>IVAN DARIO RAMIREZ VERGARA</t>
  </si>
  <si>
    <t>3423823</t>
  </si>
  <si>
    <t>3127993717</t>
  </si>
  <si>
    <t>CR 102 B CL 17 B -26 (INTERIOR 104 )</t>
  </si>
  <si>
    <t>081022207200260104</t>
  </si>
  <si>
    <t>2026-03-06 13:24:07</t>
  </si>
  <si>
    <t>2026-02-25 16:20:46</t>
  </si>
  <si>
    <t>RURAL_190642200264000000</t>
  </si>
  <si>
    <t>190642200264000000</t>
  </si>
  <si>
    <t>2026-03-13 16:20:46</t>
  </si>
  <si>
    <t>3 días 08:17</t>
  </si>
  <si>
    <t>1 días 09:31</t>
  </si>
  <si>
    <t>23658139</t>
  </si>
  <si>
    <t>2026-02-25 16:15:19</t>
  </si>
  <si>
    <t>BEATRIZ ELENA BARRERA JIMENEZ</t>
  </si>
  <si>
    <t>3113855045</t>
  </si>
  <si>
    <t>RURAL_190101100193600000_KA 48 56-36</t>
  </si>
  <si>
    <t>190101100193600000</t>
  </si>
  <si>
    <t>2026-03-10 16:15:19</t>
  </si>
  <si>
    <t>2 días 13:20</t>
  </si>
  <si>
    <t>4 días 16:55</t>
  </si>
  <si>
    <t>3 días 16:01</t>
  </si>
  <si>
    <t>3 días 09:15</t>
  </si>
  <si>
    <t>1 días 13:04</t>
  </si>
  <si>
    <t>2 días 09:45</t>
  </si>
  <si>
    <t>2 días 11:19</t>
  </si>
  <si>
    <t>8 días 11:32</t>
  </si>
  <si>
    <t>2 días 15:08</t>
  </si>
  <si>
    <t>2 días 16:22</t>
  </si>
  <si>
    <t>3 días 08:48</t>
  </si>
  <si>
    <t>3 días 12:27</t>
  </si>
  <si>
    <t>3 días 14:04</t>
  </si>
  <si>
    <t>3 días 15:14</t>
  </si>
  <si>
    <t>8 días 08:12</t>
  </si>
  <si>
    <t>4 días 11:53</t>
  </si>
  <si>
    <t>4 días 14:13</t>
  </si>
  <si>
    <t>5 días 10:24</t>
  </si>
  <si>
    <t>4 días 10:08</t>
  </si>
  <si>
    <t>4 días 14:37</t>
  </si>
  <si>
    <t>6 días 14:37</t>
  </si>
  <si>
    <t>6 días 15:32</t>
  </si>
  <si>
    <t>4 días 08:17</t>
  </si>
  <si>
    <t>3 días 08:24</t>
  </si>
  <si>
    <t>4 días 09:59</t>
  </si>
  <si>
    <t>3 días 13:27</t>
  </si>
  <si>
    <t>3 días 14:53</t>
  </si>
  <si>
    <t>3 días 16:13</t>
  </si>
  <si>
    <t>3 días 16:23</t>
  </si>
  <si>
    <t>2 días 08:20</t>
  </si>
  <si>
    <t>3 días 10:29</t>
  </si>
  <si>
    <t>2 días 10:47</t>
  </si>
  <si>
    <t>8 días 13:20</t>
  </si>
  <si>
    <t>2 días 15:34</t>
  </si>
  <si>
    <t>3 días 08:35</t>
  </si>
  <si>
    <t>23673139</t>
  </si>
  <si>
    <t>2026-02-25 09:30:07</t>
  </si>
  <si>
    <t>MARIA EUGENIA RODRIGUEZ VELEZ</t>
  </si>
  <si>
    <t>3005463835</t>
  </si>
  <si>
    <t>CL 10 A CR 71 -62 (INTERIOR 202 )</t>
  </si>
  <si>
    <t>051710101000620202</t>
  </si>
  <si>
    <t>2026-03-06 09:30:07</t>
  </si>
  <si>
    <t>3 días 09:41</t>
  </si>
  <si>
    <t>23673164</t>
  </si>
  <si>
    <t>2026-02-25 09:44:37</t>
  </si>
  <si>
    <t>MARIA LUCERITO CASTAÑO GIRALDO</t>
  </si>
  <si>
    <t>3233057537</t>
  </si>
  <si>
    <t>CR 107 CL 34 CC -40 (INTERIOR 201 )</t>
  </si>
  <si>
    <t>083027004330400201</t>
  </si>
  <si>
    <t>2026-03-06 09:44:37</t>
  </si>
  <si>
    <t>23673170</t>
  </si>
  <si>
    <t>2026-02-25 09:48:22</t>
  </si>
  <si>
    <t>CR 107 CL 34 CC -40 (INTERIOR 202 )</t>
  </si>
  <si>
    <t>083027004330400202</t>
  </si>
  <si>
    <t>2026-03-06 09:48:22</t>
  </si>
  <si>
    <t>23673199</t>
  </si>
  <si>
    <t>2026-02-25 10:13:13</t>
  </si>
  <si>
    <t>LUIS FELIPE MESA FRANCO</t>
  </si>
  <si>
    <t>3113094966</t>
  </si>
  <si>
    <t>RURAL_125004760700000035_CL 23 SUR CR 2-07 035</t>
  </si>
  <si>
    <t>125004760700000035</t>
  </si>
  <si>
    <t>2026-03-11 10:13:13</t>
  </si>
  <si>
    <t>23673283</t>
  </si>
  <si>
    <t>2026-02-25 11:15:04</t>
  </si>
  <si>
    <t>CLAUDIA ANDREA GONZALEZ TORO</t>
  </si>
  <si>
    <t>2382262</t>
  </si>
  <si>
    <t>3007048992</t>
  </si>
  <si>
    <t>RURAL_116005603001100101_CL 30 110 -4</t>
  </si>
  <si>
    <t>116005603001100101</t>
  </si>
  <si>
    <t>2026-03-06 11:15:04</t>
  </si>
  <si>
    <t>3007787808</t>
  </si>
  <si>
    <t>3 días 13:21</t>
  </si>
  <si>
    <t>23673450</t>
  </si>
  <si>
    <t>2026-02-25 13:46:49</t>
  </si>
  <si>
    <t>JUAN ESTEBAN PIEDRAHITA PATIÑO</t>
  </si>
  <si>
    <t>3023457126</t>
  </si>
  <si>
    <t>RURAL_167046000000000100</t>
  </si>
  <si>
    <t>167046000000000100</t>
  </si>
  <si>
    <t>2026-03-06 13:46:49</t>
  </si>
  <si>
    <t>6 días 13:46</t>
  </si>
  <si>
    <t>23673470</t>
  </si>
  <si>
    <t>2026-02-25 13:59:23</t>
  </si>
  <si>
    <t>JUAN DAVID MORENO CUERVO</t>
  </si>
  <si>
    <t>2521972</t>
  </si>
  <si>
    <t>CL 52 CR 124 -25 (INTERIOR 101 )</t>
  </si>
  <si>
    <t>085212004000250101</t>
  </si>
  <si>
    <t>2026-03-06 13:59:23</t>
  </si>
  <si>
    <t>6 días 13:59</t>
  </si>
  <si>
    <t>23673594</t>
  </si>
  <si>
    <t>2026-02-25 15:15:33</t>
  </si>
  <si>
    <t>MARTHA LIGIA GUERRA CORREA</t>
  </si>
  <si>
    <t>4276157</t>
  </si>
  <si>
    <t>3113851561</t>
  </si>
  <si>
    <t>CR 125 CL 61 E -25 (INTERIOR 301 )</t>
  </si>
  <si>
    <t>086225001500250301</t>
  </si>
  <si>
    <t>2026-03-06 15:15:33</t>
  </si>
  <si>
    <t>23673671</t>
  </si>
  <si>
    <t>JOHN FREDDY SANTAMARIA BEDOYA</t>
  </si>
  <si>
    <t>3804898</t>
  </si>
  <si>
    <t>3006641603</t>
  </si>
  <si>
    <t>CR 83 CL 26 -41 (INTERIOR 302 )</t>
  </si>
  <si>
    <t>052823006000410302</t>
  </si>
  <si>
    <t>23673672</t>
  </si>
  <si>
    <t>2026-02-25 16:00:57</t>
  </si>
  <si>
    <t>DIANA CECILIA LOPEZ</t>
  </si>
  <si>
    <t>3225200924</t>
  </si>
  <si>
    <t>RURAL_190234100346200000_BARRIO GIRARDOT</t>
  </si>
  <si>
    <t>190234100346200000</t>
  </si>
  <si>
    <t>2026-03-10 16:00:57</t>
  </si>
  <si>
    <t>23673676</t>
  </si>
  <si>
    <t>BERLIDES BENJUMEA MOSQUERA</t>
  </si>
  <si>
    <t>3168246150</t>
  </si>
  <si>
    <t>RURAL_190893100225180001_VILLA DEL PILAR</t>
  </si>
  <si>
    <t>190893100225180001</t>
  </si>
  <si>
    <t>2026-03-04 16:05:06</t>
  </si>
  <si>
    <t>23673679</t>
  </si>
  <si>
    <t>2026-02-25 16:05:42</t>
  </si>
  <si>
    <t>PASAJE COMERCIAL DEL PALACIO P.H.</t>
  </si>
  <si>
    <t>5111941</t>
  </si>
  <si>
    <t>3046495508</t>
  </si>
  <si>
    <t>CL 49 CR 52 -47</t>
  </si>
  <si>
    <t>054519002000470000</t>
  </si>
  <si>
    <t>2026-03-03 16:05:42</t>
  </si>
  <si>
    <t>23673698</t>
  </si>
  <si>
    <t>2026-02-25 16:19:09</t>
  </si>
  <si>
    <t>JESUS ANTONIO SUAREZ SALDARRIAGA</t>
  </si>
  <si>
    <t>RURAL_190697100043360000_SALIDA AL MATADERO</t>
  </si>
  <si>
    <t>190697100043360000</t>
  </si>
  <si>
    <t>2026-03-03 16:19:09</t>
  </si>
  <si>
    <t>23673701</t>
  </si>
  <si>
    <t>2026-02-25 16:24:54</t>
  </si>
  <si>
    <t>MIRLA BEATRIZ HERAZO COCOLLO</t>
  </si>
  <si>
    <t>3166654905</t>
  </si>
  <si>
    <t>RURAL_190660200812608000_VALLE SOL</t>
  </si>
  <si>
    <t>190660200812608000</t>
  </si>
  <si>
    <t>2026-03-12 16:24:54</t>
  </si>
  <si>
    <t>23673704</t>
  </si>
  <si>
    <t>2026-02-25 16:27:20</t>
  </si>
  <si>
    <t>RURAL_190697100780000000_LA CHAPA</t>
  </si>
  <si>
    <t>190697100780000000</t>
  </si>
  <si>
    <t>2026-03-03 16:27:20</t>
  </si>
  <si>
    <t>23673709</t>
  </si>
  <si>
    <t>2026-02-25 16:30:31</t>
  </si>
  <si>
    <t>RUTH ESPERANZA LONDOÑO HERNANDEZ</t>
  </si>
  <si>
    <t>3145117912</t>
  </si>
  <si>
    <t>RURAL_190579101949800000_PBLO NV 129</t>
  </si>
  <si>
    <t>190579101949800000</t>
  </si>
  <si>
    <t>2026-03-12 16:30:31</t>
  </si>
  <si>
    <t>23673713</t>
  </si>
  <si>
    <t>SANDRA MARIA TEJADA USUGA</t>
  </si>
  <si>
    <t>3113957939</t>
  </si>
  <si>
    <t>CR 89 D CL 27 A -75 (INTERIOR 301 )</t>
  </si>
  <si>
    <t>052829407100750301</t>
  </si>
  <si>
    <t>23673721</t>
  </si>
  <si>
    <t>2026-02-25 16:38:13</t>
  </si>
  <si>
    <t>DIEGO ALEXANDER GUARIN BOTERO</t>
  </si>
  <si>
    <t>3113648593</t>
  </si>
  <si>
    <t>RURAL_190674200679813006_PROV.VDA CHAPARRAL</t>
  </si>
  <si>
    <t>190674200679813006</t>
  </si>
  <si>
    <t>2026-03-03 16:38:13</t>
  </si>
  <si>
    <t>23673728</t>
  </si>
  <si>
    <t>YESICA TATIANA TEJADA USUGA</t>
  </si>
  <si>
    <t>3016840746</t>
  </si>
  <si>
    <t>CR 89 D CL 27 A -75 (INTERIOR 302 )</t>
  </si>
  <si>
    <t>052829407100750302</t>
  </si>
  <si>
    <t>23673735</t>
  </si>
  <si>
    <t>2026-02-25 16:47:09</t>
  </si>
  <si>
    <t>CARLOS RAUL CAÑAS VASQUEZ</t>
  </si>
  <si>
    <t>3206744151</t>
  </si>
  <si>
    <t>CL 52 B CR 54 -100 (INTERIOR 201 )</t>
  </si>
  <si>
    <t>255512204001000201</t>
  </si>
  <si>
    <t>2026-03-10 16:47:09</t>
  </si>
  <si>
    <t>23673746</t>
  </si>
  <si>
    <t>WILMAR ALBERTO ECHAVARRIA TOBON</t>
  </si>
  <si>
    <t>3413648</t>
  </si>
  <si>
    <t>3002025645</t>
  </si>
  <si>
    <t>CL 6 SUR CR 80 AC -36 (INTERIOR 101 )</t>
  </si>
  <si>
    <t>040816000130360101</t>
  </si>
  <si>
    <t>23673751</t>
  </si>
  <si>
    <t>2026-02-25 17:02:41</t>
  </si>
  <si>
    <t>LUZ MERCEDES TABARES</t>
  </si>
  <si>
    <t>2523982</t>
  </si>
  <si>
    <t>3125401075</t>
  </si>
  <si>
    <t>CR 91 A CL 38 -55 (INTERIOR 301 )</t>
  </si>
  <si>
    <t>053921108000550301</t>
  </si>
  <si>
    <t>2026-03-03 17:02:41</t>
  </si>
  <si>
    <t>23673753</t>
  </si>
  <si>
    <t>2026-02-25 17:03:32</t>
  </si>
  <si>
    <t>AGRO CBB SAS</t>
  </si>
  <si>
    <t>5684540</t>
  </si>
  <si>
    <t>RURAL_190002200710250000_190002200710250000</t>
  </si>
  <si>
    <t>190002200710250000</t>
  </si>
  <si>
    <t>2026-03-03 17:03:32</t>
  </si>
  <si>
    <t>3215859307</t>
  </si>
  <si>
    <t>23673759</t>
  </si>
  <si>
    <t>2026-02-25 17:09:16</t>
  </si>
  <si>
    <t>GONZALO VASQUEZ ACOSTA</t>
  </si>
  <si>
    <t>RURAL_190616200431530000_VIA SAJONIA</t>
  </si>
  <si>
    <t>190616200431530000</t>
  </si>
  <si>
    <t>2026-03-03 17:09:16</t>
  </si>
  <si>
    <t>23673761</t>
  </si>
  <si>
    <t>2026-02-25 17:10:02</t>
  </si>
  <si>
    <t>ILDUARA ORTIZ RODRIGUEZ</t>
  </si>
  <si>
    <t>3113576231</t>
  </si>
  <si>
    <t>RURAL_190761200726000050_EL SAUCE</t>
  </si>
  <si>
    <t>190761200726000050</t>
  </si>
  <si>
    <t>2026-03-09 17:10:02</t>
  </si>
  <si>
    <t>23673776</t>
  </si>
  <si>
    <t>2026-02-25 17:23:52</t>
  </si>
  <si>
    <t>DORA LILIA ESPEJO RUEDA</t>
  </si>
  <si>
    <t>2294132</t>
  </si>
  <si>
    <t>RURAL_140002500000000125_140002500000000125</t>
  </si>
  <si>
    <t>140002500000000125</t>
  </si>
  <si>
    <t>2026-03-03 17:23:52</t>
  </si>
  <si>
    <t>23355053</t>
  </si>
  <si>
    <t>2026-02-25 13:44:04</t>
  </si>
  <si>
    <t>DANIEL GREGORIO TORO DIAZ</t>
  </si>
  <si>
    <t>3502811181</t>
  </si>
  <si>
    <t>RURAL_190885200702760000_VDA SAN MAU</t>
  </si>
  <si>
    <t>190885200702760000</t>
  </si>
  <si>
    <t>2026-03-11 13:44:04</t>
  </si>
  <si>
    <t>23521577</t>
  </si>
  <si>
    <t>2026-02-26 09:45:08</t>
  </si>
  <si>
    <t>JAIR YOVANY DAVID</t>
  </si>
  <si>
    <t>3225811711</t>
  </si>
  <si>
    <t>RURAL_190234200850325000_VEREDA PALONEGRO 850325</t>
  </si>
  <si>
    <t>190234200850325000</t>
  </si>
  <si>
    <t>2026-03-04 09:45:08</t>
  </si>
  <si>
    <t>23525291</t>
  </si>
  <si>
    <t>2026-02-25 10:28:39</t>
  </si>
  <si>
    <t>JUAN DAVID TORRES AGUDELO</t>
  </si>
  <si>
    <t>3114162403</t>
  </si>
  <si>
    <t>RURAL_190190100271000000_CR DUQUE PARQUEADE</t>
  </si>
  <si>
    <t>190190100271000000</t>
  </si>
  <si>
    <t>2026-03-06 10:28:39</t>
  </si>
  <si>
    <t>23583268</t>
  </si>
  <si>
    <t>2026-02-26 07:13:03</t>
  </si>
  <si>
    <t>CARLOS MAURICIO BARRERA JARAMILLO</t>
  </si>
  <si>
    <t>3225271148</t>
  </si>
  <si>
    <t>RURAL_190670201803945007_PROV.VEREDA LA FLORESTA</t>
  </si>
  <si>
    <t>190670201803945007</t>
  </si>
  <si>
    <t>2026-03-12 07:13:03</t>
  </si>
  <si>
    <t>2026-02-24 16:29:10</t>
  </si>
  <si>
    <t>2026-03-05 16:29:10</t>
  </si>
  <si>
    <t>23607885</t>
  </si>
  <si>
    <t>2026-02-26 08:24:28</t>
  </si>
  <si>
    <t>IVAN ANTONIO ARDILA BERMUDEZ</t>
  </si>
  <si>
    <t>3105829210</t>
  </si>
  <si>
    <t>CL 59 CR 65 -36 (INTERIOR 301 )</t>
  </si>
  <si>
    <t>055619005000360301</t>
  </si>
  <si>
    <t>2026-03-05 08:24:28</t>
  </si>
  <si>
    <t>15/01/2026 16:49:33</t>
  </si>
  <si>
    <t xml:space="preserve">Casa sola y usuario no contesta </t>
  </si>
  <si>
    <t>2026-02-24 07:13:13</t>
  </si>
  <si>
    <t>2026-03-16 07:13:13</t>
  </si>
  <si>
    <t>2026-03-10 10:24:46</t>
  </si>
  <si>
    <t>2026-02-25 15:25:31</t>
  </si>
  <si>
    <t>2026-03-11 15:25:31</t>
  </si>
  <si>
    <t>23645074</t>
  </si>
  <si>
    <t>2026-02-26 09:09:44</t>
  </si>
  <si>
    <t>EDGAR DARIO ROJAS BERDUGO</t>
  </si>
  <si>
    <t>3206652533</t>
  </si>
  <si>
    <t>CR 39 CL 34 D SUR -6 (INTERIOR 2000 )</t>
  </si>
  <si>
    <t>023329004400062000</t>
  </si>
  <si>
    <t>2026-03-05 09:09:44</t>
  </si>
  <si>
    <t>2026-02-24 18:06:43</t>
  </si>
  <si>
    <t>2026-03-10 18:06:43</t>
  </si>
  <si>
    <t>23647824</t>
  </si>
  <si>
    <t>SINDY JOHANNY OSORIO HURTADO</t>
  </si>
  <si>
    <t>3506684547</t>
  </si>
  <si>
    <t>CL 69 CR 121 -154 (INTERIOR 199 )</t>
  </si>
  <si>
    <t>086219001001540199</t>
  </si>
  <si>
    <t>23648102</t>
  </si>
  <si>
    <t>2026-02-26 08:13:58</t>
  </si>
  <si>
    <t>EUFREN DAVID OSPINA LOPEZ</t>
  </si>
  <si>
    <t>8542541</t>
  </si>
  <si>
    <t>3145133500</t>
  </si>
  <si>
    <t>RURAL_190042100359083001_LA MEMBRILLALA</t>
  </si>
  <si>
    <t>190042100359083001</t>
  </si>
  <si>
    <t>2026-03-09 08:13:58</t>
  </si>
  <si>
    <t>23650521</t>
  </si>
  <si>
    <t>2026-02-25 10:46:59</t>
  </si>
  <si>
    <t>PEDRO ANTONIO LOPEZ RAMIREZ</t>
  </si>
  <si>
    <t>3716720</t>
  </si>
  <si>
    <t>3225936144</t>
  </si>
  <si>
    <t>RURAL_187003117895000002_VEREDA EL CANEY</t>
  </si>
  <si>
    <t>187003117895000002</t>
  </si>
  <si>
    <t>2026-03-11 10:46:59</t>
  </si>
  <si>
    <t>2026-02-24 18:09:51</t>
  </si>
  <si>
    <t>2026-03-05 18:09:51</t>
  </si>
  <si>
    <t>23652966</t>
  </si>
  <si>
    <t>2026-02-26 10:34:49</t>
  </si>
  <si>
    <t>ELIZABETH  GARCIA MARTINEZ</t>
  </si>
  <si>
    <t>3108364327</t>
  </si>
  <si>
    <t>RURAL_190037200931150001_VDA LA ESTACION</t>
  </si>
  <si>
    <t>190037200931150001</t>
  </si>
  <si>
    <t>2026-03-10 10:34:49</t>
  </si>
  <si>
    <t>23655309</t>
  </si>
  <si>
    <t>ROBERTO CARLOS CASTAÑEDA VALENCIA</t>
  </si>
  <si>
    <t>3113925612</t>
  </si>
  <si>
    <t>CR 96 A CL 62 D -3 (INTERIOR 3700 )</t>
  </si>
  <si>
    <t>056926102400033700</t>
  </si>
  <si>
    <t>23655897</t>
  </si>
  <si>
    <t>2026-02-26 11:26:37</t>
  </si>
  <si>
    <t>LIVIA ROSA CALDERON GARCIA</t>
  </si>
  <si>
    <t>2126196</t>
  </si>
  <si>
    <t>3022879174</t>
  </si>
  <si>
    <t>RURAL_147023400000000005_CRGSANCRISTOBAL</t>
  </si>
  <si>
    <t>147023400000000005</t>
  </si>
  <si>
    <t>2026-03-10 11:26:37</t>
  </si>
  <si>
    <t>9/02/2026 16:31:54</t>
  </si>
  <si>
    <t xml:space="preserve">414. Casa sola y número de celular no contesta se anexa registro de llamadas </t>
  </si>
  <si>
    <t>23659191</t>
  </si>
  <si>
    <t>LUZ AIDA ROJAS TOBON</t>
  </si>
  <si>
    <t>2098212</t>
  </si>
  <si>
    <t>3108991533</t>
  </si>
  <si>
    <t>CL 70 A CR 53 -64 (INTERIOR 4001 )</t>
  </si>
  <si>
    <t>077510103000644001</t>
  </si>
  <si>
    <t>23661749</t>
  </si>
  <si>
    <t>2026-02-26 09:19:43</t>
  </si>
  <si>
    <t>JUAN GUILLERMO ESPINOSA NARANJO</t>
  </si>
  <si>
    <t>3146967495</t>
  </si>
  <si>
    <t>RURAL_190584200500200000_DORADAL</t>
  </si>
  <si>
    <t>190584200500200000</t>
  </si>
  <si>
    <t>2026-03-04 09:19:43</t>
  </si>
  <si>
    <t>23663704</t>
  </si>
  <si>
    <t>ANGELA VIVIANA CASTAÑO BEDOYA</t>
  </si>
  <si>
    <t>3508953942</t>
  </si>
  <si>
    <t>RURAL_190649100180950002</t>
  </si>
  <si>
    <t>190649100180950002</t>
  </si>
  <si>
    <t>23664969</t>
  </si>
  <si>
    <t>2026-02-26 08:47:42</t>
  </si>
  <si>
    <t>LUIS FERNANDO RUA GOMEZ</t>
  </si>
  <si>
    <t>3002387104</t>
  </si>
  <si>
    <t>RURAL_190318203116700004_PROV.VDA ROMERAL</t>
  </si>
  <si>
    <t>190318203116700004</t>
  </si>
  <si>
    <t>2026-03-04 08:47:42</t>
  </si>
  <si>
    <t>23666200</t>
  </si>
  <si>
    <t>2026-02-26 08:48:51</t>
  </si>
  <si>
    <t>VICTOR MANUEL HENAO RIOS</t>
  </si>
  <si>
    <t>3104999740</t>
  </si>
  <si>
    <t>RURAL_190318205008650004_PROV.VDA SAN JOSE</t>
  </si>
  <si>
    <t>190318205008650004</t>
  </si>
  <si>
    <t>2026-03-04 08:48:51</t>
  </si>
  <si>
    <t>2026-02-26 07:59:39</t>
  </si>
  <si>
    <t>RURAL_190735105415255000_MANZANILLO</t>
  </si>
  <si>
    <t>2026-03-09 07:59:39</t>
  </si>
  <si>
    <t>2026-02-26 07:11:34</t>
  </si>
  <si>
    <t>2026-03-09 07:11:34</t>
  </si>
  <si>
    <t>23673181</t>
  </si>
  <si>
    <t>2026-02-25 09:58:41</t>
  </si>
  <si>
    <t>RURAL_190245100016260203</t>
  </si>
  <si>
    <t>190245100016260203</t>
  </si>
  <si>
    <t>2026-03-06 09:58:41</t>
  </si>
  <si>
    <t>23673240</t>
  </si>
  <si>
    <t>2026-02-25 10:43:32</t>
  </si>
  <si>
    <t>SORAIDA MARIA GOMEZ GOMEZ</t>
  </si>
  <si>
    <t>RURAL_190736104277190001_VILLA NUEVA</t>
  </si>
  <si>
    <t>190736104277190001</t>
  </si>
  <si>
    <t>2026-03-06 10:43:32</t>
  </si>
  <si>
    <t>23673293</t>
  </si>
  <si>
    <t>2026-02-26 09:52:06</t>
  </si>
  <si>
    <t>LINA MARCELA VARGAS GOMEZ</t>
  </si>
  <si>
    <t>3113447626</t>
  </si>
  <si>
    <t>RURAL_190604100284420101_LA CULEBRA</t>
  </si>
  <si>
    <t>190604100284420101</t>
  </si>
  <si>
    <t>2026-03-05 09:52:06</t>
  </si>
  <si>
    <t>23673352</t>
  </si>
  <si>
    <t>2026-02-25 11:53:47</t>
  </si>
  <si>
    <t>ADIELA BERENICE SANCHEZ ACEVEDO</t>
  </si>
  <si>
    <t>3135353299</t>
  </si>
  <si>
    <t>RURAL_190890200737840002_PROV.VEREDA LA PAJITA</t>
  </si>
  <si>
    <t>190890200737840002</t>
  </si>
  <si>
    <t>2026-03-11 11:53:47</t>
  </si>
  <si>
    <t>23673361</t>
  </si>
  <si>
    <t>2026-02-25 12:02:26</t>
  </si>
  <si>
    <t>JHON FREDY SANCHEZ</t>
  </si>
  <si>
    <t>3127323953</t>
  </si>
  <si>
    <t>RURAL_190890200737840003_PROV.VEREDA LA PAJITA</t>
  </si>
  <si>
    <t>190890200737840003</t>
  </si>
  <si>
    <t>2026-03-11 12:02:26</t>
  </si>
  <si>
    <t>23673537</t>
  </si>
  <si>
    <t>2026-02-25 14:41:25</t>
  </si>
  <si>
    <t>JEIMI JULIETH GALVIS SANCHEZ</t>
  </si>
  <si>
    <t>3137988540</t>
  </si>
  <si>
    <t>RURAL_190378100017505005_BR EL  HUESO</t>
  </si>
  <si>
    <t>190378100017505005</t>
  </si>
  <si>
    <t>2026-03-06 14:41:25</t>
  </si>
  <si>
    <t>23673564</t>
  </si>
  <si>
    <t>2026-02-25 14:58:59</t>
  </si>
  <si>
    <t>RUBEN DARIO LOPEZ GAVIRIA</t>
  </si>
  <si>
    <t>3225133010</t>
  </si>
  <si>
    <t>RURAL_190190200952440000_CADILLO</t>
  </si>
  <si>
    <t>190190200952440000</t>
  </si>
  <si>
    <t>2026-03-11 14:58:59</t>
  </si>
  <si>
    <t>23673576</t>
  </si>
  <si>
    <t>2026-02-25 15:06:48</t>
  </si>
  <si>
    <t>CARLOS MARIO MONTOYA MADRIGAL</t>
  </si>
  <si>
    <t>3148446104</t>
  </si>
  <si>
    <t>RURAL_190040101034500101_AV  31 N 33-22</t>
  </si>
  <si>
    <t>190040101034500101</t>
  </si>
  <si>
    <t>2026-03-06 15:06:48</t>
  </si>
  <si>
    <t>23673587</t>
  </si>
  <si>
    <t>2026-02-25 15:10:18</t>
  </si>
  <si>
    <t>LUIS FERNANDO ALVAREZ MARTINEZ</t>
  </si>
  <si>
    <t>8602244</t>
  </si>
  <si>
    <t>3192307341</t>
  </si>
  <si>
    <t>RURAL_190425200514660001_CORREGIMIENTO LA SUSANA P</t>
  </si>
  <si>
    <t>190425200514660001</t>
  </si>
  <si>
    <t>2026-03-11 15:10:18</t>
  </si>
  <si>
    <t>23673598</t>
  </si>
  <si>
    <t>2026-02-25 15:16:25</t>
  </si>
  <si>
    <t>RURAL_190040101034500001_INT 301</t>
  </si>
  <si>
    <t>190040101034500001</t>
  </si>
  <si>
    <t>2026-03-06 15:16:25</t>
  </si>
  <si>
    <t>23673763</t>
  </si>
  <si>
    <t>2026-02-25 17:11:18</t>
  </si>
  <si>
    <t>SIGIFREDO PEREZ MARTINEZ</t>
  </si>
  <si>
    <t>3218444477</t>
  </si>
  <si>
    <t>RURAL_190736104158600117_ CR 52 CL 59 -117 LA MADR</t>
  </si>
  <si>
    <t>190736104158600117</t>
  </si>
  <si>
    <t>2026-03-06 17:11:18</t>
  </si>
  <si>
    <t>23673992</t>
  </si>
  <si>
    <t>2026-02-26 07:07:43</t>
  </si>
  <si>
    <t>INVERSORA MAREG SAS</t>
  </si>
  <si>
    <t>RURAL_190617200550724044_VDA EL TABLACITO FINCA 44</t>
  </si>
  <si>
    <t>190617200550724044</t>
  </si>
  <si>
    <t>2026-03-04 07:07:43</t>
  </si>
  <si>
    <t>23674033</t>
  </si>
  <si>
    <t>2026-02-26 07:55:16</t>
  </si>
  <si>
    <t>ELADIO ALBERTO LONDOÑO JIMENEZ</t>
  </si>
  <si>
    <t>3004773024</t>
  </si>
  <si>
    <t>RURAL_171022861000000001_VEREDA EL ANDEN</t>
  </si>
  <si>
    <t>171022861000000001</t>
  </si>
  <si>
    <t>2026-03-12 07:55:16</t>
  </si>
  <si>
    <t>23674034</t>
  </si>
  <si>
    <t>2026-02-26 07:58:22</t>
  </si>
  <si>
    <t>HENRY DE JESUS YEPES GIRALDO</t>
  </si>
  <si>
    <t>3127959917</t>
  </si>
  <si>
    <t>RURAL_190616200293708000_VEREDA BERRACAL</t>
  </si>
  <si>
    <t>190616200293708000</t>
  </si>
  <si>
    <t>2026-03-04 07:58:22</t>
  </si>
  <si>
    <t>23674036</t>
  </si>
  <si>
    <t>2026-02-26 08:06:42</t>
  </si>
  <si>
    <t>LUZ AMIRA MORENO VALOYES</t>
  </si>
  <si>
    <t>3126927805</t>
  </si>
  <si>
    <t>CR 114 C CL 39 B -38</t>
  </si>
  <si>
    <t>083124309200380000</t>
  </si>
  <si>
    <t>2026-03-05 08:06:42</t>
  </si>
  <si>
    <t>23674041</t>
  </si>
  <si>
    <t>2026-02-26 08:12:19</t>
  </si>
  <si>
    <t>JORGE ENRIQUE SUAREZ BEDOYA</t>
  </si>
  <si>
    <t>3178255845</t>
  </si>
  <si>
    <t>RURAL_136029761482500201_136029761482500201</t>
  </si>
  <si>
    <t>136029761482500201</t>
  </si>
  <si>
    <t>2026-03-13 08:12:19</t>
  </si>
  <si>
    <t>23674043</t>
  </si>
  <si>
    <t>2026-02-26 08:15:16</t>
  </si>
  <si>
    <t>CR 114 C CL 39 B -38 (INTERIOR 201 )</t>
  </si>
  <si>
    <t>083124309200380201</t>
  </si>
  <si>
    <t>2026-03-05 08:15:16</t>
  </si>
  <si>
    <t>23674053</t>
  </si>
  <si>
    <t>2026-02-26 08:32:15</t>
  </si>
  <si>
    <t>GALVANY ARQUITECTURA ELECTRICA SAS</t>
  </si>
  <si>
    <t>3007120215</t>
  </si>
  <si>
    <t>RURAL_190761200418760000_CL 3AYAMONTE</t>
  </si>
  <si>
    <t>190761200418760000</t>
  </si>
  <si>
    <t>2026-03-04 08:32:15</t>
  </si>
  <si>
    <t>23674091</t>
  </si>
  <si>
    <t>2026-02-26 09:16:19</t>
  </si>
  <si>
    <t>RODOLFO ALEXANDER BEDOYA GARCIA</t>
  </si>
  <si>
    <t>3005786912</t>
  </si>
  <si>
    <t>RURAL_190656200960030000_LA CIENAGA</t>
  </si>
  <si>
    <t>190656200960030000</t>
  </si>
  <si>
    <t>2026-03-18 09:16:19</t>
  </si>
  <si>
    <t>23674125</t>
  </si>
  <si>
    <t>2026-02-26 09:39:26</t>
  </si>
  <si>
    <t>RICARDO ALEJANDRO TANGARIFE ECHAVARRIA</t>
  </si>
  <si>
    <t>3216565718</t>
  </si>
  <si>
    <t>RURAL_190604100205600010_CIUDADELA LA PAZ PARTE BA</t>
  </si>
  <si>
    <t>190604100205600010</t>
  </si>
  <si>
    <t>2026-03-09 09:39:26</t>
  </si>
  <si>
    <t>23674129</t>
  </si>
  <si>
    <t>2026-02-26 09:42:28</t>
  </si>
  <si>
    <t>OCTAVIO DE JESUS OSORIO QUICENO</t>
  </si>
  <si>
    <t>8357018</t>
  </si>
  <si>
    <t>RURAL_190649100079850000_KA 3# 5-7</t>
  </si>
  <si>
    <t>190649100079850000</t>
  </si>
  <si>
    <t>2026-03-11 09:42:28</t>
  </si>
  <si>
    <t>23674130</t>
  </si>
  <si>
    <t>2026-02-26 09:43:03</t>
  </si>
  <si>
    <t>JORGE LUIS  ALVAREZ JARAMILLO</t>
  </si>
  <si>
    <t>RURAL_190656200810159000_VDA LOMA HERMOSA</t>
  </si>
  <si>
    <t>190656200810159000</t>
  </si>
  <si>
    <t>2026-03-18 09:43:03</t>
  </si>
  <si>
    <t>23674132</t>
  </si>
  <si>
    <t>2026-02-26 09:44:30</t>
  </si>
  <si>
    <t>FERNANDO ANTERO BEDOYA RIVERA</t>
  </si>
  <si>
    <t>3187164541</t>
  </si>
  <si>
    <t>RURAL_190679100053400000_K BOLIVAR N 49-55</t>
  </si>
  <si>
    <t>190679100053400000</t>
  </si>
  <si>
    <t>2026-03-11 09:44:30</t>
  </si>
  <si>
    <t>23674139</t>
  </si>
  <si>
    <t>2026-02-26 09:47:44</t>
  </si>
  <si>
    <t>OLGA LUCIA ALBANEZ MESA</t>
  </si>
  <si>
    <t>3136503280</t>
  </si>
  <si>
    <t>RURAL_190736103382000001_KR 47 N 53A 145</t>
  </si>
  <si>
    <t>190736103382000001</t>
  </si>
  <si>
    <t>2026-03-09 09:47:44</t>
  </si>
  <si>
    <t>23674151</t>
  </si>
  <si>
    <t>2026-02-26 09:58:27</t>
  </si>
  <si>
    <t>MARILUZ  VALLEJO OCAMPO</t>
  </si>
  <si>
    <t>2722100</t>
  </si>
  <si>
    <t>3166376848</t>
  </si>
  <si>
    <t>RURAL_190674200598700001_PROV.VDA LA ENEA</t>
  </si>
  <si>
    <t>190674200598700001</t>
  </si>
  <si>
    <t>2026-03-04 09:58:27</t>
  </si>
  <si>
    <t>4 días 09:58</t>
  </si>
  <si>
    <t>23674160</t>
  </si>
  <si>
    <t>2026-02-26 10:03:29</t>
  </si>
  <si>
    <t>MARLON CUARTAS JARAMILLO</t>
  </si>
  <si>
    <t>3218081027</t>
  </si>
  <si>
    <t>CR 142 CL 62 -3 (INTERIOR 305 )</t>
  </si>
  <si>
    <t>086422002000030305</t>
  </si>
  <si>
    <t>2026-03-05 10:03:29</t>
  </si>
  <si>
    <t>23674162</t>
  </si>
  <si>
    <t>2026-02-26 10:06:31</t>
  </si>
  <si>
    <t>MARIA ERNESTINA TORRES BENITEZ</t>
  </si>
  <si>
    <t>3127640090</t>
  </si>
  <si>
    <t>CL 57 CR 7 -0 (INTERIOR 119 )</t>
  </si>
  <si>
    <t>055017007000000119</t>
  </si>
  <si>
    <t>2026-03-05 10:06:31</t>
  </si>
  <si>
    <t>23674170</t>
  </si>
  <si>
    <t>2026-02-26 10:11:30</t>
  </si>
  <si>
    <t>MAURICIO DUQUE PINEDA</t>
  </si>
  <si>
    <t>3146325163</t>
  </si>
  <si>
    <t>RURAL_190656200443900001_ESTANCIAS</t>
  </si>
  <si>
    <t>190656200443900001</t>
  </si>
  <si>
    <t>2026-03-04 10:11:30</t>
  </si>
  <si>
    <t>23674185</t>
  </si>
  <si>
    <t>2026-02-26 10:23:20</t>
  </si>
  <si>
    <t>NICOLAS ANTONIO GIRALDO GARCIA</t>
  </si>
  <si>
    <t>3128031190</t>
  </si>
  <si>
    <t>RURAL_190149200852460001_PROV.BETANIA</t>
  </si>
  <si>
    <t>190149200852460001</t>
  </si>
  <si>
    <t>2026-03-04 10:23:20</t>
  </si>
  <si>
    <t>23674192</t>
  </si>
  <si>
    <t>2026-02-26 10:26:28</t>
  </si>
  <si>
    <t>MARTHA LUCIA MORALES MONTES</t>
  </si>
  <si>
    <t>3117663986</t>
  </si>
  <si>
    <t>2026-03-04 10:26:28</t>
  </si>
  <si>
    <t>23674200</t>
  </si>
  <si>
    <t>2026-02-26 10:29:12</t>
  </si>
  <si>
    <t>2026-03-11 10:29:12</t>
  </si>
  <si>
    <t>23674201</t>
  </si>
  <si>
    <t>2026-02-26 10:29:48</t>
  </si>
  <si>
    <t>RURAL_190318203219600002_VDA SAN ISIDRO</t>
  </si>
  <si>
    <t>190318203219600002</t>
  </si>
  <si>
    <t>2026-03-04 10:29:48</t>
  </si>
  <si>
    <t>4 días 10:29</t>
  </si>
  <si>
    <t>23674204</t>
  </si>
  <si>
    <t>2026-02-26 10:30:44</t>
  </si>
  <si>
    <t>UVER ALONSO HERRERA</t>
  </si>
  <si>
    <t>2218130</t>
  </si>
  <si>
    <t>3146390477</t>
  </si>
  <si>
    <t>RURAL_190319203832740001_PROV.VDA CHAPARRAL</t>
  </si>
  <si>
    <t>190319203832740001</t>
  </si>
  <si>
    <t>2026-03-04 10:30:44</t>
  </si>
  <si>
    <t>23674211</t>
  </si>
  <si>
    <t>2026-02-26 10:33:55</t>
  </si>
  <si>
    <t>JUNTA DE ACCION COMUNAL VEREDA LA GRANJA</t>
  </si>
  <si>
    <t>3127140925</t>
  </si>
  <si>
    <t>RURAL_170054472500000001_VEREDA LA GRANJA</t>
  </si>
  <si>
    <t>170054472500000001</t>
  </si>
  <si>
    <t>2026-03-04 10:33:55</t>
  </si>
  <si>
    <t>23674215</t>
  </si>
  <si>
    <t>2026-02-26 10:35:01</t>
  </si>
  <si>
    <t>DAVID SERRANO QUINTERO</t>
  </si>
  <si>
    <t>RURAL_190319203832740002_PROV.VDAD EL COLORADO</t>
  </si>
  <si>
    <t>190319203832740002</t>
  </si>
  <si>
    <t>2026-03-04 10:35:01</t>
  </si>
  <si>
    <t>23674223</t>
  </si>
  <si>
    <t>2026-02-26 10:37:29</t>
  </si>
  <si>
    <t>ZENETH YULIANA TEJADA MORALES</t>
  </si>
  <si>
    <t>3138645833</t>
  </si>
  <si>
    <t>2026-03-04 10:37:29</t>
  </si>
  <si>
    <t>23674233</t>
  </si>
  <si>
    <t>2026-02-26 10:43:10</t>
  </si>
  <si>
    <t>MARIA DEYANIRA TORRES DE PULGARIN</t>
  </si>
  <si>
    <t>3104992159</t>
  </si>
  <si>
    <t>CL 48 CC CR 103 A -27 (INTERIOR 102 )</t>
  </si>
  <si>
    <t>084018333100270102</t>
  </si>
  <si>
    <t>2026-03-13 10:43:10</t>
  </si>
  <si>
    <t>23674239</t>
  </si>
  <si>
    <t>2026-02-26 10:44:36</t>
  </si>
  <si>
    <t>HANS JOSEPH RAUSCH RESTREPO</t>
  </si>
  <si>
    <t>3164285336</t>
  </si>
  <si>
    <t>RURAL_188022830510400000_VDA LA ESTRELLA</t>
  </si>
  <si>
    <t>188022830510400000</t>
  </si>
  <si>
    <t>2026-03-04 10:44:36</t>
  </si>
  <si>
    <t>23674245</t>
  </si>
  <si>
    <t>2026-02-26 10:46:34</t>
  </si>
  <si>
    <t>JENNIFER LICETH MONTOYA PEREA</t>
  </si>
  <si>
    <t>3147870607</t>
  </si>
  <si>
    <t>RURAL_141030801000000000_141030801000000000</t>
  </si>
  <si>
    <t>141030801000000000</t>
  </si>
  <si>
    <t>2026-03-04 10:46:34</t>
  </si>
  <si>
    <t>23674252</t>
  </si>
  <si>
    <t>2026-02-26 10:51:09</t>
  </si>
  <si>
    <t>ORLANDO DE JESUS GARCIA GIRALDO</t>
  </si>
  <si>
    <t>3206171030</t>
  </si>
  <si>
    <t>RURAL_190243200535080000_190243200535080000</t>
  </si>
  <si>
    <t>190243200535080000</t>
  </si>
  <si>
    <t>2026-03-18 10:51:09</t>
  </si>
  <si>
    <t>23674262</t>
  </si>
  <si>
    <t>2026-02-26 10:56:05</t>
  </si>
  <si>
    <t>JULIA ROSA HERRERA ESCOBAR</t>
  </si>
  <si>
    <t>5707245</t>
  </si>
  <si>
    <t>3136175923</t>
  </si>
  <si>
    <t>CL 45 B CR 103 A -2 (INTERIOR 157 )</t>
  </si>
  <si>
    <t>084015203100020157</t>
  </si>
  <si>
    <t>2026-03-13 10:56:05</t>
  </si>
  <si>
    <t>23674263</t>
  </si>
  <si>
    <t>2026-02-26 10:57:25</t>
  </si>
  <si>
    <t>3113982412</t>
  </si>
  <si>
    <t>RURAL_190376200021800022_VDA UCHUVAL PARC LA SELVA</t>
  </si>
  <si>
    <t>190376200021800022</t>
  </si>
  <si>
    <t>2026-03-04 10:57:25</t>
  </si>
  <si>
    <t>23674264</t>
  </si>
  <si>
    <t>2026-02-26 10:57:50</t>
  </si>
  <si>
    <t>GLORIA ELSY PATIÑO CANO</t>
  </si>
  <si>
    <t>3117618482</t>
  </si>
  <si>
    <t>RURAL_190680200673330000_CORDONCILLO</t>
  </si>
  <si>
    <t>190680200673330000</t>
  </si>
  <si>
    <t>2026-03-18 10:57:50</t>
  </si>
  <si>
    <t>23674265</t>
  </si>
  <si>
    <t>2026-02-26 10:58:11</t>
  </si>
  <si>
    <t>LUIS EFREN ORTIZ ZAPATA</t>
  </si>
  <si>
    <t>3106007026</t>
  </si>
  <si>
    <t>RURAL_122036220000000003_PROV.122036220000000000</t>
  </si>
  <si>
    <t>122036220000000003</t>
  </si>
  <si>
    <t>2026-03-10 10:58:11</t>
  </si>
  <si>
    <t>23674281</t>
  </si>
  <si>
    <t>2026-02-26 11:09:27</t>
  </si>
  <si>
    <t>GLORIA STELLA ALVAREZ ALVAREZ</t>
  </si>
  <si>
    <t>3136192350</t>
  </si>
  <si>
    <t>CR 110 CL 48 D -182 (INTERIOR 101 )</t>
  </si>
  <si>
    <t>084120008401820101</t>
  </si>
  <si>
    <t>2026-03-05 11:09:27</t>
  </si>
  <si>
    <t>23674286</t>
  </si>
  <si>
    <t>JUAN PABLO SALAZAR OLARTE</t>
  </si>
  <si>
    <t>RURAL_190378100021702000_BARRIO ARGELIA</t>
  </si>
  <si>
    <t>190378100021702000</t>
  </si>
  <si>
    <t>2026-03-04 11:11:45</t>
  </si>
  <si>
    <t>23674295</t>
  </si>
  <si>
    <t>2026-02-26 11:19:35</t>
  </si>
  <si>
    <t>FAINORY MONTOYA BUSTAMANTE</t>
  </si>
  <si>
    <t>3013502833</t>
  </si>
  <si>
    <t>CL 48 D CR 99 B -292 (INTERIOR 5209 )</t>
  </si>
  <si>
    <t>054918409202925209</t>
  </si>
  <si>
    <t>2026-03-05 11:19:35</t>
  </si>
  <si>
    <t>23674297</t>
  </si>
  <si>
    <t>2026-02-26 11:20:45</t>
  </si>
  <si>
    <t>CL 48 D CR 99 B -292 (INTERIOR 4209 )</t>
  </si>
  <si>
    <t>054918409202924209</t>
  </si>
  <si>
    <t>2026-03-05 11:20:45</t>
  </si>
  <si>
    <t>23674309</t>
  </si>
  <si>
    <t>2026-02-26 11:35:01</t>
  </si>
  <si>
    <t>CARLOS HERNAN PEREZ LONDOÑO</t>
  </si>
  <si>
    <t>3128468108</t>
  </si>
  <si>
    <t>RURAL_170053600000000003_VEREDA CLARITAS</t>
  </si>
  <si>
    <t>170053600000000003</t>
  </si>
  <si>
    <t>2026-03-04 11:35:01</t>
  </si>
  <si>
    <t>23674315</t>
  </si>
  <si>
    <t>2026-02-26 11:40:10</t>
  </si>
  <si>
    <t>SERGIO ANDRES MORENO PUERTA</t>
  </si>
  <si>
    <t>3116282807</t>
  </si>
  <si>
    <t>CR 6 A CL 55 GA -29 (INTERIOR 267 )</t>
  </si>
  <si>
    <t>055026105710290267</t>
  </si>
  <si>
    <t>2026-03-05 11:40:10</t>
  </si>
  <si>
    <t>23674316</t>
  </si>
  <si>
    <t>2026-02-26 11:40:18</t>
  </si>
  <si>
    <t>MUNICIPIO DE CALDAS</t>
  </si>
  <si>
    <t>3788500</t>
  </si>
  <si>
    <t>3113215226</t>
  </si>
  <si>
    <t>CL 143 SUR CR 52 -151 (INTERIOR 9999 )</t>
  </si>
  <si>
    <t>004513002001519999</t>
  </si>
  <si>
    <t>2026-03-04 11:40:18</t>
  </si>
  <si>
    <t>23674326</t>
  </si>
  <si>
    <t>2026-02-26 11:45:06</t>
  </si>
  <si>
    <t>TATIANA MARIA SANCHEZ MISAS</t>
  </si>
  <si>
    <t>3244155945</t>
  </si>
  <si>
    <t>RURAL_190318203103450000_VDA EL MOLINO</t>
  </si>
  <si>
    <t>190318203103450000</t>
  </si>
  <si>
    <t>2026-03-18 11:45:06</t>
  </si>
  <si>
    <t>23120776</t>
  </si>
  <si>
    <t>2026-02-26 15:02:33</t>
  </si>
  <si>
    <t>RICARDO QUINTERO PASOS</t>
  </si>
  <si>
    <t>3017927965</t>
  </si>
  <si>
    <t>TRAN 31 SUR DIAG 32 D -28</t>
  </si>
  <si>
    <t>023391002400280000</t>
  </si>
  <si>
    <t>2026-03-04 15:02:33</t>
  </si>
  <si>
    <t>23474192</t>
  </si>
  <si>
    <t>2026-02-26 13:53:04</t>
  </si>
  <si>
    <t>RINA DORIANI PALACIO LOPERA</t>
  </si>
  <si>
    <t>3146267294</t>
  </si>
  <si>
    <t>CL 36 CR 80 -17 (INTERIOR 101 )</t>
  </si>
  <si>
    <t>053816000000170101</t>
  </si>
  <si>
    <t>2026-03-09 13:53:04</t>
  </si>
  <si>
    <t>7 días 08:50</t>
  </si>
  <si>
    <t>23539599</t>
  </si>
  <si>
    <t>2026-02-25 14:53:39</t>
  </si>
  <si>
    <t>RAFAEL ECHAVARRIA ESCOBAR</t>
  </si>
  <si>
    <t>3218973098</t>
  </si>
  <si>
    <t>CL 49 CR 40 -12</t>
  </si>
  <si>
    <t>054419000000120000</t>
  </si>
  <si>
    <t>2026-03-06 14:53:39</t>
  </si>
  <si>
    <t>23539619</t>
  </si>
  <si>
    <t>2026-02-25 14:51:31</t>
  </si>
  <si>
    <t>CL 49 CR 40 -8</t>
  </si>
  <si>
    <t>054419000000080000</t>
  </si>
  <si>
    <t>2026-03-06 14:51:31</t>
  </si>
  <si>
    <t>23586879</t>
  </si>
  <si>
    <t>2026-02-26 13:37:08</t>
  </si>
  <si>
    <t>DIEGO DE JESUS ZAPATA DAZA</t>
  </si>
  <si>
    <t>3125336927</t>
  </si>
  <si>
    <t>RURAL_190890200975750001_PROV.VEREDA BARBASCAL</t>
  </si>
  <si>
    <t>190890200975750001</t>
  </si>
  <si>
    <t>2026-03-04 13:37:08</t>
  </si>
  <si>
    <t>23601726</t>
  </si>
  <si>
    <t>2026-02-26 08:38:50</t>
  </si>
  <si>
    <t>MARCOS FIDEL SUAREZ HIGUITA</t>
  </si>
  <si>
    <t>3152557547</t>
  </si>
  <si>
    <t>CR 52 CL 53 -30 (INTERIOR 408 )</t>
  </si>
  <si>
    <t>055522003000300408</t>
  </si>
  <si>
    <t>2026-03-09 08:38:50</t>
  </si>
  <si>
    <t>23618707</t>
  </si>
  <si>
    <t>2026-02-26 11:09:52</t>
  </si>
  <si>
    <t>BETCY ZULEDY LOPEZ TAVERA</t>
  </si>
  <si>
    <t>3053115029</t>
  </si>
  <si>
    <t>CL 45 D CR 14 B -48 (INTERIOR 201 )</t>
  </si>
  <si>
    <t>054115404200480201</t>
  </si>
  <si>
    <t>2026-03-09 11:09:52</t>
  </si>
  <si>
    <t>23/02/2026 16:23:38</t>
  </si>
  <si>
    <t>460 debe instalar acrílicos con los interiores en la tapa del gabinete. 201 y 401</t>
  </si>
  <si>
    <t>2026-02-26 15:33:36</t>
  </si>
  <si>
    <t>RURAL_190029200840405101</t>
  </si>
  <si>
    <t>190029200840405101</t>
  </si>
  <si>
    <t>2026-03-16 15:33:36</t>
  </si>
  <si>
    <t>23650572</t>
  </si>
  <si>
    <t>2026-02-26 13:01:34</t>
  </si>
  <si>
    <t>SERGIO ALEJANDRO MARIN ARGAEZ</t>
  </si>
  <si>
    <t>4270857</t>
  </si>
  <si>
    <t>3145350075</t>
  </si>
  <si>
    <t>CL 57 CR 127 -6</t>
  </si>
  <si>
    <t>085217007000060000</t>
  </si>
  <si>
    <t>2026-03-09 13:01:34</t>
  </si>
  <si>
    <t>9/02/2026 22:27:06</t>
  </si>
  <si>
    <t xml:space="preserve">405 debe presentar documentación legal del predio 
440 acometida para darle altura y salida del predio sin pasar por ningún techo vecino debe instalar un poste fijo no provisional </t>
  </si>
  <si>
    <t>23654401</t>
  </si>
  <si>
    <t>2026-02-26 13:57:04</t>
  </si>
  <si>
    <t>PABLO EMILIO QUINTERO GARCIA</t>
  </si>
  <si>
    <t>3137948693</t>
  </si>
  <si>
    <t>RURAL_190149200701561033_PROV.QUIRAMA</t>
  </si>
  <si>
    <t>190149200701561033</t>
  </si>
  <si>
    <t>2026-03-18 13:57:04</t>
  </si>
  <si>
    <t>23656801</t>
  </si>
  <si>
    <t>2026-02-26 12:15:04</t>
  </si>
  <si>
    <t>LUIS GUILLERMO CORREA CARDONA</t>
  </si>
  <si>
    <t>3052657910</t>
  </si>
  <si>
    <t>CL 71 CR 51 C -16 (INTERIOR 301 )</t>
  </si>
  <si>
    <t>057511001300160301</t>
  </si>
  <si>
    <t>2026-03-09 12:15:04</t>
  </si>
  <si>
    <t>26/02/2026 15:02:40</t>
  </si>
  <si>
    <t>HV más pasé 2 piso trafo 31442</t>
  </si>
  <si>
    <t>23658755</t>
  </si>
  <si>
    <t>2026-02-26 15:37:52</t>
  </si>
  <si>
    <t>JORGE ALBERTO HENAO OCHOA</t>
  </si>
  <si>
    <t>3022960207</t>
  </si>
  <si>
    <t>CR 51 D CL 61 -84</t>
  </si>
  <si>
    <t>056521401000840000</t>
  </si>
  <si>
    <t>2026-03-09 15:37:52</t>
  </si>
  <si>
    <t>19/02/2026 22:54:09</t>
  </si>
  <si>
    <t>415 se debe presentar retie dictamen de inspección 
490 se debe de cambiar protección por protección de tornillo a tornillo</t>
  </si>
  <si>
    <t>2026-02-26 15:23:15</t>
  </si>
  <si>
    <t>RURAL_190029200866419000</t>
  </si>
  <si>
    <t>190029200866419000</t>
  </si>
  <si>
    <t>2026-03-16 15:23:15</t>
  </si>
  <si>
    <t>23665294</t>
  </si>
  <si>
    <t>BLANCA LIBIA ALVAREZ ORTIZ</t>
  </si>
  <si>
    <t>4086086</t>
  </si>
  <si>
    <t>3117754929</t>
  </si>
  <si>
    <t>RURAL_147007175000000001</t>
  </si>
  <si>
    <t>147007175000000001</t>
  </si>
  <si>
    <t>2026-02-26 15:24:12</t>
  </si>
  <si>
    <t>RURAL_190347100040300101</t>
  </si>
  <si>
    <t>190347100040300101</t>
  </si>
  <si>
    <t>2026-03-09 15:24:12</t>
  </si>
  <si>
    <t>2026-02-26 15:26:22</t>
  </si>
  <si>
    <t>RURAL_190347100035400201</t>
  </si>
  <si>
    <t>190347100035400201</t>
  </si>
  <si>
    <t>2026-03-09 15:26:22</t>
  </si>
  <si>
    <t>26/02/2026 15:03:54</t>
  </si>
  <si>
    <t>HV más pasé 4 piso trafo 37257</t>
  </si>
  <si>
    <t>26/02/2026 15:08:21</t>
  </si>
  <si>
    <t>HV más pasá 2 piso trafo 31442</t>
  </si>
  <si>
    <t>2026-02-26 13:15:26</t>
  </si>
  <si>
    <t>2026-03-09 13:15:26</t>
  </si>
  <si>
    <t>23673699</t>
  </si>
  <si>
    <t>2026-02-25 16:22:42</t>
  </si>
  <si>
    <t>JONNATHAN BUITRAGO GARCIA</t>
  </si>
  <si>
    <t>5467071</t>
  </si>
  <si>
    <t>3146678675</t>
  </si>
  <si>
    <t>CL 52 CR 7 -3 (INTERIOR 301 )</t>
  </si>
  <si>
    <t>055012007000030301</t>
  </si>
  <si>
    <t>2026-03-06 16:22:42</t>
  </si>
  <si>
    <t>23673734</t>
  </si>
  <si>
    <t>2026-02-25 16:46:56</t>
  </si>
  <si>
    <t>DANIEL ALONSO AREIZA ZABALA</t>
  </si>
  <si>
    <t>CR 136 C CL 66 -415 (INTERIOR 5 )</t>
  </si>
  <si>
    <t>086326306004150005</t>
  </si>
  <si>
    <t>2026-03-06 16:46:56</t>
  </si>
  <si>
    <t>23674000</t>
  </si>
  <si>
    <t>2026-02-26 07:34:00</t>
  </si>
  <si>
    <t>CR 107 CL 34 CC -40 (INTERIOR 101 )</t>
  </si>
  <si>
    <t>083027004330400101</t>
  </si>
  <si>
    <t>2026-03-09 07:34:00</t>
  </si>
  <si>
    <t>23674007</t>
  </si>
  <si>
    <t>2026-02-26 07:42:37</t>
  </si>
  <si>
    <t>ACTIVOS CONQUISTADORES S.A.S.</t>
  </si>
  <si>
    <t>3126008547</t>
  </si>
  <si>
    <t>CL 35 CR 64 A -45 (INTERIOR 802 )</t>
  </si>
  <si>
    <t>053615004100450802</t>
  </si>
  <si>
    <t>2026-03-09 07:42:37</t>
  </si>
  <si>
    <t>23674008</t>
  </si>
  <si>
    <t>2026-02-26 07:42:42</t>
  </si>
  <si>
    <t>CL 35 CR 64 A -45 (INTERIOR 801 )</t>
  </si>
  <si>
    <t>053615004100450801</t>
  </si>
  <si>
    <t>2026-03-09 07:42:42</t>
  </si>
  <si>
    <t>23674009</t>
  </si>
  <si>
    <t>CL 35 CR 64 A -45 (INTERIOR 202 )</t>
  </si>
  <si>
    <t>053615004100450202</t>
  </si>
  <si>
    <t>23674010</t>
  </si>
  <si>
    <t>2026-02-26 07:42:44</t>
  </si>
  <si>
    <t>CL 35 CR 64 A -45 (INTERIOR 701 )</t>
  </si>
  <si>
    <t>053615004100450701</t>
  </si>
  <si>
    <t>2026-03-09 07:42:44</t>
  </si>
  <si>
    <t>23674011</t>
  </si>
  <si>
    <t>2026-02-26 07:42:45</t>
  </si>
  <si>
    <t>CL 35 CR 64 A -45 (INTERIOR 501 )</t>
  </si>
  <si>
    <t>053615004100450501</t>
  </si>
  <si>
    <t>2026-03-09 07:42:45</t>
  </si>
  <si>
    <t>23674012</t>
  </si>
  <si>
    <t>2026-02-26 07:42:46</t>
  </si>
  <si>
    <t>CL 35 CR 64 A -45 (INTERIOR 601 )</t>
  </si>
  <si>
    <t>053615004100450601</t>
  </si>
  <si>
    <t>2026-03-09 07:42:46</t>
  </si>
  <si>
    <t>MARIA JAMILE HOYOS OCAMPO</t>
  </si>
  <si>
    <t>3207584435</t>
  </si>
  <si>
    <t>23674020</t>
  </si>
  <si>
    <t>2026-02-26 07:47:48</t>
  </si>
  <si>
    <t>CL 35 CR 64 A -45 (INTERIOR 402 )</t>
  </si>
  <si>
    <t>053615004100450402</t>
  </si>
  <si>
    <t>2026-03-09 07:47:48</t>
  </si>
  <si>
    <t>23674022</t>
  </si>
  <si>
    <t>2026-02-26 07:47:54</t>
  </si>
  <si>
    <t>CL 35 CR 64 A -45 (INTERIOR 201 )</t>
  </si>
  <si>
    <t>053615004100450201</t>
  </si>
  <si>
    <t>2026-03-09 07:47:54</t>
  </si>
  <si>
    <t>23674023</t>
  </si>
  <si>
    <t>2026-02-26 07:47:52</t>
  </si>
  <si>
    <t>CL 35 CR 64 A -45 (INTERIOR 502 )</t>
  </si>
  <si>
    <t>053615004100450502</t>
  </si>
  <si>
    <t>2026-03-09 07:47:52</t>
  </si>
  <si>
    <t>23674024</t>
  </si>
  <si>
    <t>CL 35 CR 64 A -45 (INTERIOR 1 )</t>
  </si>
  <si>
    <t>053615004100450001</t>
  </si>
  <si>
    <t>23674025</t>
  </si>
  <si>
    <t>CL 35 CR 64 A -45 (INTERIOR 702 )</t>
  </si>
  <si>
    <t>053615004100450702</t>
  </si>
  <si>
    <t>23674026</t>
  </si>
  <si>
    <t>2026-02-26 07:47:58</t>
  </si>
  <si>
    <t>CL 35 CR 64 A -45 (INTERIOR 602 )</t>
  </si>
  <si>
    <t>053615004100450602</t>
  </si>
  <si>
    <t>2026-03-09 07:47:58</t>
  </si>
  <si>
    <t>23674057</t>
  </si>
  <si>
    <t>2026-02-26 08:37:20</t>
  </si>
  <si>
    <t>ALIRIO DE JESUS BUITRAGO CEBALLOS</t>
  </si>
  <si>
    <t>3106361191</t>
  </si>
  <si>
    <t>CR 50 C CL 67 -28 (INTERIOR 111 )</t>
  </si>
  <si>
    <t>056520307000280111</t>
  </si>
  <si>
    <t>2026-03-09 08:37:20</t>
  </si>
  <si>
    <t>23674087</t>
  </si>
  <si>
    <t>2026-02-26 09:09:37</t>
  </si>
  <si>
    <t>EDIFICIO WORKING 33 P.H.</t>
  </si>
  <si>
    <t>CL 33 CR 80 C -25</t>
  </si>
  <si>
    <t>053813000300250000</t>
  </si>
  <si>
    <t>2026-03-09 09:09:37</t>
  </si>
  <si>
    <t>23674135</t>
  </si>
  <si>
    <t>2026-02-26 09:46:27</t>
  </si>
  <si>
    <t>EDUIN ALEXANDER VILLA MARULANDA</t>
  </si>
  <si>
    <t>3004810468</t>
  </si>
  <si>
    <t>CL 56 CR 56 A -65 (INTERIOR 6 )</t>
  </si>
  <si>
    <t>075516006100650006</t>
  </si>
  <si>
    <t>2026-03-09 09:46:27</t>
  </si>
  <si>
    <t>23674152</t>
  </si>
  <si>
    <t>2026-02-26 09:58:33</t>
  </si>
  <si>
    <t>MYRIAM DE JESUS CHAVARRIA LONDOÑO</t>
  </si>
  <si>
    <t>3217390670</t>
  </si>
  <si>
    <t>CR 143 CL 68 -173</t>
  </si>
  <si>
    <t>086423008001730000</t>
  </si>
  <si>
    <t>2026-03-09 09:58:33</t>
  </si>
  <si>
    <t>23674182</t>
  </si>
  <si>
    <t>2026-02-26 10:21:47</t>
  </si>
  <si>
    <t>CL 35 CR 64 A -45 (INTERIOR 301 )</t>
  </si>
  <si>
    <t>053615004100450301</t>
  </si>
  <si>
    <t>2026-03-09 10:21:47</t>
  </si>
  <si>
    <t>23674241</t>
  </si>
  <si>
    <t>2026-02-26 10:45:02</t>
  </si>
  <si>
    <t>MERY DE JESUS MUÑOZ</t>
  </si>
  <si>
    <t>3028150093</t>
  </si>
  <si>
    <t>CR 18 CL 52 -114 (INTERIOR 201 )</t>
  </si>
  <si>
    <t>055128002001140201</t>
  </si>
  <si>
    <t>2026-03-09 10:45:02</t>
  </si>
  <si>
    <t>23674259</t>
  </si>
  <si>
    <t>2026-02-26 10:54:15</t>
  </si>
  <si>
    <t>MARTIN EMILIO CANO DIOSA</t>
  </si>
  <si>
    <t>3433253</t>
  </si>
  <si>
    <t>3107012237</t>
  </si>
  <si>
    <t>CL 6 SUR CR 80 AA -77 (INTERIOR 401 )</t>
  </si>
  <si>
    <t>040816000110770401</t>
  </si>
  <si>
    <t>2026-03-09 10:54:15</t>
  </si>
  <si>
    <t>23674269</t>
  </si>
  <si>
    <t>2026-02-26 11:00:32</t>
  </si>
  <si>
    <t>MARIA VICTORIA VILLEGAS OPINA</t>
  </si>
  <si>
    <t>2985426</t>
  </si>
  <si>
    <t>RURAL_125004765400000037_125004765400000037</t>
  </si>
  <si>
    <t>125004765400000037</t>
  </si>
  <si>
    <t>2026-03-12 11:00:32</t>
  </si>
  <si>
    <t>23674279</t>
  </si>
  <si>
    <t>2026-02-26 11:09:09</t>
  </si>
  <si>
    <t>LINA MARCELA RODRIGUEZ ROLDAN</t>
  </si>
  <si>
    <t>3128412748</t>
  </si>
  <si>
    <t>CL 49 CR 3 -19 (INTERIOR 1 MEDELLIN )</t>
  </si>
  <si>
    <t>054019003000190001</t>
  </si>
  <si>
    <t>2026-03-09 11:09:09</t>
  </si>
  <si>
    <t>23674285</t>
  </si>
  <si>
    <t>2026-02-26 11:10:55</t>
  </si>
  <si>
    <t>SARITA MUÑOZ ROMAN</t>
  </si>
  <si>
    <t>CR 42 A CL 45 A SUR -6 (INTERIOR 401 )</t>
  </si>
  <si>
    <t>024422105100060401</t>
  </si>
  <si>
    <t>2026-03-09 11:10:55</t>
  </si>
  <si>
    <t>23674321</t>
  </si>
  <si>
    <t>2026-02-26 11:41:46</t>
  </si>
  <si>
    <t>CL 115 SUR CR 50 B -114 (INTERIOR 101 )</t>
  </si>
  <si>
    <t>001515000201140101</t>
  </si>
  <si>
    <t>2026-03-04 11:41:46</t>
  </si>
  <si>
    <t>23674327</t>
  </si>
  <si>
    <t>2026-02-26 11:45:41</t>
  </si>
  <si>
    <t>NATACHA GIRLEZA VASQUEZ CESPEDES</t>
  </si>
  <si>
    <t>3133403158</t>
  </si>
  <si>
    <t>CL 57 CR 19 -52 (INTERIOR 301 )</t>
  </si>
  <si>
    <t>055117009000520301</t>
  </si>
  <si>
    <t>2026-03-09 11:45:41</t>
  </si>
  <si>
    <t>23674328</t>
  </si>
  <si>
    <t>2026-02-26 11:47:23</t>
  </si>
  <si>
    <t>JUAN PABLO YEPES QUINTERO</t>
  </si>
  <si>
    <t>6102668</t>
  </si>
  <si>
    <t>3042154402</t>
  </si>
  <si>
    <t>RURAL_188015137000000000_188015137000000000</t>
  </si>
  <si>
    <t>188015137000000000</t>
  </si>
  <si>
    <t>2026-03-04 11:47:23</t>
  </si>
  <si>
    <t>4 días 11:47</t>
  </si>
  <si>
    <t>23674332</t>
  </si>
  <si>
    <t>2026-02-26 11:50:39</t>
  </si>
  <si>
    <t>OSCAR ANIBAL RIVERA GOMEZ</t>
  </si>
  <si>
    <t>3137507348</t>
  </si>
  <si>
    <t>RURAL_190698200520650000_PAVAS LA FLORA</t>
  </si>
  <si>
    <t>190698200520650000</t>
  </si>
  <si>
    <t>2026-03-18 11:50:39</t>
  </si>
  <si>
    <t>23674345</t>
  </si>
  <si>
    <t>2026-02-26 12:10:02</t>
  </si>
  <si>
    <t>MARIA OLGA PULGARIN DE BEDOYA</t>
  </si>
  <si>
    <t>3117113817</t>
  </si>
  <si>
    <t>RURAL_147012814200000000_147012814200000000</t>
  </si>
  <si>
    <t>147012814200000000</t>
  </si>
  <si>
    <t>2026-03-13 12:10:02</t>
  </si>
  <si>
    <t>23674349</t>
  </si>
  <si>
    <t>2026-02-26 12:20:26</t>
  </si>
  <si>
    <t>CONSORCIO PLAZOLETA INTELIGENTE</t>
  </si>
  <si>
    <t>3186928761</t>
  </si>
  <si>
    <t>CL 71 SUR CR 45 -9 (INTERIOR 5 )</t>
  </si>
  <si>
    <t>017411005000090005</t>
  </si>
  <si>
    <t>2026-03-09 12:20:26</t>
  </si>
  <si>
    <t>23674353</t>
  </si>
  <si>
    <t>2026-02-26 12:25:36</t>
  </si>
  <si>
    <t>CL 35 CR 64 A -45 (INTERIOR 401 )</t>
  </si>
  <si>
    <t>053615004100450401</t>
  </si>
  <si>
    <t>2026-03-09 12:25:36</t>
  </si>
  <si>
    <t>23674354</t>
  </si>
  <si>
    <t>2026-02-26 12:27:17</t>
  </si>
  <si>
    <t>DANILO ALEXANDER CARDONA MAYA</t>
  </si>
  <si>
    <t>3042908615</t>
  </si>
  <si>
    <t>RURAL_147017700000000002_147017700000000002_VDA EL</t>
  </si>
  <si>
    <t>147017700000000002</t>
  </si>
  <si>
    <t>2026-03-12 12:27:17</t>
  </si>
  <si>
    <t>3148965584</t>
  </si>
  <si>
    <t>23674444</t>
  </si>
  <si>
    <t>2026-02-26 13:00:40</t>
  </si>
  <si>
    <t>EDERJHON CARDONA GOMEZ</t>
  </si>
  <si>
    <t>3226341013</t>
  </si>
  <si>
    <t>CR 31 CL 19 -435 (CS 1176 ARGENTINA )</t>
  </si>
  <si>
    <t>190607100640101176</t>
  </si>
  <si>
    <t>2026-03-04 13:00:40</t>
  </si>
  <si>
    <t>23674453</t>
  </si>
  <si>
    <t>2026-02-26 13:11:08</t>
  </si>
  <si>
    <t>HENRY RAMIREZ ALZATE</t>
  </si>
  <si>
    <t>RURAL_190440200551700000_VEREDA CIMARRONAS</t>
  </si>
  <si>
    <t>190440200551700000</t>
  </si>
  <si>
    <t>2026-03-18 13:11:08</t>
  </si>
  <si>
    <t>23674455</t>
  </si>
  <si>
    <t>2026-02-26 13:12:41</t>
  </si>
  <si>
    <t>JUAN BAUTISTA LEZCANO TORRES</t>
  </si>
  <si>
    <t>3007532154</t>
  </si>
  <si>
    <t>CR 99 CD CL 49 A -83 (INTERIOR 205 )</t>
  </si>
  <si>
    <t>054929349100830205</t>
  </si>
  <si>
    <t>2026-03-05 13:12:41</t>
  </si>
  <si>
    <t>23674459</t>
  </si>
  <si>
    <t>2026-02-26 13:16:25</t>
  </si>
  <si>
    <t>MARIO ANTONIO GRANADA PEREZ</t>
  </si>
  <si>
    <t>RURAL_190642100017300000_KA BOLIVAR</t>
  </si>
  <si>
    <t>190642100017300000</t>
  </si>
  <si>
    <t>2026-03-04 13:16:25</t>
  </si>
  <si>
    <t>23674464</t>
  </si>
  <si>
    <t>2026-02-26 13:20:38</t>
  </si>
  <si>
    <t>GERMAN SATURNINO SORIANO VELASQUEZ</t>
  </si>
  <si>
    <t>CL 33 CR 66 B -170</t>
  </si>
  <si>
    <t>053613006201700000</t>
  </si>
  <si>
    <t>2026-03-04 13:20:38</t>
  </si>
  <si>
    <t>23674468</t>
  </si>
  <si>
    <t>2026-02-26 13:22:01</t>
  </si>
  <si>
    <t>PAOLA ANDREA TEJADA MORALES</t>
  </si>
  <si>
    <t>3226769839</t>
  </si>
  <si>
    <t>2026-03-04 13:22:01</t>
  </si>
  <si>
    <t>23674478</t>
  </si>
  <si>
    <t>2026-02-26 13:29:23</t>
  </si>
  <si>
    <t>CL 35 CR 64 A -45 (INTERIOR 302 )</t>
  </si>
  <si>
    <t>053615004100450302</t>
  </si>
  <si>
    <t>2026-03-09 13:29:23</t>
  </si>
  <si>
    <t>23674483</t>
  </si>
  <si>
    <t>2026-02-26 13:33:52</t>
  </si>
  <si>
    <t>CARLOS EDUARDO RIVEROS CALDERON</t>
  </si>
  <si>
    <t>3214660276</t>
  </si>
  <si>
    <t>RURAL_190313200301450001_PROV.LAS PALMAS</t>
  </si>
  <si>
    <t>190313200301450001</t>
  </si>
  <si>
    <t>2026-03-04 13:33:52</t>
  </si>
  <si>
    <t>23674486</t>
  </si>
  <si>
    <t>2026-02-26 13:37:14</t>
  </si>
  <si>
    <t>VICTOR MANUEL ARROYAVE MUNERA</t>
  </si>
  <si>
    <t>3114918680</t>
  </si>
  <si>
    <t>RURAL_190736105424350001_LA PATERA</t>
  </si>
  <si>
    <t>190736105424350001</t>
  </si>
  <si>
    <t>2026-03-05 13:37:14</t>
  </si>
  <si>
    <t>23674488</t>
  </si>
  <si>
    <t>2026-02-26 13:38:49</t>
  </si>
  <si>
    <t>JOSE LUIS HERNANDEZ PIEDRAHITA</t>
  </si>
  <si>
    <t>3004234630</t>
  </si>
  <si>
    <t>RURAL_163010500000000001</t>
  </si>
  <si>
    <t>163010500000000001</t>
  </si>
  <si>
    <t>2026-03-05 13:38:49</t>
  </si>
  <si>
    <t>23674490</t>
  </si>
  <si>
    <t>2026-02-26 13:42:05</t>
  </si>
  <si>
    <t>YULIANA RIOS</t>
  </si>
  <si>
    <t>RURAL_190375100172700000_CR 18 CL 23 -50</t>
  </si>
  <si>
    <t>190375100172700000</t>
  </si>
  <si>
    <t>2026-03-04 13:42:05</t>
  </si>
  <si>
    <t>23674492</t>
  </si>
  <si>
    <t>2026-02-26 13:42:43</t>
  </si>
  <si>
    <t>FERNANDO PEÑA GONZALEZ</t>
  </si>
  <si>
    <t>3146655950</t>
  </si>
  <si>
    <t>RURAL_190149200710025065_VDA EL CANADA TRAFO 17406</t>
  </si>
  <si>
    <t>190149200710025065</t>
  </si>
  <si>
    <t>2026-03-04 13:42:43</t>
  </si>
  <si>
    <t>23674493</t>
  </si>
  <si>
    <t>2026-02-26 13:43:09</t>
  </si>
  <si>
    <t>3012699491</t>
  </si>
  <si>
    <t>CL 41 SUR CR 25 A -119 (INTERIOR 160 )</t>
  </si>
  <si>
    <t>024211005101190160</t>
  </si>
  <si>
    <t>2026-03-04 13:43:09</t>
  </si>
  <si>
    <t>23674499</t>
  </si>
  <si>
    <t>2026-02-26 13:45:51</t>
  </si>
  <si>
    <t>RURAL_190607100404000000_CALLE ZEA</t>
  </si>
  <si>
    <t>2026-03-04 13:45:51</t>
  </si>
  <si>
    <t>23674507</t>
  </si>
  <si>
    <t>2026-02-26 13:50:01</t>
  </si>
  <si>
    <t>CR 52 CL 42 -13 (LC 102 )</t>
  </si>
  <si>
    <t>190615100485410000</t>
  </si>
  <si>
    <t>2026-03-11 13:50:01</t>
  </si>
  <si>
    <t>23674515</t>
  </si>
  <si>
    <t>2026-02-26 13:54:06</t>
  </si>
  <si>
    <t>HGAG COMPANY S.A.S.</t>
  </si>
  <si>
    <t>3225803959</t>
  </si>
  <si>
    <t>TRAN 31 SUR DIAG 32 D -28 (INTERIOR 5 )</t>
  </si>
  <si>
    <t>023391002400280005</t>
  </si>
  <si>
    <t>2026-03-04 13:54:06</t>
  </si>
  <si>
    <t>23674520</t>
  </si>
  <si>
    <t>2026-02-26 13:58:22</t>
  </si>
  <si>
    <t>DANIEL JARAMILLO ARIAS</t>
  </si>
  <si>
    <t>3173693327</t>
  </si>
  <si>
    <t>VDA TABLACITO-SECTOR LA PICA</t>
  </si>
  <si>
    <t>900056150001999532</t>
  </si>
  <si>
    <t>2026-03-11 13:58:22</t>
  </si>
  <si>
    <t>23674527</t>
  </si>
  <si>
    <t>2026-02-26 14:04:24</t>
  </si>
  <si>
    <t>GABRIEL JAIME YEPES LLANO</t>
  </si>
  <si>
    <t>CR 52 CL 47 -102</t>
  </si>
  <si>
    <t>304522007001020000</t>
  </si>
  <si>
    <t>2026-03-04 14:04:24</t>
  </si>
  <si>
    <t>23674536</t>
  </si>
  <si>
    <t>2026-02-26 14:08:37</t>
  </si>
  <si>
    <t>YONY ALEXANDER ECHAVARRIA</t>
  </si>
  <si>
    <t>CR 36 CL 55 -66</t>
  </si>
  <si>
    <t>055326005000660000</t>
  </si>
  <si>
    <t>2026-03-04 14:08:37</t>
  </si>
  <si>
    <t>23674538</t>
  </si>
  <si>
    <t>2026-02-26 14:09:05</t>
  </si>
  <si>
    <t>SINDI YURANI ARGUMEDO GALVAN</t>
  </si>
  <si>
    <t>3013168025</t>
  </si>
  <si>
    <t>RURAL_122015999484000000_122015999484000000</t>
  </si>
  <si>
    <t>122015999484000000</t>
  </si>
  <si>
    <t>2026-03-10 14:09:05</t>
  </si>
  <si>
    <t>23674542</t>
  </si>
  <si>
    <t>2026-02-26 14:11:19</t>
  </si>
  <si>
    <t>ANDRES JIMENEZ</t>
  </si>
  <si>
    <t>CL 20 CR 17 B -103</t>
  </si>
  <si>
    <t>900056070001642816</t>
  </si>
  <si>
    <t>2026-03-04 14:11:19</t>
  </si>
  <si>
    <t>23674544</t>
  </si>
  <si>
    <t>2026-02-26 14:13:53</t>
  </si>
  <si>
    <t>JAVIER ANTONIO VILLA GUZMAN</t>
  </si>
  <si>
    <t>3022078244</t>
  </si>
  <si>
    <t>RURAL_190628200657900000_EL CLAVEL</t>
  </si>
  <si>
    <t>190628200657900000</t>
  </si>
  <si>
    <t>2026-03-18 14:13:53</t>
  </si>
  <si>
    <t>23674551</t>
  </si>
  <si>
    <t>2026-02-26 14:18:54</t>
  </si>
  <si>
    <t>RURAL_190042200923005046_190042200923005046</t>
  </si>
  <si>
    <t>190042200923005046</t>
  </si>
  <si>
    <t>2026-03-04 14:18:54</t>
  </si>
  <si>
    <t>23674559</t>
  </si>
  <si>
    <t>2026-02-26 14:23:25</t>
  </si>
  <si>
    <t>SEBASTIAN GONZALEZ ARIAS</t>
  </si>
  <si>
    <t>3216363174</t>
  </si>
  <si>
    <t>RURAL_190197100004674000_CL 18 22 - 19 INT 101</t>
  </si>
  <si>
    <t>190197100004674000</t>
  </si>
  <si>
    <t>2026-03-11 14:23:25</t>
  </si>
  <si>
    <t>23674615</t>
  </si>
  <si>
    <t>2026-02-26 14:51:28</t>
  </si>
  <si>
    <t>3233070216</t>
  </si>
  <si>
    <t>RURAL_190604100277487010_SIETE DE AGOSTO</t>
  </si>
  <si>
    <t>190604100277487010</t>
  </si>
  <si>
    <t>2026-03-11 14:51:28</t>
  </si>
  <si>
    <t>23674617</t>
  </si>
  <si>
    <t>2026-02-26 14:51:46</t>
  </si>
  <si>
    <t>GUERRA INGENIEROS CONTRATISTAS S.A.S</t>
  </si>
  <si>
    <t>RURAL_190736105352400000_HOSPITAL LA SALADA</t>
  </si>
  <si>
    <t>190736105352400000</t>
  </si>
  <si>
    <t>2026-03-11 14:51:46</t>
  </si>
  <si>
    <t>23674626</t>
  </si>
  <si>
    <t>2026-02-26 15:01:37</t>
  </si>
  <si>
    <t>JAIRO ERNESTO ESCOBAR VILLEGAS</t>
  </si>
  <si>
    <t>2769119</t>
  </si>
  <si>
    <t>RURAL_190616200252160000_VDA LA MOSCA</t>
  </si>
  <si>
    <t>190616200252160000</t>
  </si>
  <si>
    <t>2026-03-04 15:01:37</t>
  </si>
  <si>
    <t>23674636</t>
  </si>
  <si>
    <t>2026-02-26 15:05:37</t>
  </si>
  <si>
    <t>ELVIA ASTRID GRISALES GAVIRIA</t>
  </si>
  <si>
    <t>3021206978</t>
  </si>
  <si>
    <t>CR 9 CL 51 -15 (INTERIOR 205 )</t>
  </si>
  <si>
    <t>055029001000150205</t>
  </si>
  <si>
    <t>2026-03-05 15:05:37</t>
  </si>
  <si>
    <t>23674638</t>
  </si>
  <si>
    <t>2026-02-26 15:05:58</t>
  </si>
  <si>
    <t>SIXTO JOSE MORELOS MENDOZA</t>
  </si>
  <si>
    <t>3113757278</t>
  </si>
  <si>
    <t>CL 66 CR 131 -16</t>
  </si>
  <si>
    <t>086316001000160000</t>
  </si>
  <si>
    <t>2026-03-04 15:05:58</t>
  </si>
  <si>
    <t>23674682</t>
  </si>
  <si>
    <t>2026-02-26 15:29:03</t>
  </si>
  <si>
    <t>DANIEL CARDONA MUNOZ</t>
  </si>
  <si>
    <t>3215178164</t>
  </si>
  <si>
    <t>RURAL_190584200543480000_VDA LS DELICIAS RIO CLARO</t>
  </si>
  <si>
    <t>190584200543480000</t>
  </si>
  <si>
    <t>2026-03-04 15:29:03</t>
  </si>
  <si>
    <t>23674710</t>
  </si>
  <si>
    <t>2026-02-26 15:46:26</t>
  </si>
  <si>
    <t>JAVIER NIÑO FIGUEROA</t>
  </si>
  <si>
    <t>3174383379</t>
  </si>
  <si>
    <t>RURAL_190002200710550000_VDA PIEDRA CANDELA</t>
  </si>
  <si>
    <t>190002200710550000</t>
  </si>
  <si>
    <t>2026-03-04 15:46:26</t>
  </si>
  <si>
    <t>23674714</t>
  </si>
  <si>
    <t>ZORANYILE JARAMILLO MARIN</t>
  </si>
  <si>
    <t>3128281926</t>
  </si>
  <si>
    <t>RURAL_190319203834350000_VDA CHAPARRAL</t>
  </si>
  <si>
    <t>190319203834350000</t>
  </si>
  <si>
    <t>2026-03-10 15:47:39</t>
  </si>
  <si>
    <t>22788915</t>
  </si>
  <si>
    <t>2026-02-26 12:57:14</t>
  </si>
  <si>
    <t>PIEDAD HELENA VELEZ</t>
  </si>
  <si>
    <t>2345976</t>
  </si>
  <si>
    <t>3105203568</t>
  </si>
  <si>
    <t>RURAL_190318203309500002_PROV.VEREDA  LA BRIZUELA</t>
  </si>
  <si>
    <t>190318203309500002</t>
  </si>
  <si>
    <t>2026-03-12 12:57:14</t>
  </si>
  <si>
    <t>4 días 09:48</t>
  </si>
  <si>
    <t>2 días 10:03</t>
  </si>
  <si>
    <t>4 días 11:10</t>
  </si>
  <si>
    <t>23507603</t>
  </si>
  <si>
    <t>2026-02-26 15:43:39</t>
  </si>
  <si>
    <t>HERNAN DARIO GIRALDO HINCAPIE</t>
  </si>
  <si>
    <t>4447661</t>
  </si>
  <si>
    <t>3017448116</t>
  </si>
  <si>
    <t>RURAL_176057562800000010_FINCA 17 VEREDA ROBLE</t>
  </si>
  <si>
    <t>176057562800000010</t>
  </si>
  <si>
    <t>2026-03-12 15:43:39</t>
  </si>
  <si>
    <t>23512053</t>
  </si>
  <si>
    <t>2026-02-26 15:44:47</t>
  </si>
  <si>
    <t>3127366564</t>
  </si>
  <si>
    <t>RURAL_176057562800000009_VDA EL ROBLE FNC 17 CS 9</t>
  </si>
  <si>
    <t>176057562800000009</t>
  </si>
  <si>
    <t>2026-03-12 15:44:47</t>
  </si>
  <si>
    <t>23518438</t>
  </si>
  <si>
    <t>2026-02-26 15:46:01</t>
  </si>
  <si>
    <t>RURAL_176057562800000400_VDA EL ROBLE FINCA 17 CAS</t>
  </si>
  <si>
    <t>176057562800000400</t>
  </si>
  <si>
    <t>2026-03-12 15:46:01</t>
  </si>
  <si>
    <t>3 días 09:45</t>
  </si>
  <si>
    <t>1 días 14:19</t>
  </si>
  <si>
    <t>2 días 11:25</t>
  </si>
  <si>
    <t>1 días 14:23</t>
  </si>
  <si>
    <t>2 días 10:56</t>
  </si>
  <si>
    <t>2 días 08:15</t>
  </si>
  <si>
    <t>7 días 08:20</t>
  </si>
  <si>
    <t>3 días 08:20</t>
  </si>
  <si>
    <t>23573299</t>
  </si>
  <si>
    <t>2026-02-26 16:14:27</t>
  </si>
  <si>
    <t>EDIFICIO PANALPINA P.H.</t>
  </si>
  <si>
    <t>3225947141</t>
  </si>
  <si>
    <t>CR 43 A CL 16 SUR -47</t>
  </si>
  <si>
    <t>041423106000470000</t>
  </si>
  <si>
    <t>2026-03-09 16:14:27</t>
  </si>
  <si>
    <t>7 días 09:52</t>
  </si>
  <si>
    <t>3 días 09:52</t>
  </si>
  <si>
    <t>2026-02-26 15:44:54</t>
  </si>
  <si>
    <t>2026-03-09 15:44:54</t>
  </si>
  <si>
    <t>23575640</t>
  </si>
  <si>
    <t>CR 32 CL 59 A -229 (INTERIOR 905 BQ 2 )</t>
  </si>
  <si>
    <t>900056150001821375</t>
  </si>
  <si>
    <t>23575663</t>
  </si>
  <si>
    <t>2026-02-26 15:44:55</t>
  </si>
  <si>
    <t>CR 32 CL 59 A -229 (INTERIOR 704 BQ 2 )</t>
  </si>
  <si>
    <t>900056150001821557</t>
  </si>
  <si>
    <t>2026-03-09 15:44:55</t>
  </si>
  <si>
    <t>7 días 14:47</t>
  </si>
  <si>
    <t>9 días 15:20</t>
  </si>
  <si>
    <t>4 días 15:48</t>
  </si>
  <si>
    <t>5 días 15:37</t>
  </si>
  <si>
    <t>2 días 08:46</t>
  </si>
  <si>
    <t>4 días 08:24</t>
  </si>
  <si>
    <t>2 días 12:04</t>
  </si>
  <si>
    <t>23611137</t>
  </si>
  <si>
    <t>2026-02-26 18:36:03</t>
  </si>
  <si>
    <t>MARIANA TORO CARMONA</t>
  </si>
  <si>
    <t>3226024112</t>
  </si>
  <si>
    <t>CL 52 B CR 12 -101 (INTERIOR 201 )</t>
  </si>
  <si>
    <t>055112202001010201</t>
  </si>
  <si>
    <t>2026-03-05 18:36:03</t>
  </si>
  <si>
    <t>23612931</t>
  </si>
  <si>
    <t>2026-02-26 11:51:15</t>
  </si>
  <si>
    <t>MANUEL JOSE RODRIGUEZ OCAMPO</t>
  </si>
  <si>
    <t>3218442610</t>
  </si>
  <si>
    <t>RURAL_190319205927145001_PROV.VEREDA EL COLORADO</t>
  </si>
  <si>
    <t>190319205927145001</t>
  </si>
  <si>
    <t>2026-03-12 11:51:15</t>
  </si>
  <si>
    <t>7 días 09:22</t>
  </si>
  <si>
    <t>4 días 13:29</t>
  </si>
  <si>
    <t>2 días 07:55</t>
  </si>
  <si>
    <t>2 días 09:39</t>
  </si>
  <si>
    <t>23628250</t>
  </si>
  <si>
    <t>2026-02-25 15:37:07</t>
  </si>
  <si>
    <t>JOSE MANUEL VASQUEZ TORO</t>
  </si>
  <si>
    <t>3107484395</t>
  </si>
  <si>
    <t>RURAL_190698200060900003_PROV.VDA EL CALVARIO</t>
  </si>
  <si>
    <t>190698200060900003</t>
  </si>
  <si>
    <t>2026-03-11 15:37:07</t>
  </si>
  <si>
    <t>23630986</t>
  </si>
  <si>
    <t>ELIANA PATRICIA OCHOA ZAPATA</t>
  </si>
  <si>
    <t>3206745292</t>
  </si>
  <si>
    <t>RURAL_190319207971000001_PROV.190319207971000000</t>
  </si>
  <si>
    <t>190319207971000001</t>
  </si>
  <si>
    <t>8 días 10:00</t>
  </si>
  <si>
    <t>4 días 15:18</t>
  </si>
  <si>
    <t>23638052</t>
  </si>
  <si>
    <t>MARGARITA MARIA GIRALDO FRANCO</t>
  </si>
  <si>
    <t>3228284255</t>
  </si>
  <si>
    <t>RURAL_190440200562812029_PROV.VEREDA CAMPO ALEGRE</t>
  </si>
  <si>
    <t>190440200562812029</t>
  </si>
  <si>
    <t>23640065</t>
  </si>
  <si>
    <t>GUSTAVO ADOLFO GARCIA ALZATE</t>
  </si>
  <si>
    <t>3122771814</t>
  </si>
  <si>
    <t>RURAL_190698200679260002_PROV.VDA POTRERITO</t>
  </si>
  <si>
    <t>190698200679260002</t>
  </si>
  <si>
    <t>5 días 14:44</t>
  </si>
  <si>
    <t>23642099</t>
  </si>
  <si>
    <t>CLAVEL DE JESUS GALVIS ROJAS</t>
  </si>
  <si>
    <t>3147226571</t>
  </si>
  <si>
    <t>RURAL_190440200562150001_PROV.VEREDA CAMPO ALEGRE</t>
  </si>
  <si>
    <t>190440200562150001</t>
  </si>
  <si>
    <t>3 días 10:45</t>
  </si>
  <si>
    <t>26/02/2026 17:44:21</t>
  </si>
  <si>
    <t>HV + interna llamar un día antes trafo 31338</t>
  </si>
  <si>
    <t>2026-02-26 16:02:04</t>
  </si>
  <si>
    <t>2026-03-09 16:02:04</t>
  </si>
  <si>
    <t>3 días 10:06</t>
  </si>
  <si>
    <t>23645600</t>
  </si>
  <si>
    <t>2026-02-26 13:30:47</t>
  </si>
  <si>
    <t>MARIA ALEJANDRA HERNANDEZ ARANGO</t>
  </si>
  <si>
    <t>3173725845</t>
  </si>
  <si>
    <t>RURAL_190375100822772056_CR 12 A CL 6 -277 LT 56 C</t>
  </si>
  <si>
    <t>190375100822772056</t>
  </si>
  <si>
    <t>2026-03-09 13:30:47</t>
  </si>
  <si>
    <t>2 días 13:56</t>
  </si>
  <si>
    <t>2 días 15:01</t>
  </si>
  <si>
    <t>23651813</t>
  </si>
  <si>
    <t>MARIA PIEDAD CARDONA ARISTIZABAL</t>
  </si>
  <si>
    <t>3236274266</t>
  </si>
  <si>
    <t>CR 7 B CL 54 -20 (INTERIOR 104 )</t>
  </si>
  <si>
    <t>055027204000200104</t>
  </si>
  <si>
    <t>2 días 11:41</t>
  </si>
  <si>
    <t>3 días 08:51</t>
  </si>
  <si>
    <t>8 días 08:20</t>
  </si>
  <si>
    <t>23657964</t>
  </si>
  <si>
    <t>2026-02-25 16:01:18</t>
  </si>
  <si>
    <t>HENRY ALBEIRO GRISALES VALENCIA</t>
  </si>
  <si>
    <t>RURAL_190376200521295007_PROV.URB BOSQUES DEL TAMB</t>
  </si>
  <si>
    <t>190376200521295007</t>
  </si>
  <si>
    <t>2026-03-11 16:01:18</t>
  </si>
  <si>
    <t>2 días 16:01</t>
  </si>
  <si>
    <t>2 días 16:15</t>
  </si>
  <si>
    <t>6 días 15:24</t>
  </si>
  <si>
    <t>4 días 07:55</t>
  </si>
  <si>
    <t>2 días 10:27</t>
  </si>
  <si>
    <t>7 días 10:04</t>
  </si>
  <si>
    <t>23659836</t>
  </si>
  <si>
    <t>2026-02-26 13:40:53</t>
  </si>
  <si>
    <t>JUAN PABLO ARISTIZABAL ECHEVERRI</t>
  </si>
  <si>
    <t>3113243931</t>
  </si>
  <si>
    <t>RURAL_190616200411660164_PROV.VDA BARRO BLANCO</t>
  </si>
  <si>
    <t>190616200411660164</t>
  </si>
  <si>
    <t>2026-03-12 13:40:53</t>
  </si>
  <si>
    <t>6 días 14:41</t>
  </si>
  <si>
    <t>10 días 11:50</t>
  </si>
  <si>
    <t>1 días 08:38</t>
  </si>
  <si>
    <t>1 días 11:40</t>
  </si>
  <si>
    <t>23664284</t>
  </si>
  <si>
    <t>2026-02-26 14:57:58</t>
  </si>
  <si>
    <t>EUGENIA CECILIA ELEJALDE VELASQUEZ</t>
  </si>
  <si>
    <t>3006803444</t>
  </si>
  <si>
    <t>RURAL_190149100090400101_CR 31-46A-142(101) FAMILY</t>
  </si>
  <si>
    <t>190149100090400101</t>
  </si>
  <si>
    <t>2026-03-09 14:57:58</t>
  </si>
  <si>
    <t>2 días 09:19</t>
  </si>
  <si>
    <t>8 días 10:56</t>
  </si>
  <si>
    <t>5 días 10:08</t>
  </si>
  <si>
    <t>2 días 13:29</t>
  </si>
  <si>
    <t>8 días 15:23</t>
  </si>
  <si>
    <t>2 días 15:23</t>
  </si>
  <si>
    <t>2 días 16:43</t>
  </si>
  <si>
    <t>3 días 11:05</t>
  </si>
  <si>
    <t>3 días 16:32</t>
  </si>
  <si>
    <t>7 días 16:55</t>
  </si>
  <si>
    <t>6 días 09:15</t>
  </si>
  <si>
    <t>6 días 10:12</t>
  </si>
  <si>
    <t>4 días 10:12</t>
  </si>
  <si>
    <t>6 días 11:57</t>
  </si>
  <si>
    <t>4 días 11:57</t>
  </si>
  <si>
    <t>6 días 14:31</t>
  </si>
  <si>
    <t>6 días 15:14</t>
  </si>
  <si>
    <t>4 días 15:14</t>
  </si>
  <si>
    <t>6 días 16:40</t>
  </si>
  <si>
    <t>2 días 16:57</t>
  </si>
  <si>
    <t>3 días 11:19</t>
  </si>
  <si>
    <t>5 días 08:22</t>
  </si>
  <si>
    <t>5 días 16:47</t>
  </si>
  <si>
    <t>6 días 07:41</t>
  </si>
  <si>
    <t>4 días 08:34</t>
  </si>
  <si>
    <t>4 días 12:18</t>
  </si>
  <si>
    <t>4 días 12:25</t>
  </si>
  <si>
    <t>4 días 14:42</t>
  </si>
  <si>
    <t>4 días 14:51</t>
  </si>
  <si>
    <t>4 días 16:01</t>
  </si>
  <si>
    <t>4 días 18:09</t>
  </si>
  <si>
    <t>6 días 18:09</t>
  </si>
  <si>
    <t>3 días 07:18</t>
  </si>
  <si>
    <t>3 días 07:34</t>
  </si>
  <si>
    <t>26/02/2026 17:42:55</t>
  </si>
  <si>
    <t>HV + interna trafo 31338</t>
  </si>
  <si>
    <t>5 días 09:21</t>
  </si>
  <si>
    <t>3 días 09:26</t>
  </si>
  <si>
    <t>3 días 09:43</t>
  </si>
  <si>
    <t>7 días 09:45</t>
  </si>
  <si>
    <t>3 días 10:12</t>
  </si>
  <si>
    <t>3 días 10:24</t>
  </si>
  <si>
    <t>26/02/2026 16:14:58</t>
  </si>
  <si>
    <t>Hv+pase trafo 42133</t>
  </si>
  <si>
    <t>3 días 10:47</t>
  </si>
  <si>
    <t>3 días 10:54</t>
  </si>
  <si>
    <t>3 días 10:57</t>
  </si>
  <si>
    <t>3 días 10:58</t>
  </si>
  <si>
    <t>3 días 11:00</t>
  </si>
  <si>
    <t>3 días 11:04</t>
  </si>
  <si>
    <t>3 días 11:10</t>
  </si>
  <si>
    <t>3 días 11:13</t>
  </si>
  <si>
    <t>3 días 11:20</t>
  </si>
  <si>
    <t>3 días 11:32</t>
  </si>
  <si>
    <t>7 días 11:32</t>
  </si>
  <si>
    <t>3 días 11:35</t>
  </si>
  <si>
    <t>3 días 11:40</t>
  </si>
  <si>
    <t>3 días 13:01</t>
  </si>
  <si>
    <t>7 días 14:31</t>
  </si>
  <si>
    <t>3 días 16:40</t>
  </si>
  <si>
    <t>5 días 08:17</t>
  </si>
  <si>
    <t>2 días 08:35</t>
  </si>
  <si>
    <t>2 días 08:55</t>
  </si>
  <si>
    <t>2 días 09:07</t>
  </si>
  <si>
    <t>2 días 09:41</t>
  </si>
  <si>
    <t>2 días 09:42</t>
  </si>
  <si>
    <t>2 días 09:48</t>
  </si>
  <si>
    <t>2 días 09:52</t>
  </si>
  <si>
    <t>9 días 09:52</t>
  </si>
  <si>
    <t>2 días 09:57</t>
  </si>
  <si>
    <t>2 días 10:05</t>
  </si>
  <si>
    <t>2 días 10:21</t>
  </si>
  <si>
    <t>2 días 11:47</t>
  </si>
  <si>
    <t>8 días 12:00</t>
  </si>
  <si>
    <t>3 días 13:16</t>
  </si>
  <si>
    <t>5 días 13:59</t>
  </si>
  <si>
    <t>2 días 15:26</t>
  </si>
  <si>
    <t>23673623</t>
  </si>
  <si>
    <t>2026-02-25 15:31:29</t>
  </si>
  <si>
    <t>RURAL_190318203219600303_FINCA 154-B (INT303) SECT</t>
  </si>
  <si>
    <t>190318203219600303</t>
  </si>
  <si>
    <t>2026-03-11 15:31:29</t>
  </si>
  <si>
    <t>23673626</t>
  </si>
  <si>
    <t>2026-02-25 15:32:04</t>
  </si>
  <si>
    <t>RURAL_190674100212200302_CL 29 CR 32 -59(INTERIOR</t>
  </si>
  <si>
    <t>190674100212200302</t>
  </si>
  <si>
    <t>2026-03-06 15:32:04</t>
  </si>
  <si>
    <t>23673638</t>
  </si>
  <si>
    <t>2026-02-25 15:40:45</t>
  </si>
  <si>
    <t>MIGUEL ANGEL LOPEZ JIMENEZ</t>
  </si>
  <si>
    <t>3008443732</t>
  </si>
  <si>
    <t>CR 44 CL 27 -44 (INTERIOR 201 )</t>
  </si>
  <si>
    <t>382424007000440201</t>
  </si>
  <si>
    <t>2026-03-06 15:40:45</t>
  </si>
  <si>
    <t>23673642</t>
  </si>
  <si>
    <t>2026-02-25 15:41:59</t>
  </si>
  <si>
    <t>RURAL_190149100112050005_CR 34 A N 34 B -79 (APTO</t>
  </si>
  <si>
    <t>190149100112050005</t>
  </si>
  <si>
    <t>2026-03-06 15:41:59</t>
  </si>
  <si>
    <t>23673660</t>
  </si>
  <si>
    <t>2026-02-25 15:53:11</t>
  </si>
  <si>
    <t>ISABEL CRISTINA GOMEZ RAMIREZ</t>
  </si>
  <si>
    <t>3148338656</t>
  </si>
  <si>
    <t>RURAL_181055204400000000_ VEREDA EL MORRO</t>
  </si>
  <si>
    <t>181055204400000000</t>
  </si>
  <si>
    <t>2026-03-11 15:53:11</t>
  </si>
  <si>
    <t>23673667</t>
  </si>
  <si>
    <t>2026-02-25 15:55:55</t>
  </si>
  <si>
    <t>MARIA NELLY CANO YEPES</t>
  </si>
  <si>
    <t>5510957</t>
  </si>
  <si>
    <t>3137493140</t>
  </si>
  <si>
    <t>RURAL_190318101689550002_CL 42 CR 50 -16 (INTERIOR</t>
  </si>
  <si>
    <t>190318101689550002</t>
  </si>
  <si>
    <t>2026-03-06 15:55:55</t>
  </si>
  <si>
    <t>23673682</t>
  </si>
  <si>
    <t>2026-02-25 16:07:03</t>
  </si>
  <si>
    <t>GUSTAVO ADOLFO LONDOÑO ZAPATA</t>
  </si>
  <si>
    <t>4981392</t>
  </si>
  <si>
    <t>3218119609</t>
  </si>
  <si>
    <t>RURAL_190616100418200033_LT 33 MZ C PRY NATTURA</t>
  </si>
  <si>
    <t>190616100418200033</t>
  </si>
  <si>
    <t>2026-03-06 16:07:03</t>
  </si>
  <si>
    <t>23673688</t>
  </si>
  <si>
    <t>2026-02-25 16:11:36</t>
  </si>
  <si>
    <t>CAROLINA MARIA HERRERA PULGARIN</t>
  </si>
  <si>
    <t>5124365</t>
  </si>
  <si>
    <t>3207307736</t>
  </si>
  <si>
    <t>RURAL_190674200512505002_PROV.CORRIENTES DE SAN VI</t>
  </si>
  <si>
    <t>190674200512505002</t>
  </si>
  <si>
    <t>2026-03-11 16:11:36</t>
  </si>
  <si>
    <t>23673692</t>
  </si>
  <si>
    <t>2026-02-25 16:14:11</t>
  </si>
  <si>
    <t>NEVARDO ANTONIO ALZATE ZULUGA</t>
  </si>
  <si>
    <t>6068417</t>
  </si>
  <si>
    <t>3127463881</t>
  </si>
  <si>
    <t>RURAL_181072231020100001_PROV.VEREDA BONILLA</t>
  </si>
  <si>
    <t>181072231020100001</t>
  </si>
  <si>
    <t>2026-03-11 16:14:11</t>
  </si>
  <si>
    <t>2 días 16:19</t>
  </si>
  <si>
    <t>23673708</t>
  </si>
  <si>
    <t>2026-02-25 16:30:10</t>
  </si>
  <si>
    <t>CR 44 CL 27 -44 (INTERIOR 202 )</t>
  </si>
  <si>
    <t>382424007000440202</t>
  </si>
  <si>
    <t>2026-03-06 16:30:10</t>
  </si>
  <si>
    <t>23673711</t>
  </si>
  <si>
    <t>2026-02-25 16:31:00</t>
  </si>
  <si>
    <t>LUIS GABRIEL GARCIA RAMIREZ</t>
  </si>
  <si>
    <t>3006291643</t>
  </si>
  <si>
    <t>RURAL_190617200790200051_CR55 AD N 11-20 LOTE 45 M</t>
  </si>
  <si>
    <t>190617200790200051</t>
  </si>
  <si>
    <t>2026-03-11 16:31:00</t>
  </si>
  <si>
    <t>23673736</t>
  </si>
  <si>
    <t>2026-02-25 16:48:34</t>
  </si>
  <si>
    <t>RURAL_190617200664854002_PROV.VDA CHIPRE</t>
  </si>
  <si>
    <t>190617200664854002</t>
  </si>
  <si>
    <t>2026-03-11 16:48:34</t>
  </si>
  <si>
    <t>23673742</t>
  </si>
  <si>
    <t>2026-02-25 16:55:00</t>
  </si>
  <si>
    <t>CESAR ZULUAGA</t>
  </si>
  <si>
    <t>3136302310</t>
  </si>
  <si>
    <t>RURAL_190698200102400002_PROV.VDA VARGAS</t>
  </si>
  <si>
    <t>190698200102400002</t>
  </si>
  <si>
    <t>2026-03-11 16:55:00</t>
  </si>
  <si>
    <t>23673747</t>
  </si>
  <si>
    <t>2026-02-25 16:59:43</t>
  </si>
  <si>
    <t>CARLOS ANDRES OSORIO ARANGO</t>
  </si>
  <si>
    <t>3137163927</t>
  </si>
  <si>
    <t>RURAL_190617200562895000_PARC LAGO GRANDE LT 43</t>
  </si>
  <si>
    <t>190617200562895000</t>
  </si>
  <si>
    <t>2026-03-11 16:59:43</t>
  </si>
  <si>
    <t>23673748</t>
  </si>
  <si>
    <t>2026-02-25 17:00:09</t>
  </si>
  <si>
    <t>CR 44 CL 27 -44 (INTERIOR 101 )</t>
  </si>
  <si>
    <t>382424007000440101</t>
  </si>
  <si>
    <t>2026-03-06 17:00:09</t>
  </si>
  <si>
    <t>23673782</t>
  </si>
  <si>
    <t>2026-02-25 17:36:11</t>
  </si>
  <si>
    <t>KEVIN MATEO CARDENAS GALLEGO</t>
  </si>
  <si>
    <t>RURAL_190697100550630220_CL 30 A CR 69 -35 INT 202</t>
  </si>
  <si>
    <t>190697100550630220</t>
  </si>
  <si>
    <t>2026-03-06 17:36:11</t>
  </si>
  <si>
    <t>23673784</t>
  </si>
  <si>
    <t>2026-02-25 17:45:45</t>
  </si>
  <si>
    <t>JOAQUIN ALZATE</t>
  </si>
  <si>
    <t>3124679788</t>
  </si>
  <si>
    <t>RURAL_122014680000000000_122014680000000000</t>
  </si>
  <si>
    <t>122014680000000000</t>
  </si>
  <si>
    <t>2026-03-17 17:45:45</t>
  </si>
  <si>
    <t>23673993</t>
  </si>
  <si>
    <t>2026-02-26 07:08:06</t>
  </si>
  <si>
    <t>RICARDO LEON NICOLAS RUIZ VASQUEZ</t>
  </si>
  <si>
    <t>3148348174</t>
  </si>
  <si>
    <t>CL 47 CR 82 -21 (INTERIOR 202 )</t>
  </si>
  <si>
    <t>900056150001998115</t>
  </si>
  <si>
    <t>2026-03-09 07:08:06</t>
  </si>
  <si>
    <t>23673995</t>
  </si>
  <si>
    <t>2026-02-26 07:18:59</t>
  </si>
  <si>
    <t>RURAL_190440200623500019_PROV.VDA LA ALDANA</t>
  </si>
  <si>
    <t>190440200623500019</t>
  </si>
  <si>
    <t>2026-03-12 07:18:59</t>
  </si>
  <si>
    <t>23674002</t>
  </si>
  <si>
    <t>2026-02-26 07:35:35</t>
  </si>
  <si>
    <t>PAULA ANDREA PUERTA GARCES</t>
  </si>
  <si>
    <t>3195316804</t>
  </si>
  <si>
    <t>RURAL_190440200591613001_PROV.VDA LA ESMERALDA</t>
  </si>
  <si>
    <t>190440200591613001</t>
  </si>
  <si>
    <t>2026-03-12 07:35:35</t>
  </si>
  <si>
    <t>23674016</t>
  </si>
  <si>
    <t>2026-02-26 07:45:10</t>
  </si>
  <si>
    <t>ANDRES JULIAN PELAEZ CASTAÑO</t>
  </si>
  <si>
    <t>RURAL_190698200672608004_PROV.VEREDA ALDANA ABAJO</t>
  </si>
  <si>
    <t>190698200672608004</t>
  </si>
  <si>
    <t>2026-03-12 07:45:10</t>
  </si>
  <si>
    <t>23674038</t>
  </si>
  <si>
    <t>2026-02-26 08:08:09</t>
  </si>
  <si>
    <t>SOR MARIA GALVIS ROJAS</t>
  </si>
  <si>
    <t>3148628418</t>
  </si>
  <si>
    <t>RURAL_190440200562150002_VDA CAMPO ALEGRE</t>
  </si>
  <si>
    <t>190440200562150002</t>
  </si>
  <si>
    <t>2026-03-12 08:08:09</t>
  </si>
  <si>
    <t>23674063</t>
  </si>
  <si>
    <t>2026-02-26 08:41:58</t>
  </si>
  <si>
    <t>CLAUDIA MARCELA VASQUEZ GONZALEZ</t>
  </si>
  <si>
    <t>2749183</t>
  </si>
  <si>
    <t>3126564359</t>
  </si>
  <si>
    <t>RURAL_190318203110638004_PROV.VEREDA EL MOLINO</t>
  </si>
  <si>
    <t>190318203110638004</t>
  </si>
  <si>
    <t>2026-03-12 08:41:58</t>
  </si>
  <si>
    <t>23674067</t>
  </si>
  <si>
    <t>2026-02-26 08:46:10</t>
  </si>
  <si>
    <t>LUISA RAMIREZ</t>
  </si>
  <si>
    <t>2504595</t>
  </si>
  <si>
    <t>RURAL_190318203167310345_VEREDA EL SANGO</t>
  </si>
  <si>
    <t>190318203167310345</t>
  </si>
  <si>
    <t>2026-03-12 08:46:10</t>
  </si>
  <si>
    <t>23674106</t>
  </si>
  <si>
    <t>2026-02-26 09:27:48</t>
  </si>
  <si>
    <t>SANDRA MILENA HINCAPIE JARAMILLO</t>
  </si>
  <si>
    <t>3007165637</t>
  </si>
  <si>
    <t>RURAL_190318204908400005_VEREDA LA MOSQUITA FINCA</t>
  </si>
  <si>
    <t>190318204908400005</t>
  </si>
  <si>
    <t>2026-03-12 09:27:48</t>
  </si>
  <si>
    <t>23674114</t>
  </si>
  <si>
    <t>2026-02-26 09:33:37</t>
  </si>
  <si>
    <t>MARIA SOLEDAD MUÑOZ LOPEZ</t>
  </si>
  <si>
    <t>RURAL_190615100352065002_VEREDA FONTIBON</t>
  </si>
  <si>
    <t>190615100352065002</t>
  </si>
  <si>
    <t>2026-03-09 09:33:37</t>
  </si>
  <si>
    <t>23674141</t>
  </si>
  <si>
    <t>2026-02-26 09:48:22</t>
  </si>
  <si>
    <t>JORGE MARIO VALENCIA SALDARRIAGA</t>
  </si>
  <si>
    <t>3128327012</t>
  </si>
  <si>
    <t>RURAL_190607200534635002_PARCELACIÓN MARJULIA LOTE</t>
  </si>
  <si>
    <t>190607200534635002</t>
  </si>
  <si>
    <t>2026-03-12 09:48:22</t>
  </si>
  <si>
    <t>23674145</t>
  </si>
  <si>
    <t>2026-02-26 09:52:13</t>
  </si>
  <si>
    <t>3117354559</t>
  </si>
  <si>
    <t>RURAL_190757200274826002_PROV.VDA YARUMAL</t>
  </si>
  <si>
    <t>190757200274826002</t>
  </si>
  <si>
    <t>2026-03-12 09:52:13</t>
  </si>
  <si>
    <t>4 días 10:03</t>
  </si>
  <si>
    <t>23674177</t>
  </si>
  <si>
    <t>2026-02-26 10:16:37</t>
  </si>
  <si>
    <t>LEONEL DE JESUS TOBON ECHEVERRI</t>
  </si>
  <si>
    <t>3144260656</t>
  </si>
  <si>
    <t>RURAL_190375100856280001_CR 10 A CL 17 -74</t>
  </si>
  <si>
    <t>190375100856280001</t>
  </si>
  <si>
    <t>2026-03-09 10:16:37</t>
  </si>
  <si>
    <t>23674184</t>
  </si>
  <si>
    <t>2026-02-26 10:23:08</t>
  </si>
  <si>
    <t>WILLIAM DE JESUS VELASQUEZ</t>
  </si>
  <si>
    <t>3117876334</t>
  </si>
  <si>
    <t>RURAL_190660100048830001_CL 19 CR 17 -07 INT 101</t>
  </si>
  <si>
    <t>190660100048830001</t>
  </si>
  <si>
    <t>2026-03-09 10:23:08</t>
  </si>
  <si>
    <t>23674190</t>
  </si>
  <si>
    <t>2026-02-26 10:24:53</t>
  </si>
  <si>
    <t>MICHAEL ANGELO SALDARRIAGA GARZON</t>
  </si>
  <si>
    <t>CR 12 B CL 8 -11</t>
  </si>
  <si>
    <t>900057560001998938</t>
  </si>
  <si>
    <t>2026-03-09 10:24:53</t>
  </si>
  <si>
    <t>23674194</t>
  </si>
  <si>
    <t>2026-02-26 10:27:42</t>
  </si>
  <si>
    <t>SAMIR JULIAN MARTINEZ HENAO</t>
  </si>
  <si>
    <t>3005647004</t>
  </si>
  <si>
    <t>RURAL_190319203801000001_VEREDA GUAMITO</t>
  </si>
  <si>
    <t>190319203801000001</t>
  </si>
  <si>
    <t>2026-03-12 10:27:42</t>
  </si>
  <si>
    <t>23674198</t>
  </si>
  <si>
    <t>2026-02-26 10:29:01</t>
  </si>
  <si>
    <t>EDWIN MAURICIO SEPULVEDA CEBALLOS</t>
  </si>
  <si>
    <t>3002710573</t>
  </si>
  <si>
    <t>RURAL_190318203201250001_SAN ISIDRO SANGO</t>
  </si>
  <si>
    <t>190318203201250001</t>
  </si>
  <si>
    <t>2026-03-12 10:29:01</t>
  </si>
  <si>
    <t>23674203</t>
  </si>
  <si>
    <t>2026-02-26 10:30:30</t>
  </si>
  <si>
    <t>YEISON STIVEN ZAPATA AGUDELO</t>
  </si>
  <si>
    <t>RURAL_190319203826900001_PROV.190319203826900000</t>
  </si>
  <si>
    <t>190319203826900001</t>
  </si>
  <si>
    <t>2026-03-12 10:30:30</t>
  </si>
  <si>
    <t>23674206</t>
  </si>
  <si>
    <t>2026-02-26 10:30:48</t>
  </si>
  <si>
    <t>YERSY PAOLA ORREGO GRISALES</t>
  </si>
  <si>
    <t>RURAL_190319203822980002_PROV.190319203822980000</t>
  </si>
  <si>
    <t>190319203822980002</t>
  </si>
  <si>
    <t>2026-03-12 10:30:48</t>
  </si>
  <si>
    <t>23674227</t>
  </si>
  <si>
    <t>2026-02-26 10:40:00</t>
  </si>
  <si>
    <t>FREDY ALBERTO GALLEGO MONTOYA</t>
  </si>
  <si>
    <t>RURAL_190616100039566001_CRA 55 AEN 11 33 URB NUVI</t>
  </si>
  <si>
    <t>190616100039566001</t>
  </si>
  <si>
    <t>2026-03-09 10:40:00</t>
  </si>
  <si>
    <t>23674240</t>
  </si>
  <si>
    <t>2026-02-26 10:44:41</t>
  </si>
  <si>
    <t>JUAN GABRIEL ORTIZ ZAPATA</t>
  </si>
  <si>
    <t>RURAL_190674200650785003_PROV.190674200650785000</t>
  </si>
  <si>
    <t>190674200650785003</t>
  </si>
  <si>
    <t>2026-03-12 10:44:41</t>
  </si>
  <si>
    <t>23674249</t>
  </si>
  <si>
    <t>2026-02-26 10:47:52</t>
  </si>
  <si>
    <t>ALEJANDRO ANTONIO RUIZ GIL</t>
  </si>
  <si>
    <t>3013399160</t>
  </si>
  <si>
    <t>RURAL_190617200770096012_PROV.VDA AGUAS CLARAS PC</t>
  </si>
  <si>
    <t>190617200770096012</t>
  </si>
  <si>
    <t>2026-03-12 10:47:52</t>
  </si>
  <si>
    <t>23674299</t>
  </si>
  <si>
    <t>2026-02-26 11:25:50</t>
  </si>
  <si>
    <t>LINA ORREGO</t>
  </si>
  <si>
    <t>3113026</t>
  </si>
  <si>
    <t>CR 47 C CL 76 D SUR -10</t>
  </si>
  <si>
    <t>017427306400100000</t>
  </si>
  <si>
    <t>2026-03-11 11:25:50</t>
  </si>
  <si>
    <t>23674304</t>
  </si>
  <si>
    <t>2026-02-26 11:32:30</t>
  </si>
  <si>
    <t>MAQUINARIA PESADA Y AMARILLA SAS</t>
  </si>
  <si>
    <t>RURAL_181005136000001005_VDA HORIZONTES</t>
  </si>
  <si>
    <t>181005136000001005</t>
  </si>
  <si>
    <t>2026-03-12 11:32:30</t>
  </si>
  <si>
    <t>23674306</t>
  </si>
  <si>
    <t>2026-02-26 11:33:12</t>
  </si>
  <si>
    <t>MAURICIO ALBERTO PIEDRAHITA ROA</t>
  </si>
  <si>
    <t>5400048</t>
  </si>
  <si>
    <t>3107742780</t>
  </si>
  <si>
    <t>RURAL_181053735300000002_PROV.VDA UVITAL</t>
  </si>
  <si>
    <t>181053735300000002</t>
  </si>
  <si>
    <t>2026-03-12 11:33:12</t>
  </si>
  <si>
    <t>23674308</t>
  </si>
  <si>
    <t>2026-02-26 11:34:01</t>
  </si>
  <si>
    <t>JOSE PAULO NARANJO PRECIADO</t>
  </si>
  <si>
    <t>3116144439</t>
  </si>
  <si>
    <t>RURAL_190318203498060002_PROV.VDA SAN JOSE</t>
  </si>
  <si>
    <t>190318203498060002</t>
  </si>
  <si>
    <t>2026-03-12 11:34:01</t>
  </si>
  <si>
    <t>23674314</t>
  </si>
  <si>
    <t>2026-02-26 11:39:01</t>
  </si>
  <si>
    <t>RURAL_181005136000000002_VDA HORIZONTES</t>
  </si>
  <si>
    <t>181005136000000002</t>
  </si>
  <si>
    <t>2026-03-12 11:39:01</t>
  </si>
  <si>
    <t>23674320</t>
  </si>
  <si>
    <t>2026-02-26 11:41:28</t>
  </si>
  <si>
    <t>IVAN ALBEIRO RAMIREZ SOTO</t>
  </si>
  <si>
    <t>3706666</t>
  </si>
  <si>
    <t>RURAL_190616100032506023_BOSQUE CAMPESTRE LT23 MZC</t>
  </si>
  <si>
    <t>190616100032506023</t>
  </si>
  <si>
    <t>2026-03-09 11:41:28</t>
  </si>
  <si>
    <t>23674322</t>
  </si>
  <si>
    <t>2026-02-26 11:43:33</t>
  </si>
  <si>
    <t>ANA MARIA NARANJO SANCHEZ</t>
  </si>
  <si>
    <t>RURAL_190318203427500001_PROV.190318203427500000</t>
  </si>
  <si>
    <t>190318203427500001</t>
  </si>
  <si>
    <t>2026-03-12 11:43:33</t>
  </si>
  <si>
    <t>23674458</t>
  </si>
  <si>
    <t>2026-02-26 13:16:17</t>
  </si>
  <si>
    <t>CANESFI S.A.S.</t>
  </si>
  <si>
    <t>RURAL_190617200573933005</t>
  </si>
  <si>
    <t>190617200573933005</t>
  </si>
  <si>
    <t>2026-03-12 13:16:17</t>
  </si>
  <si>
    <t>23674475</t>
  </si>
  <si>
    <t>2026-02-26 13:28:34</t>
  </si>
  <si>
    <t>UNE EPM TELECOMUNICACIONES SA</t>
  </si>
  <si>
    <t>8648715</t>
  </si>
  <si>
    <t>3013328196</t>
  </si>
  <si>
    <t>RURAL_190607200600634000_SENIORS CLUB FIZEBAD VIA</t>
  </si>
  <si>
    <t>190607200600634000</t>
  </si>
  <si>
    <t>2026-03-12 13:28:34</t>
  </si>
  <si>
    <t>23674501</t>
  </si>
  <si>
    <t>2026-02-26 13:46:49</t>
  </si>
  <si>
    <t>JOSE GREGORIO HERRERA RINCON</t>
  </si>
  <si>
    <t>3112375233</t>
  </si>
  <si>
    <t>RURAL_190319207363000101_VDA SAN IGNACIO</t>
  </si>
  <si>
    <t>190319207363000101</t>
  </si>
  <si>
    <t>2026-03-12 13:46:49</t>
  </si>
  <si>
    <t>23674508</t>
  </si>
  <si>
    <t>2026-02-26 13:50:47</t>
  </si>
  <si>
    <t>JUAN FELIPE ARAQUE RENDON</t>
  </si>
  <si>
    <t>3022070673</t>
  </si>
  <si>
    <t>RURAL_190617200630150001_PROV.TRES PUERTAS</t>
  </si>
  <si>
    <t>190617200630150001</t>
  </si>
  <si>
    <t>2026-03-12 13:50:47</t>
  </si>
  <si>
    <t>23674510</t>
  </si>
  <si>
    <t>2026-02-26 13:51:57</t>
  </si>
  <si>
    <t>MARIA AMPARO VALENCIA CASTAÑO</t>
  </si>
  <si>
    <t>4840674</t>
  </si>
  <si>
    <t>3136440399</t>
  </si>
  <si>
    <t>RURAL_190616100411890010</t>
  </si>
  <si>
    <t>190616100411890010</t>
  </si>
  <si>
    <t>2026-03-09 13:51:57</t>
  </si>
  <si>
    <t>23674525</t>
  </si>
  <si>
    <t>2026-02-26 14:02:36</t>
  </si>
  <si>
    <t>RURAL_146015116000000000_RURAL_PALMITAS</t>
  </si>
  <si>
    <t>146015116000000000</t>
  </si>
  <si>
    <t>2026-03-18 14:02:36</t>
  </si>
  <si>
    <t>23674532</t>
  </si>
  <si>
    <t>2026-02-26 14:06:26</t>
  </si>
  <si>
    <t>JHON JAIRO RESTREPO PARRA</t>
  </si>
  <si>
    <t>3145975541</t>
  </si>
  <si>
    <t>RURAL_190376200338200000_CHAPARRAL</t>
  </si>
  <si>
    <t>190376200338200000</t>
  </si>
  <si>
    <t>2026-03-12 14:06:26</t>
  </si>
  <si>
    <t>23674558</t>
  </si>
  <si>
    <t>2026-02-26 14:21:04</t>
  </si>
  <si>
    <t>LAURA FUENTES</t>
  </si>
  <si>
    <t>3196799523</t>
  </si>
  <si>
    <t>RURAL_181034060000000001_VDA LA CHAPA</t>
  </si>
  <si>
    <t>181034060000000001</t>
  </si>
  <si>
    <t>2026-03-12 14:21:04</t>
  </si>
  <si>
    <t>23674570</t>
  </si>
  <si>
    <t>2026-02-26 14:28:07</t>
  </si>
  <si>
    <t>OSCAR ALFREDO PALACIO BAENA</t>
  </si>
  <si>
    <t>8888888</t>
  </si>
  <si>
    <t>3002040625</t>
  </si>
  <si>
    <t>RURAL_190616200260481000_VEREDA SAN LUIS</t>
  </si>
  <si>
    <t>190616200260481000</t>
  </si>
  <si>
    <t>2026-03-12 14:28:07</t>
  </si>
  <si>
    <t>23674571</t>
  </si>
  <si>
    <t>RUBEN DARIO QUINTERO SOTO</t>
  </si>
  <si>
    <t>3117268685</t>
  </si>
  <si>
    <t>RURAL_190440200660754002_190440200660754002</t>
  </si>
  <si>
    <t>190440200660754002</t>
  </si>
  <si>
    <t>2026-03-12 14:28:51</t>
  </si>
  <si>
    <t>23674588</t>
  </si>
  <si>
    <t>2026-02-26 14:36:13</t>
  </si>
  <si>
    <t>CARLOS MARIO OCAMPO GIRALDO</t>
  </si>
  <si>
    <t>5483668</t>
  </si>
  <si>
    <t>RURAL_190440200673530001_VEREDA ALTO DEL MERCADO</t>
  </si>
  <si>
    <t>190440200673530001</t>
  </si>
  <si>
    <t>2026-03-12 14:36:13</t>
  </si>
  <si>
    <t>23674592</t>
  </si>
  <si>
    <t>2026-02-26 14:39:39</t>
  </si>
  <si>
    <t>NICOLAS ANDRES JARAMILLO DUQUE</t>
  </si>
  <si>
    <t>3136026467</t>
  </si>
  <si>
    <t>RURAL_190649100023505011_CL 20 CR 45 -11 LOTE 83</t>
  </si>
  <si>
    <t>190649100023505011</t>
  </si>
  <si>
    <t>2026-03-09 14:39:39</t>
  </si>
  <si>
    <t>23674640</t>
  </si>
  <si>
    <t>2026-02-26 15:08:11</t>
  </si>
  <si>
    <t>FELIPE JESUS MONTOYA PELAEZ</t>
  </si>
  <si>
    <t>3244993578</t>
  </si>
  <si>
    <t>CR 31 CL 19 -435 (CS 1320 ARGENTINA )</t>
  </si>
  <si>
    <t>190607100640101320</t>
  </si>
  <si>
    <t>2026-03-09 15:08:11</t>
  </si>
  <si>
    <t>23674648</t>
  </si>
  <si>
    <t>2026-02-26 15:12:31</t>
  </si>
  <si>
    <t>HILDER ALBERTO VALENCIA PANESO</t>
  </si>
  <si>
    <t>3207969023</t>
  </si>
  <si>
    <t>RURAL_190614100393546001_CRA 57 CL 40 92 LAS TORRE</t>
  </si>
  <si>
    <t>190614100393546001</t>
  </si>
  <si>
    <t>2026-03-09 15:12:31</t>
  </si>
  <si>
    <t>23674658</t>
  </si>
  <si>
    <t>2026-02-26 15:16:33</t>
  </si>
  <si>
    <t>HAROL  CANO ARROYAVE</t>
  </si>
  <si>
    <t>3013599960</t>
  </si>
  <si>
    <t>RURAL_147058490000000000_147058490000000000</t>
  </si>
  <si>
    <t>147058490000000000</t>
  </si>
  <si>
    <t>2026-03-18 15:16:33</t>
  </si>
  <si>
    <t>23674660</t>
  </si>
  <si>
    <t>2026-02-26 15:16:56</t>
  </si>
  <si>
    <t>BERTHA LIGIA GARCES DE RAMIREZ</t>
  </si>
  <si>
    <t>CL 45 CR 53 -83</t>
  </si>
  <si>
    <t>900056150001999774</t>
  </si>
  <si>
    <t>2026-03-09 15:16:56</t>
  </si>
  <si>
    <t>23674663</t>
  </si>
  <si>
    <t>2026-02-26 15:17:32</t>
  </si>
  <si>
    <t>JUAN CAMILO BETANCUR LENIS</t>
  </si>
  <si>
    <t>3206269351</t>
  </si>
  <si>
    <t>RURAL_190319205114100001_PROV.190319205114100000</t>
  </si>
  <si>
    <t>190319205114100001</t>
  </si>
  <si>
    <t>2026-03-12 15:17:32</t>
  </si>
  <si>
    <t>23674664</t>
  </si>
  <si>
    <t>2026-02-26 15:18:42</t>
  </si>
  <si>
    <t>ROCIO GARCES JURADO</t>
  </si>
  <si>
    <t>CL 45 CR 53 -79</t>
  </si>
  <si>
    <t>900056150001999816</t>
  </si>
  <si>
    <t>2026-03-09 15:18:42</t>
  </si>
  <si>
    <t>23674670</t>
  </si>
  <si>
    <t>2026-02-26 15:21:28</t>
  </si>
  <si>
    <t>HENRY ALEXIS CHICA RUA</t>
  </si>
  <si>
    <t>RURAL_190318203135930002_PROV.190318203135930000</t>
  </si>
  <si>
    <t>190318203135930002</t>
  </si>
  <si>
    <t>2026-03-12 15:21:28</t>
  </si>
  <si>
    <t>23674677</t>
  </si>
  <si>
    <t>2026-02-26 15:26:18</t>
  </si>
  <si>
    <t>LUIS MIGUEL ALVAREZ PENAGOS</t>
  </si>
  <si>
    <t>RURAL_190318204802000003_VEREDA SAN JOSE</t>
  </si>
  <si>
    <t>190318204802000003</t>
  </si>
  <si>
    <t>2026-03-12 15:26:18</t>
  </si>
  <si>
    <t>23674707</t>
  </si>
  <si>
    <t>2026-02-26 15:44:52</t>
  </si>
  <si>
    <t>JOHN FREDY POSADA BAENA</t>
  </si>
  <si>
    <t>RURAL_190149100112140201_CR 33 B CL 35-04 INT 301</t>
  </si>
  <si>
    <t>190149100112140201</t>
  </si>
  <si>
    <t>2026-03-09 15:44:52</t>
  </si>
  <si>
    <t>23674729</t>
  </si>
  <si>
    <t>2026-02-26 15:59:25</t>
  </si>
  <si>
    <t>EDGAR ALEXANDER RAMIREZ GARCIA</t>
  </si>
  <si>
    <t>RURAL_190736103903600000_20 DE JULIO</t>
  </si>
  <si>
    <t>190736103903600000</t>
  </si>
  <si>
    <t>2026-03-04 15:59:25</t>
  </si>
  <si>
    <t>23674732</t>
  </si>
  <si>
    <t>2026-02-26 16:01:47</t>
  </si>
  <si>
    <t>MARIA AURORA AVENDAÑO SANCHEZ</t>
  </si>
  <si>
    <t>3017212276</t>
  </si>
  <si>
    <t>RURAL_181005129000000004_VDA HORIZONTES</t>
  </si>
  <si>
    <t>181005129000000004</t>
  </si>
  <si>
    <t>2026-03-04 16:01:47</t>
  </si>
  <si>
    <t>23674733</t>
  </si>
  <si>
    <t>2026-02-26 16:03:09</t>
  </si>
  <si>
    <t>OSCAR EUGENIO RAMIREZ GARCIA</t>
  </si>
  <si>
    <t>3007806229</t>
  </si>
  <si>
    <t>CL 64 BA CR 106 -67 (INTERIOR 505 )</t>
  </si>
  <si>
    <t>086014216000670505</t>
  </si>
  <si>
    <t>2026-03-13 16:03:09</t>
  </si>
  <si>
    <t>23674737</t>
  </si>
  <si>
    <t>2026-02-26 16:05:31</t>
  </si>
  <si>
    <t>SIGIFREDO VIDALES DIEZ</t>
  </si>
  <si>
    <t>3117987941</t>
  </si>
  <si>
    <t>RURAL_190840200505009000_VDA COMINAL</t>
  </si>
  <si>
    <t>190840200505009000</t>
  </si>
  <si>
    <t>2026-03-13 16:05:31</t>
  </si>
  <si>
    <t>23674741</t>
  </si>
  <si>
    <t>2026-02-26 16:07:42</t>
  </si>
  <si>
    <t>SARA LUNA ACEVEDO OTALVARO</t>
  </si>
  <si>
    <t>3006481341</t>
  </si>
  <si>
    <t>CL 35 SUR CR 74 -15 (INTERIOR 301 )</t>
  </si>
  <si>
    <t>043715004000150301</t>
  </si>
  <si>
    <t>2026-03-05 16:07:42</t>
  </si>
  <si>
    <t>23674744</t>
  </si>
  <si>
    <t>2026-02-26 16:08:46</t>
  </si>
  <si>
    <t>YORDAN SEBASTIAN BERDUGO MORENO</t>
  </si>
  <si>
    <t>6007386</t>
  </si>
  <si>
    <t>3147710430</t>
  </si>
  <si>
    <t>RURAL_190197200665710000_VDA SAN LORENZO</t>
  </si>
  <si>
    <t>190197200665710000</t>
  </si>
  <si>
    <t>2026-03-18 16:08:46</t>
  </si>
  <si>
    <t>23674750</t>
  </si>
  <si>
    <t>2026-02-26 16:10:08</t>
  </si>
  <si>
    <t>JOSE WILLIAM GOMEZ ESPINOSA</t>
  </si>
  <si>
    <t>3112788971</t>
  </si>
  <si>
    <t>RURAL_190034100045590005_SALIDA A JARDIN</t>
  </si>
  <si>
    <t>190034100045590005</t>
  </si>
  <si>
    <t>2026-03-05 16:10:08</t>
  </si>
  <si>
    <t>23674756</t>
  </si>
  <si>
    <t>2026-02-26 16:13:00</t>
  </si>
  <si>
    <t>ELIANA GIL ALVAREZ</t>
  </si>
  <si>
    <t>4506997</t>
  </si>
  <si>
    <t>3104086373</t>
  </si>
  <si>
    <t>CR 106 CL 31 AA -89 (INTERIOR 201 )</t>
  </si>
  <si>
    <t>083026001110890201</t>
  </si>
  <si>
    <t>2026-03-05 16:13:00</t>
  </si>
  <si>
    <t>23674757</t>
  </si>
  <si>
    <t>2026-02-26 16:13:10</t>
  </si>
  <si>
    <t>LUIS GERMAN URIBE LOPEZ</t>
  </si>
  <si>
    <t>3044722186</t>
  </si>
  <si>
    <t>CR 18 D CL 57 B -92</t>
  </si>
  <si>
    <t>055128407200920000</t>
  </si>
  <si>
    <t>2026-03-11 16:13:10</t>
  </si>
  <si>
    <t>23674758</t>
  </si>
  <si>
    <t>2026-02-26 16:14:16</t>
  </si>
  <si>
    <t>JORGE ENRIQUE HOYOS</t>
  </si>
  <si>
    <t>3234632838</t>
  </si>
  <si>
    <t>CL 48 D SUR CR 42 D -80</t>
  </si>
  <si>
    <t>024418402400800000</t>
  </si>
  <si>
    <t>2026-03-04 16:14:16</t>
  </si>
  <si>
    <t>23674760</t>
  </si>
  <si>
    <t>2026-02-26 16:14:57</t>
  </si>
  <si>
    <t>MARIA GABRIELA CORDOBA DE YEPES</t>
  </si>
  <si>
    <t>3013838049</t>
  </si>
  <si>
    <t>CL 12 C SUR CR 54 -46</t>
  </si>
  <si>
    <t>041512304000460000</t>
  </si>
  <si>
    <t>2026-03-11 16:14:57</t>
  </si>
  <si>
    <t>23674761</t>
  </si>
  <si>
    <t>2026-02-26 16:16:18</t>
  </si>
  <si>
    <t>ANLLI YERIPSA TORRES MARIN</t>
  </si>
  <si>
    <t>3016419883</t>
  </si>
  <si>
    <t>CL 61 AA CR 104 -57 (INTERIOR 101 )</t>
  </si>
  <si>
    <t>086011114000570101</t>
  </si>
  <si>
    <t>2026-03-05 16:16:18</t>
  </si>
  <si>
    <t>23674763</t>
  </si>
  <si>
    <t>2026-02-26 16:17:03</t>
  </si>
  <si>
    <t>PAOLA ANDREA CARDONA</t>
  </si>
  <si>
    <t>3103937022</t>
  </si>
  <si>
    <t>RURAL_190318203215600001_PROV.VDA SAN ISIDRO</t>
  </si>
  <si>
    <t>190318203215600001</t>
  </si>
  <si>
    <t>2026-03-12 16:17:03</t>
  </si>
  <si>
    <t>23674766</t>
  </si>
  <si>
    <t>2026-02-26 16:21:24</t>
  </si>
  <si>
    <t>NORMA CONSTANZA CUELLAR MURILLO</t>
  </si>
  <si>
    <t>3158355564</t>
  </si>
  <si>
    <t>RURAL_181005129000000010_VDA HORIZONTES</t>
  </si>
  <si>
    <t>181005129000000010</t>
  </si>
  <si>
    <t>2026-03-04 16:21:24</t>
  </si>
  <si>
    <t>23674768</t>
  </si>
  <si>
    <t>2026-02-26 16:22:07</t>
  </si>
  <si>
    <t>IVAN DE JESUS CARDONA ALVAREZ</t>
  </si>
  <si>
    <t>RURAL_190440200660550002_190440200660550002</t>
  </si>
  <si>
    <t>190440200660550002</t>
  </si>
  <si>
    <t>2026-03-12 16:22:07</t>
  </si>
  <si>
    <t>23674771</t>
  </si>
  <si>
    <t>2026-02-26 16:24:27</t>
  </si>
  <si>
    <t>CONJUNTO RESIDENCIAL PORTO VITA PH</t>
  </si>
  <si>
    <t>3106054739</t>
  </si>
  <si>
    <t>CR 34 CL 1 SUR -137</t>
  </si>
  <si>
    <t>040324001001370000</t>
  </si>
  <si>
    <t>2026-03-04 16:24:27</t>
  </si>
  <si>
    <t>23674775</t>
  </si>
  <si>
    <t>2026-02-26 16:27:50</t>
  </si>
  <si>
    <t>ALEXANDER MUNERA MORENO</t>
  </si>
  <si>
    <t>3206661774</t>
  </si>
  <si>
    <t>RURAL_190411200310561010_PROV.BARRIO PRIMAVERA</t>
  </si>
  <si>
    <t>190411200310561010</t>
  </si>
  <si>
    <t>2026-03-04 16:27:50</t>
  </si>
  <si>
    <t>23674777</t>
  </si>
  <si>
    <t>2026-02-26 16:31:44</t>
  </si>
  <si>
    <t>JUAN DIEGO HURTADO QUINTERO</t>
  </si>
  <si>
    <t>RURAL_161087806000000000_CALDAS VIA A MINAS</t>
  </si>
  <si>
    <t>161087806000000000</t>
  </si>
  <si>
    <t>2026-03-04 16:31:44</t>
  </si>
  <si>
    <t>23674789</t>
  </si>
  <si>
    <t>2026-02-26 16:39:53</t>
  </si>
  <si>
    <t>HUGO ALEJANDRO RESTREPO BERMUDEZ</t>
  </si>
  <si>
    <t>3016278215</t>
  </si>
  <si>
    <t>CR 20 C CL 56 A -56 (INTERIOR 201 )</t>
  </si>
  <si>
    <t>055220306100560201</t>
  </si>
  <si>
    <t>2026-03-05 16:39:53</t>
  </si>
  <si>
    <t>23674801</t>
  </si>
  <si>
    <t>2026-02-26 16:44:12</t>
  </si>
  <si>
    <t>3143713120</t>
  </si>
  <si>
    <t>RURAL_190674200697900011_PARC BONAIRE LT 11</t>
  </si>
  <si>
    <t>190674200697900011</t>
  </si>
  <si>
    <t>2026-03-18 16:44:12</t>
  </si>
  <si>
    <t>23674806</t>
  </si>
  <si>
    <t>2026-02-26 16:46:47</t>
  </si>
  <si>
    <t>SANDRA JANETH GALLO MORALES</t>
  </si>
  <si>
    <t>3127527383</t>
  </si>
  <si>
    <t>RURAL_181005129000000011_VDA HORIZONTES</t>
  </si>
  <si>
    <t>181005129000000011</t>
  </si>
  <si>
    <t>2026-03-04 16:46:47</t>
  </si>
  <si>
    <t>23674809</t>
  </si>
  <si>
    <t>2026-02-26 16:49:11</t>
  </si>
  <si>
    <t>EMANUEL GIL CARMONA</t>
  </si>
  <si>
    <t>3118915806</t>
  </si>
  <si>
    <t>RURAL_190657200933380000_VEREDA LA FLORESTA</t>
  </si>
  <si>
    <t>190657200933380000</t>
  </si>
  <si>
    <t>2026-03-04 16:49:11</t>
  </si>
  <si>
    <t>23674813</t>
  </si>
  <si>
    <t>2026-02-26 16:52:14</t>
  </si>
  <si>
    <t>DUVAN DE JESUS PARRA BURITICA</t>
  </si>
  <si>
    <t>3137725083</t>
  </si>
  <si>
    <t>RURAL_190856100096600000_VILLANUEVA 152</t>
  </si>
  <si>
    <t>190856100096600000</t>
  </si>
  <si>
    <t>2026-03-11 16:52:14</t>
  </si>
  <si>
    <t>23674814</t>
  </si>
  <si>
    <t>2026-02-26 16:52:34</t>
  </si>
  <si>
    <t>CONSTRUCTORA MOLINO VIEJO S.A.S.</t>
  </si>
  <si>
    <t>4487595</t>
  </si>
  <si>
    <t>3015010997</t>
  </si>
  <si>
    <t>CR 63 CL 37 -25</t>
  </si>
  <si>
    <t>053623007000250000</t>
  </si>
  <si>
    <t>2026-03-04 16:52:34</t>
  </si>
  <si>
    <t>23674817</t>
  </si>
  <si>
    <t>2026-02-26 16:55:28</t>
  </si>
  <si>
    <t>ESTEFANY DUQUE CARTAGENA</t>
  </si>
  <si>
    <t>3422600</t>
  </si>
  <si>
    <t>3128841157</t>
  </si>
  <si>
    <t>CL 30 AA CR 89 DA -80 (INTERIOR 301 )</t>
  </si>
  <si>
    <t>053810119410800301</t>
  </si>
  <si>
    <t>2026-03-05 16:55:28</t>
  </si>
  <si>
    <t>23674822</t>
  </si>
  <si>
    <t>2026-02-26 17:01:49</t>
  </si>
  <si>
    <t>MARTHA NUBIA DUQUE DE BETANCUR</t>
  </si>
  <si>
    <t>3217074778</t>
  </si>
  <si>
    <t>RURAL_190690100138200000_CL 15 15-06</t>
  </si>
  <si>
    <t>190690100138200000</t>
  </si>
  <si>
    <t>2026-03-11 17:01:49</t>
  </si>
  <si>
    <t>23674823</t>
  </si>
  <si>
    <t>2026-02-26 17:03:37</t>
  </si>
  <si>
    <t>DORALBA DE JESUS LOPEZ HERNANDEZ</t>
  </si>
  <si>
    <t>RURAL_190616100323768050_VDA FONTIBON</t>
  </si>
  <si>
    <t>190616100323768050</t>
  </si>
  <si>
    <t>2026-03-04 17:03:37</t>
  </si>
  <si>
    <t>23674826</t>
  </si>
  <si>
    <t>2026-02-26 17:07:04</t>
  </si>
  <si>
    <t>LUIS FERNANDO ALBARINO MOSQUERA</t>
  </si>
  <si>
    <t>3197488033</t>
  </si>
  <si>
    <t>RURAL_190736103564700000_190736103564700000</t>
  </si>
  <si>
    <t>190736103564700000</t>
  </si>
  <si>
    <t>2026-03-11 17:07:04</t>
  </si>
  <si>
    <t>23674829</t>
  </si>
  <si>
    <t>2026-02-26 17:09:51</t>
  </si>
  <si>
    <t>ALIRIO DE J BEJARANO MARULANDA</t>
  </si>
  <si>
    <t>3114138826</t>
  </si>
  <si>
    <t>RURAL_190197200648985000_VDA LA MANOSA</t>
  </si>
  <si>
    <t>190197200648985000</t>
  </si>
  <si>
    <t>2026-03-18 17:09:51</t>
  </si>
  <si>
    <t>23674849</t>
  </si>
  <si>
    <t>2026-02-26 17:49:46</t>
  </si>
  <si>
    <t>KELLY YULIETH ORTIZ SUAZA</t>
  </si>
  <si>
    <t>3213979397</t>
  </si>
  <si>
    <t>CL 58 B CR 88 -18 (INTERIOR 100 )</t>
  </si>
  <si>
    <t>055818208000180100</t>
  </si>
  <si>
    <t>2026-03-05 17:49:46</t>
  </si>
  <si>
    <t>23674855</t>
  </si>
  <si>
    <t>2026-02-26 18:00:53</t>
  </si>
  <si>
    <t>CL 58 B CR 88 -18 (INTERIOR 200 )</t>
  </si>
  <si>
    <t>055818208000180200</t>
  </si>
  <si>
    <t>2026-03-05 18:00:53</t>
  </si>
  <si>
    <t>23674864</t>
  </si>
  <si>
    <t>2026-02-26 18:17:52</t>
  </si>
  <si>
    <t>VALORES INMOBILIARIOS CINCO S.A.S</t>
  </si>
  <si>
    <t>3215621332</t>
  </si>
  <si>
    <t>RURAL_190607200580207000_MOTELORO ZC 2</t>
  </si>
  <si>
    <t>190607200580207000</t>
  </si>
  <si>
    <t>2026-03-04 18:17:52</t>
  </si>
  <si>
    <t>23674873</t>
  </si>
  <si>
    <t>2026-02-26 19:18:55</t>
  </si>
  <si>
    <t>MARIA DEL PILAR RESTREPO CADAVID</t>
  </si>
  <si>
    <t>3130270</t>
  </si>
  <si>
    <t>3226578534</t>
  </si>
  <si>
    <t>RURAL_190607200610740000_PARC. LA SIBERIA L 29</t>
  </si>
  <si>
    <t>190607200610740000</t>
  </si>
  <si>
    <t>2026-03-04 19:18:55</t>
  </si>
  <si>
    <t>23674874</t>
  </si>
  <si>
    <t>2026-02-26 19:19:51</t>
  </si>
  <si>
    <t>JHON JAIRO JARAMILLO SERNA</t>
  </si>
  <si>
    <t>2212576</t>
  </si>
  <si>
    <t>3124650327</t>
  </si>
  <si>
    <t>CR 26 BD CL 56 D -12 (INTERIOR 401 )</t>
  </si>
  <si>
    <t>055226246400120401</t>
  </si>
  <si>
    <t>2026-03-05 19:19:51</t>
  </si>
  <si>
    <t>23674876</t>
  </si>
  <si>
    <t>2026-02-26 20:14:00</t>
  </si>
  <si>
    <t>HILDA ROSA NOHAVA MONTOYA</t>
  </si>
  <si>
    <t>3209859440</t>
  </si>
  <si>
    <t>CR 104 C CL 61 B -83 (INTERIOR 101 )</t>
  </si>
  <si>
    <t>086024301200830101</t>
  </si>
  <si>
    <t>2026-03-13 20:14:00</t>
  </si>
  <si>
    <t>23674880</t>
  </si>
  <si>
    <t>2026-02-26 21:47:33</t>
  </si>
  <si>
    <t>LUZ MARLENY VELASQUEZ BEDOYA</t>
  </si>
  <si>
    <t>3004215070</t>
  </si>
  <si>
    <t>CR 59 CL 69 C -16 (INTERIOR 301 )</t>
  </si>
  <si>
    <t>076529009300160301</t>
  </si>
  <si>
    <t>2026-03-05 21:47:33</t>
  </si>
  <si>
    <t>23224262</t>
  </si>
  <si>
    <t>2026-02-27 11:12:30</t>
  </si>
  <si>
    <t>CARLOS ARTURO COLORADO SEPULVEDA</t>
  </si>
  <si>
    <t>3146284109</t>
  </si>
  <si>
    <t>RURAL_190680100425400003</t>
  </si>
  <si>
    <t>190680100425400003</t>
  </si>
  <si>
    <t>2026-03-06 11:12:30</t>
  </si>
  <si>
    <t>23459891</t>
  </si>
  <si>
    <t>2026-02-27 09:51:12</t>
  </si>
  <si>
    <t>LORENZO ANTONIO ESCUDERO CATAÑO</t>
  </si>
  <si>
    <t>3218455807</t>
  </si>
  <si>
    <t>RURAL_190670101153200002</t>
  </si>
  <si>
    <t>190670101153200002</t>
  </si>
  <si>
    <t>NORDESTE Vin-Legal. y Ref. Reg.</t>
  </si>
  <si>
    <t>2026-03-06 09:51:12</t>
  </si>
  <si>
    <t>23560516</t>
  </si>
  <si>
    <t>2026-02-27 09:51:13</t>
  </si>
  <si>
    <t>NANCY MARIA JIMENEZ LOPEZ</t>
  </si>
  <si>
    <t>3128844191</t>
  </si>
  <si>
    <t>RURAL_190604100074785100_CL 4A 10A 13</t>
  </si>
  <si>
    <t>190604100074785100</t>
  </si>
  <si>
    <t>2026-03-10 09:51:13</t>
  </si>
  <si>
    <t>23599871</t>
  </si>
  <si>
    <t>2026-02-27 09:52:45</t>
  </si>
  <si>
    <t>HUGO ALBERTO LOAIZA OSORIO</t>
  </si>
  <si>
    <t>3113658380</t>
  </si>
  <si>
    <t>RURAL_ 190614100045820201 CR 54 CL 48 -23 (INTERIO</t>
  </si>
  <si>
    <t>190614100045820201</t>
  </si>
  <si>
    <t>2026-03-12 09:52:45</t>
  </si>
  <si>
    <t>2026-02-26 10:07:26</t>
  </si>
  <si>
    <t>2026-03-12 10:07:26</t>
  </si>
  <si>
    <t>23637555</t>
  </si>
  <si>
    <t>CAROLINA  CADAVID GIRALDO</t>
  </si>
  <si>
    <t>4224147</t>
  </si>
  <si>
    <t>3117784701</t>
  </si>
  <si>
    <t>RURAL_130025730400000004_BARRO BLANCO</t>
  </si>
  <si>
    <t>130025730400000004</t>
  </si>
  <si>
    <t>2026-02-26 10:05:48</t>
  </si>
  <si>
    <t>2026-03-12 10:05:48</t>
  </si>
  <si>
    <t>2026-02-26 10:07:52</t>
  </si>
  <si>
    <t>2026-03-12 10:07:52</t>
  </si>
  <si>
    <t>2026-02-26 10:07:00</t>
  </si>
  <si>
    <t>2026-03-12 10:07:00</t>
  </si>
  <si>
    <t>23646033</t>
  </si>
  <si>
    <t>2026-02-27 08:22:41</t>
  </si>
  <si>
    <t>ALEJANDRA URIBE RENDON</t>
  </si>
  <si>
    <t>3006122395</t>
  </si>
  <si>
    <t>RURAL_190674200562175000_VDA GUACIRU</t>
  </si>
  <si>
    <t>190674200562175000</t>
  </si>
  <si>
    <t>2026-03-05 08:22:41</t>
  </si>
  <si>
    <t>23650577</t>
  </si>
  <si>
    <t>2026-02-26 08:54:04</t>
  </si>
  <si>
    <t>KELLY XIOMARA VELEZ GIRALDO</t>
  </si>
  <si>
    <t>3126501511</t>
  </si>
  <si>
    <t>RURAL_190378200374979001_VDA FRAGUAS</t>
  </si>
  <si>
    <t>190378200374979001</t>
  </si>
  <si>
    <t>2026-03-16 08:54:04</t>
  </si>
  <si>
    <t>23655284</t>
  </si>
  <si>
    <t>2026-02-26 11:27:24</t>
  </si>
  <si>
    <t>YANETH ALEXANDRA MOSQUERA HURTADO</t>
  </si>
  <si>
    <t>3207612447</t>
  </si>
  <si>
    <t>RURAL_190378200374753001_VDA FRAGUAS</t>
  </si>
  <si>
    <t>190378200374753001</t>
  </si>
  <si>
    <t>2026-03-16 11:27:24</t>
  </si>
  <si>
    <t>23657035</t>
  </si>
  <si>
    <t>2026-02-27 09:39:29</t>
  </si>
  <si>
    <t>WILMAR ALONSO MUÑOZ VELASQUEZ</t>
  </si>
  <si>
    <t>4236825</t>
  </si>
  <si>
    <t>3006426639</t>
  </si>
  <si>
    <t>CL 56 CR 54 -80</t>
  </si>
  <si>
    <t>055516004000800000</t>
  </si>
  <si>
    <t>2026-03-05 09:39:29</t>
  </si>
  <si>
    <t>4 días 09:39</t>
  </si>
  <si>
    <t>2026-02-27 06:22:16</t>
  </si>
  <si>
    <t>2026-03-10 06:22:16</t>
  </si>
  <si>
    <t>2026-02-27 11:00:09</t>
  </si>
  <si>
    <t>23661514</t>
  </si>
  <si>
    <t>BETTY IVONE MUÑOZ URIBE</t>
  </si>
  <si>
    <t>3760662</t>
  </si>
  <si>
    <t>3122369690</t>
  </si>
  <si>
    <t>RURAL_163011915000000020_RURAL ITAGUI LOS GOMEZ</t>
  </si>
  <si>
    <t>163011915000000020</t>
  </si>
  <si>
    <t>2026-03-06 08:09:11</t>
  </si>
  <si>
    <t>16/02/2026 15:31:44</t>
  </si>
  <si>
    <t xml:space="preserve">419 falta baño y terminar de organizar todo la vivíenda para q sea avitable </t>
  </si>
  <si>
    <t>23662248</t>
  </si>
  <si>
    <t>2026-02-27 11:04:27</t>
  </si>
  <si>
    <t>CARLOS ALBERTO SILVA GUTIERREZ</t>
  </si>
  <si>
    <t>3006123247</t>
  </si>
  <si>
    <t>RURAL_190318203193401000_VDA BATEA SECA</t>
  </si>
  <si>
    <t>190318203193401000</t>
  </si>
  <si>
    <t>2026-03-05 11:04:27</t>
  </si>
  <si>
    <t>4 días 11:04</t>
  </si>
  <si>
    <t>23665269</t>
  </si>
  <si>
    <t>2026-02-27 09:20:07</t>
  </si>
  <si>
    <t>JOSE MIGUEL MORALES GARCIA</t>
  </si>
  <si>
    <t>3170055815</t>
  </si>
  <si>
    <t>RURAL_190021200757585002_PROV.VEREDA EL POPO</t>
  </si>
  <si>
    <t>190021200757585002</t>
  </si>
  <si>
    <t>2026-03-05 09:20:07</t>
  </si>
  <si>
    <t>2026-02-27 06:31:39</t>
  </si>
  <si>
    <t>RURAL_190604100346230000</t>
  </si>
  <si>
    <t>2026-03-10 06:31:39</t>
  </si>
  <si>
    <t>2026-02-27 08:15:49</t>
  </si>
  <si>
    <t>2026-03-10 08:15:49</t>
  </si>
  <si>
    <t>27/02/2026 8:15:00</t>
  </si>
  <si>
    <t>Hv+ pase + bornera trafo 5423</t>
  </si>
  <si>
    <t>2026-02-27 11:17:42</t>
  </si>
  <si>
    <t>2026-03-10 11:17:42</t>
  </si>
  <si>
    <t>23670752</t>
  </si>
  <si>
    <t>2026-02-27 08:40:06</t>
  </si>
  <si>
    <t>JUAN CARLOS RAVE BURITICA</t>
  </si>
  <si>
    <t>3533885</t>
  </si>
  <si>
    <t>3002207700</t>
  </si>
  <si>
    <t>CL 36 CR 80 B -44</t>
  </si>
  <si>
    <t>053816000200440000</t>
  </si>
  <si>
    <t>2026-03-05 08:40:06</t>
  </si>
  <si>
    <t>25/02/2026 15:10:10</t>
  </si>
  <si>
    <t>JORGE LEANDRO ARROYAVE ORDUZ</t>
  </si>
  <si>
    <t xml:space="preserve">Ninguna </t>
  </si>
  <si>
    <t>2026-02-27 06:23:16</t>
  </si>
  <si>
    <t>2026-03-10 06:23:16</t>
  </si>
  <si>
    <t>2026-02-27 06:23:50</t>
  </si>
  <si>
    <t>2026-03-10 06:23:50</t>
  </si>
  <si>
    <t>2026-02-27 09:38:37</t>
  </si>
  <si>
    <t>2026-03-17 09:38:37</t>
  </si>
  <si>
    <t>2026-02-27 06:24:30</t>
  </si>
  <si>
    <t>2026-03-10 06:24:30</t>
  </si>
  <si>
    <t>2026-02-27 10:45:31</t>
  </si>
  <si>
    <t>RURAL_190657100026160201_BARRIO EL POBLADO</t>
  </si>
  <si>
    <t>2026-03-10 10:45:31</t>
  </si>
  <si>
    <t>23674745</t>
  </si>
  <si>
    <t>2026-02-27 09:24:46</t>
  </si>
  <si>
    <t>BLANCA ISABEL RUIZ RAMIREZ</t>
  </si>
  <si>
    <t>3183973864</t>
  </si>
  <si>
    <t>RURAL_190893100438390002_VILLA MARIA</t>
  </si>
  <si>
    <t>190893100438390002</t>
  </si>
  <si>
    <t>2026-03-06 09:24:46</t>
  </si>
  <si>
    <t>23674770</t>
  </si>
  <si>
    <t>LEIDY JOHANNA ECHAVARRIA ANAYA</t>
  </si>
  <si>
    <t>3014264589</t>
  </si>
  <si>
    <t>RURAL_190736105423495010_LA PATERA</t>
  </si>
  <si>
    <t>190736105423495010</t>
  </si>
  <si>
    <t>23675112</t>
  </si>
  <si>
    <t>2026-02-27 07:18:59</t>
  </si>
  <si>
    <t>REINALDO URIEL TOBON SUAREZ</t>
  </si>
  <si>
    <t>3107466049</t>
  </si>
  <si>
    <t>RURAL_190425200425120002_TRES PIEDRAS</t>
  </si>
  <si>
    <t>190425200425120002</t>
  </si>
  <si>
    <t>2026-03-05 07:18:59</t>
  </si>
  <si>
    <t>23675148</t>
  </si>
  <si>
    <t>2026-02-27 07:49:16</t>
  </si>
  <si>
    <t>3226544010</t>
  </si>
  <si>
    <t>CL 9 SUR CR 35 -100</t>
  </si>
  <si>
    <t>040319005001000000</t>
  </si>
  <si>
    <t>2026-03-05 07:49:16</t>
  </si>
  <si>
    <t>23675160</t>
  </si>
  <si>
    <t>2026-02-27 07:55:54</t>
  </si>
  <si>
    <t>LEIDY YURANI GARCIA BERMUDEZ</t>
  </si>
  <si>
    <t>2511858</t>
  </si>
  <si>
    <t>3116697373</t>
  </si>
  <si>
    <t>CL 45 CR 10 A -65 (INTERIOR 301 )</t>
  </si>
  <si>
    <t>054115000100650301</t>
  </si>
  <si>
    <t>2026-03-06 07:55:54</t>
  </si>
  <si>
    <t>23675163</t>
  </si>
  <si>
    <t>2026-02-27 08:00:28</t>
  </si>
  <si>
    <t>MUNICIPIO ENVIGADO</t>
  </si>
  <si>
    <t>3394018</t>
  </si>
  <si>
    <t>3053390779</t>
  </si>
  <si>
    <t>CR 44 CL 50 SUR -9 (INTERIOR 8000 )</t>
  </si>
  <si>
    <t>025424000000098000</t>
  </si>
  <si>
    <t>2026-03-05 08:00:28</t>
  </si>
  <si>
    <t>23675178</t>
  </si>
  <si>
    <t>2026-02-27 08:10:54</t>
  </si>
  <si>
    <t>ASTRID VIVIANA MARIN SANCHEZ</t>
  </si>
  <si>
    <t>3203836627</t>
  </si>
  <si>
    <t>RURAL_190319207564110002_PROV.VDA GUAMITO</t>
  </si>
  <si>
    <t>190319207564110002</t>
  </si>
  <si>
    <t>2026-03-05 08:10:54</t>
  </si>
  <si>
    <t>23675213</t>
  </si>
  <si>
    <t>2026-02-27 08:28:09</t>
  </si>
  <si>
    <t>YURLENIS CORDOBA ARBOLEDA</t>
  </si>
  <si>
    <t>5041963</t>
  </si>
  <si>
    <t>3115690598</t>
  </si>
  <si>
    <t>CR 29 A CL 59 A -2 (INTERIOR 102 )</t>
  </si>
  <si>
    <t>055229109100020102</t>
  </si>
  <si>
    <t>2026-03-06 08:28:09</t>
  </si>
  <si>
    <t>23675228</t>
  </si>
  <si>
    <t>2026-02-27 08:30:53</t>
  </si>
  <si>
    <t>CR 29 A CL 59 A -2 (INTERIOR 104 )</t>
  </si>
  <si>
    <t>055229109100020104</t>
  </si>
  <si>
    <t>2026-03-06 08:30:53</t>
  </si>
  <si>
    <t>23675231</t>
  </si>
  <si>
    <t>2026-02-27 08:31:47</t>
  </si>
  <si>
    <t>SANDRA MILENA ARANGO</t>
  </si>
  <si>
    <t>CR 29 A CL 59 -103</t>
  </si>
  <si>
    <t>055229109001030000</t>
  </si>
  <si>
    <t>2026-03-06 08:31:47</t>
  </si>
  <si>
    <t>23675239</t>
  </si>
  <si>
    <t>2026-02-27 08:38:56</t>
  </si>
  <si>
    <t>JHON JAIRO JIMENEZ HERNANDEZ</t>
  </si>
  <si>
    <t>3117319200</t>
  </si>
  <si>
    <t>RURAL_190756100827800004</t>
  </si>
  <si>
    <t>190756100827800004</t>
  </si>
  <si>
    <t>2026-03-05 08:38:56</t>
  </si>
  <si>
    <t>23675242</t>
  </si>
  <si>
    <t>2026-02-27 08:41:10</t>
  </si>
  <si>
    <t>SERGIO ANDRES GOMEZ ZULUAGA</t>
  </si>
  <si>
    <t>3125332530</t>
  </si>
  <si>
    <t>RURAL_190440200580050001_PROV.VAD CASCAJO ARRIBA</t>
  </si>
  <si>
    <t>190440200580050001</t>
  </si>
  <si>
    <t>2026-03-05 08:41:10</t>
  </si>
  <si>
    <t>23675243</t>
  </si>
  <si>
    <t>2026-02-27 08:42:56</t>
  </si>
  <si>
    <t>LA ESQUINA TOPS SAS</t>
  </si>
  <si>
    <t>3001717772</t>
  </si>
  <si>
    <t>CL 12 CR 43 E -7</t>
  </si>
  <si>
    <t>051412003500070000</t>
  </si>
  <si>
    <t>2026-03-05 08:42:56</t>
  </si>
  <si>
    <t>23675244</t>
  </si>
  <si>
    <t>2026-02-27 08:43:12</t>
  </si>
  <si>
    <t>LAURA CAMILA SILVA MUÑOZ</t>
  </si>
  <si>
    <t>3234177593</t>
  </si>
  <si>
    <t>RURAL_190735100265600001_KR 53 N. 44</t>
  </si>
  <si>
    <t>190735100265600001</t>
  </si>
  <si>
    <t>2026-03-06 08:43:12</t>
  </si>
  <si>
    <t>23675263</t>
  </si>
  <si>
    <t>2026-02-27 08:51:59</t>
  </si>
  <si>
    <t>2026-03-05 08:51:59</t>
  </si>
  <si>
    <t>23675271</t>
  </si>
  <si>
    <t>2026-02-27 08:57:47</t>
  </si>
  <si>
    <t>BLANCA LUCERO ACEVEDO</t>
  </si>
  <si>
    <t>3216144753</t>
  </si>
  <si>
    <t>RURAL_190042200590265000_VEDA CATIVO</t>
  </si>
  <si>
    <t>190042200590265000</t>
  </si>
  <si>
    <t>2026-03-05 08:57:47</t>
  </si>
  <si>
    <t>23675283</t>
  </si>
  <si>
    <t>2026-02-27 09:07:11</t>
  </si>
  <si>
    <t>JUAN SEBASTIAN USUGA ESPINOSA</t>
  </si>
  <si>
    <t>3122247234</t>
  </si>
  <si>
    <t>CR 109 CL 55 -97 (INTERIOR 104 )</t>
  </si>
  <si>
    <t>085029005000970104</t>
  </si>
  <si>
    <t>2026-03-12 09:07:11</t>
  </si>
  <si>
    <t>23675284</t>
  </si>
  <si>
    <t>2026-02-27 09:08:39</t>
  </si>
  <si>
    <t>REFORESTADORA Y MANUFACTURERA LOS RETIRO</t>
  </si>
  <si>
    <t>6044486</t>
  </si>
  <si>
    <t>RURAL_190607200580275000_REFORESTADORA LOS RETIRO</t>
  </si>
  <si>
    <t>190607200580275000</t>
  </si>
  <si>
    <t>2026-03-05 09:08:39</t>
  </si>
  <si>
    <t>23675285</t>
  </si>
  <si>
    <t>2026-02-27 09:09:10</t>
  </si>
  <si>
    <t>TRANSFORMADORES MAXWELL S.A.S.</t>
  </si>
  <si>
    <t>4443302</t>
  </si>
  <si>
    <t>3148199728</t>
  </si>
  <si>
    <t>CR 55 CL 54 A SUR -4</t>
  </si>
  <si>
    <t>045525004100040000</t>
  </si>
  <si>
    <t>2026-03-05 09:09:10</t>
  </si>
  <si>
    <t>23675287</t>
  </si>
  <si>
    <t>2026-02-27 09:09:55</t>
  </si>
  <si>
    <t>FRANCISCO JAVIER SALDARRIAGA ZAPATA</t>
  </si>
  <si>
    <t>3529756</t>
  </si>
  <si>
    <t>3007852305</t>
  </si>
  <si>
    <t>RURAL_190607200655850000_VDA LA MIEL</t>
  </si>
  <si>
    <t>190607200655850000</t>
  </si>
  <si>
    <t>2026-03-19 09:09:55</t>
  </si>
  <si>
    <t>23675289</t>
  </si>
  <si>
    <t>2026-02-27 09:11:50</t>
  </si>
  <si>
    <t>RUBEN DARIO RESTREPO VALDERRAMA</t>
  </si>
  <si>
    <t>3218039641</t>
  </si>
  <si>
    <t>RURAL_190234100377235000_CL12 CR10 41 IN01</t>
  </si>
  <si>
    <t>190234100377235000</t>
  </si>
  <si>
    <t>2026-03-12 09:11:50</t>
  </si>
  <si>
    <t>23675299</t>
  </si>
  <si>
    <t>2026-02-27 09:26:06</t>
  </si>
  <si>
    <t>MARIA ONEIDA ESPINOSA GIRALDO</t>
  </si>
  <si>
    <t>8358608</t>
  </si>
  <si>
    <t>3104343117</t>
  </si>
  <si>
    <t>RURAL_190649100144750000_SIN DIRECCION</t>
  </si>
  <si>
    <t>190649100144750000</t>
  </si>
  <si>
    <t>2026-03-05 09:26:06</t>
  </si>
  <si>
    <t>23675310</t>
  </si>
  <si>
    <t>2026-02-27 09:37:09</t>
  </si>
  <si>
    <t>3394064</t>
  </si>
  <si>
    <t>3042117559</t>
  </si>
  <si>
    <t>CL 49 D SUR CR 39 B -90</t>
  </si>
  <si>
    <t>024319409200900000</t>
  </si>
  <si>
    <t>2026-03-05 09:37:09</t>
  </si>
  <si>
    <t>23675318</t>
  </si>
  <si>
    <t>2026-02-27 09:38:54</t>
  </si>
  <si>
    <t>CLARA INES OSPINA HERNANDEZ</t>
  </si>
  <si>
    <t>RURAL_190649200369100000_LA CABAA</t>
  </si>
  <si>
    <t>190649200369100000</t>
  </si>
  <si>
    <t>2026-03-05 09:38:54</t>
  </si>
  <si>
    <t>23675319</t>
  </si>
  <si>
    <t>2026-02-27 09:40:08</t>
  </si>
  <si>
    <t>CONSORCIO MASLO INGENIERIA</t>
  </si>
  <si>
    <t>3136361515</t>
  </si>
  <si>
    <t>CL 53 CR 74 -175</t>
  </si>
  <si>
    <t>055713004001750000</t>
  </si>
  <si>
    <t>2026-03-05 09:40:08</t>
  </si>
  <si>
    <t>4 días 09:40</t>
  </si>
  <si>
    <t>23675326</t>
  </si>
  <si>
    <t>2026-02-27 09:42:01</t>
  </si>
  <si>
    <t>GUILLERMO LEON URIBE CANO</t>
  </si>
  <si>
    <t>3113414662</t>
  </si>
  <si>
    <t>RURAL_190209200505900000_LOMA DEL VENADO</t>
  </si>
  <si>
    <t>190209200505900000</t>
  </si>
  <si>
    <t>2026-03-19 09:42:01</t>
  </si>
  <si>
    <t>23675329</t>
  </si>
  <si>
    <t>2026-02-27 09:43:52</t>
  </si>
  <si>
    <t>MARIA ALBA NELLY DUQUE DUQUE</t>
  </si>
  <si>
    <t>3117452088</t>
  </si>
  <si>
    <t>RURAL_190680200515250001_PROV.VDA LA LIBORIANA</t>
  </si>
  <si>
    <t>190680200515250001</t>
  </si>
  <si>
    <t>2026-03-05 09:43:52</t>
  </si>
  <si>
    <t>23675333</t>
  </si>
  <si>
    <t>2026-02-27 09:45:30</t>
  </si>
  <si>
    <t>JOSE IGNACIO MEJIA OROZCO</t>
  </si>
  <si>
    <t>3112843849</t>
  </si>
  <si>
    <t>CR 73 A CL 30 B -76</t>
  </si>
  <si>
    <t>053723100200760000</t>
  </si>
  <si>
    <t>2026-03-05 09:45:30</t>
  </si>
  <si>
    <t>4 días 09:45</t>
  </si>
  <si>
    <t>23675339</t>
  </si>
  <si>
    <t>2026-02-27 09:48:36</t>
  </si>
  <si>
    <t>BERTHA LIGIA ZAPATA BOLAÑOS</t>
  </si>
  <si>
    <t>3196457863</t>
  </si>
  <si>
    <t>RURAL_190580102599100000_CRA 10 N 9 03</t>
  </si>
  <si>
    <t>190580102599100000</t>
  </si>
  <si>
    <t>2026-03-12 09:48:36</t>
  </si>
  <si>
    <t>23675357</t>
  </si>
  <si>
    <t>2026-02-27 10:04:37</t>
  </si>
  <si>
    <t>GERMAN ORIEL PALACIO LONGAS</t>
  </si>
  <si>
    <t>3117717428</t>
  </si>
  <si>
    <t>RURAL_190890100534605000_ALTO POTRERO</t>
  </si>
  <si>
    <t>190890100534605000</t>
  </si>
  <si>
    <t>2026-03-12 10:04:37</t>
  </si>
  <si>
    <t>23675360</t>
  </si>
  <si>
    <t>2026-02-27 10:06:01</t>
  </si>
  <si>
    <t>FABIO NELSON OROZCO VARGAS</t>
  </si>
  <si>
    <t>3147495406</t>
  </si>
  <si>
    <t>RURAL_190149200571200000_LA AURORA</t>
  </si>
  <si>
    <t>190149200571200000</t>
  </si>
  <si>
    <t>2026-03-05 10:06:01</t>
  </si>
  <si>
    <t>23675362</t>
  </si>
  <si>
    <t>2026-02-27 10:07:50</t>
  </si>
  <si>
    <t>YONNY ALEXANDER OROZCO DUQUE</t>
  </si>
  <si>
    <t>3022490640</t>
  </si>
  <si>
    <t>RURAL_190616200441164202_VEREDA LA MOSQUITA</t>
  </si>
  <si>
    <t>190616200441164202</t>
  </si>
  <si>
    <t>2026-03-05 10:07:50</t>
  </si>
  <si>
    <t>23675366</t>
  </si>
  <si>
    <t>2026-02-27 10:08:54</t>
  </si>
  <si>
    <t>CR 29 A CL 59 A -2 (INTERIOR 204 )</t>
  </si>
  <si>
    <t>055229109100020204</t>
  </si>
  <si>
    <t>2026-03-06 10:08:54</t>
  </si>
  <si>
    <t>23675385</t>
  </si>
  <si>
    <t>2026-02-27 10:23:01</t>
  </si>
  <si>
    <t>WILLDEMAR SANMIGUEL MEJIA</t>
  </si>
  <si>
    <t>3107074913</t>
  </si>
  <si>
    <t>RURAL_190234200513265000_VD. 0 0-0 VD LOS NARANJO</t>
  </si>
  <si>
    <t>190234200513265000</t>
  </si>
  <si>
    <t>2026-03-05 10:23:01</t>
  </si>
  <si>
    <t>23675394</t>
  </si>
  <si>
    <t>2026-02-27 10:28:49</t>
  </si>
  <si>
    <t>SILVIA AMPARO VALENCIA DE PULGARIN</t>
  </si>
  <si>
    <t>3116315151</t>
  </si>
  <si>
    <t>RURAL_190190100329300201_BRR LA CLAVELLINA PT BAJA</t>
  </si>
  <si>
    <t>190190100329300201</t>
  </si>
  <si>
    <t>2026-03-06 10:28:49</t>
  </si>
  <si>
    <t>23675401</t>
  </si>
  <si>
    <t>2026-02-27 10:35:36</t>
  </si>
  <si>
    <t>DUVAN CASTAÑO AGUDELO</t>
  </si>
  <si>
    <t>3136922590</t>
  </si>
  <si>
    <t>CL 31 CA CR 89 E -14</t>
  </si>
  <si>
    <t>053811319500140000</t>
  </si>
  <si>
    <t>2026-03-05 10:35:36</t>
  </si>
  <si>
    <t>23675413</t>
  </si>
  <si>
    <t>2026-02-27 10:43:51</t>
  </si>
  <si>
    <t>LILIA AMPARO RUIZ ACEVEDO</t>
  </si>
  <si>
    <t>3196992569</t>
  </si>
  <si>
    <t>RURAL_190209200705650002_PROV.VRD LLANADAS</t>
  </si>
  <si>
    <t>190209200705650002</t>
  </si>
  <si>
    <t>2026-03-05 10:43:51</t>
  </si>
  <si>
    <t>23675419</t>
  </si>
  <si>
    <t>2026-02-27 10:49:02</t>
  </si>
  <si>
    <t>STIVEN FLOREZ MUÑOZ</t>
  </si>
  <si>
    <t>4815210</t>
  </si>
  <si>
    <t>3146051769</t>
  </si>
  <si>
    <t>RURAL_190674200609060001</t>
  </si>
  <si>
    <t>190674200609060001</t>
  </si>
  <si>
    <t>2026-03-05 10:49:02</t>
  </si>
  <si>
    <t>23675427</t>
  </si>
  <si>
    <t>2026-02-27 10:54:53</t>
  </si>
  <si>
    <t>MUNICIPIO DE BETANIA</t>
  </si>
  <si>
    <t>3104531495</t>
  </si>
  <si>
    <t>RURAL_190091200794805001_PROV.RURAL_19009120079480</t>
  </si>
  <si>
    <t>190091200794805001</t>
  </si>
  <si>
    <t>2026-03-05 10:54:53</t>
  </si>
  <si>
    <t>4 días 10:54</t>
  </si>
  <si>
    <t>23675433</t>
  </si>
  <si>
    <t>2026-02-27 10:58:14</t>
  </si>
  <si>
    <t>ALCIDES DE JESUS BEDOYA GAVIRIA</t>
  </si>
  <si>
    <t>2861904</t>
  </si>
  <si>
    <t>3206806040</t>
  </si>
  <si>
    <t>CR 78 A CL 45 SUR -152 (INTERIOR 190 )</t>
  </si>
  <si>
    <t>044728105001520190</t>
  </si>
  <si>
    <t>2026-03-05 10:58:14</t>
  </si>
  <si>
    <t>4 días 10:58</t>
  </si>
  <si>
    <t>23675440</t>
  </si>
  <si>
    <t>ANDRES MAURICIO ARROYAVE ATEHORTUA</t>
  </si>
  <si>
    <t>3213935325</t>
  </si>
  <si>
    <t>CR 61 CL 34 -84</t>
  </si>
  <si>
    <t>073621004000840000</t>
  </si>
  <si>
    <t>2026-03-12 11:00:09</t>
  </si>
  <si>
    <t>23675442</t>
  </si>
  <si>
    <t>2026-02-27 11:00:39</t>
  </si>
  <si>
    <t>3202561757</t>
  </si>
  <si>
    <t>2026-03-05 11:00:39</t>
  </si>
  <si>
    <t>23675446</t>
  </si>
  <si>
    <t>2026-02-27 11:05:01</t>
  </si>
  <si>
    <t>JOSE FERNANDO SANCHEZ SEGURO</t>
  </si>
  <si>
    <t>RURAL_190034100285340005</t>
  </si>
  <si>
    <t>190034100285340005</t>
  </si>
  <si>
    <t>2026-03-05 11:05:01</t>
  </si>
  <si>
    <t>23675456</t>
  </si>
  <si>
    <t>2026-02-27 11:09:07</t>
  </si>
  <si>
    <t>RURAL_190149200750407000_VDA CAMARGO ARRIBA</t>
  </si>
  <si>
    <t>190149200750407000</t>
  </si>
  <si>
    <t>2026-03-19 11:09:07</t>
  </si>
  <si>
    <t>23675461</t>
  </si>
  <si>
    <t>2026-02-27 11:12:18</t>
  </si>
  <si>
    <t>ROSA EDILMA BARRENECHE MESA</t>
  </si>
  <si>
    <t>3016972108</t>
  </si>
  <si>
    <t>RURAL_190657200211200000_PROVIDENCIA</t>
  </si>
  <si>
    <t>190657200211200000</t>
  </si>
  <si>
    <t>2026-03-19 11:12:18</t>
  </si>
  <si>
    <t>SP INGENIEROS S.A.S.</t>
  </si>
  <si>
    <t>23675481</t>
  </si>
  <si>
    <t>2026-02-27 11:25:14</t>
  </si>
  <si>
    <t>ELIZABETH VELEZ CANO</t>
  </si>
  <si>
    <t>3205301515</t>
  </si>
  <si>
    <t>CL 65 CR 16 DD -99 (INTERIOR 2000 )</t>
  </si>
  <si>
    <t>056115006440992000</t>
  </si>
  <si>
    <t>2026-03-06 11:25:14</t>
  </si>
  <si>
    <t>23675486</t>
  </si>
  <si>
    <t>2026-02-27 11:29:24</t>
  </si>
  <si>
    <t>KELLY VANESA RIOS CORREA</t>
  </si>
  <si>
    <t>3207738138</t>
  </si>
  <si>
    <t>RURAL_188046265000000000_CR 29 CL 29 -43</t>
  </si>
  <si>
    <t>188046265000000000</t>
  </si>
  <si>
    <t>2026-03-19 11:29:24</t>
  </si>
  <si>
    <t>23675493</t>
  </si>
  <si>
    <t>2026-02-27 11:31:19</t>
  </si>
  <si>
    <t>ALEXANDRA ZULUAGA</t>
  </si>
  <si>
    <t>3148215693</t>
  </si>
  <si>
    <t>CR 7 CL 57 B -24 (INTERIOR 101 )</t>
  </si>
  <si>
    <t>055027007200240101</t>
  </si>
  <si>
    <t>2026-03-06 11:31:19</t>
  </si>
  <si>
    <t>23675496</t>
  </si>
  <si>
    <t>2026-02-27 11:34:47</t>
  </si>
  <si>
    <t>WILLIAM DE JESUS LOPERA PEREZ</t>
  </si>
  <si>
    <t>3122256026</t>
  </si>
  <si>
    <t>RURAL_190690200638000009_PROV.VDA SAN PEDRO</t>
  </si>
  <si>
    <t>190690200638000009</t>
  </si>
  <si>
    <t>2026-03-05 11:34:47</t>
  </si>
  <si>
    <t>23675499</t>
  </si>
  <si>
    <t>2026-02-27 11:40:29</t>
  </si>
  <si>
    <t>RURAL_147023400000000008</t>
  </si>
  <si>
    <t>147023400000000008</t>
  </si>
  <si>
    <t>2026-03-11 11:40:29</t>
  </si>
  <si>
    <t>CR 45 A CL 30 A SUR -</t>
  </si>
  <si>
    <t>023425100100000000</t>
  </si>
  <si>
    <t>23675511</t>
  </si>
  <si>
    <t>2026-02-27 11:47:19</t>
  </si>
  <si>
    <t>LA HORTENSIA SAS</t>
  </si>
  <si>
    <t>3113471123</t>
  </si>
  <si>
    <t>RURAL_190617200642100000_SC GUALANDAY VDA CHIPRE</t>
  </si>
  <si>
    <t>190617200642100000</t>
  </si>
  <si>
    <t>2026-03-05 11:47:19</t>
  </si>
  <si>
    <t>22736463</t>
  </si>
  <si>
    <t>2026-02-26 13:55:20</t>
  </si>
  <si>
    <t>HECTOR HERNAN BOTERO ACEVEDO</t>
  </si>
  <si>
    <t>8422964</t>
  </si>
  <si>
    <t>3104626600</t>
  </si>
  <si>
    <t>RURAL_190861100102330002</t>
  </si>
  <si>
    <t>VENECIA  ANT</t>
  </si>
  <si>
    <t>190861100102330002</t>
  </si>
  <si>
    <t>Venecia  ANT</t>
  </si>
  <si>
    <t>23425075</t>
  </si>
  <si>
    <t>2026-02-25 17:42:46</t>
  </si>
  <si>
    <t>MARIA CONSUELO ZAPATA</t>
  </si>
  <si>
    <t>3104927196</t>
  </si>
  <si>
    <t>RURAL_190740100056800005 CL 12 5-23 CASA 1</t>
  </si>
  <si>
    <t>190740100056800005</t>
  </si>
  <si>
    <t>2026-03-06 17:42:46</t>
  </si>
  <si>
    <t>2 días 17:42</t>
  </si>
  <si>
    <t>23425582</t>
  </si>
  <si>
    <t>2026-02-25 17:34:43</t>
  </si>
  <si>
    <t>BLANCA ALCIBIA CORREA ECHAVARRIA</t>
  </si>
  <si>
    <t>4515855</t>
  </si>
  <si>
    <t>3193575204</t>
  </si>
  <si>
    <t>RURAL_190740100056800004 CL 12 5-23 CASA 4</t>
  </si>
  <si>
    <t>190740100056800004</t>
  </si>
  <si>
    <t>2026-03-06 17:34:43</t>
  </si>
  <si>
    <t>23491810</t>
  </si>
  <si>
    <t>2026-02-26 16:31:18</t>
  </si>
  <si>
    <t>MARLON ANDRES AMAYA CADAVID</t>
  </si>
  <si>
    <t>3004939772</t>
  </si>
  <si>
    <t>RURAL_190036200504654001_PROV.LA BALASTRERA</t>
  </si>
  <si>
    <t>190036200504654001</t>
  </si>
  <si>
    <t>2026-03-12 16:31:18</t>
  </si>
  <si>
    <t>23507739</t>
  </si>
  <si>
    <t>2026-02-25 14:35:59</t>
  </si>
  <si>
    <t>DANIEL ANTONIO CARVAJAL SALAS</t>
  </si>
  <si>
    <t>3216374208</t>
  </si>
  <si>
    <t>RURAL_190543100256505001</t>
  </si>
  <si>
    <t>190543100256505001</t>
  </si>
  <si>
    <t>2026-03-06 14:35:59</t>
  </si>
  <si>
    <t>23516269</t>
  </si>
  <si>
    <t>2026-02-27 10:25:47</t>
  </si>
  <si>
    <t>AYDE PATRICIA SERNA</t>
  </si>
  <si>
    <t>RURAL_190042100339025000_190042100339025000</t>
  </si>
  <si>
    <t>190042100339025000</t>
  </si>
  <si>
    <t>2026-03-10 10:25:47</t>
  </si>
  <si>
    <t>23548034</t>
  </si>
  <si>
    <t>2026-02-26 10:44:19</t>
  </si>
  <si>
    <t>MIREYA MELGAREJO ESTEVEZ</t>
  </si>
  <si>
    <t>3176514904</t>
  </si>
  <si>
    <t>190893100504500000_CR 58A 45 14 B JOSE DOM</t>
  </si>
  <si>
    <t>900058930001734884</t>
  </si>
  <si>
    <t>2026-03-09 10:44:19</t>
  </si>
  <si>
    <t>23553532</t>
  </si>
  <si>
    <t>2026-02-27 10:27:08</t>
  </si>
  <si>
    <t>JOHANY DE JESUS VERA BETANCUR</t>
  </si>
  <si>
    <t>3154133303</t>
  </si>
  <si>
    <t>RURAL_190670201895800005_PROV.VEREDA LAS ENCARNACI</t>
  </si>
  <si>
    <t>190670201895800005</t>
  </si>
  <si>
    <t>2026-03-13 10:27:08</t>
  </si>
  <si>
    <t>23571131</t>
  </si>
  <si>
    <t>2026-02-27 08:51:31</t>
  </si>
  <si>
    <t>MONICA LUCIA GARZON LOPEZ</t>
  </si>
  <si>
    <t>3146847969</t>
  </si>
  <si>
    <t>RURAL_190670101099200000_KRA 6</t>
  </si>
  <si>
    <t>190670101099200000</t>
  </si>
  <si>
    <t>2026-03-10 08:51:31</t>
  </si>
  <si>
    <t>23597820</t>
  </si>
  <si>
    <t>2026-02-27 13:20:55</t>
  </si>
  <si>
    <t>SERGIO ANDRES BEDOYA COSSIO</t>
  </si>
  <si>
    <t>3146337786</t>
  </si>
  <si>
    <t>RURAL_190093100543785001_BUENAVISTA</t>
  </si>
  <si>
    <t>190093100543785001</t>
  </si>
  <si>
    <t>2026-03-10 13:20:55</t>
  </si>
  <si>
    <t>23598024</t>
  </si>
  <si>
    <t>2026-02-25 09:12:03</t>
  </si>
  <si>
    <t>LUIS FERNANDO USUGA USUGA</t>
  </si>
  <si>
    <t>3148631047</t>
  </si>
  <si>
    <t>RURAL_190113200598920008_CORREGIMIENTO TABACAL</t>
  </si>
  <si>
    <t>190113200598920008</t>
  </si>
  <si>
    <t>2026-03-11 09:12:03</t>
  </si>
  <si>
    <t>23599400</t>
  </si>
  <si>
    <t>2026-02-27 09:52:26</t>
  </si>
  <si>
    <t>SAMUEL  GONZALEZ GONZALEZ</t>
  </si>
  <si>
    <t>3113531561</t>
  </si>
  <si>
    <t>RURAL_190656100020000101_190656100020000101</t>
  </si>
  <si>
    <t>190656100020000101</t>
  </si>
  <si>
    <t>2026-03-10 09:52:26</t>
  </si>
  <si>
    <t>23603964</t>
  </si>
  <si>
    <t>2026-02-25 17:01:22</t>
  </si>
  <si>
    <t>WILDER ANTONIO BEDOYA VILLDA</t>
  </si>
  <si>
    <t>2556313</t>
  </si>
  <si>
    <t>RURAL_190042200915810000_190042200915810000</t>
  </si>
  <si>
    <t>190042200915810000</t>
  </si>
  <si>
    <t>2026-03-11 17:01:22</t>
  </si>
  <si>
    <t>23611230</t>
  </si>
  <si>
    <t>2026-02-27 12:43:49</t>
  </si>
  <si>
    <t>ELKIN FERNANDO METAUTE RODRIGUEZ</t>
  </si>
  <si>
    <t>5879080</t>
  </si>
  <si>
    <t>3243398838</t>
  </si>
  <si>
    <t>CL 53 CR 46 -12</t>
  </si>
  <si>
    <t>075413006000120000</t>
  </si>
  <si>
    <t>2026-03-05 12:43:49</t>
  </si>
  <si>
    <t>27/02/2026 14:10:50</t>
  </si>
  <si>
    <t xml:space="preserve">HV MENOS PASE MÁS PERMISO </t>
  </si>
  <si>
    <t>23622533</t>
  </si>
  <si>
    <t>2026-02-25 13:32:47</t>
  </si>
  <si>
    <t>EDWARD ALEJANDRO LONDOÑO BOLIVAR</t>
  </si>
  <si>
    <t>3137677217</t>
  </si>
  <si>
    <t>RURAL_190093100134750001_VILLANUEVA</t>
  </si>
  <si>
    <t>190093100134750001</t>
  </si>
  <si>
    <t>2026-03-06 13:32:47</t>
  </si>
  <si>
    <t>23622551</t>
  </si>
  <si>
    <t>2026-02-25 13:31:35</t>
  </si>
  <si>
    <t>RURAL-190093100134750002_VILLANUEVA</t>
  </si>
  <si>
    <t>190093100134750002</t>
  </si>
  <si>
    <t>2026-03-06 13:31:35</t>
  </si>
  <si>
    <t>23622563</t>
  </si>
  <si>
    <t>2026-02-25 13:31:01</t>
  </si>
  <si>
    <t>RURAL_190093100134750003_VILLANUEVA</t>
  </si>
  <si>
    <t>190093100134750003</t>
  </si>
  <si>
    <t>2026-03-06 13:31:01</t>
  </si>
  <si>
    <t>23623061</t>
  </si>
  <si>
    <t>2026-02-26 16:53:42</t>
  </si>
  <si>
    <t>PROMOTORA ALTOS DE MONTE VERDE SAS</t>
  </si>
  <si>
    <t>6042084</t>
  </si>
  <si>
    <t>3178932898</t>
  </si>
  <si>
    <t>CR 14 CL 6 -239 (INTERIOR 1509 BQ 2 )</t>
  </si>
  <si>
    <t>190042100415611509</t>
  </si>
  <si>
    <t>2026-03-09 16:53:42</t>
  </si>
  <si>
    <t>23623965</t>
  </si>
  <si>
    <t>2026-02-26 11:24:48</t>
  </si>
  <si>
    <t>NATALIA MARCELA DAVID HIGUITA</t>
  </si>
  <si>
    <t>3148924988</t>
  </si>
  <si>
    <t>RURAL_190113200596680001_TABACAL SECTOR LA PLANTA</t>
  </si>
  <si>
    <t>190113200596680001</t>
  </si>
  <si>
    <t>2026-03-12 11:24:48</t>
  </si>
  <si>
    <t>23623974</t>
  </si>
  <si>
    <t>2026-02-26 11:17:45</t>
  </si>
  <si>
    <t>RURAL_190113200596680002_PROV.TABACAL SECTOR LA PL</t>
  </si>
  <si>
    <t>190113200596680002</t>
  </si>
  <si>
    <t>2026-03-12 11:17:45</t>
  </si>
  <si>
    <t>23624010</t>
  </si>
  <si>
    <t>2026-02-26 11:06:13</t>
  </si>
  <si>
    <t>MIGUEL ANGEL GALLO USUGA</t>
  </si>
  <si>
    <t>3105262066</t>
  </si>
  <si>
    <t>RURAL_190113200596680003_PROV.TABACAL SECTOR LA PL</t>
  </si>
  <si>
    <t>190113200596680003</t>
  </si>
  <si>
    <t>2026-03-12 11:06:13</t>
  </si>
  <si>
    <t>23624994</t>
  </si>
  <si>
    <t>2026-02-26 11:27:15</t>
  </si>
  <si>
    <t>JUAN DE DIOS ZULUAICA BETANCUR</t>
  </si>
  <si>
    <t>3128107026</t>
  </si>
  <si>
    <t>RURAL_190670201884680005_PROV.VEREDA FRAILES</t>
  </si>
  <si>
    <t>190670201884680005</t>
  </si>
  <si>
    <t>2026-03-12 11:27:15</t>
  </si>
  <si>
    <t>9 días 11:27</t>
  </si>
  <si>
    <t>23626551</t>
  </si>
  <si>
    <t>2026-02-27 09:40:44</t>
  </si>
  <si>
    <t>ANA ROBERTINA TORRES ARBOLEDA</t>
  </si>
  <si>
    <t>8564410</t>
  </si>
  <si>
    <t>3016447346</t>
  </si>
  <si>
    <t>RURAL_190138100000395002</t>
  </si>
  <si>
    <t>190138100000395002</t>
  </si>
  <si>
    <t>2026-03-10 09:40:44</t>
  </si>
  <si>
    <t>23630062</t>
  </si>
  <si>
    <t>2026-02-25 12:35:25</t>
  </si>
  <si>
    <t>SANDRO UBEIMAR MUÑOZ FLOREZ</t>
  </si>
  <si>
    <t>RURAL_190042100395411103_ SAN PEDRO</t>
  </si>
  <si>
    <t>190042100395411103</t>
  </si>
  <si>
    <t>2026-03-06 12:35:25</t>
  </si>
  <si>
    <t>23636713</t>
  </si>
  <si>
    <t>2026-02-27 13:30:34</t>
  </si>
  <si>
    <t>DORA ELCY TAMAYO SUAREZ</t>
  </si>
  <si>
    <t>3193783640</t>
  </si>
  <si>
    <t>RURAL_190680200430560002_PROV.VDA LOS CHARCOS</t>
  </si>
  <si>
    <t>190680200430560002</t>
  </si>
  <si>
    <t>2026-03-13 13:30:34</t>
  </si>
  <si>
    <t>23637303</t>
  </si>
  <si>
    <t>2026-02-27 11:50:32</t>
  </si>
  <si>
    <t>RURAL_190680200430560003_PROV.VDA LOS CHARCOS</t>
  </si>
  <si>
    <t>190680200430560003</t>
  </si>
  <si>
    <t>2026-03-13 11:50:32</t>
  </si>
  <si>
    <t>23639780</t>
  </si>
  <si>
    <t>2026-02-26 14:18:21</t>
  </si>
  <si>
    <t>JOSE  AICARDO PEREZ GARCIA</t>
  </si>
  <si>
    <t>3193084824</t>
  </si>
  <si>
    <t>RURAL_190656200951936002_PROV.VDA EL CHOCHO</t>
  </si>
  <si>
    <t>190656200951936002</t>
  </si>
  <si>
    <t>2026-03-12 14:18:21</t>
  </si>
  <si>
    <t>23640859</t>
  </si>
  <si>
    <t>2026-02-27 09:03:49</t>
  </si>
  <si>
    <t>ANGEL JOSE BRAN GONZALEZ</t>
  </si>
  <si>
    <t>3226737185</t>
  </si>
  <si>
    <t>RURAL_190042200601350002_VEREDA FATIMA</t>
  </si>
  <si>
    <t>190042200601350002</t>
  </si>
  <si>
    <t>2026-03-13 09:03:49</t>
  </si>
  <si>
    <t>23642175</t>
  </si>
  <si>
    <t>2026-02-25 14:35:30</t>
  </si>
  <si>
    <t>DORIS PEREZ PEREZ</t>
  </si>
  <si>
    <t>8531482</t>
  </si>
  <si>
    <t>3147963904</t>
  </si>
  <si>
    <t>RURAL_190042100342912000_190042100342912000</t>
  </si>
  <si>
    <t>190042100342912000</t>
  </si>
  <si>
    <t>2026-03-06 14:35:30</t>
  </si>
  <si>
    <t>23642468</t>
  </si>
  <si>
    <t>2026-02-26 15:23:24</t>
  </si>
  <si>
    <t>LUZ MARLENY AGUDELO BUSTAMANTE</t>
  </si>
  <si>
    <t>3233303064</t>
  </si>
  <si>
    <t>RURAL_190761200909000013_PROV.LA ESMERALDA</t>
  </si>
  <si>
    <t>190761200909000013</t>
  </si>
  <si>
    <t>2026-03-12 15:23:24</t>
  </si>
  <si>
    <t>23642829</t>
  </si>
  <si>
    <t>CRISTIAN FEDERICO CASTAÑO SUAREZ</t>
  </si>
  <si>
    <t>3006305652</t>
  </si>
  <si>
    <t>RURAL_190690200618690001_PROV.VEREDA LA ALDEA</t>
  </si>
  <si>
    <t>190690200618690001</t>
  </si>
  <si>
    <t>23647253</t>
  </si>
  <si>
    <t>2026-02-27 09:47:05</t>
  </si>
  <si>
    <t>LILI JOHANA SANCHEZ RODRIGUEZ</t>
  </si>
  <si>
    <t>3234178369</t>
  </si>
  <si>
    <t>RURAL_190378200374620001_CGTO FRAGUAS</t>
  </si>
  <si>
    <t>190378200374620001</t>
  </si>
  <si>
    <t>2026-03-17 09:47:05</t>
  </si>
  <si>
    <t>23647258</t>
  </si>
  <si>
    <t>2026-02-27 08:01:24</t>
  </si>
  <si>
    <t>LUIS SANCHEZ RODRIGUEZ</t>
  </si>
  <si>
    <t>RURAL_190378200374620002_CGTO FRAGUAS</t>
  </si>
  <si>
    <t>190378200374620002</t>
  </si>
  <si>
    <t>2026-03-17 08:01:24</t>
  </si>
  <si>
    <t>23647301</t>
  </si>
  <si>
    <t>2026-02-27 08:10:12</t>
  </si>
  <si>
    <t>MELQUIADES MINA</t>
  </si>
  <si>
    <t>3136972665</t>
  </si>
  <si>
    <t>RURAL_190378200374500002_CGTO FRAGUAS</t>
  </si>
  <si>
    <t>190378200374500002</t>
  </si>
  <si>
    <t>2026-03-17 08:10:12</t>
  </si>
  <si>
    <t>23647987</t>
  </si>
  <si>
    <t>JUDY ASTRID DURANGO QUINTERO</t>
  </si>
  <si>
    <t>3104654896</t>
  </si>
  <si>
    <t>RURAL_190284200935000000_LA COMPAIA</t>
  </si>
  <si>
    <t>190284200935000000</t>
  </si>
  <si>
    <t>23648978</t>
  </si>
  <si>
    <t>2026-02-27 08:43:59</t>
  </si>
  <si>
    <t>GUILLERMO LEON CORREA RESTREPO</t>
  </si>
  <si>
    <t>3007495213</t>
  </si>
  <si>
    <t>RURAL_190031101513511001_VEREDA EL TAPARO - LA MANG</t>
  </si>
  <si>
    <t>190031101513511001</t>
  </si>
  <si>
    <t>2026-03-10 08:43:59</t>
  </si>
  <si>
    <t>23650508</t>
  </si>
  <si>
    <t>2026-02-25 11:07:53</t>
  </si>
  <si>
    <t>NATALIA AGUDELO GIRALDO</t>
  </si>
  <si>
    <t>3128789819</t>
  </si>
  <si>
    <t>RURAL_190761200405209001_PROV.CHAGUALAR SECTOR PAN</t>
  </si>
  <si>
    <t>190761200405209001</t>
  </si>
  <si>
    <t>2026-03-11 11:07:53</t>
  </si>
  <si>
    <t>23652233</t>
  </si>
  <si>
    <t>2026-02-27 10:22:33</t>
  </si>
  <si>
    <t>SOR ESTELLA PUERTA GAVIRIA</t>
  </si>
  <si>
    <t>3212969924</t>
  </si>
  <si>
    <t>RURAL_190579100375150000_LOS NARANJOS</t>
  </si>
  <si>
    <t>190579100375150000</t>
  </si>
  <si>
    <t>2026-03-16 10:22:33</t>
  </si>
  <si>
    <t>23652234</t>
  </si>
  <si>
    <t>2026-02-27 10:21:02</t>
  </si>
  <si>
    <t>EMMANUEL BUSTAMANTE RAMIREZ</t>
  </si>
  <si>
    <t>3011377143</t>
  </si>
  <si>
    <t>RURAL_190604100080105902_CR 10 N 5 -117</t>
  </si>
  <si>
    <t>190604100080105902</t>
  </si>
  <si>
    <t>2026-03-10 10:21:02</t>
  </si>
  <si>
    <t>23652235</t>
  </si>
  <si>
    <t>2026-02-27 10:25:25</t>
  </si>
  <si>
    <t>RURAL_190579100375400000_CR 3 N74 35 INT 102</t>
  </si>
  <si>
    <t>190579100375400000</t>
  </si>
  <si>
    <t>2026-03-16 10:25:25</t>
  </si>
  <si>
    <t>23652735</t>
  </si>
  <si>
    <t>2026-02-26 10:12:16</t>
  </si>
  <si>
    <t>VIRGILIO DE JESUS VELEZ ALVAREZ</t>
  </si>
  <si>
    <t>3127231177</t>
  </si>
  <si>
    <t>CR 52 CL 45 -93 (INTERIOR 101 )</t>
  </si>
  <si>
    <t>244522005000930101</t>
  </si>
  <si>
    <t>2026-03-09 10:12:16</t>
  </si>
  <si>
    <t>23652761</t>
  </si>
  <si>
    <t>2026-02-26 11:04:46</t>
  </si>
  <si>
    <t>CR 52 CL 45 -93 (INTERIOR 102 )</t>
  </si>
  <si>
    <t>244522005000930102</t>
  </si>
  <si>
    <t>2026-03-09 11:04:46</t>
  </si>
  <si>
    <t>23653203</t>
  </si>
  <si>
    <t>2026-02-26 11:51:24</t>
  </si>
  <si>
    <t>MARGARITA MARIA SANCHEZ SANCHEZ</t>
  </si>
  <si>
    <t>5741188</t>
  </si>
  <si>
    <t>RURAL_190761200512450006_PROV.VEREDA LA MIRANDA</t>
  </si>
  <si>
    <t>190761200512450006</t>
  </si>
  <si>
    <t>2026-03-12 11:51:24</t>
  </si>
  <si>
    <t>23655209</t>
  </si>
  <si>
    <t>2026-02-27 08:20:23</t>
  </si>
  <si>
    <t>YILMER JADER RUIZ MOSQUERA</t>
  </si>
  <si>
    <t>3105376098</t>
  </si>
  <si>
    <t>RURAL_190378200374750001_VDA FRAGUAS</t>
  </si>
  <si>
    <t>190378200374750001</t>
  </si>
  <si>
    <t>2026-03-17 08:20:23</t>
  </si>
  <si>
    <t>23655256</t>
  </si>
  <si>
    <t>2026-02-27 08:16:56</t>
  </si>
  <si>
    <t>PAULA JANETH CARDENAS LONDOÑO</t>
  </si>
  <si>
    <t>RURAL_190378200374753002_VDA FRAGUAS</t>
  </si>
  <si>
    <t>190378200374753002</t>
  </si>
  <si>
    <t>2026-03-17 08:16:56</t>
  </si>
  <si>
    <t>23655326</t>
  </si>
  <si>
    <t>2026-02-25 09:54:00</t>
  </si>
  <si>
    <t>LAR PROYECTOS S.A.S</t>
  </si>
  <si>
    <t>2353269</t>
  </si>
  <si>
    <t>CR 12 CL 3 -390 (INTERIOR 5 )</t>
  </si>
  <si>
    <t>900057610001964950</t>
  </si>
  <si>
    <t>2026-03-06 09:54:00</t>
  </si>
  <si>
    <t>23655464</t>
  </si>
  <si>
    <t>2026-02-27 14:07:56</t>
  </si>
  <si>
    <t>JUAN PABLO BUILES CORREA</t>
  </si>
  <si>
    <t>5177665</t>
  </si>
  <si>
    <t>3165482534</t>
  </si>
  <si>
    <t>RURAL_190584200531800000_PROV.LOTE 3 A LA FLORIDA</t>
  </si>
  <si>
    <t>190584200531800000</t>
  </si>
  <si>
    <t>2026-03-05 14:07:56</t>
  </si>
  <si>
    <t>23655868</t>
  </si>
  <si>
    <t>2026-02-26 13:39:44</t>
  </si>
  <si>
    <t>JADER ANTONIO USUGA GUISAO</t>
  </si>
  <si>
    <t>3017392283</t>
  </si>
  <si>
    <t>RURAL_190840200234250001_VEREDA NUDILLALES</t>
  </si>
  <si>
    <t>190840200234250001</t>
  </si>
  <si>
    <t>2026-03-12 13:39:44</t>
  </si>
  <si>
    <t>23658081</t>
  </si>
  <si>
    <t>2026-02-25 08:34:20</t>
  </si>
  <si>
    <t>MIGUEL NORBERTO BEDOYA OSPINA</t>
  </si>
  <si>
    <t>3122156570</t>
  </si>
  <si>
    <t>RURAL_191245100201020003_CEMENTERIO</t>
  </si>
  <si>
    <t>191245100201020003</t>
  </si>
  <si>
    <t>2026-03-11 08:34:20</t>
  </si>
  <si>
    <t>23659078</t>
  </si>
  <si>
    <t>2026-02-25 15:00:51</t>
  </si>
  <si>
    <t>HECTOR FERNANDO VARGAS</t>
  </si>
  <si>
    <t>3146780995</t>
  </si>
  <si>
    <t>RURAL_190847100018300101_CR 32 CL 26-75_LOCAL101</t>
  </si>
  <si>
    <t>190847100018300101</t>
  </si>
  <si>
    <t>2026-03-06 15:00:51</t>
  </si>
  <si>
    <t>23659871</t>
  </si>
  <si>
    <t>2026-02-25 08:20:49</t>
  </si>
  <si>
    <t>MARIA ROSARIO QUIROZ VARGAS</t>
  </si>
  <si>
    <t>3193687460</t>
  </si>
  <si>
    <t>RURAL_190042100388650000_190042100388650000</t>
  </si>
  <si>
    <t>190042100388650000</t>
  </si>
  <si>
    <t>2026-03-06 08:20:49</t>
  </si>
  <si>
    <t>23660059</t>
  </si>
  <si>
    <t>2026-02-25 13:29:09</t>
  </si>
  <si>
    <t>RONAL STEVEN AGUIRRE AGUDELO</t>
  </si>
  <si>
    <t>3244364188</t>
  </si>
  <si>
    <t>RURAL_190761200970665013_PARC CENTRO AMERICA</t>
  </si>
  <si>
    <t>190761200970665013</t>
  </si>
  <si>
    <t>2026-03-11 13:29:09</t>
  </si>
  <si>
    <t>23661005</t>
  </si>
  <si>
    <t>2026-02-27 09:57:09</t>
  </si>
  <si>
    <t>YEISON VARGAS RODRIGUEZ</t>
  </si>
  <si>
    <t>3027150582</t>
  </si>
  <si>
    <t>RURAL_190190200725200005_PROV.VDA EL BALZAL</t>
  </si>
  <si>
    <t>190190200725200005</t>
  </si>
  <si>
    <t>2026-03-13 09:57:09</t>
  </si>
  <si>
    <t>23661708</t>
  </si>
  <si>
    <t>2026-02-27 11:56:08</t>
  </si>
  <si>
    <t>SOLÉNICA S.A.S. E.S.P.</t>
  </si>
  <si>
    <t>3137969634</t>
  </si>
  <si>
    <t>RURAL_190674200605850000_VEREDA SAN NICOLAS</t>
  </si>
  <si>
    <t>190674200605850000</t>
  </si>
  <si>
    <t>2026-03-05 11:56:08</t>
  </si>
  <si>
    <t>23664399</t>
  </si>
  <si>
    <t>2026-02-27 13:31:03</t>
  </si>
  <si>
    <t>ASTRID ALVAREZ YEPES</t>
  </si>
  <si>
    <t>3018916979</t>
  </si>
  <si>
    <t>CR 125 CL 34 AA -148 (INTERIOR 208 )</t>
  </si>
  <si>
    <t>083225004111480208</t>
  </si>
  <si>
    <t>2026-03-06 13:31:03</t>
  </si>
  <si>
    <t>2026-02-27 14:25:33</t>
  </si>
  <si>
    <t>2026-03-10 14:25:33</t>
  </si>
  <si>
    <t>27/02/2026 13:45:28</t>
  </si>
  <si>
    <t>Hv+interna trafo 53007</t>
  </si>
  <si>
    <t>2026-02-27 14:27:04</t>
  </si>
  <si>
    <t>2026-03-10 14:27:04</t>
  </si>
  <si>
    <t>27/02/2026 14:06:10</t>
  </si>
  <si>
    <t>H v más pase más permiso transformador 300 499</t>
  </si>
  <si>
    <t>2026-02-27 12:07:29</t>
  </si>
  <si>
    <t>2026-03-10 12:07:29</t>
  </si>
  <si>
    <t>27/02/2026 13:52:57</t>
  </si>
  <si>
    <t>Hv+pase + bornera trafo 316739</t>
  </si>
  <si>
    <t>2026-02-27 14:29:50</t>
  </si>
  <si>
    <t>2026-03-10 14:29:50</t>
  </si>
  <si>
    <t>27/02/2026 14:06:40</t>
  </si>
  <si>
    <t xml:space="preserve">Hv más pase </t>
  </si>
  <si>
    <t>2026-02-27 14:06:36</t>
  </si>
  <si>
    <t>2026-03-10 14:06:36</t>
  </si>
  <si>
    <t>27/02/2026 12:14:03</t>
  </si>
  <si>
    <t>HV más pasé 1 piso trafo 58290</t>
  </si>
  <si>
    <t>27/02/2026 14:07:11</t>
  </si>
  <si>
    <t>27/02/2026 14:08:00</t>
  </si>
  <si>
    <t>Hv más pase más permiso más bornera transformador 317 067</t>
  </si>
  <si>
    <t>27/02/2026 14:08:55</t>
  </si>
  <si>
    <t>23673041</t>
  </si>
  <si>
    <t>2026-02-25 08:28:32</t>
  </si>
  <si>
    <t>2026-03-11 08:28:32</t>
  </si>
  <si>
    <t>23673119</t>
  </si>
  <si>
    <t>2026-02-25 09:15:49</t>
  </si>
  <si>
    <t>MARCO FIDEL MARIN OSORIO</t>
  </si>
  <si>
    <t>2632775</t>
  </si>
  <si>
    <t>3137817582</t>
  </si>
  <si>
    <t>RURAL_190411200550080001_PROV.VEREDA EL GUAMAL</t>
  </si>
  <si>
    <t>190411200550080001</t>
  </si>
  <si>
    <t>2026-03-11 09:15:49</t>
  </si>
  <si>
    <t>23673143</t>
  </si>
  <si>
    <t>2026-02-25 09:33:44</t>
  </si>
  <si>
    <t>NELSON DE JESUS DELGADO RODRIGUEZ</t>
  </si>
  <si>
    <t>3136444322</t>
  </si>
  <si>
    <t>RURAL_190656200944726000_GUAYABOS</t>
  </si>
  <si>
    <t>190656200944726000</t>
  </si>
  <si>
    <t>2026-03-11 09:33:44</t>
  </si>
  <si>
    <t>23673226</t>
  </si>
  <si>
    <t>2026-02-25 10:31:25</t>
  </si>
  <si>
    <t>MARGARITA LOAIZA OQUENDO</t>
  </si>
  <si>
    <t>3136600171</t>
  </si>
  <si>
    <t>RURAL_190761100210100050_CALLE 11</t>
  </si>
  <si>
    <t>190761100210100050</t>
  </si>
  <si>
    <t>2026-03-06 10:31:25</t>
  </si>
  <si>
    <t>23673230</t>
  </si>
  <si>
    <t>2026-02-25 10:37:18</t>
  </si>
  <si>
    <t>CINDY LORENA LOPERA LEZCANO</t>
  </si>
  <si>
    <t>3126304474</t>
  </si>
  <si>
    <t>RURAL_190125200536745102_VDA EL TAMBOR</t>
  </si>
  <si>
    <t>190125200536745102</t>
  </si>
  <si>
    <t>2026-03-11 10:37:18</t>
  </si>
  <si>
    <t>2 días 10:37</t>
  </si>
  <si>
    <t>23673263</t>
  </si>
  <si>
    <t>2026-02-25 11:03:07</t>
  </si>
  <si>
    <t>LUZ MARIA CHICA BEDOYA</t>
  </si>
  <si>
    <t>3502360094</t>
  </si>
  <si>
    <t>RURAL_190234100099950102_CALLE NARIÑO</t>
  </si>
  <si>
    <t>190234100099950102</t>
  </si>
  <si>
    <t>2026-03-06 11:03:07</t>
  </si>
  <si>
    <t>23673455</t>
  </si>
  <si>
    <t>2026-02-25 13:52:32</t>
  </si>
  <si>
    <t>JAVIER AUGUSTO CADAVID CADAVID</t>
  </si>
  <si>
    <t>3137752716</t>
  </si>
  <si>
    <t>RURAL_190789100142460001_ CL 18H 10-134</t>
  </si>
  <si>
    <t>190789100142460001</t>
  </si>
  <si>
    <t>2026-03-06 13:52:32</t>
  </si>
  <si>
    <t>23673463</t>
  </si>
  <si>
    <t>2026-02-25 13:56:29</t>
  </si>
  <si>
    <t>WALTER BEDOYA HENAO</t>
  </si>
  <si>
    <t>3167989484</t>
  </si>
  <si>
    <t>RURAL_190240200274722000_CORREGIMIENTO LA CLARA</t>
  </si>
  <si>
    <t>190240200274722000</t>
  </si>
  <si>
    <t>2026-03-11 13:56:29</t>
  </si>
  <si>
    <t>23673465</t>
  </si>
  <si>
    <t>2026-02-25 13:57:07</t>
  </si>
  <si>
    <t>MARIELA ENIT PEREZ RUA</t>
  </si>
  <si>
    <t>3113968105</t>
  </si>
  <si>
    <t>RURAL_190306100013230102_CALLE 9 NO 11 77</t>
  </si>
  <si>
    <t>190306100013230102</t>
  </si>
  <si>
    <t>2026-03-06 13:57:07</t>
  </si>
  <si>
    <t>23673506</t>
  </si>
  <si>
    <t>2026-02-25 14:24:28</t>
  </si>
  <si>
    <t>HECTOR ABEL TABAREZ RODRIGUEZ</t>
  </si>
  <si>
    <t>2793597</t>
  </si>
  <si>
    <t>3127772418</t>
  </si>
  <si>
    <t>RURAL_190656200866615001_VDA QUIMBAYO</t>
  </si>
  <si>
    <t>190656200866615001</t>
  </si>
  <si>
    <t>2026-03-11 14:24:28</t>
  </si>
  <si>
    <t>23673560</t>
  </si>
  <si>
    <t>2026-02-25 14:58:10</t>
  </si>
  <si>
    <t>FABIO NEL TORRES HERNANDEZ</t>
  </si>
  <si>
    <t>8552108</t>
  </si>
  <si>
    <t>3136763767</t>
  </si>
  <si>
    <t>RURAL_190543100429600202</t>
  </si>
  <si>
    <t>190543100429600202</t>
  </si>
  <si>
    <t>2026-03-06 14:58:10</t>
  </si>
  <si>
    <t>23673678</t>
  </si>
  <si>
    <t>2026-02-25 16:05:28</t>
  </si>
  <si>
    <t>ISABEL CRISTINA HENAO MAZO</t>
  </si>
  <si>
    <t>3113658772</t>
  </si>
  <si>
    <t>RURAL_190411200502100103_PROV.SANDIEGO</t>
  </si>
  <si>
    <t>190411200502100103</t>
  </si>
  <si>
    <t>2026-03-11 16:05:28</t>
  </si>
  <si>
    <t>23673741</t>
  </si>
  <si>
    <t>2026-02-25 16:51:35</t>
  </si>
  <si>
    <t>CAROL YAJAIRA VANEGAS LONDOÑO</t>
  </si>
  <si>
    <t>3218144630</t>
  </si>
  <si>
    <t>RURAL_190761200615315001_PROV.PIÑONES</t>
  </si>
  <si>
    <t>190761200615315001</t>
  </si>
  <si>
    <t>2026-03-11 16:51:35</t>
  </si>
  <si>
    <t>23674058</t>
  </si>
  <si>
    <t>2026-02-26 08:38:30</t>
  </si>
  <si>
    <t>LUISA MARIA MONTOYA GOMEZ</t>
  </si>
  <si>
    <t>2994224</t>
  </si>
  <si>
    <t>3106355898</t>
  </si>
  <si>
    <t>RURAL_190761200580584004_PROV.LA MIRANDA</t>
  </si>
  <si>
    <t>190761200580584004</t>
  </si>
  <si>
    <t>2026-03-12 08:38:30</t>
  </si>
  <si>
    <t>23674131</t>
  </si>
  <si>
    <t>2026-02-26 09:44:29</t>
  </si>
  <si>
    <t>MILENA MARCELA LORA DURANGO</t>
  </si>
  <si>
    <t>3128530918</t>
  </si>
  <si>
    <t>RURAL_190656100103800201_190656100103800201</t>
  </si>
  <si>
    <t>190656100103800201</t>
  </si>
  <si>
    <t>2026-03-09 09:44:29</t>
  </si>
  <si>
    <t>23674136</t>
  </si>
  <si>
    <t>2026-02-26 09:46:50</t>
  </si>
  <si>
    <t>NORELA DEL CARMEN VELASQUEZ QUICENO</t>
  </si>
  <si>
    <t>3169099888</t>
  </si>
  <si>
    <t>RURAL_190044200964425002_VEREDA EL GREDAL</t>
  </si>
  <si>
    <t>190044200964425002</t>
  </si>
  <si>
    <t>2026-03-12 09:46:50</t>
  </si>
  <si>
    <t>23674176</t>
  </si>
  <si>
    <t>2026-02-26 10:16:01</t>
  </si>
  <si>
    <t>2026-03-12 10:16:01</t>
  </si>
  <si>
    <t>23674187</t>
  </si>
  <si>
    <t>2026-02-26 10:23:58</t>
  </si>
  <si>
    <t>JOHJAN ERLEY MONSALVE RESTREPO</t>
  </si>
  <si>
    <t>3137267682</t>
  </si>
  <si>
    <t>CL 50 CR 62 -222</t>
  </si>
  <si>
    <t>245610002002220000</t>
  </si>
  <si>
    <t>2026-03-09 10:23:58</t>
  </si>
  <si>
    <t>23674254</t>
  </si>
  <si>
    <t>2026-02-26 10:51:10</t>
  </si>
  <si>
    <t>4944327</t>
  </si>
  <si>
    <t>RURAL_190657200605370005_INT5_PROV VEREDA LA LINDA</t>
  </si>
  <si>
    <t>190657200605370005</t>
  </si>
  <si>
    <t>2026-03-12 10:51:10</t>
  </si>
  <si>
    <t>23674267</t>
  </si>
  <si>
    <t>2026-02-26 10:59:00</t>
  </si>
  <si>
    <t>ROSALBA DE JESUS MESA SALDARRIAGA</t>
  </si>
  <si>
    <t>3116277278</t>
  </si>
  <si>
    <t>RURAL_190657200203120001_PROV.CORREGIMIENTO PROVID</t>
  </si>
  <si>
    <t>190657200203120001</t>
  </si>
  <si>
    <t>2026-03-12 10:59:00</t>
  </si>
  <si>
    <t>23674533</t>
  </si>
  <si>
    <t>2026-02-26 14:06:25</t>
  </si>
  <si>
    <t>ADRIANA PATRICIA HENAO MARIN</t>
  </si>
  <si>
    <t>3194477821</t>
  </si>
  <si>
    <t>RURAL_190890200620125001_PROV.VEREDA BENGALA</t>
  </si>
  <si>
    <t>190890200620125001</t>
  </si>
  <si>
    <t>2026-03-12 14:06:25</t>
  </si>
  <si>
    <t>23674537</t>
  </si>
  <si>
    <t>2026-02-26 14:08:46</t>
  </si>
  <si>
    <t>RURAL_190657200203120002_PROV.CORREGIMIENTO PROVID</t>
  </si>
  <si>
    <t>190657200203120002</t>
  </si>
  <si>
    <t>2026-03-12 14:08:46</t>
  </si>
  <si>
    <t>23674577</t>
  </si>
  <si>
    <t>2026-02-26 14:31:07</t>
  </si>
  <si>
    <t>LUCELLY DEL SOCORRO VASQUEZ CARO</t>
  </si>
  <si>
    <t>3126448135</t>
  </si>
  <si>
    <t>RURAL_190605200051322001_PROV.EL PIÑAL SANTA ISABE</t>
  </si>
  <si>
    <t>190605200051322001</t>
  </si>
  <si>
    <t>2026-03-12 14:31:07</t>
  </si>
  <si>
    <t>23674597</t>
  </si>
  <si>
    <t>2026-02-26 14:41:08</t>
  </si>
  <si>
    <t>JUAN CAMILO GALLO ZAPATA</t>
  </si>
  <si>
    <t>3193394276</t>
  </si>
  <si>
    <t>RURAL_190042100358410000_CR 2 N 19B-33  BARRIO</t>
  </si>
  <si>
    <t>190042100358410000</t>
  </si>
  <si>
    <t>2026-03-09 14:41:08</t>
  </si>
  <si>
    <t>23674623</t>
  </si>
  <si>
    <t>2026-02-26 15:00:13</t>
  </si>
  <si>
    <t>DANY JOHAN PEREZ PEREZ</t>
  </si>
  <si>
    <t>3116282364</t>
  </si>
  <si>
    <t>RURAL_190885200330760006_VDA DOÑA ANA</t>
  </si>
  <si>
    <t>190885200330760006</t>
  </si>
  <si>
    <t>2026-03-12 15:00:13</t>
  </si>
  <si>
    <t>23674689</t>
  </si>
  <si>
    <t>2026-02-26 15:32:00</t>
  </si>
  <si>
    <t>CAMILO VELASQUEZ ARANGO</t>
  </si>
  <si>
    <t>3006131725</t>
  </si>
  <si>
    <t>RURAL_190680200591600001_EL KIOSKO</t>
  </si>
  <si>
    <t>190680200591600001</t>
  </si>
  <si>
    <t>2026-03-12 15:32:00</t>
  </si>
  <si>
    <t>23674706</t>
  </si>
  <si>
    <t>2026-02-26 15:44:20</t>
  </si>
  <si>
    <t>LUBIN DARIO ISAZA CASTRILLON</t>
  </si>
  <si>
    <t>3015942975</t>
  </si>
  <si>
    <t>RURAL_190885100167085001_LA CITA</t>
  </si>
  <si>
    <t>190885100167085001</t>
  </si>
  <si>
    <t>2026-03-09 15:44:20</t>
  </si>
  <si>
    <t>23674746</t>
  </si>
  <si>
    <t>2026-02-26 16:09:25</t>
  </si>
  <si>
    <t>CARLOS ARTURO RAMIREZ MEJIA</t>
  </si>
  <si>
    <t>4444425</t>
  </si>
  <si>
    <t>3207559958</t>
  </si>
  <si>
    <t>RURAL_190861200404200002_VDA. PALENQUE</t>
  </si>
  <si>
    <t>190861200404200002</t>
  </si>
  <si>
    <t>2026-03-12 16:09:25</t>
  </si>
  <si>
    <t>23674785</t>
  </si>
  <si>
    <t>2026-02-26 16:37:17</t>
  </si>
  <si>
    <t>ZABULON PALOMEQUE SERNA</t>
  </si>
  <si>
    <t>3116236279</t>
  </si>
  <si>
    <t>RURAL_191245200746100002_PROV.SIETE</t>
  </si>
  <si>
    <t>191245200746100002</t>
  </si>
  <si>
    <t>2026-03-12 16:37:17</t>
  </si>
  <si>
    <t>23674839</t>
  </si>
  <si>
    <t>2026-02-26 17:32:16</t>
  </si>
  <si>
    <t>JOSE ALCIDES GONZALEZ OCAMPO</t>
  </si>
  <si>
    <t>3116187841</t>
  </si>
  <si>
    <t>RURAL_190858200208940001_PROV.EL ZANCUDO</t>
  </si>
  <si>
    <t>190858200208940001</t>
  </si>
  <si>
    <t>2026-03-12 17:32:16</t>
  </si>
  <si>
    <t>23675193</t>
  </si>
  <si>
    <t>2026-02-27 08:19:24</t>
  </si>
  <si>
    <t>DUVAN ANDRES MUÑOZ CAÑAS</t>
  </si>
  <si>
    <t>3013628890</t>
  </si>
  <si>
    <t>RURAL_190736103370415001_SAN BARTOLO</t>
  </si>
  <si>
    <t>190736103370415001</t>
  </si>
  <si>
    <t>2026-03-10 08:19:24</t>
  </si>
  <si>
    <t>23675210</t>
  </si>
  <si>
    <t>2026-02-27 08:23:57</t>
  </si>
  <si>
    <t>ANA MILENA PALACIO SEGURO</t>
  </si>
  <si>
    <t>3206981294</t>
  </si>
  <si>
    <t>RURAL_190736103370415002_SAN BARTOLO</t>
  </si>
  <si>
    <t>190736103370415002</t>
  </si>
  <si>
    <t>2026-03-10 08:23:57</t>
  </si>
  <si>
    <t>23675212</t>
  </si>
  <si>
    <t>2026-02-27 08:25:38</t>
  </si>
  <si>
    <t>ELKIN ALONSO OCHOA RAVE</t>
  </si>
  <si>
    <t>3148147372</t>
  </si>
  <si>
    <t>RURAL_190657200223480005_BARRIO LA ESPERANZA - PRO</t>
  </si>
  <si>
    <t>190657200223480005</t>
  </si>
  <si>
    <t>2026-03-13 08:25:38</t>
  </si>
  <si>
    <t>23675214</t>
  </si>
  <si>
    <t>2026-02-27 08:28:15</t>
  </si>
  <si>
    <t>DIANA MARCELA HOLGUIN ROLDAN</t>
  </si>
  <si>
    <t>3117751803</t>
  </si>
  <si>
    <t>RURAL_190736103370415003_SAN BARTOLO SECTOR EL BOS</t>
  </si>
  <si>
    <t>190736103370415003</t>
  </si>
  <si>
    <t>2026-03-10 08:28:15</t>
  </si>
  <si>
    <t>23675227</t>
  </si>
  <si>
    <t>2026-02-27 08:30:34</t>
  </si>
  <si>
    <t>RURAL_190657200223480006_BARRIO LA ESPERANZA - PRO</t>
  </si>
  <si>
    <t>190657200223480006</t>
  </si>
  <si>
    <t>2026-03-13 08:30:34</t>
  </si>
  <si>
    <t>23675240</t>
  </si>
  <si>
    <t>2026-02-27 08:39:35</t>
  </si>
  <si>
    <t>LUIS JAVIER MUÑETONES ALVAREZ</t>
  </si>
  <si>
    <t>3113117503</t>
  </si>
  <si>
    <t>RURAL_190425200813450000_VDA SAN LUIS-FINCA EL SOL</t>
  </si>
  <si>
    <t>190425200813450000</t>
  </si>
  <si>
    <t>2026-03-13 08:39:35</t>
  </si>
  <si>
    <t>23675278</t>
  </si>
  <si>
    <t>2026-02-27 09:03:18</t>
  </si>
  <si>
    <t>OLGA CECILIA MONSALVE</t>
  </si>
  <si>
    <t>3233296639</t>
  </si>
  <si>
    <t>RURAL_190735101852400001_CR 44 CL 47B-138</t>
  </si>
  <si>
    <t>190735101852400001</t>
  </si>
  <si>
    <t>2026-03-10 09:03:18</t>
  </si>
  <si>
    <t>23675279</t>
  </si>
  <si>
    <t>2026-02-27 09:04:18</t>
  </si>
  <si>
    <t>KATTY LIZZETH AGUDELO RUIZ</t>
  </si>
  <si>
    <t>3123871400</t>
  </si>
  <si>
    <t>RURAL_190042200952637001_PROV.EL TUNAL - LAS FLORE</t>
  </si>
  <si>
    <t>190042200952637001</t>
  </si>
  <si>
    <t>2026-03-13 09:04:18</t>
  </si>
  <si>
    <t>23675316</t>
  </si>
  <si>
    <t>2026-02-27 09:37:48</t>
  </si>
  <si>
    <t>ESTEVINSON AGUDELO JIMENEZ</t>
  </si>
  <si>
    <t>4533796</t>
  </si>
  <si>
    <t>3226894965</t>
  </si>
  <si>
    <t>RURAL_190735101205200001_CL 47 N 45 146</t>
  </si>
  <si>
    <t>190735101205200001</t>
  </si>
  <si>
    <t>2026-03-10 09:37:48</t>
  </si>
  <si>
    <t>23675348</t>
  </si>
  <si>
    <t>2026-02-27 09:55:23</t>
  </si>
  <si>
    <t>FLOR EDILMA CARO CARO</t>
  </si>
  <si>
    <t>8531184</t>
  </si>
  <si>
    <t>3104345075</t>
  </si>
  <si>
    <t>RURAL_190240100026700002 SAN FRANCISCO</t>
  </si>
  <si>
    <t>190240100026700002</t>
  </si>
  <si>
    <t>2026-03-10 09:55:23</t>
  </si>
  <si>
    <t>23675364</t>
  </si>
  <si>
    <t>2026-02-27 10:08:36</t>
  </si>
  <si>
    <t>RIGOBERTO GARCIA PULGARIN</t>
  </si>
  <si>
    <t>3013547609</t>
  </si>
  <si>
    <t>RURAL_190125200837147000_VDA LOS PINOS</t>
  </si>
  <si>
    <t>190125200837147000</t>
  </si>
  <si>
    <t>2026-03-13 10:08:36</t>
  </si>
  <si>
    <t>23675370</t>
  </si>
  <si>
    <t>2026-02-27 10:12:02</t>
  </si>
  <si>
    <t>LUZ CECILIA PULGARIN CEBALLOS</t>
  </si>
  <si>
    <t>3015507453</t>
  </si>
  <si>
    <t>RURAL_190657100003290008_CALLE 11A-04</t>
  </si>
  <si>
    <t>190657100003290008</t>
  </si>
  <si>
    <t>2026-03-10 10:12:02</t>
  </si>
  <si>
    <t>23675387</t>
  </si>
  <si>
    <t>2026-02-27 10:23:44</t>
  </si>
  <si>
    <t>DELLY AMPARO SEPULVEDA HERRERA</t>
  </si>
  <si>
    <t>4721045</t>
  </si>
  <si>
    <t>3116238057</t>
  </si>
  <si>
    <t>RURAL_190847100280440201_CL 36 29 15</t>
  </si>
  <si>
    <t>190847100280440201</t>
  </si>
  <si>
    <t>2026-03-10 10:23:44</t>
  </si>
  <si>
    <t>23675414</t>
  </si>
  <si>
    <t>2026-02-27 10:45:28</t>
  </si>
  <si>
    <t>NATALIA HERNANDEZ MORALES</t>
  </si>
  <si>
    <t>3145186961</t>
  </si>
  <si>
    <t>RURAL_190364100084278006_CR 8 CL 17 -56 (INTERIOR</t>
  </si>
  <si>
    <t>190364100084278006</t>
  </si>
  <si>
    <t>2026-03-10 10:45:28</t>
  </si>
  <si>
    <t>23675464</t>
  </si>
  <si>
    <t>2026-02-27 11:13:02</t>
  </si>
  <si>
    <t>JAMER ESTIVEN ACEVEDO CASTRILLON</t>
  </si>
  <si>
    <t>3246679802</t>
  </si>
  <si>
    <t>RURAL_190670101278100003_CL 17 CR 23-40</t>
  </si>
  <si>
    <t>190670101278100003</t>
  </si>
  <si>
    <t>2026-03-10 11:13:02</t>
  </si>
  <si>
    <t>23675483</t>
  </si>
  <si>
    <t>2026-02-27 11:27:13</t>
  </si>
  <si>
    <t>ISABELA MEJIA CORREA</t>
  </si>
  <si>
    <t>3105193874</t>
  </si>
  <si>
    <t>RURAL_190411100219465001</t>
  </si>
  <si>
    <t>190411100219465001</t>
  </si>
  <si>
    <t>2026-03-10 11:27:13</t>
  </si>
  <si>
    <t>23675506</t>
  </si>
  <si>
    <t>2026-02-27 11:44:19</t>
  </si>
  <si>
    <t>LAURA CRISTINA GARCIA ARBOLEDA</t>
  </si>
  <si>
    <t>3502441413</t>
  </si>
  <si>
    <t>RURAL_163010099500000001_VDA BETANIA POR LA DROGUE</t>
  </si>
  <si>
    <t>163010099500000001</t>
  </si>
  <si>
    <t>2026-03-06 11:44:19</t>
  </si>
  <si>
    <t>23675509</t>
  </si>
  <si>
    <t>2026-02-27 11:46:12</t>
  </si>
  <si>
    <t>CL 38 SUR CR 44 -</t>
  </si>
  <si>
    <t>023418004000000000</t>
  </si>
  <si>
    <t>2026-03-05 11:46:12</t>
  </si>
  <si>
    <t>23675512</t>
  </si>
  <si>
    <t>2026-02-27 11:47:27</t>
  </si>
  <si>
    <t>3185460348</t>
  </si>
  <si>
    <t>RURAL_190680200735275080_VDA EL CAIRO</t>
  </si>
  <si>
    <t>190680200735275080</t>
  </si>
  <si>
    <t>2026-03-13 11:47:27</t>
  </si>
  <si>
    <t>23675515</t>
  </si>
  <si>
    <t>2026-02-27 11:48:43</t>
  </si>
  <si>
    <t>JOHSEN ANCIZAR CORDOBA GOMEZ</t>
  </si>
  <si>
    <t>3028120066</t>
  </si>
  <si>
    <t>CL 39 CR 115 -85 (INTERIOR 201 )</t>
  </si>
  <si>
    <t>083119005000850201</t>
  </si>
  <si>
    <t>2026-03-06 11:48:43</t>
  </si>
  <si>
    <t>23675520</t>
  </si>
  <si>
    <t>2026-02-27 11:51:51</t>
  </si>
  <si>
    <t>2026-03-05 11:51:51</t>
  </si>
  <si>
    <t>23675525</t>
  </si>
  <si>
    <t>2026-02-27 11:55:35</t>
  </si>
  <si>
    <t>CR 43 CL 39 SUR -</t>
  </si>
  <si>
    <t>023423009000000000</t>
  </si>
  <si>
    <t>2026-03-05 11:55:35</t>
  </si>
  <si>
    <t>23675528</t>
  </si>
  <si>
    <t>2026-02-27 11:58:49</t>
  </si>
  <si>
    <t>CR 47 CL 34 SUR -</t>
  </si>
  <si>
    <t>023427004000000000</t>
  </si>
  <si>
    <t>2026-03-05 11:58:49</t>
  </si>
  <si>
    <t>23675529</t>
  </si>
  <si>
    <t>2026-02-27 11:59:19</t>
  </si>
  <si>
    <t>2026-03-05 11:59:19</t>
  </si>
  <si>
    <t>23675531</t>
  </si>
  <si>
    <t>2026-02-27 12:00:36</t>
  </si>
  <si>
    <t>RETIRO PARK S.A.S.</t>
  </si>
  <si>
    <t>RURAL_190607100284000000_CL 20 CR 22 -143</t>
  </si>
  <si>
    <t>190607100284000000</t>
  </si>
  <si>
    <t>2026-03-05 12:00:36</t>
  </si>
  <si>
    <t>23675532</t>
  </si>
  <si>
    <t>2026-02-27 12:02:53</t>
  </si>
  <si>
    <t>WILSON DE JESUS OSORIO GOMEZ</t>
  </si>
  <si>
    <t>3113932955</t>
  </si>
  <si>
    <t>RURAL_190617200551238002_PROV.VEREDA EL TABLAZO</t>
  </si>
  <si>
    <t>190617200551238002</t>
  </si>
  <si>
    <t>2026-03-05 12:02:53</t>
  </si>
  <si>
    <t>23675535</t>
  </si>
  <si>
    <t>2026-02-27 12:04:31</t>
  </si>
  <si>
    <t>DUVAN  ESTEBAN AGUDELO  MARIN</t>
  </si>
  <si>
    <t>4924426</t>
  </si>
  <si>
    <t>3185534012</t>
  </si>
  <si>
    <t>CL 49 AA CR 99 EE -95 (INTERIOR 102 )</t>
  </si>
  <si>
    <t>054919119550950102</t>
  </si>
  <si>
    <t>2026-03-06 12:04:31</t>
  </si>
  <si>
    <t>23675545</t>
  </si>
  <si>
    <t>2026-02-27 12:10:45</t>
  </si>
  <si>
    <t>PEDRO JAVIER VELEZ LONDOÑO</t>
  </si>
  <si>
    <t>3113413380</t>
  </si>
  <si>
    <t>RURAL_190761200970670085_PROV.190761200970670083</t>
  </si>
  <si>
    <t>190761200970670085</t>
  </si>
  <si>
    <t>2026-03-13 12:10:45</t>
  </si>
  <si>
    <t>23675547</t>
  </si>
  <si>
    <t>2026-02-27 12:12:46</t>
  </si>
  <si>
    <t>LEONEL RIVERA LOAIZA</t>
  </si>
  <si>
    <t>3117852552</t>
  </si>
  <si>
    <t>CL 48 B CR 107 B -29 (INTERIOR 173 )</t>
  </si>
  <si>
    <t>084018207200290173</t>
  </si>
  <si>
    <t>2026-03-12 12:12:46</t>
  </si>
  <si>
    <t>23675552</t>
  </si>
  <si>
    <t>2026-02-27 12:17:12</t>
  </si>
  <si>
    <t>FEDERICO GOMEZ PAZ</t>
  </si>
  <si>
    <t>3102895330</t>
  </si>
  <si>
    <t>RURAL_122036255000000101_122036255000000101</t>
  </si>
  <si>
    <t>122036255000000101</t>
  </si>
  <si>
    <t>2026-03-16 12:17:12</t>
  </si>
  <si>
    <t>23675554</t>
  </si>
  <si>
    <t>2026-02-27 12:18:03</t>
  </si>
  <si>
    <t>ROBERTO ANTONIO LOPEZ</t>
  </si>
  <si>
    <t>3138180377</t>
  </si>
  <si>
    <t>RURAL_190400100057900000_BUENOS AIRES</t>
  </si>
  <si>
    <t>190400100057900000</t>
  </si>
  <si>
    <t>2026-03-05 12:18:03</t>
  </si>
  <si>
    <t>23675558</t>
  </si>
  <si>
    <t>2026-02-27 12:28:14</t>
  </si>
  <si>
    <t>FELIPE SOLORZANO FERREL</t>
  </si>
  <si>
    <t>3003730312</t>
  </si>
  <si>
    <t>CL 9 A SUR CR 11 -111 (INTERIOR 118 )</t>
  </si>
  <si>
    <t>040119101001110118</t>
  </si>
  <si>
    <t>2026-03-05 12:28:14</t>
  </si>
  <si>
    <t>23675559</t>
  </si>
  <si>
    <t>2026-02-27 12:29:05</t>
  </si>
  <si>
    <t>GISSEL  ESNEIDA HERNANDEZ BALLESTEROS</t>
  </si>
  <si>
    <t>3218793035</t>
  </si>
  <si>
    <t>RURAL_190761200907534000_190761200907534000</t>
  </si>
  <si>
    <t>190761200907534000</t>
  </si>
  <si>
    <t>2026-03-05 12:29:05</t>
  </si>
  <si>
    <t>23675560</t>
  </si>
  <si>
    <t>2026-02-27 12:30:31</t>
  </si>
  <si>
    <t>MICHAEL ALEXANDER MEDINA GARCIA</t>
  </si>
  <si>
    <t>3146074030</t>
  </si>
  <si>
    <t>CL 56 A SUR CR 64 -51</t>
  </si>
  <si>
    <t>045616104000510000</t>
  </si>
  <si>
    <t>2026-03-06 12:30:31</t>
  </si>
  <si>
    <t>23675581</t>
  </si>
  <si>
    <t>2026-02-27 12:50:00</t>
  </si>
  <si>
    <t>JOSE ANTONIO HIGUERA AVELLANEDA</t>
  </si>
  <si>
    <t>3146820397</t>
  </si>
  <si>
    <t>RURAL_190670201821750096_ VILLA LAURA LOTE 96 VERE</t>
  </si>
  <si>
    <t>190670201821750096</t>
  </si>
  <si>
    <t>2026-03-05 12:50:00</t>
  </si>
  <si>
    <t>23675589</t>
  </si>
  <si>
    <t>2026-02-27 13:01:41</t>
  </si>
  <si>
    <t>3217560968</t>
  </si>
  <si>
    <t>2026-03-05 13:01:41</t>
  </si>
  <si>
    <t>4 días 13:01</t>
  </si>
  <si>
    <t>23675592</t>
  </si>
  <si>
    <t>2026-02-27 13:05:03</t>
  </si>
  <si>
    <t>2026-03-19 13:05:03</t>
  </si>
  <si>
    <t>23675595</t>
  </si>
  <si>
    <t>2026-02-27 13:09:58</t>
  </si>
  <si>
    <t>IVAN DARIO ACEVEDO CARMONA</t>
  </si>
  <si>
    <t>3228341033</t>
  </si>
  <si>
    <t>RURAL_146034857000000101_146034857000000101</t>
  </si>
  <si>
    <t>146034857000000101</t>
  </si>
  <si>
    <t>2026-03-05 13:09:58</t>
  </si>
  <si>
    <t>23675602</t>
  </si>
  <si>
    <t>2026-02-27 13:19:05</t>
  </si>
  <si>
    <t>LAURA TATIANA PAMPLONA ZAPATA</t>
  </si>
  <si>
    <t>3205858265</t>
  </si>
  <si>
    <t>RURAL_190736103667200005_BARRIO20 DEJULIO</t>
  </si>
  <si>
    <t>190736103667200005</t>
  </si>
  <si>
    <t>2026-03-06 13:19:05</t>
  </si>
  <si>
    <t>23675604</t>
  </si>
  <si>
    <t>2026-02-27 13:20:24</t>
  </si>
  <si>
    <t>DEISON ADONYS GONZALEZ</t>
  </si>
  <si>
    <t>3107017370</t>
  </si>
  <si>
    <t>CR 25 BB CL 56 EE -111 (INTERIOR 111 )</t>
  </si>
  <si>
    <t>055225226551110111</t>
  </si>
  <si>
    <t>2026-03-06 13:20:24</t>
  </si>
  <si>
    <t>23675619</t>
  </si>
  <si>
    <t>2026-02-27 13:29:01</t>
  </si>
  <si>
    <t>CR 25 BB CL 56 EE -111 (INTERIOR 222 )</t>
  </si>
  <si>
    <t>055225226551110222</t>
  </si>
  <si>
    <t>2026-03-06 13:29:01</t>
  </si>
  <si>
    <t>23675624</t>
  </si>
  <si>
    <t>2026-02-27 13:32:52</t>
  </si>
  <si>
    <t>ARLES MONTOYA LOAIZA</t>
  </si>
  <si>
    <t>3135410389</t>
  </si>
  <si>
    <t>CL 51 A CR 1 -142</t>
  </si>
  <si>
    <t>055011101001420000</t>
  </si>
  <si>
    <t>2026-03-12 13:32:52</t>
  </si>
  <si>
    <t>23675631</t>
  </si>
  <si>
    <t>2026-02-27 13:36:27</t>
  </si>
  <si>
    <t>CR 25 BB CL 56 EE -111 (INTERIOR 333 )</t>
  </si>
  <si>
    <t>055225226551110333</t>
  </si>
  <si>
    <t>2026-03-06 13:36:27</t>
  </si>
  <si>
    <t>23675634</t>
  </si>
  <si>
    <t>2026-02-27 13:40:52</t>
  </si>
  <si>
    <t>ANGELY CAROLINA ARIAS CHIRINO</t>
  </si>
  <si>
    <t>3176033728</t>
  </si>
  <si>
    <t>CL 65 CR 18 B -160</t>
  </si>
  <si>
    <t>056115008201600000</t>
  </si>
  <si>
    <t>2026-03-06 13:40:52</t>
  </si>
  <si>
    <t>23675637</t>
  </si>
  <si>
    <t>2026-02-27 13:44:12</t>
  </si>
  <si>
    <t>CR 25 BB CL 56 EE -111 (INTERIOR 444 )</t>
  </si>
  <si>
    <t>055225226551110444</t>
  </si>
  <si>
    <t>2026-03-06 13:44:12</t>
  </si>
  <si>
    <t>23675653</t>
  </si>
  <si>
    <t>2026-02-27 13:55:12</t>
  </si>
  <si>
    <t>NATHALY ZAPATA MUÑOZ</t>
  </si>
  <si>
    <t>3023333464</t>
  </si>
  <si>
    <t>RURAL_163014336000000219_EL PEDREGAL</t>
  </si>
  <si>
    <t>163014336000000219</t>
  </si>
  <si>
    <t>2026-03-16 13:55:12</t>
  </si>
  <si>
    <t>23675659</t>
  </si>
  <si>
    <t>2026-02-27 13:56:52</t>
  </si>
  <si>
    <t>YOHANA MARCELA ARREDONDO ORTIZ</t>
  </si>
  <si>
    <t>3016172206</t>
  </si>
  <si>
    <t>RURAL_161071208500000004_VEREDA URAPANES</t>
  </si>
  <si>
    <t>161071208500000004</t>
  </si>
  <si>
    <t>2026-03-11 13:56:52</t>
  </si>
  <si>
    <t>23675662</t>
  </si>
  <si>
    <t>2026-02-27 13:57:51</t>
  </si>
  <si>
    <t>JUAN MANUEL LOPEZ HOYOS</t>
  </si>
  <si>
    <t>3118160188</t>
  </si>
  <si>
    <t>RURAL_190313200620400002_PROV.LA LINDA</t>
  </si>
  <si>
    <t>190313200620400002</t>
  </si>
  <si>
    <t>2026-03-05 13:57:51</t>
  </si>
  <si>
    <t>23675666</t>
  </si>
  <si>
    <t>2026-02-27 14:02:36</t>
  </si>
  <si>
    <t>JOSE ALFREDO URREGO GIRALDO</t>
  </si>
  <si>
    <t>3207413864</t>
  </si>
  <si>
    <t>RURAL_190093200630740000_EL GLOBO</t>
  </si>
  <si>
    <t>190093200630740000</t>
  </si>
  <si>
    <t>2026-03-13 14:02:36</t>
  </si>
  <si>
    <t>23675671</t>
  </si>
  <si>
    <t>2026-02-27 14:06:49</t>
  </si>
  <si>
    <t>MARIA DE LOS SANTOS PEREA MOSQUERA</t>
  </si>
  <si>
    <t>3103930376</t>
  </si>
  <si>
    <t>RURAL_190736104008900004_BARRIO LA ESTRELLA</t>
  </si>
  <si>
    <t>190736104008900004</t>
  </si>
  <si>
    <t>2026-03-06 14:06:49</t>
  </si>
  <si>
    <t>23675673</t>
  </si>
  <si>
    <t>2026-02-27 14:07:52</t>
  </si>
  <si>
    <t>RURAL_190034100285340001_</t>
  </si>
  <si>
    <t>190034100285340001</t>
  </si>
  <si>
    <t>2026-03-05 14:07:52</t>
  </si>
  <si>
    <t>23675676</t>
  </si>
  <si>
    <t>2026-02-27 14:09:52</t>
  </si>
  <si>
    <t>JHON ARLEY MOSQUERA</t>
  </si>
  <si>
    <t>3116863712</t>
  </si>
  <si>
    <t>CR 8 A CL 58 A -9 (INTERIOR 222 )</t>
  </si>
  <si>
    <t>055028108100090222</t>
  </si>
  <si>
    <t>2026-03-06 14:09:52</t>
  </si>
  <si>
    <t>23675681</t>
  </si>
  <si>
    <t>2026-02-27 14:11:37</t>
  </si>
  <si>
    <t>CL 65 CR 18 B -159</t>
  </si>
  <si>
    <t>056115008201590000</t>
  </si>
  <si>
    <t>2026-03-06 14:11:37</t>
  </si>
  <si>
    <t>23675683</t>
  </si>
  <si>
    <t>2026-02-27 14:12:32</t>
  </si>
  <si>
    <t>JOSE GABRIEL VELASQUEZ SANCHEZ</t>
  </si>
  <si>
    <t>2562048</t>
  </si>
  <si>
    <t>3136743723</t>
  </si>
  <si>
    <t>RURAL_190036200632000001_VEREDA EL NUDILLO</t>
  </si>
  <si>
    <t>190036200632000001</t>
  </si>
  <si>
    <t>2026-03-11 14:12:32</t>
  </si>
  <si>
    <t>23675685</t>
  </si>
  <si>
    <t>2026-02-27 14:13:14</t>
  </si>
  <si>
    <t>MANUEL HERNANDO FLOREZ SANCHEZ</t>
  </si>
  <si>
    <t>3113861573</t>
  </si>
  <si>
    <t>RURAL_190319205331000000_VEREDA TOLDAS</t>
  </si>
  <si>
    <t>190319205331000000</t>
  </si>
  <si>
    <t>2026-03-19 14:13:14</t>
  </si>
  <si>
    <t>23675686</t>
  </si>
  <si>
    <t>2026-02-27 14:13:28</t>
  </si>
  <si>
    <t>LUIS EDUARDO SANCHEZ</t>
  </si>
  <si>
    <t>3203964401</t>
  </si>
  <si>
    <t>CL 41 CR 70 -48</t>
  </si>
  <si>
    <t>190614100145800000</t>
  </si>
  <si>
    <t>2026-03-05 14:13:28</t>
  </si>
  <si>
    <t>23675694</t>
  </si>
  <si>
    <t>2026-02-27 14:20:31</t>
  </si>
  <si>
    <t>ROGELIO RESTREPO CADONA</t>
  </si>
  <si>
    <t>CL 52 CR 54 A -62</t>
  </si>
  <si>
    <t>190615100317440000</t>
  </si>
  <si>
    <t>2026-03-05 14:20:31</t>
  </si>
  <si>
    <t>23675697</t>
  </si>
  <si>
    <t>2026-02-27 14:22:34</t>
  </si>
  <si>
    <t>GIOVANNY HUMBERTO LOPEZ ARIAS</t>
  </si>
  <si>
    <t>CR 46 B CL 72 SUR -56</t>
  </si>
  <si>
    <t>017426202000560000</t>
  </si>
  <si>
    <t>2026-03-05 14:22:34</t>
  </si>
  <si>
    <t>23675700</t>
  </si>
  <si>
    <t>2026-02-27 14:23:10</t>
  </si>
  <si>
    <t>GABRIEL ANGEL TORO MORALES</t>
  </si>
  <si>
    <t>3122895248</t>
  </si>
  <si>
    <t>CR 53 CL 55 -47 (INTERIOR 301 )</t>
  </si>
  <si>
    <t>075523005000470301-ENEPRE</t>
  </si>
  <si>
    <t>2026-03-11 14:23:10</t>
  </si>
  <si>
    <t>23675725</t>
  </si>
  <si>
    <t>2026-02-27 14:47:12</t>
  </si>
  <si>
    <t>MARIA LILIANA HENAO LOPEZ</t>
  </si>
  <si>
    <t>3218577587</t>
  </si>
  <si>
    <t>RURAL_190029200828053001_PROV.SECTOR MINITAS</t>
  </si>
  <si>
    <t>190029200828053001</t>
  </si>
  <si>
    <t>2026-03-05 14:47:12</t>
  </si>
  <si>
    <t>8 días 13:55</t>
  </si>
  <si>
    <t>2 días 15:02</t>
  </si>
  <si>
    <t>2 días 16:12</t>
  </si>
  <si>
    <t>4 días 15:55</t>
  </si>
  <si>
    <t>6 días 15:55</t>
  </si>
  <si>
    <t>3 días 17:42</t>
  </si>
  <si>
    <t>7 días 17:42</t>
  </si>
  <si>
    <t>23438951</t>
  </si>
  <si>
    <t>2026-02-25 16:20:24</t>
  </si>
  <si>
    <t>3145692789</t>
  </si>
  <si>
    <t>DIAG 56 CL 11 -24 (INTERIOR 1701 BQ 2 MARCEVILL )</t>
  </si>
  <si>
    <t>190616100030401701</t>
  </si>
  <si>
    <t>2026-03-06 16:20:24</t>
  </si>
  <si>
    <t>4 días 16:20</t>
  </si>
  <si>
    <t>23462670</t>
  </si>
  <si>
    <t>2026-02-27 12:47:42</t>
  </si>
  <si>
    <t>FRANK MARCEL CASTRO AGUDELO</t>
  </si>
  <si>
    <t>3014796416</t>
  </si>
  <si>
    <t>RURAL_190617200711150002_PROV.VEREDA PONTEZUELA</t>
  </si>
  <si>
    <t>190617200711150002</t>
  </si>
  <si>
    <t>2026-03-13 12:47:42</t>
  </si>
  <si>
    <t>5 días 08:04</t>
  </si>
  <si>
    <t>5 días 08:46</t>
  </si>
  <si>
    <t>7 días 08:46</t>
  </si>
  <si>
    <t>2 días 15:44</t>
  </si>
  <si>
    <t>9 días 10:25</t>
  </si>
  <si>
    <t>23523074</t>
  </si>
  <si>
    <t>2026-02-27 15:01:59</t>
  </si>
  <si>
    <t>ALEJANDRA CASTAÑO BETANCUR</t>
  </si>
  <si>
    <t>RURAL_190149100157560003</t>
  </si>
  <si>
    <t>190149100157560003</t>
  </si>
  <si>
    <t>2026-03-10 15:01:59</t>
  </si>
  <si>
    <t>7 días 10:28</t>
  </si>
  <si>
    <t>6 días 16:46</t>
  </si>
  <si>
    <t>5 días 14:54</t>
  </si>
  <si>
    <t>3 días 11:25</t>
  </si>
  <si>
    <t>4 días 11:25</t>
  </si>
  <si>
    <t>2026-02-28 19:39:21</t>
  </si>
  <si>
    <t>RURAL_190234200777925000</t>
  </si>
  <si>
    <t>190234200777925000</t>
  </si>
  <si>
    <t>2026-03-17 19:39:21</t>
  </si>
  <si>
    <t>3 días 10:56</t>
  </si>
  <si>
    <t>9 días 15:07</t>
  </si>
  <si>
    <t>1 días 15:07</t>
  </si>
  <si>
    <t>2026-02-28 19:44:22</t>
  </si>
  <si>
    <t>RURAL_190234200777912000</t>
  </si>
  <si>
    <t>190234200777912000</t>
  </si>
  <si>
    <t>2026-03-17 19:44:22</t>
  </si>
  <si>
    <t>2026-02-28 19:40:45</t>
  </si>
  <si>
    <t>2026-03-17 19:40:45</t>
  </si>
  <si>
    <t>2026-02-28 19:42:39</t>
  </si>
  <si>
    <t>RURAL_190234200778057000</t>
  </si>
  <si>
    <t>190234200778057000</t>
  </si>
  <si>
    <t>2026-03-17 19:42:39</t>
  </si>
  <si>
    <t>4 días 09:57</t>
  </si>
  <si>
    <t>6 días 10:26</t>
  </si>
  <si>
    <t>4 días 16:29</t>
  </si>
  <si>
    <t>3 días 11:21</t>
  </si>
  <si>
    <t>1 días 09:52</t>
  </si>
  <si>
    <t>6 días 09:45</t>
  </si>
  <si>
    <t>23601596</t>
  </si>
  <si>
    <t>2026-02-27 12:10:34</t>
  </si>
  <si>
    <t>JAIRO ALONSO TRIGOS ACOSTA</t>
  </si>
  <si>
    <t>5132221</t>
  </si>
  <si>
    <t>3188748600</t>
  </si>
  <si>
    <t>RUAL_190617200770090005_PROV LOTE 60 PARC LA CAMPI</t>
  </si>
  <si>
    <t>900051480001862156</t>
  </si>
  <si>
    <t>2026-03-13 12:10:34</t>
  </si>
  <si>
    <t>3 días 17:01</t>
  </si>
  <si>
    <t>2 días 08:24</t>
  </si>
  <si>
    <t>23612793</t>
  </si>
  <si>
    <t>2026-02-27 10:39:17</t>
  </si>
  <si>
    <t>DIOSELINA DIAZ DE VILLA</t>
  </si>
  <si>
    <t>3148858686</t>
  </si>
  <si>
    <t>RURAL_190674200753500001_PROV.VEREDA LA HONDA</t>
  </si>
  <si>
    <t>190674200753500001</t>
  </si>
  <si>
    <t>2026-03-13 10:39:17</t>
  </si>
  <si>
    <t>2 días 11:51</t>
  </si>
  <si>
    <t>23613085</t>
  </si>
  <si>
    <t>2026-02-27 10:34:17</t>
  </si>
  <si>
    <t>CONSTRUCTORA CONTEX SAS</t>
  </si>
  <si>
    <t>2583918</t>
  </si>
  <si>
    <t>3113579558</t>
  </si>
  <si>
    <t>CR 24 CL 30 -101 (INTERIOR 502 BQ 4 LA HEREDIA )</t>
  </si>
  <si>
    <t>190375100302198502</t>
  </si>
  <si>
    <t>2026-03-10 10:34:17</t>
  </si>
  <si>
    <t>23614885</t>
  </si>
  <si>
    <t>2026-02-27 15:57:47</t>
  </si>
  <si>
    <t>JORGE ALEJANDRO TRUJILLO ZEA</t>
  </si>
  <si>
    <t>3136149053</t>
  </si>
  <si>
    <t>RURAL_190617200770090609_PARCELACION_LA_CAMPINA</t>
  </si>
  <si>
    <t>190617200770090609</t>
  </si>
  <si>
    <t>2026-03-13 15:57:47</t>
  </si>
  <si>
    <t>4 días 07:13</t>
  </si>
  <si>
    <t>3 días 13:29</t>
  </si>
  <si>
    <t>8 días 08:19</t>
  </si>
  <si>
    <t>2 días 08:19</t>
  </si>
  <si>
    <t>23621719</t>
  </si>
  <si>
    <t>2026-02-27 12:07:44</t>
  </si>
  <si>
    <t>MANUEL GUILLERMO MESA MESA</t>
  </si>
  <si>
    <t>4085169</t>
  </si>
  <si>
    <t>RURAL_125002329000000030_LOTE 30- PARCELACIÓN MONT</t>
  </si>
  <si>
    <t>125002329000000030</t>
  </si>
  <si>
    <t>ORIENTE Vin. Legal. y Ref. Rega.</t>
  </si>
  <si>
    <t>2026-03-13 12:07:44</t>
  </si>
  <si>
    <t>7 días 13:31</t>
  </si>
  <si>
    <t>6 días 08:03</t>
  </si>
  <si>
    <t>8 días 11:17</t>
  </si>
  <si>
    <t>2 días 11:27</t>
  </si>
  <si>
    <t>8 días 11:27</t>
  </si>
  <si>
    <t>6 días 08:22</t>
  </si>
  <si>
    <t>23627127</t>
  </si>
  <si>
    <t>2026-02-28 10:14:39</t>
  </si>
  <si>
    <t>ANGEL ANTONIO PALACIO VALENCIA</t>
  </si>
  <si>
    <t>4512047</t>
  </si>
  <si>
    <t>3126866126</t>
  </si>
  <si>
    <t>RURAL_136029743154000000_136029743154000000</t>
  </si>
  <si>
    <t>136029743154000000</t>
  </si>
  <si>
    <t>2026-03-06 10:14:39</t>
  </si>
  <si>
    <t>3 días 09:39</t>
  </si>
  <si>
    <t>6 días 14:25</t>
  </si>
  <si>
    <t>5 días 15:16</t>
  </si>
  <si>
    <t>2 días 10:07</t>
  </si>
  <si>
    <t>8 días 14:32</t>
  </si>
  <si>
    <t>5 días 15:18</t>
  </si>
  <si>
    <t>8 días 07:27</t>
  </si>
  <si>
    <t>23637874</t>
  </si>
  <si>
    <t>CLAUDIA PATRICIA CHAVERRA MORENO</t>
  </si>
  <si>
    <t>3226394591</t>
  </si>
  <si>
    <t>RURAL_190440200812250001_VDA EL ROSARIO</t>
  </si>
  <si>
    <t>190440200812250001</t>
  </si>
  <si>
    <t>2026-02-27 15:04:00</t>
  </si>
  <si>
    <t>2026-03-10 15:04:00</t>
  </si>
  <si>
    <t>27/02/2026 15:09:00</t>
  </si>
  <si>
    <t>Hv+pase</t>
  </si>
  <si>
    <t>2 días 13:30</t>
  </si>
  <si>
    <t>4 días 14:44</t>
  </si>
  <si>
    <t>5 días 08:41</t>
  </si>
  <si>
    <t>7 días 08:41</t>
  </si>
  <si>
    <t>8 días 10:45</t>
  </si>
  <si>
    <t>2 días 10:45</t>
  </si>
  <si>
    <t>2 días 16:02</t>
  </si>
  <si>
    <t>3 días 16:10</t>
  </si>
  <si>
    <t>1 días 15:49</t>
  </si>
  <si>
    <t>2026-02-28 18:49:56</t>
  </si>
  <si>
    <t>RURAL_190847100067530201_BUENOS AIRES</t>
  </si>
  <si>
    <t>190847100067530201</t>
  </si>
  <si>
    <t>2026-03-10 18:49:56</t>
  </si>
  <si>
    <t>3 días 08:13</t>
  </si>
  <si>
    <t>23645132</t>
  </si>
  <si>
    <t>2026-02-26 09:59:30</t>
  </si>
  <si>
    <t>ANA JULIETA MORA GARCIA</t>
  </si>
  <si>
    <t>3156188425</t>
  </si>
  <si>
    <t>RURAL_190550200135100001_CGTO VILLA NUEVA</t>
  </si>
  <si>
    <t>190550200135100001</t>
  </si>
  <si>
    <t>2026-03-10 09:59:30</t>
  </si>
  <si>
    <t>3 días 14:56</t>
  </si>
  <si>
    <t>4 días 14:56</t>
  </si>
  <si>
    <t>10 días 09:38</t>
  </si>
  <si>
    <t>1 días 13:56</t>
  </si>
  <si>
    <t>1 días 08:10</t>
  </si>
  <si>
    <t>3 días 11:23</t>
  </si>
  <si>
    <t>27/02/2026 17:07:00</t>
  </si>
  <si>
    <t>HV mas pase 13 mts trafo 128831
Int 228</t>
  </si>
  <si>
    <t>1 días 15:19</t>
  </si>
  <si>
    <t>4 días 15:09</t>
  </si>
  <si>
    <t>3 días 11:12</t>
  </si>
  <si>
    <t>27/02/2026 17:05:27</t>
  </si>
  <si>
    <t>HV a 230v trafo 38676 INT 105</t>
  </si>
  <si>
    <t>3 días 11:07</t>
  </si>
  <si>
    <t>1 días 15:08</t>
  </si>
  <si>
    <t>5 días 10:12</t>
  </si>
  <si>
    <t>2 días 11:04</t>
  </si>
  <si>
    <t>2 días 10:34</t>
  </si>
  <si>
    <t>23654028</t>
  </si>
  <si>
    <t>2026-02-27 16:16:54</t>
  </si>
  <si>
    <t>JULIO CESAR SALAZAR ZULUAGA</t>
  </si>
  <si>
    <t>3146815916</t>
  </si>
  <si>
    <t>RURAL_190376200113200157_PROV.PARCELACION ASTURIAS</t>
  </si>
  <si>
    <t>190376200113200157</t>
  </si>
  <si>
    <t>2026-03-13 16:16:54</t>
  </si>
  <si>
    <t>2026-02-28 18:48:18</t>
  </si>
  <si>
    <t>RURAL_190792100312000101</t>
  </si>
  <si>
    <t>190792100312000101</t>
  </si>
  <si>
    <t>2026-03-10 18:48:18</t>
  </si>
  <si>
    <t>7 días 13:51</t>
  </si>
  <si>
    <t>2 días 08:18</t>
  </si>
  <si>
    <t>3 días 14:07</t>
  </si>
  <si>
    <t>3 días 10:04</t>
  </si>
  <si>
    <t>6 días 16:59</t>
  </si>
  <si>
    <t>4 días 16:59</t>
  </si>
  <si>
    <t>2 días 11:56</t>
  </si>
  <si>
    <t>1 días 11:56</t>
  </si>
  <si>
    <t>5 días 09:15</t>
  </si>
  <si>
    <t>23662420</t>
  </si>
  <si>
    <t>2026-02-27 07:20:54</t>
  </si>
  <si>
    <t>RUBIELA VELASQUEZ QUINTERO</t>
  </si>
  <si>
    <t>3243715455</t>
  </si>
  <si>
    <t>RURAL_190149100145300002_CRA 33 A 22 54</t>
  </si>
  <si>
    <t>190149100145300002</t>
  </si>
  <si>
    <t>2026-03-10 07:20:54</t>
  </si>
  <si>
    <t>11 días 11:50</t>
  </si>
  <si>
    <t>3 días 11:50</t>
  </si>
  <si>
    <t>4 días 09:13</t>
  </si>
  <si>
    <t>23663850</t>
  </si>
  <si>
    <t>2026-02-28 08:24:45</t>
  </si>
  <si>
    <t>CARLOS HUMBERTO CEBALLOS OROZCO</t>
  </si>
  <si>
    <t>3197026194</t>
  </si>
  <si>
    <t>RURAL_190021200904860001_PROV.VEREDA SAN MIGUEL</t>
  </si>
  <si>
    <t>190021200904860001</t>
  </si>
  <si>
    <t>2026-03-05 08:24:45</t>
  </si>
  <si>
    <t>0 días 13:04</t>
  </si>
  <si>
    <t>9 días 08:12</t>
  </si>
  <si>
    <t>9 días 08:32</t>
  </si>
  <si>
    <t>9 días 08:39</t>
  </si>
  <si>
    <t>1 días 09:09</t>
  </si>
  <si>
    <t>1 días 09:19</t>
  </si>
  <si>
    <t>5 días 09:40</t>
  </si>
  <si>
    <t>8 días 10:09</t>
  </si>
  <si>
    <t>3 días 11:26</t>
  </si>
  <si>
    <t>5 días 14:35</t>
  </si>
  <si>
    <t>7 días 14:39</t>
  </si>
  <si>
    <t>1 días 17:06</t>
  </si>
  <si>
    <t>8 días 08:01</t>
  </si>
  <si>
    <t>8 días 08:30</t>
  </si>
  <si>
    <t>6 días 10:27</t>
  </si>
  <si>
    <t>8 días 10:51</t>
  </si>
  <si>
    <t>2 días 10:51</t>
  </si>
  <si>
    <t>2 días 14:13</t>
  </si>
  <si>
    <t>8 días 16:15</t>
  </si>
  <si>
    <t>3 días 16:55</t>
  </si>
  <si>
    <t>3 días 07:42</t>
  </si>
  <si>
    <t>3 días 09:48</t>
  </si>
  <si>
    <t>7 días 10:11</t>
  </si>
  <si>
    <t>7 días 10:25</t>
  </si>
  <si>
    <t>3 días 10:25</t>
  </si>
  <si>
    <t>7 días 11:50</t>
  </si>
  <si>
    <t>7 días 14:23</t>
  </si>
  <si>
    <t>3 días 14:55</t>
  </si>
  <si>
    <t>23667847</t>
  </si>
  <si>
    <t>2026-02-27 15:25:32</t>
  </si>
  <si>
    <t>MARIANA HENAO GOMEZ</t>
  </si>
  <si>
    <t>3219125223</t>
  </si>
  <si>
    <t>RURAL_190616100403427001_ALTO BONITO ENTRADA</t>
  </si>
  <si>
    <t>190616100403427001</t>
  </si>
  <si>
    <t>2026-03-05 15:25:32</t>
  </si>
  <si>
    <t>4 días 16:02</t>
  </si>
  <si>
    <t>3 días 16:06</t>
  </si>
  <si>
    <t>7 días 16:30</t>
  </si>
  <si>
    <t>3 días 16:30</t>
  </si>
  <si>
    <t>2 días 16:39</t>
  </si>
  <si>
    <t>2026-02-27 15:11:15</t>
  </si>
  <si>
    <t>2026-03-10 15:11:15</t>
  </si>
  <si>
    <t>6 días 08:20</t>
  </si>
  <si>
    <t>8 días 09:43</t>
  </si>
  <si>
    <t>3 días 09:49</t>
  </si>
  <si>
    <t>6 días 10:09</t>
  </si>
  <si>
    <t>6 días 10:13</t>
  </si>
  <si>
    <t>8 días 10:15</t>
  </si>
  <si>
    <t>6 días 10:28</t>
  </si>
  <si>
    <t>1 días 10:30</t>
  </si>
  <si>
    <t>6 días 10:39</t>
  </si>
  <si>
    <t>8 días 10:39</t>
  </si>
  <si>
    <t>4 días 10:45</t>
  </si>
  <si>
    <t>6 días 10:46</t>
  </si>
  <si>
    <t>4 días 10:46</t>
  </si>
  <si>
    <t>6 días 11:51</t>
  </si>
  <si>
    <t>6 días 12:00</t>
  </si>
  <si>
    <t>4 días 12:05</t>
  </si>
  <si>
    <t>6 días 13:17</t>
  </si>
  <si>
    <t>4 días 15:41</t>
  </si>
  <si>
    <t>4 días 16:32</t>
  </si>
  <si>
    <t>4 días 17:01</t>
  </si>
  <si>
    <t>23669761</t>
  </si>
  <si>
    <t>2026-02-27 18:48:26</t>
  </si>
  <si>
    <t>FERMIN ALBERTO CALLE PEREZ</t>
  </si>
  <si>
    <t>3153778551</t>
  </si>
  <si>
    <t>CR 108 B CL 35 -42 (INTERIOR 1109 )</t>
  </si>
  <si>
    <t>083028205000421109</t>
  </si>
  <si>
    <t>2026-03-12 18:48:26</t>
  </si>
  <si>
    <t>5 días 08:34</t>
  </si>
  <si>
    <t>9 días 10:37</t>
  </si>
  <si>
    <t>5 días 11:53</t>
  </si>
  <si>
    <t>2 días 12:13</t>
  </si>
  <si>
    <t>2 días 12:30</t>
  </si>
  <si>
    <t>2 días 13:12</t>
  </si>
  <si>
    <t>5 días 13:34</t>
  </si>
  <si>
    <t>5 días 13:58</t>
  </si>
  <si>
    <t>6 días 13:58</t>
  </si>
  <si>
    <t>6 días 14:06</t>
  </si>
  <si>
    <t>27/02/2026 19:02:16</t>
  </si>
  <si>
    <t xml:space="preserve">440 acometida debe ser asegurada con grapas galvanizadas doble ala
450 falta realizar la equipotencialización con la descarga tierra en el medidor
490 falta protecciones principales en la medida esas deben ser de 40A 10ka
470 medidor debe cumplir con una altura máxima de 1.80mts centro visor </t>
  </si>
  <si>
    <t>2026-02-27 14:35:11</t>
  </si>
  <si>
    <t>2026-03-10 14:35:11</t>
  </si>
  <si>
    <t>2 días 14:23</t>
  </si>
  <si>
    <t>5 días 14:25</t>
  </si>
  <si>
    <t>5 días 14:31</t>
  </si>
  <si>
    <t>6 días 14:57</t>
  </si>
  <si>
    <t>5 días 14:59</t>
  </si>
  <si>
    <t>5 días 15:25</t>
  </si>
  <si>
    <t>2 días 15:42</t>
  </si>
  <si>
    <t>2026-02-27 14:37:48</t>
  </si>
  <si>
    <t>2026-03-10 14:37:48</t>
  </si>
  <si>
    <t>5 días 16:24</t>
  </si>
  <si>
    <t>2026-02-27 14:43:36</t>
  </si>
  <si>
    <t>2026-03-10 14:43:36</t>
  </si>
  <si>
    <t>2 días 17:28</t>
  </si>
  <si>
    <t>2 días 17:30</t>
  </si>
  <si>
    <t>4 días 07:20</t>
  </si>
  <si>
    <t>4 días 08:23</t>
  </si>
  <si>
    <t>6 días 08:34</t>
  </si>
  <si>
    <t>4 días 09:02</t>
  </si>
  <si>
    <t>6 días 09:02</t>
  </si>
  <si>
    <t>4 días 09:11</t>
  </si>
  <si>
    <t>6 días 09:13</t>
  </si>
  <si>
    <t>4 días 09:44</t>
  </si>
  <si>
    <t>6 días 09:47</t>
  </si>
  <si>
    <t>1 días 10:29</t>
  </si>
  <si>
    <t>4 días 10:40</t>
  </si>
  <si>
    <t>4 días 10:47</t>
  </si>
  <si>
    <t>4 días 10:52</t>
  </si>
  <si>
    <t>6 días 10:58</t>
  </si>
  <si>
    <t>6 días 11:16</t>
  </si>
  <si>
    <t>4 días 11:32</t>
  </si>
  <si>
    <t>6 días 11:32</t>
  </si>
  <si>
    <t>4 días 12:24</t>
  </si>
  <si>
    <t>4 días 13:53</t>
  </si>
  <si>
    <t>4 días 15:06</t>
  </si>
  <si>
    <t>6 días 15:06</t>
  </si>
  <si>
    <t>1 días 10:45</t>
  </si>
  <si>
    <t>4 días 16:14</t>
  </si>
  <si>
    <t>4 días 16:40</t>
  </si>
  <si>
    <t>4 días 17:03</t>
  </si>
  <si>
    <t>4 días 17:11</t>
  </si>
  <si>
    <t>6 días 17:11</t>
  </si>
  <si>
    <t>3 días 08:39</t>
  </si>
  <si>
    <t>4 días 09:41</t>
  </si>
  <si>
    <t>3 días 09:46</t>
  </si>
  <si>
    <t>27/02/2026 17:04:16</t>
  </si>
  <si>
    <t xml:space="preserve">HV más pase 17 mts trafo 336602en sistema integral </t>
  </si>
  <si>
    <t>3 días 10:05</t>
  </si>
  <si>
    <t>3 días 10:21</t>
  </si>
  <si>
    <t>3 días 10:22</t>
  </si>
  <si>
    <t>3 días 10:49</t>
  </si>
  <si>
    <t>3 días 11:03</t>
  </si>
  <si>
    <t>3 días 11:09</t>
  </si>
  <si>
    <t>7 días 12:00</t>
  </si>
  <si>
    <t>3 días 13:46</t>
  </si>
  <si>
    <t>3 días 13:51</t>
  </si>
  <si>
    <t>3 días 13:57</t>
  </si>
  <si>
    <t>23673482</t>
  </si>
  <si>
    <t>2026-02-25 14:13:46</t>
  </si>
  <si>
    <t>CONSTRUCTORA ALTOS DE LA ABADIA SAS</t>
  </si>
  <si>
    <t>4486800</t>
  </si>
  <si>
    <t>3014875119</t>
  </si>
  <si>
    <t>DIAG 56 CL 15 -78 (INTERIOR 1307 BQ 2 )</t>
  </si>
  <si>
    <t>190616100029161307</t>
  </si>
  <si>
    <t>2026-03-06 14:13:46</t>
  </si>
  <si>
    <t>23673483</t>
  </si>
  <si>
    <t>DIAG 56 CL 15 -78 (INTERIOR 507 BQ 2 )</t>
  </si>
  <si>
    <t>190616100029160507</t>
  </si>
  <si>
    <t>23673484</t>
  </si>
  <si>
    <t>2026-02-25 14:13:48</t>
  </si>
  <si>
    <t>DIAG 56 CL 15 -78 (INTERIOR 1212 BQ 2 )</t>
  </si>
  <si>
    <t>190616100029161212</t>
  </si>
  <si>
    <t>2026-03-06 14:13:48</t>
  </si>
  <si>
    <t>23673485</t>
  </si>
  <si>
    <t>DIAG 56 CL 15 -78 (INTERIOR 1211 BQ 2 )</t>
  </si>
  <si>
    <t>190616100029161211</t>
  </si>
  <si>
    <t>23673486</t>
  </si>
  <si>
    <t>2026-02-25 14:13:50</t>
  </si>
  <si>
    <t>DIAG 56 CL 15 -78 (INTERIOR 608 BQ 2 )</t>
  </si>
  <si>
    <t>190616100029160608</t>
  </si>
  <si>
    <t>2026-03-06 14:13:50</t>
  </si>
  <si>
    <t>23673487</t>
  </si>
  <si>
    <t>2026-02-25 14:13:49</t>
  </si>
  <si>
    <t>DIAG 56 CL 15 -78 (INTERIOR 808 BQ 2 )</t>
  </si>
  <si>
    <t>190616100029160808</t>
  </si>
  <si>
    <t>2026-03-06 14:13:49</t>
  </si>
  <si>
    <t>23673488</t>
  </si>
  <si>
    <t>2026-02-25 14:13:51</t>
  </si>
  <si>
    <t>DIAG 56 CL 15 -78 (INTERIOR 1012 BQ 2 )</t>
  </si>
  <si>
    <t>190616100029161012</t>
  </si>
  <si>
    <t>2026-03-06 14:13:51</t>
  </si>
  <si>
    <t>23673489</t>
  </si>
  <si>
    <t>2026-02-25 14:13:52</t>
  </si>
  <si>
    <t>DIAG 56 CL 15 -78 (INTERIOR 1207 BQ 2 )</t>
  </si>
  <si>
    <t>190616100029161207</t>
  </si>
  <si>
    <t>2026-03-06 14:13:52</t>
  </si>
  <si>
    <t>23673491</t>
  </si>
  <si>
    <t>2026-02-25 14:13:54</t>
  </si>
  <si>
    <t>DIAG 56 CL 15 -78 (INTERIOR 912 BQ 2 )</t>
  </si>
  <si>
    <t>190616100029160912</t>
  </si>
  <si>
    <t>2026-03-06 14:13:54</t>
  </si>
  <si>
    <t>23673492</t>
  </si>
  <si>
    <t>2026-02-25 14:13:59</t>
  </si>
  <si>
    <t>DIAG 56 CL 15 -78 (INTERIOR 708 BQ 2 )</t>
  </si>
  <si>
    <t>190616100029160708</t>
  </si>
  <si>
    <t>2026-03-06 14:13:59</t>
  </si>
  <si>
    <t>3 días 15:10</t>
  </si>
  <si>
    <t>3 días 15:11</t>
  </si>
  <si>
    <t>3 días 15:15</t>
  </si>
  <si>
    <t>3 días 15:26</t>
  </si>
  <si>
    <t>3 días 15:32</t>
  </si>
  <si>
    <t>3 días 15:40</t>
  </si>
  <si>
    <t>3 días 15:41</t>
  </si>
  <si>
    <t>3 días 16:05</t>
  </si>
  <si>
    <t>5 días 16:05</t>
  </si>
  <si>
    <t>3 días 16:07</t>
  </si>
  <si>
    <t>3 días 16:22</t>
  </si>
  <si>
    <t>8 días 16:30</t>
  </si>
  <si>
    <t>7 días 16:31</t>
  </si>
  <si>
    <t>3 días 16:48</t>
  </si>
  <si>
    <t>3 días 17:02</t>
  </si>
  <si>
    <t>3 días 17:36</t>
  </si>
  <si>
    <t>2 días 08:06</t>
  </si>
  <si>
    <t>3 días 08:15</t>
  </si>
  <si>
    <t>2 días 09:43</t>
  </si>
  <si>
    <t>2 días 09:47</t>
  </si>
  <si>
    <t>2 días 10:06</t>
  </si>
  <si>
    <t>5 días 10:21</t>
  </si>
  <si>
    <t>2 días 10:23</t>
  </si>
  <si>
    <t>2 días 10:54</t>
  </si>
  <si>
    <t>2 días 11:10</t>
  </si>
  <si>
    <t>2 días 11:20</t>
  </si>
  <si>
    <t>8 días 11:41</t>
  </si>
  <si>
    <t>2 días 12:10</t>
  </si>
  <si>
    <t>2 días 14:09</t>
  </si>
  <si>
    <t>2 días 14:11</t>
  </si>
  <si>
    <t>2 días 14:21</t>
  </si>
  <si>
    <t>2 días 14:36</t>
  </si>
  <si>
    <t>2 días 15:18</t>
  </si>
  <si>
    <t>2 días 15:59</t>
  </si>
  <si>
    <t>2 días 16:03</t>
  </si>
  <si>
    <t>9 días 16:03</t>
  </si>
  <si>
    <t>2 días 16:08</t>
  </si>
  <si>
    <t>2 días 16:13</t>
  </si>
  <si>
    <t>2 días 16:16</t>
  </si>
  <si>
    <t>3 días 16:16</t>
  </si>
  <si>
    <t>8 días 16:22</t>
  </si>
  <si>
    <t>23674783</t>
  </si>
  <si>
    <t>2026-02-26 16:35:34</t>
  </si>
  <si>
    <t>CARLOS ANDRES ESCOBAR SALAZAR</t>
  </si>
  <si>
    <t>3015561323</t>
  </si>
  <si>
    <t>RURAL_190674200710700016_PROV.VDA LAS HOJAS</t>
  </si>
  <si>
    <t>190674200710700016</t>
  </si>
  <si>
    <t>2026-03-12 16:35:34</t>
  </si>
  <si>
    <t>23674796</t>
  </si>
  <si>
    <t>2026-02-26 16:42:00</t>
  </si>
  <si>
    <t>3053039439</t>
  </si>
  <si>
    <t>RURAL_176014811000000003_FINCA 214 VEREDA LA PIEDR</t>
  </si>
  <si>
    <t>176014811000000003</t>
  </si>
  <si>
    <t>2026-03-12 16:42:00</t>
  </si>
  <si>
    <t>23674803</t>
  </si>
  <si>
    <t>2026-02-26 16:45:56</t>
  </si>
  <si>
    <t>CRISTIAN FELIPE OCAMPO ARENAS</t>
  </si>
  <si>
    <t>3174292393</t>
  </si>
  <si>
    <t>RURAL_190674200710700017_PROV.VDA LAS HOJAS</t>
  </si>
  <si>
    <t>190674200710700017</t>
  </si>
  <si>
    <t>2026-03-12 16:45:56</t>
  </si>
  <si>
    <t>23674807</t>
  </si>
  <si>
    <t>2026-02-26 16:47:23</t>
  </si>
  <si>
    <t>JUAN DE LA CRUZ HENAO AGUDELO</t>
  </si>
  <si>
    <t>RURAL_190318203005600005_PROV.190318203005600000</t>
  </si>
  <si>
    <t>190318203005600005</t>
  </si>
  <si>
    <t>2026-03-12 16:47:23</t>
  </si>
  <si>
    <t>23674815</t>
  </si>
  <si>
    <t>2026-02-26 16:52:45</t>
  </si>
  <si>
    <t>RENE OSVALDO ARNAGO QUICENO</t>
  </si>
  <si>
    <t>5321815</t>
  </si>
  <si>
    <t>3004556647</t>
  </si>
  <si>
    <t>RURAL_190616100411660007_PARCELACIÓN ALMANZA LOTE</t>
  </si>
  <si>
    <t>190616100411660007</t>
  </si>
  <si>
    <t>2026-03-09 16:52:45</t>
  </si>
  <si>
    <t>23674821</t>
  </si>
  <si>
    <t>2026-02-26 16:59:41</t>
  </si>
  <si>
    <t>CONCESION TUNEL ABURRA ORIENTE</t>
  </si>
  <si>
    <t>4446178</t>
  </si>
  <si>
    <t>3175107898</t>
  </si>
  <si>
    <t>RURAL_190616200400179001_KM5+443</t>
  </si>
  <si>
    <t>190616200400179001</t>
  </si>
  <si>
    <t>2026-03-12 16:59:41</t>
  </si>
  <si>
    <t>23674825</t>
  </si>
  <si>
    <t>2026-02-26 17:05:17</t>
  </si>
  <si>
    <t>WILSON AUGUSTO PINEDA CASTAÑO</t>
  </si>
  <si>
    <t>3213131817</t>
  </si>
  <si>
    <t>RURAL_190653100155500000_VDA GUACALES</t>
  </si>
  <si>
    <t>190653100155500000</t>
  </si>
  <si>
    <t>2026-03-09 17:05:17</t>
  </si>
  <si>
    <t>23674827</t>
  </si>
  <si>
    <t>2026-02-26 17:07:25</t>
  </si>
  <si>
    <t>IVAN DARIO ISAZA RUIZ</t>
  </si>
  <si>
    <t>3104270466</t>
  </si>
  <si>
    <t>RURAL_190318100337200201_CR 49 A CL 55 -49 INT 201</t>
  </si>
  <si>
    <t>190318100337200201</t>
  </si>
  <si>
    <t>2026-03-09 17:07:25</t>
  </si>
  <si>
    <t>23674831</t>
  </si>
  <si>
    <t>2026-02-26 17:11:18</t>
  </si>
  <si>
    <t>DEISY LILIANA OSORIO OSORIO</t>
  </si>
  <si>
    <t>3125716580</t>
  </si>
  <si>
    <t>RURAL_190483200582200003_PROV.VEREDA MORRO AZUL</t>
  </si>
  <si>
    <t>190483200582200003</t>
  </si>
  <si>
    <t>2026-03-12 17:11:18</t>
  </si>
  <si>
    <t>23674833</t>
  </si>
  <si>
    <t>2026-02-26 17:18:58</t>
  </si>
  <si>
    <t>RURAL_190318100337200302_CR 49 A CL 55 -49 INT 302</t>
  </si>
  <si>
    <t>190318100337200302</t>
  </si>
  <si>
    <t>2026-03-09 17:18:58</t>
  </si>
  <si>
    <t>23674837</t>
  </si>
  <si>
    <t>2026-02-26 17:25:53</t>
  </si>
  <si>
    <t>RURAL_190318100337200401_CR 49 A CL 55 -49 INT 401</t>
  </si>
  <si>
    <t>190318100337200401</t>
  </si>
  <si>
    <t>2026-03-09 17:25:53</t>
  </si>
  <si>
    <t>23674838</t>
  </si>
  <si>
    <t>2026-02-26 17:30:26</t>
  </si>
  <si>
    <t>STEVEN SANCHEZ GONZALEZ</t>
  </si>
  <si>
    <t>3122299392</t>
  </si>
  <si>
    <t>RURAL_190319205336400003_VEREDA TOLDAS</t>
  </si>
  <si>
    <t>190319205336400003</t>
  </si>
  <si>
    <t>2026-03-12 17:30:26</t>
  </si>
  <si>
    <t>23674842</t>
  </si>
  <si>
    <t>2026-02-26 17:37:13</t>
  </si>
  <si>
    <t>RURAL_190318100337200501_CR 49 A CL 55 -49 INT 501</t>
  </si>
  <si>
    <t>190318100337200501</t>
  </si>
  <si>
    <t>2026-03-09 17:37:13</t>
  </si>
  <si>
    <t>23674845</t>
  </si>
  <si>
    <t>2026-02-26 17:42:02</t>
  </si>
  <si>
    <t>IVAN ARTURO GARCIA BEDOYA</t>
  </si>
  <si>
    <t>RURAL_190197200682405002_PROV.190197200682405000</t>
  </si>
  <si>
    <t>190197200682405002</t>
  </si>
  <si>
    <t>2026-03-12 17:42:02</t>
  </si>
  <si>
    <t>23674847</t>
  </si>
  <si>
    <t>2026-02-26 17:45:54</t>
  </si>
  <si>
    <t>RURAL_190318100337200502_CR 49 A CL 55 -49 INT 502</t>
  </si>
  <si>
    <t>190318100337200502</t>
  </si>
  <si>
    <t>2026-03-09 17:45:54</t>
  </si>
  <si>
    <t>23674853</t>
  </si>
  <si>
    <t>2026-02-26 17:57:40</t>
  </si>
  <si>
    <t>YEFER ALEXANDER GARCIA MARIN</t>
  </si>
  <si>
    <t>3007852155</t>
  </si>
  <si>
    <t>CR 25 CL 8 -28 (INTERIOR 401 )</t>
  </si>
  <si>
    <t>370225008000280401</t>
  </si>
  <si>
    <t>2026-03-09 17:57:40</t>
  </si>
  <si>
    <t>23675116</t>
  </si>
  <si>
    <t>2026-02-27 07:24:40</t>
  </si>
  <si>
    <t>JOSE DARLY MARTINEZ MARTINEZ</t>
  </si>
  <si>
    <t>3145427917</t>
  </si>
  <si>
    <t>CL 59 D CR 54 -45 (INTERIOR 122 )</t>
  </si>
  <si>
    <t>335519404000450122</t>
  </si>
  <si>
    <t>2026-03-10 07:24:40</t>
  </si>
  <si>
    <t>23675127</t>
  </si>
  <si>
    <t>2026-02-27 15:43:59</t>
  </si>
  <si>
    <t>LUIS HELMER ARBOLEDA QUINTERO</t>
  </si>
  <si>
    <t>3113421021</t>
  </si>
  <si>
    <t>RURAL_190234200794260001_VEREDA SANTA TERESA</t>
  </si>
  <si>
    <t>190234200794260001</t>
  </si>
  <si>
    <t>2026-03-11 15:43:59</t>
  </si>
  <si>
    <t>23675165</t>
  </si>
  <si>
    <t>2026-02-27 08:02:07</t>
  </si>
  <si>
    <t>YENNIFER ANDREA ARIAS GONZALEZ</t>
  </si>
  <si>
    <t>RURAL_190400200582563001_PROV._VDA CHALARCA</t>
  </si>
  <si>
    <t>190400200582563001</t>
  </si>
  <si>
    <t>2026-03-13 08:02:07</t>
  </si>
  <si>
    <t>23675197</t>
  </si>
  <si>
    <t>2026-02-27 08:20:08</t>
  </si>
  <si>
    <t>MARIA PETRONILA RODRIGUEZ HERNANDEZ</t>
  </si>
  <si>
    <t>RURAL_190318203077290002_VEREDA EL SANGO</t>
  </si>
  <si>
    <t>190318203077290002</t>
  </si>
  <si>
    <t>2026-03-13 08:20:08</t>
  </si>
  <si>
    <t>23675220</t>
  </si>
  <si>
    <t>2026-02-27 08:29:13</t>
  </si>
  <si>
    <t>JUAN DAVID MARIN ZULUAGA</t>
  </si>
  <si>
    <t>CR 10 CL 11 -26 (AP 201 )</t>
  </si>
  <si>
    <t>371120001000260201</t>
  </si>
  <si>
    <t>2026-03-10 08:29:13</t>
  </si>
  <si>
    <t>9 días 08:30</t>
  </si>
  <si>
    <t>4 días 08:31</t>
  </si>
  <si>
    <t>23675238</t>
  </si>
  <si>
    <t>2026-02-27 08:38:02</t>
  </si>
  <si>
    <t>YORLADY FAINORY SANTA MARIN</t>
  </si>
  <si>
    <t>3226189403</t>
  </si>
  <si>
    <t>RURAL_190674200598650003_PROV.VEREDA LA ENEA</t>
  </si>
  <si>
    <t>190674200598650003</t>
  </si>
  <si>
    <t>2026-03-13 08:38:02</t>
  </si>
  <si>
    <t>23675260</t>
  </si>
  <si>
    <t>2026-02-27 08:49:21</t>
  </si>
  <si>
    <t>IVAN RODRIGO DAVILA RIOS</t>
  </si>
  <si>
    <t>3136139226</t>
  </si>
  <si>
    <t>RURAL_190377200680660001_PROV.VDA SAN RAFAEL</t>
  </si>
  <si>
    <t>190377200680660001</t>
  </si>
  <si>
    <t>2026-03-13 08:49:21</t>
  </si>
  <si>
    <t>23675262</t>
  </si>
  <si>
    <t>2026-02-27 08:50:51</t>
  </si>
  <si>
    <t>3217177710</t>
  </si>
  <si>
    <t>RURAL_190375100688070010_VILLAS DE LA ALDEA LOTE 2</t>
  </si>
  <si>
    <t>190375100688070010</t>
  </si>
  <si>
    <t>2026-03-10 08:50:51</t>
  </si>
  <si>
    <t>23675273</t>
  </si>
  <si>
    <t>2026-02-27 08:58:12</t>
  </si>
  <si>
    <t>YULIANA ARBELAEZ GIRALDO</t>
  </si>
  <si>
    <t>3135685009</t>
  </si>
  <si>
    <t>RURAL_190149200852779001_PROV.BETANIA</t>
  </si>
  <si>
    <t>190149200852779001</t>
  </si>
  <si>
    <t>2026-03-13 08:58:12</t>
  </si>
  <si>
    <t>23675274</t>
  </si>
  <si>
    <t>2026-02-27 08:59:06</t>
  </si>
  <si>
    <t>3103589</t>
  </si>
  <si>
    <t>3103589605</t>
  </si>
  <si>
    <t>RURAL_190649100012900002_VEREDA PLAN 35</t>
  </si>
  <si>
    <t>190649100012900002</t>
  </si>
  <si>
    <t>2026-03-10 08:59:06</t>
  </si>
  <si>
    <t>23675303</t>
  </si>
  <si>
    <t>2026-02-27 09:31:22</t>
  </si>
  <si>
    <t>LUIS ALBERTO SANCHEZ RUGELIS</t>
  </si>
  <si>
    <t>3137258983</t>
  </si>
  <si>
    <t>RURAL_190757200341000001_VDA SAN FRANCISCO</t>
  </si>
  <si>
    <t>190757200341000001</t>
  </si>
  <si>
    <t>2026-03-13 09:31:22</t>
  </si>
  <si>
    <t>1 días 09:37</t>
  </si>
  <si>
    <t>23675324</t>
  </si>
  <si>
    <t>2026-02-27 09:41:42</t>
  </si>
  <si>
    <t>JESSICA NICHOLLS</t>
  </si>
  <si>
    <t>3165375562</t>
  </si>
  <si>
    <t>RURAL_190616100418200025_NATURA LT 25 MZ C</t>
  </si>
  <si>
    <t>190616100418200025</t>
  </si>
  <si>
    <t>2026-03-10 09:41:42</t>
  </si>
  <si>
    <t>1 días 09:45</t>
  </si>
  <si>
    <t>23675352</t>
  </si>
  <si>
    <t>2026-02-27 09:58:23</t>
  </si>
  <si>
    <t>YULISA DAYANA MARIN RIOS</t>
  </si>
  <si>
    <t>RURAL_188023010000000005_PROV.VDA EL SILENCIO</t>
  </si>
  <si>
    <t>188023010000000005</t>
  </si>
  <si>
    <t>2026-03-13 09:58:23</t>
  </si>
  <si>
    <t>3 días 10:07</t>
  </si>
  <si>
    <t>23675368</t>
  </si>
  <si>
    <t>2026-02-27 10:10:47</t>
  </si>
  <si>
    <t>ROMAN DE JESUS GOMEZ MEJIA</t>
  </si>
  <si>
    <t>3226227513</t>
  </si>
  <si>
    <t>RURAL_190584100083400000_DORADAL CL 20 CR 18</t>
  </si>
  <si>
    <t>190584100083400000</t>
  </si>
  <si>
    <t>2026-03-10 10:10:47</t>
  </si>
  <si>
    <t>23675372</t>
  </si>
  <si>
    <t>2026-02-27 10:14:24</t>
  </si>
  <si>
    <t>ANDREA JARAMILLO GIRALDO</t>
  </si>
  <si>
    <t>3128272837</t>
  </si>
  <si>
    <t>RURAL_190149200640498003_PROV.VDA LAS GARZONAS</t>
  </si>
  <si>
    <t>190149200640498003</t>
  </si>
  <si>
    <t>2026-03-13 10:14:24</t>
  </si>
  <si>
    <t>1 días 10:23</t>
  </si>
  <si>
    <t>1 días 10:35</t>
  </si>
  <si>
    <t>1 días 10:43</t>
  </si>
  <si>
    <t>9 días 10:45</t>
  </si>
  <si>
    <t>23675417</t>
  </si>
  <si>
    <t>2026-02-27 10:47:27</t>
  </si>
  <si>
    <t>CARLOS MAURICIO PATIÑO IDARRAGA</t>
  </si>
  <si>
    <t>RURAL_190617200641140001_PROV.PARCELACIÓN SERENO L</t>
  </si>
  <si>
    <t>190617200641140001</t>
  </si>
  <si>
    <t>2026-03-13 10:47:27</t>
  </si>
  <si>
    <t>23675418</t>
  </si>
  <si>
    <t>2026-02-27 10:49:01</t>
  </si>
  <si>
    <t>CARLOS ANDRES VERGARA AMAYA</t>
  </si>
  <si>
    <t>3104143297</t>
  </si>
  <si>
    <t>RURAL_190584100107800001_CL 1 13 1 DORADAL JT</t>
  </si>
  <si>
    <t>190584100107800001</t>
  </si>
  <si>
    <t>2026-03-10 10:49:01</t>
  </si>
  <si>
    <t>23675424</t>
  </si>
  <si>
    <t>2026-02-27 10:51:23</t>
  </si>
  <si>
    <t>FLOR MARIA ARANGO CARMONA</t>
  </si>
  <si>
    <t>3117743489</t>
  </si>
  <si>
    <t>RURAL_190375100614200201_CL 5 A CR 24 -57 INT 201)</t>
  </si>
  <si>
    <t>190375100614200201</t>
  </si>
  <si>
    <t>2026-03-10 10:51:23</t>
  </si>
  <si>
    <t>23675434</t>
  </si>
  <si>
    <t>2026-02-27 10:58:22</t>
  </si>
  <si>
    <t>JHON ALEXANDER VILLA MORA</t>
  </si>
  <si>
    <t>3158178415</t>
  </si>
  <si>
    <t>RURAL_190584100159690201_CL 32 N17 33 AP 201</t>
  </si>
  <si>
    <t>190584100159690201</t>
  </si>
  <si>
    <t>2026-03-10 10:58:22</t>
  </si>
  <si>
    <t>23675435</t>
  </si>
  <si>
    <t>2026-02-27 10:58:25</t>
  </si>
  <si>
    <t>RURAL_190584100159690202_CL 32 N17 33 AP 202</t>
  </si>
  <si>
    <t>190584100159690202</t>
  </si>
  <si>
    <t>2026-03-10 10:58:25</t>
  </si>
  <si>
    <t>13 días 11:12</t>
  </si>
  <si>
    <t>23675471</t>
  </si>
  <si>
    <t>2026-02-27 11:17:15</t>
  </si>
  <si>
    <t>GLADYS EUGENIA GALLO MUÑOZ</t>
  </si>
  <si>
    <t>3116313037</t>
  </si>
  <si>
    <t>RURAL_190674100014000000_LA PLAZA</t>
  </si>
  <si>
    <t>190674100014000000</t>
  </si>
  <si>
    <t>2026-03-10 11:17:15</t>
  </si>
  <si>
    <t>23675473</t>
  </si>
  <si>
    <t>2026-02-27 11:18:20</t>
  </si>
  <si>
    <t>RURAL_190584100083400003_CL 20 CRA 18 APTO 101</t>
  </si>
  <si>
    <t>190584100083400003</t>
  </si>
  <si>
    <t>2026-03-10 11:18:20</t>
  </si>
  <si>
    <t>23675477</t>
  </si>
  <si>
    <t>2026-02-27 11:20:35</t>
  </si>
  <si>
    <t>RURAL_190584100083400004_CL 20 CRA 18 APTO 201</t>
  </si>
  <si>
    <t>190584100083400004</t>
  </si>
  <si>
    <t>2026-03-10 11:20:35</t>
  </si>
  <si>
    <t>23675482</t>
  </si>
  <si>
    <t>2026-02-27 11:25:36</t>
  </si>
  <si>
    <t>RURAL_190584100083400005_CL 20 CRA 18 APTO 202</t>
  </si>
  <si>
    <t>190584100083400005</t>
  </si>
  <si>
    <t>2026-03-10 11:25:36</t>
  </si>
  <si>
    <t>1 días 11:47</t>
  </si>
  <si>
    <t>23675514</t>
  </si>
  <si>
    <t>2026-02-27 11:48:13</t>
  </si>
  <si>
    <t>RAMON ORLANDO PEREZ LOPERA</t>
  </si>
  <si>
    <t>3127474400</t>
  </si>
  <si>
    <t>RURAL_190319207105300001_PROV.VCDA YOLOMBAL</t>
  </si>
  <si>
    <t>190319207105300001</t>
  </si>
  <si>
    <t>2026-03-13 11:48:13</t>
  </si>
  <si>
    <t>1 días 11:51</t>
  </si>
  <si>
    <t>3 días 13:09</t>
  </si>
  <si>
    <t>23675661</t>
  </si>
  <si>
    <t>2026-02-27 13:57:29</t>
  </si>
  <si>
    <t>RURAL_190617200575590005_CD COMPLEX LT 81 INT 5</t>
  </si>
  <si>
    <t>190617200575590005</t>
  </si>
  <si>
    <t>2026-03-13 13:57:29</t>
  </si>
  <si>
    <t>23675684</t>
  </si>
  <si>
    <t>2026-02-27 14:12:36</t>
  </si>
  <si>
    <t>EDUIN FERNANDO HERNANDEZ ZULUAGA</t>
  </si>
  <si>
    <t>3114100664</t>
  </si>
  <si>
    <t>RURAL_188022876101000002_PROV.VEEREDA ARENAL</t>
  </si>
  <si>
    <t>188022876101000002</t>
  </si>
  <si>
    <t>2026-03-13 14:12:36</t>
  </si>
  <si>
    <t>23675706</t>
  </si>
  <si>
    <t>2026-02-27 14:28:52</t>
  </si>
  <si>
    <t>ANA HERMINIA ANGEL ANGEL</t>
  </si>
  <si>
    <t>2282195</t>
  </si>
  <si>
    <t>3137461107</t>
  </si>
  <si>
    <t>RURAL_190607200367816111_PROV.PARCELACIÓN VILLAS D</t>
  </si>
  <si>
    <t>190607200367816111</t>
  </si>
  <si>
    <t>2026-03-13 14:28:52</t>
  </si>
  <si>
    <t>23675707</t>
  </si>
  <si>
    <t>2026-02-27 14:29:25</t>
  </si>
  <si>
    <t>LUIS FERNANDO VILLA GARCES</t>
  </si>
  <si>
    <t>3025963</t>
  </si>
  <si>
    <t>3114192136</t>
  </si>
  <si>
    <t>RURAL_190440200720764011_PROV.ALTO DEL CHOCHO</t>
  </si>
  <si>
    <t>190440200720764011</t>
  </si>
  <si>
    <t>2026-03-13 14:29:25</t>
  </si>
  <si>
    <t>23675709</t>
  </si>
  <si>
    <t>2026-02-27 14:32:56</t>
  </si>
  <si>
    <t>WILLIAM PRADA</t>
  </si>
  <si>
    <t>3147870075</t>
  </si>
  <si>
    <t>RURAL_190584100158752302_CL 31 CR 16 -40 INT 301</t>
  </si>
  <si>
    <t>190584100158752302</t>
  </si>
  <si>
    <t>2026-03-10 14:32:56</t>
  </si>
  <si>
    <t>23675710</t>
  </si>
  <si>
    <t>2026-02-27 14:33:37</t>
  </si>
  <si>
    <t>JAIME ALBERTO ARANGO FLOREZ</t>
  </si>
  <si>
    <t>3116515688</t>
  </si>
  <si>
    <t>RURAL_181031199400000000_VDA LA CHAPA</t>
  </si>
  <si>
    <t>181031199400000000</t>
  </si>
  <si>
    <t>2026-03-13 14:33:37</t>
  </si>
  <si>
    <t>23675728</t>
  </si>
  <si>
    <t>2026-02-27 14:49:05</t>
  </si>
  <si>
    <t>AUGUSTO LEON HERRERA SEGURO</t>
  </si>
  <si>
    <t>3790276</t>
  </si>
  <si>
    <t>3012957131</t>
  </si>
  <si>
    <t>RURAL_190847200605210000_VDA SAN FERNANDO</t>
  </si>
  <si>
    <t>190847200605210000</t>
  </si>
  <si>
    <t>2026-03-19 14:49:05</t>
  </si>
  <si>
    <t>23675730</t>
  </si>
  <si>
    <t>2026-02-27 14:49:15</t>
  </si>
  <si>
    <t>WUENDY ESTEFANIA HENAO CARDENAS</t>
  </si>
  <si>
    <t>3180170764</t>
  </si>
  <si>
    <t>CR 104 D CL 61 B -77 (INTERIOR 101 )</t>
  </si>
  <si>
    <t>086024401200770101</t>
  </si>
  <si>
    <t>2026-03-16 14:49:15</t>
  </si>
  <si>
    <t>23675731</t>
  </si>
  <si>
    <t>2026-02-27 14:49:34</t>
  </si>
  <si>
    <t>OLGA CECILIA LORA</t>
  </si>
  <si>
    <t>3126175730</t>
  </si>
  <si>
    <t>RURAL_190093100544510002</t>
  </si>
  <si>
    <t>190093100544510002</t>
  </si>
  <si>
    <t>2026-03-06 14:49:34</t>
  </si>
  <si>
    <t>23675732</t>
  </si>
  <si>
    <t>2026-02-27 14:51:03</t>
  </si>
  <si>
    <t>MAURICIO MESA</t>
  </si>
  <si>
    <t>3003988003</t>
  </si>
  <si>
    <t>TRAN 2 CR 30 -15 (INTERIOR 204 )</t>
  </si>
  <si>
    <t>050312000000150204</t>
  </si>
  <si>
    <t>2026-03-12 14:51:03</t>
  </si>
  <si>
    <t>23675733</t>
  </si>
  <si>
    <t>2026-02-27 14:51:19</t>
  </si>
  <si>
    <t>AUTOPISTASURABA S.A.S</t>
  </si>
  <si>
    <t>4446500</t>
  </si>
  <si>
    <t>3137837650</t>
  </si>
  <si>
    <t>RURAL_190840200524550000_SUBES TUNEL FALSO UF2-PRR</t>
  </si>
  <si>
    <t>190840200524550000</t>
  </si>
  <si>
    <t>2026-03-05 14:51:19</t>
  </si>
  <si>
    <t>23675736</t>
  </si>
  <si>
    <t>2026-02-27 14:52:00</t>
  </si>
  <si>
    <t>ARGEMIRO JARAMILLO GOMEZ</t>
  </si>
  <si>
    <t>3015931528</t>
  </si>
  <si>
    <t>RURAL_190440200533710003_PROV.VDA ALCARAVANES - PAR</t>
  </si>
  <si>
    <t>190440200533710003</t>
  </si>
  <si>
    <t>2026-03-05 14:52:00</t>
  </si>
  <si>
    <t>23675749</t>
  </si>
  <si>
    <t>2026-02-27 14:54:20</t>
  </si>
  <si>
    <t>MARIA AIDE OCHOA ZULUAGA</t>
  </si>
  <si>
    <t>3146779240</t>
  </si>
  <si>
    <t>RURAL_190670101541540001_CORR CRISTALES</t>
  </si>
  <si>
    <t>190670101541540001</t>
  </si>
  <si>
    <t>2026-03-06 14:54:20</t>
  </si>
  <si>
    <t>23675751</t>
  </si>
  <si>
    <t>2026-02-27 14:55:02</t>
  </si>
  <si>
    <t>YONATAN HERNANDO ROMERO ARENAS</t>
  </si>
  <si>
    <t>3180821832</t>
  </si>
  <si>
    <t>CL 55 CR 106 -52 (INTERIOR 1162 )</t>
  </si>
  <si>
    <t>085015006000521162</t>
  </si>
  <si>
    <t>2026-03-06 14:55:02</t>
  </si>
  <si>
    <t>23675752</t>
  </si>
  <si>
    <t>2026-02-27 14:55:07</t>
  </si>
  <si>
    <t>RAUL ANTONIO MEJIA AGUIRRE</t>
  </si>
  <si>
    <t>3045578045</t>
  </si>
  <si>
    <t>RURAL_190690100256500003</t>
  </si>
  <si>
    <t>190690100256500003</t>
  </si>
  <si>
    <t>2026-03-06 14:55:07</t>
  </si>
  <si>
    <t>23675763</t>
  </si>
  <si>
    <t>2026-02-27 14:56:55</t>
  </si>
  <si>
    <t>JOSE OSVALDO TORRES ROJAS</t>
  </si>
  <si>
    <t>RURAL_190584100177600000_DORADAL</t>
  </si>
  <si>
    <t>190584100177600000</t>
  </si>
  <si>
    <t>2026-03-10 14:56:55</t>
  </si>
  <si>
    <t>23675768</t>
  </si>
  <si>
    <t>2026-02-27 15:00:17</t>
  </si>
  <si>
    <t>PAULA ANDREA RESTREPO MARIN</t>
  </si>
  <si>
    <t>3017091010</t>
  </si>
  <si>
    <t>RURAL_190761200423025004_PROV.LA RESERVA VILLA CAM</t>
  </si>
  <si>
    <t>190761200423025004</t>
  </si>
  <si>
    <t>2026-03-05 15:00:17</t>
  </si>
  <si>
    <t>23675769</t>
  </si>
  <si>
    <t>2026-02-27 15:02:15</t>
  </si>
  <si>
    <t>WILMER ALBERTO BETANCUR ARBELAEZ</t>
  </si>
  <si>
    <t>3147271866</t>
  </si>
  <si>
    <t>RURAL_181057937000000001</t>
  </si>
  <si>
    <t>181057937000000001</t>
  </si>
  <si>
    <t>2026-03-13 15:02:15</t>
  </si>
  <si>
    <t>23675770</t>
  </si>
  <si>
    <t>2026-02-27 15:02:42</t>
  </si>
  <si>
    <t>GLORIA MARIBEL HERRERA QUINTANA</t>
  </si>
  <si>
    <t>RURAL_190667100096018003</t>
  </si>
  <si>
    <t>190667100096018003</t>
  </si>
  <si>
    <t>2026-03-10 15:02:42</t>
  </si>
  <si>
    <t>23675780</t>
  </si>
  <si>
    <t>2026-02-27 15:11:31</t>
  </si>
  <si>
    <t>NELSON ENRIQUE ZULUAGA BOTERO</t>
  </si>
  <si>
    <t>3112693537</t>
  </si>
  <si>
    <t>RURAL_181051904000000000_181051904000000000</t>
  </si>
  <si>
    <t>181051904000000000</t>
  </si>
  <si>
    <t>2026-03-05 15:11:31</t>
  </si>
  <si>
    <t>23675785</t>
  </si>
  <si>
    <t>2026-02-27 15:14:51</t>
  </si>
  <si>
    <t>CESAR TULIO HENAO RESTREPO</t>
  </si>
  <si>
    <t>3207458069</t>
  </si>
  <si>
    <t>RURAL_190690100079800002</t>
  </si>
  <si>
    <t>190690100079800002</t>
  </si>
  <si>
    <t>2026-03-05 15:14:51</t>
  </si>
  <si>
    <t>23675790</t>
  </si>
  <si>
    <t>2026-02-27 15:19:32</t>
  </si>
  <si>
    <t>OSCAR ENRIQUE BELTRAN POSADA</t>
  </si>
  <si>
    <t>3105553605</t>
  </si>
  <si>
    <t>RURAL_190584100159870000_CR 20 CL 25 -17</t>
  </si>
  <si>
    <t>190584100159870000</t>
  </si>
  <si>
    <t>2026-03-10 15:19:32</t>
  </si>
  <si>
    <t>23675793</t>
  </si>
  <si>
    <t>2026-02-27 15:22:17</t>
  </si>
  <si>
    <t>JULIAN EDUARDO PEREZ TAMAYO</t>
  </si>
  <si>
    <t>RURAL_190617200532850000_PARTIDAS TABLAZO</t>
  </si>
  <si>
    <t>190617200532850000</t>
  </si>
  <si>
    <t>2026-03-05 15:22:17</t>
  </si>
  <si>
    <t>23675797</t>
  </si>
  <si>
    <t>2026-02-27 15:25:00</t>
  </si>
  <si>
    <t>WILSON EDUARDO VILLEGAS CARVAJAL</t>
  </si>
  <si>
    <t>3145775490</t>
  </si>
  <si>
    <t>RURAL_181005129000000012_VDA HORIZONTES</t>
  </si>
  <si>
    <t>181005129000000012</t>
  </si>
  <si>
    <t>2026-03-05 15:25:00</t>
  </si>
  <si>
    <t>23675803</t>
  </si>
  <si>
    <t>2026-02-27 15:28:19</t>
  </si>
  <si>
    <t>ELKIN GIOVANI VANEGAS</t>
  </si>
  <si>
    <t>3134233727</t>
  </si>
  <si>
    <t>RURAL_190283200715000000_ESCUELA LA ARCADIA</t>
  </si>
  <si>
    <t>190283200715000000</t>
  </si>
  <si>
    <t>2026-03-19 15:28:19</t>
  </si>
  <si>
    <t>23675807</t>
  </si>
  <si>
    <t>2026-02-27 15:31:07</t>
  </si>
  <si>
    <t>DIANA JANETH ARANGO CHAVARRIA</t>
  </si>
  <si>
    <t>3232957578</t>
  </si>
  <si>
    <t>RURAL_163017247050000001_RURAL ITAGUI LOS ZULETA</t>
  </si>
  <si>
    <t>163017247050000001</t>
  </si>
  <si>
    <t>2026-03-06 15:31:07</t>
  </si>
  <si>
    <t>23675810</t>
  </si>
  <si>
    <t>2026-02-27 15:34:24</t>
  </si>
  <si>
    <t>INGRID LORENA ARIZTIZABAL VALENCIA</t>
  </si>
  <si>
    <t>3216213055</t>
  </si>
  <si>
    <t>CR 120 B CL 43 BA -8</t>
  </si>
  <si>
    <t>084220203210080000</t>
  </si>
  <si>
    <t>2026-03-06 15:34:24</t>
  </si>
  <si>
    <t>23675812</t>
  </si>
  <si>
    <t>2026-02-27 15:35:39</t>
  </si>
  <si>
    <t>JORGE HUMBERTO HINCAPIE TOBON</t>
  </si>
  <si>
    <t>5381663</t>
  </si>
  <si>
    <t>3128550367</t>
  </si>
  <si>
    <t>RURAL_130017320000000101_SAN IGNACIO</t>
  </si>
  <si>
    <t>130017320000000101</t>
  </si>
  <si>
    <t>2026-03-13 15:35:39</t>
  </si>
  <si>
    <t>23675815</t>
  </si>
  <si>
    <t>2026-02-27 15:37:24</t>
  </si>
  <si>
    <t>LUIS EDUARDO ALZATE GALVIS</t>
  </si>
  <si>
    <t>2991550</t>
  </si>
  <si>
    <t>3137547022</t>
  </si>
  <si>
    <t>RURAL_190674200700730007_PROV.VDA LAS HOJAS</t>
  </si>
  <si>
    <t>190674200700730007</t>
  </si>
  <si>
    <t>2026-03-13 15:37:24</t>
  </si>
  <si>
    <t>23675818</t>
  </si>
  <si>
    <t>2026-02-27 15:38:59</t>
  </si>
  <si>
    <t>RAMON ANTONIO HENAO CASTRILLON</t>
  </si>
  <si>
    <t>3197077289</t>
  </si>
  <si>
    <t>RURAL_190616200220090002_PROV.VEREDA SANTA BARBARA</t>
  </si>
  <si>
    <t>190616200220090002</t>
  </si>
  <si>
    <t>2026-03-13 15:38:59</t>
  </si>
  <si>
    <t>23675819</t>
  </si>
  <si>
    <t>2026-02-27 15:39:33</t>
  </si>
  <si>
    <t>JUAN CAMILO ESCOBAR MONTOYA</t>
  </si>
  <si>
    <t>3006549329</t>
  </si>
  <si>
    <t>RURAL_190021200751350003_PROV.VEREDA EL POPO</t>
  </si>
  <si>
    <t>190021200751350003</t>
  </si>
  <si>
    <t>2026-03-13 15:39:33</t>
  </si>
  <si>
    <t>23675830</t>
  </si>
  <si>
    <t>2026-02-27 15:44:59</t>
  </si>
  <si>
    <t>LUIS FERNANDO QUIRAMA ESPINOSA</t>
  </si>
  <si>
    <t>3007349833</t>
  </si>
  <si>
    <t>RURAL_190680200575035004_PROV.VDA LAS MERCEDES</t>
  </si>
  <si>
    <t>190680200575035004</t>
  </si>
  <si>
    <t>2026-03-05 15:44:59</t>
  </si>
  <si>
    <t>23675831</t>
  </si>
  <si>
    <t>2026-02-27 15:45:26</t>
  </si>
  <si>
    <t>JOSE ALVARO GUERRERO RESTREPO</t>
  </si>
  <si>
    <t>3146829812</t>
  </si>
  <si>
    <t>RURAL_190649100139400302</t>
  </si>
  <si>
    <t>190649100139400302</t>
  </si>
  <si>
    <t>2026-03-06 15:45:26</t>
  </si>
  <si>
    <t>23675832</t>
  </si>
  <si>
    <t>2026-02-27 15:45:27</t>
  </si>
  <si>
    <t>LAURA AGUDELO</t>
  </si>
  <si>
    <t>3146328764</t>
  </si>
  <si>
    <t>CR 45 CL 52 -59</t>
  </si>
  <si>
    <t>055425002000590000</t>
  </si>
  <si>
    <t>2026-03-05 15:45:27</t>
  </si>
  <si>
    <t>23675838</t>
  </si>
  <si>
    <t>2026-02-27 15:49:02</t>
  </si>
  <si>
    <t>ANDRES FELIPE RESTREPO RODRIGUEZ</t>
  </si>
  <si>
    <t>3125407487</t>
  </si>
  <si>
    <t>CR 81 B CL 4 SUR -40 (INTERIOR 215 )</t>
  </si>
  <si>
    <t>040821204000400215</t>
  </si>
  <si>
    <t>2026-03-06 15:49:02</t>
  </si>
  <si>
    <t>23675839</t>
  </si>
  <si>
    <t>2026-02-27 15:49:20</t>
  </si>
  <si>
    <t>DANIEL ESTEBAN MEDINA MIRA</t>
  </si>
  <si>
    <t>2318856</t>
  </si>
  <si>
    <t>3124757880</t>
  </si>
  <si>
    <t>RURAL_181005129000000013_VDA HORIZONTES</t>
  </si>
  <si>
    <t>181005129000000013</t>
  </si>
  <si>
    <t>2026-03-05 15:49:20</t>
  </si>
  <si>
    <t>23675851</t>
  </si>
  <si>
    <t>2026-02-27 15:55:40</t>
  </si>
  <si>
    <t>LUIS ADAN CHANCI</t>
  </si>
  <si>
    <t>3205606744</t>
  </si>
  <si>
    <t>RURAL_190543200506125000_GUAYABAL</t>
  </si>
  <si>
    <t>190543200506125000</t>
  </si>
  <si>
    <t>2026-03-19 15:55:40</t>
  </si>
  <si>
    <t>23675852</t>
  </si>
  <si>
    <t>2026-02-27 15:56:07</t>
  </si>
  <si>
    <t>NORALDO ANTONIO ZAPATA OLARTE</t>
  </si>
  <si>
    <t>3044652648</t>
  </si>
  <si>
    <t>CL 56 EE CR 18 -40</t>
  </si>
  <si>
    <t>055116558000400000</t>
  </si>
  <si>
    <t>2026-03-06 15:56:07</t>
  </si>
  <si>
    <t>23675860</t>
  </si>
  <si>
    <t>2026-02-27 16:00:53</t>
  </si>
  <si>
    <t>JULIAN ESCOBAR PATIÑO</t>
  </si>
  <si>
    <t>3206197381</t>
  </si>
  <si>
    <t>RURAL_181031350000000000_181031350000000000</t>
  </si>
  <si>
    <t>181031350000000000</t>
  </si>
  <si>
    <t>2026-03-19 16:00:53</t>
  </si>
  <si>
    <t>23675862</t>
  </si>
  <si>
    <t>2026-02-27 16:01:07</t>
  </si>
  <si>
    <t>CL 56 EE CR 18 -40 (INTERIOR 201 )</t>
  </si>
  <si>
    <t>055116558000400201</t>
  </si>
  <si>
    <t>2026-03-06 16:01:07</t>
  </si>
  <si>
    <t>23675870</t>
  </si>
  <si>
    <t>2026-02-27 16:08:54</t>
  </si>
  <si>
    <t>JHONY MACIAS RAIGOSA</t>
  </si>
  <si>
    <t>3208524846</t>
  </si>
  <si>
    <t>RURAL_190467200144800000_ZARCITOS</t>
  </si>
  <si>
    <t>190467200144800000</t>
  </si>
  <si>
    <t>2026-03-19 16:08:54</t>
  </si>
  <si>
    <t>23675882</t>
  </si>
  <si>
    <t>2026-02-27 16:12:30</t>
  </si>
  <si>
    <t>CESAR AUGUSTO GARCIA GIRALDO</t>
  </si>
  <si>
    <t>3003055249</t>
  </si>
  <si>
    <t>RURAL_190698200411260002_PROV.VDA EL SALTO</t>
  </si>
  <si>
    <t>190698200411260002</t>
  </si>
  <si>
    <t>2026-03-13 16:12:30</t>
  </si>
  <si>
    <t>23675889</t>
  </si>
  <si>
    <t>2026-02-27 16:13:36</t>
  </si>
  <si>
    <t>XAVIER PINO</t>
  </si>
  <si>
    <t>3183977063</t>
  </si>
  <si>
    <t>RURAL_176022399000000001_PROV.176022399000000000</t>
  </si>
  <si>
    <t>176022399000000001</t>
  </si>
  <si>
    <t>2026-03-05 16:13:36</t>
  </si>
  <si>
    <t>23675890</t>
  </si>
  <si>
    <t>2026-02-27 16:13:42</t>
  </si>
  <si>
    <t>MARYBEL HERNANDEZ DURANGO</t>
  </si>
  <si>
    <t>3122964655</t>
  </si>
  <si>
    <t>CL 57 A CR 17 A -28</t>
  </si>
  <si>
    <t>055117107100280000</t>
  </si>
  <si>
    <t>2026-03-06 16:13:42</t>
  </si>
  <si>
    <t>23675894</t>
  </si>
  <si>
    <t>2026-02-27 16:15:29</t>
  </si>
  <si>
    <t>GUILLERMO LEON VELASQUEZ OSPINA</t>
  </si>
  <si>
    <t>3105494888</t>
  </si>
  <si>
    <t>RURAL_190440200622386001_VEREDA LAS MERCEDES</t>
  </si>
  <si>
    <t>190440200622386001</t>
  </si>
  <si>
    <t>2026-03-13 16:15:29</t>
  </si>
  <si>
    <t>9 días 16:15</t>
  </si>
  <si>
    <t>23675898</t>
  </si>
  <si>
    <t>2026-02-27 16:16:31</t>
  </si>
  <si>
    <t>NEILA LIGIA VASQUEZ TORO</t>
  </si>
  <si>
    <t>3502362152</t>
  </si>
  <si>
    <t>RURAL_190649100023525201</t>
  </si>
  <si>
    <t>190649100023525201</t>
  </si>
  <si>
    <t>2026-03-10 16:16:31</t>
  </si>
  <si>
    <t>23675901</t>
  </si>
  <si>
    <t>2026-02-27 16:18:58</t>
  </si>
  <si>
    <t>GLORIA LUCIA JARAMILLO ROMERO</t>
  </si>
  <si>
    <t>2435623</t>
  </si>
  <si>
    <t>3136441117</t>
  </si>
  <si>
    <t>CL 34 B CR 115 A -94 (INTERIOR 118 )</t>
  </si>
  <si>
    <t>083114205100940118</t>
  </si>
  <si>
    <t>2026-03-12 16:18:58</t>
  </si>
  <si>
    <t>23675902</t>
  </si>
  <si>
    <t>2026-02-27 16:19:02</t>
  </si>
  <si>
    <t>JUAN PAULO MATTA</t>
  </si>
  <si>
    <t>3108264097</t>
  </si>
  <si>
    <t>RURAL_190607200503323000_VDA EL CHUZCAL</t>
  </si>
  <si>
    <t>190607200503323000</t>
  </si>
  <si>
    <t>2026-03-05 16:19:02</t>
  </si>
  <si>
    <t>23675906</t>
  </si>
  <si>
    <t>2026-02-27 16:22:32</t>
  </si>
  <si>
    <t>CL 56 EE CR 18 -40 (INTERIOR 202 )</t>
  </si>
  <si>
    <t>055116558000400202</t>
  </si>
  <si>
    <t>2026-03-06 16:22:32</t>
  </si>
  <si>
    <t>23675915</t>
  </si>
  <si>
    <t>2026-02-27 16:23:18</t>
  </si>
  <si>
    <t>CL 56 EE CR 18 -40 (INTERIOR 203 )</t>
  </si>
  <si>
    <t>055116558000400203</t>
  </si>
  <si>
    <t>2026-03-06 16:23:18</t>
  </si>
  <si>
    <t>23675921</t>
  </si>
  <si>
    <t>2026-02-27 16:25:08</t>
  </si>
  <si>
    <t>PROMOTORA DOBLE E SAS</t>
  </si>
  <si>
    <t>RURAL_190789200422300000_CRA 46 50-63 PISO 10</t>
  </si>
  <si>
    <t>190789200422300000</t>
  </si>
  <si>
    <t>2026-03-05 16:25:08</t>
  </si>
  <si>
    <t>23675923</t>
  </si>
  <si>
    <t>2026-02-27 16:27:24</t>
  </si>
  <si>
    <t>LUZ MARINA RAMIREZ DUQUE</t>
  </si>
  <si>
    <t>3137784662</t>
  </si>
  <si>
    <t>RURAL_190698200732300006_PROV.VDA EL CARMELO</t>
  </si>
  <si>
    <t>190698200732300006</t>
  </si>
  <si>
    <t>2026-03-13 16:27:24</t>
  </si>
  <si>
    <t>23675924</t>
  </si>
  <si>
    <t>2026-02-27 16:28:14</t>
  </si>
  <si>
    <t>RURAL_190584100268250000_CR 24 23-20 PRED 10 MZB</t>
  </si>
  <si>
    <t>190584100268250000</t>
  </si>
  <si>
    <t>2026-03-10 16:28:14</t>
  </si>
  <si>
    <t>23675925</t>
  </si>
  <si>
    <t>2026-02-27 16:28:16</t>
  </si>
  <si>
    <t>MANUEL DE JESUS AMARILES LONDOÑO</t>
  </si>
  <si>
    <t>3106545260</t>
  </si>
  <si>
    <t>RURAL_190002200653050001_PROV.VEREDA MORRON</t>
  </si>
  <si>
    <t>190002200653050001</t>
  </si>
  <si>
    <t>2026-03-05 16:28:16</t>
  </si>
  <si>
    <t>23675930</t>
  </si>
  <si>
    <t>2026-02-27 16:31:36</t>
  </si>
  <si>
    <t>SERGIO DE JESUS TORRES VARGAS</t>
  </si>
  <si>
    <t>3104612317</t>
  </si>
  <si>
    <t>RURAL_190698200010608002_PROV.VDA VALLE DE MARIA</t>
  </si>
  <si>
    <t>190698200010608002</t>
  </si>
  <si>
    <t>2026-03-13 16:31:36</t>
  </si>
  <si>
    <t>23675931</t>
  </si>
  <si>
    <t>2026-02-27 16:32:28</t>
  </si>
  <si>
    <t>ANA MARIA ECHANDIA MARTINEZ</t>
  </si>
  <si>
    <t>4177307</t>
  </si>
  <si>
    <t>3104106047</t>
  </si>
  <si>
    <t>RURAL_190617200656215019_VDA VILACHUAGA</t>
  </si>
  <si>
    <t>190617200656215019</t>
  </si>
  <si>
    <t>2026-03-05 16:32:28</t>
  </si>
  <si>
    <t>23675956</t>
  </si>
  <si>
    <t>2026-02-27 16:41:01</t>
  </si>
  <si>
    <t>CARLOS ARTURO MINOTA MENA</t>
  </si>
  <si>
    <t>3005987392</t>
  </si>
  <si>
    <t>CL 56 BE CR 20 B -108 (INTERIOR 1203 )</t>
  </si>
  <si>
    <t>055216250201081203</t>
  </si>
  <si>
    <t>2026-03-06 16:41:01</t>
  </si>
  <si>
    <t>23675967</t>
  </si>
  <si>
    <t>2026-02-27 16:43:43</t>
  </si>
  <si>
    <t>ESTEBAN HENAO RAMIREZ</t>
  </si>
  <si>
    <t>3113922531</t>
  </si>
  <si>
    <t>RURAL_190440200663812001_VDA CRISTO REY INT 101</t>
  </si>
  <si>
    <t>190440200663812001</t>
  </si>
  <si>
    <t>2026-03-13 16:43:43</t>
  </si>
  <si>
    <t>23675981</t>
  </si>
  <si>
    <t>2026-02-27 16:50:13</t>
  </si>
  <si>
    <t>CL 56 EE CR 18 -40 (INTERIOR 301 )</t>
  </si>
  <si>
    <t>055116558000400301</t>
  </si>
  <si>
    <t>2026-03-06 16:50:13</t>
  </si>
  <si>
    <t>23675992</t>
  </si>
  <si>
    <t>2026-02-27 16:57:57</t>
  </si>
  <si>
    <t>JAMER DANILO OROZCO MARTINEZ</t>
  </si>
  <si>
    <t>3115741653</t>
  </si>
  <si>
    <t>RURAL_190616100500510104_VDA ABREO FINCA 15</t>
  </si>
  <si>
    <t>190616100500510104</t>
  </si>
  <si>
    <t>2026-03-06 16:57:57</t>
  </si>
  <si>
    <t>23675995</t>
  </si>
  <si>
    <t>2026-02-27 17:02:35</t>
  </si>
  <si>
    <t>WILMAN ALBERTO IBARGUEN RIVAS</t>
  </si>
  <si>
    <t>2457106</t>
  </si>
  <si>
    <t>3007459037</t>
  </si>
  <si>
    <t>CR 18 C CL 59 B -55</t>
  </si>
  <si>
    <t>055128309200550000</t>
  </si>
  <si>
    <t>2026-03-12 17:02:35</t>
  </si>
  <si>
    <t>23675997</t>
  </si>
  <si>
    <t>2026-02-27 17:04:16</t>
  </si>
  <si>
    <t>RURAL_190615100485410203_CR 52 CL 42 -11 (INTERIOR</t>
  </si>
  <si>
    <t>190615100485410203</t>
  </si>
  <si>
    <t>2026-03-10 17:04:16</t>
  </si>
  <si>
    <t>23676021</t>
  </si>
  <si>
    <t>2026-02-27 17:42:15</t>
  </si>
  <si>
    <t>ALVARO JOSE LONDOÑO MEJIA</t>
  </si>
  <si>
    <t>3111770</t>
  </si>
  <si>
    <t>3202066413</t>
  </si>
  <si>
    <t>CL 48 CR 59 -51</t>
  </si>
  <si>
    <t>074518009000510000</t>
  </si>
  <si>
    <t>2026-03-12 17:42:15</t>
  </si>
  <si>
    <t>23676030</t>
  </si>
  <si>
    <t>2026-02-27 18:08:41</t>
  </si>
  <si>
    <t>GUILLERMO MARTINEZ</t>
  </si>
  <si>
    <t>3154733845</t>
  </si>
  <si>
    <t>CL 34 CR 24 -</t>
  </si>
  <si>
    <t>333214004000000000</t>
  </si>
  <si>
    <t>2026-03-05 18:08:41</t>
  </si>
  <si>
    <t>3 días 18:08</t>
  </si>
  <si>
    <t>23676033</t>
  </si>
  <si>
    <t>2026-02-27 18:10:42</t>
  </si>
  <si>
    <t>LUIS FERNANDO ARBELAEZ SERNA</t>
  </si>
  <si>
    <t>3216067491</t>
  </si>
  <si>
    <t>RURAL_190616200180200000_VDA 0 N 0-0 VDA LAS HOJAS</t>
  </si>
  <si>
    <t>190616200180200000</t>
  </si>
  <si>
    <t>2026-03-05 18:10:42</t>
  </si>
  <si>
    <t>23676034</t>
  </si>
  <si>
    <t>2026-02-27 18:21:03</t>
  </si>
  <si>
    <t>CARLOS ALBERTO OSSA RAMIREZ</t>
  </si>
  <si>
    <t>4961808</t>
  </si>
  <si>
    <t>3045920088</t>
  </si>
  <si>
    <t>CL 39 CR 117 B -55 (INTERIOR 212 )</t>
  </si>
  <si>
    <t>083119007200550212</t>
  </si>
  <si>
    <t>2026-03-05 18:21:03</t>
  </si>
  <si>
    <t>23676037</t>
  </si>
  <si>
    <t>2026-02-27 19:35:39</t>
  </si>
  <si>
    <t>RURAL_190149200680150000_QUIRAMA</t>
  </si>
  <si>
    <t>190149200680150000</t>
  </si>
  <si>
    <t>2026-03-05 19:35:39</t>
  </si>
  <si>
    <t>23676041</t>
  </si>
  <si>
    <t>2026-02-27 20:56:36</t>
  </si>
  <si>
    <t>JUDY ANDREA SALAZAR LORA</t>
  </si>
  <si>
    <t>3216602529</t>
  </si>
  <si>
    <t>CL 34 AA CR 125 -47 (INTERIOR 109 )</t>
  </si>
  <si>
    <t>083214115000470109</t>
  </si>
  <si>
    <t>2026-03-06 20:56:36</t>
  </si>
  <si>
    <t>23676270</t>
  </si>
  <si>
    <t>2026-02-28 09:43:47</t>
  </si>
  <si>
    <t>JHON JAMER POSADA FRANCO</t>
  </si>
  <si>
    <t>2861660</t>
  </si>
  <si>
    <t>3126389829</t>
  </si>
  <si>
    <t>CL 48 SUR CR 69 A -61 (INTERIOR 101 )</t>
  </si>
  <si>
    <t>044618009100610101</t>
  </si>
  <si>
    <t>2026-03-05 09:43:47</t>
  </si>
  <si>
    <t>23676274</t>
  </si>
  <si>
    <t>2026-02-28 09:51:29</t>
  </si>
  <si>
    <t>LADYS ELENA TEJADA GAVIRIA</t>
  </si>
  <si>
    <t>3122358435</t>
  </si>
  <si>
    <t>CR 54 CL 137 SUR -46 (INTERIOR 201 )</t>
  </si>
  <si>
    <t>003524007000460201</t>
  </si>
  <si>
    <t>2026-03-16 09:51:29</t>
  </si>
  <si>
    <t>23676276</t>
  </si>
  <si>
    <t>2026-02-28 09:55:47</t>
  </si>
  <si>
    <t>FREDY ALEXANDER GOMEZ JIMENEEZ</t>
  </si>
  <si>
    <t>RURAL_190318203081200005_VEREDA EL ZANGO</t>
  </si>
  <si>
    <t>190318203081200005</t>
  </si>
  <si>
    <t>2026-03-13 09:55:47</t>
  </si>
  <si>
    <t>23676277</t>
  </si>
  <si>
    <t>2026-02-28 10:01:11</t>
  </si>
  <si>
    <t>FRANCIA ELENA PADIERNA CARVAJAL</t>
  </si>
  <si>
    <t>3216132134</t>
  </si>
  <si>
    <t>RURAL_136029956355000001__OLAYAHERRERA</t>
  </si>
  <si>
    <t>136029956355000001</t>
  </si>
  <si>
    <t>2026-03-06 10:01:11</t>
  </si>
  <si>
    <t>23676281</t>
  </si>
  <si>
    <t>2026-02-28 10:05:47</t>
  </si>
  <si>
    <t>CARLINA ESTHER SUAREZ PEREZ</t>
  </si>
  <si>
    <t>3108427114</t>
  </si>
  <si>
    <t>RURAL_190149200752270117_VDA CAMARGO</t>
  </si>
  <si>
    <t>190149200752270117</t>
  </si>
  <si>
    <t>2026-03-05 10:05:47</t>
  </si>
  <si>
    <t>23676298</t>
  </si>
  <si>
    <t>2026-02-28 10:36:41</t>
  </si>
  <si>
    <t>JORGE MARIO CORREA VASQUEZ</t>
  </si>
  <si>
    <t>5930421</t>
  </si>
  <si>
    <t>3136803626</t>
  </si>
  <si>
    <t>CR 133 C CL 63 -25</t>
  </si>
  <si>
    <t>086323303000250000</t>
  </si>
  <si>
    <t>2026-03-05 10:36:41</t>
  </si>
  <si>
    <t>23676299</t>
  </si>
  <si>
    <t>2026-02-28 10:39:43</t>
  </si>
  <si>
    <t>ISABEL CRISTINA RIOS SALAZAR</t>
  </si>
  <si>
    <t>3114055733</t>
  </si>
  <si>
    <t>RURAL_125004635000000002_CR 2 CL 20A SR 79(INTERIO</t>
  </si>
  <si>
    <t>125004635000000002</t>
  </si>
  <si>
    <t>2026-03-11 10:39:43</t>
  </si>
  <si>
    <t>7 días 10:39</t>
  </si>
  <si>
    <t>23676304</t>
  </si>
  <si>
    <t>2026-02-28 10:45:08</t>
  </si>
  <si>
    <t>SOCIEDAD EL PARAISO AZRIEL SAS</t>
  </si>
  <si>
    <t>8303084</t>
  </si>
  <si>
    <t>3128891520</t>
  </si>
  <si>
    <t>RURAL_190604100276745000_FINCA LA CABANA</t>
  </si>
  <si>
    <t>190604100276745000</t>
  </si>
  <si>
    <t>2026-03-05 10:45:08</t>
  </si>
  <si>
    <t>23676305</t>
  </si>
  <si>
    <t>2026-02-28 10:47:00</t>
  </si>
  <si>
    <t>ANA ZORAIDA RUIZ LOAIZA</t>
  </si>
  <si>
    <t>3173950082</t>
  </si>
  <si>
    <t>RURAL_181050330600000000_181050330600000000</t>
  </si>
  <si>
    <t>181050330600000000</t>
  </si>
  <si>
    <t>2026-03-19 10:47:00</t>
  </si>
  <si>
    <t>23676311</t>
  </si>
  <si>
    <t>2026-02-28 10:56:38</t>
  </si>
  <si>
    <t>MARIO ANDRES CARVAJAL ALVAREZ</t>
  </si>
  <si>
    <t>3004822607</t>
  </si>
  <si>
    <t>CR 24 D CL 34 B -20 (INTERIOR 301 )</t>
  </si>
  <si>
    <t>053224404200200301</t>
  </si>
  <si>
    <t>2026-03-06 10:56:38</t>
  </si>
  <si>
    <t>4 días 10:56</t>
  </si>
  <si>
    <t>23676322</t>
  </si>
  <si>
    <t>2026-02-28 11:23:31</t>
  </si>
  <si>
    <t>CHRISTOPHER MICHAEL JEFFUS</t>
  </si>
  <si>
    <t>3107059882</t>
  </si>
  <si>
    <t>CR 32 C CL 7 A -35 (INTERIOR 1001 )</t>
  </si>
  <si>
    <t>050322307100351001</t>
  </si>
  <si>
    <t>2026-03-05 11:23:31</t>
  </si>
  <si>
    <t>23676324</t>
  </si>
  <si>
    <t>2026-02-28 11:38:41</t>
  </si>
  <si>
    <t>BEATRIZ ELENA MURILLO PARRA</t>
  </si>
  <si>
    <t>3113336611</t>
  </si>
  <si>
    <t>LOTE 1 VEREDA LLANADAS MARINILLA ANTIOQUIA</t>
  </si>
  <si>
    <t>900054400002001976</t>
  </si>
  <si>
    <t>2026-03-05 11:38:41</t>
  </si>
  <si>
    <t>23676326</t>
  </si>
  <si>
    <t>2026-02-28 11:46:58</t>
  </si>
  <si>
    <t>ELIZABETH JARAMILLO SUAZA</t>
  </si>
  <si>
    <t>3043757749</t>
  </si>
  <si>
    <t>CL 18 CR 90 -68 (INTERIOR 315 )</t>
  </si>
  <si>
    <t>051918000000680315</t>
  </si>
  <si>
    <t>2026-03-16 11:46:58</t>
  </si>
  <si>
    <t>23676327</t>
  </si>
  <si>
    <t>2026-02-28 11:55:08</t>
  </si>
  <si>
    <t>MARLENI DE JESUS QUINTERO ARBELAEZ</t>
  </si>
  <si>
    <t>3195844868</t>
  </si>
  <si>
    <t>RURAL_190149200551685000_VDA LA AURORA</t>
  </si>
  <si>
    <t>190149200551685000</t>
  </si>
  <si>
    <t>2026-03-19 11:55:08</t>
  </si>
  <si>
    <t>23676340</t>
  </si>
  <si>
    <t>2026-02-28 12:37:45</t>
  </si>
  <si>
    <t>ARACELLY MORENO LONDOÑO</t>
  </si>
  <si>
    <t>3104981570</t>
  </si>
  <si>
    <t>CR 17 A CL 57 -141</t>
  </si>
  <si>
    <t>055127107001410000</t>
  </si>
  <si>
    <t>2026-03-12 12:37:45</t>
  </si>
  <si>
    <t>23676352</t>
  </si>
  <si>
    <t>2026-02-28 13:26:00</t>
  </si>
  <si>
    <t>ANDRES FELIPE ZULUAGA VELAQUEZ</t>
  </si>
  <si>
    <t>2083434</t>
  </si>
  <si>
    <t>3127942186</t>
  </si>
  <si>
    <t>RURAL_190653200459288000_VEREDA EL TAGUAL</t>
  </si>
  <si>
    <t>190653200459288000</t>
  </si>
  <si>
    <t>2026-03-19 13:26:00</t>
  </si>
  <si>
    <t>23676358</t>
  </si>
  <si>
    <t>2026-02-28 13:38:21</t>
  </si>
  <si>
    <t>LUIS EDUARDO LONDOÑO POSADA</t>
  </si>
  <si>
    <t>5056203</t>
  </si>
  <si>
    <t>RURAL_114000520000000000_CR 81 CL 2 B - 54</t>
  </si>
  <si>
    <t>114000520000000000</t>
  </si>
  <si>
    <t>2026-03-05 13:38:21</t>
  </si>
  <si>
    <t>23676383</t>
  </si>
  <si>
    <t>2026-02-28 16:07:39</t>
  </si>
  <si>
    <t>MARCELA  GIL GIL</t>
  </si>
  <si>
    <t>2433581</t>
  </si>
  <si>
    <t>3226192294</t>
  </si>
  <si>
    <t>RURAL_190318203249100000_VDA ALTO DE MEDINA</t>
  </si>
  <si>
    <t>190318203249100000</t>
  </si>
  <si>
    <t>2026-03-05 16:07:39</t>
  </si>
  <si>
    <t>23676473</t>
  </si>
  <si>
    <t>2026-03-01 09:11:02</t>
  </si>
  <si>
    <t>2665050</t>
  </si>
  <si>
    <t>3016491222</t>
  </si>
  <si>
    <t>CL 17 A SUR CR 44 -214</t>
  </si>
  <si>
    <t>041417104002140000</t>
  </si>
  <si>
    <t>2026-03-05 09:11:02</t>
  </si>
  <si>
    <t>23676480</t>
  </si>
  <si>
    <t>2026-03-01 09:58:17</t>
  </si>
  <si>
    <t>OLIMPIO QUINCHIA CASTRILLON</t>
  </si>
  <si>
    <t>3016324107</t>
  </si>
  <si>
    <t>CR 83 CB CL 20 -100 (INTERIOR 109 )</t>
  </si>
  <si>
    <t>052823320001000109</t>
  </si>
  <si>
    <t>2026-03-06 09:58:17</t>
  </si>
  <si>
    <t>23676494</t>
  </si>
  <si>
    <t>2026-03-01 13:04:48</t>
  </si>
  <si>
    <t>JUAN DAVID GARCIA LOAIZA</t>
  </si>
  <si>
    <t>2919480</t>
  </si>
  <si>
    <t>RURAL_190617200713651000_VDA PONTEZUELA</t>
  </si>
  <si>
    <t>190617200713651000</t>
  </si>
  <si>
    <t>2026-03-05 13:04:48</t>
  </si>
  <si>
    <t>23363194</t>
  </si>
  <si>
    <t>2026-02-27 16:05:41</t>
  </si>
  <si>
    <t>ALBA LUZ ZAPATA ALCARAZ</t>
  </si>
  <si>
    <t>3145021583</t>
  </si>
  <si>
    <t>CL 1 CR 51 B -10 (INTERIOR 302 )</t>
  </si>
  <si>
    <t>050511001200100302</t>
  </si>
  <si>
    <t>2026-03-10 16:05:41</t>
  </si>
  <si>
    <t>27/02/2026 3:34:56</t>
  </si>
  <si>
    <t xml:space="preserve">405 415 presentar permiso para instalar acometida en fachada del vecino presentar dictamen de inspección RETIE </t>
  </si>
  <si>
    <t>23399730</t>
  </si>
  <si>
    <t>2026-02-26 16:07:11</t>
  </si>
  <si>
    <t>JULIAN ALDAVER HERNANDEZ SAAVEDRA</t>
  </si>
  <si>
    <t>3136379</t>
  </si>
  <si>
    <t>CL 59 CR 50 -3 (INTERIOR 301 )</t>
  </si>
  <si>
    <t>055519000000030301</t>
  </si>
  <si>
    <t>2026-03-09 16:07:11</t>
  </si>
  <si>
    <t>23400913</t>
  </si>
  <si>
    <t>2026-02-27 09:16:13</t>
  </si>
  <si>
    <t>JESUS DAVID CASTAÑO HOYOS</t>
  </si>
  <si>
    <t>3155096162</t>
  </si>
  <si>
    <t>CL 49 CR 51 -66 (INTERIOR 602 )</t>
  </si>
  <si>
    <t>074519001000660602</t>
  </si>
  <si>
    <t>2026-03-10 09:16:13</t>
  </si>
  <si>
    <t>15/12/2025 23:07:55</t>
  </si>
  <si>
    <t>415- debe presentar retie pleno de las instalaciones y la acometida</t>
  </si>
  <si>
    <t>23407035</t>
  </si>
  <si>
    <t>2026-02-26 16:10:19</t>
  </si>
  <si>
    <t>ISIDRO SANCHEZ SANCHEZ</t>
  </si>
  <si>
    <t>3147485125</t>
  </si>
  <si>
    <t>CR 61 CL 56 -27</t>
  </si>
  <si>
    <t>075621006000270000</t>
  </si>
  <si>
    <t>2026-03-09 16:10:19</t>
  </si>
  <si>
    <t>23415813</t>
  </si>
  <si>
    <t>2026-03-02 09:27:20</t>
  </si>
  <si>
    <t>LEON TOBON BARRIENTOS</t>
  </si>
  <si>
    <t>5095700</t>
  </si>
  <si>
    <t>3155031186</t>
  </si>
  <si>
    <t>RURAL_125004528000000000_CL 20C SR CR 7 450 ANTENA</t>
  </si>
  <si>
    <t>125004528000000000</t>
  </si>
  <si>
    <t>2026-03-06 09:27:20</t>
  </si>
  <si>
    <t>4 días 09:27</t>
  </si>
  <si>
    <t>23419874</t>
  </si>
  <si>
    <t>2026-03-02 09:45:35</t>
  </si>
  <si>
    <t>HERNANDO ALIRIO ZAPATA</t>
  </si>
  <si>
    <t>3145793173</t>
  </si>
  <si>
    <t>RURAL_146025366500000001_PROV.146025366500000000</t>
  </si>
  <si>
    <t>146025366500000001</t>
  </si>
  <si>
    <t>2026-03-12 09:45:35</t>
  </si>
  <si>
    <t>8 días 09:45</t>
  </si>
  <si>
    <t>23444493</t>
  </si>
  <si>
    <t>2026-02-26 20:04:19</t>
  </si>
  <si>
    <t>JUAN DAVID CANO LOPEZ</t>
  </si>
  <si>
    <t>3052004230</t>
  </si>
  <si>
    <t>CR 33 CL 40 SUR -16 (INTERIOR 202 )</t>
  </si>
  <si>
    <t>024323000000160202</t>
  </si>
  <si>
    <t>2026-03-09 20:04:19</t>
  </si>
  <si>
    <t>23455928</t>
  </si>
  <si>
    <t>2026-02-26 15:41:34</t>
  </si>
  <si>
    <t>CARLOS ALBERTO ARROYAVE ESCOBAR</t>
  </si>
  <si>
    <t>3007863689</t>
  </si>
  <si>
    <t>CL 44 CR 10 C -67 (INTERIOR 201 )</t>
  </si>
  <si>
    <t>054114000300670201</t>
  </si>
  <si>
    <t>2026-03-09 15:41:34</t>
  </si>
  <si>
    <t>23462649</t>
  </si>
  <si>
    <t>2026-03-02 08:14:36</t>
  </si>
  <si>
    <t>ELMER AUGUSTO SANCHEZ ROMAN</t>
  </si>
  <si>
    <t>5860640</t>
  </si>
  <si>
    <t>3105333578</t>
  </si>
  <si>
    <t>CL 48 BG CR 104 -54</t>
  </si>
  <si>
    <t>084018274000540000</t>
  </si>
  <si>
    <t>2026-03-11 08:14:36</t>
  </si>
  <si>
    <t>23475353</t>
  </si>
  <si>
    <t>2026-02-27 18:51:46</t>
  </si>
  <si>
    <t>SARA MARIA LONDOÑO LOPEZ DE MESA</t>
  </si>
  <si>
    <t>3013498556</t>
  </si>
  <si>
    <t>RURAL_125004758000000003_CR 1C CL 23 S-207 IN 220</t>
  </si>
  <si>
    <t>125004758000000003</t>
  </si>
  <si>
    <t>2026-03-13 18:51:46</t>
  </si>
  <si>
    <t>23496136</t>
  </si>
  <si>
    <t>2026-03-02 10:31:14</t>
  </si>
  <si>
    <t>JANEY FRANCO BEDOYA</t>
  </si>
  <si>
    <t>3175625263</t>
  </si>
  <si>
    <t>CL 58 CR 30 -59 (INTERIOR 102 )</t>
  </si>
  <si>
    <t>055318000000590102</t>
  </si>
  <si>
    <t>2026-03-11 10:31:14</t>
  </si>
  <si>
    <t>23497368</t>
  </si>
  <si>
    <t>2026-03-02 08:46:10</t>
  </si>
  <si>
    <t>MICHAEL MISAS ESCUDERO</t>
  </si>
  <si>
    <t>3218615057</t>
  </si>
  <si>
    <t>RURAL_190670201805427003_PROV.VEREDA SAN JUAN</t>
  </si>
  <si>
    <t>190670201805427003</t>
  </si>
  <si>
    <t>2026-03-16 08:46:10</t>
  </si>
  <si>
    <t>23502597</t>
  </si>
  <si>
    <t>2026-02-26 16:32:50</t>
  </si>
  <si>
    <t>MARIA CAROLINA HERNANDEZ CARO</t>
  </si>
  <si>
    <t>3225866906</t>
  </si>
  <si>
    <t>CL 4 SUR CR 84 -155</t>
  </si>
  <si>
    <t>040814004001550000</t>
  </si>
  <si>
    <t>2026-03-09 16:32:50</t>
  </si>
  <si>
    <t>23542420</t>
  </si>
  <si>
    <t>2026-03-02 09:26:25</t>
  </si>
  <si>
    <t>CLAUDIA YANED CEBALLOS</t>
  </si>
  <si>
    <t>5204570</t>
  </si>
  <si>
    <t>3007872342</t>
  </si>
  <si>
    <t>CL 69 CR 49 -8 (INTERIOR 201 )</t>
  </si>
  <si>
    <t>056419009000080201</t>
  </si>
  <si>
    <t>2026-03-09 09:26:25</t>
  </si>
  <si>
    <t>23555065</t>
  </si>
  <si>
    <t>2026-02-26 15:48:41</t>
  </si>
  <si>
    <t>CARMEN PALOMA GOMEZ</t>
  </si>
  <si>
    <t>CR 55 CL 77 SUR -131 (INTERIOR 57 )</t>
  </si>
  <si>
    <t>037525007001310057</t>
  </si>
  <si>
    <t>2026-03-09 15:48:41</t>
  </si>
  <si>
    <t>23557541</t>
  </si>
  <si>
    <t>2026-02-27 14:56:24</t>
  </si>
  <si>
    <t>BEATRIZ HELENA FLOREZ OSORIO</t>
  </si>
  <si>
    <t>3157687304</t>
  </si>
  <si>
    <t>CL 45 CR 32 -20 (INTERIOR 301 )</t>
  </si>
  <si>
    <t>054315002000200301</t>
  </si>
  <si>
    <t>2026-03-10 14:56:24</t>
  </si>
  <si>
    <t>23564273</t>
  </si>
  <si>
    <t>2026-03-02 08:31:59</t>
  </si>
  <si>
    <t>MARIA ISABEL RESTREPO GONZALES</t>
  </si>
  <si>
    <t>3003068964</t>
  </si>
  <si>
    <t>RURAL_190318203213375000 VDA PIEDRAS BLANCAS</t>
  </si>
  <si>
    <t>190318203213375000</t>
  </si>
  <si>
    <t>2026-03-06 08:31:59</t>
  </si>
  <si>
    <t>23573632</t>
  </si>
  <si>
    <t>2026-02-27 11:39:12</t>
  </si>
  <si>
    <t>JUAN ANTONIO MARTINEZ SALGADO</t>
  </si>
  <si>
    <t>3205205849</t>
  </si>
  <si>
    <t>RURAL_122005400000000101_122005400000000101</t>
  </si>
  <si>
    <t>122005400000000101</t>
  </si>
  <si>
    <t>2026-03-13 11:39:12</t>
  </si>
  <si>
    <t>23590801</t>
  </si>
  <si>
    <t>2026-02-26 16:45:17</t>
  </si>
  <si>
    <t>JOSE RAUL TABARES ARANGO</t>
  </si>
  <si>
    <t>3172484046</t>
  </si>
  <si>
    <t>CL 10 C SUR CR 53 B -14 (INTERIOR 301 )</t>
  </si>
  <si>
    <t>041510303200140301</t>
  </si>
  <si>
    <t>2026-03-09 16:45:17</t>
  </si>
  <si>
    <t>23/02/2026 20:37:40</t>
  </si>
  <si>
    <t>JUAN SEBASTIAN AGUILAR FONSECA</t>
  </si>
  <si>
    <t>440 Debe canalizar acometida. Acometida aérea en sector canalizado.</t>
  </si>
  <si>
    <t>2026-03-02 09:32:04</t>
  </si>
  <si>
    <t>2026-03-11 09:32:04</t>
  </si>
  <si>
    <t>23595174</t>
  </si>
  <si>
    <t>2026-02-27 10:24:46</t>
  </si>
  <si>
    <t>BLANCA MARIELA DIOSA QUICENO</t>
  </si>
  <si>
    <t>3127873927</t>
  </si>
  <si>
    <t>CR 24 EE CL 39 A SUR -54 (INTERIOR 201 )</t>
  </si>
  <si>
    <t>023224559100540201</t>
  </si>
  <si>
    <t>25/11/2025 11:19:31</t>
  </si>
  <si>
    <t xml:space="preserve">470 medidor no cumple con la altura establecida deben corregir y reprogramar la visita </t>
  </si>
  <si>
    <t>23605031</t>
  </si>
  <si>
    <t>2026-03-02 11:21:52</t>
  </si>
  <si>
    <t>KARLA JULIETH ZABALA CARDENAS</t>
  </si>
  <si>
    <t>3245116945</t>
  </si>
  <si>
    <t>CL 56 E CR 17 B -20 (INTERIOR 202 )</t>
  </si>
  <si>
    <t>055116507200200202</t>
  </si>
  <si>
    <t>2026-03-09 11:21:52</t>
  </si>
  <si>
    <t>2026-03-02 09:56:33</t>
  </si>
  <si>
    <t>2026-03-18 09:56:33</t>
  </si>
  <si>
    <t>23608012</t>
  </si>
  <si>
    <t>2026-03-02 10:20:59</t>
  </si>
  <si>
    <t>AMIRA  PADILLA VALOYES</t>
  </si>
  <si>
    <t>2924660</t>
  </si>
  <si>
    <t>3126893642</t>
  </si>
  <si>
    <t>CL 57 A CR 18 D -34 (INTERIOR 201 )</t>
  </si>
  <si>
    <t>055117108400340201</t>
  </si>
  <si>
    <t>2026-03-09 10:20:59</t>
  </si>
  <si>
    <t>2026-03-02 10:04:32</t>
  </si>
  <si>
    <t>2026-03-11 10:04:32</t>
  </si>
  <si>
    <t>23614906</t>
  </si>
  <si>
    <t>2026-02-27 16:08:34</t>
  </si>
  <si>
    <t>LUCY ACEVEDO GIRALDO</t>
  </si>
  <si>
    <t>2608533</t>
  </si>
  <si>
    <t>3015595679</t>
  </si>
  <si>
    <t>CL 47 AA CR 91 A -44 (INTERIOR 201 )</t>
  </si>
  <si>
    <t>054917111100440201</t>
  </si>
  <si>
    <t>2026-03-10 16:08:34</t>
  </si>
  <si>
    <t>19/12/2025 19:52:36</t>
  </si>
  <si>
    <t>414 usuario atiende vía telefónica e indica que la encargada de la solicitud es la hija que ella no tiene conocimiento indica reprogramar una nueva visita ya que la instalación no hay quien atienda 301 559 56 79</t>
  </si>
  <si>
    <t>23626206</t>
  </si>
  <si>
    <t>2026-02-27 12:07:34</t>
  </si>
  <si>
    <t>LA ROMANA GROUP S.A.S.</t>
  </si>
  <si>
    <t>CR 34 CL 8 A -15 (INTERIOR 9901 )</t>
  </si>
  <si>
    <t>050324008100159901</t>
  </si>
  <si>
    <t>2026-03-10 12:07:34</t>
  </si>
  <si>
    <t>26/02/2026 19:00:09</t>
  </si>
  <si>
    <t xml:space="preserve">415 dictamen de inspección no aparece en la plataforma sicerco </t>
  </si>
  <si>
    <t>23626214</t>
  </si>
  <si>
    <t>2026-02-27 12:07:33</t>
  </si>
  <si>
    <t>CR 34 CL 8 A -15 (INTERIOR 9902 )</t>
  </si>
  <si>
    <t>050324008100159902</t>
  </si>
  <si>
    <t>2026-03-10 12:07:33</t>
  </si>
  <si>
    <t>26/02/2026 18:58:18</t>
  </si>
  <si>
    <t>415 dictamen de inspección no aparecen en la plataforma de sicerco</t>
  </si>
  <si>
    <t>23626553</t>
  </si>
  <si>
    <t>2026-03-02 08:27:55</t>
  </si>
  <si>
    <t>ALEXIS NARANJO CEBALLOS</t>
  </si>
  <si>
    <t>2981540</t>
  </si>
  <si>
    <t>3016048900</t>
  </si>
  <si>
    <t>CL 18 B CR 88 A -50 (INTERIOR 301 )</t>
  </si>
  <si>
    <t>051818208100500301</t>
  </si>
  <si>
    <t>2026-03-11 08:27:55</t>
  </si>
  <si>
    <t>14/01/2026 22:46:42</t>
  </si>
  <si>
    <t xml:space="preserve">415 440 460 470 490 presentar dictamen de inspección RETIE marcar gabinete con acrílico medidor protección y dirección figurar acometida con chazos tornillos y grapas doble alá galvanizada marcar ductos expuesto con franjas de color naranja instalar frente muerto instalar medidor instalar protección </t>
  </si>
  <si>
    <t>23633331</t>
  </si>
  <si>
    <t>2026-03-02 08:31:56</t>
  </si>
  <si>
    <t>WILTON FABIAN NARANJO CEBALLOS</t>
  </si>
  <si>
    <t>CL 18 B CR 88 A -50 (INTERIOR 201 )</t>
  </si>
  <si>
    <t>051818208100500201</t>
  </si>
  <si>
    <t>2026-03-09 08:31:56</t>
  </si>
  <si>
    <t>4/02/2026 17:20:08</t>
  </si>
  <si>
    <t xml:space="preserve">Gabinete no cumple </t>
  </si>
  <si>
    <t>23637374</t>
  </si>
  <si>
    <t>2026-02-27 17:05:30</t>
  </si>
  <si>
    <t>LEIVIS SURLEY MOSQUERA LEUDO</t>
  </si>
  <si>
    <t>3005051192</t>
  </si>
  <si>
    <t>CL 56 A CR 25 BB -29 (INTERIOR 242 )</t>
  </si>
  <si>
    <t>055216105220290242</t>
  </si>
  <si>
    <t>2026-03-10 17:05:30</t>
  </si>
  <si>
    <t>23637406</t>
  </si>
  <si>
    <t>2026-02-27 16:57:29</t>
  </si>
  <si>
    <t>CL 56 A CR 25 BB -29 (INTERIOR 342 )</t>
  </si>
  <si>
    <t>055216105220290342</t>
  </si>
  <si>
    <t>2026-03-10 16:57:29</t>
  </si>
  <si>
    <t>23637491</t>
  </si>
  <si>
    <t>2026-02-27 16:58:14</t>
  </si>
  <si>
    <t>CL 56 A CR 25 BB -29 (INTERIOR 343 )</t>
  </si>
  <si>
    <t>055216105220290343</t>
  </si>
  <si>
    <t>2026-03-10 16:58:14</t>
  </si>
  <si>
    <t>2026-01-21 10:37:22</t>
  </si>
  <si>
    <t>2026-02-06 10:37:22</t>
  </si>
  <si>
    <t>2026-02-27 10:22:16</t>
  </si>
  <si>
    <t>2026-03-13 10:22:16</t>
  </si>
  <si>
    <t>23641228</t>
  </si>
  <si>
    <t>2026-03-02 10:55:45</t>
  </si>
  <si>
    <t>CARLOS ALBERTO ORTEGA ESTREDA</t>
  </si>
  <si>
    <t>3023299259</t>
  </si>
  <si>
    <t>RURAL_159001812000000009_SAN JOSE</t>
  </si>
  <si>
    <t>159001812000000009</t>
  </si>
  <si>
    <t>2026-03-11 10:55:45</t>
  </si>
  <si>
    <t>23641685</t>
  </si>
  <si>
    <t>2026-02-27 16:58:54</t>
  </si>
  <si>
    <t>CL 56 A CR 25 BB -29 (INTERIOR 243 )</t>
  </si>
  <si>
    <t>055216105220290243</t>
  </si>
  <si>
    <t>2026-03-10 16:58:54</t>
  </si>
  <si>
    <t>2026-02-27 08:59:35</t>
  </si>
  <si>
    <t>2026-03-13 08:59:35</t>
  </si>
  <si>
    <t>23643587</t>
  </si>
  <si>
    <t>2026-02-27 16:38:47</t>
  </si>
  <si>
    <t>WILLIAM LOPEZ ARBELAEZ</t>
  </si>
  <si>
    <t>3136148452</t>
  </si>
  <si>
    <t>CR 50 A CL 45 -48</t>
  </si>
  <si>
    <t>074520105000480000</t>
  </si>
  <si>
    <t>2026-03-10 16:38:47</t>
  </si>
  <si>
    <t>25/02/2026 20:20:46</t>
  </si>
  <si>
    <t>460-470-415
Instalar medidores en orden como dice la norma por ende las protecciones también. 
Deben presentar retie pleno.</t>
  </si>
  <si>
    <t>2026-02-25 08:10:45</t>
  </si>
  <si>
    <t>2026-03-10 08:10:45</t>
  </si>
  <si>
    <t>2026-03-02 10:10:48</t>
  </si>
  <si>
    <t>2026-03-11 10:10:48</t>
  </si>
  <si>
    <t>2026-02-27 07:22:52</t>
  </si>
  <si>
    <t>2026-03-13 07:22:52</t>
  </si>
  <si>
    <t>23648066</t>
  </si>
  <si>
    <t>2026-02-27 15:57:11</t>
  </si>
  <si>
    <t>OSCAR ALBERTO JARAMILLO HERNANDEZ</t>
  </si>
  <si>
    <t>3136357205</t>
  </si>
  <si>
    <t>RURAL_159134203000000001_PROV.159134203000000000</t>
  </si>
  <si>
    <t>159134203000000001</t>
  </si>
  <si>
    <t>2026-03-10 15:57:11</t>
  </si>
  <si>
    <t>23649005</t>
  </si>
  <si>
    <t>2026-02-27 15:13:20</t>
  </si>
  <si>
    <t>MARIA MARLENY ZAPATA GARZON</t>
  </si>
  <si>
    <t>3329547</t>
  </si>
  <si>
    <t>3207267937</t>
  </si>
  <si>
    <t>DIAG 32 D TRAN 32 A SUR -35 (INTERIOR 301 )</t>
  </si>
  <si>
    <t>023372402100350301</t>
  </si>
  <si>
    <t>2026-03-10 15:13:20</t>
  </si>
  <si>
    <t>4/02/2026 22:02:53</t>
  </si>
  <si>
    <t xml:space="preserve">470 deben instalar la medida además deben presentar certificación plena </t>
  </si>
  <si>
    <t>23649269</t>
  </si>
  <si>
    <t>2026-03-02 09:49:07</t>
  </si>
  <si>
    <t>CL 55 CR 126 -120 (INTERIOR 104 )</t>
  </si>
  <si>
    <t>085215006001200104</t>
  </si>
  <si>
    <t>2026-03-11 09:49:07</t>
  </si>
  <si>
    <t>27/02/2026 16:59:58</t>
  </si>
  <si>
    <t>HV a 220v trafo 38676</t>
  </si>
  <si>
    <t>2026-03-02 10:09:22</t>
  </si>
  <si>
    <t>2026-03-11 10:09:22</t>
  </si>
  <si>
    <t>7 días 10:09</t>
  </si>
  <si>
    <t>23650915</t>
  </si>
  <si>
    <t>2026-02-27 15:13:30</t>
  </si>
  <si>
    <t>DIAG 32 D TRAN 32 A SUR -35 (INTERIOR 302 )</t>
  </si>
  <si>
    <t>023372402100350302</t>
  </si>
  <si>
    <t>2026-03-10 15:13:30</t>
  </si>
  <si>
    <t>4/02/2026 22:00:17</t>
  </si>
  <si>
    <t xml:space="preserve">470 deben instalar el contador se evidencia que no lo han instalado además deben presentar certificación plena </t>
  </si>
  <si>
    <t>23650916</t>
  </si>
  <si>
    <t>2026-02-27 15:13:27</t>
  </si>
  <si>
    <t>DIAG 32 D TRAN 32 A SUR -35 (INTERIOR 401 )</t>
  </si>
  <si>
    <t>023372402100350401</t>
  </si>
  <si>
    <t>2026-03-10 15:13:27</t>
  </si>
  <si>
    <t>4/02/2026 21:53:58</t>
  </si>
  <si>
    <t xml:space="preserve">470 no han instalado el contador deben instalar y reprogramar la visita </t>
  </si>
  <si>
    <t>23651690</t>
  </si>
  <si>
    <t>2026-03-02 09:45:02</t>
  </si>
  <si>
    <t>LEIDY CAROLINA LOAIZA HERRERA</t>
  </si>
  <si>
    <t>3003771546</t>
  </si>
  <si>
    <t>CL 48 A CR 103 BB -40 (INTERIOR 161 )</t>
  </si>
  <si>
    <t>084018103220400161</t>
  </si>
  <si>
    <t>2026-03-09 09:45:02</t>
  </si>
  <si>
    <t>25/02/2026 17:40:42</t>
  </si>
  <si>
    <t>Cables expuestos de colocar tubería emt o shw40</t>
  </si>
  <si>
    <t>23652039</t>
  </si>
  <si>
    <t>2026-03-02 09:54:16</t>
  </si>
  <si>
    <t>CL 65 CR 140 -93 (INTERIOR 201 )</t>
  </si>
  <si>
    <t>086415000000930201</t>
  </si>
  <si>
    <t>2026-03-11 09:54:16</t>
  </si>
  <si>
    <t>2026-03-02 09:57:15</t>
  </si>
  <si>
    <t>2026-03-11 09:57:15</t>
  </si>
  <si>
    <t>23652535</t>
  </si>
  <si>
    <t>2026-03-02 09:19:24</t>
  </si>
  <si>
    <t>ROSA ELENA MONTOYA VALENCIA</t>
  </si>
  <si>
    <t>3146831502</t>
  </si>
  <si>
    <t>RURAL_190809200305350000_OTRAMINA ABELLO</t>
  </si>
  <si>
    <t>190809200305350000</t>
  </si>
  <si>
    <t>2026-03-20 09:19:24</t>
  </si>
  <si>
    <t>23653922</t>
  </si>
  <si>
    <t>2026-03-02 09:35:30</t>
  </si>
  <si>
    <t>LUISA MARIA ARANGO CHALARCA</t>
  </si>
  <si>
    <t>2869672</t>
  </si>
  <si>
    <t>3105428263</t>
  </si>
  <si>
    <t>CL 35 A SUR CR 69 -57 (INTERIOR 201 )</t>
  </si>
  <si>
    <t>043615109000570201</t>
  </si>
  <si>
    <t>2026-03-11 09:35:30</t>
  </si>
  <si>
    <t>27/02/2026 14:49:01</t>
  </si>
  <si>
    <t>Hv+bornera</t>
  </si>
  <si>
    <t>23655268</t>
  </si>
  <si>
    <t>2026-03-02 09:23:14</t>
  </si>
  <si>
    <t>ANDRES FELIPE ROLDAN TORRES</t>
  </si>
  <si>
    <t>3215950689</t>
  </si>
  <si>
    <t>RURAL_147048861900000001_147048861900000000 INT 10</t>
  </si>
  <si>
    <t>147048861900000001</t>
  </si>
  <si>
    <t>2026-03-16 09:23:14</t>
  </si>
  <si>
    <t>18/02/2026 22:01:13</t>
  </si>
  <si>
    <t>440 acometida con tramo de tubería expuesta esta debe ser tubería IMC
450 tubería de la descarga tierra debe ser en IMC con sus accesorios al llegar a la caja / debe volver a prensar el conector de la varilla cooperwell ya que se encontró flojo</t>
  </si>
  <si>
    <t>23657326</t>
  </si>
  <si>
    <t>2026-02-27 13:50:13</t>
  </si>
  <si>
    <t>UBEIMAR ALIRIO DAVID USUGA</t>
  </si>
  <si>
    <t>6066086</t>
  </si>
  <si>
    <t>CR 92 A CL 62 B -64 (INTERIOR 101 )</t>
  </si>
  <si>
    <t>056922102200640101</t>
  </si>
  <si>
    <t>2026-03-10 13:50:13</t>
  </si>
  <si>
    <t>6 días 13:50</t>
  </si>
  <si>
    <t>16/02/2026 22:10:44</t>
  </si>
  <si>
    <t>419 predio en construcción debe tener entrada independiente para continuar con la legalización</t>
  </si>
  <si>
    <t>23657997</t>
  </si>
  <si>
    <t>2026-02-27 13:28:10</t>
  </si>
  <si>
    <t>DIEGO ALEJANDRO PALENCIA SOSSA</t>
  </si>
  <si>
    <t>3013058817</t>
  </si>
  <si>
    <t>CL 61 E CR 125 -14 (INTERIOR 202 )</t>
  </si>
  <si>
    <t>086211505000140202</t>
  </si>
  <si>
    <t>2026-03-10 13:28:10</t>
  </si>
  <si>
    <t>16/02/2026 22:08:10</t>
  </si>
  <si>
    <t>440 acometida debe ser visible en todo el recorrido y no debe estar embebida en la pared / asegurar con grapas galvanizadas precisas para el cable / corregir conexión en la bornera esta debe ir directo a la percha y luego a la bornera ya que la fuerza de la tensión del cable puede generar daños y cortos</t>
  </si>
  <si>
    <t>23658264</t>
  </si>
  <si>
    <t>2026-03-02 08:50:23</t>
  </si>
  <si>
    <t>JONNY ARLEY LOPEZ CARMONA</t>
  </si>
  <si>
    <t>3152126211</t>
  </si>
  <si>
    <t>RURAL_190376200423337001_VEREDA EL TAMBO</t>
  </si>
  <si>
    <t>190376200423337001</t>
  </si>
  <si>
    <t>2026-03-06 08:50:23</t>
  </si>
  <si>
    <t>23659091</t>
  </si>
  <si>
    <t>2026-03-02 10:52:39</t>
  </si>
  <si>
    <t>MARYORY AGUDELO PEREZ</t>
  </si>
  <si>
    <t>3013489093</t>
  </si>
  <si>
    <t>CR 109 CL 57 -26</t>
  </si>
  <si>
    <t>085029007000260000</t>
  </si>
  <si>
    <t>2026-03-09 10:52:39</t>
  </si>
  <si>
    <t>16/02/2026 17:52:26</t>
  </si>
  <si>
    <t>414 no se encontró dirección, vecinos informan no creo no verlo y no contesta</t>
  </si>
  <si>
    <t>2/03/2026 11:36:36</t>
  </si>
  <si>
    <t>Hv+pase +bornera trafo 54151</t>
  </si>
  <si>
    <t>23660746</t>
  </si>
  <si>
    <t>2026-02-27 19:06:59</t>
  </si>
  <si>
    <t>ALEJANDRA MARIA VANEGAS HIGUITA</t>
  </si>
  <si>
    <t>3023443040</t>
  </si>
  <si>
    <t>CR 19 CL 56 HC -4 (INTERIOR 102 )</t>
  </si>
  <si>
    <t>055129006830040102</t>
  </si>
  <si>
    <t>2026-03-10 19:06:59</t>
  </si>
  <si>
    <t>23660773</t>
  </si>
  <si>
    <t>2026-02-27 19:05:03</t>
  </si>
  <si>
    <t>CR 19 CL 56 HC -4 (INTERIOR 202 )</t>
  </si>
  <si>
    <t>055129006830040202</t>
  </si>
  <si>
    <t>2026-03-10 19:05:03</t>
  </si>
  <si>
    <t>23661011</t>
  </si>
  <si>
    <t>2026-02-28 11:35:58</t>
  </si>
  <si>
    <t>MAIDELENY ANGEL ARBELAEZ</t>
  </si>
  <si>
    <t>3053291306</t>
  </si>
  <si>
    <t>CR 54 A CL 63 A -16</t>
  </si>
  <si>
    <t>056524103100160000</t>
  </si>
  <si>
    <t>2026-03-10 11:35:58</t>
  </si>
  <si>
    <t>1 días 11:35</t>
  </si>
  <si>
    <t>23/02/2026 22:28:12</t>
  </si>
  <si>
    <t>440
Hacer corta gotera y ajustar correctamente el pasacable de la acometida.</t>
  </si>
  <si>
    <t>23661052</t>
  </si>
  <si>
    <t>2026-02-27 13:28:33</t>
  </si>
  <si>
    <t>HERNANDO DE JESUS ALVAREZ VELEZ</t>
  </si>
  <si>
    <t>3113103084</t>
  </si>
  <si>
    <t>CL 21 CR 77 -11 (INTERIOR 401 )</t>
  </si>
  <si>
    <t>052711007000110401</t>
  </si>
  <si>
    <t>2026-03-10 13:28:33</t>
  </si>
  <si>
    <t>20/02/2026 22:14:33</t>
  </si>
  <si>
    <t xml:space="preserve">405 presentar permiso para instalar acometida en fachada del vecino </t>
  </si>
  <si>
    <t>23661187</t>
  </si>
  <si>
    <t>2026-03-02 08:15:01</t>
  </si>
  <si>
    <t>ENVIASEO E.S.P.</t>
  </si>
  <si>
    <t>4032000</t>
  </si>
  <si>
    <t>3197229793</t>
  </si>
  <si>
    <t>CL 41 BB SUR CR 31 B -3 (INTERIOR 6100 )</t>
  </si>
  <si>
    <t>024311221200036100</t>
  </si>
  <si>
    <t>2026-03-11 08:15:01</t>
  </si>
  <si>
    <t>19/02/2026 21:25:49</t>
  </si>
  <si>
    <t xml:space="preserve">470 deben retirar medida antigua reforma comercial instalaron el contador nuevo pero aún no retiran la medida antigua </t>
  </si>
  <si>
    <t>23662352</t>
  </si>
  <si>
    <t>2026-03-02 08:56:11</t>
  </si>
  <si>
    <t>VIRGILIO DE JESUS CORREA PADIERNA</t>
  </si>
  <si>
    <t>4767439</t>
  </si>
  <si>
    <t>3332233586</t>
  </si>
  <si>
    <t>CL 48 D CR 121 C -21 (INTERIOR 111 )</t>
  </si>
  <si>
    <t>084218401300210111</t>
  </si>
  <si>
    <t>2026-03-09 08:56:11</t>
  </si>
  <si>
    <t>25/02/2026 17:36:20</t>
  </si>
  <si>
    <t>Tablero debe tener mínimo tres circuitos y la misma cantidad de fases son la misma cantidad de neutras y tierras</t>
  </si>
  <si>
    <t>23662359</t>
  </si>
  <si>
    <t>2026-03-02 08:40:34</t>
  </si>
  <si>
    <t>CL 48 D CR 121 C -21 (INTERIOR 9911 )</t>
  </si>
  <si>
    <t>084218401300219911</t>
  </si>
  <si>
    <t>2026-03-09 08:40:34</t>
  </si>
  <si>
    <t>25/02/2026 17:37:38</t>
  </si>
  <si>
    <t>Tablero debe tener mínimo tres circuitos respetar código de colores y la misma cantidad de fases son las neutras y las tierras</t>
  </si>
  <si>
    <t>2026-03-02 09:26:05</t>
  </si>
  <si>
    <t>2026-03-11 09:26:05</t>
  </si>
  <si>
    <t>23663853</t>
  </si>
  <si>
    <t>2026-02-27 16:24:20</t>
  </si>
  <si>
    <t>RODRIGO ALBERTO NARANJO HENAO</t>
  </si>
  <si>
    <t>3102220140</t>
  </si>
  <si>
    <t>CL 29 B CR 43 -14 (INTERIOR 201 )</t>
  </si>
  <si>
    <t>072419203000140201</t>
  </si>
  <si>
    <t>2026-03-10 16:24:20</t>
  </si>
  <si>
    <t>6 días 16:24</t>
  </si>
  <si>
    <t>19/02/2026 20:10:28</t>
  </si>
  <si>
    <t>415
Deben presentar retie pleno propiedad que da dentro de la urbanización valle Sur usuario manifiesta que es una línea en general para la urbanización.</t>
  </si>
  <si>
    <t>23665238</t>
  </si>
  <si>
    <t>2026-03-02 09:57:18</t>
  </si>
  <si>
    <t>JACQUELINE ZAPATA  LOAIZA</t>
  </si>
  <si>
    <t>3122722662</t>
  </si>
  <si>
    <t>CL 58 CR 131 -70 (INTERIOR 110 )</t>
  </si>
  <si>
    <t>085318001000700110</t>
  </si>
  <si>
    <t>2026-03-11 09:57:18</t>
  </si>
  <si>
    <t>23666266</t>
  </si>
  <si>
    <t>2026-03-02 09:13:18</t>
  </si>
  <si>
    <t>PATRICIA ALEIDA HOLGUIN GALEANO</t>
  </si>
  <si>
    <t>3015213961</t>
  </si>
  <si>
    <t>CR 4 ESTE CL 56 -10 (INTERIOR 103 )</t>
  </si>
  <si>
    <t>705024006000100103</t>
  </si>
  <si>
    <t>2026-03-11 09:13:18</t>
  </si>
  <si>
    <t>24/02/2026 14:55:35</t>
  </si>
  <si>
    <t xml:space="preserve">413 falta la certificación del electricista </t>
  </si>
  <si>
    <t>23666271</t>
  </si>
  <si>
    <t>2026-02-27 17:25:58</t>
  </si>
  <si>
    <t>INVERSIONES RAMIREZ S.A.S</t>
  </si>
  <si>
    <t>3006364</t>
  </si>
  <si>
    <t>3014809239</t>
  </si>
  <si>
    <t>CR 43 A CL 65 SUR -12 (INTERIOR 302 )</t>
  </si>
  <si>
    <t>016423105000120302</t>
  </si>
  <si>
    <t>2026-03-10 17:25:58</t>
  </si>
  <si>
    <t>20/02/2026 21:53:00</t>
  </si>
  <si>
    <t xml:space="preserve">470 deben conectar las medidas usuario indica que no han conectado ya que tienen que suspender la energía de local del primer piso y tiene que ser programado </t>
  </si>
  <si>
    <t>23666272</t>
  </si>
  <si>
    <t>2026-02-27 17:28:19</t>
  </si>
  <si>
    <t>CR 43 A CL 65 SUR -12 (INTERIOR 402 )</t>
  </si>
  <si>
    <t>016423105000120402</t>
  </si>
  <si>
    <t>2026-03-10 17:28:19</t>
  </si>
  <si>
    <t>20/02/2026 21:46:10</t>
  </si>
  <si>
    <t xml:space="preserve">470 deben conectar las medidas usuario indica que no las a conectado por qué deben suspender energía de local del primer piso y debe ser programado </t>
  </si>
  <si>
    <t>23666273</t>
  </si>
  <si>
    <t>2026-02-27 17:29:12</t>
  </si>
  <si>
    <t>CR 43 A CL 65 SUR -12 (INTERIOR 501 )</t>
  </si>
  <si>
    <t>016423105000120501</t>
  </si>
  <si>
    <t>2026-03-10 17:29:12</t>
  </si>
  <si>
    <t>20/02/2026 21:39:55</t>
  </si>
  <si>
    <t xml:space="preserve">470 deben conectar las medidas usuario indica que no los han conectado por qué tienen que suspender la energía debe ser programado </t>
  </si>
  <si>
    <t>23666274</t>
  </si>
  <si>
    <t>2026-02-27 17:27:05</t>
  </si>
  <si>
    <t>CR 43 A CL 65 SUR -12 (INTERIOR 401 )</t>
  </si>
  <si>
    <t>016423105000120401</t>
  </si>
  <si>
    <t>2026-03-10 17:27:05</t>
  </si>
  <si>
    <t>20/02/2026 21:48:31</t>
  </si>
  <si>
    <t xml:space="preserve">470 deben conectar las medidas usuario indica que no se han conectado por qué deben suspender la energía del local del primer piso </t>
  </si>
  <si>
    <t>23666275</t>
  </si>
  <si>
    <t>2026-02-27 17:24:50</t>
  </si>
  <si>
    <t>CR 43 A CL 65 SUR -12 (INTERIOR 301 )</t>
  </si>
  <si>
    <t>016423105000120301</t>
  </si>
  <si>
    <t>2026-03-10 17:24:50</t>
  </si>
  <si>
    <t>20/02/2026 21:57:30</t>
  </si>
  <si>
    <t xml:space="preserve">470 deben instalar las medidas usuario indica que no las a conectado por qué deben suspender la energía del local del primer piso y tiene que ser programado </t>
  </si>
  <si>
    <t>23666510</t>
  </si>
  <si>
    <t>2026-02-27 13:46:14</t>
  </si>
  <si>
    <t>LUIS FERNANDO GIRALDO MONTOYA</t>
  </si>
  <si>
    <t>3332097447</t>
  </si>
  <si>
    <t>CL 41 SUR CR 24 B -7 (INTERIOR 101 )</t>
  </si>
  <si>
    <t>024211004200070101</t>
  </si>
  <si>
    <t>2026-03-10 13:46:14</t>
  </si>
  <si>
    <t>24/02/2026 22:55:03</t>
  </si>
  <si>
    <t>414 se llamó al celular 310 591 1970 en el cual responde la señora Adriana la cual manifiesta que el señor Luis no se encuentra en la ciudad y que ella no conoce la instalación que cuando regrese el señor Luis reprogramará nueva visita</t>
  </si>
  <si>
    <t>2026-03-02 07:39:06</t>
  </si>
  <si>
    <t>RURAL_190858100185995000</t>
  </si>
  <si>
    <t>2026-03-11 07:39:06</t>
  </si>
  <si>
    <t>23669065</t>
  </si>
  <si>
    <t>2026-03-02 09:13:14</t>
  </si>
  <si>
    <t>JOSE ESTIARIN JORDAN ASPRILLA</t>
  </si>
  <si>
    <t>3123509441</t>
  </si>
  <si>
    <t>CR 7 C CL 43 E -107</t>
  </si>
  <si>
    <t>054027303501070000</t>
  </si>
  <si>
    <t>2026-03-11 09:13:14</t>
  </si>
  <si>
    <t>23669075</t>
  </si>
  <si>
    <t>2026-03-02 09:14:21</t>
  </si>
  <si>
    <t>CR 7 C CL 43 E -107 (INTERIOR 201 )</t>
  </si>
  <si>
    <t>054027303501070201</t>
  </si>
  <si>
    <t>2026-03-11 09:14:21</t>
  </si>
  <si>
    <t>2026-03-02 08:18:37</t>
  </si>
  <si>
    <t>2026-03-11 08:18:37</t>
  </si>
  <si>
    <t>23669615</t>
  </si>
  <si>
    <t>2026-02-27 16:39:43</t>
  </si>
  <si>
    <t>CR 50 A CL 45 -48 (INTERIOR 301 )</t>
  </si>
  <si>
    <t>074520105000480301</t>
  </si>
  <si>
    <t>2026-03-10 16:39:43</t>
  </si>
  <si>
    <t>1 días 16:39</t>
  </si>
  <si>
    <t>25/02/2026 20:19:31</t>
  </si>
  <si>
    <t>23669625</t>
  </si>
  <si>
    <t>2026-02-27 16:40:20</t>
  </si>
  <si>
    <t>CR 50 A CL 45 -48 (INTERIOR 401 )</t>
  </si>
  <si>
    <t>074520105000480401</t>
  </si>
  <si>
    <t>2026-03-10 16:40:20</t>
  </si>
  <si>
    <t>25/02/2026 20:18:22</t>
  </si>
  <si>
    <t>23669640</t>
  </si>
  <si>
    <t>2026-02-27 16:40:52</t>
  </si>
  <si>
    <t>CR 50 A CL 45 -48 (INTERIOR 501 )</t>
  </si>
  <si>
    <t>074520105000480501</t>
  </si>
  <si>
    <t>2026-03-10 16:40:52</t>
  </si>
  <si>
    <t>25/02/2026 20:16:16</t>
  </si>
  <si>
    <t>23669655</t>
  </si>
  <si>
    <t>2026-02-27 09:57:51</t>
  </si>
  <si>
    <t>INSTITUTO DE LOS MISIONEROS DE LA DIVINA</t>
  </si>
  <si>
    <t>3009700967</t>
  </si>
  <si>
    <t>CL 75 SUR CR 54 A -10 (INTERIOR 111 )</t>
  </si>
  <si>
    <t>777515004100100111</t>
  </si>
  <si>
    <t>2026-03-10 09:57:51</t>
  </si>
  <si>
    <t>25/02/2026 20:36:17</t>
  </si>
  <si>
    <t>440-450
Deben aterrizar capacete falta la descarga tierra que viene de la caja de breques del tubo de la acometida del pase
Pendiente validar la exigencia del retie pleno.</t>
  </si>
  <si>
    <t>2026-03-02 09:42:43</t>
  </si>
  <si>
    <t>2026-03-11 09:42:43</t>
  </si>
  <si>
    <t>2/03/2026 8:56:56</t>
  </si>
  <si>
    <t>Hv+int trafo 85154</t>
  </si>
  <si>
    <t>23672249</t>
  </si>
  <si>
    <t>2026-03-02 10:07:49</t>
  </si>
  <si>
    <t>MARIA ROSALBA CASTAÑO DAZA</t>
  </si>
  <si>
    <t>3013158454</t>
  </si>
  <si>
    <t>CR 120 D CL 39 FD -54 (INTERIOR 201 )</t>
  </si>
  <si>
    <t>083220409640540201</t>
  </si>
  <si>
    <t>2026-03-09 10:07:49</t>
  </si>
  <si>
    <t>2026-03-02 10:07:25</t>
  </si>
  <si>
    <t>2026-03-11 10:07:25</t>
  </si>
  <si>
    <t>2026-03-02 10:08:36</t>
  </si>
  <si>
    <t>2026-03-11 10:08:36</t>
  </si>
  <si>
    <t>7 días 10:08</t>
  </si>
  <si>
    <t>23674738</t>
  </si>
  <si>
    <t>2026-02-26 16:06:08</t>
  </si>
  <si>
    <t>LINA BETANCUR CEBALLOS</t>
  </si>
  <si>
    <t>3371803</t>
  </si>
  <si>
    <t>3113421471</t>
  </si>
  <si>
    <t>CL 56 SUR CR 75 -799 (INTERIOR 210 )</t>
  </si>
  <si>
    <t>045716005007990210</t>
  </si>
  <si>
    <t>2026-03-09 16:06:08</t>
  </si>
  <si>
    <t>23674742</t>
  </si>
  <si>
    <t>2026-02-26 16:08:11</t>
  </si>
  <si>
    <t>ANDRES FELIPE HURTADO CORTES</t>
  </si>
  <si>
    <t>2778197</t>
  </si>
  <si>
    <t>3007192694</t>
  </si>
  <si>
    <t>CR 57 CL 46 A -42 (INTERIOR 401 )</t>
  </si>
  <si>
    <t>074527006100420401</t>
  </si>
  <si>
    <t>2026-03-09 16:08:11</t>
  </si>
  <si>
    <t>23674791</t>
  </si>
  <si>
    <t>2026-02-26 16:40:25</t>
  </si>
  <si>
    <t>GLADYS DEL SOCORRO RESTREPO DE ZABALA</t>
  </si>
  <si>
    <t>3176415950</t>
  </si>
  <si>
    <t>CR 42 A CL 41 -49 (INTERIOR 203 )</t>
  </si>
  <si>
    <t>054422101000490203</t>
  </si>
  <si>
    <t>2026-03-09 16:40:25</t>
  </si>
  <si>
    <t>5 días 16:40</t>
  </si>
  <si>
    <t>23674798</t>
  </si>
  <si>
    <t>2026-02-26 16:42:45</t>
  </si>
  <si>
    <t>TATIANA PAMELA PINEDA CASTRILLON</t>
  </si>
  <si>
    <t>3012142412</t>
  </si>
  <si>
    <t>CR 78 B CL 2 A -36</t>
  </si>
  <si>
    <t>050728202100360000</t>
  </si>
  <si>
    <t>2026-03-09 16:42:45</t>
  </si>
  <si>
    <t>23674800</t>
  </si>
  <si>
    <t>2026-02-26 16:43:47</t>
  </si>
  <si>
    <t>3176413950</t>
  </si>
  <si>
    <t>CR 42 A CL 41 -49 (INTERIOR 201 )</t>
  </si>
  <si>
    <t>054422101000490201</t>
  </si>
  <si>
    <t>2026-03-09 16:43:47</t>
  </si>
  <si>
    <t>23674805</t>
  </si>
  <si>
    <t>2026-02-26 16:46:21</t>
  </si>
  <si>
    <t>CR 42 A CL 41 -49 (INTERIOR 202 )</t>
  </si>
  <si>
    <t>054422101000490202</t>
  </si>
  <si>
    <t>2026-03-09 16:46:21</t>
  </si>
  <si>
    <t>23674824</t>
  </si>
  <si>
    <t>2026-02-26 17:04:41</t>
  </si>
  <si>
    <t>CARLOS ALBERTO RESTREPO GONZALEZ</t>
  </si>
  <si>
    <t>3136744</t>
  </si>
  <si>
    <t>CR 53 CL 54 -29</t>
  </si>
  <si>
    <t>055523004000290000</t>
  </si>
  <si>
    <t>2026-03-09 17:04:41</t>
  </si>
  <si>
    <t>23674859</t>
  </si>
  <si>
    <t>2026-02-26 18:08:54</t>
  </si>
  <si>
    <t>DANIEL MARTINEZ CERON</t>
  </si>
  <si>
    <t>3006644869</t>
  </si>
  <si>
    <t>RURAL_122023465000000005_CL 15 CR 17 E -215 V PLAN</t>
  </si>
  <si>
    <t>122023465000000005</t>
  </si>
  <si>
    <t>2026-03-12 18:08:54</t>
  </si>
  <si>
    <t>23675114</t>
  </si>
  <si>
    <t>2026-02-27 07:23:59</t>
  </si>
  <si>
    <t>DAVID ALEJANDRO GUTIERREZ</t>
  </si>
  <si>
    <t>2562322</t>
  </si>
  <si>
    <t>3113555048</t>
  </si>
  <si>
    <t>CL 1 SUR CR 81 A -23 (INTERIOR 318 )</t>
  </si>
  <si>
    <t>040811001100230318</t>
  </si>
  <si>
    <t>2026-03-10 07:23:59</t>
  </si>
  <si>
    <t>23675118</t>
  </si>
  <si>
    <t>2026-02-27 07:27:37</t>
  </si>
  <si>
    <t>JULIO CESAR BEDOYA SIERRA</t>
  </si>
  <si>
    <t>8853634</t>
  </si>
  <si>
    <t>3148019152</t>
  </si>
  <si>
    <t>CR 81 B CL 7 A -49 (INTERIOR 129 )</t>
  </si>
  <si>
    <t>050821207100490129</t>
  </si>
  <si>
    <t>2026-03-10 07:27:37</t>
  </si>
  <si>
    <t>23675164</t>
  </si>
  <si>
    <t>2026-02-27 08:02:04</t>
  </si>
  <si>
    <t>JOHNSON EMILIO MENA GUERRERO</t>
  </si>
  <si>
    <t>2364853</t>
  </si>
  <si>
    <t>3127612798</t>
  </si>
  <si>
    <t>CL 13 CR 111 A -12 (INTERIOR 201 )</t>
  </si>
  <si>
    <t>081113001100120201</t>
  </si>
  <si>
    <t>2026-03-10 08:02:04</t>
  </si>
  <si>
    <t>23675177</t>
  </si>
  <si>
    <t>2026-02-27 08:09:41</t>
  </si>
  <si>
    <t>LUIS CARLOS ALZATE MARIN</t>
  </si>
  <si>
    <t>2164049</t>
  </si>
  <si>
    <t>3122190860</t>
  </si>
  <si>
    <t>CL 39 A CR 34 -127 (INTERIOR 401 )</t>
  </si>
  <si>
    <t>053319104001270401</t>
  </si>
  <si>
    <t>2026-03-10 08:09:41</t>
  </si>
  <si>
    <t>23675181</t>
  </si>
  <si>
    <t>2026-02-27 08:13:42</t>
  </si>
  <si>
    <t>LUZ ADRIANA CRUZ VELEZ</t>
  </si>
  <si>
    <t>3206109427</t>
  </si>
  <si>
    <t>CL 40 A CR 38 B -73 (INTERIOR 402 )</t>
  </si>
  <si>
    <t>054310108200730402</t>
  </si>
  <si>
    <t>2026-03-10 08:13:42</t>
  </si>
  <si>
    <t>6 días 08:13</t>
  </si>
  <si>
    <t>23675182</t>
  </si>
  <si>
    <t>2026-02-27 08:15:01</t>
  </si>
  <si>
    <t>OSCAR STIVEN SANCHEZ GOMEZ</t>
  </si>
  <si>
    <t>3052528131</t>
  </si>
  <si>
    <t>RURAL_147055840000000404_VD TRAVECIA LA CUMBRE</t>
  </si>
  <si>
    <t>147055840000000404</t>
  </si>
  <si>
    <t>2026-03-13 08:15:01</t>
  </si>
  <si>
    <t>23675185</t>
  </si>
  <si>
    <t>2026-02-27 08:18:07</t>
  </si>
  <si>
    <t>CL 13 CR 111 A -12 (INTERIOR 202 )</t>
  </si>
  <si>
    <t>081113001100120202</t>
  </si>
  <si>
    <t>2026-03-10 08:18:07</t>
  </si>
  <si>
    <t>23675199</t>
  </si>
  <si>
    <t>2026-02-27 08:22:32</t>
  </si>
  <si>
    <t>HAMILTON SMIT CARMONA BARRERA</t>
  </si>
  <si>
    <t>3002326535</t>
  </si>
  <si>
    <t>RURAL_122007550000000002_VD MEDIA LUNA</t>
  </si>
  <si>
    <t>122007550000000002</t>
  </si>
  <si>
    <t>2026-03-13 08:22:32</t>
  </si>
  <si>
    <t>23675225</t>
  </si>
  <si>
    <t>2026-02-27 08:30:00</t>
  </si>
  <si>
    <t>JENNIFER JERALDIN LONDOÑO RIVERA</t>
  </si>
  <si>
    <t>3216053651</t>
  </si>
  <si>
    <t>RURAL_161110400000007001_PROV.LA CORRALA</t>
  </si>
  <si>
    <t>161110400000007001</t>
  </si>
  <si>
    <t>2026-03-13 08:30:00</t>
  </si>
  <si>
    <t>23675234</t>
  </si>
  <si>
    <t>2026-02-27 08:35:59</t>
  </si>
  <si>
    <t>RURAL_161110400000007002_PROV.LA CORRALA</t>
  </si>
  <si>
    <t>161110400000007002</t>
  </si>
  <si>
    <t>2026-03-13 08:35:59</t>
  </si>
  <si>
    <t>23675241</t>
  </si>
  <si>
    <t>2026-02-27 08:40:50</t>
  </si>
  <si>
    <t>CL 13 CR 111 A -12 (INTERIOR 301 )</t>
  </si>
  <si>
    <t>081113001100120301</t>
  </si>
  <si>
    <t>2026-03-10 08:40:50</t>
  </si>
  <si>
    <t>23675256</t>
  </si>
  <si>
    <t>2026-02-27 08:46:15</t>
  </si>
  <si>
    <t>LUIS CARLOS LONDOÑO VEGA</t>
  </si>
  <si>
    <t>3117690522</t>
  </si>
  <si>
    <t>CL 27 CR 59 -30 (INTERIOR 201 )</t>
  </si>
  <si>
    <t>052517009000300201</t>
  </si>
  <si>
    <t>2026-03-10 08:46:15</t>
  </si>
  <si>
    <t>6 días 08:46</t>
  </si>
  <si>
    <t>23675309</t>
  </si>
  <si>
    <t>2026-02-27 09:36:13</t>
  </si>
  <si>
    <t>OMAR DE JESUS ATEHORTUA VANEGAS</t>
  </si>
  <si>
    <t>3044447767</t>
  </si>
  <si>
    <t>CR 70 CL 40 A SUR -27 (INTERIOR 401 )</t>
  </si>
  <si>
    <t>044720000100270401</t>
  </si>
  <si>
    <t>2026-03-10 09:36:13</t>
  </si>
  <si>
    <t>23675311</t>
  </si>
  <si>
    <t>2026-02-27 09:37:11</t>
  </si>
  <si>
    <t>EDISON DE JESUS GIL ARIAS</t>
  </si>
  <si>
    <t>3114762064</t>
  </si>
  <si>
    <t>CR 50 A CL 39 A -23 (LC 2 )</t>
  </si>
  <si>
    <t>073520109100230002</t>
  </si>
  <si>
    <t>2026-03-10 09:37:11</t>
  </si>
  <si>
    <t>23675320</t>
  </si>
  <si>
    <t>2026-02-27 09:40:40</t>
  </si>
  <si>
    <t>CR 50 A CL 39 A -29 (LC 4 )</t>
  </si>
  <si>
    <t>073520109100290004</t>
  </si>
  <si>
    <t>2026-03-10 09:40:40</t>
  </si>
  <si>
    <t>23675321</t>
  </si>
  <si>
    <t>2026-02-27 09:41:02</t>
  </si>
  <si>
    <t>CR 50 A CL 39 A -21 (LC 1 )</t>
  </si>
  <si>
    <t>073520109100210001</t>
  </si>
  <si>
    <t>2026-03-10 09:41:02</t>
  </si>
  <si>
    <t>23675322</t>
  </si>
  <si>
    <t>2026-02-27 09:41:20</t>
  </si>
  <si>
    <t>CR 50 A CL 39 A -27 (LC 3 )</t>
  </si>
  <si>
    <t>073520109100270003</t>
  </si>
  <si>
    <t>2026-03-10 09:41:20</t>
  </si>
  <si>
    <t>23675410</t>
  </si>
  <si>
    <t>2026-02-27 10:42:36</t>
  </si>
  <si>
    <t>ASOCIACION EL CAMINO DE COLOMBIA</t>
  </si>
  <si>
    <t>3023979707</t>
  </si>
  <si>
    <t>CL 27 A CR 81 -70</t>
  </si>
  <si>
    <t>052817101000700000</t>
  </si>
  <si>
    <t>2026-03-10 10:42:36</t>
  </si>
  <si>
    <t>23675494</t>
  </si>
  <si>
    <t>2026-02-27 11:32:43</t>
  </si>
  <si>
    <t>JUAN DAVID RESTREPO MADRID</t>
  </si>
  <si>
    <t>3116653099</t>
  </si>
  <si>
    <t>RURAL_166035909000000003_VDA ARENALES</t>
  </si>
  <si>
    <t>166035909000000003</t>
  </si>
  <si>
    <t>2026-03-13 11:32:43</t>
  </si>
  <si>
    <t>23675502</t>
  </si>
  <si>
    <t>2026-02-27 11:41:00</t>
  </si>
  <si>
    <t>FREDY ORTEGA MEJIA</t>
  </si>
  <si>
    <t>3155284296</t>
  </si>
  <si>
    <t>RURAL_125004448500000296_PARCELACION BELLA TERRA L</t>
  </si>
  <si>
    <t>125004448500000296</t>
  </si>
  <si>
    <t>2026-03-13 11:41:00</t>
  </si>
  <si>
    <t>23675534</t>
  </si>
  <si>
    <t>2026-02-27 12:04:16</t>
  </si>
  <si>
    <t>GLORIA PATRICIA PABON CUARTAS</t>
  </si>
  <si>
    <t>3094266</t>
  </si>
  <si>
    <t>3122273725</t>
  </si>
  <si>
    <t>CR 65 CL 27 -127 (INTERIOR 201 )</t>
  </si>
  <si>
    <t>052625007001270201</t>
  </si>
  <si>
    <t>2026-03-10 12:04:16</t>
  </si>
  <si>
    <t>23675539</t>
  </si>
  <si>
    <t>2026-02-27 12:07:42</t>
  </si>
  <si>
    <t>CLAUDIA PATRICIA GIRALDO PASCAGAZA</t>
  </si>
  <si>
    <t>2397121</t>
  </si>
  <si>
    <t>3024651421</t>
  </si>
  <si>
    <t>CR 37 CL 54 -35 (INTERIOR 301 )</t>
  </si>
  <si>
    <t>055327004000350301</t>
  </si>
  <si>
    <t>2026-03-10 12:07:42</t>
  </si>
  <si>
    <t>23675548</t>
  </si>
  <si>
    <t>2026-02-27 12:13:09</t>
  </si>
  <si>
    <t>LUIS GUILLERMO RUIZ CALLE</t>
  </si>
  <si>
    <t>5770326</t>
  </si>
  <si>
    <t>3006790622</t>
  </si>
  <si>
    <t>CR 29 A CL 39 B SUR -5</t>
  </si>
  <si>
    <t>023229109200050000</t>
  </si>
  <si>
    <t>2026-03-10 12:13:09</t>
  </si>
  <si>
    <t>23675550</t>
  </si>
  <si>
    <t>2026-02-27 12:14:23</t>
  </si>
  <si>
    <t>DIEO ANDRES MUNERA ORREGO</t>
  </si>
  <si>
    <t>3005290476</t>
  </si>
  <si>
    <t>CL 1 SUR CR 53 -27</t>
  </si>
  <si>
    <t>040511003000270000</t>
  </si>
  <si>
    <t>2026-03-10 12:14:23</t>
  </si>
  <si>
    <t>3105072582</t>
  </si>
  <si>
    <t>23675576</t>
  </si>
  <si>
    <t>2026-02-27 12:42:50</t>
  </si>
  <si>
    <t>MARTA ISABEL DE GALLEGO ZAPATA</t>
  </si>
  <si>
    <t>2772734</t>
  </si>
  <si>
    <t>3218304819</t>
  </si>
  <si>
    <t>CR 29 A CL 39 B SUR -9 (INTERIOR 301 )</t>
  </si>
  <si>
    <t>023229109200090301</t>
  </si>
  <si>
    <t>2026-03-10 12:42:50</t>
  </si>
  <si>
    <t>23675582</t>
  </si>
  <si>
    <t>2026-02-27 12:50:42</t>
  </si>
  <si>
    <t>FREDY MONCADA ESCOBAR</t>
  </si>
  <si>
    <t>TRAN 79 C DIAG 80 -63 (INTERIOR 501 )</t>
  </si>
  <si>
    <t>057899300000630501</t>
  </si>
  <si>
    <t>2026-03-10 12:50:42</t>
  </si>
  <si>
    <t>23675593</t>
  </si>
  <si>
    <t>2026-02-27 13:05:28</t>
  </si>
  <si>
    <t>MARIA GLADYS BEDOYA GALLEGO</t>
  </si>
  <si>
    <t>3022233119</t>
  </si>
  <si>
    <t>CR 43 A CL 39 -66 (INTERIOR 140 )</t>
  </si>
  <si>
    <t>053423109000660140</t>
  </si>
  <si>
    <t>2026-03-10 13:05:28</t>
  </si>
  <si>
    <t>23675606</t>
  </si>
  <si>
    <t>2026-02-27 13:21:01</t>
  </si>
  <si>
    <t>KAREN JULIETH ALCANTARA MENDOZA</t>
  </si>
  <si>
    <t>3207858827</t>
  </si>
  <si>
    <t>CL 56 D CR 26 BD -32 (INTERIOR 201 )</t>
  </si>
  <si>
    <t>055216406240320201</t>
  </si>
  <si>
    <t>2026-03-10 13:21:01</t>
  </si>
  <si>
    <t>23675622</t>
  </si>
  <si>
    <t>2026-02-27 13:30:45</t>
  </si>
  <si>
    <t>JHON JAIRO BALBIN MEDINA</t>
  </si>
  <si>
    <t>8874344</t>
  </si>
  <si>
    <t>3216471078</t>
  </si>
  <si>
    <t>RURAL_171024451000000002_PROV.SECTOR LAS TRAVESÍAS</t>
  </si>
  <si>
    <t>171024451000000002</t>
  </si>
  <si>
    <t>2026-03-13 13:30:45</t>
  </si>
  <si>
    <t>23675633</t>
  </si>
  <si>
    <t>2026-02-27 13:40:10</t>
  </si>
  <si>
    <t>NORELLY GARCIA</t>
  </si>
  <si>
    <t>3128417622</t>
  </si>
  <si>
    <t>RURAL_159042805000000003_PUEBLO VIEJO PARTE ALTA P</t>
  </si>
  <si>
    <t>159042805000000003</t>
  </si>
  <si>
    <t>2026-03-10 13:40:10</t>
  </si>
  <si>
    <t>23675656</t>
  </si>
  <si>
    <t>2026-02-27 13:55:55</t>
  </si>
  <si>
    <t>ELISED DEL CARMEN GAVIRIA ROJAS</t>
  </si>
  <si>
    <t>3238668204</t>
  </si>
  <si>
    <t>RURAL_190605200051343011_LOS LAGOS</t>
  </si>
  <si>
    <t>190605200051343011</t>
  </si>
  <si>
    <t>2026-03-13 13:55:55</t>
  </si>
  <si>
    <t>23675657</t>
  </si>
  <si>
    <t>2026-02-27 13:55:58</t>
  </si>
  <si>
    <t>OMAR ALEXIS CASTAÑO RESTREPO</t>
  </si>
  <si>
    <t>3205940509</t>
  </si>
  <si>
    <t>CL 51 B CR 1 ESTE -27 (INTERIOR 101 )</t>
  </si>
  <si>
    <t>705011201000270101</t>
  </si>
  <si>
    <t>2026-03-10 13:55:58</t>
  </si>
  <si>
    <t>23675664</t>
  </si>
  <si>
    <t>2026-02-27 13:59:53</t>
  </si>
  <si>
    <t>JHON ALONSO HENAO MAZO</t>
  </si>
  <si>
    <t>3105062643</t>
  </si>
  <si>
    <t>RURAL_190885200540170001_ALTO DEL PUEBLO</t>
  </si>
  <si>
    <t>190885200540170001</t>
  </si>
  <si>
    <t>2026-03-13 13:59:53</t>
  </si>
  <si>
    <t>23675695</t>
  </si>
  <si>
    <t>CL 51 B CR 1 ESTE -27 (INTERIOR 201 )</t>
  </si>
  <si>
    <t>705011201000270201</t>
  </si>
  <si>
    <t>2026-03-10 14:20:53</t>
  </si>
  <si>
    <t>23675713</t>
  </si>
  <si>
    <t>2026-02-27 14:35:16</t>
  </si>
  <si>
    <t>ANDREA USUGA ARBOLEDA</t>
  </si>
  <si>
    <t>3136230241</t>
  </si>
  <si>
    <t>CR 53 CL 1 -64 (INTERIOR 302 )</t>
  </si>
  <si>
    <t>050523001000640302</t>
  </si>
  <si>
    <t>2026-03-10 14:35:16</t>
  </si>
  <si>
    <t>23675718</t>
  </si>
  <si>
    <t>2026-02-27 14:37:10</t>
  </si>
  <si>
    <t>CL 51 B CR 1 ESTE -27 (INTERIOR 301 )</t>
  </si>
  <si>
    <t>705011201000270301</t>
  </si>
  <si>
    <t>2026-03-10 14:37:10</t>
  </si>
  <si>
    <t>23675721</t>
  </si>
  <si>
    <t>2026-02-27 14:39:47</t>
  </si>
  <si>
    <t>JORGE ORLANDO GOMEZ CORREA</t>
  </si>
  <si>
    <t>3207878983</t>
  </si>
  <si>
    <t>RURAL_190885200415500101_PLAN DE LA VIRGEN</t>
  </si>
  <si>
    <t>190885200415500101</t>
  </si>
  <si>
    <t>2026-03-13 14:39:47</t>
  </si>
  <si>
    <t>23675735</t>
  </si>
  <si>
    <t>2026-02-27 14:51:51</t>
  </si>
  <si>
    <t>RURAL_190885200415500102_PLAN DE LA VIRGEN</t>
  </si>
  <si>
    <t>190885200415500102</t>
  </si>
  <si>
    <t>2026-03-13 14:51:51</t>
  </si>
  <si>
    <t>23675798</t>
  </si>
  <si>
    <t>2026-02-27 15:25:16</t>
  </si>
  <si>
    <t>CESAR MAURICIO GOMEZ CARDONA</t>
  </si>
  <si>
    <t>3147003408</t>
  </si>
  <si>
    <t>RURAL_190670201830640001_PROV.VEREDA PLAYA RICA</t>
  </si>
  <si>
    <t>190670201830640001</t>
  </si>
  <si>
    <t>2026-03-13 15:25:16</t>
  </si>
  <si>
    <t>23675801</t>
  </si>
  <si>
    <t>2026-02-27 15:26:32</t>
  </si>
  <si>
    <t>DUVAN ALBERTO GONZALEZ MORALES</t>
  </si>
  <si>
    <t>3128210733</t>
  </si>
  <si>
    <t>CR 102 B CL 48 C -7 (INTERIOR 201 )</t>
  </si>
  <si>
    <t>084022208300070201</t>
  </si>
  <si>
    <t>2026-03-10 15:26:32</t>
  </si>
  <si>
    <t>23675802</t>
  </si>
  <si>
    <t>2026-02-27 15:27:26</t>
  </si>
  <si>
    <t>DIEGO LEON GALLON HOYOS</t>
  </si>
  <si>
    <t>3113095274</t>
  </si>
  <si>
    <t>RURAL_190550200636945002_VDA LA EME</t>
  </si>
  <si>
    <t>190550200636945002</t>
  </si>
  <si>
    <t>2026-03-13 15:27:26</t>
  </si>
  <si>
    <t>23675817</t>
  </si>
  <si>
    <t>2026-02-27 15:37:56</t>
  </si>
  <si>
    <t>CR 102 B CL 48 C -7 (INTERIOR 202 )</t>
  </si>
  <si>
    <t>084022208300070202</t>
  </si>
  <si>
    <t>2026-03-10 15:37:56</t>
  </si>
  <si>
    <t>23675826</t>
  </si>
  <si>
    <t>2026-02-27 15:42:00</t>
  </si>
  <si>
    <t>DAVID ESTRADA FRANCO</t>
  </si>
  <si>
    <t>3042339195</t>
  </si>
  <si>
    <t>CR 24 B CL 53 -6 (INTERIOR 101 )</t>
  </si>
  <si>
    <t>055224203000060101</t>
  </si>
  <si>
    <t>2026-03-10 15:42:00</t>
  </si>
  <si>
    <t>23675857</t>
  </si>
  <si>
    <t>2026-02-27 15:57:45</t>
  </si>
  <si>
    <t>JUAN CARLOS MAYA VELEZ</t>
  </si>
  <si>
    <t>3105269339</t>
  </si>
  <si>
    <t>CL 44 B SUR CR 91 A -175 (INTERIOR 104 )</t>
  </si>
  <si>
    <t>044914201101750104</t>
  </si>
  <si>
    <t>2026-03-10 15:57:45</t>
  </si>
  <si>
    <t>23675864</t>
  </si>
  <si>
    <t>2026-02-27 16:02:49</t>
  </si>
  <si>
    <t>WILLIAM VELEZ DIAZ</t>
  </si>
  <si>
    <t>3583448</t>
  </si>
  <si>
    <t>3114757384</t>
  </si>
  <si>
    <t>CL 42 SUR CR 81 -57 (INTERIOR 201 )</t>
  </si>
  <si>
    <t>044812001000570201</t>
  </si>
  <si>
    <t>2026-03-10 16:02:49</t>
  </si>
  <si>
    <t>23675868</t>
  </si>
  <si>
    <t>2026-02-27 16:06:28</t>
  </si>
  <si>
    <t>CL 42 SUR CR 81 -57 (INTERIOR 301 )</t>
  </si>
  <si>
    <t>044812001000570301</t>
  </si>
  <si>
    <t>2026-03-10 16:06:28</t>
  </si>
  <si>
    <t>23675905</t>
  </si>
  <si>
    <t>2026-02-27 16:22:00</t>
  </si>
  <si>
    <t>DANIEL DUQUE GIRALDO</t>
  </si>
  <si>
    <t>3127809867</t>
  </si>
  <si>
    <t>RURAL_161001309000000001</t>
  </si>
  <si>
    <t>161001309000000001</t>
  </si>
  <si>
    <t>2026-03-13 16:22:00</t>
  </si>
  <si>
    <t>23675980</t>
  </si>
  <si>
    <t>2026-02-27 16:47:22</t>
  </si>
  <si>
    <t>MILVIA LUCIA CARDENAS ARDILA</t>
  </si>
  <si>
    <t>3135694882</t>
  </si>
  <si>
    <t>RURAL_190550200616240001_LA PRIMAVERA</t>
  </si>
  <si>
    <t>190550200616240001</t>
  </si>
  <si>
    <t>2026-03-13 16:47:22</t>
  </si>
  <si>
    <t>23675996</t>
  </si>
  <si>
    <t>2026-02-27 17:03:22</t>
  </si>
  <si>
    <t>SAMUEL ESTEBAN MELENDEZ CASTRILLON</t>
  </si>
  <si>
    <t>6018341</t>
  </si>
  <si>
    <t>3023353194</t>
  </si>
  <si>
    <t>RURAL_161105337000000006_PROV.LA CORRALA</t>
  </si>
  <si>
    <t>161105337000000006</t>
  </si>
  <si>
    <t>2026-03-13 17:03:22</t>
  </si>
  <si>
    <t>23676005</t>
  </si>
  <si>
    <t>2026-02-27 17:12:37</t>
  </si>
  <si>
    <t>CR 42 A CL 41 -49</t>
  </si>
  <si>
    <t>054422101000490000</t>
  </si>
  <si>
    <t>2026-03-10 17:12:37</t>
  </si>
  <si>
    <t>23676008</t>
  </si>
  <si>
    <t>2026-02-27 17:19:32</t>
  </si>
  <si>
    <t>3022927790</t>
  </si>
  <si>
    <t>RURAL_161105337000000007_PROV.LA CORRALA</t>
  </si>
  <si>
    <t>161105337000000007</t>
  </si>
  <si>
    <t>2026-03-13 17:19:32</t>
  </si>
  <si>
    <t>23676014</t>
  </si>
  <si>
    <t>2026-02-27 17:30:32</t>
  </si>
  <si>
    <t>RURAL_161105337000000008_PROV.LA CORRALA</t>
  </si>
  <si>
    <t>161105337000000008</t>
  </si>
  <si>
    <t>2026-03-13 17:30:32</t>
  </si>
  <si>
    <t>23676238</t>
  </si>
  <si>
    <t>2026-02-28 08:18:38</t>
  </si>
  <si>
    <t>INVERSIONES VELEZ &amp; GOMEZ S.A.S</t>
  </si>
  <si>
    <t>4484661</t>
  </si>
  <si>
    <t>3007485500</t>
  </si>
  <si>
    <t>CL 60 B SUR CR 44 -100 (INTERIOR 815 )</t>
  </si>
  <si>
    <t>016410204001000815</t>
  </si>
  <si>
    <t>2026-03-10 08:18:38</t>
  </si>
  <si>
    <t>23676307</t>
  </si>
  <si>
    <t>2026-02-28 10:48:01</t>
  </si>
  <si>
    <t>MILANTO S.A.S.</t>
  </si>
  <si>
    <t>3229495</t>
  </si>
  <si>
    <t>3187087073</t>
  </si>
  <si>
    <t>CR 73 CL 29 -59</t>
  </si>
  <si>
    <t>052723009000590000</t>
  </si>
  <si>
    <t>2026-03-10 10:48:01</t>
  </si>
  <si>
    <t>23676455</t>
  </si>
  <si>
    <t>2026-03-01 07:14:09</t>
  </si>
  <si>
    <t>CR 43 A CL 65 SUR -12 (INTERIOR 502 )</t>
  </si>
  <si>
    <t>016423105000120502</t>
  </si>
  <si>
    <t>2026-03-10 07:14:09</t>
  </si>
  <si>
    <t>23676658</t>
  </si>
  <si>
    <t>2026-03-01 20:28:40</t>
  </si>
  <si>
    <t>3021208160</t>
  </si>
  <si>
    <t>CR 54 CL 139 SUR -17</t>
  </si>
  <si>
    <t>003524009000170000</t>
  </si>
  <si>
    <t>2026-03-10 20:28:40</t>
  </si>
  <si>
    <t>23676684</t>
  </si>
  <si>
    <t>2026-03-02 06:47:49</t>
  </si>
  <si>
    <t>FABIAN GARCIA SIERRA</t>
  </si>
  <si>
    <t>3012335735</t>
  </si>
  <si>
    <t>RURAL_1460057187000000100_BOQUERON PALMITAS</t>
  </si>
  <si>
    <t>146005718700000010</t>
  </si>
  <si>
    <t>2026-03-16 06:47:49</t>
  </si>
  <si>
    <t>23676685</t>
  </si>
  <si>
    <t>2026-03-02 07:01:30</t>
  </si>
  <si>
    <t>NESTOR RAUL ARCILA SEPULVEDA</t>
  </si>
  <si>
    <t>2353666</t>
  </si>
  <si>
    <t>3195730110</t>
  </si>
  <si>
    <t>RURAL_176051310000000000_176051310000000000</t>
  </si>
  <si>
    <t>176051310000000000</t>
  </si>
  <si>
    <t>2026-03-20 07:01:30</t>
  </si>
  <si>
    <t>23676687</t>
  </si>
  <si>
    <t>2026-03-02 07:56:56</t>
  </si>
  <si>
    <t>WUALTER DE JESUS MONSALVE GRACIANO</t>
  </si>
  <si>
    <t>3161938007</t>
  </si>
  <si>
    <t>CR 8 A CL 57 A -41 (INTERIOR 220 )</t>
  </si>
  <si>
    <t>055028107100410220</t>
  </si>
  <si>
    <t>2026-03-13 07:56:56</t>
  </si>
  <si>
    <t>23676692</t>
  </si>
  <si>
    <t>2026-03-02 08:12:01</t>
  </si>
  <si>
    <t>DIEGO LEON TORO CARDONA</t>
  </si>
  <si>
    <t>CR 69 B CL 32 -22</t>
  </si>
  <si>
    <t>073629202000220000</t>
  </si>
  <si>
    <t>2026-03-06 08:12:01</t>
  </si>
  <si>
    <t>23676787</t>
  </si>
  <si>
    <t>2026-03-02 08:27:26</t>
  </si>
  <si>
    <t>JUAN CARLOS ARANGO SUAZA</t>
  </si>
  <si>
    <t>RURAL_190130200703370000_VEREDA SALINAS CALDAS</t>
  </si>
  <si>
    <t>190130200703370000</t>
  </si>
  <si>
    <t>2026-03-06 08:27:26</t>
  </si>
  <si>
    <t>23676788</t>
  </si>
  <si>
    <t>2026-03-02 08:27:51</t>
  </si>
  <si>
    <t>ARMANDO DE JESUS SANCHEZ RAMIREZ</t>
  </si>
  <si>
    <t>3193213533</t>
  </si>
  <si>
    <t>RURAL_190467100073500001_BARRIO LAS MERSEDES PISO</t>
  </si>
  <si>
    <t>190467100073500001</t>
  </si>
  <si>
    <t>2026-03-09 08:27:51</t>
  </si>
  <si>
    <t>23676792</t>
  </si>
  <si>
    <t>2026-03-02 08:30:51</t>
  </si>
  <si>
    <t>JORGE HUMBERTO CORREA HERRERA</t>
  </si>
  <si>
    <t>3123844911</t>
  </si>
  <si>
    <t>RURAL_190378100011680207_PROV.CR 10 CL 3 A -200/20</t>
  </si>
  <si>
    <t>190378100011680207</t>
  </si>
  <si>
    <t>2026-03-11 08:30:51</t>
  </si>
  <si>
    <t>23676793</t>
  </si>
  <si>
    <t>2026-03-02 08:32:08</t>
  </si>
  <si>
    <t>OLIVA CAMPUZANO TOBON</t>
  </si>
  <si>
    <t>3164902789</t>
  </si>
  <si>
    <t>RURAL_190376200450500001_PROV.VEREDA PAYUCO FINCA</t>
  </si>
  <si>
    <t>190376200450500001</t>
  </si>
  <si>
    <t>2026-03-06 08:32:08</t>
  </si>
  <si>
    <t>4 días 08:32</t>
  </si>
  <si>
    <t>23676798</t>
  </si>
  <si>
    <t>2026-03-02 08:35:35</t>
  </si>
  <si>
    <t>MARIA LILIAM LOPEZ LOPEZ</t>
  </si>
  <si>
    <t>4213423</t>
  </si>
  <si>
    <t>3103965684</t>
  </si>
  <si>
    <t>RURAL_190656200445062001_PROV.VEREDA ESTANCIAS</t>
  </si>
  <si>
    <t>190656200445062001</t>
  </si>
  <si>
    <t>2026-03-06 08:35:35</t>
  </si>
  <si>
    <t>23676799</t>
  </si>
  <si>
    <t>2026-03-02 08:35:55</t>
  </si>
  <si>
    <t>ORLANDO DE JESUS ALZATE PEREZ</t>
  </si>
  <si>
    <t>3122879220</t>
  </si>
  <si>
    <t>CR 56 A CL 50 -80</t>
  </si>
  <si>
    <t>055526100000800000</t>
  </si>
  <si>
    <t>2026-03-06 08:35:55</t>
  </si>
  <si>
    <t>23676807</t>
  </si>
  <si>
    <t>2026-03-02 08:44:29</t>
  </si>
  <si>
    <t>ALEXANDRA SEGURA PEREZ</t>
  </si>
  <si>
    <t>3218504000</t>
  </si>
  <si>
    <t>RURAL_190190200822160007_VEREDA SANTA ELENA</t>
  </si>
  <si>
    <t>190190200822160007</t>
  </si>
  <si>
    <t>2026-03-16 08:44:29</t>
  </si>
  <si>
    <t>23676811</t>
  </si>
  <si>
    <t>2026-03-02 08:46:50</t>
  </si>
  <si>
    <t>JOSE RAUL HERNANDEZ RENDON</t>
  </si>
  <si>
    <t>RURAL_147052500000000101 _TRAVESIAS INT 101</t>
  </si>
  <si>
    <t>147052500000000101</t>
  </si>
  <si>
    <t>2026-03-16 08:46:50</t>
  </si>
  <si>
    <t>23676813</t>
  </si>
  <si>
    <t>2026-03-02 08:48:01</t>
  </si>
  <si>
    <t>2026-03-06 08:48:01</t>
  </si>
  <si>
    <t>4 días 08:48</t>
  </si>
  <si>
    <t>23676816</t>
  </si>
  <si>
    <t>2026-03-02 08:48:48</t>
  </si>
  <si>
    <t>RURAL_147052500000000102 _TRAVESIAS INT 102</t>
  </si>
  <si>
    <t>147052500000000102</t>
  </si>
  <si>
    <t>2026-03-16 08:48:48</t>
  </si>
  <si>
    <t>23676824</t>
  </si>
  <si>
    <t>2026-03-02 08:50:06</t>
  </si>
  <si>
    <t>LUIS ANIBAL TORRES ORTIZ</t>
  </si>
  <si>
    <t>3184896268</t>
  </si>
  <si>
    <t>RURAL_190604100329700002_BARRIO LAS PAVAS</t>
  </si>
  <si>
    <t>190604100329700002</t>
  </si>
  <si>
    <t>2026-03-09 08:50:06</t>
  </si>
  <si>
    <t>8 días 08:50</t>
  </si>
  <si>
    <t>23676829</t>
  </si>
  <si>
    <t>2026-03-02 08:50:48</t>
  </si>
  <si>
    <t>LUISA FERNANDA CASTRILLON TABARES</t>
  </si>
  <si>
    <t>3105087632</t>
  </si>
  <si>
    <t>RURAL_181005129000000014_VDA HORIZONTES</t>
  </si>
  <si>
    <t>181005129000000014</t>
  </si>
  <si>
    <t>2026-03-06 08:50:48</t>
  </si>
  <si>
    <t>23676830</t>
  </si>
  <si>
    <t>2026-03-02 08:51:08</t>
  </si>
  <si>
    <t>RURAL_147052500000000103 _TRAVESIAS INT 103</t>
  </si>
  <si>
    <t>147052500000000103</t>
  </si>
  <si>
    <t>2026-03-16 08:51:08</t>
  </si>
  <si>
    <t>23676831</t>
  </si>
  <si>
    <t>2026-03-02 08:51:50</t>
  </si>
  <si>
    <t>CALIZAS PROCESADAS LA PRADERA SAS</t>
  </si>
  <si>
    <t>4913850</t>
  </si>
  <si>
    <t>3103701203</t>
  </si>
  <si>
    <t>RURAL_190584200538800000_LA FLORIDA TRES RANCHOS</t>
  </si>
  <si>
    <t>190584200538800000</t>
  </si>
  <si>
    <t>2026-03-06 08:51:50</t>
  </si>
  <si>
    <t>23676835</t>
  </si>
  <si>
    <t>2026-03-02 08:52:41</t>
  </si>
  <si>
    <t>RURAL_147052500000000201 _TRAVESIAS INT 201</t>
  </si>
  <si>
    <t>147052500000000201</t>
  </si>
  <si>
    <t>2026-03-16 08:52:41</t>
  </si>
  <si>
    <t>23676839</t>
  </si>
  <si>
    <t>2026-03-02 08:55:43</t>
  </si>
  <si>
    <t>RURAL_147052500000000203 _TRAVESIAS INT 203</t>
  </si>
  <si>
    <t>147052500000000203</t>
  </si>
  <si>
    <t>2026-03-16 08:55:43</t>
  </si>
  <si>
    <t>23676841</t>
  </si>
  <si>
    <t>2026-03-02 08:56:12</t>
  </si>
  <si>
    <t>RURAL_147052500000000202 _TRAVESIAS INT 202</t>
  </si>
  <si>
    <t>147052500000000202</t>
  </si>
  <si>
    <t>2026-03-16 08:56:12</t>
  </si>
  <si>
    <t>23676842</t>
  </si>
  <si>
    <t>2026-03-02 08:56:25</t>
  </si>
  <si>
    <t>CARLOS EMILIO ARANGO PORRAS</t>
  </si>
  <si>
    <t>6047735</t>
  </si>
  <si>
    <t>3117318856</t>
  </si>
  <si>
    <t>RURAL_190605100019920102_SANTA ISABEL SALIDA A MED</t>
  </si>
  <si>
    <t>190605100019920102</t>
  </si>
  <si>
    <t>2026-03-11 08:56:25</t>
  </si>
  <si>
    <t>23676845</t>
  </si>
  <si>
    <t>2026-03-02 08:57:54</t>
  </si>
  <si>
    <t>RURAL_147052500000000301 _TRAVESIAS INT 301</t>
  </si>
  <si>
    <t>147052500000000301</t>
  </si>
  <si>
    <t>2026-03-16 08:57:54</t>
  </si>
  <si>
    <t>23676848</t>
  </si>
  <si>
    <t>2026-03-02 08:59:22</t>
  </si>
  <si>
    <t>RURAL_147052500000000302 _TRAVESIAS INT 302</t>
  </si>
  <si>
    <t>147052500000000302</t>
  </si>
  <si>
    <t>2026-03-16 08:59:22</t>
  </si>
  <si>
    <t>23676849</t>
  </si>
  <si>
    <t>2026-03-02 09:00:33</t>
  </si>
  <si>
    <t>RURAL_190605100019920201_SANTA ISABEL SALIDA A MED</t>
  </si>
  <si>
    <t>190605100019920201</t>
  </si>
  <si>
    <t>2026-03-11 09:00:33</t>
  </si>
  <si>
    <t>23676850</t>
  </si>
  <si>
    <t>2026-03-02 09:00:50</t>
  </si>
  <si>
    <t>RURAL_147052500000009901 _TRAVESIAS INT 9901</t>
  </si>
  <si>
    <t>147052500000009901</t>
  </si>
  <si>
    <t>2026-03-16 09:00:50</t>
  </si>
  <si>
    <t>23676852</t>
  </si>
  <si>
    <t>2026-03-02 09:02:16</t>
  </si>
  <si>
    <t>RURAL_147052500000009902 _TRAVESIAS INT 9902</t>
  </si>
  <si>
    <t>147052500000009902</t>
  </si>
  <si>
    <t>2026-03-16 09:02:16</t>
  </si>
  <si>
    <t>23676857</t>
  </si>
  <si>
    <t>2026-03-02 09:06:06</t>
  </si>
  <si>
    <t>JULIETH CASTRO QUICENO</t>
  </si>
  <si>
    <t>3507611019</t>
  </si>
  <si>
    <t>CL 87 SUR CR 65 A -60 (INTERIOR 201 )</t>
  </si>
  <si>
    <t>038617005100600201</t>
  </si>
  <si>
    <t>2026-03-11 09:06:06</t>
  </si>
  <si>
    <t>23676859</t>
  </si>
  <si>
    <t>2026-03-02 09:06:47</t>
  </si>
  <si>
    <t>SERGIO ESTEBAN GRANADA RESTREPO</t>
  </si>
  <si>
    <t>5394759</t>
  </si>
  <si>
    <t>CR 10 CL 19 SUR -629</t>
  </si>
  <si>
    <t>021120009006290000</t>
  </si>
  <si>
    <t>2026-03-06 09:06:47</t>
  </si>
  <si>
    <t>23676868</t>
  </si>
  <si>
    <t>2026-03-02 09:13:40</t>
  </si>
  <si>
    <t>CLAUDIA PATRICIA PULGARIN GONZALES</t>
  </si>
  <si>
    <t>2522396</t>
  </si>
  <si>
    <t>3195836537</t>
  </si>
  <si>
    <t>CL 48 DD CR 99 F -126 (INTERIOR 202 )</t>
  </si>
  <si>
    <t>054918449601260202</t>
  </si>
  <si>
    <t>2026-03-09 09:13:40</t>
  </si>
  <si>
    <t>5 días 09:13</t>
  </si>
  <si>
    <t>23676871</t>
  </si>
  <si>
    <t>2026-03-02 09:15:46</t>
  </si>
  <si>
    <t>CONSORCIO CIVIL PLUS</t>
  </si>
  <si>
    <t>CR 43 A CL 29 SUR -60</t>
  </si>
  <si>
    <t>022423109000600000</t>
  </si>
  <si>
    <t>2026-03-06 09:15:46</t>
  </si>
  <si>
    <t>23676877</t>
  </si>
  <si>
    <t>2026-03-02 09:18:16</t>
  </si>
  <si>
    <t>MARIA EUNICE CHAVARRIA CASTRILLON</t>
  </si>
  <si>
    <t>3116538729</t>
  </si>
  <si>
    <t>RURAL_190736105422484001_LA PATERA</t>
  </si>
  <si>
    <t>190736105422484001</t>
  </si>
  <si>
    <t>2026-03-09 09:18:16</t>
  </si>
  <si>
    <t>23676881</t>
  </si>
  <si>
    <t>2026-03-02 09:20:06</t>
  </si>
  <si>
    <t>LUZ NATALIA DAVILA ROBLEDO</t>
  </si>
  <si>
    <t>3235035609</t>
  </si>
  <si>
    <t>CL 62 CR 96 A -157 (INTERIOR 195 )</t>
  </si>
  <si>
    <t>056912006101570195</t>
  </si>
  <si>
    <t>2026-03-09 09:20:06</t>
  </si>
  <si>
    <t>23676889</t>
  </si>
  <si>
    <t>2026-03-02 09:24:23</t>
  </si>
  <si>
    <t>LUZ MIRYAN TABARES FLOREZ</t>
  </si>
  <si>
    <t>3144605581</t>
  </si>
  <si>
    <t>RURAL_190318102443000001_CLL 49 N 46-132</t>
  </si>
  <si>
    <t>190318102443000001</t>
  </si>
  <si>
    <t>2026-03-09 09:24:23</t>
  </si>
  <si>
    <t>23676892</t>
  </si>
  <si>
    <t>2026-03-02 09:26:06</t>
  </si>
  <si>
    <t>RURAL_190617200615336147_LCAL 147 JARDIN LLANOGRAN</t>
  </si>
  <si>
    <t>190617200615336147</t>
  </si>
  <si>
    <t>2026-03-06 09:26:06</t>
  </si>
  <si>
    <t>23676896</t>
  </si>
  <si>
    <t>2026-03-02 09:27:52</t>
  </si>
  <si>
    <t>VALENTINA CORREA CANO</t>
  </si>
  <si>
    <t>3046369578</t>
  </si>
  <si>
    <t>CL 42 CR 104 -41</t>
  </si>
  <si>
    <t>084012004000410000</t>
  </si>
  <si>
    <t>2026-03-06 09:27:52</t>
  </si>
  <si>
    <t>23676900</t>
  </si>
  <si>
    <t>2026-03-02 09:29:05</t>
  </si>
  <si>
    <t>ALBEIRO DE JESUS MUNERA LONDOÑO</t>
  </si>
  <si>
    <t>3106215076</t>
  </si>
  <si>
    <t>RURAL_190660100043026003_SECTOR SAN JOAQUIN</t>
  </si>
  <si>
    <t>190660100043026003</t>
  </si>
  <si>
    <t>2026-03-09 09:29:05</t>
  </si>
  <si>
    <t>23676902</t>
  </si>
  <si>
    <t>2026-03-02 09:29:59</t>
  </si>
  <si>
    <t>YORLEDYS OSORIO URREGO</t>
  </si>
  <si>
    <t>3106360699</t>
  </si>
  <si>
    <t>CL 56 A CR 17 H -14 (INTERIOR 1209 )</t>
  </si>
  <si>
    <t>055116107800141209</t>
  </si>
  <si>
    <t>2026-03-17 09:29:59</t>
  </si>
  <si>
    <t>23676908</t>
  </si>
  <si>
    <t>2026-03-02 09:34:59</t>
  </si>
  <si>
    <t>CARLOS ANDRES ACEVEDO VILLADA</t>
  </si>
  <si>
    <t>3234545191</t>
  </si>
  <si>
    <t>RURAL_190383100225200000_B COLOMBIA LA YE</t>
  </si>
  <si>
    <t>190383100225200000</t>
  </si>
  <si>
    <t>2026-03-13 09:34:59</t>
  </si>
  <si>
    <t>23676919</t>
  </si>
  <si>
    <t>2026-03-02 09:41:52</t>
  </si>
  <si>
    <t>AMILBIA DE JESUS MOLINA MOLINA</t>
  </si>
  <si>
    <t>3014499450</t>
  </si>
  <si>
    <t>RURAL_190368200594400002_PROV.ESTRELLA NUEVA</t>
  </si>
  <si>
    <t>190368200594400002</t>
  </si>
  <si>
    <t>2026-03-06 09:41:52</t>
  </si>
  <si>
    <t>23676925</t>
  </si>
  <si>
    <t>2026-03-02 09:43:00</t>
  </si>
  <si>
    <t>OLEGARIO GABRIEL INSUASTY ARCOS</t>
  </si>
  <si>
    <t>4130626</t>
  </si>
  <si>
    <t>3136956615</t>
  </si>
  <si>
    <t>RURAL_181055505500000000_RUR EL PE OL</t>
  </si>
  <si>
    <t>181055505500000000</t>
  </si>
  <si>
    <t>2026-03-20 09:43:00</t>
  </si>
  <si>
    <t>2026-03-02 09:45:13</t>
  </si>
  <si>
    <t>23676929</t>
  </si>
  <si>
    <t>RUBEN DARIO ARANGO BEDOYA</t>
  </si>
  <si>
    <t>3207426955</t>
  </si>
  <si>
    <t>CL 85 CR 48 -96 (INTERIOR 401 )</t>
  </si>
  <si>
    <t>078415008000960401</t>
  </si>
  <si>
    <t>2026-03-13 09:45:13</t>
  </si>
  <si>
    <t>23676931</t>
  </si>
  <si>
    <t>2026-03-02 09:45:23</t>
  </si>
  <si>
    <t>JAVIER HERNANDO BOTERO MEJIA</t>
  </si>
  <si>
    <t>3504720336</t>
  </si>
  <si>
    <t>CR 34 CL 8 A -15 (INTERIOR 401 )</t>
  </si>
  <si>
    <t>050324008100150401</t>
  </si>
  <si>
    <t>2026-03-06 09:45:23</t>
  </si>
  <si>
    <t>23676935</t>
  </si>
  <si>
    <t>2026-03-02 09:46:38</t>
  </si>
  <si>
    <t>JAIME DE JESUS PUERTA HOLGUIN</t>
  </si>
  <si>
    <t>6209179</t>
  </si>
  <si>
    <t>3117748004</t>
  </si>
  <si>
    <t>CR 69 CL 27 -98 (INTERIOR 202 )</t>
  </si>
  <si>
    <t>072629007000980202</t>
  </si>
  <si>
    <t>2026-03-11 09:46:38</t>
  </si>
  <si>
    <t>23676937</t>
  </si>
  <si>
    <t>2026-03-02 09:47:50</t>
  </si>
  <si>
    <t>SANDRA PATRICIA VANEGAS MORALES</t>
  </si>
  <si>
    <t>3197164665</t>
  </si>
  <si>
    <t>CL 10 CR 37 -20 (INTERIOR 301 )</t>
  </si>
  <si>
    <t>051310007000200301</t>
  </si>
  <si>
    <t>2026-03-11 09:47:50</t>
  </si>
  <si>
    <t>23676941</t>
  </si>
  <si>
    <t>2026-03-02 09:51:03</t>
  </si>
  <si>
    <t>DAVID ALEXIS MARIN ZULUAGA</t>
  </si>
  <si>
    <t>CL 45 CR 98 -47</t>
  </si>
  <si>
    <t>054915008000470000</t>
  </si>
  <si>
    <t>2026-03-11 09:51:03</t>
  </si>
  <si>
    <t>23676949</t>
  </si>
  <si>
    <t>2026-03-02 09:56:02</t>
  </si>
  <si>
    <t>ANDREA KATERINE VEGA PASTRANA</t>
  </si>
  <si>
    <t>3215543280</t>
  </si>
  <si>
    <t>RURAL_190604100279280001_BARRIO LAS FLOREZ</t>
  </si>
  <si>
    <t>190604100279280001</t>
  </si>
  <si>
    <t>2026-03-09 09:56:02</t>
  </si>
  <si>
    <t>23676953</t>
  </si>
  <si>
    <t>2026-03-02 10:00:22</t>
  </si>
  <si>
    <t>LUISA FERNANDA ZAPATA ZAPATA</t>
  </si>
  <si>
    <t>3005066432</t>
  </si>
  <si>
    <t>RURAL_190031101301100201_CL 23 N°24-081 APTO 201</t>
  </si>
  <si>
    <t>190031101301100201</t>
  </si>
  <si>
    <t>2026-03-11 10:00:22</t>
  </si>
  <si>
    <t>23676956</t>
  </si>
  <si>
    <t>2026-03-02 10:01:43</t>
  </si>
  <si>
    <t>LUZ MARLENY CARDENAS GARCIA</t>
  </si>
  <si>
    <t>4214614</t>
  </si>
  <si>
    <t>CL 51 CR 78 -80 (INTERIOR 202 )</t>
  </si>
  <si>
    <t>055711008000800202</t>
  </si>
  <si>
    <t>2026-03-11 10:01:43</t>
  </si>
  <si>
    <t>23676958</t>
  </si>
  <si>
    <t>2026-03-02 10:02:41</t>
  </si>
  <si>
    <t>RUTH MARINA LOPEZ RESTREPO</t>
  </si>
  <si>
    <t>3233732746</t>
  </si>
  <si>
    <t>RURAL_190190100337700001_BARRIO LA CLAVELLINA</t>
  </si>
  <si>
    <t>190190100337700001</t>
  </si>
  <si>
    <t>2026-03-11 10:02:41</t>
  </si>
  <si>
    <t>23676960</t>
  </si>
  <si>
    <t>2026-03-02 10:05:19</t>
  </si>
  <si>
    <t>SANDRA PATRICIA BOLIVAR BARRIENTOS</t>
  </si>
  <si>
    <t>3108963472</t>
  </si>
  <si>
    <t>RURAL_190735101034800001_KR 43 N 47 68</t>
  </si>
  <si>
    <t>190735101034800001</t>
  </si>
  <si>
    <t>2026-03-09 10:05:19</t>
  </si>
  <si>
    <t>23676962</t>
  </si>
  <si>
    <t>2026-03-02 10:05:28</t>
  </si>
  <si>
    <t>LUZ AMPARO SALAZAR GOMEZ</t>
  </si>
  <si>
    <t>3147608371</t>
  </si>
  <si>
    <t>RURAL_190440200741260000_VDA EL POZO</t>
  </si>
  <si>
    <t>190440200741260000</t>
  </si>
  <si>
    <t>2026-03-06 10:05:28</t>
  </si>
  <si>
    <t>23676966</t>
  </si>
  <si>
    <t>2026-03-02 10:06:43</t>
  </si>
  <si>
    <t>JAIVER DOMICO DOMICO</t>
  </si>
  <si>
    <t>3234871905</t>
  </si>
  <si>
    <t>RURAL_190234200708084000_EL PITAL</t>
  </si>
  <si>
    <t>190234200708084000</t>
  </si>
  <si>
    <t>2026-03-17 10:06:43</t>
  </si>
  <si>
    <t>23676970</t>
  </si>
  <si>
    <t>2026-03-02 10:08:18</t>
  </si>
  <si>
    <t>NOHELIA DEL SOCORRO TORRES SANCHEZ</t>
  </si>
  <si>
    <t>3136453495</t>
  </si>
  <si>
    <t>RURAL_147048856500000001_147048856500000001</t>
  </si>
  <si>
    <t>147048856500000001</t>
  </si>
  <si>
    <t>2026-03-12 10:08:18</t>
  </si>
  <si>
    <t>8 días 10:08</t>
  </si>
  <si>
    <t>23676976</t>
  </si>
  <si>
    <t>2026-03-02 10:11:27</t>
  </si>
  <si>
    <t>MARTHA LILIANA SANTAMARIA FLOREZ</t>
  </si>
  <si>
    <t>3002282429</t>
  </si>
  <si>
    <t>CL 55 EE CR 6 -4</t>
  </si>
  <si>
    <t>055015556000040000</t>
  </si>
  <si>
    <t>2026-03-17 10:11:27</t>
  </si>
  <si>
    <t>23676979</t>
  </si>
  <si>
    <t>2026-03-02 10:13:05</t>
  </si>
  <si>
    <t>JULIO CESAR SERNA GOMEZ</t>
  </si>
  <si>
    <t>3112304741</t>
  </si>
  <si>
    <t>RURAL_190440200742508000_VEREDA EL POZO</t>
  </si>
  <si>
    <t>190440200742508000</t>
  </si>
  <si>
    <t>2026-03-06 10:13:05</t>
  </si>
  <si>
    <t>23676986</t>
  </si>
  <si>
    <t>2026-03-02 10:20:10</t>
  </si>
  <si>
    <t>2026-03-13 10:20:10</t>
  </si>
  <si>
    <t>23676992</t>
  </si>
  <si>
    <t>2026-03-02 10:22:48</t>
  </si>
  <si>
    <t>LUIS FERNANDO VASQUEZ TOBON</t>
  </si>
  <si>
    <t>3128100835</t>
  </si>
  <si>
    <t>RURAL_190467200620010001_PROV.VDA BARRO BLANCO</t>
  </si>
  <si>
    <t>190467200620010001</t>
  </si>
  <si>
    <t>2026-03-06 10:22:48</t>
  </si>
  <si>
    <t>23676993</t>
  </si>
  <si>
    <t>2026-03-02 10:23:00</t>
  </si>
  <si>
    <t>EDIER SEBASTIAN HIGUITA TORRES</t>
  </si>
  <si>
    <t>3135157948</t>
  </si>
  <si>
    <t>CR 105 D CL 60 D -50</t>
  </si>
  <si>
    <t>086025400400500000</t>
  </si>
  <si>
    <t>2026-03-11 10:23:00</t>
  </si>
  <si>
    <t>7 días 10:23</t>
  </si>
  <si>
    <t>23676995</t>
  </si>
  <si>
    <t>2026-03-02 10:23:07</t>
  </si>
  <si>
    <t>EDUIN GUILLERMO RAMIREZ SUAREZ</t>
  </si>
  <si>
    <t>5690290</t>
  </si>
  <si>
    <t>3122592363</t>
  </si>
  <si>
    <t>CL 27 CR 44 -56</t>
  </si>
  <si>
    <t>900054400002003306</t>
  </si>
  <si>
    <t>2026-03-06 10:23:07</t>
  </si>
  <si>
    <t>4 días 10:23</t>
  </si>
  <si>
    <t>23676999</t>
  </si>
  <si>
    <t>2026-03-02 10:23:58</t>
  </si>
  <si>
    <t>LILIANA MARIA ARIAS CARO</t>
  </si>
  <si>
    <t>3226999207</t>
  </si>
  <si>
    <t>RURAL_190284100728600000_CR 37 N 18 76</t>
  </si>
  <si>
    <t>190284100728600000</t>
  </si>
  <si>
    <t>2026-03-13 10:23:58</t>
  </si>
  <si>
    <t>23677007</t>
  </si>
  <si>
    <t>2026-03-02 10:26:35</t>
  </si>
  <si>
    <t>VANESSA CAROLINA BETANCUR ARENAS</t>
  </si>
  <si>
    <t>3116278073</t>
  </si>
  <si>
    <t>CL 55 CR 106 -52 (INTERIOR 179 )</t>
  </si>
  <si>
    <t>085015006000520179</t>
  </si>
  <si>
    <t>2026-03-11 10:26:35</t>
  </si>
  <si>
    <t>23677010</t>
  </si>
  <si>
    <t>2026-03-02 10:27:47</t>
  </si>
  <si>
    <t>FULGENCIO ANTONIO CORDOBA PALACIOS</t>
  </si>
  <si>
    <t>3104626081</t>
  </si>
  <si>
    <t>CL 51 CR 28 -22 (INTERIOR 301 )</t>
  </si>
  <si>
    <t>055211008000220301</t>
  </si>
  <si>
    <t>2026-03-11 10:27:47</t>
  </si>
  <si>
    <t>7 días 10:27</t>
  </si>
  <si>
    <t>23677011</t>
  </si>
  <si>
    <t>2026-03-02 10:28:26</t>
  </si>
  <si>
    <t>JOSE AFRANIO URRUTIA BENITEZ</t>
  </si>
  <si>
    <t>3166895312</t>
  </si>
  <si>
    <t>CL 55 EE CR 6 A -30 (INTERIOR 301 )</t>
  </si>
  <si>
    <t>055015556100300301</t>
  </si>
  <si>
    <t>2026-03-13 10:28:26</t>
  </si>
  <si>
    <t>23677014</t>
  </si>
  <si>
    <t>2026-03-02 10:31:40</t>
  </si>
  <si>
    <t>RURAL_190031101301100202_CL 23 N°24-081 APTO 202</t>
  </si>
  <si>
    <t>190031101301100202</t>
  </si>
  <si>
    <t>2026-03-11 10:31:40</t>
  </si>
  <si>
    <t>23677016</t>
  </si>
  <si>
    <t>2026-03-02 10:33:32</t>
  </si>
  <si>
    <t>JOHN ANDRES GARCIA ALVAREZ</t>
  </si>
  <si>
    <t>3137976883</t>
  </si>
  <si>
    <t>RURAL_190030200454400005_PROV.VEREDA LA FERRERIA</t>
  </si>
  <si>
    <t>190030200454400005</t>
  </si>
  <si>
    <t>2026-03-20 10:33:32</t>
  </si>
  <si>
    <t>23677019</t>
  </si>
  <si>
    <t>2026-03-02 10:37:13</t>
  </si>
  <si>
    <t>LEONEL SOSA OROZCO</t>
  </si>
  <si>
    <t>3148292354</t>
  </si>
  <si>
    <t>RURAL_190757200447655000_VDA MZRES CENTRO</t>
  </si>
  <si>
    <t>190757200447655000</t>
  </si>
  <si>
    <t>2026-03-20 10:37:13</t>
  </si>
  <si>
    <t>2 días 10:39</t>
  </si>
  <si>
    <t>23677029</t>
  </si>
  <si>
    <t>2026-03-02 10:40:41</t>
  </si>
  <si>
    <t>FABIO NELSON JARAMILLO PALACIO</t>
  </si>
  <si>
    <t>3126564307</t>
  </si>
  <si>
    <t>RURAL_190890100282000012_BARRIO EL CARIÑO</t>
  </si>
  <si>
    <t>190890100282000012</t>
  </si>
  <si>
    <t>2026-03-09 10:40:41</t>
  </si>
  <si>
    <t>23677030</t>
  </si>
  <si>
    <t>2026-03-02 10:41:00</t>
  </si>
  <si>
    <t>KEVIN STEVE CANO BOLIVAR</t>
  </si>
  <si>
    <t>3116185164</t>
  </si>
  <si>
    <t>RURAL_190690200613280000_VDA SAN JAVIER</t>
  </si>
  <si>
    <t>190690200613280000</t>
  </si>
  <si>
    <t>2026-03-20 10:41:00</t>
  </si>
  <si>
    <t>23677032</t>
  </si>
  <si>
    <t>2026-03-02 10:44:02</t>
  </si>
  <si>
    <t>JOHN FREDY CHICA HERRERA</t>
  </si>
  <si>
    <t>3505040093</t>
  </si>
  <si>
    <t>CL 33 CR 23 -56 (INTERIOR 101 )</t>
  </si>
  <si>
    <t>900055760002003345</t>
  </si>
  <si>
    <t>2026-03-09 10:44:02</t>
  </si>
  <si>
    <t>23677035</t>
  </si>
  <si>
    <t>2026-03-02 10:44:22</t>
  </si>
  <si>
    <t>DIANA PATRICIA MURILLO CANO</t>
  </si>
  <si>
    <t>3122275924</t>
  </si>
  <si>
    <t>RURAL_190378100016423000_BR EL HUESO EL</t>
  </si>
  <si>
    <t>190378100016423000</t>
  </si>
  <si>
    <t>2026-03-13 10:44:22</t>
  </si>
  <si>
    <t>23677043</t>
  </si>
  <si>
    <t>2026-03-02 10:47:11</t>
  </si>
  <si>
    <t>AZUCENA ALEJANDRA GIL SANCHEZ</t>
  </si>
  <si>
    <t>3122160494</t>
  </si>
  <si>
    <t>RURAL_181040690700000001_PROV.181040690700000000</t>
  </si>
  <si>
    <t>181040690700000001</t>
  </si>
  <si>
    <t>2026-03-06 10:47:11</t>
  </si>
  <si>
    <t>23677044</t>
  </si>
  <si>
    <t>2026-03-02 10:47:52</t>
  </si>
  <si>
    <t>TEODOLFO SILVA PANIAGUA</t>
  </si>
  <si>
    <t>8531885</t>
  </si>
  <si>
    <t>3014162268</t>
  </si>
  <si>
    <t>RURAL_190042100358950201_190042100358950201</t>
  </si>
  <si>
    <t>190042100358950201</t>
  </si>
  <si>
    <t>2026-03-17 10:47:52</t>
  </si>
  <si>
    <t>23677046</t>
  </si>
  <si>
    <t>2026-03-02 10:48:55</t>
  </si>
  <si>
    <t>DANERIS GALEANO LOAIZA</t>
  </si>
  <si>
    <t>2938850</t>
  </si>
  <si>
    <t>3005069252</t>
  </si>
  <si>
    <t>CL 47 CR 1 -80</t>
  </si>
  <si>
    <t>054017001000800000</t>
  </si>
  <si>
    <t>2026-03-13 10:48:55</t>
  </si>
  <si>
    <t>23677053</t>
  </si>
  <si>
    <t>2026-03-02 10:51:41</t>
  </si>
  <si>
    <t>DORIANA MEJIA</t>
  </si>
  <si>
    <t>3122064302</t>
  </si>
  <si>
    <t>RURAL_190483200305200005_PROV.VDA EL FARO</t>
  </si>
  <si>
    <t>190483200305200005</t>
  </si>
  <si>
    <t>2026-03-06 10:51:41</t>
  </si>
  <si>
    <t>23677055</t>
  </si>
  <si>
    <t>2026-03-02 10:52:33</t>
  </si>
  <si>
    <t>MARIA DIOSELINA ZAPATA DE RODRIGUEZ</t>
  </si>
  <si>
    <t>3127693827</t>
  </si>
  <si>
    <t>RURAL_190031101375350000_PUEBLO NUEVO</t>
  </si>
  <si>
    <t>190031101375350000</t>
  </si>
  <si>
    <t>2026-03-13 10:52:33</t>
  </si>
  <si>
    <t>23677058</t>
  </si>
  <si>
    <t>2026-03-02 10:53:39</t>
  </si>
  <si>
    <t>CUEROS VELEZ</t>
  </si>
  <si>
    <t>5840187</t>
  </si>
  <si>
    <t>3218381675</t>
  </si>
  <si>
    <t>CL 29 CR 52 -115</t>
  </si>
  <si>
    <t>052519002001150000</t>
  </si>
  <si>
    <t>2026-03-06 10:53:39</t>
  </si>
  <si>
    <t>23677062</t>
  </si>
  <si>
    <t>2026-03-02 10:54:44</t>
  </si>
  <si>
    <t>MONICA PATRICIA URREGO CARRILLO</t>
  </si>
  <si>
    <t>3106639906</t>
  </si>
  <si>
    <t>RURAL_190604100080160900_KR 10 5 117</t>
  </si>
  <si>
    <t>190604100080160900</t>
  </si>
  <si>
    <t>2026-03-11 10:54:44</t>
  </si>
  <si>
    <t>23677065</t>
  </si>
  <si>
    <t>2026-03-02 10:55:11</t>
  </si>
  <si>
    <t>MARIA RUBIELA SUAREZ GUAPACHA</t>
  </si>
  <si>
    <t>3146660</t>
  </si>
  <si>
    <t>3146660956</t>
  </si>
  <si>
    <t>CR 103 A CL 45 B -16 (INTERIOR 201 )</t>
  </si>
  <si>
    <t>084023105200160201</t>
  </si>
  <si>
    <t>2026-03-09 10:55:11</t>
  </si>
  <si>
    <t>23677067</t>
  </si>
  <si>
    <t>2026-03-02 10:55:58</t>
  </si>
  <si>
    <t>MARIA ROSMIRA MORENO MONTOYA</t>
  </si>
  <si>
    <t>3218247203</t>
  </si>
  <si>
    <t>RURAL_190809200684575002_PROV.LA CABAÑA</t>
  </si>
  <si>
    <t>190809200684575002</t>
  </si>
  <si>
    <t>2026-03-20 10:55:58</t>
  </si>
  <si>
    <t>23677079</t>
  </si>
  <si>
    <t>2026-03-02 10:59:38</t>
  </si>
  <si>
    <t>MAXIBIENES SAS</t>
  </si>
  <si>
    <t>4445230</t>
  </si>
  <si>
    <t>CL 44 CR 71 -22</t>
  </si>
  <si>
    <t>054714001000220000</t>
  </si>
  <si>
    <t>2026-03-06 10:59:38</t>
  </si>
  <si>
    <t>23677081</t>
  </si>
  <si>
    <t>2026-03-02 10:59:53</t>
  </si>
  <si>
    <t>4MM S.A.S</t>
  </si>
  <si>
    <t>3113898921</t>
  </si>
  <si>
    <t>CR 67 CL 42 -66</t>
  </si>
  <si>
    <t>054627002000660000</t>
  </si>
  <si>
    <t>2026-03-06 10:59:53</t>
  </si>
  <si>
    <t>23677082</t>
  </si>
  <si>
    <t>2026-03-02 11:00:20</t>
  </si>
  <si>
    <t>FANEIDA  CORREA VERGARA</t>
  </si>
  <si>
    <t>5869691</t>
  </si>
  <si>
    <t>3136983260</t>
  </si>
  <si>
    <t>RURAL_190847100094800201</t>
  </si>
  <si>
    <t>190847100094800201</t>
  </si>
  <si>
    <t>2026-03-09 11:00:20</t>
  </si>
  <si>
    <t>23677088</t>
  </si>
  <si>
    <t>2026-03-02 11:02:20</t>
  </si>
  <si>
    <t>DIANA MARCELA PEREA NAGLES</t>
  </si>
  <si>
    <t>3233038814</t>
  </si>
  <si>
    <t>CL 58 CR 7 -74 (INTERIOR 129 )</t>
  </si>
  <si>
    <t>055018007000740129</t>
  </si>
  <si>
    <t>2026-03-09 11:02:20</t>
  </si>
  <si>
    <t>23677089</t>
  </si>
  <si>
    <t>2026-03-02 11:02:45</t>
  </si>
  <si>
    <t>3004703800</t>
  </si>
  <si>
    <t>CR 67 CL 42 -68</t>
  </si>
  <si>
    <t>054627002000680000</t>
  </si>
  <si>
    <t>2026-03-06 11:02:45</t>
  </si>
  <si>
    <t>23677090</t>
  </si>
  <si>
    <t>2026-03-02 11:03:53</t>
  </si>
  <si>
    <t>DANIEL ORTIZ LOPEZ</t>
  </si>
  <si>
    <t>RURAL_190607200460378006_PROV.190607200460378000</t>
  </si>
  <si>
    <t>190607200460378006</t>
  </si>
  <si>
    <t>2026-03-06 11:03:53</t>
  </si>
  <si>
    <t>23677092</t>
  </si>
  <si>
    <t>2026-03-02 11:04:40</t>
  </si>
  <si>
    <t>MIGUEL ANGEL MONTOYA GIRALDO</t>
  </si>
  <si>
    <t>3103907256</t>
  </si>
  <si>
    <t>CR 50 C CL 46 -119</t>
  </si>
  <si>
    <t>190614100426250000</t>
  </si>
  <si>
    <t>2026-03-06 11:04:40</t>
  </si>
  <si>
    <t>23677094</t>
  </si>
  <si>
    <t>2026-03-02 11:05:08</t>
  </si>
  <si>
    <t>MANUEL SALVADOR MORENO</t>
  </si>
  <si>
    <t>CL 112 SUR CR 51 -12 (INTERIOR 102 )</t>
  </si>
  <si>
    <t>001512001000120102</t>
  </si>
  <si>
    <t>2026-03-06 11:05:08</t>
  </si>
  <si>
    <t>23677096</t>
  </si>
  <si>
    <t>2026-03-02 11:05:27</t>
  </si>
  <si>
    <t>YUVER DEL CONSUELO GOMEZ</t>
  </si>
  <si>
    <t>3245805574</t>
  </si>
  <si>
    <t>CL 18 CR 110 A -99 (INTERIOR 218 )</t>
  </si>
  <si>
    <t>081118000100990218</t>
  </si>
  <si>
    <t>2026-03-09 11:05:27</t>
  </si>
  <si>
    <t>23677098</t>
  </si>
  <si>
    <t>2026-03-02 11:08:23</t>
  </si>
  <si>
    <t>REPIV SAS</t>
  </si>
  <si>
    <t>3217951494</t>
  </si>
  <si>
    <t>TRAN 34 D SUR DIAG 32 D -32</t>
  </si>
  <si>
    <t>023394402400320000</t>
  </si>
  <si>
    <t>2026-03-06 11:08:23</t>
  </si>
  <si>
    <t>23677103</t>
  </si>
  <si>
    <t>2026-03-02 11:11:44</t>
  </si>
  <si>
    <t>ARGEMIRO USQUIANO GRACIANO</t>
  </si>
  <si>
    <t>2999646</t>
  </si>
  <si>
    <t>3002579466</t>
  </si>
  <si>
    <t>CL 42 CR 118 A -11 (INTERIOR 610 )</t>
  </si>
  <si>
    <t>084112008100110610</t>
  </si>
  <si>
    <t>2026-03-17 11:11:44</t>
  </si>
  <si>
    <t>23677105</t>
  </si>
  <si>
    <t>2026-03-02 11:11:59</t>
  </si>
  <si>
    <t>SIRLEY JOHANNA CASTRILLON MEJIA</t>
  </si>
  <si>
    <t>3014062459</t>
  </si>
  <si>
    <t>RURAL_190245100022280010</t>
  </si>
  <si>
    <t>190245100022280010</t>
  </si>
  <si>
    <t>2026-03-13 11:11:59</t>
  </si>
  <si>
    <t>23677107</t>
  </si>
  <si>
    <t>2026-03-02 11:12:51</t>
  </si>
  <si>
    <t>LUIS CARLOS MEDINA MORA</t>
  </si>
  <si>
    <t>3229494547</t>
  </si>
  <si>
    <t>RURAL_190885100291600000_CALLE LA LOMA</t>
  </si>
  <si>
    <t>190885100291600000</t>
  </si>
  <si>
    <t>2026-03-13 11:12:51</t>
  </si>
  <si>
    <t>23677123</t>
  </si>
  <si>
    <t>2026-03-02 11:19:04</t>
  </si>
  <si>
    <t>OLIVA GLORIA AGUDELO CORREA</t>
  </si>
  <si>
    <t>3326185</t>
  </si>
  <si>
    <t>3107392943</t>
  </si>
  <si>
    <t>RURAL_191245200745040001_PROV.SIETE</t>
  </si>
  <si>
    <t>191245200745040001</t>
  </si>
  <si>
    <t>2026-03-06 11:19:04</t>
  </si>
  <si>
    <t>23677125</t>
  </si>
  <si>
    <t>2026-03-02 11:19:36</t>
  </si>
  <si>
    <t>NAYIVER ANDREA VELASQUEZ PEREZ</t>
  </si>
  <si>
    <t>3372210</t>
  </si>
  <si>
    <t>3059192612</t>
  </si>
  <si>
    <t>RURAL_114005010000000004_114005010000000004</t>
  </si>
  <si>
    <t>114005010000000004</t>
  </si>
  <si>
    <t>2026-03-09 11:19:36</t>
  </si>
  <si>
    <t>23677127</t>
  </si>
  <si>
    <t>2026-03-02 11:20:46</t>
  </si>
  <si>
    <t>ANDREA ESTEFANIA AMAYA MAZO</t>
  </si>
  <si>
    <t>3014775625</t>
  </si>
  <si>
    <t>CL 58 AA SUR CR 61 -2</t>
  </si>
  <si>
    <t>045618111000020000</t>
  </si>
  <si>
    <t>2026-03-13 11:20:46</t>
  </si>
  <si>
    <t>23677130</t>
  </si>
  <si>
    <t>2026-03-02 11:21:24</t>
  </si>
  <si>
    <t>EDY DEL SOCORRO JARAMILLO ALZATE</t>
  </si>
  <si>
    <t>3116378997</t>
  </si>
  <si>
    <t>RURAL_190858100177760000_CR 50 CL 47 -220</t>
  </si>
  <si>
    <t>190858100177760000</t>
  </si>
  <si>
    <t>2026-03-06 11:21:24</t>
  </si>
  <si>
    <t>23677133</t>
  </si>
  <si>
    <t>2026-03-02 11:23:18</t>
  </si>
  <si>
    <t>3115571616</t>
  </si>
  <si>
    <t>TRAN 78 CR 65 -299</t>
  </si>
  <si>
    <t>057618005002990000</t>
  </si>
  <si>
    <t>2026-03-06 11:23:18</t>
  </si>
  <si>
    <t>23677142</t>
  </si>
  <si>
    <t>2026-03-02 11:27:22</t>
  </si>
  <si>
    <t>2026-03-06 11:27:22</t>
  </si>
  <si>
    <t>4 días 11:27</t>
  </si>
  <si>
    <t>23677143</t>
  </si>
  <si>
    <t>2026-03-02 11:28:26</t>
  </si>
  <si>
    <t>MARIA DEL CONSUELO HINCAPIE HINCAPIE</t>
  </si>
  <si>
    <t>3146201919</t>
  </si>
  <si>
    <t>RURAL_370017009000420004</t>
  </si>
  <si>
    <t>370017009000420004</t>
  </si>
  <si>
    <t>2026-03-12 11:28:26</t>
  </si>
  <si>
    <t>23677162</t>
  </si>
  <si>
    <t>2026-03-02 11:36:34</t>
  </si>
  <si>
    <t>MARIA MARYORY GRISALES GIRALDO</t>
  </si>
  <si>
    <t>4982249</t>
  </si>
  <si>
    <t>3114459780</t>
  </si>
  <si>
    <t>CR 18 CL 56 EC -43 (INTERIOR 301 )</t>
  </si>
  <si>
    <t>055128006530430301</t>
  </si>
  <si>
    <t>2026-03-09 11:36:34</t>
  </si>
  <si>
    <t>23677165</t>
  </si>
  <si>
    <t>2026-03-02 11:39:34</t>
  </si>
  <si>
    <t>RURAL_190755100133200000_LA DANTA</t>
  </si>
  <si>
    <t>190755100133200000</t>
  </si>
  <si>
    <t>2026-03-13 11:39:34</t>
  </si>
  <si>
    <t>ANULADO</t>
  </si>
  <si>
    <t>23345936</t>
  </si>
  <si>
    <t>2026-03-02 14:21:15</t>
  </si>
  <si>
    <t>RAMON ARTURO ALVAREZ ARANGO</t>
  </si>
  <si>
    <t>3001057024</t>
  </si>
  <si>
    <t>RURAL_190093100351600003</t>
  </si>
  <si>
    <t>190093100351600003</t>
  </si>
  <si>
    <t>2026-03-06 14:21:15</t>
  </si>
  <si>
    <t>23554712</t>
  </si>
  <si>
    <t>2026-03-02 11:10:24</t>
  </si>
  <si>
    <t>BEATRIZ ELENA OROZCO PEREZ</t>
  </si>
  <si>
    <t>3216640731</t>
  </si>
  <si>
    <t>RURAL_190885100003500000_CALLE LA BASCULA</t>
  </si>
  <si>
    <t>190885100003500000</t>
  </si>
  <si>
    <t>2026-03-11 11:10:24</t>
  </si>
  <si>
    <t>23581023</t>
  </si>
  <si>
    <t>2026-03-02 13:13:08</t>
  </si>
  <si>
    <t>NUBIA ROSA GRAJALES DE PATIÑO</t>
  </si>
  <si>
    <t>3173612762</t>
  </si>
  <si>
    <t>RURAL_190680200491005000</t>
  </si>
  <si>
    <t>190680200491005000</t>
  </si>
  <si>
    <t>2026-03-18 13:13:08</t>
  </si>
  <si>
    <t>23598890</t>
  </si>
  <si>
    <t>2026-03-02 11:27:09</t>
  </si>
  <si>
    <t>OSCAR URLEY CIRO</t>
  </si>
  <si>
    <t>3104273933</t>
  </si>
  <si>
    <t>RURAL_190657200224720002_CL 4 CR 9 -178 INT 302</t>
  </si>
  <si>
    <t>190657200224720002</t>
  </si>
  <si>
    <t>2026-03-16 11:27:09</t>
  </si>
  <si>
    <t>23616451</t>
  </si>
  <si>
    <t>2026-03-02 12:28:51</t>
  </si>
  <si>
    <t>JOHN JAIRO ZAPATA GUZMAN</t>
  </si>
  <si>
    <t>3773902</t>
  </si>
  <si>
    <t>3116431245</t>
  </si>
  <si>
    <t>RURAL_163006428429200101</t>
  </si>
  <si>
    <t>163006428429200101</t>
  </si>
  <si>
    <t>2026-03-09 12:28:51</t>
  </si>
  <si>
    <t>23616574</t>
  </si>
  <si>
    <t>2026-03-02 12:25:17</t>
  </si>
  <si>
    <t>RURAL_163006428429200302</t>
  </si>
  <si>
    <t>163006428429200302</t>
  </si>
  <si>
    <t>2026-03-09 12:25:17</t>
  </si>
  <si>
    <t>23616658</t>
  </si>
  <si>
    <t>2026-03-02 12:30:31</t>
  </si>
  <si>
    <t>RURAL_163006428429200301</t>
  </si>
  <si>
    <t>163006428429200301</t>
  </si>
  <si>
    <t>2026-03-09 12:30:31</t>
  </si>
  <si>
    <t>23619320</t>
  </si>
  <si>
    <t>2026-03-02 13:10:55</t>
  </si>
  <si>
    <t>YESICA ALEJANDRA AYALA ARANGO</t>
  </si>
  <si>
    <t>2221419</t>
  </si>
  <si>
    <t>3046826059</t>
  </si>
  <si>
    <t>CL 56 A CR 25 BB -70 (INTERIOR 242 )</t>
  </si>
  <si>
    <t>055216105220700242</t>
  </si>
  <si>
    <t>2026-03-09 13:10:55</t>
  </si>
  <si>
    <t>23634509</t>
  </si>
  <si>
    <t>2026-03-02 12:24:00</t>
  </si>
  <si>
    <t>VIVIANA PAOLA SALDARRIAGA MOSCOSO</t>
  </si>
  <si>
    <t>3165421328</t>
  </si>
  <si>
    <t>RURAL_163002502100000000_163002502100000000</t>
  </si>
  <si>
    <t>163002502100000000</t>
  </si>
  <si>
    <t>2026-03-09 12:24:00</t>
  </si>
  <si>
    <t>2/03/2026 14:49:33</t>
  </si>
  <si>
    <t>HV más interna 2 piso trafo 61088</t>
  </si>
  <si>
    <t>23642653</t>
  </si>
  <si>
    <t>2026-03-02 15:01:00</t>
  </si>
  <si>
    <t>OSCAR DANIEL SALAZAR CARDONA</t>
  </si>
  <si>
    <t>2170710</t>
  </si>
  <si>
    <t>3233438159</t>
  </si>
  <si>
    <t>RURAL_190376200513000000_VEREDA EL TAMBO</t>
  </si>
  <si>
    <t>190376200513000000</t>
  </si>
  <si>
    <t>2026-03-06 15:01:00</t>
  </si>
  <si>
    <t>4 días 15:01</t>
  </si>
  <si>
    <t>23646320</t>
  </si>
  <si>
    <t>2026-03-02 15:02:39</t>
  </si>
  <si>
    <t>OSCAR DARIO RIOS GALLEGO</t>
  </si>
  <si>
    <t>3117359030</t>
  </si>
  <si>
    <t>RURAL_125004613000000101_CR 2A CL 20B S-29 IN 144</t>
  </si>
  <si>
    <t>125004613000000101</t>
  </si>
  <si>
    <t>2026-03-18 15:02:39</t>
  </si>
  <si>
    <t>9/02/2026 12:14:07</t>
  </si>
  <si>
    <t>520 estaba pendiente por permiso de servidumbre ya la usuaria tiene permiso firmado había sido atendido con otro pedido</t>
  </si>
  <si>
    <t>23648732</t>
  </si>
  <si>
    <t>2026-03-02 12:51:50</t>
  </si>
  <si>
    <t>ANDRES PULGARIN TORRES</t>
  </si>
  <si>
    <t>3023343470</t>
  </si>
  <si>
    <t>RURAL_146015383000000201_146015383000000201</t>
  </si>
  <si>
    <t>146015383000000201</t>
  </si>
  <si>
    <t>2026-03-12 12:51:50</t>
  </si>
  <si>
    <t>23650434</t>
  </si>
  <si>
    <t>2026-03-02 13:40:21</t>
  </si>
  <si>
    <t>ERIKA VIVIANA MUÑOZ CANO</t>
  </si>
  <si>
    <t>3005336068</t>
  </si>
  <si>
    <t>RURAL_147022719300000001_CL 68 CR 152 A -117_EL UV</t>
  </si>
  <si>
    <t>147022719300000001</t>
  </si>
  <si>
    <t>2026-03-12 13:40:21</t>
  </si>
  <si>
    <t>23652101</t>
  </si>
  <si>
    <t>2026-03-02 14:04:13</t>
  </si>
  <si>
    <t>LUZ MARINA ZORRILLA</t>
  </si>
  <si>
    <t>3122535326</t>
  </si>
  <si>
    <t>RURAL_190042100359020001_ LA MEMBRILLALA</t>
  </si>
  <si>
    <t>190042100359020001</t>
  </si>
  <si>
    <t>2026-03-11 14:04:13</t>
  </si>
  <si>
    <t>23652621</t>
  </si>
  <si>
    <t>2026-03-02 15:04:16</t>
  </si>
  <si>
    <t>ESNEDA MARIA GRAJALES ZAPATA</t>
  </si>
  <si>
    <t>5381511</t>
  </si>
  <si>
    <t>3235243276</t>
  </si>
  <si>
    <t>RURAL_122023269000000003_SANTA ELENA VDA EL PLAN</t>
  </si>
  <si>
    <t>122023269000000003</t>
  </si>
  <si>
    <t>2026-03-18 15:04:16</t>
  </si>
  <si>
    <t>23658386</t>
  </si>
  <si>
    <t>2026-03-02 14:17:19</t>
  </si>
  <si>
    <t>LAURA YISET MESA SANCHEZ</t>
  </si>
  <si>
    <t>3124655096</t>
  </si>
  <si>
    <t>RURAL_190893100040900001_BRISAS DE ORIENTE</t>
  </si>
  <si>
    <t>190893100040900001</t>
  </si>
  <si>
    <t>2026-03-09 14:17:19</t>
  </si>
  <si>
    <t>23658626</t>
  </si>
  <si>
    <t>2026-03-02 13:12:01</t>
  </si>
  <si>
    <t>F.J.A. INVERSIONES S.A.S.</t>
  </si>
  <si>
    <t>3162974117</t>
  </si>
  <si>
    <t>RURAL_190607200560550028_PC PAULANDIA LT 28</t>
  </si>
  <si>
    <t>190607200560550028</t>
  </si>
  <si>
    <t>2026-03-06 13:12:01</t>
  </si>
  <si>
    <t>23661688</t>
  </si>
  <si>
    <t>2026-03-02 14:51:17</t>
  </si>
  <si>
    <t>ALEJANDRO ALVAREZ LOPEZ</t>
  </si>
  <si>
    <t>3217757424</t>
  </si>
  <si>
    <t>RURAL_126009500000000109_CR 9 CL 2 -10 INT 101</t>
  </si>
  <si>
    <t>126009500000000109</t>
  </si>
  <si>
    <t>2026-03-06 14:51:17</t>
  </si>
  <si>
    <t>23665117</t>
  </si>
  <si>
    <t>2026-03-02 13:53:54</t>
  </si>
  <si>
    <t>PEDRO TULIO RESTREPO ZAPATA</t>
  </si>
  <si>
    <t>4260659</t>
  </si>
  <si>
    <t>3192118367</t>
  </si>
  <si>
    <t>CL 63 CR 93 A -19 (INTERIOR 301 )</t>
  </si>
  <si>
    <t>056913003100190301</t>
  </si>
  <si>
    <t>2026-03-09 13:53:54</t>
  </si>
  <si>
    <t>23665444</t>
  </si>
  <si>
    <t>2026-03-02 15:10:21</t>
  </si>
  <si>
    <t>KELLY YOHANA  DIAZ ARTEAGA</t>
  </si>
  <si>
    <t>3233866493</t>
  </si>
  <si>
    <t>CL 39 F CR 120 -79 (INTERIOR 2001 )</t>
  </si>
  <si>
    <t>083219600000792001</t>
  </si>
  <si>
    <t>2026-03-09 15:10:21</t>
  </si>
  <si>
    <t>23/02/2026 17:39:26</t>
  </si>
  <si>
    <t>Falta declaración de cumplimiento</t>
  </si>
  <si>
    <t>2026-03-02 15:02:22</t>
  </si>
  <si>
    <t>RURAL_190101100451195000</t>
  </si>
  <si>
    <t>190101100451195000</t>
  </si>
  <si>
    <t>2026-03-11 15:02:22</t>
  </si>
  <si>
    <t>2026-03-02 14:07:16</t>
  </si>
  <si>
    <t>2026-03-11 14:07:16</t>
  </si>
  <si>
    <t>23672335</t>
  </si>
  <si>
    <t>2026-03-02 11:52:58</t>
  </si>
  <si>
    <t>LINA MARIA MARTINEZ QUINTERO</t>
  </si>
  <si>
    <t>3226267656</t>
  </si>
  <si>
    <t>CL 52 CR 5 -27 (INTERIOR 101 )</t>
  </si>
  <si>
    <t>055012005000270101</t>
  </si>
  <si>
    <t>2026-03-09 11:52:58</t>
  </si>
  <si>
    <t>2/03/2026 14:48:14</t>
  </si>
  <si>
    <t>HV más pasé 3 piso trafo 143728</t>
  </si>
  <si>
    <t>2/03/2026 14:50:41</t>
  </si>
  <si>
    <t>HV más pasé 1 piso trafo 42607</t>
  </si>
  <si>
    <t>2/03/2026 14:51:33</t>
  </si>
  <si>
    <t>HV más interna 1 piso trafo 42607</t>
  </si>
  <si>
    <t>CARLOS ANDRES VELASQUEZ OSPINA</t>
  </si>
  <si>
    <t>23675641</t>
  </si>
  <si>
    <t>2026-03-02 12:00:18</t>
  </si>
  <si>
    <t>KELLY JHOANA RENTERIA CORDOBA</t>
  </si>
  <si>
    <t>3137200830</t>
  </si>
  <si>
    <t>CL 48 FF CR 100 AE -44 (INTERIOR 222 )</t>
  </si>
  <si>
    <t>084018660150440222</t>
  </si>
  <si>
    <t>2026-03-09 12:00:18</t>
  </si>
  <si>
    <t>5 días 12:00</t>
  </si>
  <si>
    <t>23675876</t>
  </si>
  <si>
    <t>2026-03-02 11:45:57</t>
  </si>
  <si>
    <t>LEIDY JOHANA RUIZ RIOS</t>
  </si>
  <si>
    <t>3233743279</t>
  </si>
  <si>
    <t>CR 61 CL 36 -12</t>
  </si>
  <si>
    <t>073621006000120000</t>
  </si>
  <si>
    <t>2026-03-09 11:45:57</t>
  </si>
  <si>
    <t>23675886</t>
  </si>
  <si>
    <t>2026-02-27 16:12:58</t>
  </si>
  <si>
    <t>OBED JIMENEZ RAMIREZ</t>
  </si>
  <si>
    <t>3126452642</t>
  </si>
  <si>
    <t>RURAL_190378100024320011__CR 13 N 4 -15 LT 1</t>
  </si>
  <si>
    <t>190378100024320011</t>
  </si>
  <si>
    <t>2026-03-10 16:12:58</t>
  </si>
  <si>
    <t>23676914</t>
  </si>
  <si>
    <t>2026-03-02 09:38:00</t>
  </si>
  <si>
    <t>RURAL_190031101301100000_SALAZAR</t>
  </si>
  <si>
    <t>190031101301100000</t>
  </si>
  <si>
    <t>2026-03-11 09:38:00</t>
  </si>
  <si>
    <t>23677147</t>
  </si>
  <si>
    <t>2026-03-02 11:32:01</t>
  </si>
  <si>
    <t>JUAN DAVID PEREZ RESTRREPO</t>
  </si>
  <si>
    <t>3117199732</t>
  </si>
  <si>
    <t>RURAL_190690200695360002_PROV.VDA LOS PLANES</t>
  </si>
  <si>
    <t>190690200695360002</t>
  </si>
  <si>
    <t>2026-03-16 11:32:01</t>
  </si>
  <si>
    <t>23677179</t>
  </si>
  <si>
    <t>2026-03-02 11:47:53</t>
  </si>
  <si>
    <t>ANA DEL SOCORRO IRAL</t>
  </si>
  <si>
    <t>3238080076</t>
  </si>
  <si>
    <t>RURAL_190318203235400000_VDA EL SALADO</t>
  </si>
  <si>
    <t>190318203235400000</t>
  </si>
  <si>
    <t>2026-03-20 11:47:53</t>
  </si>
  <si>
    <t>23677180</t>
  </si>
  <si>
    <t>2026-03-02 11:48:04</t>
  </si>
  <si>
    <t>EDILMA DE JESUS SOTO PAMPLONA</t>
  </si>
  <si>
    <t>3105916058</t>
  </si>
  <si>
    <t>CR 7 CL 55 F -118</t>
  </si>
  <si>
    <t>055027005601180000</t>
  </si>
  <si>
    <t>2026-03-09 11:48:04</t>
  </si>
  <si>
    <t>23677183</t>
  </si>
  <si>
    <t>2026-03-02 11:51:20</t>
  </si>
  <si>
    <t>ISABEL CRISTINA VILLEGAS</t>
  </si>
  <si>
    <t>CL 29 CR 29 -18</t>
  </si>
  <si>
    <t>382219009000180000</t>
  </si>
  <si>
    <t>23677191</t>
  </si>
  <si>
    <t>2026-03-02 11:56:32</t>
  </si>
  <si>
    <t>LUIS HORACIO SOTO CIRO</t>
  </si>
  <si>
    <t>CR 7 CL 55 F -116</t>
  </si>
  <si>
    <t>055027005601160000</t>
  </si>
  <si>
    <t>2026-03-09 11:56:32</t>
  </si>
  <si>
    <t>23677194</t>
  </si>
  <si>
    <t>2026-03-02 12:00:21</t>
  </si>
  <si>
    <t>AURA ROSA MIRANDA</t>
  </si>
  <si>
    <t>5064574</t>
  </si>
  <si>
    <t>3042739331</t>
  </si>
  <si>
    <t>CR 77 CL 23 -39</t>
  </si>
  <si>
    <t>052727003000390000</t>
  </si>
  <si>
    <t>2026-03-13 12:00:21</t>
  </si>
  <si>
    <t>23677199</t>
  </si>
  <si>
    <t>2026-03-02 12:03:38</t>
  </si>
  <si>
    <t>JUAN DIEGO MAZO GUISAO</t>
  </si>
  <si>
    <t>3042420698</t>
  </si>
  <si>
    <t>RURAL_190138200399901007_BARRIO LOS BALSOS</t>
  </si>
  <si>
    <t>190138200399901007</t>
  </si>
  <si>
    <t>2026-03-12 12:03:38</t>
  </si>
  <si>
    <t>23677200</t>
  </si>
  <si>
    <t>2026-03-02 12:05:07</t>
  </si>
  <si>
    <t>BERTA INES CARDONA ROLDAN</t>
  </si>
  <si>
    <t>3122509534</t>
  </si>
  <si>
    <t>RURAL_190840200201357000_VDA EL PITAL</t>
  </si>
  <si>
    <t>190840200201357000</t>
  </si>
  <si>
    <t>2026-03-20 12:05:07</t>
  </si>
  <si>
    <t>23677203</t>
  </si>
  <si>
    <t>2026-03-02 12:06:50</t>
  </si>
  <si>
    <t>COMERCIALIZADORA MOTO X S.A.S.</t>
  </si>
  <si>
    <t>3147842557</t>
  </si>
  <si>
    <t>CR 56 C CL 49 -130 (INTERIOR 701 )</t>
  </si>
  <si>
    <t>054526309001300701</t>
  </si>
  <si>
    <t>2026-03-06 12:06:50</t>
  </si>
  <si>
    <t>23677204</t>
  </si>
  <si>
    <t>2026-03-02 12:07:09</t>
  </si>
  <si>
    <t>HECTOR ALEJANDRO BEDOYA VASQUEZ</t>
  </si>
  <si>
    <t>CL 57 SUR CR 57 -5</t>
  </si>
  <si>
    <t>045517007000050000</t>
  </si>
  <si>
    <t>2026-03-06 12:07:09</t>
  </si>
  <si>
    <t>23677207</t>
  </si>
  <si>
    <t>2026-03-02 12:10:13</t>
  </si>
  <si>
    <t>PABLO RAFAEL CARVAJAL OSPINA</t>
  </si>
  <si>
    <t>3113077745</t>
  </si>
  <si>
    <t>RURAL_190190200946120001_VEREDA SAN VICTORINO</t>
  </si>
  <si>
    <t>190190200946120001</t>
  </si>
  <si>
    <t>2026-03-16 12:10:13</t>
  </si>
  <si>
    <t>23677214</t>
  </si>
  <si>
    <t>2026-03-02 12:14:42</t>
  </si>
  <si>
    <t>BERTA NELLY ARISTIZABAL SOTO</t>
  </si>
  <si>
    <t>2270279</t>
  </si>
  <si>
    <t>3136701391</t>
  </si>
  <si>
    <t>CR 6 A CL 55 H -5 (INTERIOR 301 )</t>
  </si>
  <si>
    <t>055026105800050301</t>
  </si>
  <si>
    <t>2026-03-09 12:14:42</t>
  </si>
  <si>
    <t>23677216</t>
  </si>
  <si>
    <t>2026-03-02 12:14:54</t>
  </si>
  <si>
    <t>MARY LUZ GIL RAMIREZ</t>
  </si>
  <si>
    <t>3207460783</t>
  </si>
  <si>
    <t>RURAL_161050800000000000_CARRETERA AMAGA</t>
  </si>
  <si>
    <t>161050800000000000</t>
  </si>
  <si>
    <t>2026-03-20 12:14:54</t>
  </si>
  <si>
    <t>23677217</t>
  </si>
  <si>
    <t>2026-03-02 12:16:02</t>
  </si>
  <si>
    <t>HEIDY ALEJANDRA ARANGO LOPEZ</t>
  </si>
  <si>
    <t>4175773</t>
  </si>
  <si>
    <t>3058592467</t>
  </si>
  <si>
    <t>RURAL_163008500000000000_RURAL ITAGUI EL AJIZAL</t>
  </si>
  <si>
    <t>163008500000000000</t>
  </si>
  <si>
    <t>2026-03-13 12:16:02</t>
  </si>
  <si>
    <t>23677223</t>
  </si>
  <si>
    <t>2026-03-02 12:27:04</t>
  </si>
  <si>
    <t>MARIA EUDALEICI LONDOÑO POSADA</t>
  </si>
  <si>
    <t>3127399823</t>
  </si>
  <si>
    <t>RURAL_136029902864200009_OLAYA HERRERA</t>
  </si>
  <si>
    <t>136029902864200009</t>
  </si>
  <si>
    <t>2026-03-09 12:27:04</t>
  </si>
  <si>
    <t>23677225</t>
  </si>
  <si>
    <t>2026-03-02 12:29:12</t>
  </si>
  <si>
    <t>JHON ENRIQUE VARGAS SILVA</t>
  </si>
  <si>
    <t>3135250706</t>
  </si>
  <si>
    <t>RURAL_190042200964472000_VDA KILOMETROS2</t>
  </si>
  <si>
    <t>190042200964472000</t>
  </si>
  <si>
    <t>2026-03-20 12:29:12</t>
  </si>
  <si>
    <t>23677246</t>
  </si>
  <si>
    <t>2026-03-02 12:48:25</t>
  </si>
  <si>
    <t>LUZ ELENA FERRO VELASQUEZ</t>
  </si>
  <si>
    <t>3113083096</t>
  </si>
  <si>
    <t>RURAL_190607200471500000_VEREDA PANTANILLO</t>
  </si>
  <si>
    <t>190607200471500000</t>
  </si>
  <si>
    <t>2026-03-20 12:48:25</t>
  </si>
  <si>
    <t>23677264</t>
  </si>
  <si>
    <t>2026-03-02 13:04:56</t>
  </si>
  <si>
    <t>2026-03-06 13:04:56</t>
  </si>
  <si>
    <t>23677267</t>
  </si>
  <si>
    <t>2026-03-02 13:08:23</t>
  </si>
  <si>
    <t>JOSE ALEXANDER PANIAGUA GAVIRIA</t>
  </si>
  <si>
    <t>3003349469</t>
  </si>
  <si>
    <t>CR 120 FF CL 54 -277</t>
  </si>
  <si>
    <t>085220664002770000</t>
  </si>
  <si>
    <t>2026-03-09 13:08:23</t>
  </si>
  <si>
    <t>23677278</t>
  </si>
  <si>
    <t>2026-03-02 13:16:37</t>
  </si>
  <si>
    <t>MARIA CAMILA SARRIA MARTINEZ</t>
  </si>
  <si>
    <t>4841504</t>
  </si>
  <si>
    <t>3246429693</t>
  </si>
  <si>
    <t>CR 52 CL 34 B -45 (INTERIOR 201 )</t>
  </si>
  <si>
    <t>073522004200450201</t>
  </si>
  <si>
    <t>2026-03-09 13:16:37</t>
  </si>
  <si>
    <t>23677279</t>
  </si>
  <si>
    <t>2026-03-02 13:16:46</t>
  </si>
  <si>
    <t>DIANA CAROLINA DONADO RANGEL</t>
  </si>
  <si>
    <t>3006784137</t>
  </si>
  <si>
    <t>RURAL_190674200650952000_VDA CHAPARRAL</t>
  </si>
  <si>
    <t>190674200650952000</t>
  </si>
  <si>
    <t>2026-03-20 13:16:46</t>
  </si>
  <si>
    <t>23677283</t>
  </si>
  <si>
    <t>2026-03-02 13:18:20</t>
  </si>
  <si>
    <t>JHON FREDY ARAQUE JARAMILLO</t>
  </si>
  <si>
    <t>3184585279</t>
  </si>
  <si>
    <t>RURAL_190347100043800001_190347100043800001</t>
  </si>
  <si>
    <t>190347100043800001</t>
  </si>
  <si>
    <t>2026-03-09 13:18:20</t>
  </si>
  <si>
    <t>23677298</t>
  </si>
  <si>
    <t>2026-03-02 13:21:31</t>
  </si>
  <si>
    <t>DANIEL MORENO MEJIA</t>
  </si>
  <si>
    <t>2386494</t>
  </si>
  <si>
    <t>3122597573</t>
  </si>
  <si>
    <t>RURAL_190440200860659007_PROV.VDA LA ASUNCION</t>
  </si>
  <si>
    <t>190440200860659007</t>
  </si>
  <si>
    <t>2026-03-06 13:21:31</t>
  </si>
  <si>
    <t>23677336</t>
  </si>
  <si>
    <t>2026-03-02 13:30:54</t>
  </si>
  <si>
    <t>YENI ANDREA QUINCHIA CASTAÑO</t>
  </si>
  <si>
    <t>3001914342</t>
  </si>
  <si>
    <t>RURAL_190660100770157000_SECT CEMENTERIO</t>
  </si>
  <si>
    <t>190660100770157000</t>
  </si>
  <si>
    <t>2026-03-06 13:30:54</t>
  </si>
  <si>
    <t>23677338</t>
  </si>
  <si>
    <t>2026-03-02 13:32:02</t>
  </si>
  <si>
    <t>FLOR MARIA OCHOA ZAPATA</t>
  </si>
  <si>
    <t>3104706008</t>
  </si>
  <si>
    <t>RURAL_190670201893240002_PROV.VEREDA SAN MATIAS</t>
  </si>
  <si>
    <t>190670201893240002</t>
  </si>
  <si>
    <t>2026-03-20 13:32:02</t>
  </si>
  <si>
    <t>23677352</t>
  </si>
  <si>
    <t>2026-03-02 13:35:46</t>
  </si>
  <si>
    <t>JUAN DAVID LAVERDE GIRALDO</t>
  </si>
  <si>
    <t>3146685585</t>
  </si>
  <si>
    <t>CL 49 CR 48 -27</t>
  </si>
  <si>
    <t>074419008000270000</t>
  </si>
  <si>
    <t>2026-03-06 13:35:46</t>
  </si>
  <si>
    <t>23677354</t>
  </si>
  <si>
    <t>2026-03-02 13:36:34</t>
  </si>
  <si>
    <t>JULIANA ANDREA GALVEZ SERNA</t>
  </si>
  <si>
    <t>3015505186</t>
  </si>
  <si>
    <t>CL 63 CR 77 -41 (INTERIOR 616 )</t>
  </si>
  <si>
    <t>056713007000410616</t>
  </si>
  <si>
    <t>2026-03-06 13:36:34</t>
  </si>
  <si>
    <t>23677357</t>
  </si>
  <si>
    <t>2026-03-02 13:38:06</t>
  </si>
  <si>
    <t>RUBEN DARIO ROMAN RESTREPO</t>
  </si>
  <si>
    <t>3108210247</t>
  </si>
  <si>
    <t>RURAL_190197100026959810_VDA LAPIÑUELA SECT MAZAMO</t>
  </si>
  <si>
    <t>190197100026959810</t>
  </si>
  <si>
    <t>2026-03-06 13:38:06</t>
  </si>
  <si>
    <t>23677367</t>
  </si>
  <si>
    <t>2026-03-02 13:44:50</t>
  </si>
  <si>
    <t>FELICIA VALOYES MENA</t>
  </si>
  <si>
    <t>2358434</t>
  </si>
  <si>
    <t>3206710518</t>
  </si>
  <si>
    <t>CR 91 A CL 13 -47 (INTERIOR 105 )</t>
  </si>
  <si>
    <t>051921103000470105</t>
  </si>
  <si>
    <t>2026-03-09 13:44:50</t>
  </si>
  <si>
    <t>23677380</t>
  </si>
  <si>
    <t>2026-03-02 13:49:27</t>
  </si>
  <si>
    <t>WILMAR ADRIAN MAZO SERNA</t>
  </si>
  <si>
    <t>3104117436</t>
  </si>
  <si>
    <t>RURAL_136029809802000010</t>
  </si>
  <si>
    <t>136029809802000010</t>
  </si>
  <si>
    <t>2026-03-09 13:49:27</t>
  </si>
  <si>
    <t>23677385</t>
  </si>
  <si>
    <t>2026-03-02 13:51:32</t>
  </si>
  <si>
    <t>ALEJANDRO OCHOA MUNERA</t>
  </si>
  <si>
    <t>3128059964</t>
  </si>
  <si>
    <t>RURAL_190670101273500000_CL 17 1 1 CL 17 P2</t>
  </si>
  <si>
    <t>190670101273500000</t>
  </si>
  <si>
    <t>2026-03-13 13:51:32</t>
  </si>
  <si>
    <t>23677388</t>
  </si>
  <si>
    <t>2026-03-02 13:52:37</t>
  </si>
  <si>
    <t>ARLEY VALENCIA PAMPLONA</t>
  </si>
  <si>
    <t>8348448</t>
  </si>
  <si>
    <t>RURAL_190660200803015000_VEREDA LA CUBA</t>
  </si>
  <si>
    <t>190660200803015000</t>
  </si>
  <si>
    <t>2026-03-06 13:52:37</t>
  </si>
  <si>
    <t>23677394</t>
  </si>
  <si>
    <t>2026-03-02 13:57:32</t>
  </si>
  <si>
    <t>SAUL ANDRES VILLA GUERRA</t>
  </si>
  <si>
    <t>3016433436</t>
  </si>
  <si>
    <t>RURAL_190761100248075019</t>
  </si>
  <si>
    <t>190761100248075019</t>
  </si>
  <si>
    <t>2026-03-06 13:57:32</t>
  </si>
  <si>
    <t>4 días 13:57</t>
  </si>
  <si>
    <t>23677396</t>
  </si>
  <si>
    <t>2026-03-02 14:00:57</t>
  </si>
  <si>
    <t>STANDARD GOLD DE COLOMBIA S.A.S.</t>
  </si>
  <si>
    <t>6051266</t>
  </si>
  <si>
    <t>RURAL_190736105500000000_190736105500000000</t>
  </si>
  <si>
    <t>190736105500000000</t>
  </si>
  <si>
    <t>2026-03-06 14:00:57</t>
  </si>
  <si>
    <t>23677401</t>
  </si>
  <si>
    <t>2026-03-02 14:05:27</t>
  </si>
  <si>
    <t>LILIANA DEL SOCORRO CASTAÑO GARCIA</t>
  </si>
  <si>
    <t>3126602844</t>
  </si>
  <si>
    <t>RURAL_190197200711720000_VDA LA VETA</t>
  </si>
  <si>
    <t>190197200711720000</t>
  </si>
  <si>
    <t>2026-03-17 14:05:27</t>
  </si>
  <si>
    <t>23677409</t>
  </si>
  <si>
    <t>2026-03-02 14:10:24</t>
  </si>
  <si>
    <t>MIGUEL FERNANDO LEMOS BAENA</t>
  </si>
  <si>
    <t>3122996977</t>
  </si>
  <si>
    <t>CL 39 B CR 114 C -32 (INTERIOR 105 )</t>
  </si>
  <si>
    <t>083119204300320105</t>
  </si>
  <si>
    <t>2026-03-06 14:10:24</t>
  </si>
  <si>
    <t>23677424</t>
  </si>
  <si>
    <t>2026-03-02 14:16:00</t>
  </si>
  <si>
    <t>FABIO DE JESUS GALEANO</t>
  </si>
  <si>
    <t>3003535933</t>
  </si>
  <si>
    <t>CR 116 D CL 34 AA -18</t>
  </si>
  <si>
    <t>083126404110180000</t>
  </si>
  <si>
    <t>2026-03-09 14:16:00</t>
  </si>
  <si>
    <t>23677425</t>
  </si>
  <si>
    <t>2026-03-02 14:16:06</t>
  </si>
  <si>
    <t>MARTIN ALONSO LOPEZ TANGARIFE</t>
  </si>
  <si>
    <t>3157755229</t>
  </si>
  <si>
    <t>RURAL_190789200433050002_PROV.SAN LUIS</t>
  </si>
  <si>
    <t>190789200433050002</t>
  </si>
  <si>
    <t>2026-03-20 14:16:06</t>
  </si>
  <si>
    <t>23677428</t>
  </si>
  <si>
    <t>2026-03-02 14:19:20</t>
  </si>
  <si>
    <t>LISBETH ESTRADA VIANA</t>
  </si>
  <si>
    <t>3223052898</t>
  </si>
  <si>
    <t>RURAL_190607200480100000_PANTANILLO</t>
  </si>
  <si>
    <t>190607200480100000</t>
  </si>
  <si>
    <t>2026-03-20 14:19:20</t>
  </si>
  <si>
    <t>23677446</t>
  </si>
  <si>
    <t>2026-03-02 14:30:03</t>
  </si>
  <si>
    <t>JAIR ALCIDES MARIN AGUDELO</t>
  </si>
  <si>
    <t>3117140728</t>
  </si>
  <si>
    <t>RURAL_181049811100000002_PROV.181049811100000000</t>
  </si>
  <si>
    <t>181049811100000002</t>
  </si>
  <si>
    <t>2026-03-06 14:30:03</t>
  </si>
  <si>
    <t>23677453</t>
  </si>
  <si>
    <t>2026-03-02 14:34:15</t>
  </si>
  <si>
    <t>ANDRES FELIPE PANIAGUA ACEVEDO</t>
  </si>
  <si>
    <t>2243374</t>
  </si>
  <si>
    <t>3022243374</t>
  </si>
  <si>
    <t>CL 48 EE CR 99 D -85 (INTERIOR 103 )</t>
  </si>
  <si>
    <t>054918559400850103</t>
  </si>
  <si>
    <t>2026-03-09 14:34:15</t>
  </si>
  <si>
    <t>23677455</t>
  </si>
  <si>
    <t>2026-03-02 14:35:08</t>
  </si>
  <si>
    <t>HENRY DE JESUS MAPURA</t>
  </si>
  <si>
    <t>3022918537</t>
  </si>
  <si>
    <t>RURAL_190037200931015000_VDA LA ESTACION</t>
  </si>
  <si>
    <t>190037200931015000</t>
  </si>
  <si>
    <t>2026-03-20 14:35:08</t>
  </si>
  <si>
    <t>23677461</t>
  </si>
  <si>
    <t>2026-03-02 14:39:40</t>
  </si>
  <si>
    <t>RURAL_190614100295030101_PARCELCION GREEN HILLS_VD</t>
  </si>
  <si>
    <t>190614100295030101</t>
  </si>
  <si>
    <t>2026-03-06 14:39:40</t>
  </si>
  <si>
    <t>23677464</t>
  </si>
  <si>
    <t>2026-03-02 14:39:53</t>
  </si>
  <si>
    <t>MATEO CALLE MORALES</t>
  </si>
  <si>
    <t>3016833</t>
  </si>
  <si>
    <t>3016833568</t>
  </si>
  <si>
    <t>CR 38 CL 65 B -25</t>
  </si>
  <si>
    <t>056328005200250000</t>
  </si>
  <si>
    <t>2026-03-06 14:39:53</t>
  </si>
  <si>
    <t>23677476</t>
  </si>
  <si>
    <t>2026-03-02 14:44:00</t>
  </si>
  <si>
    <t>ANDRES FERNEY VASQUEZ GARCIA</t>
  </si>
  <si>
    <t>3103940286</t>
  </si>
  <si>
    <t>RURAL_190190200949880001_PROV.VEREDA SOFÍA</t>
  </si>
  <si>
    <t>190190200949880001</t>
  </si>
  <si>
    <t>2026-03-06 14:44:00</t>
  </si>
  <si>
    <t>2 días 14:49</t>
  </si>
  <si>
    <t>23677486</t>
  </si>
  <si>
    <t>2026-03-02 14:49:32</t>
  </si>
  <si>
    <t>GENGLUIS ALEXIS RUIZ ANGEL</t>
  </si>
  <si>
    <t>3148444168</t>
  </si>
  <si>
    <t>RURAL_190736104068000001_CL60 N 44 73</t>
  </si>
  <si>
    <t>190736104068000001</t>
  </si>
  <si>
    <t>2026-03-09 14:49:32</t>
  </si>
  <si>
    <t>8 días 14:49</t>
  </si>
  <si>
    <t>23677489</t>
  </si>
  <si>
    <t>2026-03-02 14:51:29</t>
  </si>
  <si>
    <t>ASOCIACIÓN MEDELLIN CULTURAL</t>
  </si>
  <si>
    <t>3015522567</t>
  </si>
  <si>
    <t>CL 41 CR 57 -30</t>
  </si>
  <si>
    <t>054511007000300000</t>
  </si>
  <si>
    <t>2026-03-06 14:51:29</t>
  </si>
  <si>
    <t>23677490</t>
  </si>
  <si>
    <t>2026-03-02 14:51:49</t>
  </si>
  <si>
    <t>JHON JAIME GUTIERREZ QUINTERO</t>
  </si>
  <si>
    <t>3241871962</t>
  </si>
  <si>
    <t>RURAL_190190200949880002_PROV.VEREDA SOFIA</t>
  </si>
  <si>
    <t>190190200949880002</t>
  </si>
  <si>
    <t>2026-03-06 14:51:49</t>
  </si>
  <si>
    <t>23677492</t>
  </si>
  <si>
    <t>2026-03-02 14:53:09</t>
  </si>
  <si>
    <t>SONIA MARIA ORTIZ MORENO</t>
  </si>
  <si>
    <t>3150239643</t>
  </si>
  <si>
    <t>CR 99 AB CL 49 AD -15 (INTERIOR 301 )</t>
  </si>
  <si>
    <t>054929129140150301</t>
  </si>
  <si>
    <t>2026-03-09 14:53:09</t>
  </si>
  <si>
    <t>23677497</t>
  </si>
  <si>
    <t>2026-03-02 14:55:17</t>
  </si>
  <si>
    <t>LUIS CARLOS HENAO VANEGAS</t>
  </si>
  <si>
    <t>3011887063</t>
  </si>
  <si>
    <t>RURAL_190190100117610000_B CARRETEABLE</t>
  </si>
  <si>
    <t>190190100117610000</t>
  </si>
  <si>
    <t>2026-03-13 14:55:17</t>
  </si>
  <si>
    <t>23677498</t>
  </si>
  <si>
    <t>2026-03-02 14:55:23</t>
  </si>
  <si>
    <t>RURAL_190736104068000002_CL60 N 44 73</t>
  </si>
  <si>
    <t>190736104068000002</t>
  </si>
  <si>
    <t>2026-03-09 14:55:23</t>
  </si>
  <si>
    <t>23677518</t>
  </si>
  <si>
    <t>2026-03-02 15:06:20</t>
  </si>
  <si>
    <t>CESAR AUGUSTO QUINTERO VALENCIA</t>
  </si>
  <si>
    <t>3217180869</t>
  </si>
  <si>
    <t>RURAL_190149200563140000_VDA VIBORAL</t>
  </si>
  <si>
    <t>190149200563140000</t>
  </si>
  <si>
    <t>2026-03-06 15:06:20</t>
  </si>
  <si>
    <t>23677526</t>
  </si>
  <si>
    <t>2026-03-02 15:10:09</t>
  </si>
  <si>
    <t>LUIS CARLOS CORREA BETANCUR</t>
  </si>
  <si>
    <t>2651806</t>
  </si>
  <si>
    <t>CR 59 CL 28 -44</t>
  </si>
  <si>
    <t>052529008000440000</t>
  </si>
  <si>
    <t>2026-03-06 15:10:09</t>
  </si>
  <si>
    <t>23677532</t>
  </si>
  <si>
    <t>2026-03-02 15:13:31</t>
  </si>
  <si>
    <t>MARTA GLADIS ZAPATA GARCIA</t>
  </si>
  <si>
    <t>2280217</t>
  </si>
  <si>
    <t>3104429460</t>
  </si>
  <si>
    <t>CL 34 CR 34 C -191 (INTERIOR 1226 )</t>
  </si>
  <si>
    <t>053314004301911226</t>
  </si>
  <si>
    <t>2026-03-09 15:13:31</t>
  </si>
  <si>
    <t>5 días 15:13</t>
  </si>
  <si>
    <t>23677533</t>
  </si>
  <si>
    <t>2026-03-02 15:13:40</t>
  </si>
  <si>
    <t>CR 99 AB CL 49 AD -15 (INTERIOR 302 )</t>
  </si>
  <si>
    <t>054929129140150302</t>
  </si>
  <si>
    <t>2026-03-09 15:13:40</t>
  </si>
  <si>
    <t>23677535</t>
  </si>
  <si>
    <t>2026-03-02 15:14:04</t>
  </si>
  <si>
    <t>INVERSIONES CAMPOAMALIA SAS</t>
  </si>
  <si>
    <t>3118500</t>
  </si>
  <si>
    <t>CR 62 CL 87 SUR -32</t>
  </si>
  <si>
    <t>038622007000320000</t>
  </si>
  <si>
    <t>2026-03-06 15:14:04</t>
  </si>
  <si>
    <t>23677537</t>
  </si>
  <si>
    <t>2026-03-02 15:14:52</t>
  </si>
  <si>
    <t>GABEPO S.A.S.</t>
  </si>
  <si>
    <t>3207636574</t>
  </si>
  <si>
    <t>RURAL_190318203364100000_ROSENDAL BODEGA 9</t>
  </si>
  <si>
    <t>190318203364100000</t>
  </si>
  <si>
    <t>2026-03-06 15:14:52</t>
  </si>
  <si>
    <t>23677538</t>
  </si>
  <si>
    <t>2026-03-02 15:14:56</t>
  </si>
  <si>
    <t>HECTOR DE JESUS RUIZ CARDONA</t>
  </si>
  <si>
    <t>3127858831</t>
  </si>
  <si>
    <t>RURAL_191245200750700000_VEREDA HABITA</t>
  </si>
  <si>
    <t>191245200750700000</t>
  </si>
  <si>
    <t>2026-03-20 15:14:56</t>
  </si>
  <si>
    <t>23677560</t>
  </si>
  <si>
    <t>2026-03-02 15:25:54</t>
  </si>
  <si>
    <t>LUZ EDILIA HIDALGO USUGA</t>
  </si>
  <si>
    <t>3136507696</t>
  </si>
  <si>
    <t>CR 129 CL 67 -260 (INTERIOR 268 )</t>
  </si>
  <si>
    <t>086229007002600268</t>
  </si>
  <si>
    <t>2026-03-09 15:25:54</t>
  </si>
  <si>
    <t>23677562</t>
  </si>
  <si>
    <t>2026-03-02 15:26:32</t>
  </si>
  <si>
    <t>FERNANDO SERNA NAVARRO</t>
  </si>
  <si>
    <t>3120200</t>
  </si>
  <si>
    <t>3112299732</t>
  </si>
  <si>
    <t>RURAL_190042200811350080_EADE</t>
  </si>
  <si>
    <t>190042200811350080</t>
  </si>
  <si>
    <t>2026-03-06 15:26:32</t>
  </si>
  <si>
    <t>23677565</t>
  </si>
  <si>
    <t>2026-03-02 15:29:59</t>
  </si>
  <si>
    <t>RURAL_190697100730110000_CR 39 N 49 A 07</t>
  </si>
  <si>
    <t>190697100730110000</t>
  </si>
  <si>
    <t>2026-03-06 15:29:59</t>
  </si>
  <si>
    <t>23677570</t>
  </si>
  <si>
    <t>2026-03-02 15:32:42</t>
  </si>
  <si>
    <t>MARIA CAMILA ALVAREZ</t>
  </si>
  <si>
    <t>4913414</t>
  </si>
  <si>
    <t>3016163729</t>
  </si>
  <si>
    <t>CL 55 CR 106 -49</t>
  </si>
  <si>
    <t>085015006000490000</t>
  </si>
  <si>
    <t>2026-03-09 15:32:42</t>
  </si>
  <si>
    <t>23677577</t>
  </si>
  <si>
    <t>2026-03-02 15:36:53</t>
  </si>
  <si>
    <t>IGNACIO GUTIERREZ GUTIERREZ</t>
  </si>
  <si>
    <t>4224345</t>
  </si>
  <si>
    <t>3507248191</t>
  </si>
  <si>
    <t>RURAL_190761100154900000_CLL COLON CRA SANTANDER</t>
  </si>
  <si>
    <t>190761100154900000</t>
  </si>
  <si>
    <t>2026-03-06 15:36:53</t>
  </si>
  <si>
    <t>23677590</t>
  </si>
  <si>
    <t>2026-03-02 15:42:40</t>
  </si>
  <si>
    <t>REINALDO LEON MARTINEZ HENAO</t>
  </si>
  <si>
    <t>8595033</t>
  </si>
  <si>
    <t>3122873694</t>
  </si>
  <si>
    <t>RURAL_190284100602400000_PLAZA PPAL</t>
  </si>
  <si>
    <t>190284100602400000</t>
  </si>
  <si>
    <t>2026-03-06 15:42:40</t>
  </si>
  <si>
    <t>3 días 13:55</t>
  </si>
  <si>
    <t>7 días 13:55</t>
  </si>
  <si>
    <t>3 días 15:02</t>
  </si>
  <si>
    <t>2 días 11:12</t>
  </si>
  <si>
    <t>4 días 08:29</t>
  </si>
  <si>
    <t>5 días 15:55</t>
  </si>
  <si>
    <t>5 días 09:24</t>
  </si>
  <si>
    <t>23395685</t>
  </si>
  <si>
    <t>2026-03-01 17:42:28</t>
  </si>
  <si>
    <t>JUAN ALEJANDRO RODRIGUEZ BALTIERRA</t>
  </si>
  <si>
    <t>RURAL_190440200612500003_PROV.LAS MERCEDES</t>
  </si>
  <si>
    <t>190440200612500003</t>
  </si>
  <si>
    <t>2026-03-13 17:42:28</t>
  </si>
  <si>
    <t>4 días 16:07</t>
  </si>
  <si>
    <t>4 días 16:10</t>
  </si>
  <si>
    <t>0 días 09:27</t>
  </si>
  <si>
    <t>0 días 09:45</t>
  </si>
  <si>
    <t>4 días 13:16</t>
  </si>
  <si>
    <t>6 días 13:16</t>
  </si>
  <si>
    <t>6 días 17:42</t>
  </si>
  <si>
    <t>23432946</t>
  </si>
  <si>
    <t>2026-03-02 09:07:10</t>
  </si>
  <si>
    <t>EDWARD CARMONA TORO</t>
  </si>
  <si>
    <t>3218702674</t>
  </si>
  <si>
    <t>RURAL_190319203834635001</t>
  </si>
  <si>
    <t>190319203834635001</t>
  </si>
  <si>
    <t>2026-03-16 09:07:10</t>
  </si>
  <si>
    <t>0 días 09:07</t>
  </si>
  <si>
    <t>2 días 09:32</t>
  </si>
  <si>
    <t>3 días 20:04</t>
  </si>
  <si>
    <t>4 días 20:04</t>
  </si>
  <si>
    <t>2 días 09:51</t>
  </si>
  <si>
    <t>0 días 08:14</t>
  </si>
  <si>
    <t>8 días 12:47</t>
  </si>
  <si>
    <t>6 días 08:04</t>
  </si>
  <si>
    <t>2 días 09:30</t>
  </si>
  <si>
    <t>3 días 13:53</t>
  </si>
  <si>
    <t>2/03/2026 20:05:10</t>
  </si>
  <si>
    <t>440 debe canalizar la acometida a una profundidad de 60 cm desde el nivel del piso</t>
  </si>
  <si>
    <t>5 días 15:24</t>
  </si>
  <si>
    <t>23490976</t>
  </si>
  <si>
    <t>2026-03-02 16:16:56</t>
  </si>
  <si>
    <t>SAUL ANTONIO MORENO CARO</t>
  </si>
  <si>
    <t>3146478402</t>
  </si>
  <si>
    <t>RURAL_190628100449200005</t>
  </si>
  <si>
    <t>190628100449200005</t>
  </si>
  <si>
    <t>2026-03-09 16:16:56</t>
  </si>
  <si>
    <t>7 días 16:16</t>
  </si>
  <si>
    <t>3 días 15:43</t>
  </si>
  <si>
    <t>4 días 14:35</t>
  </si>
  <si>
    <t>7 días 15:44</t>
  </si>
  <si>
    <t>2 días 14:37</t>
  </si>
  <si>
    <t>2 días 10:25</t>
  </si>
  <si>
    <t>8 días 10:25</t>
  </si>
  <si>
    <t>2 días 09:22</t>
  </si>
  <si>
    <t>23521549</t>
  </si>
  <si>
    <t>2026-03-02 09:03:52</t>
  </si>
  <si>
    <t>FREDY ALEXANDER RAMIREZ FRANCO</t>
  </si>
  <si>
    <t>3195635921</t>
  </si>
  <si>
    <t>RURAL_190439100533800201</t>
  </si>
  <si>
    <t>190439100533800201</t>
  </si>
  <si>
    <t>2026-03-11 09:03:52</t>
  </si>
  <si>
    <t>0 días 09:03</t>
  </si>
  <si>
    <t>6 días 11:27</t>
  </si>
  <si>
    <t>3 días 10:44</t>
  </si>
  <si>
    <t>4 días 10:44</t>
  </si>
  <si>
    <t>23552168</t>
  </si>
  <si>
    <t>2026-03-02 13:12:12</t>
  </si>
  <si>
    <t>HECTOR ALONSO RESTREPO POSADA</t>
  </si>
  <si>
    <t>4542174</t>
  </si>
  <si>
    <t>3207687571</t>
  </si>
  <si>
    <t>RURAL_190698200518574001_VDA PAVAS</t>
  </si>
  <si>
    <t>190698200518574001</t>
  </si>
  <si>
    <t>2026-03-16 13:12:12</t>
  </si>
  <si>
    <t>0 días 13:12</t>
  </si>
  <si>
    <t>0 días 11:10</t>
  </si>
  <si>
    <t>3 días 15:48</t>
  </si>
  <si>
    <t>2 días 14:56</t>
  </si>
  <si>
    <t>5 días 14:56</t>
  </si>
  <si>
    <t>2/03/2026 16:20:42</t>
  </si>
  <si>
    <t>HV más pase 12 mts trafo 304625</t>
  </si>
  <si>
    <t>7 días 08:33</t>
  </si>
  <si>
    <t>0 días 08:31</t>
  </si>
  <si>
    <t>3 días 08:31</t>
  </si>
  <si>
    <t>2 días 08:51</t>
  </si>
  <si>
    <t>8 días 08:51</t>
  </si>
  <si>
    <t>10 días 15:07</t>
  </si>
  <si>
    <t>4 días 15:44</t>
  </si>
  <si>
    <t>8 días 16:27</t>
  </si>
  <si>
    <t>0 días 16:27</t>
  </si>
  <si>
    <t>23581589</t>
  </si>
  <si>
    <t>2026-03-02 07:56:55</t>
  </si>
  <si>
    <t>LUIS ALFREDO ACEVEDO FLORES</t>
  </si>
  <si>
    <t>3122406811</t>
  </si>
  <si>
    <t>RURAL_190400200398890001_PROV._VDA LA MADERA</t>
  </si>
  <si>
    <t>190400200398890001</t>
  </si>
  <si>
    <t>2026-03-16 07:56:55</t>
  </si>
  <si>
    <t>23584421</t>
  </si>
  <si>
    <t>2026-03-02 17:30:20</t>
  </si>
  <si>
    <t>RUTH STELLA FLOREZ ESPINOSA</t>
  </si>
  <si>
    <t>3217386770</t>
  </si>
  <si>
    <t>RURAL_190029200833105000</t>
  </si>
  <si>
    <t>190029200833105000</t>
  </si>
  <si>
    <t>2026-03-18 17:30:20</t>
  </si>
  <si>
    <t>0 días 17:30</t>
  </si>
  <si>
    <t>2 días 08:40</t>
  </si>
  <si>
    <t>6 días 08:56</t>
  </si>
  <si>
    <t>3 días 16:45</t>
  </si>
  <si>
    <t>0 días 13:08</t>
  </si>
  <si>
    <t>5 días 10:26</t>
  </si>
  <si>
    <t>0 días 11:27</t>
  </si>
  <si>
    <t>8 días 12:10</t>
  </si>
  <si>
    <t>4 días 08:38</t>
  </si>
  <si>
    <t>0 días 11:21</t>
  </si>
  <si>
    <t>0 días 09:56</t>
  </si>
  <si>
    <t>4 días 08:08</t>
  </si>
  <si>
    <t>0 días 10:04</t>
  </si>
  <si>
    <t>7 días 11:51</t>
  </si>
  <si>
    <t>0 días 12:28</t>
  </si>
  <si>
    <t>5 días 07:13</t>
  </si>
  <si>
    <t>0 días 12:30</t>
  </si>
  <si>
    <t>4 días 11:09</t>
  </si>
  <si>
    <t>0 días 13:10</t>
  </si>
  <si>
    <t>23619412</t>
  </si>
  <si>
    <t>2026-03-02 12:14:40</t>
  </si>
  <si>
    <t>JUAN SIMON CASTRO GIL</t>
  </si>
  <si>
    <t>RURAL_190614100434400201_CL 46 CR 52 -72 ( INTERIO</t>
  </si>
  <si>
    <t>190614100434400201</t>
  </si>
  <si>
    <t>2026-03-11 12:14:40</t>
  </si>
  <si>
    <t>0 días 12:14</t>
  </si>
  <si>
    <t>9 días 12:14</t>
  </si>
  <si>
    <t>23619423</t>
  </si>
  <si>
    <t>2026-03-02 12:22:20</t>
  </si>
  <si>
    <t>RURAL_190614100434400202_CL 46 CR 52 -72 (INTERIOR</t>
  </si>
  <si>
    <t>190614100434400202</t>
  </si>
  <si>
    <t>2026-03-11 12:22:20</t>
  </si>
  <si>
    <t>0 días 12:22</t>
  </si>
  <si>
    <t>23620688</t>
  </si>
  <si>
    <t>2026-03-02 12:17:10</t>
  </si>
  <si>
    <t>SANTIAGO ANDRES CASTRO GIL</t>
  </si>
  <si>
    <t>RURAL_190614100434400301_CL 46 CR 52 -72 (INTERIOR</t>
  </si>
  <si>
    <t>190614100434400301</t>
  </si>
  <si>
    <t>2026-03-11 12:17:10</t>
  </si>
  <si>
    <t>0 días 12:17</t>
  </si>
  <si>
    <t>23621639</t>
  </si>
  <si>
    <t>2026-03-02 13:51:57</t>
  </si>
  <si>
    <t>JAIME ALBERTO  MANRIQUE MOLINA</t>
  </si>
  <si>
    <t>5990834</t>
  </si>
  <si>
    <t>3146379808</t>
  </si>
  <si>
    <t>RURAL_190319207306005002</t>
  </si>
  <si>
    <t>190319207306005002</t>
  </si>
  <si>
    <t>2026-03-16 13:51:57</t>
  </si>
  <si>
    <t>0 días 13:51</t>
  </si>
  <si>
    <t>6 días 08:49</t>
  </si>
  <si>
    <t>2 días 12:07</t>
  </si>
  <si>
    <t>6 días 13:32</t>
  </si>
  <si>
    <t>3 días 16:53</t>
  </si>
  <si>
    <t>4 días 16:53</t>
  </si>
  <si>
    <t>3 días 11:17</t>
  </si>
  <si>
    <t>7 días 11:17</t>
  </si>
  <si>
    <t>3 días 11:06</t>
  </si>
  <si>
    <t>5 días 12:10</t>
  </si>
  <si>
    <t>6 días 12:10</t>
  </si>
  <si>
    <t>4 días 12:50</t>
  </si>
  <si>
    <t>3 días 11:27</t>
  </si>
  <si>
    <t>7 días 11:27</t>
  </si>
  <si>
    <t>8 días 09:40</t>
  </si>
  <si>
    <t>0 días 08:27</t>
  </si>
  <si>
    <t>6 días 08:27</t>
  </si>
  <si>
    <t>2 días 14:53</t>
  </si>
  <si>
    <t>2 días 10:14</t>
  </si>
  <si>
    <t>3 días 10:14</t>
  </si>
  <si>
    <t>4 días 15:25</t>
  </si>
  <si>
    <t>23632001</t>
  </si>
  <si>
    <t>JOSE LUIS RAMIREZ VALENCIA</t>
  </si>
  <si>
    <t>5435132</t>
  </si>
  <si>
    <t>3108345899</t>
  </si>
  <si>
    <t>RURAL_190149200550800005_PROV.VEREDA VIBORAL</t>
  </si>
  <si>
    <t>190149200550800005</t>
  </si>
  <si>
    <t>7 días 14:32</t>
  </si>
  <si>
    <t>23632900</t>
  </si>
  <si>
    <t>2026-03-02 15:54:00</t>
  </si>
  <si>
    <t>ALFA Y OMEGA INGENIEROS S.A.S.</t>
  </si>
  <si>
    <t>3220856</t>
  </si>
  <si>
    <t>3022137452</t>
  </si>
  <si>
    <t>CL 38 GLORIETA SOMER</t>
  </si>
  <si>
    <t>900056150001925774</t>
  </si>
  <si>
    <t>2026-03-06 15:54:00</t>
  </si>
  <si>
    <t>0 días 15:54</t>
  </si>
  <si>
    <t>23634114</t>
  </si>
  <si>
    <t>GISELA MARIA JARAMILLO JARAMILLO</t>
  </si>
  <si>
    <t>3053230692</t>
  </si>
  <si>
    <t>RURAL_190319207309500003_PROV.VDA LA MEJIA</t>
  </si>
  <si>
    <t>190319207309500003</t>
  </si>
  <si>
    <t>6 días 15:18</t>
  </si>
  <si>
    <t>0 días 12:24</t>
  </si>
  <si>
    <t>23635316</t>
  </si>
  <si>
    <t>CRISTIAN CAMILO MORALES AGUDELO</t>
  </si>
  <si>
    <t>3005625008</t>
  </si>
  <si>
    <t>RURAL_190660200800887002_PROV.VEREDA BUENOS AIRES</t>
  </si>
  <si>
    <t>190660200800887002</t>
  </si>
  <si>
    <t>7 días 07:27</t>
  </si>
  <si>
    <t>23635598</t>
  </si>
  <si>
    <t>2026-03-02 17:12:27</t>
  </si>
  <si>
    <t>ESTEBAN PAREJA VARGAS</t>
  </si>
  <si>
    <t>CR 78 CL 30 A -33</t>
  </si>
  <si>
    <t>053728000100330000</t>
  </si>
  <si>
    <t>2026-03-06 17:12:27</t>
  </si>
  <si>
    <t>3 días 17:12</t>
  </si>
  <si>
    <t>7 días 11:20</t>
  </si>
  <si>
    <t>4 días 08:37</t>
  </si>
  <si>
    <t>8 días 11:50</t>
  </si>
  <si>
    <t>5 días 16:57</t>
  </si>
  <si>
    <t>10 días 11:16</t>
  </si>
  <si>
    <t>2 días 10:22</t>
  </si>
  <si>
    <t>8 días 10:22</t>
  </si>
  <si>
    <t>5 días 11:16</t>
  </si>
  <si>
    <t>2 días 15:04</t>
  </si>
  <si>
    <t>5 días 15:04</t>
  </si>
  <si>
    <t>2 días 09:03</t>
  </si>
  <si>
    <t>8 días 09:03</t>
  </si>
  <si>
    <t>6 días 10:14</t>
  </si>
  <si>
    <t>6 días 08:41</t>
  </si>
  <si>
    <t>0 días 15:01</t>
  </si>
  <si>
    <t>2 días 08:59</t>
  </si>
  <si>
    <t>8 días 08:59</t>
  </si>
  <si>
    <t>0 días 10:53</t>
  </si>
  <si>
    <t>3 días 16:02</t>
  </si>
  <si>
    <t>5 días 16:38</t>
  </si>
  <si>
    <t>10 días 16:10</t>
  </si>
  <si>
    <t>0 días 15:49</t>
  </si>
  <si>
    <t>23644493</t>
  </si>
  <si>
    <t>OFELIA OCAMPO POSADA</t>
  </si>
  <si>
    <t>3135966914</t>
  </si>
  <si>
    <t>RURAL_190149200751307003_VEREDA CAMARGO</t>
  </si>
  <si>
    <t>190149200751307003</t>
  </si>
  <si>
    <t>2 días 18:49</t>
  </si>
  <si>
    <t>8 días 08:13</t>
  </si>
  <si>
    <t>8 días 13:38</t>
  </si>
  <si>
    <t>3 días 09:59</t>
  </si>
  <si>
    <t>3 días 13:30</t>
  </si>
  <si>
    <t>7 días 13:30</t>
  </si>
  <si>
    <t>0 días 15:02</t>
  </si>
  <si>
    <t>2 días 08:01</t>
  </si>
  <si>
    <t>10 días 08:01</t>
  </si>
  <si>
    <t>9 días 13:11</t>
  </si>
  <si>
    <t>0 días 10:10</t>
  </si>
  <si>
    <t>6 días 10:10</t>
  </si>
  <si>
    <t>9 días 08:13</t>
  </si>
  <si>
    <t>5 días 15:09</t>
  </si>
  <si>
    <t>2 días 15:13</t>
  </si>
  <si>
    <t>2/03/2026 16:04:35</t>
  </si>
  <si>
    <t>Hv240 trafo 332708</t>
  </si>
  <si>
    <t>0 días 09:49</t>
  </si>
  <si>
    <t>6 días 09:09</t>
  </si>
  <si>
    <t>4 días 09:09</t>
  </si>
  <si>
    <t>3 días 15:38</t>
  </si>
  <si>
    <t>0 días 10:09</t>
  </si>
  <si>
    <t>8 días 12:17</t>
  </si>
  <si>
    <t>3 días 09:51</t>
  </si>
  <si>
    <t>0 días 09:54</t>
  </si>
  <si>
    <t>0 días 14:04</t>
  </si>
  <si>
    <t>11 días 14:04</t>
  </si>
  <si>
    <t>7 días 11:41</t>
  </si>
  <si>
    <t>0 días 11:41</t>
  </si>
  <si>
    <t>8 días 10:21</t>
  </si>
  <si>
    <t>0 días 09:19</t>
  </si>
  <si>
    <t>0 días 15:04</t>
  </si>
  <si>
    <t>11 días 15:04</t>
  </si>
  <si>
    <t>3 días 10:34</t>
  </si>
  <si>
    <t>0 días 10:11</t>
  </si>
  <si>
    <t>6 días 13:51</t>
  </si>
  <si>
    <t>4 días 13:51</t>
  </si>
  <si>
    <t>2/03/2026 16:18:22</t>
  </si>
  <si>
    <t>HV más pase 10 mts trafo 336669</t>
  </si>
  <si>
    <t>2 días 14:07</t>
  </si>
  <si>
    <t>8 días 08:44</t>
  </si>
  <si>
    <t>2 días 14:32</t>
  </si>
  <si>
    <t>6 días 15:03</t>
  </si>
  <si>
    <t>5 días 11:26</t>
  </si>
  <si>
    <t>23656466</t>
  </si>
  <si>
    <t>2026-03-02 16:09:58</t>
  </si>
  <si>
    <t>SANDRA INES SANCHEZ GONZALEZ</t>
  </si>
  <si>
    <t>3217870341</t>
  </si>
  <si>
    <t>CR 84 CL 41 A SUR -92 (INTERIOR 9901 )</t>
  </si>
  <si>
    <t>044824001100929901</t>
  </si>
  <si>
    <t>2026-03-09 16:09:58</t>
  </si>
  <si>
    <t>4 días 16:09</t>
  </si>
  <si>
    <t>3 días 12:15</t>
  </si>
  <si>
    <t>4 días 12:15</t>
  </si>
  <si>
    <t>2 días 10:04</t>
  </si>
  <si>
    <t>5 días 14:15</t>
  </si>
  <si>
    <t>5 días 13:50</t>
  </si>
  <si>
    <t>23657395</t>
  </si>
  <si>
    <t>2026-03-02 16:03:31</t>
  </si>
  <si>
    <t>MARIA ALBA GARCIA GIRALDO</t>
  </si>
  <si>
    <t>RURAL_181009121890000001_VDA GUAMITO</t>
  </si>
  <si>
    <t>181009121890000001</t>
  </si>
  <si>
    <t>2026-03-16 16:03:31</t>
  </si>
  <si>
    <t>0 días 16:03</t>
  </si>
  <si>
    <t>4 días 08:13</t>
  </si>
  <si>
    <t>10 días 16:15</t>
  </si>
  <si>
    <t>0 días 08:50</t>
  </si>
  <si>
    <t>3 días 08:50</t>
  </si>
  <si>
    <t>0 días 14:17</t>
  </si>
  <si>
    <t>4 días 15:00</t>
  </si>
  <si>
    <t>6 días 15:00</t>
  </si>
  <si>
    <t>0 días 10:52</t>
  </si>
  <si>
    <t>4 días 07:54</t>
  </si>
  <si>
    <t>6 días 07:55</t>
  </si>
  <si>
    <t>4 días 07:47</t>
  </si>
  <si>
    <t>0 días 16:52</t>
  </si>
  <si>
    <t>0 días 14:19</t>
  </si>
  <si>
    <t>0 días 16:01</t>
  </si>
  <si>
    <t>0 días 16:04</t>
  </si>
  <si>
    <t>0 días 16:20</t>
  </si>
  <si>
    <t>0 días 16:29</t>
  </si>
  <si>
    <t>23660826</t>
  </si>
  <si>
    <t>2026-03-02 20:10:40</t>
  </si>
  <si>
    <t>BLANCA LUZ VELEZ VELEZ</t>
  </si>
  <si>
    <t>RURAL_161089497000000002_PROV.EL 60</t>
  </si>
  <si>
    <t>161089497000000002</t>
  </si>
  <si>
    <t>2026-03-16 20:10:40</t>
  </si>
  <si>
    <t>23661475</t>
  </si>
  <si>
    <t>2026-03-02 10:36:35</t>
  </si>
  <si>
    <t>YEISON ALEJANDRO LONDOÑO HIGUITA</t>
  </si>
  <si>
    <t>3024395515</t>
  </si>
  <si>
    <t>RURAL_190616200350607004_PROV.VDA EL CARMIN INT 10</t>
  </si>
  <si>
    <t>190616200350607004</t>
  </si>
  <si>
    <t>2026-03-16 10:36:35</t>
  </si>
  <si>
    <t>23661496</t>
  </si>
  <si>
    <t>2026-03-02 10:39:19</t>
  </si>
  <si>
    <t>DAVINSON ALBERTO LONDOÑO HIGUITA</t>
  </si>
  <si>
    <t>3113446410</t>
  </si>
  <si>
    <t>RURAL_190616200350607005_PROV.VDA CARMIN INT 102</t>
  </si>
  <si>
    <t>190616200350607005</t>
  </si>
  <si>
    <t>2026-03-16 10:39:19</t>
  </si>
  <si>
    <t>0 días 10:39</t>
  </si>
  <si>
    <t>2 días 08:09</t>
  </si>
  <si>
    <t>3 días 08:09</t>
  </si>
  <si>
    <t>13 días 15:19</t>
  </si>
  <si>
    <t>0 días 08:56</t>
  </si>
  <si>
    <t>0 días 08:40</t>
  </si>
  <si>
    <t>4 días 08:40</t>
  </si>
  <si>
    <t>12 días 11:12</t>
  </si>
  <si>
    <t>7 días 09:37</t>
  </si>
  <si>
    <t>2 días 11:31</t>
  </si>
  <si>
    <t>2 días 15:45</t>
  </si>
  <si>
    <t>7 días 14:37</t>
  </si>
  <si>
    <t>4 días 12:27</t>
  </si>
  <si>
    <t>12 días 14:36</t>
  </si>
  <si>
    <t>3 días 09:13</t>
  </si>
  <si>
    <t>3 días 12:13</t>
  </si>
  <si>
    <t>5 días 14:40</t>
  </si>
  <si>
    <t>7 días 14:57</t>
  </si>
  <si>
    <t>5 días 14:38</t>
  </si>
  <si>
    <t>2 días 13:31</t>
  </si>
  <si>
    <t>10 días 08:12</t>
  </si>
  <si>
    <t>0 días 08:12</t>
  </si>
  <si>
    <t>4 días 08:46</t>
  </si>
  <si>
    <t>0 días 08:48</t>
  </si>
  <si>
    <t>0 días 08:57</t>
  </si>
  <si>
    <t>4 días 10:11</t>
  </si>
  <si>
    <t>4 días 07:27</t>
  </si>
  <si>
    <t>4 días 11:26</t>
  </si>
  <si>
    <t>0 días 11:26</t>
  </si>
  <si>
    <t>2 días 10:01</t>
  </si>
  <si>
    <t>3 días 10:08</t>
  </si>
  <si>
    <t>2 días 09:20</t>
  </si>
  <si>
    <t>9 días 15:23</t>
  </si>
  <si>
    <t>0 días 13:36</t>
  </si>
  <si>
    <t>2/03/2026 16:19:44</t>
  </si>
  <si>
    <t xml:space="preserve">HV más pase 13 mts </t>
  </si>
  <si>
    <t>10 días 14:04</t>
  </si>
  <si>
    <t>0 días 15:10</t>
  </si>
  <si>
    <t>4 días 15:17</t>
  </si>
  <si>
    <t>5 días 14:39</t>
  </si>
  <si>
    <t>6 días 14:39</t>
  </si>
  <si>
    <t>10 días 16:08</t>
  </si>
  <si>
    <t>4 días 16:08</t>
  </si>
  <si>
    <t>9 días 08:01</t>
  </si>
  <si>
    <t>9 días 08:10</t>
  </si>
  <si>
    <t>9 días 08:18</t>
  </si>
  <si>
    <t>5 días 08:29</t>
  </si>
  <si>
    <t>2 días 08:36</t>
  </si>
  <si>
    <t>9 días 09:29</t>
  </si>
  <si>
    <t>5 días 10:27</t>
  </si>
  <si>
    <t>9 días 11:11</t>
  </si>
  <si>
    <t>9 días 12:26</t>
  </si>
  <si>
    <t>5 días 13:46</t>
  </si>
  <si>
    <t>9 días 14:38</t>
  </si>
  <si>
    <t>5 días 14:58</t>
  </si>
  <si>
    <t>5 días 15:28</t>
  </si>
  <si>
    <t>4 días 14:59</t>
  </si>
  <si>
    <t>9 días 17:09</t>
  </si>
  <si>
    <t>5 días 17:09</t>
  </si>
  <si>
    <t>8 días 07:52</t>
  </si>
  <si>
    <t>8 días 08:24</t>
  </si>
  <si>
    <t>6 días 08:45</t>
  </si>
  <si>
    <t>6 días 08:50</t>
  </si>
  <si>
    <t>8 días 10:01</t>
  </si>
  <si>
    <t>8 días 10:19</t>
  </si>
  <si>
    <t>2 días 11:36</t>
  </si>
  <si>
    <t>8 días 13:11</t>
  </si>
  <si>
    <t>6 días 13:18</t>
  </si>
  <si>
    <t>8 días 13:43</t>
  </si>
  <si>
    <t>8 días 14:01</t>
  </si>
  <si>
    <t>8 días 14:23</t>
  </si>
  <si>
    <t>2 días 14:55</t>
  </si>
  <si>
    <t>6 días 14:55</t>
  </si>
  <si>
    <t>8 días 15:08</t>
  </si>
  <si>
    <t>2 días 15:14</t>
  </si>
  <si>
    <t>8 días 15:20</t>
  </si>
  <si>
    <t>2 días 15:20</t>
  </si>
  <si>
    <t>2 días 15:25</t>
  </si>
  <si>
    <t>2 días 15:31</t>
  </si>
  <si>
    <t>6 días 15:46</t>
  </si>
  <si>
    <t>6 días 15:56</t>
  </si>
  <si>
    <t>8 días 16:03</t>
  </si>
  <si>
    <t>2 días 16:30</t>
  </si>
  <si>
    <t>8 días 16:39</t>
  </si>
  <si>
    <t>8 días 16:40</t>
  </si>
  <si>
    <t>2 días 15:11</t>
  </si>
  <si>
    <t>7 días 07:41</t>
  </si>
  <si>
    <t>7 días 08:08</t>
  </si>
  <si>
    <t>5 días 08:15</t>
  </si>
  <si>
    <t>3 días 07:11</t>
  </si>
  <si>
    <t>4 días 07:11</t>
  </si>
  <si>
    <t>0 días 09:29</t>
  </si>
  <si>
    <t>0 días 10:13</t>
  </si>
  <si>
    <t>7 días 10:15</t>
  </si>
  <si>
    <t>2 días 10:19</t>
  </si>
  <si>
    <t>7 días 10:45</t>
  </si>
  <si>
    <t>7 días 10:51</t>
  </si>
  <si>
    <t>7 días 10:56</t>
  </si>
  <si>
    <t>7 días 11:01</t>
  </si>
  <si>
    <t>3 días 11:41</t>
  </si>
  <si>
    <t>7 días 11:45</t>
  </si>
  <si>
    <t>3 días 11:45</t>
  </si>
  <si>
    <t>2 días 11:58</t>
  </si>
  <si>
    <t>7 días 12:30</t>
  </si>
  <si>
    <t>3 días 12:30</t>
  </si>
  <si>
    <t>3 días 13:10</t>
  </si>
  <si>
    <t>3 días 14:02</t>
  </si>
  <si>
    <t>3 días 14:32</t>
  </si>
  <si>
    <t>3 días 14:37</t>
  </si>
  <si>
    <t>5 días 09:57</t>
  </si>
  <si>
    <t>7 días 16:12</t>
  </si>
  <si>
    <t>3 días 16:12</t>
  </si>
  <si>
    <t>3 días 16:41</t>
  </si>
  <si>
    <t>7 días 16:42</t>
  </si>
  <si>
    <t>7 días 16:43</t>
  </si>
  <si>
    <t>3 días 16:43</t>
  </si>
  <si>
    <t>7 días 16:46</t>
  </si>
  <si>
    <t>7 días 16:47</t>
  </si>
  <si>
    <t>3 días 17:31</t>
  </si>
  <si>
    <t>6 días 08:24</t>
  </si>
  <si>
    <t>6 días 09:07</t>
  </si>
  <si>
    <t>4 días 09:07</t>
  </si>
  <si>
    <t>4 días 09:16</t>
  </si>
  <si>
    <t>6 días 10:11</t>
  </si>
  <si>
    <t>6 días 10:53</t>
  </si>
  <si>
    <t>6 días 13:27</t>
  </si>
  <si>
    <t>8 días 13:31</t>
  </si>
  <si>
    <t>5 días 14:29</t>
  </si>
  <si>
    <t>5 días 14:06</t>
  </si>
  <si>
    <t>6 días 14:12</t>
  </si>
  <si>
    <t>6 días 14:14</t>
  </si>
  <si>
    <t>0 días 09:42</t>
  </si>
  <si>
    <t>6 días 09:42</t>
  </si>
  <si>
    <t>2 días 14:35</t>
  </si>
  <si>
    <t>6 días 14:53</t>
  </si>
  <si>
    <t>4 días 15:02</t>
  </si>
  <si>
    <t>6 días 15:12</t>
  </si>
  <si>
    <t>6 días 15:17</t>
  </si>
  <si>
    <t>6 días 15:44</t>
  </si>
  <si>
    <t>6 días 15:48</t>
  </si>
  <si>
    <t>6 días 16:18</t>
  </si>
  <si>
    <t>4 días 16:24</t>
  </si>
  <si>
    <t>6 días 17:30</t>
  </si>
  <si>
    <t>6 días 18:05</t>
  </si>
  <si>
    <t>2 días 09:38</t>
  </si>
  <si>
    <t>2 días 07:56</t>
  </si>
  <si>
    <t>2/03/2026 19:24:53</t>
  </si>
  <si>
    <t>Legalizado con servicio se instala el sello 2251 56 602</t>
  </si>
  <si>
    <t>2/03/2026 19:29:34</t>
  </si>
  <si>
    <t>Legalizado con servicio se instala el sello 2251 56 603</t>
  </si>
  <si>
    <t>5 días 08:20</t>
  </si>
  <si>
    <t>5 días 08:23</t>
  </si>
  <si>
    <t>9 días 08:24</t>
  </si>
  <si>
    <t>5 días 08:28</t>
  </si>
  <si>
    <t>2 días 08:28</t>
  </si>
  <si>
    <t>5 días 08:45</t>
  </si>
  <si>
    <t>5 días 08:52</t>
  </si>
  <si>
    <t>6 días 08:52</t>
  </si>
  <si>
    <t>5 días 09:02</t>
  </si>
  <si>
    <t>5 días 09:11</t>
  </si>
  <si>
    <t>5 días 09:30</t>
  </si>
  <si>
    <t>5 días 09:44</t>
  </si>
  <si>
    <t>5 días 09:47</t>
  </si>
  <si>
    <t>5 días 10:01</t>
  </si>
  <si>
    <t>9 días 10:01</t>
  </si>
  <si>
    <t>9 días 10:24</t>
  </si>
  <si>
    <t>5 días 10:28</t>
  </si>
  <si>
    <t>5 días 10:29</t>
  </si>
  <si>
    <t>5 días 10:40</t>
  </si>
  <si>
    <t>5 días 10:46</t>
  </si>
  <si>
    <t>5 días 10:58</t>
  </si>
  <si>
    <t>5 días 11:13</t>
  </si>
  <si>
    <t>5 días 11:32</t>
  </si>
  <si>
    <t>0 días 10:07</t>
  </si>
  <si>
    <t>4 días 10:07</t>
  </si>
  <si>
    <t>5 días 11:37</t>
  </si>
  <si>
    <t>2 días 11:52</t>
  </si>
  <si>
    <t>5 días 12:05</t>
  </si>
  <si>
    <t>2026-03-02 16:26:12</t>
  </si>
  <si>
    <t>2026-03-11 16:26:12</t>
  </si>
  <si>
    <t>2/03/2026 16:03:34</t>
  </si>
  <si>
    <t xml:space="preserve"> bornera.y solo acometida </t>
  </si>
  <si>
    <t>0 días 11:52</t>
  </si>
  <si>
    <t>5 días 13:17</t>
  </si>
  <si>
    <t>2 días 13:21</t>
  </si>
  <si>
    <t>Legalizado</t>
  </si>
  <si>
    <t>5 días 13:32</t>
  </si>
  <si>
    <t>2 días 13:32</t>
  </si>
  <si>
    <t>9 días 13:38</t>
  </si>
  <si>
    <t>2 días 14:03</t>
  </si>
  <si>
    <t>5 días 14:41</t>
  </si>
  <si>
    <t>5 días 15:06</t>
  </si>
  <si>
    <t>5 días 15:19</t>
  </si>
  <si>
    <t>6 días 15:19</t>
  </si>
  <si>
    <t>10 días 10:45</t>
  </si>
  <si>
    <t>5 días 15:53</t>
  </si>
  <si>
    <t>5 días 15:56</t>
  </si>
  <si>
    <t>2 días 15:56</t>
  </si>
  <si>
    <t>2026-03-02 16:23:08</t>
  </si>
  <si>
    <t>2026-03-11 16:23:08</t>
  </si>
  <si>
    <t>6 días 16:23</t>
  </si>
  <si>
    <t>5 días 16:23</t>
  </si>
  <si>
    <t>2 días 16:23</t>
  </si>
  <si>
    <t>2/03/2026 19:32:48</t>
  </si>
  <si>
    <t>Legalizado con servicio se instala el sello 2251 56 604</t>
  </si>
  <si>
    <t>9 días 16:40</t>
  </si>
  <si>
    <t>5 días 17:00</t>
  </si>
  <si>
    <t>2 días 17:00</t>
  </si>
  <si>
    <t>5 días 17:11</t>
  </si>
  <si>
    <t>6 días 07:13</t>
  </si>
  <si>
    <t>6 días 08:28</t>
  </si>
  <si>
    <t>0 días 08:35</t>
  </si>
  <si>
    <t>3 días 13:15</t>
  </si>
  <si>
    <t>4 días 08:47</t>
  </si>
  <si>
    <t>6 días 09:00</t>
  </si>
  <si>
    <t>0 días 09:00</t>
  </si>
  <si>
    <t>2/03/2026 16:33:04</t>
  </si>
  <si>
    <t>4 días 09:33</t>
  </si>
  <si>
    <t>6 días 09:33</t>
  </si>
  <si>
    <t>0 días 09:41</t>
  </si>
  <si>
    <t>4 días 09:46</t>
  </si>
  <si>
    <t>2/03/2026 16:33:38</t>
  </si>
  <si>
    <t>Hv más pase</t>
  </si>
  <si>
    <t>6 días 09:58</t>
  </si>
  <si>
    <t>6 días 10:07</t>
  </si>
  <si>
    <t>6 días 10:01</t>
  </si>
  <si>
    <t>4 días 10:21</t>
  </si>
  <si>
    <t>0 días 10:22</t>
  </si>
  <si>
    <t>0 días 10:40</t>
  </si>
  <si>
    <t>4 días 10:41</t>
  </si>
  <si>
    <t>0 días 10:41</t>
  </si>
  <si>
    <t>0 días 12:05</t>
  </si>
  <si>
    <t>4 días 13:54</t>
  </si>
  <si>
    <t>4 días 14:04</t>
  </si>
  <si>
    <t>4 días 14:20</t>
  </si>
  <si>
    <t>4 días 14:29</t>
  </si>
  <si>
    <t>0 días 14:30</t>
  </si>
  <si>
    <t>23673528</t>
  </si>
  <si>
    <t>2026-03-02 17:51:01</t>
  </si>
  <si>
    <t>SERVIPLAST MEDELLIN SAS</t>
  </si>
  <si>
    <t>4083940</t>
  </si>
  <si>
    <t>3122371459</t>
  </si>
  <si>
    <t>CR 51 CL 14 -135</t>
  </si>
  <si>
    <t>051521004001350000</t>
  </si>
  <si>
    <t>2026-03-06 17:51:01</t>
  </si>
  <si>
    <t>2/03/2026 23:41:01</t>
  </si>
  <si>
    <t>4 días 14:40</t>
  </si>
  <si>
    <t>4 días 14:58</t>
  </si>
  <si>
    <t>4 días 15:04</t>
  </si>
  <si>
    <t>4 días 15:05</t>
  </si>
  <si>
    <t>4 días 15:13</t>
  </si>
  <si>
    <t>4 días 15:28</t>
  </si>
  <si>
    <t>7 días 15:39</t>
  </si>
  <si>
    <t>6 días 15:53</t>
  </si>
  <si>
    <t>4 días 16:05</t>
  </si>
  <si>
    <t>6 días 16:14</t>
  </si>
  <si>
    <t>7 días 16:24</t>
  </si>
  <si>
    <t>4 días 16:27</t>
  </si>
  <si>
    <t>4 días 16:31</t>
  </si>
  <si>
    <t>6 días 16:31</t>
  </si>
  <si>
    <t>4 días 16:57</t>
  </si>
  <si>
    <t>4 días 17:09</t>
  </si>
  <si>
    <t>0 días 17:09</t>
  </si>
  <si>
    <t>0 días 17:23</t>
  </si>
  <si>
    <t>4 días 17:45</t>
  </si>
  <si>
    <t>3 días 07:08</t>
  </si>
  <si>
    <t>4 días 07:08</t>
  </si>
  <si>
    <t>4 días 07:42</t>
  </si>
  <si>
    <t>3 días 07:47</t>
  </si>
  <si>
    <t>3 días 07:55</t>
  </si>
  <si>
    <t>7 días 07:55</t>
  </si>
  <si>
    <t>3 días 08:46</t>
  </si>
  <si>
    <t>3 días 09:16</t>
  </si>
  <si>
    <t>11 días 09:42</t>
  </si>
  <si>
    <t>3 días 09:47</t>
  </si>
  <si>
    <t>3 días 10:27</t>
  </si>
  <si>
    <t>1 días 10:37</t>
  </si>
  <si>
    <t>7 días 10:47</t>
  </si>
  <si>
    <t>3 días 10:51</t>
  </si>
  <si>
    <t>3 días 11:39</t>
  </si>
  <si>
    <t>7 días 11:39</t>
  </si>
  <si>
    <t>3 días 12:10</t>
  </si>
  <si>
    <t>3 días 12:20</t>
  </si>
  <si>
    <t>4 días 12:20</t>
  </si>
  <si>
    <t>3 días 12:25</t>
  </si>
  <si>
    <t>3 días 13:20</t>
  </si>
  <si>
    <t>3 días 13:22</t>
  </si>
  <si>
    <t>3 días 13:28</t>
  </si>
  <si>
    <t>3 días 13:50</t>
  </si>
  <si>
    <t>3 días 14:06</t>
  </si>
  <si>
    <t>3 días 14:11</t>
  </si>
  <si>
    <t>11 días 14:13</t>
  </si>
  <si>
    <t>3 días 14:28</t>
  </si>
  <si>
    <t>7 días 14:28</t>
  </si>
  <si>
    <t>1 días 15:05</t>
  </si>
  <si>
    <t>3 días 15:12</t>
  </si>
  <si>
    <t>7 días 15:12</t>
  </si>
  <si>
    <t>3 días 15:17</t>
  </si>
  <si>
    <t>7 días 15:17</t>
  </si>
  <si>
    <t>1 días 15:59</t>
  </si>
  <si>
    <t>4 días 16:06</t>
  </si>
  <si>
    <t>3 días 16:08</t>
  </si>
  <si>
    <t>11 días 16:08</t>
  </si>
  <si>
    <t>2 días 09:24</t>
  </si>
  <si>
    <t>6 días 09:24</t>
  </si>
  <si>
    <t>3 días 16:09</t>
  </si>
  <si>
    <t>7 días 16:22</t>
  </si>
  <si>
    <t>3 días 17:04</t>
  </si>
  <si>
    <t>4 días 17:04</t>
  </si>
  <si>
    <t>3 días 17:05</t>
  </si>
  <si>
    <t>3 días 17:25</t>
  </si>
  <si>
    <t>3 días 17:30</t>
  </si>
  <si>
    <t>7 días 17:30</t>
  </si>
  <si>
    <t>3 días 17:57</t>
  </si>
  <si>
    <t>4 días 17:57</t>
  </si>
  <si>
    <t>5 días 07:27</t>
  </si>
  <si>
    <t>6 días 15:43</t>
  </si>
  <si>
    <t>5 días 08:13</t>
  </si>
  <si>
    <t>8 días 08:28</t>
  </si>
  <si>
    <t>2 días 08:30</t>
  </si>
  <si>
    <t>3 días 08:30</t>
  </si>
  <si>
    <t>2 días 08:31</t>
  </si>
  <si>
    <t>2 días 08:39</t>
  </si>
  <si>
    <t>8 días 08:39</t>
  </si>
  <si>
    <t>2 días 08:50</t>
  </si>
  <si>
    <t>2 días 08:57</t>
  </si>
  <si>
    <t>7 días 09:07</t>
  </si>
  <si>
    <t>2 días 09:26</t>
  </si>
  <si>
    <t>8 días 09:37</t>
  </si>
  <si>
    <t>5 días 09:41</t>
  </si>
  <si>
    <t>2 días 10:08</t>
  </si>
  <si>
    <t>2 días 10:10</t>
  </si>
  <si>
    <t>2 días 10:28</t>
  </si>
  <si>
    <t>2 días 10:49</t>
  </si>
  <si>
    <t>8 días 10:58</t>
  </si>
  <si>
    <t>2 días 11:05</t>
  </si>
  <si>
    <t>2 días 11:13</t>
  </si>
  <si>
    <t>8 días 11:13</t>
  </si>
  <si>
    <t>8 días 11:20</t>
  </si>
  <si>
    <t>2 días 11:44</t>
  </si>
  <si>
    <t>3 días 11:44</t>
  </si>
  <si>
    <t>2 días 11:48</t>
  </si>
  <si>
    <t>3 días 11:48</t>
  </si>
  <si>
    <t>2 días 12:00</t>
  </si>
  <si>
    <t>2 días 12:14</t>
  </si>
  <si>
    <t>2 días 12:17</t>
  </si>
  <si>
    <t>2 días 12:28</t>
  </si>
  <si>
    <t>2 días 12:29</t>
  </si>
  <si>
    <t>2 días 13:09</t>
  </si>
  <si>
    <t>3 días 13:36</t>
  </si>
  <si>
    <t>2 días 13:44</t>
  </si>
  <si>
    <t>2 días 13:59</t>
  </si>
  <si>
    <t>5 días 14:20</t>
  </si>
  <si>
    <t>9 días 14:49</t>
  </si>
  <si>
    <t>7 días 14:51</t>
  </si>
  <si>
    <t>2 días 15:22</t>
  </si>
  <si>
    <t>3 días 15:34</t>
  </si>
  <si>
    <t>2 días 15:38</t>
  </si>
  <si>
    <t>2 días 15:39</t>
  </si>
  <si>
    <t>2 días 15:55</t>
  </si>
  <si>
    <t>0 días 11:45</t>
  </si>
  <si>
    <t>8 días 16:12</t>
  </si>
  <si>
    <t>7 días 16:18</t>
  </si>
  <si>
    <t>8 días 16:43</t>
  </si>
  <si>
    <t>2 días 16:50</t>
  </si>
  <si>
    <t>3 días 16:50</t>
  </si>
  <si>
    <t>2 días 17:02</t>
  </si>
  <si>
    <t>2 días 17:12</t>
  </si>
  <si>
    <t>2 días 20:56</t>
  </si>
  <si>
    <t>3 días 20:56</t>
  </si>
  <si>
    <t>9 días 09:51</t>
  </si>
  <si>
    <t>2 días 10:36</t>
  </si>
  <si>
    <t>2 días 10:48</t>
  </si>
  <si>
    <t>2 días 11:23</t>
  </si>
  <si>
    <t>9 días 11:46</t>
  </si>
  <si>
    <t>2 días 13:26</t>
  </si>
  <si>
    <t>8 días 07:56</t>
  </si>
  <si>
    <t>23676689</t>
  </si>
  <si>
    <t>2026-03-02 08:06:45</t>
  </si>
  <si>
    <t>CRISTIAN FELIPE PINEDA VILLADA</t>
  </si>
  <si>
    <t>3113052140</t>
  </si>
  <si>
    <t>RURAL_190607200700800004_PROV.RURAL_19060720070080</t>
  </si>
  <si>
    <t>190607200700800004</t>
  </si>
  <si>
    <t>2026-03-16 08:06:45</t>
  </si>
  <si>
    <t>23676756</t>
  </si>
  <si>
    <t>2026-03-02 08:19:30</t>
  </si>
  <si>
    <t>ALEXANDER DE JESUS ZAPATA ESPINOSA</t>
  </si>
  <si>
    <t>2925766</t>
  </si>
  <si>
    <t>RURAL_181033745000000002_PROV.VEREDA LA CHAPA</t>
  </si>
  <si>
    <t>181033745000000002</t>
  </si>
  <si>
    <t>2026-03-16 08:19:30</t>
  </si>
  <si>
    <t>0 días 08:19</t>
  </si>
  <si>
    <t>0 días 08:30</t>
  </si>
  <si>
    <t>0 días 08:32</t>
  </si>
  <si>
    <t>23676800</t>
  </si>
  <si>
    <t>2026-03-02 08:39:39</t>
  </si>
  <si>
    <t>EDWIN ANDRES CARDENAS VALENCIA</t>
  </si>
  <si>
    <t>3148630382</t>
  </si>
  <si>
    <t>RURAL_190400100059391101_CL 14 A N 3 -59 (INT 101</t>
  </si>
  <si>
    <t>190400100059391101</t>
  </si>
  <si>
    <t>2026-03-11 08:39:39</t>
  </si>
  <si>
    <t>0 días 08:39</t>
  </si>
  <si>
    <t>0 días 08:44</t>
  </si>
  <si>
    <t>9 días 08:44</t>
  </si>
  <si>
    <t>23676814</t>
  </si>
  <si>
    <t>2026-03-02 08:48:04</t>
  </si>
  <si>
    <t>RURAL_190400100059391201_CL 14 A N 3 -59 (INT 201</t>
  </si>
  <si>
    <t>190400100059391201</t>
  </si>
  <si>
    <t>2026-03-11 08:48:04</t>
  </si>
  <si>
    <t>0 días 08:51</t>
  </si>
  <si>
    <t>23676836</t>
  </si>
  <si>
    <t>2026-03-02 08:53:54</t>
  </si>
  <si>
    <t>RURAL_190400100059391301__CL 14 A N 3 -59 (INT 301</t>
  </si>
  <si>
    <t>190400100059391301</t>
  </si>
  <si>
    <t>2026-03-11 08:53:54</t>
  </si>
  <si>
    <t>0 días 08:59</t>
  </si>
  <si>
    <t>0 días 09:02</t>
  </si>
  <si>
    <t>23676856</t>
  </si>
  <si>
    <t>2026-03-02 09:05:33</t>
  </si>
  <si>
    <t>NORA ELENA CARVAJAL DUQUE</t>
  </si>
  <si>
    <t>5483587</t>
  </si>
  <si>
    <t>RURAL_190439100533800301</t>
  </si>
  <si>
    <t>190439100533800301</t>
  </si>
  <si>
    <t>2026-03-11 09:05:33</t>
  </si>
  <si>
    <t>0 días 09:05</t>
  </si>
  <si>
    <t>0 días 09:15</t>
  </si>
  <si>
    <t>23676875</t>
  </si>
  <si>
    <t>2026-03-02 09:17:01</t>
  </si>
  <si>
    <t>MARIA EUGENIA TABARES</t>
  </si>
  <si>
    <t>5610370</t>
  </si>
  <si>
    <t>RURAL_190400100017130100_CL 5 CR 5 -55 LT 133</t>
  </si>
  <si>
    <t>190400100017130100</t>
  </si>
  <si>
    <t>2026-03-11 09:17:01</t>
  </si>
  <si>
    <t>0 días 09:18</t>
  </si>
  <si>
    <t>0 días 09:20</t>
  </si>
  <si>
    <t>10 días 09:29</t>
  </si>
  <si>
    <t>0 días 09:38</t>
  </si>
  <si>
    <t>9 días 09:38</t>
  </si>
  <si>
    <t>0 días 09:46</t>
  </si>
  <si>
    <t>6 días 09:46</t>
  </si>
  <si>
    <t>0 días 09:47</t>
  </si>
  <si>
    <t>0 días 09:51</t>
  </si>
  <si>
    <t>9 días 10:00</t>
  </si>
  <si>
    <t>0 días 10:02</t>
  </si>
  <si>
    <t>23676961</t>
  </si>
  <si>
    <t>2026-03-02 10:05:25</t>
  </si>
  <si>
    <t>MARIA OLGA MARTINEZ ARIAS</t>
  </si>
  <si>
    <t>RURAL_190149100106148002_CL 38 N 33 A -09 APTO 101</t>
  </si>
  <si>
    <t>190149100106148002</t>
  </si>
  <si>
    <t>2026-03-11 10:05:25</t>
  </si>
  <si>
    <t>0 días 10:06</t>
  </si>
  <si>
    <t>23676988</t>
  </si>
  <si>
    <t>2026-03-02 10:21:01</t>
  </si>
  <si>
    <t>JULIAN GONZALEZ ALZATE</t>
  </si>
  <si>
    <t>3207090517</t>
  </si>
  <si>
    <t>RURAL_190698200411256002_PROV.VDA EL SALTO</t>
  </si>
  <si>
    <t>190698200411256002</t>
  </si>
  <si>
    <t>2026-03-16 10:21:01</t>
  </si>
  <si>
    <t>0 días 10:23</t>
  </si>
  <si>
    <t>6 días 10:23</t>
  </si>
  <si>
    <t>0 días 10:26</t>
  </si>
  <si>
    <t>8 días 10:28</t>
  </si>
  <si>
    <t>0 días 10:33</t>
  </si>
  <si>
    <t>0 días 10:37</t>
  </si>
  <si>
    <t>23677026</t>
  </si>
  <si>
    <t>2026-03-02 10:40:18</t>
  </si>
  <si>
    <t>CLAUDIA ALEXANDRA GRISALES RODRIGUEZ</t>
  </si>
  <si>
    <t>3206651908</t>
  </si>
  <si>
    <t>RURAL_190616200271296000_VEREDA SAN LUIS FINCA 230</t>
  </si>
  <si>
    <t>190616200271296001</t>
  </si>
  <si>
    <t>2026-03-16 10:40:18</t>
  </si>
  <si>
    <t>0 días 10:44</t>
  </si>
  <si>
    <t>0 días 10:48</t>
  </si>
  <si>
    <t>3 días 10:53</t>
  </si>
  <si>
    <t>0 días 10:59</t>
  </si>
  <si>
    <t>0 días 11:02</t>
  </si>
  <si>
    <t>3 días 11:02</t>
  </si>
  <si>
    <t>0 días 11:04</t>
  </si>
  <si>
    <t>0 días 11:05</t>
  </si>
  <si>
    <t>0 días 11:11</t>
  </si>
  <si>
    <t>10 días 11:11</t>
  </si>
  <si>
    <t>0 días 11:20</t>
  </si>
  <si>
    <t>23677128</t>
  </si>
  <si>
    <t>2026-03-02 11:21:02</t>
  </si>
  <si>
    <t>CL 59 D CR 54 -45 (INTERIOR 123 )</t>
  </si>
  <si>
    <t>900056150002003391</t>
  </si>
  <si>
    <t>2026-03-11 11:21:02</t>
  </si>
  <si>
    <t>23677137</t>
  </si>
  <si>
    <t>2026-03-02 11:26:03</t>
  </si>
  <si>
    <t>MARTHA CECILIA GARCIA DUQUE</t>
  </si>
  <si>
    <t>3195821579</t>
  </si>
  <si>
    <t>RURAL_181055601700000001</t>
  </si>
  <si>
    <t>181055601700000001</t>
  </si>
  <si>
    <t>2026-03-16 11:26:03</t>
  </si>
  <si>
    <t>23677151</t>
  </si>
  <si>
    <t>2026-03-02 11:33:24</t>
  </si>
  <si>
    <t>RURAL_176057562800000005_ VEREDA EL ROBLE FINCA 17</t>
  </si>
  <si>
    <t>176057562800000005</t>
  </si>
  <si>
    <t>2026-03-16 11:33:24</t>
  </si>
  <si>
    <t>23677155</t>
  </si>
  <si>
    <t>2026-03-02 11:33:58</t>
  </si>
  <si>
    <t>JAVIER HUMBERTO ZULUAGA GIRALDO</t>
  </si>
  <si>
    <t>3044859594</t>
  </si>
  <si>
    <t>RURAL_181038951000000001</t>
  </si>
  <si>
    <t>181038951000000001</t>
  </si>
  <si>
    <t>2026-03-16 11:33:58</t>
  </si>
  <si>
    <t>23677173</t>
  </si>
  <si>
    <t>2026-03-02 11:41:39</t>
  </si>
  <si>
    <t>HOLDING EL PERPETUO SOCORRO SAS</t>
  </si>
  <si>
    <t>3136200693</t>
  </si>
  <si>
    <t>RURAL_190607200460378052_CASA 52 LT 2 B</t>
  </si>
  <si>
    <t>190607200460378052</t>
  </si>
  <si>
    <t>2026-03-16 11:41:39</t>
  </si>
  <si>
    <t>0 días 11:47</t>
  </si>
  <si>
    <t>0 días 11:51</t>
  </si>
  <si>
    <t>0 días 11:56</t>
  </si>
  <si>
    <t>0 días 12:06</t>
  </si>
  <si>
    <t>3 días 12:06</t>
  </si>
  <si>
    <t>3 días 12:07</t>
  </si>
  <si>
    <t>23677213</t>
  </si>
  <si>
    <t>2026-03-02 12:14:32</t>
  </si>
  <si>
    <t>IGNACIO DE JESUS RAMIREZ RENDON</t>
  </si>
  <si>
    <t>5622789</t>
  </si>
  <si>
    <t>3128218608</t>
  </si>
  <si>
    <t>RURAL_190616200271216001_PROV.VEREDA SAN LUIS</t>
  </si>
  <si>
    <t>190616200271216001</t>
  </si>
  <si>
    <t>2026-03-16 12:14:32</t>
  </si>
  <si>
    <t>4 días 12:14</t>
  </si>
  <si>
    <t>0 días 12:27</t>
  </si>
  <si>
    <t>0 días 12:29</t>
  </si>
  <si>
    <t>0 días 13:16</t>
  </si>
  <si>
    <t>23677321</t>
  </si>
  <si>
    <t>2026-03-02 13:28:37</t>
  </si>
  <si>
    <t>6089858</t>
  </si>
  <si>
    <t>RURAL_190440200663812002_VDA CRISTO REY APTO 302</t>
  </si>
  <si>
    <t>190440200663812002</t>
  </si>
  <si>
    <t>2026-03-16 13:28:37</t>
  </si>
  <si>
    <t>0 días 13:30</t>
  </si>
  <si>
    <t>23677342</t>
  </si>
  <si>
    <t>2026-03-02 13:34:57</t>
  </si>
  <si>
    <t>OSCAR FABIAN BUENAVENTURA</t>
  </si>
  <si>
    <t>3159284907</t>
  </si>
  <si>
    <t>RURAL_190440200560820003_PROV.VEREDA CASCAJO ABAJO</t>
  </si>
  <si>
    <t>190440200560820003</t>
  </si>
  <si>
    <t>2026-03-16 13:34:57</t>
  </si>
  <si>
    <t>0 días 13:34</t>
  </si>
  <si>
    <t>23677366</t>
  </si>
  <si>
    <t>2026-03-02 13:44:31</t>
  </si>
  <si>
    <t>RURAL_190440200663812003_VDA CRSITO REY APTO 402</t>
  </si>
  <si>
    <t>190440200663812003</t>
  </si>
  <si>
    <t>2026-03-16 13:44:31</t>
  </si>
  <si>
    <t>0 días 13:44</t>
  </si>
  <si>
    <t>23677368</t>
  </si>
  <si>
    <t>2026-03-02 13:44:56</t>
  </si>
  <si>
    <t>LUIS GERMAN NARANJO MOSCOSO</t>
  </si>
  <si>
    <t>3006002068</t>
  </si>
  <si>
    <t>RURAL_190616200261654009_PROV.VEREDA SAN LUIS</t>
  </si>
  <si>
    <t>190616200261654009</t>
  </si>
  <si>
    <t>2026-03-16 13:44:56</t>
  </si>
  <si>
    <t>23677392</t>
  </si>
  <si>
    <t>2026-03-02 13:56:32</t>
  </si>
  <si>
    <t>SORANY LEZCANO PANESSO</t>
  </si>
  <si>
    <t>3148477390</t>
  </si>
  <si>
    <t>RURAL_147021863000000000_CL 65 A CR 152 -45_VDA LA</t>
  </si>
  <si>
    <t>147021863000000000</t>
  </si>
  <si>
    <t>2026-03-16 13:56:32</t>
  </si>
  <si>
    <t>0 días 13:56</t>
  </si>
  <si>
    <t>23677395</t>
  </si>
  <si>
    <t>2026-03-02 14:00:33</t>
  </si>
  <si>
    <t>GUILLERMO LEON GARCIA  HENAO</t>
  </si>
  <si>
    <t>3053313398</t>
  </si>
  <si>
    <t>RURAL_190002200710450002_PROV.VEREDA CANDELA</t>
  </si>
  <si>
    <t>190002200710450002</t>
  </si>
  <si>
    <t>2026-03-16 14:00:33</t>
  </si>
  <si>
    <t>23677397</t>
  </si>
  <si>
    <t>2026-03-02 14:04:26</t>
  </si>
  <si>
    <t>BEATRIZ ELENA ZABALA PEREZ</t>
  </si>
  <si>
    <t>3147517345</t>
  </si>
  <si>
    <t>RURAL_190318203193530004_PROV.VDA BATEA SECA</t>
  </si>
  <si>
    <t>190318203193530004</t>
  </si>
  <si>
    <t>2026-03-16 14:04:26</t>
  </si>
  <si>
    <t>23677398</t>
  </si>
  <si>
    <t>2026-03-02 14:04:39</t>
  </si>
  <si>
    <t>RURAL_190440200663800001_VDA CRISTO REY APTO 202</t>
  </si>
  <si>
    <t>190440200663800001</t>
  </si>
  <si>
    <t>2026-03-16 14:04:39</t>
  </si>
  <si>
    <t>23677437</t>
  </si>
  <si>
    <t>2026-03-02 14:24:48</t>
  </si>
  <si>
    <t>ANA MARIA ARENAS GIRALDO</t>
  </si>
  <si>
    <t>RURAL_190149100058785001_CRA 26 E 40 B 01 APTO 201</t>
  </si>
  <si>
    <t>190149100058785001</t>
  </si>
  <si>
    <t>2026-03-11 14:24:48</t>
  </si>
  <si>
    <t>0 días 14:24</t>
  </si>
  <si>
    <t>0 días 14:34</t>
  </si>
  <si>
    <t>0 días 14:39</t>
  </si>
  <si>
    <t>0 días 14:44</t>
  </si>
  <si>
    <t>23677477</t>
  </si>
  <si>
    <t>2026-03-02 14:44:12</t>
  </si>
  <si>
    <t>3206927755</t>
  </si>
  <si>
    <t>RURAL_190149100058785002_CRA 26 E 40 B 01 APTO 301</t>
  </si>
  <si>
    <t>190149100058785002</t>
  </si>
  <si>
    <t>2026-03-11 14:44:12</t>
  </si>
  <si>
    <t>23677493</t>
  </si>
  <si>
    <t>2026-03-02 14:53:31</t>
  </si>
  <si>
    <t>LUIS CARLOS CASTAÑO DUQUE</t>
  </si>
  <si>
    <t>5116983</t>
  </si>
  <si>
    <t>RURAL_190697100327000211_CL 51A-40-95 IN 211</t>
  </si>
  <si>
    <t>190697100327000211</t>
  </si>
  <si>
    <t>2026-03-11 14:53:31</t>
  </si>
  <si>
    <t>23677501</t>
  </si>
  <si>
    <t>2026-03-02 14:57:29</t>
  </si>
  <si>
    <t>HUGO IGNACIO HERNADEZ PANIAGUA</t>
  </si>
  <si>
    <t>3225192781</t>
  </si>
  <si>
    <t>RURAL_190319207020167001_PROV.VDA YOLOMBAL</t>
  </si>
  <si>
    <t>190319207020167001</t>
  </si>
  <si>
    <t>2026-03-16 14:57:29</t>
  </si>
  <si>
    <t>0 días 15:06</t>
  </si>
  <si>
    <t>23677550</t>
  </si>
  <si>
    <t>2026-03-02 15:20:54</t>
  </si>
  <si>
    <t>OCTAVIO DE JESUS MURILLO MARIN</t>
  </si>
  <si>
    <t>3209105498</t>
  </si>
  <si>
    <t>RURAL_190439100287000501_CL 31 A CR 33 -94 ( INTER</t>
  </si>
  <si>
    <t>190439100287000501</t>
  </si>
  <si>
    <t>2026-03-11 15:20:54</t>
  </si>
  <si>
    <t>23677553</t>
  </si>
  <si>
    <t>2026-03-02 15:22:25</t>
  </si>
  <si>
    <t>3193188078</t>
  </si>
  <si>
    <t>CL 24 CR 55 F -13 (INTERIOR 202 )</t>
  </si>
  <si>
    <t>900056150001989419</t>
  </si>
  <si>
    <t>2026-03-11 15:22:25</t>
  </si>
  <si>
    <t>0 días 15:29</t>
  </si>
  <si>
    <t>0 días 15:36</t>
  </si>
  <si>
    <t>23677588</t>
  </si>
  <si>
    <t>2026-03-02 15:41:43</t>
  </si>
  <si>
    <t>BLANCA ROSA VILLA SERNA</t>
  </si>
  <si>
    <t>RURAL_190318101385020301_CR 51 CLL 37 -15 ( INTERI</t>
  </si>
  <si>
    <t>190318101385020301</t>
  </si>
  <si>
    <t>2026-03-11 15:41:43</t>
  </si>
  <si>
    <t>0 días 15:42</t>
  </si>
  <si>
    <t>23677594</t>
  </si>
  <si>
    <t>2026-03-02 15:45:20</t>
  </si>
  <si>
    <t>OSCAR MAURICIO GIL GIL</t>
  </si>
  <si>
    <t>6210993</t>
  </si>
  <si>
    <t>RURAL_190616200332408001_PROV.VDA CUCHILLAS DE SAN</t>
  </si>
  <si>
    <t>190616200332408001</t>
  </si>
  <si>
    <t>2026-03-16 15:45:20</t>
  </si>
  <si>
    <t>0 días 15:45</t>
  </si>
  <si>
    <t>23677600</t>
  </si>
  <si>
    <t>2026-03-02 15:49:09</t>
  </si>
  <si>
    <t>JUAN GUILLERMO AGUIRRE CORTEZ</t>
  </si>
  <si>
    <t>3192550942</t>
  </si>
  <si>
    <t>CL 2 B CR 81 B -207 (INTERIOR 1000 )</t>
  </si>
  <si>
    <t>050812201202071000</t>
  </si>
  <si>
    <t>2026-03-06 15:49:09</t>
  </si>
  <si>
    <t>23677608</t>
  </si>
  <si>
    <t>2026-03-02 15:55:53</t>
  </si>
  <si>
    <t>JOSE JULIAN PINO JARAMILLO</t>
  </si>
  <si>
    <t>3218142087</t>
  </si>
  <si>
    <t>RURAL_190649200227625001_PROV.VEREDA BETULIA</t>
  </si>
  <si>
    <t>190649200227625001</t>
  </si>
  <si>
    <t>2026-03-16 15:55:53</t>
  </si>
  <si>
    <t>0 días 15:55</t>
  </si>
  <si>
    <t>23677609</t>
  </si>
  <si>
    <t>2026-03-02 15:56:19</t>
  </si>
  <si>
    <t>WILDOR HORACIO CALLE ARIZA</t>
  </si>
  <si>
    <t>3217462268</t>
  </si>
  <si>
    <t>RURAL_190667100555600000_CL 15 CR 22 -21</t>
  </si>
  <si>
    <t>190667100555600000</t>
  </si>
  <si>
    <t>2026-03-13 15:56:19</t>
  </si>
  <si>
    <t>23677619</t>
  </si>
  <si>
    <t>2026-03-02 16:02:04</t>
  </si>
  <si>
    <t>YULY VANESSA GUTIERREZ AGAMEZ</t>
  </si>
  <si>
    <t>8493882</t>
  </si>
  <si>
    <t>3104295383</t>
  </si>
  <si>
    <t>RURAL_190284200983120001_VDA PIEDRAS BLANCAS</t>
  </si>
  <si>
    <t>190284200983120001</t>
  </si>
  <si>
    <t>2026-03-06 16:02:04</t>
  </si>
  <si>
    <t>23677621</t>
  </si>
  <si>
    <t>2026-03-02 16:03:15</t>
  </si>
  <si>
    <t>DIEGO ESNEYDER BUITRAGO OCAMPO</t>
  </si>
  <si>
    <t>RURAL_190319203821430001_VEREDA JUAN XXIII</t>
  </si>
  <si>
    <t>190319203821430001</t>
  </si>
  <si>
    <t>2026-03-16 16:03:15</t>
  </si>
  <si>
    <t>23677623</t>
  </si>
  <si>
    <t>2026-03-02 16:04:18</t>
  </si>
  <si>
    <t>DELSY EUGENIA PAEZ GALLEGO</t>
  </si>
  <si>
    <t>3218556736</t>
  </si>
  <si>
    <t>RURAL_190649200263008001_PROV.VEREDA DINAMARCA</t>
  </si>
  <si>
    <t>190649200263008001</t>
  </si>
  <si>
    <t>2026-03-16 16:04:18</t>
  </si>
  <si>
    <t>23677627</t>
  </si>
  <si>
    <t>2026-03-02 16:08:26</t>
  </si>
  <si>
    <t>CARLOS MARIO ARENAS ROMAN</t>
  </si>
  <si>
    <t>3215293094</t>
  </si>
  <si>
    <t>CL 49 AA CR 99 AB -33 (INTERIOR 301 )</t>
  </si>
  <si>
    <t>054919119120330301</t>
  </si>
  <si>
    <t>2026-03-09 16:08:26</t>
  </si>
  <si>
    <t>23677631</t>
  </si>
  <si>
    <t>2026-03-02 16:09:29</t>
  </si>
  <si>
    <t>LUIS FELIPE LOPEZ VALLE</t>
  </si>
  <si>
    <t>3224806732</t>
  </si>
  <si>
    <t>CL 58 CR 94 -71 (INTERIOR 208 )</t>
  </si>
  <si>
    <t>055918004000710208</t>
  </si>
  <si>
    <t>2026-03-09 16:09:29</t>
  </si>
  <si>
    <t>23677659</t>
  </si>
  <si>
    <t>2026-03-02 16:27:26</t>
  </si>
  <si>
    <t>LEIDI MILENA RESTREPO LONDOÑO</t>
  </si>
  <si>
    <t>3041215972</t>
  </si>
  <si>
    <t>CR 81 CL 1 SUR -205 (INTERIOR 217 )</t>
  </si>
  <si>
    <t>040821001002050217</t>
  </si>
  <si>
    <t>2026-03-13 16:27:26</t>
  </si>
  <si>
    <t>23677663</t>
  </si>
  <si>
    <t>2026-03-02 16:34:09</t>
  </si>
  <si>
    <t>CONSORCIO AMT24</t>
  </si>
  <si>
    <t>3108496797</t>
  </si>
  <si>
    <t>CL 40 D SUR CR 38 B -1 (INTERIOR 5 )</t>
  </si>
  <si>
    <t>024310408200010005</t>
  </si>
  <si>
    <t>2026-03-11 16:34:09</t>
  </si>
  <si>
    <t>23677667</t>
  </si>
  <si>
    <t>2026-03-02 16:36:37</t>
  </si>
  <si>
    <t>ROSALBA BEJARANO PALACIOS</t>
  </si>
  <si>
    <t>3214163648</t>
  </si>
  <si>
    <t>CR 90 C CL 15 -64 (INTERIOR 301 )</t>
  </si>
  <si>
    <t>051920305000640301</t>
  </si>
  <si>
    <t>2026-03-17 16:36:37</t>
  </si>
  <si>
    <t>0 días 16:36</t>
  </si>
  <si>
    <t>23677669</t>
  </si>
  <si>
    <t>2026-03-02 16:37:12</t>
  </si>
  <si>
    <t>GLORIA CECILIA RESTREPO RESTREPO</t>
  </si>
  <si>
    <t>3153264728</t>
  </si>
  <si>
    <t>RURAL_190376200491613000_EL TAMBO</t>
  </si>
  <si>
    <t>190376200491613000</t>
  </si>
  <si>
    <t>2026-03-20 16:37:12</t>
  </si>
  <si>
    <t>23677674</t>
  </si>
  <si>
    <t>2026-03-02 16:41:27</t>
  </si>
  <si>
    <t>DUVAN ALEXIS SOTO HINCAPIE</t>
  </si>
  <si>
    <t>3127984105</t>
  </si>
  <si>
    <t>CR 90 CL 58 CC -51 (INTERIOR 301 )</t>
  </si>
  <si>
    <t>055920008330510301</t>
  </si>
  <si>
    <t>2026-03-09 16:41:27</t>
  </si>
  <si>
    <t>0 días 16:41</t>
  </si>
  <si>
    <t>23677676</t>
  </si>
  <si>
    <t>2026-03-02 16:43:16</t>
  </si>
  <si>
    <t>ELKIN GALVIS</t>
  </si>
  <si>
    <t>3052554738</t>
  </si>
  <si>
    <t>CL 55 G CR 3 ESTE -15 (INTERIOR 102 )</t>
  </si>
  <si>
    <t>705015703000150102</t>
  </si>
  <si>
    <t>2026-03-09 16:43:16</t>
  </si>
  <si>
    <t>23677677</t>
  </si>
  <si>
    <t>2026-03-02 16:43:18</t>
  </si>
  <si>
    <t>IVAN DARIO MONSALVE SUAREZ</t>
  </si>
  <si>
    <t>RURAL_174008968000000003_VEREDA LA CONTRATA</t>
  </si>
  <si>
    <t>174008968000000003</t>
  </si>
  <si>
    <t>2026-03-06 16:43:18</t>
  </si>
  <si>
    <t>23677680</t>
  </si>
  <si>
    <t>2026-03-02 16:46:15</t>
  </si>
  <si>
    <t>RURAL_174008968000000002_VEREDA LA CONTRATA</t>
  </si>
  <si>
    <t>174008968000000002</t>
  </si>
  <si>
    <t>2026-03-06 16:46:15</t>
  </si>
  <si>
    <t>0 días 16:46</t>
  </si>
  <si>
    <t>23677683</t>
  </si>
  <si>
    <t>2026-03-02 16:47:06</t>
  </si>
  <si>
    <t>E.S.E HOSPITAL SAN VICENTE DE PAÚL DE RE</t>
  </si>
  <si>
    <t>RURAL_190604100024900000_EL BOLSILLO</t>
  </si>
  <si>
    <t>190604100024900000</t>
  </si>
  <si>
    <t>2026-03-06 16:47:06</t>
  </si>
  <si>
    <t>23677686</t>
  </si>
  <si>
    <t>2026-03-02 16:48:54</t>
  </si>
  <si>
    <t>RURAL_190670201821750001_190670201821750001</t>
  </si>
  <si>
    <t>190670201821750001</t>
  </si>
  <si>
    <t>2026-03-06 16:48:54</t>
  </si>
  <si>
    <t>0 días 16:48</t>
  </si>
  <si>
    <t>23677692</t>
  </si>
  <si>
    <t>2026-03-02 16:51:48</t>
  </si>
  <si>
    <t>CR 59 CL 25 -31</t>
  </si>
  <si>
    <t>052529005000310000</t>
  </si>
  <si>
    <t>2026-03-06 16:51:48</t>
  </si>
  <si>
    <t>23677693</t>
  </si>
  <si>
    <t>2026-03-02 16:52:12</t>
  </si>
  <si>
    <t>ADRIAN ALONSO PARRA VALDES</t>
  </si>
  <si>
    <t>3246744690</t>
  </si>
  <si>
    <t>RURAL_171026843000000002_PROV.VEREDA SAN BASILIO A</t>
  </si>
  <si>
    <t>171026843000000002</t>
  </si>
  <si>
    <t>2026-03-06 16:52:12</t>
  </si>
  <si>
    <t>23677694</t>
  </si>
  <si>
    <t>2026-03-02 16:52:40</t>
  </si>
  <si>
    <t>ALEXANDER RUIZ MUÑOZ</t>
  </si>
  <si>
    <t>3113615862</t>
  </si>
  <si>
    <t>CL 53 CR 110 -500 (INTERIOR 110 )</t>
  </si>
  <si>
    <t>085113000005000110</t>
  </si>
  <si>
    <t>2026-03-17 16:52:40</t>
  </si>
  <si>
    <t>10 días 16:52</t>
  </si>
  <si>
    <t>23677701</t>
  </si>
  <si>
    <t>2026-03-02 16:57:55</t>
  </si>
  <si>
    <t>JUNTA MUNICIPAL DE DEPORTES</t>
  </si>
  <si>
    <t>8595811</t>
  </si>
  <si>
    <t>3117016271</t>
  </si>
  <si>
    <t>RURAL_190284100821520000_UNUDAD DEPORT CAFETERIA</t>
  </si>
  <si>
    <t>190284100821520000</t>
  </si>
  <si>
    <t>2026-03-06 16:57:55</t>
  </si>
  <si>
    <t>23677705</t>
  </si>
  <si>
    <t>2026-03-02 17:00:40</t>
  </si>
  <si>
    <t>GUILLERMO ALONSO VELEZ VELEZ</t>
  </si>
  <si>
    <t>3136004807</t>
  </si>
  <si>
    <t>RURAL_171041701000000001_PROV.VEREDA SAN JUAN</t>
  </si>
  <si>
    <t>171041701000000001</t>
  </si>
  <si>
    <t>2026-03-06 17:00:40</t>
  </si>
  <si>
    <t>23677714</t>
  </si>
  <si>
    <t>2026-03-02 17:09:51</t>
  </si>
  <si>
    <t>SANTIAGO GARCIA MOLINA</t>
  </si>
  <si>
    <t>3246493005</t>
  </si>
  <si>
    <t>RURAL_190030100067270000_CL 46 51-90</t>
  </si>
  <si>
    <t>190030100067270000</t>
  </si>
  <si>
    <t>2026-03-06 17:09:51</t>
  </si>
  <si>
    <t>23677724</t>
  </si>
  <si>
    <t>2026-03-02 17:28:26</t>
  </si>
  <si>
    <t>MUNICIPIO DE GIRALDO</t>
  </si>
  <si>
    <t>RURAL_190042200590002001_PROV.VEREDA EL BALSO</t>
  </si>
  <si>
    <t>190042200590002001</t>
  </si>
  <si>
    <t>2026-03-06 17:28:26</t>
  </si>
  <si>
    <t>0 días 17:28</t>
  </si>
  <si>
    <t>3 días 17:28</t>
  </si>
  <si>
    <t>23677730</t>
  </si>
  <si>
    <t>2026-03-02 17:35:26</t>
  </si>
  <si>
    <t>FRANCISCO ANTONIO CORREA BENITEZ</t>
  </si>
  <si>
    <t>3135332874</t>
  </si>
  <si>
    <t>RURAL_190042100343060000_190042100343060000</t>
  </si>
  <si>
    <t>190042100343060000</t>
  </si>
  <si>
    <t>2026-03-06 17:35:26</t>
  </si>
  <si>
    <t>23677731</t>
  </si>
  <si>
    <t>2026-03-02 17:36:03</t>
  </si>
  <si>
    <t>SINDY  PARDO ZAPATA</t>
  </si>
  <si>
    <t>CL 33 B SUR CR 47 -57</t>
  </si>
  <si>
    <t>023413207000570000</t>
  </si>
  <si>
    <t>2026-03-06 17:36:03</t>
  </si>
  <si>
    <t>0 días 17:36</t>
  </si>
  <si>
    <t>23677736</t>
  </si>
  <si>
    <t>2026-03-02 17:39:55</t>
  </si>
  <si>
    <t>MARLENY  HERNANDEZ MONTOYA</t>
  </si>
  <si>
    <t>5829196</t>
  </si>
  <si>
    <t>3117701692</t>
  </si>
  <si>
    <t>CR 20 B CL 47 -195 (INTERIOR 400 )</t>
  </si>
  <si>
    <t>054220207001950400</t>
  </si>
  <si>
    <t>2026-03-09 17:39:55</t>
  </si>
  <si>
    <t>23677740</t>
  </si>
  <si>
    <t>2026-03-02 17:48:11</t>
  </si>
  <si>
    <t>ALEXANDRA MARIA MORALES SANCHEZ</t>
  </si>
  <si>
    <t>3860218</t>
  </si>
  <si>
    <t>3108416571</t>
  </si>
  <si>
    <t>RURAL_125003195105000000_CL 28 SR 4A 304(IN 106)</t>
  </si>
  <si>
    <t>125003195105000000</t>
  </si>
  <si>
    <t>2026-03-20 17:48:11</t>
  </si>
  <si>
    <t>23677742</t>
  </si>
  <si>
    <t>2026-03-02 17:51:59</t>
  </si>
  <si>
    <t>MARIA TERESA VELEZ DURANGO</t>
  </si>
  <si>
    <t>3187441742</t>
  </si>
  <si>
    <t>RURAL_190847100046100000_KR 1</t>
  </si>
  <si>
    <t>190847100046100000</t>
  </si>
  <si>
    <t>2026-03-13 17:51:59</t>
  </si>
  <si>
    <t>23677744</t>
  </si>
  <si>
    <t>2026-03-02 17:59:17</t>
  </si>
  <si>
    <t>ELKIN DE JESUS VELASQUEZ GALEANO</t>
  </si>
  <si>
    <t>3116073044</t>
  </si>
  <si>
    <t>RURAL_190698200445952001_PROV.VEREDA ALPES</t>
  </si>
  <si>
    <t>190698200445952001</t>
  </si>
  <si>
    <t>2026-03-06 17:59:17</t>
  </si>
  <si>
    <t>23677747</t>
  </si>
  <si>
    <t>2026-03-02 18:02:42</t>
  </si>
  <si>
    <t>JUAN HERMES LOPEZ ARAQUE</t>
  </si>
  <si>
    <t>3192861517</t>
  </si>
  <si>
    <t>RURAL_190740100078200004</t>
  </si>
  <si>
    <t>190740100078200004</t>
  </si>
  <si>
    <t>2026-03-06 18:02:42</t>
  </si>
  <si>
    <t>3 días 18:02</t>
  </si>
  <si>
    <t>23677748</t>
  </si>
  <si>
    <t>2026-03-02 18:03:52</t>
  </si>
  <si>
    <t>DORA ALICIA USUGA GIRALDO</t>
  </si>
  <si>
    <t>3634049</t>
  </si>
  <si>
    <t>3052644450</t>
  </si>
  <si>
    <t>CL 62 CR 18 D -23 (INTERIOR 202 )</t>
  </si>
  <si>
    <t>056112008400230202</t>
  </si>
  <si>
    <t>2026-03-09 18:03:52</t>
  </si>
  <si>
    <t>23677750</t>
  </si>
  <si>
    <t>2026-03-02 18:23:16</t>
  </si>
  <si>
    <t>JOHN ARLEY VELEZ MARULANDA</t>
  </si>
  <si>
    <t>3206737869</t>
  </si>
  <si>
    <t>RURAL_190755200188510000_VDA LA LINDA HONDURAS</t>
  </si>
  <si>
    <t>190755200188510000</t>
  </si>
  <si>
    <t>2026-03-06 18:23:16</t>
  </si>
  <si>
    <t>23677753</t>
  </si>
  <si>
    <t>2026-03-02 18:34:59</t>
  </si>
  <si>
    <t>EDGAR DE JESUS GOMEZ JIMENEZ</t>
  </si>
  <si>
    <t>RURAL_190755200170057000_VDA HONDURAS</t>
  </si>
  <si>
    <t>190755200170057000</t>
  </si>
  <si>
    <t>2026-03-06 18:34:59</t>
  </si>
  <si>
    <t>23677754</t>
  </si>
  <si>
    <t>2026-03-02 18:38:02</t>
  </si>
  <si>
    <t>JUAN GUILLERMO GARCES RESTREPO</t>
  </si>
  <si>
    <t>3229641</t>
  </si>
  <si>
    <t>RURAL_190584200552200000_RIO CLARO</t>
  </si>
  <si>
    <t>190584200552200000</t>
  </si>
  <si>
    <t>2026-03-06 18:38:02</t>
  </si>
  <si>
    <t>23677755</t>
  </si>
  <si>
    <t>2026-03-02 18:43:33</t>
  </si>
  <si>
    <t>HORACIO DE JESUS HENAO GOMEZ</t>
  </si>
  <si>
    <t>2882149</t>
  </si>
  <si>
    <t>3023344667</t>
  </si>
  <si>
    <t>RURAL_190670201816160000_VDA SAN JUAN</t>
  </si>
  <si>
    <t>190670201816160000</t>
  </si>
  <si>
    <t>2026-03-20 18:43:33</t>
  </si>
  <si>
    <t>23677757</t>
  </si>
  <si>
    <t>2026-03-02 18:49:54</t>
  </si>
  <si>
    <t>JAIRO DE JESUS RUEDA TRUJILLO</t>
  </si>
  <si>
    <t>3008316702</t>
  </si>
  <si>
    <t>CL 26 CR 84 -67 (INTERIOR 333 )</t>
  </si>
  <si>
    <t>052816004000670333</t>
  </si>
  <si>
    <t>2026-03-09 18:49:54</t>
  </si>
  <si>
    <t>23677759</t>
  </si>
  <si>
    <t>2026-03-02 18:56:09</t>
  </si>
  <si>
    <t>SEBASTIAN CHICA GARCIA</t>
  </si>
  <si>
    <t>RURAL_190440200533756000_VDA BELEN</t>
  </si>
  <si>
    <t>190440200533756000</t>
  </si>
  <si>
    <t>2026-03-20 18:56:09</t>
  </si>
  <si>
    <t>23677760</t>
  </si>
  <si>
    <t>2026-03-02 18:58:52</t>
  </si>
  <si>
    <t>NORBEY CEBALLOS ATEHORTUA</t>
  </si>
  <si>
    <t>RURAL_190660100073000000_CALLE COLOMBIA</t>
  </si>
  <si>
    <t>190660100073000000</t>
  </si>
  <si>
    <t>2026-03-13 18:58:52</t>
  </si>
  <si>
    <t>23677761</t>
  </si>
  <si>
    <t>2026-03-02 19:33:28</t>
  </si>
  <si>
    <t>MARIANA RESTREPO</t>
  </si>
  <si>
    <t>3193290909</t>
  </si>
  <si>
    <t>CR 24 C CL 41 SUR -0 (INTERIOR 193 )</t>
  </si>
  <si>
    <t>024224301000000193</t>
  </si>
  <si>
    <t>2026-03-06 19:33:28</t>
  </si>
  <si>
    <t>23677762</t>
  </si>
  <si>
    <t>2026-03-02 19:41:38</t>
  </si>
  <si>
    <t>DIEGO LEON VELEZ MEJIA</t>
  </si>
  <si>
    <t>3225122099</t>
  </si>
  <si>
    <t>RURAL_190616200220616101</t>
  </si>
  <si>
    <t>190616200220616101</t>
  </si>
  <si>
    <t>2026-03-06 19:41:38</t>
  </si>
  <si>
    <t>23677763</t>
  </si>
  <si>
    <t>2026-03-02 19:48:26</t>
  </si>
  <si>
    <t>DOLLY DEL SOCORRO MEJIA ROJAS</t>
  </si>
  <si>
    <t>3203317171</t>
  </si>
  <si>
    <t>RURAL_190036200812520201_VDA PROMISION</t>
  </si>
  <si>
    <t>190036200812520201</t>
  </si>
  <si>
    <t>2026-03-12 19:48:26</t>
  </si>
  <si>
    <t>23677764</t>
  </si>
  <si>
    <t>2026-03-02 19:49:46</t>
  </si>
  <si>
    <t>CRISTIAN ANDRES HENAO</t>
  </si>
  <si>
    <t>RURAL_190149200640537001_190149200640537001</t>
  </si>
  <si>
    <t>190149200640537001</t>
  </si>
  <si>
    <t>2026-03-06 19:49:46</t>
  </si>
  <si>
    <t>23677766</t>
  </si>
  <si>
    <t>2026-03-02 21:00:19</t>
  </si>
  <si>
    <t>ANYELO GARCIA GARCIA</t>
  </si>
  <si>
    <t>3193249348</t>
  </si>
  <si>
    <t>RURAL_181041222500000000_181041222500000000</t>
  </si>
  <si>
    <t>181041222500000000</t>
  </si>
  <si>
    <t>2026-03-06 21:00:19</t>
  </si>
  <si>
    <t>23677769</t>
  </si>
  <si>
    <t>2026-03-02 21:22:44</t>
  </si>
  <si>
    <t>ONIER JAVIER MEJIA ALBERNIA</t>
  </si>
  <si>
    <t>8410504</t>
  </si>
  <si>
    <t>3147302150</t>
  </si>
  <si>
    <t>RURAL_190102200623570000_EL VERGEL</t>
  </si>
  <si>
    <t>190102200623570000</t>
  </si>
  <si>
    <t>2026-03-20 21:22:44</t>
  </si>
  <si>
    <t>22876834</t>
  </si>
  <si>
    <t>2026-03-03 10:41:11</t>
  </si>
  <si>
    <t>MARI LUD AGUIRRE ALVAREZ</t>
  </si>
  <si>
    <t>2979495</t>
  </si>
  <si>
    <t>3166920247</t>
  </si>
  <si>
    <t>CL 43 BB CR 120 B -23 (INTERIOR 340 )</t>
  </si>
  <si>
    <t>084213220200230340</t>
  </si>
  <si>
    <t>2026-03-10 10:41:11</t>
  </si>
  <si>
    <t>5 días 10:41</t>
  </si>
  <si>
    <t>22898022</t>
  </si>
  <si>
    <t>2026-03-02 11:37:48</t>
  </si>
  <si>
    <t>WILLIAN ALEXANDER GIRALDO SALAZAR</t>
  </si>
  <si>
    <t>2585989</t>
  </si>
  <si>
    <t>CR 31 CL 59 -14 (INTERIOR 201 )</t>
  </si>
  <si>
    <t>055321009000140201</t>
  </si>
  <si>
    <t>2026-03-11 11:37:48</t>
  </si>
  <si>
    <t>6 días 11:37</t>
  </si>
  <si>
    <t>22898067</t>
  </si>
  <si>
    <t>2026-03-02 11:36:30</t>
  </si>
  <si>
    <t>3136526861</t>
  </si>
  <si>
    <t>CR 31 CL 59 -14 (INTERIOR 301 )</t>
  </si>
  <si>
    <t>055321009000140301</t>
  </si>
  <si>
    <t>2026-03-11 11:36:30</t>
  </si>
  <si>
    <t>23198611</t>
  </si>
  <si>
    <t>2026-03-03 08:19:55</t>
  </si>
  <si>
    <t>ROMAN ANTONIO DUQUE DUQUE</t>
  </si>
  <si>
    <t>3136578714</t>
  </si>
  <si>
    <t>RURAL_190649100058250002</t>
  </si>
  <si>
    <t>190649100058250002</t>
  </si>
  <si>
    <t>2026-03-12 08:19:55</t>
  </si>
  <si>
    <t>23370946</t>
  </si>
  <si>
    <t>2026-03-02 13:58:16</t>
  </si>
  <si>
    <t>SILVIA ELENA RODRIGUEZ DURANGO</t>
  </si>
  <si>
    <t>3146897283</t>
  </si>
  <si>
    <t>CR 94 CL 57 C -65 (INTERIOR 104 )</t>
  </si>
  <si>
    <t>055924007300650104</t>
  </si>
  <si>
    <t>2026-03-11 13:58:16</t>
  </si>
  <si>
    <t>23422239</t>
  </si>
  <si>
    <t>2026-03-02 11:58:11</t>
  </si>
  <si>
    <t>ESTEFANIA MONROY VALENCIA</t>
  </si>
  <si>
    <t>3128600929</t>
  </si>
  <si>
    <t>CR 41 CL 53 -42 (INTERIOR 334 )</t>
  </si>
  <si>
    <t>075421003000420334</t>
  </si>
  <si>
    <t>2026-03-11 11:58:11</t>
  </si>
  <si>
    <t>0 días 11:58</t>
  </si>
  <si>
    <t>23482371</t>
  </si>
  <si>
    <t>2026-03-02 19:01:12</t>
  </si>
  <si>
    <t>JOSE ROGELIO HOYOS ALVAREZ</t>
  </si>
  <si>
    <t>RURAL_190149100220144202_PROV.M24 CASA 17 APTO 201</t>
  </si>
  <si>
    <t>190149100220144202</t>
  </si>
  <si>
    <t>2026-03-11 19:01:12</t>
  </si>
  <si>
    <t>23493953</t>
  </si>
  <si>
    <t>2026-03-02 16:15:39</t>
  </si>
  <si>
    <t>CARLOS MARIO ARBELAEZ GARCIA</t>
  </si>
  <si>
    <t>3147849412</t>
  </si>
  <si>
    <t>RURAL_190616200332247001_PROV.VEREDA LAS CUCHILLAS</t>
  </si>
  <si>
    <t>190616200332247001</t>
  </si>
  <si>
    <t>2026-03-16 16:15:39</t>
  </si>
  <si>
    <t>0 días 16:15</t>
  </si>
  <si>
    <t>23493988</t>
  </si>
  <si>
    <t>2026-03-02 16:21:01</t>
  </si>
  <si>
    <t>JUAN CAMILO ARBELAEZ GARCIA</t>
  </si>
  <si>
    <t>3128037006</t>
  </si>
  <si>
    <t>RURAL_190616200332240002_PROV.VEREDA LAS CUCHILLAS</t>
  </si>
  <si>
    <t>190616200332240002</t>
  </si>
  <si>
    <t>2026-03-16 16:21:01</t>
  </si>
  <si>
    <t>0 días 16:21</t>
  </si>
  <si>
    <t>23494005</t>
  </si>
  <si>
    <t>2026-03-02 16:22:26</t>
  </si>
  <si>
    <t>DIEGO ALEXANDER ARBELAEZ GARCIA</t>
  </si>
  <si>
    <t>3116609334</t>
  </si>
  <si>
    <t>RURAL_190616200332240003_PROV.VDA LAS CUCHILLAS</t>
  </si>
  <si>
    <t>190616200332240003</t>
  </si>
  <si>
    <t>2026-03-16 16:22:26</t>
  </si>
  <si>
    <t>0 días 16:22</t>
  </si>
  <si>
    <t>23521243</t>
  </si>
  <si>
    <t>2026-03-03 09:11:02</t>
  </si>
  <si>
    <t>MARIA DEL PILAR ALZATE GOMEZ</t>
  </si>
  <si>
    <t>3208096254</t>
  </si>
  <si>
    <t>RURAL_190617200783110037_PROV.RESERVA DE LLANOGRAN</t>
  </si>
  <si>
    <t>190617200783110037</t>
  </si>
  <si>
    <t>2026-03-17 09:11:02</t>
  </si>
  <si>
    <t>23535950</t>
  </si>
  <si>
    <t>2026-03-03 10:09:57</t>
  </si>
  <si>
    <t>JUAN FERNANDO ECHEVERRI FRANCO</t>
  </si>
  <si>
    <t>2947345</t>
  </si>
  <si>
    <t>3197963219</t>
  </si>
  <si>
    <t>RURAL_190375100822772009_CR 12A CL 6 -277 LOTE 88</t>
  </si>
  <si>
    <t>190375100822772009</t>
  </si>
  <si>
    <t>2026-03-12 10:09:57</t>
  </si>
  <si>
    <t>23537275</t>
  </si>
  <si>
    <t>2026-03-02 21:24:49</t>
  </si>
  <si>
    <t>JORGE IVAN BUITRAGO NARANJO</t>
  </si>
  <si>
    <t>3146518099</t>
  </si>
  <si>
    <t>CL 11 CR 6 -59 (INTERIOR 202 )</t>
  </si>
  <si>
    <t>900057560001716382</t>
  </si>
  <si>
    <t>2026-03-11 21:24:49</t>
  </si>
  <si>
    <t>0 días 21:24</t>
  </si>
  <si>
    <t>23549220</t>
  </si>
  <si>
    <t>2026-03-02 13:11:49</t>
  </si>
  <si>
    <t>SEBASTIAN JARAMILLO IDARRAGA</t>
  </si>
  <si>
    <t>3053390077</t>
  </si>
  <si>
    <t>RURAL_190375100090900001_CR 13 CL 21-31 LC</t>
  </si>
  <si>
    <t>190375100090900001</t>
  </si>
  <si>
    <t>2026-03-11 13:11:49</t>
  </si>
  <si>
    <t>23570407</t>
  </si>
  <si>
    <t>2026-03-02 13:20:07</t>
  </si>
  <si>
    <t>ALEXANDER PAYARES AVILA</t>
  </si>
  <si>
    <t>3105367394</t>
  </si>
  <si>
    <t>RURAL_190617200774325001</t>
  </si>
  <si>
    <t>190617200774325001</t>
  </si>
  <si>
    <t>2026-03-16 13:20:07</t>
  </si>
  <si>
    <t>0 días 13:20</t>
  </si>
  <si>
    <t>23576564</t>
  </si>
  <si>
    <t>2026-03-02 18:01:39</t>
  </si>
  <si>
    <t>MARY ZULEIMY PEREZ JARAMILLO</t>
  </si>
  <si>
    <t>5846092</t>
  </si>
  <si>
    <t>3127019333</t>
  </si>
  <si>
    <t>CR 82 CL 9 SUR -450 (INTERIOR 226 )</t>
  </si>
  <si>
    <t>040822009004500226</t>
  </si>
  <si>
    <t>2026-03-11 18:01:39</t>
  </si>
  <si>
    <t>23578722</t>
  </si>
  <si>
    <t>2026-03-02 17:11:46</t>
  </si>
  <si>
    <t>ESTER INES ROJAS BEDOYA</t>
  </si>
  <si>
    <t>3103999618</t>
  </si>
  <si>
    <t>CR 107 CL 36 -88</t>
  </si>
  <si>
    <t>083027006000880000</t>
  </si>
  <si>
    <t>2026-03-11 17:11:46</t>
  </si>
  <si>
    <t>0 días 17:11</t>
  </si>
  <si>
    <t>24/12/2025 21:56:32</t>
  </si>
  <si>
    <t>413 corregir dirección en la declaración de cumplimiento debe ser CL 37 # 107-7</t>
  </si>
  <si>
    <t>23579621</t>
  </si>
  <si>
    <t>2026-03-02 16:43:49</t>
  </si>
  <si>
    <t>MIGUEL ANGEL LOPEZ ORREGO</t>
  </si>
  <si>
    <t>3235820101</t>
  </si>
  <si>
    <t>RURAL_190206100292500001_CALLE ABELARDO ARANGO</t>
  </si>
  <si>
    <t>190206100292500001</t>
  </si>
  <si>
    <t>2026-03-11 16:43:49</t>
  </si>
  <si>
    <t>23581478</t>
  </si>
  <si>
    <t>2026-03-02 10:25:16</t>
  </si>
  <si>
    <t>BRAYAN ALCARAZ ALVAREZ</t>
  </si>
  <si>
    <t>RURAL_190674200632850002_190674200632850002</t>
  </si>
  <si>
    <t>190674200632850002</t>
  </si>
  <si>
    <t>2026-03-16 10:25:16</t>
  </si>
  <si>
    <t>23586519</t>
  </si>
  <si>
    <t>2026-03-03 09:09:49</t>
  </si>
  <si>
    <t>WILSON ALBERTO FIGUEROA</t>
  </si>
  <si>
    <t>4849986</t>
  </si>
  <si>
    <t>3011909603</t>
  </si>
  <si>
    <t>CR 19 CL 59 C -57 (INTERIOR 1206 )</t>
  </si>
  <si>
    <t>055129009300571206</t>
  </si>
  <si>
    <t>2026-03-10 09:09:49</t>
  </si>
  <si>
    <t>5 días 09:09</t>
  </si>
  <si>
    <t>24/02/2026 15:45:27</t>
  </si>
  <si>
    <t xml:space="preserve">414
No sé localiza a usuario se preguntó por el señor Wilson en el sector y no lo conocen y número de celular no contesta </t>
  </si>
  <si>
    <t>23588064</t>
  </si>
  <si>
    <t>2026-01-07 12:47:58</t>
  </si>
  <si>
    <t>LUIS GABRIEL MARTINEZ ZULUAGA</t>
  </si>
  <si>
    <t>3246048769</t>
  </si>
  <si>
    <t>RURAL_190698200833510001_PROV.VDA LA SERRANIA</t>
  </si>
  <si>
    <t>190698200833510001</t>
  </si>
  <si>
    <t>2026-01-22 12:47:58</t>
  </si>
  <si>
    <t>23605476</t>
  </si>
  <si>
    <t>2026-01-20 13:30:56</t>
  </si>
  <si>
    <t>ANDRES DARIO MACIAS MACIAS</t>
  </si>
  <si>
    <t>3217604</t>
  </si>
  <si>
    <t>3217604633</t>
  </si>
  <si>
    <t>RURAL_130016299000000001_PROV.VEREDA BARRO BLANCO</t>
  </si>
  <si>
    <t>190318200162990001</t>
  </si>
  <si>
    <t>2026-02-03 13:30:56</t>
  </si>
  <si>
    <t>23606822</t>
  </si>
  <si>
    <t>2026-03-02 15:16:15</t>
  </si>
  <si>
    <t>ADRIANA PATRICIA DE LOS RIOS MAYA</t>
  </si>
  <si>
    <t>2662608</t>
  </si>
  <si>
    <t>3127983799</t>
  </si>
  <si>
    <t>RURAL_190698200797350000_VDA MORRITOS</t>
  </si>
  <si>
    <t>190698200797350000</t>
  </si>
  <si>
    <t>2026-03-16 15:16:15</t>
  </si>
  <si>
    <t>23607503</t>
  </si>
  <si>
    <t>2026-03-03 11:10:50</t>
  </si>
  <si>
    <t>ALBA PATRICIA BOTERO MONSALVE</t>
  </si>
  <si>
    <t>3152008789</t>
  </si>
  <si>
    <t>RURAL_190604100011520011_CL EL TAMARINDO</t>
  </si>
  <si>
    <t>190604100011520011</t>
  </si>
  <si>
    <t>2026-03-12 11:10:50</t>
  </si>
  <si>
    <t>3/03/2026 11:32:12</t>
  </si>
  <si>
    <t xml:space="preserve">610 3 visita no se localiza usuario en terreno y tampoco vía celular </t>
  </si>
  <si>
    <t>3/03/2026 11:30:39</t>
  </si>
  <si>
    <t xml:space="preserve">610 no se localiza usuario en el terreno y tampoco vía cel tercer visita </t>
  </si>
  <si>
    <t>3/03/2026 11:34:08</t>
  </si>
  <si>
    <t xml:space="preserve">610 3 visita no se localiza usuario en el terreno y tampoco vía celular </t>
  </si>
  <si>
    <t>23618648</t>
  </si>
  <si>
    <t>2026-03-03 10:56:46</t>
  </si>
  <si>
    <t>EDIFICACIONES Y ESPACIOS S.A.S.</t>
  </si>
  <si>
    <t>4446010</t>
  </si>
  <si>
    <t>3007244613</t>
  </si>
  <si>
    <t>RURAL_190617200562212000_VDA LLANOGRANDE</t>
  </si>
  <si>
    <t>190617200562212000</t>
  </si>
  <si>
    <t>2026-03-09 10:56:46</t>
  </si>
  <si>
    <t>23631846</t>
  </si>
  <si>
    <t>2026-03-02 14:30:51</t>
  </si>
  <si>
    <t>JUAN CAMILO VILA CASTRO</t>
  </si>
  <si>
    <t>3118805</t>
  </si>
  <si>
    <t>3152941370</t>
  </si>
  <si>
    <t>CL 33 CR 64 -208 (INTERIOR 201 )</t>
  </si>
  <si>
    <t>053613004002080201</t>
  </si>
  <si>
    <t>2026-03-11 14:30:51</t>
  </si>
  <si>
    <t>2026-03-02 08:01:29</t>
  </si>
  <si>
    <t>2026-03-16 08:01:29</t>
  </si>
  <si>
    <t>2026-03-02 07:52:03</t>
  </si>
  <si>
    <t>2026-03-16 07:52:03</t>
  </si>
  <si>
    <t>9 días 07:52</t>
  </si>
  <si>
    <t>3/03/2026 9:44:36</t>
  </si>
  <si>
    <t xml:space="preserve">414 se hablo con la usuaria y manifestó q si estaba en la casa y luego de q se llegó hasta la reja fuera de la casa no volvió a contestar el c .instalación se encuentra directa </t>
  </si>
  <si>
    <t>2026-03-02 07:53:25</t>
  </si>
  <si>
    <t>2026-03-16 07:53:25</t>
  </si>
  <si>
    <t>23637071</t>
  </si>
  <si>
    <t>2026-03-03 08:02:31</t>
  </si>
  <si>
    <t>HONORIO DE JESUS ORTIZ HENAO</t>
  </si>
  <si>
    <t>3207221902</t>
  </si>
  <si>
    <t>CR 80 CL 38 SUR -20 (INTERIOR 4408 )</t>
  </si>
  <si>
    <t>043820008000204408</t>
  </si>
  <si>
    <t>2026-03-12 08:02:31</t>
  </si>
  <si>
    <t>7 días 08:02</t>
  </si>
  <si>
    <t>2026-03-03 10:10:15</t>
  </si>
  <si>
    <t>2026-03-12 10:10:15</t>
  </si>
  <si>
    <t>7 días 10:10</t>
  </si>
  <si>
    <t>23637331</t>
  </si>
  <si>
    <t>2026-03-03 09:25:21</t>
  </si>
  <si>
    <t>JORGE LUIS PRETEL PADILLA</t>
  </si>
  <si>
    <t>3233294113</t>
  </si>
  <si>
    <t>RURAL_190735100148400002_CR 56 CL 45 -206 (INTERIO</t>
  </si>
  <si>
    <t>190735100148400002</t>
  </si>
  <si>
    <t>2026-03-12 09:25:21</t>
  </si>
  <si>
    <t>23637400</t>
  </si>
  <si>
    <t>2026-03-02 17:53:04</t>
  </si>
  <si>
    <t>JUAN CARLOS MUÑOZ PALACIO</t>
  </si>
  <si>
    <t>3045877003</t>
  </si>
  <si>
    <t>CR 82 CL 9 SUR -450 (INTERIOR 1225 )</t>
  </si>
  <si>
    <t>040822009004501225</t>
  </si>
  <si>
    <t>2026-03-11 17:53:04</t>
  </si>
  <si>
    <t>23638564</t>
  </si>
  <si>
    <t>2026-01-20 13:32:28</t>
  </si>
  <si>
    <t>AGRO FUENTE VERDE SAS</t>
  </si>
  <si>
    <t>8670405</t>
  </si>
  <si>
    <t>3216042494</t>
  </si>
  <si>
    <t>RURAL_190206200479820001_VEREDA ARANGO</t>
  </si>
  <si>
    <t>190206200479820001</t>
  </si>
  <si>
    <t>2026-02-03 13:32:28</t>
  </si>
  <si>
    <t>23640031</t>
  </si>
  <si>
    <t>2026-03-03 07:54:21</t>
  </si>
  <si>
    <t>NELSON ALEJANDRO MALDONADO MUÑOZ</t>
  </si>
  <si>
    <t>5784415</t>
  </si>
  <si>
    <t>3147780025</t>
  </si>
  <si>
    <t>CL 6 SUR CR 90 -103 (INTERIOR 201 )</t>
  </si>
  <si>
    <t>040916000001030201</t>
  </si>
  <si>
    <t>2026-03-10 07:54:21</t>
  </si>
  <si>
    <t>23640787</t>
  </si>
  <si>
    <t>2026-01-22 08:41:02</t>
  </si>
  <si>
    <t>GUIOVANNI VASCO CHAVERRA</t>
  </si>
  <si>
    <t>3105636404</t>
  </si>
  <si>
    <t>RURAL_190755100017600005_LA DANTA</t>
  </si>
  <si>
    <t>190755100017600005</t>
  </si>
  <si>
    <t>2026-02-02 08:41:02</t>
  </si>
  <si>
    <t>2026-03-03 10:07:18</t>
  </si>
  <si>
    <t>2026-03-12 10:07:18</t>
  </si>
  <si>
    <t>2026-03-03 10:09:20</t>
  </si>
  <si>
    <t>2026-03-12 10:09:20</t>
  </si>
  <si>
    <t>2026-03-02 08:09:35</t>
  </si>
  <si>
    <t>2026-03-16 08:09:35</t>
  </si>
  <si>
    <t>23645359</t>
  </si>
  <si>
    <t>2026-01-27 13:25:33</t>
  </si>
  <si>
    <t>GLORIA MARCELA GIRALDO FRANCO</t>
  </si>
  <si>
    <t>3113092032</t>
  </si>
  <si>
    <t>RURAL_190440200592355003_PROV.VDA LA ESMERALDA</t>
  </si>
  <si>
    <t>190440200592355003</t>
  </si>
  <si>
    <t>2026-02-10 13:25:33</t>
  </si>
  <si>
    <t>23645392</t>
  </si>
  <si>
    <t>2026-03-02 12:45:55</t>
  </si>
  <si>
    <t>DORIS ELENA CAICEDO</t>
  </si>
  <si>
    <t>5287618</t>
  </si>
  <si>
    <t>3122594907</t>
  </si>
  <si>
    <t>RURAL_114013375000000001_PROV.114013375000000000</t>
  </si>
  <si>
    <t>114013375000000001</t>
  </si>
  <si>
    <t>2026-03-11 12:45:55</t>
  </si>
  <si>
    <t>23649981</t>
  </si>
  <si>
    <t>2026-03-02 09:45:59</t>
  </si>
  <si>
    <t>BILLY ANDREW ARANGO CIFUENTES</t>
  </si>
  <si>
    <t>5322183</t>
  </si>
  <si>
    <t>RURAL_190617200792100002_VEREDA VILACHUAGA</t>
  </si>
  <si>
    <t>190617200792100002</t>
  </si>
  <si>
    <t>2026-03-16 09:45:59</t>
  </si>
  <si>
    <t>23653647</t>
  </si>
  <si>
    <t>2026-02-05 06:55:27</t>
  </si>
  <si>
    <t>MARCELA CADAVID NAVAS</t>
  </si>
  <si>
    <t>3017846480</t>
  </si>
  <si>
    <t>CL 20 B SUR CR 27 -335 (INTERIOR 1006 )</t>
  </si>
  <si>
    <t>042210207003351006</t>
  </si>
  <si>
    <t>2026-02-16 06:55:27</t>
  </si>
  <si>
    <t>2026-03-03 10:14:34</t>
  </si>
  <si>
    <t>2026-03-12 10:14:34</t>
  </si>
  <si>
    <t>7 días 10:14</t>
  </si>
  <si>
    <t>23655901</t>
  </si>
  <si>
    <t>2026-03-02 09:47:34</t>
  </si>
  <si>
    <t>VICTOR ALDEMAR RESTREPO DUQUE</t>
  </si>
  <si>
    <t>3435993</t>
  </si>
  <si>
    <t>RURAL_190149100025725000_CR 27 CL 37A 64</t>
  </si>
  <si>
    <t>190149100025725000</t>
  </si>
  <si>
    <t>2026-03-11 09:47:34</t>
  </si>
  <si>
    <t>9 días 09:47</t>
  </si>
  <si>
    <t>2026-03-03 07:44:55</t>
  </si>
  <si>
    <t>RURAL_190736104000906000_EL ESTABLO</t>
  </si>
  <si>
    <t>2026-03-12 07:44:55</t>
  </si>
  <si>
    <t>23657638</t>
  </si>
  <si>
    <t>2026-03-03 10:06:35</t>
  </si>
  <si>
    <t>BLADIMIR SERNA QUINTANA</t>
  </si>
  <si>
    <t>3372162</t>
  </si>
  <si>
    <t>3148056850</t>
  </si>
  <si>
    <t>TRAN 50 D SUR CR 63 -10 (INTERIOR 101 )</t>
  </si>
  <si>
    <t>045690403000100101</t>
  </si>
  <si>
    <t>2026-03-12 10:06:35</t>
  </si>
  <si>
    <t>23659046</t>
  </si>
  <si>
    <t>2026-03-02 10:17:13</t>
  </si>
  <si>
    <t>JUAN CARLOS GARCIA APRAEZ</t>
  </si>
  <si>
    <t>3222001</t>
  </si>
  <si>
    <t>3177465224</t>
  </si>
  <si>
    <t>RURAL_130022260000000100</t>
  </si>
  <si>
    <t>130022260000000100</t>
  </si>
  <si>
    <t>2026-03-16 10:17:13</t>
  </si>
  <si>
    <t>23659111</t>
  </si>
  <si>
    <t>2026-03-03 08:47:10</t>
  </si>
  <si>
    <t>DELIO DE JESUS CALDERON BOTERO</t>
  </si>
  <si>
    <t>RURAL_190377200631020001_PROV.VEREDA EL HIGUERON</t>
  </si>
  <si>
    <t>190377200631020001</t>
  </si>
  <si>
    <t>2026-03-17 08:47:10</t>
  </si>
  <si>
    <t>2026-03-03 10:14:58</t>
  </si>
  <si>
    <t>2026-03-12 10:14:58</t>
  </si>
  <si>
    <t>23659224</t>
  </si>
  <si>
    <t>2026-03-03 09:08:25</t>
  </si>
  <si>
    <t>RURAL_900056070001563472_PAR MONTE SERENO LT 472</t>
  </si>
  <si>
    <t>900056070001563472</t>
  </si>
  <si>
    <t>2026-03-17 09:08:25</t>
  </si>
  <si>
    <t>23660021</t>
  </si>
  <si>
    <t>2026-03-02 15:29:02</t>
  </si>
  <si>
    <t>JULIAN RAMIRO RESTREPO BAENA</t>
  </si>
  <si>
    <t>3218733303</t>
  </si>
  <si>
    <t>RURAL_190615100708250102_TRAN 49 CR 34 -146 LC 102</t>
  </si>
  <si>
    <t>190615100708250102</t>
  </si>
  <si>
    <t>2026-03-11 15:29:02</t>
  </si>
  <si>
    <t>23661515</t>
  </si>
  <si>
    <t>2026-03-03 09:55:48</t>
  </si>
  <si>
    <t>ANDRES FELIPE OCAMPO OCAMPO</t>
  </si>
  <si>
    <t>3004041119</t>
  </si>
  <si>
    <t>RURAL_147058586000000304_147058586000000304</t>
  </si>
  <si>
    <t>147058586000000304</t>
  </si>
  <si>
    <t>2026-03-24 09:55:48</t>
  </si>
  <si>
    <t>23662306</t>
  </si>
  <si>
    <t>2026-03-03 09:51:01</t>
  </si>
  <si>
    <t>SILVIA HERNANDEZ DAVILA</t>
  </si>
  <si>
    <t>3222483</t>
  </si>
  <si>
    <t>3163420710</t>
  </si>
  <si>
    <t>RURAL_163001261600000209_163001261600000209</t>
  </si>
  <si>
    <t>163001261600000209</t>
  </si>
  <si>
    <t>2026-03-16 09:51:01</t>
  </si>
  <si>
    <t>23662630</t>
  </si>
  <si>
    <t>2026-03-03 10:04:31</t>
  </si>
  <si>
    <t>3117147835</t>
  </si>
  <si>
    <t>RURAL_190378100032000000_BARRIO 20 DE JULIO</t>
  </si>
  <si>
    <t>190378100032000000</t>
  </si>
  <si>
    <t>2026-03-09 10:04:31</t>
  </si>
  <si>
    <t>23662920</t>
  </si>
  <si>
    <t>2026-03-02 14:01:17</t>
  </si>
  <si>
    <t>ELIA DEL SOCORRO ZAPATA GARCIA</t>
  </si>
  <si>
    <t>2632250</t>
  </si>
  <si>
    <t>3154292103</t>
  </si>
  <si>
    <t>RURAL_122010445000000202_VDA SANTA ELENA</t>
  </si>
  <si>
    <t>122010445000000202</t>
  </si>
  <si>
    <t>2026-03-16 14:01:17</t>
  </si>
  <si>
    <t>9 días 14:01</t>
  </si>
  <si>
    <t>23663855</t>
  </si>
  <si>
    <t>2026-03-03 09:27:43</t>
  </si>
  <si>
    <t>GUILLERMO ANTONIO LOPEZ MONSALVE</t>
  </si>
  <si>
    <t>3206754476</t>
  </si>
  <si>
    <t>CL 59 AA CR 24 -17 (INTERIOR 201 )</t>
  </si>
  <si>
    <t>055219114000170201</t>
  </si>
  <si>
    <t>2026-03-10 09:27:43</t>
  </si>
  <si>
    <t>19/02/2026 14:47:58</t>
  </si>
  <si>
    <t xml:space="preserve">422 debe cambiar canaletas Por tubos emt y faltan los 3 polos atierras y la fotocopia de la tarjeta profesional </t>
  </si>
  <si>
    <t>23664668</t>
  </si>
  <si>
    <t>2026-03-03 10:39:54</t>
  </si>
  <si>
    <t>MARCELA CARDENAS</t>
  </si>
  <si>
    <t>3155899469</t>
  </si>
  <si>
    <t>CR 40 CL 124 SUR -150 (INTERIOR 110 )</t>
  </si>
  <si>
    <t>002420004001500110</t>
  </si>
  <si>
    <t>2026-03-16 10:39:54</t>
  </si>
  <si>
    <t>2026-03-03 10:16:52</t>
  </si>
  <si>
    <t>2026-03-19 10:16:52</t>
  </si>
  <si>
    <t>2026-03-03 07:30:50</t>
  </si>
  <si>
    <t>RURAL_190736105422150010_LA PATERA</t>
  </si>
  <si>
    <t>2026-03-18 07:30:50</t>
  </si>
  <si>
    <t>2026-03-03 10:10:37</t>
  </si>
  <si>
    <t>2026-03-12 10:10:37</t>
  </si>
  <si>
    <t>2026-03-03 10:10:59</t>
  </si>
  <si>
    <t>2026-03-12 10:10:59</t>
  </si>
  <si>
    <t>2026-03-03 10:11:19</t>
  </si>
  <si>
    <t>2026-03-12 10:11:19</t>
  </si>
  <si>
    <t>2026-03-03 10:11:47</t>
  </si>
  <si>
    <t>2026-03-12 10:11:47</t>
  </si>
  <si>
    <t>2026-03-03 10:13:10</t>
  </si>
  <si>
    <t>2026-03-12 10:13:10</t>
  </si>
  <si>
    <t>2026-03-03 10:13:47</t>
  </si>
  <si>
    <t>2026-03-12 10:13:47</t>
  </si>
  <si>
    <t>2026-03-03 10:14:09</t>
  </si>
  <si>
    <t>2026-03-12 10:14:09</t>
  </si>
  <si>
    <t>23676691</t>
  </si>
  <si>
    <t>2026-03-02 08:07:34</t>
  </si>
  <si>
    <t>MARLLIN CELENE NARANJO GUTIERREZ</t>
  </si>
  <si>
    <t>3175686188</t>
  </si>
  <si>
    <t>RURAL_190440200860800002_VDA LA ASUNCION</t>
  </si>
  <si>
    <t>190440200860800002</t>
  </si>
  <si>
    <t>2026-03-16 08:07:34</t>
  </si>
  <si>
    <t>23676694</t>
  </si>
  <si>
    <t>2026-03-02 08:12:29</t>
  </si>
  <si>
    <t>LEON ALBERTO PEREZ GARCIA</t>
  </si>
  <si>
    <t>3108324341</t>
  </si>
  <si>
    <t>RURAL_190376200103465429_LT 429 RSILVESTRE ETP 3A</t>
  </si>
  <si>
    <t>190376200103465429</t>
  </si>
  <si>
    <t>2026-03-16 08:12:29</t>
  </si>
  <si>
    <t>23676921</t>
  </si>
  <si>
    <t>2026-03-02 09:42:04</t>
  </si>
  <si>
    <t>RURAL_190376200338000000_CHAPARRAL</t>
  </si>
  <si>
    <t>190376200338000000</t>
  </si>
  <si>
    <t>2026-03-16 09:42:04</t>
  </si>
  <si>
    <t>23677049</t>
  </si>
  <si>
    <t>2026-03-02 10:50:18</t>
  </si>
  <si>
    <t>CONSTRUGEN S.A.S.</t>
  </si>
  <si>
    <t>3316175</t>
  </si>
  <si>
    <t>3046643205</t>
  </si>
  <si>
    <t>CL 58 SUR CR 35 -121 (INTERIOR 1224 BQ 4 )</t>
  </si>
  <si>
    <t>015318005001211224</t>
  </si>
  <si>
    <t>2026-03-11 10:50:18</t>
  </si>
  <si>
    <t>23677066</t>
  </si>
  <si>
    <t>2026-03-02 10:55:53</t>
  </si>
  <si>
    <t>CESAR AUGUSTO CUADROS AMADOR</t>
  </si>
  <si>
    <t>3218839281</t>
  </si>
  <si>
    <t>CR 120 F CL 48 D -85 (INTERIOR 219 )</t>
  </si>
  <si>
    <t>084220608400850219</t>
  </si>
  <si>
    <t>2026-03-11 10:55:53</t>
  </si>
  <si>
    <t>23677076</t>
  </si>
  <si>
    <t>2026-03-02 10:58:17</t>
  </si>
  <si>
    <t>GARY GILMORE OCAMPO ALVAREZ</t>
  </si>
  <si>
    <t>3122837640</t>
  </si>
  <si>
    <t>CL 53 SUR CR 78 A -15 (INTERIOR 302 )</t>
  </si>
  <si>
    <t>045713008100150302</t>
  </si>
  <si>
    <t>2026-03-11 10:58:17</t>
  </si>
  <si>
    <t>23677112</t>
  </si>
  <si>
    <t>2026-03-02 11:13:58</t>
  </si>
  <si>
    <t>RAMON ABEL VARGAS PEREZ</t>
  </si>
  <si>
    <t>CR 31 CL 32 -37 (LC 102 )</t>
  </si>
  <si>
    <t>900051480001980621</t>
  </si>
  <si>
    <t>2026-03-11 11:13:58</t>
  </si>
  <si>
    <t>6 días 11:13</t>
  </si>
  <si>
    <t>23677153</t>
  </si>
  <si>
    <t>2026-03-02 11:33:33</t>
  </si>
  <si>
    <t>ESMERALDA  RAMIREZ HINESTROZA</t>
  </si>
  <si>
    <t>2147253</t>
  </si>
  <si>
    <t>3137133193</t>
  </si>
  <si>
    <t>CL 49 E CR 9 D -31 (INTERIOR 1 )</t>
  </si>
  <si>
    <t>054019509400310001</t>
  </si>
  <si>
    <t>2026-03-11 11:33:33</t>
  </si>
  <si>
    <t>6 días 11:33</t>
  </si>
  <si>
    <t>23677231</t>
  </si>
  <si>
    <t>2026-03-02 12:32:38</t>
  </si>
  <si>
    <t>JAVIER DE JESUS PINEDA JARAMILLO</t>
  </si>
  <si>
    <t>3146631278</t>
  </si>
  <si>
    <t>CL 60 A CR 40 -100</t>
  </si>
  <si>
    <t>056410100001000000</t>
  </si>
  <si>
    <t>2026-03-11 12:32:38</t>
  </si>
  <si>
    <t>0 días 12:32</t>
  </si>
  <si>
    <t>6 días 12:32</t>
  </si>
  <si>
    <t>23677256</t>
  </si>
  <si>
    <t>2026-03-02 12:57:12</t>
  </si>
  <si>
    <t>ARBEY RAMIREZ OCAMPO</t>
  </si>
  <si>
    <t>3044748528</t>
  </si>
  <si>
    <t>CL 34 B CR 119 A -205 (INTERIOR 202 )</t>
  </si>
  <si>
    <t>083114209102050202</t>
  </si>
  <si>
    <t>2026-03-11 12:57:12</t>
  </si>
  <si>
    <t>6 días 12:57</t>
  </si>
  <si>
    <t>23677259</t>
  </si>
  <si>
    <t>2026-03-02 13:00:29</t>
  </si>
  <si>
    <t>CL 34 B CR 119 A -205 (INTERIOR 401 )</t>
  </si>
  <si>
    <t>083114209102050401</t>
  </si>
  <si>
    <t>2026-03-11 13:00:29</t>
  </si>
  <si>
    <t>0 días 13:00</t>
  </si>
  <si>
    <t>23677260</t>
  </si>
  <si>
    <t>2026-03-02 13:00:31</t>
  </si>
  <si>
    <t>CL 34 B CR 119 A -205 (INTERIOR 402 )</t>
  </si>
  <si>
    <t>083114209102050402</t>
  </si>
  <si>
    <t>2026-03-11 13:00:31</t>
  </si>
  <si>
    <t>23677261</t>
  </si>
  <si>
    <t>2026-03-02 13:00:33</t>
  </si>
  <si>
    <t>ARMANDO MONTOYA GRANADA</t>
  </si>
  <si>
    <t>3113485977</t>
  </si>
  <si>
    <t>CL 56 CR 25 BB -47 (INTERIOR 201 )</t>
  </si>
  <si>
    <t>055216005220470201</t>
  </si>
  <si>
    <t>2026-03-11 13:00:33</t>
  </si>
  <si>
    <t>23677262</t>
  </si>
  <si>
    <t>2026-03-02 13:00:52</t>
  </si>
  <si>
    <t>CL 34 B CR 119 A -205 (INTERIOR 201 )</t>
  </si>
  <si>
    <t>083114209102050201</t>
  </si>
  <si>
    <t>2026-03-11 13:00:52</t>
  </si>
  <si>
    <t>23677271</t>
  </si>
  <si>
    <t>2026-03-02 13:13:48</t>
  </si>
  <si>
    <t>CL 56 CR 25 BB -47 (INTERIOR 301 )</t>
  </si>
  <si>
    <t>055216005220470301</t>
  </si>
  <si>
    <t>2026-03-11 13:13:48</t>
  </si>
  <si>
    <t>23677272</t>
  </si>
  <si>
    <t>2026-03-02 13:14:20</t>
  </si>
  <si>
    <t>CL 34 B CR 119 A -205 (INTERIOR 302 )</t>
  </si>
  <si>
    <t>083114209102050302</t>
  </si>
  <si>
    <t>2026-03-11 13:14:20</t>
  </si>
  <si>
    <t>23677275</t>
  </si>
  <si>
    <t>2026-03-02 13:15:41</t>
  </si>
  <si>
    <t>CL 56 CR 25 BB -47 (INTERIOR 401 )</t>
  </si>
  <si>
    <t>055216005220470401</t>
  </si>
  <si>
    <t>2026-03-11 13:15:41</t>
  </si>
  <si>
    <t>0 días 13:15</t>
  </si>
  <si>
    <t>6 días 13:15</t>
  </si>
  <si>
    <t>23677282</t>
  </si>
  <si>
    <t>2026-03-02 13:18:19</t>
  </si>
  <si>
    <t>CL 34 B CR 119 A -205 (INTERIOR 301 )</t>
  </si>
  <si>
    <t>083114209102050301</t>
  </si>
  <si>
    <t>2026-03-11 13:18:19</t>
  </si>
  <si>
    <t>23677307</t>
  </si>
  <si>
    <t>2026-03-02 13:26:34</t>
  </si>
  <si>
    <t>DANIEL MESA MONTOYA</t>
  </si>
  <si>
    <t>3127607528</t>
  </si>
  <si>
    <t>CL 53 CR 122 -99 (INTERIOR 108 )</t>
  </si>
  <si>
    <t>085213002000990108</t>
  </si>
  <si>
    <t>2026-03-11 13:26:34</t>
  </si>
  <si>
    <t>23677341</t>
  </si>
  <si>
    <t>2026-03-02 13:34:34</t>
  </si>
  <si>
    <t>JUAN DAVID SALAS RESTREPO</t>
  </si>
  <si>
    <t>3208320761</t>
  </si>
  <si>
    <t>CL 48 F CR 99 -86 (INTERIOR 216 )</t>
  </si>
  <si>
    <t>054918609000860216</t>
  </si>
  <si>
    <t>2026-03-11 13:34:34</t>
  </si>
  <si>
    <t>23677372</t>
  </si>
  <si>
    <t>2026-03-02 13:46:28</t>
  </si>
  <si>
    <t>RURAL_190149100058785000_CARRERA 26 E 40-38</t>
  </si>
  <si>
    <t>190149100058785000</t>
  </si>
  <si>
    <t>2026-03-11 13:46:28</t>
  </si>
  <si>
    <t>23677524</t>
  </si>
  <si>
    <t>2026-03-02 15:08:28</t>
  </si>
  <si>
    <t>GOLD CONSTRUCTION AND SERVICES S.A.S.</t>
  </si>
  <si>
    <t>3124730635</t>
  </si>
  <si>
    <t>RURAL_190149100078550005_PRV CL 41 VIA LA PALMA</t>
  </si>
  <si>
    <t>190149100078550005</t>
  </si>
  <si>
    <t>2026-03-11 15:08:28</t>
  </si>
  <si>
    <t>0 días 15:08</t>
  </si>
  <si>
    <t>9 días 15:08</t>
  </si>
  <si>
    <t>23677530</t>
  </si>
  <si>
    <t>2026-03-02 15:12:26</t>
  </si>
  <si>
    <t>MARIA ISABEL GUTIERREZ YEPES</t>
  </si>
  <si>
    <t>3025929999</t>
  </si>
  <si>
    <t>CL 48 B CR 107 B -35 (INTERIOR 201 )</t>
  </si>
  <si>
    <t>084018207200350201</t>
  </si>
  <si>
    <t>2026-03-11 15:12:26</t>
  </si>
  <si>
    <t>0 días 15:12</t>
  </si>
  <si>
    <t>23677545</t>
  </si>
  <si>
    <t>2026-03-02 15:18:57</t>
  </si>
  <si>
    <t>MARIBEL GONZALEZ ESCALANTE</t>
  </si>
  <si>
    <t>CL 39 AB CR 118 -50 (INTERIOR 201 )</t>
  </si>
  <si>
    <t>083119128000500201</t>
  </si>
  <si>
    <t>2026-03-11 15:18:57</t>
  </si>
  <si>
    <t>23677554</t>
  </si>
  <si>
    <t>2026-03-02 15:23:35</t>
  </si>
  <si>
    <t>JUAN FERNANDO ALZATE LOPEZ</t>
  </si>
  <si>
    <t>4878530</t>
  </si>
  <si>
    <t>3023568657</t>
  </si>
  <si>
    <t>RURAL_176016725000000005_PROV.176016725000000000</t>
  </si>
  <si>
    <t>176016725000000005</t>
  </si>
  <si>
    <t>2026-03-16 15:23:35</t>
  </si>
  <si>
    <t>23677593</t>
  </si>
  <si>
    <t>2026-03-02 15:44:45</t>
  </si>
  <si>
    <t>HANS WILSON PULIDO PATIÑO</t>
  </si>
  <si>
    <t>3006731877</t>
  </si>
  <si>
    <t>CR 83 CL 29 A -28 (INTERIOR 301 )</t>
  </si>
  <si>
    <t>052823009100280301</t>
  </si>
  <si>
    <t>2026-03-11 15:44:45</t>
  </si>
  <si>
    <t>23677615</t>
  </si>
  <si>
    <t>2026-03-02 15:59:35</t>
  </si>
  <si>
    <t>MARIA VICTORIA RAMIREZ ALVAREZ</t>
  </si>
  <si>
    <t>3234428414</t>
  </si>
  <si>
    <t>RURAL_181033771110000000_VDA LA CHAPA</t>
  </si>
  <si>
    <t>181033771110000000</t>
  </si>
  <si>
    <t>2026-03-16 15:59:35</t>
  </si>
  <si>
    <t>0 días 15:59</t>
  </si>
  <si>
    <t>23677644</t>
  </si>
  <si>
    <t>2026-03-02 16:17:02</t>
  </si>
  <si>
    <t>JHOAN LIBARDO RESTREPO PALACIO</t>
  </si>
  <si>
    <t>3128037731</t>
  </si>
  <si>
    <t>CL 18 CR 103 -151 (INTERIOR 223 )</t>
  </si>
  <si>
    <t>081018003001510223</t>
  </si>
  <si>
    <t>2026-03-11 16:17:02</t>
  </si>
  <si>
    <t>6 días 16:17</t>
  </si>
  <si>
    <t>23677658</t>
  </si>
  <si>
    <t>2026-03-02 16:27:03</t>
  </si>
  <si>
    <t>3128630677</t>
  </si>
  <si>
    <t>RURAL_190149200862458103_VDA BETANIA</t>
  </si>
  <si>
    <t>190149200862458103</t>
  </si>
  <si>
    <t>2026-03-16 16:27:03</t>
  </si>
  <si>
    <t>9 días 16:27</t>
  </si>
  <si>
    <t>23677665</t>
  </si>
  <si>
    <t>2026-03-02 16:34:37</t>
  </si>
  <si>
    <t>ANA MARIA SALAZAR ARANGO</t>
  </si>
  <si>
    <t>3116040245</t>
  </si>
  <si>
    <t>RURAL_190607200371602002_PROV.VDA EL CHUSCAL 1 LOO</t>
  </si>
  <si>
    <t>190607200371602002</t>
  </si>
  <si>
    <t>2026-03-16 16:34:37</t>
  </si>
  <si>
    <t>23677689</t>
  </si>
  <si>
    <t>2026-03-02 16:49:11</t>
  </si>
  <si>
    <t>MARIA YOLANDA MARTINEZ NARANJO</t>
  </si>
  <si>
    <t>3128982944</t>
  </si>
  <si>
    <t>RURAL_190649200340527004_PROV.VEREDA EL TABOR</t>
  </si>
  <si>
    <t>190649200340527004</t>
  </si>
  <si>
    <t>2026-03-16 16:49:11</t>
  </si>
  <si>
    <t>0 días 16:49</t>
  </si>
  <si>
    <t>23677704</t>
  </si>
  <si>
    <t>2026-03-02 17:00:37</t>
  </si>
  <si>
    <t>LUIS ALFONSO ACERO GARCES</t>
  </si>
  <si>
    <t>3206385687</t>
  </si>
  <si>
    <t>RURAL_190319207387522003_PROV.VDA GUAMITO</t>
  </si>
  <si>
    <t>190319207387522003</t>
  </si>
  <si>
    <t>2026-03-16 17:00:37</t>
  </si>
  <si>
    <t>23677721</t>
  </si>
  <si>
    <t>2026-03-02 17:26:10</t>
  </si>
  <si>
    <t>MANUELA GIL SIMANCA</t>
  </si>
  <si>
    <t>CL 56 DD CR 26 BB -3</t>
  </si>
  <si>
    <t>055216446220030000</t>
  </si>
  <si>
    <t>2026-03-11 17:26:10</t>
  </si>
  <si>
    <t>0 días 17:26</t>
  </si>
  <si>
    <t>23677725</t>
  </si>
  <si>
    <t>2026-03-02 17:32:29</t>
  </si>
  <si>
    <t>TATIANA VERGARA CASTAÑO</t>
  </si>
  <si>
    <t>RURAL_190318101287500001</t>
  </si>
  <si>
    <t>190318101287500001</t>
  </si>
  <si>
    <t>2026-03-11 17:32:29</t>
  </si>
  <si>
    <t>23677894</t>
  </si>
  <si>
    <t>2026-03-03 06:50:13</t>
  </si>
  <si>
    <t>GLORIA EMMA RUIZ SANCHEZ</t>
  </si>
  <si>
    <t>RURAL_190318203080248001_PROV.VDA EL ZANGO</t>
  </si>
  <si>
    <t>190318203080248001</t>
  </si>
  <si>
    <t>2026-03-17 06:50:13</t>
  </si>
  <si>
    <t>23677902</t>
  </si>
  <si>
    <t>2026-03-03 07:21:47</t>
  </si>
  <si>
    <t>LAURA MONTOYA SANPEDRO</t>
  </si>
  <si>
    <t>3202004565</t>
  </si>
  <si>
    <t>RURAL_190029100806050000_MINAS PLAZA</t>
  </si>
  <si>
    <t>190029100806050000</t>
  </si>
  <si>
    <t>2026-03-09 07:21:47</t>
  </si>
  <si>
    <t>23677904</t>
  </si>
  <si>
    <t>2026-03-03 07:23:59</t>
  </si>
  <si>
    <t>JUAN FELIPE CARVAJAL RESTREPO</t>
  </si>
  <si>
    <t>5043814</t>
  </si>
  <si>
    <t>RURAL_190674200646470006_PROV_VDA CHAPARRAL</t>
  </si>
  <si>
    <t>190674200646470006</t>
  </si>
  <si>
    <t>2026-03-17 07:23:59</t>
  </si>
  <si>
    <t>23677905</t>
  </si>
  <si>
    <t>2026-03-03 07:29:19</t>
  </si>
  <si>
    <t>ANDRES FELIPE MEJIA ARANGO</t>
  </si>
  <si>
    <t>3332534781</t>
  </si>
  <si>
    <t>CL 45 D CR 76 -7</t>
  </si>
  <si>
    <t>054715406000070000</t>
  </si>
  <si>
    <t>2026-03-12 07:29:19</t>
  </si>
  <si>
    <t>23677908</t>
  </si>
  <si>
    <t>2026-03-03 07:35:55</t>
  </si>
  <si>
    <t>PAULA ANDREA ROMAN TORO</t>
  </si>
  <si>
    <t>RURAL_190616100033021003_(LT 26 BOSKE CAMPESTRE )</t>
  </si>
  <si>
    <t>190616100033021003</t>
  </si>
  <si>
    <t>2026-03-12 07:35:55</t>
  </si>
  <si>
    <t>23677909</t>
  </si>
  <si>
    <t>2026-03-03 07:36:39</t>
  </si>
  <si>
    <t>VICTOR ALEJANDRO LLANOS BOTERO</t>
  </si>
  <si>
    <t>3015092100</t>
  </si>
  <si>
    <t>RURAL_190400100034644001_CL 11 B CR 2 -70 LT 8 MZ</t>
  </si>
  <si>
    <t>190400100034644001</t>
  </si>
  <si>
    <t>2026-03-12 07:36:39</t>
  </si>
  <si>
    <t>23677910</t>
  </si>
  <si>
    <t>2026-03-03 07:41:17</t>
  </si>
  <si>
    <t>JUAN CAMILO HEREDIA ALZATE</t>
  </si>
  <si>
    <t>2025197</t>
  </si>
  <si>
    <t>3003490998</t>
  </si>
  <si>
    <t>RURAL_125004743000000001_PROV.VDA LOS SALADOS_LT 3</t>
  </si>
  <si>
    <t>125004743000000001</t>
  </si>
  <si>
    <t>2026-03-09 07:41:17</t>
  </si>
  <si>
    <t>23677916</t>
  </si>
  <si>
    <t>2026-03-03 07:49:30</t>
  </si>
  <si>
    <t>DUVIAN ANDRES OCAMPO MORALES</t>
  </si>
  <si>
    <t>3127679698</t>
  </si>
  <si>
    <t>CL 49 C CR 9 A -60</t>
  </si>
  <si>
    <t>054019309100600000</t>
  </si>
  <si>
    <t>2026-03-10 07:49:30</t>
  </si>
  <si>
    <t>23677917</t>
  </si>
  <si>
    <t>2026-03-03 07:51:47</t>
  </si>
  <si>
    <t>3113891649</t>
  </si>
  <si>
    <t>CL 59 D CR 54 -45 (INTERIOR 124 )</t>
  </si>
  <si>
    <t>900056150002004327</t>
  </si>
  <si>
    <t>2026-03-12 07:51:47</t>
  </si>
  <si>
    <t>23677925</t>
  </si>
  <si>
    <t>2026-03-03 07:58:33</t>
  </si>
  <si>
    <t>YAMID  HUERTAS FERNANDEZ</t>
  </si>
  <si>
    <t>3143698279</t>
  </si>
  <si>
    <t>RURAL_190616200261654010_VEREDA SAN LUIS</t>
  </si>
  <si>
    <t>190616200261654010</t>
  </si>
  <si>
    <t>2026-03-17 07:58:33</t>
  </si>
  <si>
    <t>23677927</t>
  </si>
  <si>
    <t>2026-03-03 08:02:30</t>
  </si>
  <si>
    <t>PORFIRIO DE JESUS CORTES VALENCIA</t>
  </si>
  <si>
    <t>3132720721</t>
  </si>
  <si>
    <t>RURAL_1610221010000001110_LA CHUSCALA</t>
  </si>
  <si>
    <t>161022101000000111</t>
  </si>
  <si>
    <t>2026-03-17 08:02:30</t>
  </si>
  <si>
    <t>23677931</t>
  </si>
  <si>
    <t>2026-03-03 08:11:19</t>
  </si>
  <si>
    <t>LUZ MARY MORENO PALACIOS</t>
  </si>
  <si>
    <t>3148369063</t>
  </si>
  <si>
    <t>CL 64 CR 17 -107 (INTERIOR 321 )</t>
  </si>
  <si>
    <t>056114007001070321</t>
  </si>
  <si>
    <t>2026-03-10 08:11:19</t>
  </si>
  <si>
    <t>23677932</t>
  </si>
  <si>
    <t>2026-03-03 08:12:07</t>
  </si>
  <si>
    <t>3235597939</t>
  </si>
  <si>
    <t>RURAL_190616100323768055_VDA FONTIBON</t>
  </si>
  <si>
    <t>190616100323768055</t>
  </si>
  <si>
    <t>2026-03-12 08:12:07</t>
  </si>
  <si>
    <t>23677933</t>
  </si>
  <si>
    <t>2026-03-03 08:13:15</t>
  </si>
  <si>
    <t>ALBEIRO DE JESUS PEREZ LOPEZ</t>
  </si>
  <si>
    <t>2340431</t>
  </si>
  <si>
    <t>3126287594</t>
  </si>
  <si>
    <t>RURAL_163008140000000001</t>
  </si>
  <si>
    <t>163008140000000001</t>
  </si>
  <si>
    <t>2026-03-10 08:13:15</t>
  </si>
  <si>
    <t>23677935</t>
  </si>
  <si>
    <t>2026-03-03 08:14:23</t>
  </si>
  <si>
    <t>CL 64 CR 17 -107 (INTERIOR 322 )</t>
  </si>
  <si>
    <t>056114007001070322</t>
  </si>
  <si>
    <t>2026-03-10 08:14:23</t>
  </si>
  <si>
    <t>5 días 08:14</t>
  </si>
  <si>
    <t>23677946</t>
  </si>
  <si>
    <t>2026-03-03 08:27:38</t>
  </si>
  <si>
    <t>LINA MARCELA ECHEVERRI SANCHEZ</t>
  </si>
  <si>
    <t>RURAL_190616100033021001_LOTE 25 PARCELACIÓN BOSKE</t>
  </si>
  <si>
    <t>190616100033021001</t>
  </si>
  <si>
    <t>2026-03-12 08:27:38</t>
  </si>
  <si>
    <t>23677952</t>
  </si>
  <si>
    <t>2026-03-03 08:30:50</t>
  </si>
  <si>
    <t>DUVAN ALBEIRO ALZATE CARDONA</t>
  </si>
  <si>
    <t>3135686241</t>
  </si>
  <si>
    <t>RURAL_181055592000000000_VDA CHIQUINQUIRA</t>
  </si>
  <si>
    <t>181055592000000000</t>
  </si>
  <si>
    <t>2026-03-17 08:30:50</t>
  </si>
  <si>
    <t>10 días 08:30</t>
  </si>
  <si>
    <t>23677954</t>
  </si>
  <si>
    <t>2026-03-03 08:31:06</t>
  </si>
  <si>
    <t>JENIFFER DIANA SANCHEZ LONDOÑO</t>
  </si>
  <si>
    <t>3001398543</t>
  </si>
  <si>
    <t>CR 8 B CL 49 C -5 (INTERIOR 101 )</t>
  </si>
  <si>
    <t>054028209300050101</t>
  </si>
  <si>
    <t>2026-03-10 08:31:06</t>
  </si>
  <si>
    <t>23677960</t>
  </si>
  <si>
    <t>2026-03-03 08:35:31</t>
  </si>
  <si>
    <t>YOLI ZULEIDY GARZON CASTAÑEDA</t>
  </si>
  <si>
    <t>3123590033</t>
  </si>
  <si>
    <t>RURAL_161026340000000203_CERCANOACERAMICASPRIMAVER</t>
  </si>
  <si>
    <t>161026340000000203</t>
  </si>
  <si>
    <t>2026-03-13 08:35:31</t>
  </si>
  <si>
    <t>23677961</t>
  </si>
  <si>
    <t>2026-03-03 08:35:46</t>
  </si>
  <si>
    <t>JOAVANY ALEXANDER ALVAREZ SANCHEZ</t>
  </si>
  <si>
    <t>3218718482</t>
  </si>
  <si>
    <t>RURAL_190319207973630001_VEREDA LA MEJIA</t>
  </si>
  <si>
    <t>190319207973630001</t>
  </si>
  <si>
    <t>2026-03-09 08:35:46</t>
  </si>
  <si>
    <t>23677962</t>
  </si>
  <si>
    <t>2026-03-03 08:36:06</t>
  </si>
  <si>
    <t>INGRID MARCELA BOCANEGRA HERRERA</t>
  </si>
  <si>
    <t>5974278</t>
  </si>
  <si>
    <t>3006432831</t>
  </si>
  <si>
    <t>RURAL_103043428500000116_VEREDA ACAPULCO</t>
  </si>
  <si>
    <t>103043428500000116</t>
  </si>
  <si>
    <t>2026-03-10 08:36:06</t>
  </si>
  <si>
    <t>23677963</t>
  </si>
  <si>
    <t>EFRAIM DE JESUS BETANCUR GOMEZ</t>
  </si>
  <si>
    <t>3116251038</t>
  </si>
  <si>
    <t>RURAL_181072070000000006_EL MORRO</t>
  </si>
  <si>
    <t>181072070000000006</t>
  </si>
  <si>
    <t>2026-03-09 08:36:35</t>
  </si>
  <si>
    <t>23677965</t>
  </si>
  <si>
    <t>2026-03-03 08:38:58</t>
  </si>
  <si>
    <t>OPTIMIZAR PROYECTOS S.A.S</t>
  </si>
  <si>
    <t>3103897503</t>
  </si>
  <si>
    <t>RURAL_190617200651800000_EL ANGOSTADO VILACHUAGA</t>
  </si>
  <si>
    <t>190617200651800000</t>
  </si>
  <si>
    <t>2026-03-24 08:38:58</t>
  </si>
  <si>
    <t>23677966</t>
  </si>
  <si>
    <t>2026-03-03 08:39:11</t>
  </si>
  <si>
    <t>JUAN FELIPE TOBON MEJIA</t>
  </si>
  <si>
    <t>RURAL_190377200643354006_PROV.VEREDA AL CHAGUALO</t>
  </si>
  <si>
    <t>190377200643354006</t>
  </si>
  <si>
    <t>2026-03-17 08:39:11</t>
  </si>
  <si>
    <t>23677970</t>
  </si>
  <si>
    <t>2026-03-03 08:40:14</t>
  </si>
  <si>
    <t>JOHN JAIRO RAMIREZ GALLEGO</t>
  </si>
  <si>
    <t>3148831723</t>
  </si>
  <si>
    <t>CL 54 CR 7 -94 (INTERIOR 201 )</t>
  </si>
  <si>
    <t>055014007000940201</t>
  </si>
  <si>
    <t>2026-03-10 08:40:14</t>
  </si>
  <si>
    <t>23677971</t>
  </si>
  <si>
    <t>2026-03-03 08:41:33</t>
  </si>
  <si>
    <t>LUZ ADELFA QUINTERO GARCIA</t>
  </si>
  <si>
    <t>3013455859</t>
  </si>
  <si>
    <t>CL 34 B CR 127 -46 (INTERIOR 101 )</t>
  </si>
  <si>
    <t>083214207000460101</t>
  </si>
  <si>
    <t>2026-03-10 08:41:33</t>
  </si>
  <si>
    <t>23677974</t>
  </si>
  <si>
    <t>2026-03-03 08:42:25</t>
  </si>
  <si>
    <t>AMPARO DEL SOCORRO LOPEZ ALZATE</t>
  </si>
  <si>
    <t>3012124323</t>
  </si>
  <si>
    <t>CL 59 CR 69 -79 (INTERIOR 136 )</t>
  </si>
  <si>
    <t>055619009000790136</t>
  </si>
  <si>
    <t>2026-03-10 08:42:25</t>
  </si>
  <si>
    <t>23677976</t>
  </si>
  <si>
    <t>2026-03-03 08:42:44</t>
  </si>
  <si>
    <t>MARCO ANTONIO QUINTERO ALZATE</t>
  </si>
  <si>
    <t>3148020945</t>
  </si>
  <si>
    <t>RURAL_190660200775077000_VDA CHORRO HONDO</t>
  </si>
  <si>
    <t>190660200775077000</t>
  </si>
  <si>
    <t>2026-03-18 08:42:44</t>
  </si>
  <si>
    <t>23677977</t>
  </si>
  <si>
    <t>2026-03-03 08:43:32</t>
  </si>
  <si>
    <t>FERNEY USUGA USUGA</t>
  </si>
  <si>
    <t>3113520067</t>
  </si>
  <si>
    <t>RURAL_190113100019135016_CR 9 N 4A-60</t>
  </si>
  <si>
    <t>190113100019135016</t>
  </si>
  <si>
    <t>2026-03-10 08:43:32</t>
  </si>
  <si>
    <t>23677979</t>
  </si>
  <si>
    <t>2026-03-03 08:44:38</t>
  </si>
  <si>
    <t>SOR EDILSA ROJAS ROJO</t>
  </si>
  <si>
    <t>3103617267</t>
  </si>
  <si>
    <t>RURAL_190628200308096100</t>
  </si>
  <si>
    <t>190628200308096100</t>
  </si>
  <si>
    <t>2026-03-13 08:44:38</t>
  </si>
  <si>
    <t>23677981</t>
  </si>
  <si>
    <t>2026-03-03 08:44:55</t>
  </si>
  <si>
    <t>ANA ROSA AGUIRRE</t>
  </si>
  <si>
    <t>3218652837</t>
  </si>
  <si>
    <t>RURAL_190660200600560000_SOPETRAN</t>
  </si>
  <si>
    <t>190660200600560000</t>
  </si>
  <si>
    <t>2026-03-24 08:44:55</t>
  </si>
  <si>
    <t>23677984</t>
  </si>
  <si>
    <t>2026-03-03 08:45:53</t>
  </si>
  <si>
    <t>3126334407</t>
  </si>
  <si>
    <t>RURAL_181005129000000016_VDA HORIZONTES</t>
  </si>
  <si>
    <t>181005129000000016</t>
  </si>
  <si>
    <t>2026-03-09 08:45:53</t>
  </si>
  <si>
    <t>23677988</t>
  </si>
  <si>
    <t>2026-03-03 08:50:41</t>
  </si>
  <si>
    <t>LUZ ELENA ESTRADA GOEZ</t>
  </si>
  <si>
    <t>2390588</t>
  </si>
  <si>
    <t>RURAL_190197100059050000_CALLE B AIRES</t>
  </si>
  <si>
    <t>190197100059050000</t>
  </si>
  <si>
    <t>2026-03-12 08:50:41</t>
  </si>
  <si>
    <t>23677990</t>
  </si>
  <si>
    <t>2026-03-03 08:50:44</t>
  </si>
  <si>
    <t>INTERCOLOR SAS</t>
  </si>
  <si>
    <t>2790562</t>
  </si>
  <si>
    <t>3147932280</t>
  </si>
  <si>
    <t>CR 55 CL 83 B SUR -114</t>
  </si>
  <si>
    <t>038525003201140000</t>
  </si>
  <si>
    <t>2026-03-16 08:50:44</t>
  </si>
  <si>
    <t>9 días 08:50</t>
  </si>
  <si>
    <t>23677992</t>
  </si>
  <si>
    <t>2026-03-03 08:51:12</t>
  </si>
  <si>
    <t>SANDRA MILENA BOTERO QUINTERO</t>
  </si>
  <si>
    <t>3117151954</t>
  </si>
  <si>
    <t>RURAL_190440200641390001_PROV.VDA EL RECODO</t>
  </si>
  <si>
    <t>190440200641390001</t>
  </si>
  <si>
    <t>2026-03-24 08:51:12</t>
  </si>
  <si>
    <t>23677997</t>
  </si>
  <si>
    <t>2026-03-03 08:57:55</t>
  </si>
  <si>
    <t>RURAL_181005129000000017_VDA HORIZONTES</t>
  </si>
  <si>
    <t>181005129000000017</t>
  </si>
  <si>
    <t>2026-03-13 08:57:55</t>
  </si>
  <si>
    <t>8 días 08:57</t>
  </si>
  <si>
    <t>23677999</t>
  </si>
  <si>
    <t>2026-03-03 08:58:43</t>
  </si>
  <si>
    <t>CINDY MEJIA OCHOA</t>
  </si>
  <si>
    <t>3174696</t>
  </si>
  <si>
    <t>3002819910</t>
  </si>
  <si>
    <t>RURAL_190674200524305000_VDA PORVENIR</t>
  </si>
  <si>
    <t>190674200524305000</t>
  </si>
  <si>
    <t>2026-03-09 08:58:43</t>
  </si>
  <si>
    <t>23678000</t>
  </si>
  <si>
    <t>2026-03-03 08:59:41</t>
  </si>
  <si>
    <t>JOHN EDISON SALAZAR GARCIA</t>
  </si>
  <si>
    <t>8517179</t>
  </si>
  <si>
    <t>RURAL_190440200791905000_VDA EL ROSARIO</t>
  </si>
  <si>
    <t>190440200791905000</t>
  </si>
  <si>
    <t>2026-03-09 08:59:41</t>
  </si>
  <si>
    <t>4 días 08:59</t>
  </si>
  <si>
    <t>23678003</t>
  </si>
  <si>
    <t>2026-03-03 09:01:25</t>
  </si>
  <si>
    <t>INSTITUTO MUSICA</t>
  </si>
  <si>
    <t>3128285457</t>
  </si>
  <si>
    <t>RURAL_126005900000000000_MEDELLIN LAS PALMAS</t>
  </si>
  <si>
    <t>126005900000000000</t>
  </si>
  <si>
    <t>2026-03-09 09:01:25</t>
  </si>
  <si>
    <t>23678005</t>
  </si>
  <si>
    <t>2026-03-03 09:02:19</t>
  </si>
  <si>
    <t>ANA MARIA BEDOYA GIRALDO</t>
  </si>
  <si>
    <t>3024205330</t>
  </si>
  <si>
    <t>RURAL_190149100165343000_CR 33 CL 25 -10</t>
  </si>
  <si>
    <t>190149100165343000</t>
  </si>
  <si>
    <t>2026-03-16 09:02:19</t>
  </si>
  <si>
    <t>23678007</t>
  </si>
  <si>
    <t>2026-03-03 09:03:53</t>
  </si>
  <si>
    <t>CARLOS ADOLFO CARDONA BLANDON</t>
  </si>
  <si>
    <t>3182783993</t>
  </si>
  <si>
    <t>2026-03-09 09:03:53</t>
  </si>
  <si>
    <t>23678009</t>
  </si>
  <si>
    <t>2026-03-03 09:05:34</t>
  </si>
  <si>
    <t>DORIS JANETH RIVERA SAMUDIO</t>
  </si>
  <si>
    <t>3117358255</t>
  </si>
  <si>
    <t>RURAL_190059200350650003_PROV.VEREDA LA CUCHILLA</t>
  </si>
  <si>
    <t>190059200350650003</t>
  </si>
  <si>
    <t>2026-03-09 09:05:34</t>
  </si>
  <si>
    <t>23678011</t>
  </si>
  <si>
    <t>2026-03-03 09:07:03</t>
  </si>
  <si>
    <t>JOSE JAVIER FORERO CASTIBLANCO</t>
  </si>
  <si>
    <t>3216269547</t>
  </si>
  <si>
    <t>CR 107 CL 35 -108 (INTERIOR 202 )</t>
  </si>
  <si>
    <t>083027005001080201</t>
  </si>
  <si>
    <t>2026-03-10 09:07:03</t>
  </si>
  <si>
    <t>23678014</t>
  </si>
  <si>
    <t>2026-03-03 09:08:55</t>
  </si>
  <si>
    <t>MARIA FATIMA GALLEGO CASTAÑO</t>
  </si>
  <si>
    <t>RURAL_190149200851205001_PROV.VEREDA BETANIA PARTE</t>
  </si>
  <si>
    <t>190149200851205001</t>
  </si>
  <si>
    <t>2026-03-17 09:08:55</t>
  </si>
  <si>
    <t>23678021</t>
  </si>
  <si>
    <t>2026-03-03 09:15:01</t>
  </si>
  <si>
    <t>ALBEIRO CARDONA ZAPATA</t>
  </si>
  <si>
    <t>3216173700</t>
  </si>
  <si>
    <t>CL 48 SUR CR 83 -97</t>
  </si>
  <si>
    <t>044818003000970000</t>
  </si>
  <si>
    <t>2026-03-10 09:15:01</t>
  </si>
  <si>
    <t>23678023</t>
  </si>
  <si>
    <t>2026-03-03 09:15:34</t>
  </si>
  <si>
    <t>GLENY LETICIA MARTINEZ MARTINEZ</t>
  </si>
  <si>
    <t>CL 59 D CR 54 -45 (INTERIOR 121 )</t>
  </si>
  <si>
    <t>190615100287984000</t>
  </si>
  <si>
    <t>2026-03-12 09:15:34</t>
  </si>
  <si>
    <t>7 días 09:15</t>
  </si>
  <si>
    <t>23678024</t>
  </si>
  <si>
    <t>2026-03-03 09:15:46</t>
  </si>
  <si>
    <t>JOSE ANGEL PARRA RAMIREZ</t>
  </si>
  <si>
    <t>3144064956</t>
  </si>
  <si>
    <t>RURAL_190649100014030301</t>
  </si>
  <si>
    <t>190649100014030301</t>
  </si>
  <si>
    <t>2026-03-12 09:15:46</t>
  </si>
  <si>
    <t>23678025</t>
  </si>
  <si>
    <t>2026-03-03 09:15:53</t>
  </si>
  <si>
    <t>JOSE ABELARDO CARTAGENA URREGO</t>
  </si>
  <si>
    <t>3012864039</t>
  </si>
  <si>
    <t>CR 137 CL 63 -128 (INTERIOR 202 )</t>
  </si>
  <si>
    <t>086327003001280202</t>
  </si>
  <si>
    <t>2026-03-10 09:15:53</t>
  </si>
  <si>
    <t>23678031</t>
  </si>
  <si>
    <t>2026-03-03 09:19:34</t>
  </si>
  <si>
    <t>RURAL_190649100014030201</t>
  </si>
  <si>
    <t>190649100014030201</t>
  </si>
  <si>
    <t>2026-03-12 09:19:34</t>
  </si>
  <si>
    <t>23678033</t>
  </si>
  <si>
    <t>2026-03-03 09:20:40</t>
  </si>
  <si>
    <t>CARLOS ARTURO SALDARRIAGA ESTRADA</t>
  </si>
  <si>
    <t>3136150187</t>
  </si>
  <si>
    <t>RURAL_190670201801491000_VDA PATIO BONITO</t>
  </si>
  <si>
    <t>190670201801491000</t>
  </si>
  <si>
    <t>2026-03-13 09:20:40</t>
  </si>
  <si>
    <t>23678034</t>
  </si>
  <si>
    <t>2026-03-03 09:21:05</t>
  </si>
  <si>
    <t>SANTIAGO CANO GRISALES</t>
  </si>
  <si>
    <t>3234537654</t>
  </si>
  <si>
    <t>CL 34 B CR 119 A -161</t>
  </si>
  <si>
    <t>083114209101610000</t>
  </si>
  <si>
    <t>2026-03-16 09:21:05</t>
  </si>
  <si>
    <t>9 días 09:21</t>
  </si>
  <si>
    <t>23678039</t>
  </si>
  <si>
    <t>2026-03-03 09:29:00</t>
  </si>
  <si>
    <t>ALFONSO ELIAS GIL GUARIN</t>
  </si>
  <si>
    <t>RURAL_190616200352350001_VEREDA LAS CUCHILLAS</t>
  </si>
  <si>
    <t>190616200352350001</t>
  </si>
  <si>
    <t>2026-03-17 09:29:00</t>
  </si>
  <si>
    <t>23678040</t>
  </si>
  <si>
    <t>2026-03-03 09:30:18</t>
  </si>
  <si>
    <t>BEATRIZ ELENA CORREA MORCILLO</t>
  </si>
  <si>
    <t>3148570271</t>
  </si>
  <si>
    <t>RURAL_190858100101180103_CASA VIVA</t>
  </si>
  <si>
    <t>190858100101180103</t>
  </si>
  <si>
    <t>2026-03-10 09:30:18</t>
  </si>
  <si>
    <t>8 días 09:30</t>
  </si>
  <si>
    <t>23678046</t>
  </si>
  <si>
    <t>2026-03-03 09:38:13</t>
  </si>
  <si>
    <t>OLGA OLIVA ZAPATA MONTOYA</t>
  </si>
  <si>
    <t>3247650787</t>
  </si>
  <si>
    <t>RURAL_190138200513365000_CASUTI CAMPINA</t>
  </si>
  <si>
    <t>190138200513365000</t>
  </si>
  <si>
    <t>2026-03-18 09:38:13</t>
  </si>
  <si>
    <t>23678049</t>
  </si>
  <si>
    <t>2026-03-03 09:40:03</t>
  </si>
  <si>
    <t>DANIELA LONDOÑO</t>
  </si>
  <si>
    <t>3017154503</t>
  </si>
  <si>
    <t>CR 107 CL 34 CC -95 (INTERIOR 301 )</t>
  </si>
  <si>
    <t>083027004330950301</t>
  </si>
  <si>
    <t>2026-03-16 09:40:03</t>
  </si>
  <si>
    <t>23678056</t>
  </si>
  <si>
    <t>2026-03-03 09:44:34</t>
  </si>
  <si>
    <t>DAVID STEVEN JIMENEZ VALENCIA</t>
  </si>
  <si>
    <t>3117052923</t>
  </si>
  <si>
    <t>VEREDA TRES PUERTAS VEREDA TRES PUERTAS MALL PLAZA</t>
  </si>
  <si>
    <t>900056150001986089</t>
  </si>
  <si>
    <t>2026-03-09 09:44:34</t>
  </si>
  <si>
    <t>23678058</t>
  </si>
  <si>
    <t>2026-03-03 09:45:37</t>
  </si>
  <si>
    <t>MARTHA ISABEL MARIN DUQUE</t>
  </si>
  <si>
    <t>3206807130</t>
  </si>
  <si>
    <t>RURAL_190670201840765002_PROV.VEREDA EL PORVENIR</t>
  </si>
  <si>
    <t>190670201840765002</t>
  </si>
  <si>
    <t>2026-03-09 09:45:37</t>
  </si>
  <si>
    <t>23678059</t>
  </si>
  <si>
    <t>2026-03-03 09:45:48</t>
  </si>
  <si>
    <t>RUBEN DARIO CARO PADIERNA</t>
  </si>
  <si>
    <t>4964590</t>
  </si>
  <si>
    <t>3001002235</t>
  </si>
  <si>
    <t>CR 115 CL 39 A -36 (INTERIOR 119 )</t>
  </si>
  <si>
    <t>083125009100360119</t>
  </si>
  <si>
    <t>2026-03-18 09:45:48</t>
  </si>
  <si>
    <t>23678061</t>
  </si>
  <si>
    <t>2026-03-03 09:46:49</t>
  </si>
  <si>
    <t>LUIS EDUARDO CORTES DUQUE</t>
  </si>
  <si>
    <t>3137019873</t>
  </si>
  <si>
    <t>RURAL_190670201840757001_PROV.VEREDA LA CEIBA</t>
  </si>
  <si>
    <t>190670201840757001</t>
  </si>
  <si>
    <t>2026-03-09 09:46:49</t>
  </si>
  <si>
    <t>23678063</t>
  </si>
  <si>
    <t>2026-03-03 09:47:08</t>
  </si>
  <si>
    <t>KATHERINN YURANI LUNA MORALES</t>
  </si>
  <si>
    <t>3014699418</t>
  </si>
  <si>
    <t>RURAL_190319203806120001_PROV.VDA CHAPARRAL</t>
  </si>
  <si>
    <t>190319203806120001</t>
  </si>
  <si>
    <t>2026-03-17 09:47:08</t>
  </si>
  <si>
    <t>23678065</t>
  </si>
  <si>
    <t>2026-03-03 09:49:12</t>
  </si>
  <si>
    <t>FERNANDO DE JESUS PARRA GIRALDO</t>
  </si>
  <si>
    <t>3134827494</t>
  </si>
  <si>
    <t>RURAL_190670201810200001_PROV.VEREDA SAN ROQUITO S</t>
  </si>
  <si>
    <t>190670201810200001</t>
  </si>
  <si>
    <t>2026-03-09 09:49:12</t>
  </si>
  <si>
    <t>23678068</t>
  </si>
  <si>
    <t>2026-03-03 09:51:09</t>
  </si>
  <si>
    <t>HUGO RAMIRO CASTAÑEDA PALACIO</t>
  </si>
  <si>
    <t>3148121471</t>
  </si>
  <si>
    <t>RURAL_190679100066365003_CRA SANTANDER</t>
  </si>
  <si>
    <t>190679100066365003</t>
  </si>
  <si>
    <t>2026-03-09 09:51:09</t>
  </si>
  <si>
    <t>23678075</t>
  </si>
  <si>
    <t>2026-03-03 09:56:47</t>
  </si>
  <si>
    <t>JOSE ROBERTO GALLEGO ATEHORTUA</t>
  </si>
  <si>
    <t>3217146600</t>
  </si>
  <si>
    <t>RURAL_190318203081250001_VEREDA EL SANGO LA PLAYA</t>
  </si>
  <si>
    <t>190318203081250001</t>
  </si>
  <si>
    <t>2026-03-17 09:56:47</t>
  </si>
  <si>
    <t>10 días 09:56</t>
  </si>
  <si>
    <t>23678079</t>
  </si>
  <si>
    <t>2026-03-03 10:02:35</t>
  </si>
  <si>
    <t>SANDRA PATRICA MUÑOZ ESCOBAR</t>
  </si>
  <si>
    <t>3207581309</t>
  </si>
  <si>
    <t>RURAL_190660200816500000_VDA EL POPAL</t>
  </si>
  <si>
    <t>190660200816500000</t>
  </si>
  <si>
    <t>2026-03-18 10:02:35</t>
  </si>
  <si>
    <t>23678080</t>
  </si>
  <si>
    <t>2026-03-03 10:03:34</t>
  </si>
  <si>
    <t>CL 52 CR 13 -30 (INTERIOR 211 )</t>
  </si>
  <si>
    <t>055112003000300211</t>
  </si>
  <si>
    <t>2026-03-10 10:03:34</t>
  </si>
  <si>
    <t>5 días 10:03</t>
  </si>
  <si>
    <t>23678084</t>
  </si>
  <si>
    <t>2026-03-03 10:06:57</t>
  </si>
  <si>
    <t>CARLOS ANDRES MESA BETANCUR</t>
  </si>
  <si>
    <t>2973350</t>
  </si>
  <si>
    <t>RURAL_190042100035000103_CR 9 CL 5 72 LC 103</t>
  </si>
  <si>
    <t>190042100035000103</t>
  </si>
  <si>
    <t>2026-03-09 10:06:57</t>
  </si>
  <si>
    <t>4 días 10:06</t>
  </si>
  <si>
    <t>23678093</t>
  </si>
  <si>
    <t>2026-03-03 10:10:51</t>
  </si>
  <si>
    <t>MARIA ROCIO BEDOYA MORALES</t>
  </si>
  <si>
    <t>4982592</t>
  </si>
  <si>
    <t>3205139875</t>
  </si>
  <si>
    <t>RURAL_190145200464000000_V ALEGRIAS 690</t>
  </si>
  <si>
    <t>190145200464000000</t>
  </si>
  <si>
    <t>2026-03-24 10:10:51</t>
  </si>
  <si>
    <t>23678098</t>
  </si>
  <si>
    <t>2026-03-03 10:15:12</t>
  </si>
  <si>
    <t>RURAL_190318203081250002_VEREDA EL SANGO LA PLAYA</t>
  </si>
  <si>
    <t>190318203081250002</t>
  </si>
  <si>
    <t>2026-03-17 10:15:12</t>
  </si>
  <si>
    <t>23678103</t>
  </si>
  <si>
    <t>2026-03-03 10:18:12</t>
  </si>
  <si>
    <t>RURAL_190318203424150101_VEREDA LA HONDITA</t>
  </si>
  <si>
    <t>190318203424150101</t>
  </si>
  <si>
    <t>2026-03-09 10:18:12</t>
  </si>
  <si>
    <t>23678106</t>
  </si>
  <si>
    <t>2026-03-03 10:19:27</t>
  </si>
  <si>
    <t>TATIANA ANDREA GIRALDO VILLEGAS</t>
  </si>
  <si>
    <t>3242279804</t>
  </si>
  <si>
    <t>RURAL_190197200665520001_PROV.VEREDA SAN LORENZO</t>
  </si>
  <si>
    <t>190197200665520001</t>
  </si>
  <si>
    <t>2026-03-24 10:19:27</t>
  </si>
  <si>
    <t>23678108</t>
  </si>
  <si>
    <t>2026-03-03 10:22:55</t>
  </si>
  <si>
    <t>VANESSA ESPINOSA MESA</t>
  </si>
  <si>
    <t>3052981839</t>
  </si>
  <si>
    <t>RURAL_103015004390500202_103015004390500202</t>
  </si>
  <si>
    <t>103015004390500202</t>
  </si>
  <si>
    <t>2026-03-18 10:22:55</t>
  </si>
  <si>
    <t>23678114</t>
  </si>
  <si>
    <t>2026-03-03 10:26:58</t>
  </si>
  <si>
    <t>LUIS  ANGEL BRAVO CASTILLO</t>
  </si>
  <si>
    <t>3777693</t>
  </si>
  <si>
    <t>3175674378</t>
  </si>
  <si>
    <t>CR 94 CL 57 C -65 (INTERIOR 1152 )</t>
  </si>
  <si>
    <t>055924007300651152</t>
  </si>
  <si>
    <t>2026-03-10 10:26:58</t>
  </si>
  <si>
    <t>23678120</t>
  </si>
  <si>
    <t>2026-03-03 10:29:43</t>
  </si>
  <si>
    <t>RURAL_190616200430890000_SAJONIA</t>
  </si>
  <si>
    <t>190616200430890000</t>
  </si>
  <si>
    <t>2026-03-09 10:29:43</t>
  </si>
  <si>
    <t>23678125</t>
  </si>
  <si>
    <t>2026-03-03 10:34:27</t>
  </si>
  <si>
    <t>YANET LUCIA MARTINEZ SALGADO</t>
  </si>
  <si>
    <t>5789740</t>
  </si>
  <si>
    <t>3004862257</t>
  </si>
  <si>
    <t>CL 63 BA CR 105 A -77 (INTERIOR 9904 )</t>
  </si>
  <si>
    <t>086013215100779904-ENEPRE</t>
  </si>
  <si>
    <t>2026-03-13 10:34:27</t>
  </si>
  <si>
    <t>23678130</t>
  </si>
  <si>
    <t>2026-03-03 10:39:53</t>
  </si>
  <si>
    <t>ESNEIDER ALEJANDRO BARRERA NIÑO</t>
  </si>
  <si>
    <t>3002841450</t>
  </si>
  <si>
    <t>RURAL_190698200048100004_PROV.VDA LA AURORA</t>
  </si>
  <si>
    <t>190698200048100004</t>
  </si>
  <si>
    <t>2026-03-09 10:39:53</t>
  </si>
  <si>
    <t>23678133</t>
  </si>
  <si>
    <t>2026-03-03 10:41:31</t>
  </si>
  <si>
    <t>CAROLINA DEL CARMEN DAVID TORRES</t>
  </si>
  <si>
    <t>3145485842</t>
  </si>
  <si>
    <t>CL 65 CR 16 DD -19 (INTERIOR 1811 )</t>
  </si>
  <si>
    <t>056115006440191811</t>
  </si>
  <si>
    <t>2026-03-16 10:41:31</t>
  </si>
  <si>
    <t>23678136</t>
  </si>
  <si>
    <t>2026-03-03 10:42:06</t>
  </si>
  <si>
    <t>JUAN MANUEL GOMEZ PINEDA</t>
  </si>
  <si>
    <t>CR 51 CL 45 -68</t>
  </si>
  <si>
    <t>054521005000680000</t>
  </si>
  <si>
    <t>2026-03-09 10:42:06</t>
  </si>
  <si>
    <t>4 días 10:42</t>
  </si>
  <si>
    <t>23678141</t>
  </si>
  <si>
    <t>2026-03-03 10:44:06</t>
  </si>
  <si>
    <t>CLAUDIA MARCELA CUELLAR SUAREZ</t>
  </si>
  <si>
    <t>3147181539</t>
  </si>
  <si>
    <t>CR 111 A CL 12 B -26 (INTERIOR 302 )</t>
  </si>
  <si>
    <t>081121102200260302</t>
  </si>
  <si>
    <t>2026-03-10 10:44:06</t>
  </si>
  <si>
    <t>23678143</t>
  </si>
  <si>
    <t>2026-03-03 10:45:22</t>
  </si>
  <si>
    <t>INES ALICIA ARANGO BOLIVAR</t>
  </si>
  <si>
    <t>8515698</t>
  </si>
  <si>
    <t>3116457130</t>
  </si>
  <si>
    <t>RURAL_190440200903100000_CHORRO HONDO (POTOSI)</t>
  </si>
  <si>
    <t>190440200903100000</t>
  </si>
  <si>
    <t>2026-03-24 10:45:22</t>
  </si>
  <si>
    <t>23678144</t>
  </si>
  <si>
    <t>2026-03-03 10:45:48</t>
  </si>
  <si>
    <t>JOHN JAIME ZULUAGA IDARRAGA</t>
  </si>
  <si>
    <t>3196450119</t>
  </si>
  <si>
    <t>RURAL_190149200841500003_PROV.190149200841500000</t>
  </si>
  <si>
    <t>190149200841500003</t>
  </si>
  <si>
    <t>2026-03-09 10:45:48</t>
  </si>
  <si>
    <t>23678145</t>
  </si>
  <si>
    <t>2026-03-03 10:45:55</t>
  </si>
  <si>
    <t>WILLYAM ALEXANDER MARIN VERGARA</t>
  </si>
  <si>
    <t>3146521609</t>
  </si>
  <si>
    <t>TRAN 2 CR 19 A -12 (INTERIOR 201 )</t>
  </si>
  <si>
    <t>370192009100120201</t>
  </si>
  <si>
    <t>2026-03-12 10:45:55</t>
  </si>
  <si>
    <t>23678151</t>
  </si>
  <si>
    <t>2026-03-03 10:48:55</t>
  </si>
  <si>
    <t>WILLIAM DE JESUS VASQUEZ DELGADO</t>
  </si>
  <si>
    <t>3004957038</t>
  </si>
  <si>
    <t>RURAL_146030330000000000_PALMITAS URGUITA</t>
  </si>
  <si>
    <t>146030330000000000</t>
  </si>
  <si>
    <t>2026-03-24 10:48:55</t>
  </si>
  <si>
    <t>23678152</t>
  </si>
  <si>
    <t>MAURICIO ANDRES OBANDO VALENCIA</t>
  </si>
  <si>
    <t>4978093</t>
  </si>
  <si>
    <t>2026-03-09 10:48:55</t>
  </si>
  <si>
    <t>4 días 10:48</t>
  </si>
  <si>
    <t>23678155</t>
  </si>
  <si>
    <t>2026-03-03 10:52:47</t>
  </si>
  <si>
    <t>ELIECER DE JESUS LOAIZA ARIAS</t>
  </si>
  <si>
    <t>3246855415</t>
  </si>
  <si>
    <t>RURAL_190607200571850005_PROV.VRD LOS SALADOS</t>
  </si>
  <si>
    <t>190607200571850005</t>
  </si>
  <si>
    <t>2026-03-09 10:52:47</t>
  </si>
  <si>
    <t>23678163</t>
  </si>
  <si>
    <t>2026-03-03 10:57:54</t>
  </si>
  <si>
    <t>CARLOS MARIO ARANGO JARAMILLO</t>
  </si>
  <si>
    <t>3152847634</t>
  </si>
  <si>
    <t>RURAL_190847200644800000_EL SALADITO</t>
  </si>
  <si>
    <t>190847200644800000</t>
  </si>
  <si>
    <t>2026-03-09 10:57:54</t>
  </si>
  <si>
    <t>23678167</t>
  </si>
  <si>
    <t>2026-03-03 11:01:53</t>
  </si>
  <si>
    <t>ANA LUCIA PEREZ MARIN</t>
  </si>
  <si>
    <t>3302133</t>
  </si>
  <si>
    <t>3194055617</t>
  </si>
  <si>
    <t>RURAL_1906602007719300052_VDASANFRANCISCO</t>
  </si>
  <si>
    <t>190660200771930005</t>
  </si>
  <si>
    <t>2026-03-13 11:01:53</t>
  </si>
  <si>
    <t>8 días 11:01</t>
  </si>
  <si>
    <t>23678170</t>
  </si>
  <si>
    <t>2026-03-03 11:04:35</t>
  </si>
  <si>
    <t>OSCAR DARIO DUQUE RAMIREZ</t>
  </si>
  <si>
    <t>5614548</t>
  </si>
  <si>
    <t>3113049317</t>
  </si>
  <si>
    <t>RURAL_190617200704415000_VDA CABECERAS</t>
  </si>
  <si>
    <t>190617200704415000</t>
  </si>
  <si>
    <t>2026-03-09 11:04:35</t>
  </si>
  <si>
    <t>23678171</t>
  </si>
  <si>
    <t>2026-03-03 11:05:19</t>
  </si>
  <si>
    <t>MARISOL ARANZAZU GOEZ</t>
  </si>
  <si>
    <t>3024189408</t>
  </si>
  <si>
    <t>RURAL_190318203347655003_PROV.VDA TOLDAS</t>
  </si>
  <si>
    <t>190318203347655003</t>
  </si>
  <si>
    <t>2026-03-09 11:05:19</t>
  </si>
  <si>
    <t>23678172</t>
  </si>
  <si>
    <t>2026-03-03 11:06:55</t>
  </si>
  <si>
    <t>LUIS FERNANDO GOMEZ ROJQS</t>
  </si>
  <si>
    <t>2665121</t>
  </si>
  <si>
    <t>3216157039</t>
  </si>
  <si>
    <t>RURAL_190617200712135001_VDA PONTEZUELA SECTOR HIG</t>
  </si>
  <si>
    <t>190617200712135001</t>
  </si>
  <si>
    <t>2026-03-09 11:06:55</t>
  </si>
  <si>
    <t>4 días 11:06</t>
  </si>
  <si>
    <t>23678175</t>
  </si>
  <si>
    <t>2026-03-03 11:07:26</t>
  </si>
  <si>
    <t>MANUEL SERRANO NAVARRO</t>
  </si>
  <si>
    <t>3162494113</t>
  </si>
  <si>
    <t>RURAL_190036200507250001_VDA STA RITA</t>
  </si>
  <si>
    <t>190036200507250001</t>
  </si>
  <si>
    <t>2026-03-09 11:07:26</t>
  </si>
  <si>
    <t>23678196</t>
  </si>
  <si>
    <t>2026-03-03 11:20:00</t>
  </si>
  <si>
    <t>ALBA YENEY POSADA GOMEZ</t>
  </si>
  <si>
    <t>3103949896</t>
  </si>
  <si>
    <t>RURAL_190190200948840000_SOFIA</t>
  </si>
  <si>
    <t>190190200948840000</t>
  </si>
  <si>
    <t>2026-03-24 11:20:00</t>
  </si>
  <si>
    <t>23678199</t>
  </si>
  <si>
    <t>2026-03-03 11:21:13</t>
  </si>
  <si>
    <t>MIRIAM DE JESUS GAVIRIA MORALES</t>
  </si>
  <si>
    <t>3116997443</t>
  </si>
  <si>
    <t>RURAL_190142100043400000_CALLE PALANQUERO</t>
  </si>
  <si>
    <t>190142100043400000</t>
  </si>
  <si>
    <t>2026-03-16 11:21:13</t>
  </si>
  <si>
    <t>23678202</t>
  </si>
  <si>
    <t>2026-03-03 11:22:33</t>
  </si>
  <si>
    <t>JORGE NELSON CORREA VERGARA</t>
  </si>
  <si>
    <t>RURAL_190847100094800101</t>
  </si>
  <si>
    <t>190847100094800101</t>
  </si>
  <si>
    <t>2026-03-10 11:22:33</t>
  </si>
  <si>
    <t>23678209</t>
  </si>
  <si>
    <t>2026-03-03 11:26:38</t>
  </si>
  <si>
    <t>WALTER ALONSO ALVAREZ VILLADA</t>
  </si>
  <si>
    <t>3113784024</t>
  </si>
  <si>
    <t>RURAL_190350200449400000_VDA LAS PICAS</t>
  </si>
  <si>
    <t>190350200449400000</t>
  </si>
  <si>
    <t>2026-03-24 11:26:38</t>
  </si>
  <si>
    <t>23678210</t>
  </si>
  <si>
    <t>2026-03-03 11:26:46</t>
  </si>
  <si>
    <t>LUZ EDILIA SALDARRIAGA  VILLAN</t>
  </si>
  <si>
    <t>8494393</t>
  </si>
  <si>
    <t>3245281267</t>
  </si>
  <si>
    <t>RURAL_190789200454700002_PROV.SAN LUIS</t>
  </si>
  <si>
    <t>190789200454700002</t>
  </si>
  <si>
    <t>2026-03-09 11:26:46</t>
  </si>
  <si>
    <t>23678211</t>
  </si>
  <si>
    <t>2026-03-03 11:27:32</t>
  </si>
  <si>
    <t>OMAIRA DE JESUS QUIROZ ESCOBAR</t>
  </si>
  <si>
    <t>3022577919</t>
  </si>
  <si>
    <t>RURAL_190318101140225001_LA BRIZUELA</t>
  </si>
  <si>
    <t>190318101140225001</t>
  </si>
  <si>
    <t>2026-03-10 11:27:32</t>
  </si>
  <si>
    <t>21914495</t>
  </si>
  <si>
    <t>2026-03-03 12:19:21</t>
  </si>
  <si>
    <t>RURAL_190674200543760002_PROV.VDA MONTEGRADE</t>
  </si>
  <si>
    <t>2026-03-17 12:19:21</t>
  </si>
  <si>
    <t>22008890</t>
  </si>
  <si>
    <t>2026-03-03 12:28:13</t>
  </si>
  <si>
    <t>JULY ANDREA HERNANDEZ ESCOBAR</t>
  </si>
  <si>
    <t>3104594661</t>
  </si>
  <si>
    <t>RURAL_190674200583500005_PROV.VDA SAN JOSE</t>
  </si>
  <si>
    <t>190674200583500005</t>
  </si>
  <si>
    <t>2026-03-17 12:28:13</t>
  </si>
  <si>
    <t>22120937</t>
  </si>
  <si>
    <t>2026-03-03 12:24:26</t>
  </si>
  <si>
    <t>OSNAIDE CORONADO MUÑOZ</t>
  </si>
  <si>
    <t>3104718767</t>
  </si>
  <si>
    <t>RURAL_190649200334880001_PROV.VEREDA PUERTO RICO</t>
  </si>
  <si>
    <t>190649200334880001</t>
  </si>
  <si>
    <t>2026-03-17 12:24:26</t>
  </si>
  <si>
    <t>22136528</t>
  </si>
  <si>
    <t>2026-03-03 12:26:55</t>
  </si>
  <si>
    <t>GLORIA PATRICIA AGUDELO BALVIN</t>
  </si>
  <si>
    <t>3116471345</t>
  </si>
  <si>
    <t>RURAL_181053228000000003_PROV.VDA MORRO</t>
  </si>
  <si>
    <t>181053228000000003</t>
  </si>
  <si>
    <t>2026-03-17 12:26:55</t>
  </si>
  <si>
    <t>10 días 12:26</t>
  </si>
  <si>
    <t>23161244</t>
  </si>
  <si>
    <t>2026-03-03 12:14:43</t>
  </si>
  <si>
    <t>MARIA CRISTINA PEREA SERNA</t>
  </si>
  <si>
    <t>RURAL_190318205031750005_VDA HOJAS ANCHAS</t>
  </si>
  <si>
    <t>190318205031750005</t>
  </si>
  <si>
    <t>2026-03-17 12:14:43</t>
  </si>
  <si>
    <t>23194717</t>
  </si>
  <si>
    <t>2026-03-03 10:53:59</t>
  </si>
  <si>
    <t>AICARDO DE JESUS TAMAYO LOPERA</t>
  </si>
  <si>
    <t>2701052</t>
  </si>
  <si>
    <t>3137323949</t>
  </si>
  <si>
    <t>RURAL_190375100069574125_LT10_MZ D_CL 26A CR12_IN5</t>
  </si>
  <si>
    <t>190375100069574125</t>
  </si>
  <si>
    <t>2026-03-12 10:53:59</t>
  </si>
  <si>
    <t>23418068</t>
  </si>
  <si>
    <t>2026-03-03 08:36:40</t>
  </si>
  <si>
    <t>DIEGO ALEJANDRO QUINTERO</t>
  </si>
  <si>
    <t>3059302660</t>
  </si>
  <si>
    <t>CR 57 CL 76 B SUR -70 (INTERIOR 401 )</t>
  </si>
  <si>
    <t>037527006200700401</t>
  </si>
  <si>
    <t>2026-03-12 08:36:40</t>
  </si>
  <si>
    <t>7/01/2026 20:34:40</t>
  </si>
  <si>
    <t>460-490-413-498
Instalar acrílicos en alto relieve con dirección e interior correspondiente tubería expuesta debe ser imc galvanizada gabinete a220 e instalaron medidor a 120 voltios deben adicionar barraje neutro en el compartimiento de entrada breke debe ser de 1 * 40 amperios medidor que está instalado está vencido la calibración deben calibrarlo certificado de eléctrico</t>
  </si>
  <si>
    <t>23450519</t>
  </si>
  <si>
    <t>2026-03-03 13:44:10</t>
  </si>
  <si>
    <t>AMANDA MONTOYA MEJIA</t>
  </si>
  <si>
    <t>3005954021</t>
  </si>
  <si>
    <t>CR 68 CL 49 -31</t>
  </si>
  <si>
    <t>054628009000310000</t>
  </si>
  <si>
    <t>2026-03-12 13:44:10</t>
  </si>
  <si>
    <t>23496281</t>
  </si>
  <si>
    <t>2026-03-03 10:40:42</t>
  </si>
  <si>
    <t>ROSA ELENA POSADA HENAO</t>
  </si>
  <si>
    <t>3123010773</t>
  </si>
  <si>
    <t>RURAL_159083505000000333_TABLAZA CARRILER</t>
  </si>
  <si>
    <t>159083505000000333</t>
  </si>
  <si>
    <t>2026-03-12 10:40:42</t>
  </si>
  <si>
    <t>23504981</t>
  </si>
  <si>
    <t>2026-03-03 13:51:39</t>
  </si>
  <si>
    <t>ROCIO DEL SOCORRO PALACIO RUIZ</t>
  </si>
  <si>
    <t>3104534546</t>
  </si>
  <si>
    <t>CL 34 CR 82 B -27 (INTERIOR 1001 )</t>
  </si>
  <si>
    <t>053814002200271001</t>
  </si>
  <si>
    <t>2026-03-12 13:51:39</t>
  </si>
  <si>
    <t>24/02/2026 23:02:45</t>
  </si>
  <si>
    <t xml:space="preserve">415 dictamen de inspección RETIE no aparece en la página de la certificadora </t>
  </si>
  <si>
    <t>23536902</t>
  </si>
  <si>
    <t>2026-03-03 15:11:40</t>
  </si>
  <si>
    <t>SEBASTIAN MORENO ORTIZ</t>
  </si>
  <si>
    <t>3214538183</t>
  </si>
  <si>
    <t>RURAL_190607200481090000_VEREDA LLANADAS</t>
  </si>
  <si>
    <t>190607200481090000</t>
  </si>
  <si>
    <t>2026-03-09 15:11:40</t>
  </si>
  <si>
    <t>2026-03-03 12:36:06</t>
  </si>
  <si>
    <t>RURAL_190234200777911000</t>
  </si>
  <si>
    <t>190234200777911000</t>
  </si>
  <si>
    <t>2026-03-19 12:36:06</t>
  </si>
  <si>
    <t>23576769</t>
  </si>
  <si>
    <t>2026-03-03 10:53:39</t>
  </si>
  <si>
    <t>GLORIA LUCIA RIOS SIERRA</t>
  </si>
  <si>
    <t>3127690892</t>
  </si>
  <si>
    <t>CL 3 SUR CR 53 -81 (INTERIOR 302 )</t>
  </si>
  <si>
    <t>040513003000810302</t>
  </si>
  <si>
    <t>2026-03-12 10:53:39</t>
  </si>
  <si>
    <t>7 días 10:53</t>
  </si>
  <si>
    <t>11/12/2025 12:17:25</t>
  </si>
  <si>
    <t>440-Debe canalizar la acometida ya que el sector es canalizado y la acometida se encuentra aérea</t>
  </si>
  <si>
    <t>2026-03-03 12:32:47</t>
  </si>
  <si>
    <t>RURAL_190234200777933000</t>
  </si>
  <si>
    <t>190234200777933000</t>
  </si>
  <si>
    <t>2026-03-19 12:32:47</t>
  </si>
  <si>
    <t>23577723</t>
  </si>
  <si>
    <t>2026-03-03 15:04:59</t>
  </si>
  <si>
    <t>LUIS BORJA GUZMAN</t>
  </si>
  <si>
    <t>RURAL_190234200777856000</t>
  </si>
  <si>
    <t>190234200777856000</t>
  </si>
  <si>
    <t>2026-03-19 15:04:59</t>
  </si>
  <si>
    <t>23577944</t>
  </si>
  <si>
    <t>2026-03-03 09:55:31</t>
  </si>
  <si>
    <t>FRANCISCO JAVIER MORENO GARCIA</t>
  </si>
  <si>
    <t>CL 52 CR 122 -88 (INTERIOR 114 )</t>
  </si>
  <si>
    <t>085212002000880114</t>
  </si>
  <si>
    <t>2026-03-12 09:55:31</t>
  </si>
  <si>
    <t>7 días 09:55</t>
  </si>
  <si>
    <t>23605844</t>
  </si>
  <si>
    <t>2026-03-03 09:09:51</t>
  </si>
  <si>
    <t>ROBINSON GIRALDO SALAZAR</t>
  </si>
  <si>
    <t>CR 51 CL 38 -53 (INTERIOR 201 )</t>
  </si>
  <si>
    <t>053521008000530201</t>
  </si>
  <si>
    <t>2026-03-12 09:09:51</t>
  </si>
  <si>
    <t>7 días 09:09</t>
  </si>
  <si>
    <t>23607760</t>
  </si>
  <si>
    <t>2026-03-03 12:37:26</t>
  </si>
  <si>
    <t>GIL MESA DIANA MARIA GIL MESA GIL MESA DIANA MARIA GIL MESA</t>
  </si>
  <si>
    <t>3146231386</t>
  </si>
  <si>
    <t>CL 34 B CR 112 E -42 (INTERIOR 100 )</t>
  </si>
  <si>
    <t>083114202500420100</t>
  </si>
  <si>
    <t>2026-03-10 12:37:26</t>
  </si>
  <si>
    <t>5/01/2026 14:39:09</t>
  </si>
  <si>
    <t xml:space="preserve">413 falta declaración dé cumplimiento </t>
  </si>
  <si>
    <t>3/03/2026 15:05:43</t>
  </si>
  <si>
    <t>Se legalizó medidor en gabinete y con retie</t>
  </si>
  <si>
    <t>3/03/2026 15:08:30</t>
  </si>
  <si>
    <t>Ok se legalizó medidor en gabinete y con retie</t>
  </si>
  <si>
    <t>23611826</t>
  </si>
  <si>
    <t>2026-03-03 13:27:12</t>
  </si>
  <si>
    <t>CR 68 CL 49 -35</t>
  </si>
  <si>
    <t>054628009000350000</t>
  </si>
  <si>
    <t>2026-03-12 13:27:12</t>
  </si>
  <si>
    <t>7 días 13:27</t>
  </si>
  <si>
    <t>16/12/2025 23:57:37</t>
  </si>
  <si>
    <t xml:space="preserve">440 acometida principal canalizada debe cumplir con la profundidad de 60 cm en todo el recorrido como lo indica la norma 
</t>
  </si>
  <si>
    <t>23611836</t>
  </si>
  <si>
    <t>2026-03-03 13:15:17</t>
  </si>
  <si>
    <t>CR 68 CL 49 -33 (INTERIOR 101 )</t>
  </si>
  <si>
    <t>054628009000330101</t>
  </si>
  <si>
    <t>2026-03-12 13:15:17</t>
  </si>
  <si>
    <t>16/12/2025 23:58:36</t>
  </si>
  <si>
    <t>23645107</t>
  </si>
  <si>
    <t>2026-03-03 14:30:20</t>
  </si>
  <si>
    <t>DANIEL GAVIRIA LARGO</t>
  </si>
  <si>
    <t>2926077</t>
  </si>
  <si>
    <t>3184286578</t>
  </si>
  <si>
    <t>RURAL_190234200779780000_VEREDA PEGADO RUTA</t>
  </si>
  <si>
    <t>190234200779780000</t>
  </si>
  <si>
    <t>2026-03-09 14:30:20</t>
  </si>
  <si>
    <t>23649293</t>
  </si>
  <si>
    <t>2026-03-03 11:21:23</t>
  </si>
  <si>
    <t>DEIMER ENRIQUE CORDOBA PALACIOS</t>
  </si>
  <si>
    <t>3195717132</t>
  </si>
  <si>
    <t>RURAL_190616200342037202_PROV.VDA LAS CUCHILLAS</t>
  </si>
  <si>
    <t>190616200342037202</t>
  </si>
  <si>
    <t>2026-03-17 11:21:23</t>
  </si>
  <si>
    <t>23655557</t>
  </si>
  <si>
    <t>2026-03-03 13:42:00</t>
  </si>
  <si>
    <t>MARIA CAMILA ALVAREZ PANIAGUA</t>
  </si>
  <si>
    <t>3216970927</t>
  </si>
  <si>
    <t>CR 131 AC CL 55 B -6 (INTERIOR 101 )</t>
  </si>
  <si>
    <t>085321135200060101</t>
  </si>
  <si>
    <t>2026-03-10 13:42:00</t>
  </si>
  <si>
    <t>3/03/2026 15:51:14</t>
  </si>
  <si>
    <t>HV más pasé 1 piso trafo 59738</t>
  </si>
  <si>
    <t>23658018</t>
  </si>
  <si>
    <t>2026-03-03 10:59:31</t>
  </si>
  <si>
    <t>DIANA LUCIA GOMEZ ROJAS</t>
  </si>
  <si>
    <t>3166227576</t>
  </si>
  <si>
    <t>CL 36 C CR 112 B -43 (INTERIOR 202 )</t>
  </si>
  <si>
    <t>083116302200430202</t>
  </si>
  <si>
    <t>2026-03-12 10:59:31</t>
  </si>
  <si>
    <t>18/02/2026 22:36:07</t>
  </si>
  <si>
    <t>414 se localiza al cliente Diana Gómez por teléfono y manifiesta que no puede atender la visita porque está de viaje 3166227576 se le informa que debe reprogramar la visita</t>
  </si>
  <si>
    <t>23663953</t>
  </si>
  <si>
    <t>2026-03-03 08:56:06</t>
  </si>
  <si>
    <t>EVA LEIDA MADRIGAL MUNERA</t>
  </si>
  <si>
    <t>3146737654</t>
  </si>
  <si>
    <t>CR 65 A CL 32 -16 (INTERIOR 303 )</t>
  </si>
  <si>
    <t>053625102000160303</t>
  </si>
  <si>
    <t>2026-03-12 08:56:06</t>
  </si>
  <si>
    <t>19/02/2026 6:46:33</t>
  </si>
  <si>
    <t xml:space="preserve">415 presentar dictamen de inspección RETIE de uso final y distribución presentar punto de conexión y recibo técnico </t>
  </si>
  <si>
    <t>23665109</t>
  </si>
  <si>
    <t>2026-03-03 11:58:57</t>
  </si>
  <si>
    <t>JOSE BENJAMIN GALLEGO MARIN</t>
  </si>
  <si>
    <t>3217157485</t>
  </si>
  <si>
    <t>RURAL_190674200501703001_PROV.VDA LA TRAVESIA</t>
  </si>
  <si>
    <t>190674200501703001</t>
  </si>
  <si>
    <t>2026-03-09 11:58:57</t>
  </si>
  <si>
    <t>23668039</t>
  </si>
  <si>
    <t>2026-03-03 14:38:11</t>
  </si>
  <si>
    <t>PROMOTORA URBANICA S.A.S.</t>
  </si>
  <si>
    <t>CR 42 CL 16 B SUR -20</t>
  </si>
  <si>
    <t>041422006200200000</t>
  </si>
  <si>
    <t>2026-03-09 14:38:11</t>
  </si>
  <si>
    <t>4 días 14:38</t>
  </si>
  <si>
    <t>23669149</t>
  </si>
  <si>
    <t>2026-03-03 14:14:53</t>
  </si>
  <si>
    <t>AMPARO ECHEVERRI ESCOBAR</t>
  </si>
  <si>
    <t>3041397756</t>
  </si>
  <si>
    <t>CL 47 C CR 102 -13 (INTERIOR 102 )</t>
  </si>
  <si>
    <t>084017302000130102</t>
  </si>
  <si>
    <t>2026-03-12 14:14:53</t>
  </si>
  <si>
    <t>7 días 14:14</t>
  </si>
  <si>
    <t>2/03/2026 19:22:02</t>
  </si>
  <si>
    <t>414 se llama luz al número 304 139 77 56 y no contesta se llega al sitio se pregunta con los vecinos del propietario y no saben nada de la señora Amparo Chavarría y manifiestan no distinguirla se deja notificación que deben reprogramar la visita</t>
  </si>
  <si>
    <t>23671540</t>
  </si>
  <si>
    <t>2026-03-03 12:06:51</t>
  </si>
  <si>
    <t>BEATRIZ ELENA FRANCO FRANCO</t>
  </si>
  <si>
    <t>5744160</t>
  </si>
  <si>
    <t>3017256905</t>
  </si>
  <si>
    <t>RURAL_190649200334840001_PROV.VEREDA PUERTO RICO</t>
  </si>
  <si>
    <t>190649200334840001</t>
  </si>
  <si>
    <t>2026-03-09 12:06:51</t>
  </si>
  <si>
    <t>CR 120 F CL 48 D -85 (INTERIOR 209 )</t>
  </si>
  <si>
    <t>084220608400850209</t>
  </si>
  <si>
    <t>2026-03-03 12:38:19</t>
  </si>
  <si>
    <t>RURAL_190576100121410000</t>
  </si>
  <si>
    <t>190576100121410000</t>
  </si>
  <si>
    <t>2026-03-12 12:38:19</t>
  </si>
  <si>
    <t>CR 120 F CL 48 D -85 (INTERIOR 309 )</t>
  </si>
  <si>
    <t>084220608400850309</t>
  </si>
  <si>
    <t>2026-03-03 14:32:30</t>
  </si>
  <si>
    <t>2026-03-12 14:32:30</t>
  </si>
  <si>
    <t>3/03/2026 15:08:29</t>
  </si>
  <si>
    <t>HV más pasé más bornera 4 piso trafo 335804</t>
  </si>
  <si>
    <t>3/03/2026 15:42:31</t>
  </si>
  <si>
    <t xml:space="preserve">Hv+ interna </t>
  </si>
  <si>
    <t>3/03/2026 15:33:47</t>
  </si>
  <si>
    <t>607 pedido duplicado pará el mismo producto con 23606385</t>
  </si>
  <si>
    <t>23674683</t>
  </si>
  <si>
    <t>2026-02-26 15:29:22</t>
  </si>
  <si>
    <t>DAIRO ALBEIRO VELASQUEZ GRANDA</t>
  </si>
  <si>
    <t>3233646606</t>
  </si>
  <si>
    <t>RURAL_187003117491360000_187003117491360000</t>
  </si>
  <si>
    <t>187003117491360000</t>
  </si>
  <si>
    <t>Equipo Movimiento de Redes Nordeste</t>
  </si>
  <si>
    <t>2026-03-18 15:29:22</t>
  </si>
  <si>
    <t>2026-03-03 13:00:05</t>
  </si>
  <si>
    <t>2026-03-18 13:00:05</t>
  </si>
  <si>
    <t>3/03/2026 13:52:00</t>
  </si>
  <si>
    <t>23675457</t>
  </si>
  <si>
    <t>2026-02-27 11:09:48</t>
  </si>
  <si>
    <t>MARIA BARBARA TORO URIBE</t>
  </si>
  <si>
    <t>3113902260</t>
  </si>
  <si>
    <t>RURAL_190347200577600001_PROV.190347200577600000</t>
  </si>
  <si>
    <t>190347200577600001</t>
  </si>
  <si>
    <t>2026-03-11 11:09:48</t>
  </si>
  <si>
    <t>3/03/2026 11:44:14</t>
  </si>
  <si>
    <t xml:space="preserve">520 este sector ya está programado para 520 dos postes y unos 75 metros de tx4 programado la semana pasada </t>
  </si>
  <si>
    <t>7 días 08:04</t>
  </si>
  <si>
    <t>23677934</t>
  </si>
  <si>
    <t>2026-03-03 08:13:49</t>
  </si>
  <si>
    <t>3243637794</t>
  </si>
  <si>
    <t>2026-03-12 08:13:49</t>
  </si>
  <si>
    <t>23677942</t>
  </si>
  <si>
    <t>2026-03-03 08:23:38</t>
  </si>
  <si>
    <t>ROSA MARIA PEREZ USUGA</t>
  </si>
  <si>
    <t>3106157186</t>
  </si>
  <si>
    <t>RURAL_159049010000000001</t>
  </si>
  <si>
    <t>159049010000000001</t>
  </si>
  <si>
    <t>2026-03-12 08:23:38</t>
  </si>
  <si>
    <t>7 días 08:23</t>
  </si>
  <si>
    <t>23677948</t>
  </si>
  <si>
    <t>2026-03-03 08:28:55</t>
  </si>
  <si>
    <t>LUIS EDUARDO GAVIRIA ESPINOSA</t>
  </si>
  <si>
    <t>3127185615</t>
  </si>
  <si>
    <t>CR 128 CL 63 -17 (INTERIOR 201 )</t>
  </si>
  <si>
    <t>086228003000170201</t>
  </si>
  <si>
    <t>2026-03-12 08:28:55</t>
  </si>
  <si>
    <t>7 días 08:28</t>
  </si>
  <si>
    <t>23677957</t>
  </si>
  <si>
    <t>2026-03-03 08:32:19</t>
  </si>
  <si>
    <t>EDISSON GARCIA QUINTERO</t>
  </si>
  <si>
    <t>3043397357</t>
  </si>
  <si>
    <t>RURAL_147011608300000105</t>
  </si>
  <si>
    <t>147011608300000105</t>
  </si>
  <si>
    <t>2026-03-17 08:32:19</t>
  </si>
  <si>
    <t>10 días 08:32</t>
  </si>
  <si>
    <t>23677968</t>
  </si>
  <si>
    <t>2026-03-03 08:39:54</t>
  </si>
  <si>
    <t>YAMILE JARAMILLO GAVIRIA</t>
  </si>
  <si>
    <t>3228122312</t>
  </si>
  <si>
    <t>CL 5 CR 25 -310 (INTERIOR 201 )</t>
  </si>
  <si>
    <t>050215005003100201</t>
  </si>
  <si>
    <t>2026-03-12 08:39:54</t>
  </si>
  <si>
    <t>7 días 08:39</t>
  </si>
  <si>
    <t>23677978</t>
  </si>
  <si>
    <t>2026-03-03 08:44:36</t>
  </si>
  <si>
    <t>CR 128 CL 63 -17 (INTERIOR 100 )</t>
  </si>
  <si>
    <t>086228003000170100</t>
  </si>
  <si>
    <t>2026-03-12 08:44:36</t>
  </si>
  <si>
    <t>7 días 08:44</t>
  </si>
  <si>
    <t>23677980</t>
  </si>
  <si>
    <t>2026-03-03 08:44:43</t>
  </si>
  <si>
    <t>ORLANDO DE JESUS MARULANDA PAREJA</t>
  </si>
  <si>
    <t>3044256896</t>
  </si>
  <si>
    <t>CL 56 BD CR 21 -30 (INTERIOR 311 )</t>
  </si>
  <si>
    <t>055216241000300311</t>
  </si>
  <si>
    <t>2026-03-12 08:44:43</t>
  </si>
  <si>
    <t>23677991</t>
  </si>
  <si>
    <t>2026-03-03 08:50:55</t>
  </si>
  <si>
    <t>MARISOL GOMEZ COLORADO</t>
  </si>
  <si>
    <t>CR 27 CL 59 C -41 (INTERIOR 102 )</t>
  </si>
  <si>
    <t>055227009300410102</t>
  </si>
  <si>
    <t>2026-03-12 08:50:55</t>
  </si>
  <si>
    <t>23677996</t>
  </si>
  <si>
    <t>2026-03-03 08:56:52</t>
  </si>
  <si>
    <t>LUIS FERNANDO JARAMILLO GAVIRIA</t>
  </si>
  <si>
    <t>3008262286</t>
  </si>
  <si>
    <t>CL 5 CR 25 -310 (INTERIOR 401 )</t>
  </si>
  <si>
    <t>050215005003100401</t>
  </si>
  <si>
    <t>2026-03-12 08:56:52</t>
  </si>
  <si>
    <t>23678001</t>
  </si>
  <si>
    <t>2026-03-03 09:00:09</t>
  </si>
  <si>
    <t>CR 128 CL 63 -17 (INTERIOR 104 )</t>
  </si>
  <si>
    <t>086228003000170104</t>
  </si>
  <si>
    <t>2026-03-12 09:00:09</t>
  </si>
  <si>
    <t>23678016</t>
  </si>
  <si>
    <t>2026-03-03 09:11:21</t>
  </si>
  <si>
    <t>SEBASTIAN ACOSTA ECHAVARRIA</t>
  </si>
  <si>
    <t>2865433</t>
  </si>
  <si>
    <t>3245910725</t>
  </si>
  <si>
    <t>CR 76 CL 42 SUR -36 (INTERIOR 402 )</t>
  </si>
  <si>
    <t>044726002000360402</t>
  </si>
  <si>
    <t>2026-03-12 09:11:21</t>
  </si>
  <si>
    <t>23678028</t>
  </si>
  <si>
    <t>2026-03-03 09:18:13</t>
  </si>
  <si>
    <t>GEURGEN KLISMAN UPEGUI VILLALBA</t>
  </si>
  <si>
    <t>3146343505</t>
  </si>
  <si>
    <t>RURAL_122003659500000004_PROV.MEDIA LUNA</t>
  </si>
  <si>
    <t>122003659500000004</t>
  </si>
  <si>
    <t>2026-03-17 09:18:13</t>
  </si>
  <si>
    <t>23678050</t>
  </si>
  <si>
    <t>2026-03-03 09:41:13</t>
  </si>
  <si>
    <t>SANDRA MILENA TAMAYO TORO</t>
  </si>
  <si>
    <t>2179556</t>
  </si>
  <si>
    <t>3116252892</t>
  </si>
  <si>
    <t>CL 46 CR 38 -42 (INTERIOR 9901 )</t>
  </si>
  <si>
    <t>054316008000429901</t>
  </si>
  <si>
    <t>2026-03-12 09:41:13</t>
  </si>
  <si>
    <t>7 días 09:41</t>
  </si>
  <si>
    <t>23678053</t>
  </si>
  <si>
    <t>2026-03-03 09:42:33</t>
  </si>
  <si>
    <t>CESAR ADELMO MUÑOZ HENAO</t>
  </si>
  <si>
    <t>2522109</t>
  </si>
  <si>
    <t>3136069409</t>
  </si>
  <si>
    <t>CR 108 C CL 34 CC -23 (INTERIOR 201 )</t>
  </si>
  <si>
    <t>083028304330230201</t>
  </si>
  <si>
    <t>2026-03-12 09:42:33</t>
  </si>
  <si>
    <t>23678062</t>
  </si>
  <si>
    <t>2026-03-03 09:47:03</t>
  </si>
  <si>
    <t>HERNAN DARIO TAMAYO TORO</t>
  </si>
  <si>
    <t>3012636711</t>
  </si>
  <si>
    <t>CL 46 CR 38 -42 (INTERIOR 9902 )</t>
  </si>
  <si>
    <t>054316008000429902</t>
  </si>
  <si>
    <t>2026-03-12 09:47:03</t>
  </si>
  <si>
    <t>23678076</t>
  </si>
  <si>
    <t>2026-03-03 09:58:05</t>
  </si>
  <si>
    <t>CR 108 C CL 34 CC -23 (INTERIOR 301 )</t>
  </si>
  <si>
    <t>083028304330230301</t>
  </si>
  <si>
    <t>2026-03-12 09:58:05</t>
  </si>
  <si>
    <t>7 días 09:58</t>
  </si>
  <si>
    <t>23678083</t>
  </si>
  <si>
    <t>2026-03-03 10:04:53</t>
  </si>
  <si>
    <t>JUAN CAMILO OSPINA GUTIERREZ</t>
  </si>
  <si>
    <t>3137124487</t>
  </si>
  <si>
    <t>RURAL_190033200649587002_PROV.SAN BARTOLO - LA CAP</t>
  </si>
  <si>
    <t>190033200649587002</t>
  </si>
  <si>
    <t>2026-03-13 10:04:53</t>
  </si>
  <si>
    <t>8 días 10:04</t>
  </si>
  <si>
    <t>23678109</t>
  </si>
  <si>
    <t>2026-03-03 10:24:23</t>
  </si>
  <si>
    <t>CL 49 CR 3 -19 (INTERIOR 101 )</t>
  </si>
  <si>
    <t>054019003000190101</t>
  </si>
  <si>
    <t>2026-03-12 10:24:23</t>
  </si>
  <si>
    <t>23678129</t>
  </si>
  <si>
    <t>2026-03-03 10:38:28</t>
  </si>
  <si>
    <t>LEIDY OMAIRA BERRIO GIRALDO</t>
  </si>
  <si>
    <t>3103837454</t>
  </si>
  <si>
    <t>CL 30 CR 43 -13 (INTERIOR 401 )</t>
  </si>
  <si>
    <t>073410003000130401</t>
  </si>
  <si>
    <t>2026-03-12 10:38:28</t>
  </si>
  <si>
    <t>23678137</t>
  </si>
  <si>
    <t>2026-03-03 10:42:43</t>
  </si>
  <si>
    <t>JUAN CAMILO SIERRA</t>
  </si>
  <si>
    <t>3214322559</t>
  </si>
  <si>
    <t>RURAL_125006608500000018_CL 29 SUR CR 4 -769 INT 5</t>
  </si>
  <si>
    <t>125006608500000018</t>
  </si>
  <si>
    <t>2026-03-17 10:42:43</t>
  </si>
  <si>
    <t>23678212</t>
  </si>
  <si>
    <t>2026-03-03 11:27:49</t>
  </si>
  <si>
    <t>EUGENIA DE LA TRINIDAD HENAO HENAO</t>
  </si>
  <si>
    <t>RURAL_190674200649350005_PROV VDA CAPARRAL</t>
  </si>
  <si>
    <t>190674200649350005</t>
  </si>
  <si>
    <t>2026-03-17 11:27:49</t>
  </si>
  <si>
    <t>23678214</t>
  </si>
  <si>
    <t>2026-03-03 11:29:38</t>
  </si>
  <si>
    <t>JUAN CAMILO ARISTIZABAL GARCIA</t>
  </si>
  <si>
    <t>RURAL_190439100072020005_CL 28 24 1 (INTERIOR 5 )</t>
  </si>
  <si>
    <t>190439100072020005</t>
  </si>
  <si>
    <t>2026-03-12 11:29:38</t>
  </si>
  <si>
    <t>23678216</t>
  </si>
  <si>
    <t>2026-03-03 11:31:25</t>
  </si>
  <si>
    <t>RURAL_190439100072020006_CL 28 24 1 (INTERIOR 6 )</t>
  </si>
  <si>
    <t>190439100072020006</t>
  </si>
  <si>
    <t>2026-03-12 11:31:25</t>
  </si>
  <si>
    <t>23678241</t>
  </si>
  <si>
    <t>2026-03-03 11:44:35</t>
  </si>
  <si>
    <t>BEATRIZ ELENA RODRIGUEZ VELASQUEZ</t>
  </si>
  <si>
    <t>4639061</t>
  </si>
  <si>
    <t>3156169847</t>
  </si>
  <si>
    <t>RURAL_122016986400000001_122016986400000001</t>
  </si>
  <si>
    <t>122016986400000001</t>
  </si>
  <si>
    <t>2026-03-17 11:44:35</t>
  </si>
  <si>
    <t>23678243</t>
  </si>
  <si>
    <t>2026-03-03 11:44:38</t>
  </si>
  <si>
    <t>INVERSIONES MUNDO NUEVO S.A</t>
  </si>
  <si>
    <t>CL 17 SUR CR 43 A -30</t>
  </si>
  <si>
    <t>041417003100300000</t>
  </si>
  <si>
    <t>2026-03-09 11:44:38</t>
  </si>
  <si>
    <t>23678246</t>
  </si>
  <si>
    <t>2026-03-03 11:45:22</t>
  </si>
  <si>
    <t>MANUELA BEDOYA SALAZAR</t>
  </si>
  <si>
    <t>3105048904</t>
  </si>
  <si>
    <t>RURAL_190657100004240006_BARRIO JUAN XXIII PARTE B</t>
  </si>
  <si>
    <t>190657100004240006</t>
  </si>
  <si>
    <t>2026-03-10 11:45:22</t>
  </si>
  <si>
    <t>8 días 11:45</t>
  </si>
  <si>
    <t>23678252</t>
  </si>
  <si>
    <t>2026-03-03 11:50:34</t>
  </si>
  <si>
    <t>RURAL_190649100014030000_DIAG 19 E PLAN 35</t>
  </si>
  <si>
    <t>190649100014030000</t>
  </si>
  <si>
    <t>2026-03-12 11:50:34</t>
  </si>
  <si>
    <t>23678255</t>
  </si>
  <si>
    <t>2026-03-03 11:52:01</t>
  </si>
  <si>
    <t>RURAL_190657100038310006_BARRIO SAN DIEGO - PARTE</t>
  </si>
  <si>
    <t>190657100038310006</t>
  </si>
  <si>
    <t>2026-03-10 11:52:01</t>
  </si>
  <si>
    <t>23678257</t>
  </si>
  <si>
    <t>2026-03-03 11:52:23</t>
  </si>
  <si>
    <t>LUZ ELENA GOMEZ SIERRA</t>
  </si>
  <si>
    <t>8358268</t>
  </si>
  <si>
    <t>3128168287</t>
  </si>
  <si>
    <t>RURAL_190649200380054012_PROV.VEREDA CAÑAVERAL</t>
  </si>
  <si>
    <t>190649200380054012</t>
  </si>
  <si>
    <t>2026-03-17 11:52:23</t>
  </si>
  <si>
    <t>23678265</t>
  </si>
  <si>
    <t>2026-03-03 11:57:54</t>
  </si>
  <si>
    <t>JUAN DIEGO MURILLO ARENAS</t>
  </si>
  <si>
    <t>2788415</t>
  </si>
  <si>
    <t>3108944786</t>
  </si>
  <si>
    <t>RURAL_159160554000000001_VDA LA RAYA</t>
  </si>
  <si>
    <t>159160554000000001</t>
  </si>
  <si>
    <t>2026-03-12 11:57:54</t>
  </si>
  <si>
    <t>7 días 11:57</t>
  </si>
  <si>
    <t>23678269</t>
  </si>
  <si>
    <t>2026-03-03 12:01:38</t>
  </si>
  <si>
    <t>SANTIAGO GONZALEZ ACEVEDO</t>
  </si>
  <si>
    <t>3205969261</t>
  </si>
  <si>
    <t>RURAL_130023761200000102_VDA LA FILIPA CS 1</t>
  </si>
  <si>
    <t>130023761200000102</t>
  </si>
  <si>
    <t>2026-03-17 12:01:38</t>
  </si>
  <si>
    <t>23678271</t>
  </si>
  <si>
    <t>2026-03-03 12:01:58</t>
  </si>
  <si>
    <t>LUIS FERNANDO VARELA PIEDRAHITA</t>
  </si>
  <si>
    <t>3116350793</t>
  </si>
  <si>
    <t>RURAL_190113100025400009_CR 9A N 3-25</t>
  </si>
  <si>
    <t>190113100025400009</t>
  </si>
  <si>
    <t>2026-03-10 12:01:58</t>
  </si>
  <si>
    <t>23678273</t>
  </si>
  <si>
    <t>2026-03-03 12:05:48</t>
  </si>
  <si>
    <t>LEONARDO ANTONIO MURILLO ARENAS</t>
  </si>
  <si>
    <t>3007838868</t>
  </si>
  <si>
    <t>RURAL_159160554000000002_VDA LA RAYA</t>
  </si>
  <si>
    <t>159160554000000002</t>
  </si>
  <si>
    <t>2026-03-12 12:05:48</t>
  </si>
  <si>
    <t>23678274</t>
  </si>
  <si>
    <t>2026-03-03 12:06:59</t>
  </si>
  <si>
    <t>ADRIANA MARIA MONSALVE</t>
  </si>
  <si>
    <t>2883205</t>
  </si>
  <si>
    <t>3052424118</t>
  </si>
  <si>
    <t>CR 47 A CL 51 -53</t>
  </si>
  <si>
    <t>075427101000530000</t>
  </si>
  <si>
    <t>2026-03-09 12:06:59</t>
  </si>
  <si>
    <t>23678275</t>
  </si>
  <si>
    <t>2026-03-03 12:08:06</t>
  </si>
  <si>
    <t>RURAL_190649200360800000_VDA LA ESPERANZA</t>
  </si>
  <si>
    <t>190649200360800000</t>
  </si>
  <si>
    <t>2026-03-09 12:08:06</t>
  </si>
  <si>
    <t>23678282</t>
  </si>
  <si>
    <t>2026-03-03 12:17:29</t>
  </si>
  <si>
    <t>PAULA ANDREA GOMEZ</t>
  </si>
  <si>
    <t>2294129</t>
  </si>
  <si>
    <t>3233330070</t>
  </si>
  <si>
    <t>RURAL_163008093000000010_RURAL ITAGUI EL AJIZAL</t>
  </si>
  <si>
    <t>163008093000000010</t>
  </si>
  <si>
    <t>2026-03-10 12:17:29</t>
  </si>
  <si>
    <t>23678286</t>
  </si>
  <si>
    <t>2026-03-03 12:22:12</t>
  </si>
  <si>
    <t>DAYANA GARCIA MORALES</t>
  </si>
  <si>
    <t>3023219352</t>
  </si>
  <si>
    <t>CL 68 A CR 57 -37 (INTERIOR 301 )</t>
  </si>
  <si>
    <t>076518107000370301</t>
  </si>
  <si>
    <t>2026-03-10 12:22:12</t>
  </si>
  <si>
    <t>23678288</t>
  </si>
  <si>
    <t>2026-03-03 12:22:51</t>
  </si>
  <si>
    <t>CLAUDIA CECILIA SANTA GOMEZ</t>
  </si>
  <si>
    <t>RURAL_114012246500000101_VDA MANZANILLO INT 101</t>
  </si>
  <si>
    <t>114012246500000101</t>
  </si>
  <si>
    <t>2026-03-12 12:22:51</t>
  </si>
  <si>
    <t>23678289</t>
  </si>
  <si>
    <t>2026-03-03 12:22:52</t>
  </si>
  <si>
    <t>RURAL_114012246500000202_VDA MANZANILLO INT 202</t>
  </si>
  <si>
    <t>114012246500000202</t>
  </si>
  <si>
    <t>2026-03-12 12:22:52</t>
  </si>
  <si>
    <t>23678290</t>
  </si>
  <si>
    <t>RURAL_114012246500000302_VDA MANZANILLO INT 302</t>
  </si>
  <si>
    <t>114012246500000302</t>
  </si>
  <si>
    <t>23678291</t>
  </si>
  <si>
    <t>RURAL_114012246500000102_VDA MANZANILLO INT 102</t>
  </si>
  <si>
    <t>114012246500000102</t>
  </si>
  <si>
    <t>23678292</t>
  </si>
  <si>
    <t>RURAL_114012246500000402_VDA MANZANILLO INT 402</t>
  </si>
  <si>
    <t>114012246500000402</t>
  </si>
  <si>
    <t>23678294</t>
  </si>
  <si>
    <t>2026-03-03 12:23:17</t>
  </si>
  <si>
    <t>RURAL_114012246500000401_VDA MANZANILLO INT 401</t>
  </si>
  <si>
    <t>114012246500000401</t>
  </si>
  <si>
    <t>2026-03-12 12:23:17</t>
  </si>
  <si>
    <t>23678300</t>
  </si>
  <si>
    <t>2026-03-03 12:29:46</t>
  </si>
  <si>
    <t>ELKIN DE JESUS QUIRAMA JIMENEZ</t>
  </si>
  <si>
    <t>3008815414</t>
  </si>
  <si>
    <t>RURAL_161015849499000003_VEREDARAIZALCALDAS</t>
  </si>
  <si>
    <t>161015849499000003</t>
  </si>
  <si>
    <t>2026-03-17 12:29:46</t>
  </si>
  <si>
    <t>23678302</t>
  </si>
  <si>
    <t>2026-03-03 12:32:05</t>
  </si>
  <si>
    <t>EDER LUIS BURGOS LOZANO</t>
  </si>
  <si>
    <t>3187886128</t>
  </si>
  <si>
    <t>CL 55 CR 103 DA -370 (INTERIOR 200 )</t>
  </si>
  <si>
    <t>085015003413700200</t>
  </si>
  <si>
    <t>2026-03-12 12:32:05</t>
  </si>
  <si>
    <t>23678305</t>
  </si>
  <si>
    <t>2026-03-03 12:36:15</t>
  </si>
  <si>
    <t>CAROLINA PEREZ</t>
  </si>
  <si>
    <t>3148435276</t>
  </si>
  <si>
    <t>RURAL_190670201811670000_VERDA LA CANDELARIA</t>
  </si>
  <si>
    <t>190670201811670000</t>
  </si>
  <si>
    <t>2026-03-09 12:36:15</t>
  </si>
  <si>
    <t>23678306</t>
  </si>
  <si>
    <t>2026-03-03 12:37:32</t>
  </si>
  <si>
    <t>MARIA NUBIA GALLEGO ORTIZ</t>
  </si>
  <si>
    <t>RURAL_190149200850200003_PROV.RURAL_19014920085020</t>
  </si>
  <si>
    <t>190149200850200003</t>
  </si>
  <si>
    <t>2026-03-09 12:37:32</t>
  </si>
  <si>
    <t>4 días 12:37</t>
  </si>
  <si>
    <t>23678310</t>
  </si>
  <si>
    <t>2026-03-03 12:43:09</t>
  </si>
  <si>
    <t>FABIAN MATEO OCAMPO BEDOYA</t>
  </si>
  <si>
    <t>3117849993</t>
  </si>
  <si>
    <t>RURAL_190377200589600000_VEREDA SAN JOSE</t>
  </si>
  <si>
    <t>190377200589600000</t>
  </si>
  <si>
    <t>2026-03-24 12:43:09</t>
  </si>
  <si>
    <t>23678315</t>
  </si>
  <si>
    <t>2026-03-03 12:59:47</t>
  </si>
  <si>
    <t>CARLOS MARIO CASTAÑO MORALES</t>
  </si>
  <si>
    <t>3166074794</t>
  </si>
  <si>
    <t>CL 65 CR 18 B -156 (INTERIOR 218 )</t>
  </si>
  <si>
    <t>056115008201560218</t>
  </si>
  <si>
    <t>2026-03-16 12:59:47</t>
  </si>
  <si>
    <t>23678316</t>
  </si>
  <si>
    <t>2026-03-03 12:59:59</t>
  </si>
  <si>
    <t>SABINO IDARRAGA DAVILA</t>
  </si>
  <si>
    <t>3207008037</t>
  </si>
  <si>
    <t>RURAL_163007192000000005_SECTOREL BENEFICIO</t>
  </si>
  <si>
    <t>163007192000000005</t>
  </si>
  <si>
    <t>2026-03-10 12:59:59</t>
  </si>
  <si>
    <t>23678328</t>
  </si>
  <si>
    <t>2026-03-03 13:12:11</t>
  </si>
  <si>
    <t>JORGE ANDRES MONTOYA VARGAS</t>
  </si>
  <si>
    <t>3245975158</t>
  </si>
  <si>
    <t>CL 39 BD CR 115 -9 (INTERIOR 301 )</t>
  </si>
  <si>
    <t>083119245000090301</t>
  </si>
  <si>
    <t>2026-03-10 13:12:11</t>
  </si>
  <si>
    <t>23678331</t>
  </si>
  <si>
    <t>2026-03-03 13:12:39</t>
  </si>
  <si>
    <t>JOSE GIOVANNY  CASTRILLON GIL</t>
  </si>
  <si>
    <t>RURAL_190617200782660000_VDA SAN ANTONIO</t>
  </si>
  <si>
    <t>190617200782660000</t>
  </si>
  <si>
    <t>2026-03-09 13:12:39</t>
  </si>
  <si>
    <t>4 días 13:12</t>
  </si>
  <si>
    <t>23678335</t>
  </si>
  <si>
    <t>2026-03-03 13:15:48</t>
  </si>
  <si>
    <t>FAUSTO ESTEBAN DUQUE GIRALDO</t>
  </si>
  <si>
    <t>3145331874</t>
  </si>
  <si>
    <t>RURAL_190440200621850004_PROV.VDA LAS MERCEDES</t>
  </si>
  <si>
    <t>190440200621850004</t>
  </si>
  <si>
    <t>2026-03-09 13:15:48</t>
  </si>
  <si>
    <t>4 días 13:15</t>
  </si>
  <si>
    <t>23678338</t>
  </si>
  <si>
    <t>2026-03-03 13:20:26</t>
  </si>
  <si>
    <t>TOMAS PEREZ ESCOBAR</t>
  </si>
  <si>
    <t>3052316584</t>
  </si>
  <si>
    <t>CL 22 CR 75 -28</t>
  </si>
  <si>
    <t>052712005000280000</t>
  </si>
  <si>
    <t>2026-03-09 13:20:26</t>
  </si>
  <si>
    <t>4 días 13:20</t>
  </si>
  <si>
    <t>23678342</t>
  </si>
  <si>
    <t>2026-03-03 13:22:13</t>
  </si>
  <si>
    <t>ROLANDO ANTONIO ESPINOSA VASQUEZ</t>
  </si>
  <si>
    <t>3043972856</t>
  </si>
  <si>
    <t>RURAL_190318203208160004_VEREDA SAN ISIDRO</t>
  </si>
  <si>
    <t>190318203208160004</t>
  </si>
  <si>
    <t>2026-03-09 13:22:13</t>
  </si>
  <si>
    <t>4 días 13:22</t>
  </si>
  <si>
    <t>23678366</t>
  </si>
  <si>
    <t>2026-03-03 13:37:13</t>
  </si>
  <si>
    <t>GABRIELA DE JESUS CASTAÑO</t>
  </si>
  <si>
    <t>3207616093</t>
  </si>
  <si>
    <t>RURAL_190680200466227000_VDA LA URSULA</t>
  </si>
  <si>
    <t>190680200466227000</t>
  </si>
  <si>
    <t>2026-03-18 13:37:13</t>
  </si>
  <si>
    <t>23678368</t>
  </si>
  <si>
    <t>2026-03-03 13:39:22</t>
  </si>
  <si>
    <t>KARINA CASTAÑEDA MARIN</t>
  </si>
  <si>
    <t>3136917601</t>
  </si>
  <si>
    <t>CL 57 CR 127 -3 (INTERIOR 9901 )</t>
  </si>
  <si>
    <t>085217007000039901</t>
  </si>
  <si>
    <t>2026-03-12 13:39:22</t>
  </si>
  <si>
    <t>23678372</t>
  </si>
  <si>
    <t>2026-03-03 13:43:11</t>
  </si>
  <si>
    <t>LUIS ALFONSO ATEHORTUA GIL</t>
  </si>
  <si>
    <t>3305950</t>
  </si>
  <si>
    <t>3206233662</t>
  </si>
  <si>
    <t>RURAL_163014470100000201_163014470100000201</t>
  </si>
  <si>
    <t>163014470100000201</t>
  </si>
  <si>
    <t>2026-03-16 13:43:11</t>
  </si>
  <si>
    <t>9 días 13:43</t>
  </si>
  <si>
    <t>23678378</t>
  </si>
  <si>
    <t>2026-03-03 13:48:34</t>
  </si>
  <si>
    <t>RURAL_147052500000009903 _TRAVESIAS INT 9903</t>
  </si>
  <si>
    <t>147052500000009903</t>
  </si>
  <si>
    <t>2026-03-17 13:48:34</t>
  </si>
  <si>
    <t>23678386</t>
  </si>
  <si>
    <t>2026-03-03 13:55:25</t>
  </si>
  <si>
    <t>SOLUCIONES CIVILES</t>
  </si>
  <si>
    <t>3127656787</t>
  </si>
  <si>
    <t>CR 48 CL 75 SUR -141</t>
  </si>
  <si>
    <t>017428005001410000</t>
  </si>
  <si>
    <t>2026-03-09 13:55:25</t>
  </si>
  <si>
    <t>4 días 13:55</t>
  </si>
  <si>
    <t>23678395</t>
  </si>
  <si>
    <t>2026-03-03 14:02:43</t>
  </si>
  <si>
    <t>CARLOS ARIEL GOMEZ</t>
  </si>
  <si>
    <t>2207826</t>
  </si>
  <si>
    <t>RURAL_190761200970460000_VDA LA PUERTA</t>
  </si>
  <si>
    <t>190761200970460000</t>
  </si>
  <si>
    <t>2026-03-09 14:02:43</t>
  </si>
  <si>
    <t>4 días 14:02</t>
  </si>
  <si>
    <t>23678399</t>
  </si>
  <si>
    <t>2026-03-03 14:04:59</t>
  </si>
  <si>
    <t>CARLOS ENRIQUE MANRIQUE CHICA</t>
  </si>
  <si>
    <t>3127918572</t>
  </si>
  <si>
    <t>RURAL_190425200501505002_LA SUSANA</t>
  </si>
  <si>
    <t>190425200501505002</t>
  </si>
  <si>
    <t>2026-03-09 14:04:59</t>
  </si>
  <si>
    <t>23678403</t>
  </si>
  <si>
    <t>2026-03-03 14:09:07</t>
  </si>
  <si>
    <t>JOCELYN ARANGO MUÑOZ</t>
  </si>
  <si>
    <t>3206462652</t>
  </si>
  <si>
    <t>CL 1 CR 79 AA -10 (INTERIOR 1128 )</t>
  </si>
  <si>
    <t>050711009110101128</t>
  </si>
  <si>
    <t>2026-03-12 14:09:07</t>
  </si>
  <si>
    <t>23678409</t>
  </si>
  <si>
    <t>2026-03-03 14:12:07</t>
  </si>
  <si>
    <t>ERIKA NAVARRETE GOMEZ</t>
  </si>
  <si>
    <t>3206811</t>
  </si>
  <si>
    <t>3116192586</t>
  </si>
  <si>
    <t>CL 59 A CR 21 -25 (INTERIOR 301 )</t>
  </si>
  <si>
    <t>055219101000250301</t>
  </si>
  <si>
    <t>2026-03-12 14:12:07</t>
  </si>
  <si>
    <t>7 días 14:12</t>
  </si>
  <si>
    <t>23678412</t>
  </si>
  <si>
    <t>2026-03-03 14:17:03</t>
  </si>
  <si>
    <t>DUBER MORALES GALLEGO</t>
  </si>
  <si>
    <t>3052119468</t>
  </si>
  <si>
    <t>CR 99 CL 49 A -27 (INTERIOR 301 )</t>
  </si>
  <si>
    <t>054929009100270301</t>
  </si>
  <si>
    <t>2026-03-12 14:17:03</t>
  </si>
  <si>
    <t>23678413</t>
  </si>
  <si>
    <t>2026-03-03 14:17:57</t>
  </si>
  <si>
    <t>RUBY ESNEDA GARZON BUITRAGO</t>
  </si>
  <si>
    <t>3136832728</t>
  </si>
  <si>
    <t>CL 50 FA SUR CR 63 C -10</t>
  </si>
  <si>
    <t>045610613300100000</t>
  </si>
  <si>
    <t>2026-03-10 14:17:57</t>
  </si>
  <si>
    <t>23678414</t>
  </si>
  <si>
    <t>2026-03-03 14:19:00</t>
  </si>
  <si>
    <t>SAMUEL MANCO ROLDAN</t>
  </si>
  <si>
    <t>3013372924</t>
  </si>
  <si>
    <t>RURAL_190234200562724000_VEREDA ANTA</t>
  </si>
  <si>
    <t>190234200562724000</t>
  </si>
  <si>
    <t>2026-03-18 14:19:00</t>
  </si>
  <si>
    <t>23678416</t>
  </si>
  <si>
    <t>2026-03-03 14:19:29</t>
  </si>
  <si>
    <t>DORA EMILCE RODRIGUEZ TAVERA</t>
  </si>
  <si>
    <t>3303010</t>
  </si>
  <si>
    <t>CL 66 C CR 39 A -12</t>
  </si>
  <si>
    <t>056316309100120000</t>
  </si>
  <si>
    <t>2026-03-09 14:19:29</t>
  </si>
  <si>
    <t>23678427</t>
  </si>
  <si>
    <t>2026-03-03 14:29:49</t>
  </si>
  <si>
    <t>JAIME ANTONIO MARULANDA GOMEZ</t>
  </si>
  <si>
    <t>RURAL_190364100258800000_KA 4A</t>
  </si>
  <si>
    <t>190364100258800000</t>
  </si>
  <si>
    <t>2026-03-09 14:29:49</t>
  </si>
  <si>
    <t>23678430</t>
  </si>
  <si>
    <t>2026-03-03 14:30:23</t>
  </si>
  <si>
    <t>ERIKA MARCELA CIRO PELAEZ</t>
  </si>
  <si>
    <t>3003492485</t>
  </si>
  <si>
    <t>RURAL_190197200680360001_PROV.VEREDA SAN LORENZO</t>
  </si>
  <si>
    <t>190197200680360001</t>
  </si>
  <si>
    <t>2026-03-09 14:30:23</t>
  </si>
  <si>
    <t>23678439</t>
  </si>
  <si>
    <t>2026-03-03 14:34:08</t>
  </si>
  <si>
    <t>HUMBERTO DE JESUS URREGO GIRALDO</t>
  </si>
  <si>
    <t>3217266768</t>
  </si>
  <si>
    <t>RURAL_190847100237200000_CRISTO REY</t>
  </si>
  <si>
    <t>190847100237200000</t>
  </si>
  <si>
    <t>2026-03-16 14:34:08</t>
  </si>
  <si>
    <t>23678441</t>
  </si>
  <si>
    <t>2026-03-03 14:37:28</t>
  </si>
  <si>
    <t>MARYLU ESCOBAR NICHOLLS</t>
  </si>
  <si>
    <t>3225953671</t>
  </si>
  <si>
    <t>RURAL_190376200231605000_LA ESPERANZA</t>
  </si>
  <si>
    <t>190376200231605000</t>
  </si>
  <si>
    <t>2026-03-09 14:37:28</t>
  </si>
  <si>
    <t>23678443</t>
  </si>
  <si>
    <t>2026-03-03 14:39:01</t>
  </si>
  <si>
    <t>JOAQUIN EMILIO BERRIO CALLEJAS</t>
  </si>
  <si>
    <t>3158124760</t>
  </si>
  <si>
    <t>CL 56 AA CR 2 -78</t>
  </si>
  <si>
    <t>055016112000780000</t>
  </si>
  <si>
    <t>2026-03-18 14:39:01</t>
  </si>
  <si>
    <t>23678445</t>
  </si>
  <si>
    <t>2026-03-03 14:39:54</t>
  </si>
  <si>
    <t>FERNEY CUADROS LOPEZ</t>
  </si>
  <si>
    <t>3006432656</t>
  </si>
  <si>
    <t>CR 99 EE CL 49 AA -80 (INTERIOR 201 )</t>
  </si>
  <si>
    <t>054929559110800201</t>
  </si>
  <si>
    <t>2026-03-10 14:39:54</t>
  </si>
  <si>
    <t>23678452</t>
  </si>
  <si>
    <t>2026-03-03 14:42:34</t>
  </si>
  <si>
    <t>CL 52 CR 13 -30 (INTERIOR 210 )</t>
  </si>
  <si>
    <t>055112003000300210</t>
  </si>
  <si>
    <t>2026-03-10 14:42:34</t>
  </si>
  <si>
    <t>23678455</t>
  </si>
  <si>
    <t>2026-03-03 14:44:10</t>
  </si>
  <si>
    <t>CL 52 CR 13 -30 (INTERIOR 209 )</t>
  </si>
  <si>
    <t>055112003000300209</t>
  </si>
  <si>
    <t>2026-03-10 14:44:10</t>
  </si>
  <si>
    <t>23678456</t>
  </si>
  <si>
    <t>2026-03-03 14:44:52</t>
  </si>
  <si>
    <t>FRANCISCO SOLANGER CAICEDO  MOSQUERA</t>
  </si>
  <si>
    <t>3103901256</t>
  </si>
  <si>
    <t>CR 2 A CL 48 B -27 (INTERIOR 301 )</t>
  </si>
  <si>
    <t>054022108200270301</t>
  </si>
  <si>
    <t>2026-03-10 14:44:52</t>
  </si>
  <si>
    <t>23678460</t>
  </si>
  <si>
    <t>2026-03-03 14:47:30</t>
  </si>
  <si>
    <t>JUAN FERNANDO MUÑOZ PEREZ</t>
  </si>
  <si>
    <t>3008263653</t>
  </si>
  <si>
    <t>RURAL_146009153100000101_146009153100000101</t>
  </si>
  <si>
    <t>146009153100000101</t>
  </si>
  <si>
    <t>2026-03-13 14:47:30</t>
  </si>
  <si>
    <t>8 días 14:47</t>
  </si>
  <si>
    <t>23678478</t>
  </si>
  <si>
    <t>2026-03-03 14:56:32</t>
  </si>
  <si>
    <t>ELIANA CATALINA MACHADO AGUDELO</t>
  </si>
  <si>
    <t>3105407390</t>
  </si>
  <si>
    <t>RURAL_190102200580450000_LA ANGOSTURA PARTE MEDIA</t>
  </si>
  <si>
    <t>190102200580450000</t>
  </si>
  <si>
    <t>2026-03-24 14:56:32</t>
  </si>
  <si>
    <t>23678491</t>
  </si>
  <si>
    <t>2026-03-03 15:03:58</t>
  </si>
  <si>
    <t>ANDRES MAURICIO PADILLA GONZALEZ</t>
  </si>
  <si>
    <t>3245277737</t>
  </si>
  <si>
    <t>RURAL_181081710000000001_VDA BONILLA</t>
  </si>
  <si>
    <t>181081710000000001</t>
  </si>
  <si>
    <t>2026-03-09 15:03:58</t>
  </si>
  <si>
    <t>23678494</t>
  </si>
  <si>
    <t>2026-03-03 15:04:22</t>
  </si>
  <si>
    <t>IVAN DARIO ZEA MARTINEZ</t>
  </si>
  <si>
    <t>3045417833</t>
  </si>
  <si>
    <t>RURAL_114009060000000301_VEREDA EL MANZANILLO</t>
  </si>
  <si>
    <t>114009060000000301</t>
  </si>
  <si>
    <t>2026-03-10 15:04:22</t>
  </si>
  <si>
    <t>23678496</t>
  </si>
  <si>
    <t>2026-03-03 15:06:36</t>
  </si>
  <si>
    <t>JORGE AGUDELO</t>
  </si>
  <si>
    <t>3163395731</t>
  </si>
  <si>
    <t>RURAL_159002100000000000_RURAL LA ESTRELLA SAN JOS</t>
  </si>
  <si>
    <t>159002100000000000</t>
  </si>
  <si>
    <t>2026-03-16 15:06:36</t>
  </si>
  <si>
    <t>23678499</t>
  </si>
  <si>
    <t>2026-03-03 15:10:40</t>
  </si>
  <si>
    <t>JULIO CESAR BEDOYA SANCHEZ</t>
  </si>
  <si>
    <t>3113234083</t>
  </si>
  <si>
    <t>RURAL_190033200936400002_PROV.LA SOLITA ALTO DEL R</t>
  </si>
  <si>
    <t>190033200936400002</t>
  </si>
  <si>
    <t>2026-03-09 15:10:40</t>
  </si>
  <si>
    <t>23678504</t>
  </si>
  <si>
    <t>2026-03-03 15:12:28</t>
  </si>
  <si>
    <t>ALEJANDRA  CEBALLOS</t>
  </si>
  <si>
    <t>3470701</t>
  </si>
  <si>
    <t>3012799474</t>
  </si>
  <si>
    <t>CL 47 CR 70 A -37</t>
  </si>
  <si>
    <t>054717000100370000</t>
  </si>
  <si>
    <t>2026-03-09 15:12:28</t>
  </si>
  <si>
    <t>4 días 15:12</t>
  </si>
  <si>
    <t>23678505</t>
  </si>
  <si>
    <t>2026-03-03 15:12:42</t>
  </si>
  <si>
    <t>DEISY MARCELA BETANCUR OSORIO</t>
  </si>
  <si>
    <t>3127305900</t>
  </si>
  <si>
    <t>RURAL_190400200425552002_PROV._VDA ALMERIA</t>
  </si>
  <si>
    <t>190400200425552002</t>
  </si>
  <si>
    <t>2026-03-09 15:12:42</t>
  </si>
  <si>
    <t>23678534</t>
  </si>
  <si>
    <t>2026-03-03 15:30:10</t>
  </si>
  <si>
    <t>CLAUDIA PATRICIA ALVAREZ GIL</t>
  </si>
  <si>
    <t>3116620566</t>
  </si>
  <si>
    <t>CR 2 BB CL 47 A -10 (INTERIOR 201 )</t>
  </si>
  <si>
    <t>054022227100100201</t>
  </si>
  <si>
    <t>2026-03-18 15:30:10</t>
  </si>
  <si>
    <t>23678537</t>
  </si>
  <si>
    <t>2026-03-03 15:34:26</t>
  </si>
  <si>
    <t>OLMER DE JESUS OSORIO HENAO</t>
  </si>
  <si>
    <t>3127118381</t>
  </si>
  <si>
    <t>RURAL_190616200272095101</t>
  </si>
  <si>
    <t>190616200272095101</t>
  </si>
  <si>
    <t>2026-03-13 15:34:26</t>
  </si>
  <si>
    <t>23678542</t>
  </si>
  <si>
    <t>2026-03-03 15:36:07</t>
  </si>
  <si>
    <t>DIANA MARCELA CORDOBA VIVERO</t>
  </si>
  <si>
    <t>3128077781</t>
  </si>
  <si>
    <t>CL 56 D CR 26 BD -13 (INTERIOR 201 )</t>
  </si>
  <si>
    <t>055216406240130201</t>
  </si>
  <si>
    <t>2026-03-10 15:36:07</t>
  </si>
  <si>
    <t>23678549</t>
  </si>
  <si>
    <t>2026-03-03 15:39:37</t>
  </si>
  <si>
    <t>ALEJANDRO PARRA LOPEZ</t>
  </si>
  <si>
    <t>3225204361</t>
  </si>
  <si>
    <t>RURAL_191245200822048001_LA PRADERA</t>
  </si>
  <si>
    <t>191245200822048001</t>
  </si>
  <si>
    <t>2026-03-09 15:39:37</t>
  </si>
  <si>
    <t>23678554</t>
  </si>
  <si>
    <t>2026-03-03 15:42:18</t>
  </si>
  <si>
    <t>JADWIN ANDRES BEDOYA VALENCIA</t>
  </si>
  <si>
    <t>3185283275</t>
  </si>
  <si>
    <t>RURAL_190376200429663000_VEREDA LA MILAGROSA</t>
  </si>
  <si>
    <t>190376200429663000</t>
  </si>
  <si>
    <t>2026-03-09 15:42:18</t>
  </si>
  <si>
    <t>4 días 15:42</t>
  </si>
  <si>
    <t>23678558</t>
  </si>
  <si>
    <t>2026-03-03 15:45:32</t>
  </si>
  <si>
    <t>RENE JARAMILLO RESTREPO</t>
  </si>
  <si>
    <t>3017421682</t>
  </si>
  <si>
    <t>RURAL_161025300000000021_CERCANOPARCELACIÓNALTOSDE</t>
  </si>
  <si>
    <t>161025300000000021</t>
  </si>
  <si>
    <t>2026-03-09 15:45:32</t>
  </si>
  <si>
    <t>23678565</t>
  </si>
  <si>
    <t>2026-03-03 15:50:45</t>
  </si>
  <si>
    <t>REINALDO ANTONIO ALVAREZ POSADA</t>
  </si>
  <si>
    <t>3128471256</t>
  </si>
  <si>
    <t>RURAL_190378200401260000_BELEN</t>
  </si>
  <si>
    <t>190378200401260000</t>
  </si>
  <si>
    <t>2026-03-24 15:50:45</t>
  </si>
  <si>
    <t>(Varios elementos)</t>
  </si>
  <si>
    <t>9 días 12:19</t>
  </si>
  <si>
    <t>10 días 10:03</t>
  </si>
  <si>
    <t>9 días 12:28</t>
  </si>
  <si>
    <t>9 días 12:24</t>
  </si>
  <si>
    <t>0 días 12:26</t>
  </si>
  <si>
    <t>10 días 13:04</t>
  </si>
  <si>
    <t>6 días 13:55</t>
  </si>
  <si>
    <t>4 días 12:57</t>
  </si>
  <si>
    <t>2 días 11:37</t>
  </si>
  <si>
    <t>5 días 11:36</t>
  </si>
  <si>
    <t>9 días 10:53</t>
  </si>
  <si>
    <t>11 días 08:19</t>
  </si>
  <si>
    <t>6 días 11:31</t>
  </si>
  <si>
    <t>4 días 11:31</t>
  </si>
  <si>
    <t>5 días 11:12</t>
  </si>
  <si>
    <t>10 días 08:38</t>
  </si>
  <si>
    <t>0 días 08:38</t>
  </si>
  <si>
    <t>5 días 13:44</t>
  </si>
  <si>
    <t>5 días 09:29</t>
  </si>
  <si>
    <t>3 días 09:29</t>
  </si>
  <si>
    <t>2 días 13:58</t>
  </si>
  <si>
    <t>5 días 08:48</t>
  </si>
  <si>
    <t>0 días 15:07</t>
  </si>
  <si>
    <t>13 días 09:31</t>
  </si>
  <si>
    <t>7 días 09:05</t>
  </si>
  <si>
    <t>3 días 09:05</t>
  </si>
  <si>
    <t>8 días 07:48</t>
  </si>
  <si>
    <t>2 días 07:48</t>
  </si>
  <si>
    <t>8 días 09:53</t>
  </si>
  <si>
    <t>2 días 09:53</t>
  </si>
  <si>
    <t>2 días 09:27</t>
  </si>
  <si>
    <t>0 días 08:36</t>
  </si>
  <si>
    <t>6 días 08:36</t>
  </si>
  <si>
    <t>5 días 13:16</t>
  </si>
  <si>
    <t>5 días 11:58</t>
  </si>
  <si>
    <t>10 días 16:58</t>
  </si>
  <si>
    <t>1 días 16:58</t>
  </si>
  <si>
    <t>5 días 17:42</t>
  </si>
  <si>
    <t>5 días 17:34</t>
  </si>
  <si>
    <t>8 días 09:07</t>
  </si>
  <si>
    <t>6 días 11:24</t>
  </si>
  <si>
    <t>4 días 11:24</t>
  </si>
  <si>
    <t>5 días 16:20</t>
  </si>
  <si>
    <t>2 días 16:20</t>
  </si>
  <si>
    <t>13 días 09:32</t>
  </si>
  <si>
    <t>1 días 09:32</t>
  </si>
  <si>
    <t>6 días 07:35</t>
  </si>
  <si>
    <t>4 días 07:35</t>
  </si>
  <si>
    <t>6 días 12:52</t>
  </si>
  <si>
    <t>4 días 12:52</t>
  </si>
  <si>
    <t>7 días 15:52</t>
  </si>
  <si>
    <t>0 días 15:52</t>
  </si>
  <si>
    <t>3/03/2026 22:07:26</t>
  </si>
  <si>
    <t>413 debe presentar la declaración de cumplimiento del mismo constructor que aparece en el retie 
470 no se pudo realizar revisión a los medidores ya que se encuentra en subestación y solo permite ingreso en horas de la mañana</t>
  </si>
  <si>
    <t>5 días 09:51</t>
  </si>
  <si>
    <t>2 días 08:14</t>
  </si>
  <si>
    <t>3 días 12:47</t>
  </si>
  <si>
    <t>7 días 12:47</t>
  </si>
  <si>
    <t>6 días 09:23</t>
  </si>
  <si>
    <t>4 días 09:23</t>
  </si>
  <si>
    <t>3 días 08:04</t>
  </si>
  <si>
    <t>13 días 09:30</t>
  </si>
  <si>
    <t>1 días 09:30</t>
  </si>
  <si>
    <t>13 días 09:33</t>
  </si>
  <si>
    <t>1 días 09:33</t>
  </si>
  <si>
    <t>3 días 18:51</t>
  </si>
  <si>
    <t>7 días 18:51</t>
  </si>
  <si>
    <t>2 días 19:01</t>
  </si>
  <si>
    <t>8 días 19:01</t>
  </si>
  <si>
    <t>6 días 16:16</t>
  </si>
  <si>
    <t>2 días 16:21</t>
  </si>
  <si>
    <t>8 días 16:21</t>
  </si>
  <si>
    <t>2 días 10:31</t>
  </si>
  <si>
    <t>5 días 10:31</t>
  </si>
  <si>
    <t>6 días 10:40</t>
  </si>
  <si>
    <t>8 días 08:46</t>
  </si>
  <si>
    <t>7 días 13:59</t>
  </si>
  <si>
    <t>3/03/2026 21:53:49</t>
  </si>
  <si>
    <t>601 Requiere cambio de producto por HV.</t>
  </si>
  <si>
    <t>4 días 15:43</t>
  </si>
  <si>
    <t>4 días 15:46</t>
  </si>
  <si>
    <t>0 días 09:11</t>
  </si>
  <si>
    <t>9 días 09:11</t>
  </si>
  <si>
    <t>1 días 09:22</t>
  </si>
  <si>
    <t>5 días 09:54</t>
  </si>
  <si>
    <t>7 días 15:01</t>
  </si>
  <si>
    <t>8 días 07:34</t>
  </si>
  <si>
    <t>2 días 07:34</t>
  </si>
  <si>
    <t>9 días 10:09</t>
  </si>
  <si>
    <t>0 días 15:11</t>
  </si>
  <si>
    <t>2 días 21:24</t>
  </si>
  <si>
    <t>5 días 21:24</t>
  </si>
  <si>
    <t>5 días 14:51</t>
  </si>
  <si>
    <t>2 días 13:11</t>
  </si>
  <si>
    <t>8 días 13:12</t>
  </si>
  <si>
    <t>8 días 11:21</t>
  </si>
  <si>
    <t>2 días 11:21</t>
  </si>
  <si>
    <t>5 días 11:25</t>
  </si>
  <si>
    <t>3 días 19:39</t>
  </si>
  <si>
    <t>9 días 19:39</t>
  </si>
  <si>
    <t>8 días 11:10</t>
  </si>
  <si>
    <t>7 días 16:11</t>
  </si>
  <si>
    <t>1 días 16:11</t>
  </si>
  <si>
    <t>5 días 10:56</t>
  </si>
  <si>
    <t>8 días 08:33</t>
  </si>
  <si>
    <t>2 días 08:33</t>
  </si>
  <si>
    <t>7 días 08:51</t>
  </si>
  <si>
    <t>7 días 15:29</t>
  </si>
  <si>
    <t>3 días 19:44</t>
  </si>
  <si>
    <t>9 días 19:44</t>
  </si>
  <si>
    <t>0 días 12:36</t>
  </si>
  <si>
    <t>11 días 12:36</t>
  </si>
  <si>
    <t>10 días 09:52</t>
  </si>
  <si>
    <t>0 días 09:52</t>
  </si>
  <si>
    <t>2 días 18:01</t>
  </si>
  <si>
    <t>5 días 18:01</t>
  </si>
  <si>
    <t>3 días 19:40</t>
  </si>
  <si>
    <t>9 días 19:40</t>
  </si>
  <si>
    <t>3 días 19:42</t>
  </si>
  <si>
    <t>9 días 19:42</t>
  </si>
  <si>
    <t>11 días 12:32</t>
  </si>
  <si>
    <t>0 días 09:55</t>
  </si>
  <si>
    <t>6 días 09:55</t>
  </si>
  <si>
    <t>2 días 17:11</t>
  </si>
  <si>
    <t>2 días 13:13</t>
  </si>
  <si>
    <t>10 días 13:13</t>
  </si>
  <si>
    <t>8 días 09:54</t>
  </si>
  <si>
    <t>2 días 09:54</t>
  </si>
  <si>
    <t>12 días 07:13</t>
  </si>
  <si>
    <t>0 días 07:13</t>
  </si>
  <si>
    <t>10 días 17:30</t>
  </si>
  <si>
    <t>10 días 09:31</t>
  </si>
  <si>
    <t>0 días 09:31</t>
  </si>
  <si>
    <t>11 días 09:04</t>
  </si>
  <si>
    <t>3 días 09:04</t>
  </si>
  <si>
    <t>0 días 09:09</t>
  </si>
  <si>
    <t>4 días 13:37</t>
  </si>
  <si>
    <t>0 días 13:37</t>
  </si>
  <si>
    <t>39 días 12:47</t>
  </si>
  <si>
    <t>7 días 19:03</t>
  </si>
  <si>
    <t>3 días 19:03</t>
  </si>
  <si>
    <t>7 días 19:04</t>
  </si>
  <si>
    <t>3 días 19:04</t>
  </si>
  <si>
    <t>5 días 08:56</t>
  </si>
  <si>
    <t>10 días 09:32</t>
  </si>
  <si>
    <t>4 días 10:26</t>
  </si>
  <si>
    <t>7 días 16:48</t>
  </si>
  <si>
    <t>6 días 16:29</t>
  </si>
  <si>
    <t>7 días 13:20</t>
  </si>
  <si>
    <t>5 días 09:12</t>
  </si>
  <si>
    <t>11 días 09:52</t>
  </si>
  <si>
    <t>11 días 15:07</t>
  </si>
  <si>
    <t>8 días 08:36</t>
  </si>
  <si>
    <t>11 días 08:46</t>
  </si>
  <si>
    <t>7 días 12:10</t>
  </si>
  <si>
    <t>8 días 10:17</t>
  </si>
  <si>
    <t>2 días 10:17</t>
  </si>
  <si>
    <t>5 días 17:01</t>
  </si>
  <si>
    <t>31 días 13:30</t>
  </si>
  <si>
    <t>2 días 15:16</t>
  </si>
  <si>
    <t>8 días 15:16</t>
  </si>
  <si>
    <t>2 días 09:56</t>
  </si>
  <si>
    <t>11 días 11:10</t>
  </si>
  <si>
    <t>0 días 12:37</t>
  </si>
  <si>
    <t>1 días 08:24</t>
  </si>
  <si>
    <t>2 días 10:20</t>
  </si>
  <si>
    <t>3 días 10:20</t>
  </si>
  <si>
    <t>9 días 07:38</t>
  </si>
  <si>
    <t>3 días 07:38</t>
  </si>
  <si>
    <t>0 días 12:04</t>
  </si>
  <si>
    <t>4 días 18:36</t>
  </si>
  <si>
    <t>1 días 18:36</t>
  </si>
  <si>
    <t>3 días 12:43</t>
  </si>
  <si>
    <t>1 días 12:43</t>
  </si>
  <si>
    <t>5 días 10:04</t>
  </si>
  <si>
    <t>6 días 09:32</t>
  </si>
  <si>
    <t>4 días 09:32</t>
  </si>
  <si>
    <t>6 días 20:38</t>
  </si>
  <si>
    <t>4 días 20:38</t>
  </si>
  <si>
    <t>0 días 13:27</t>
  </si>
  <si>
    <t>23611949</t>
  </si>
  <si>
    <t>2026-03-03 16:07:05</t>
  </si>
  <si>
    <t>CARLOS ALBERTO JARAMILLO TOBON</t>
  </si>
  <si>
    <t>3046497</t>
  </si>
  <si>
    <t>3008580576</t>
  </si>
  <si>
    <t>RURAL_190033200355880000_VDA SAN BARTOLO</t>
  </si>
  <si>
    <t>190033200355880000</t>
  </si>
  <si>
    <t>2026-03-09 16:07:05</t>
  </si>
  <si>
    <t>0 días 16:07</t>
  </si>
  <si>
    <t>3 días 10:39</t>
  </si>
  <si>
    <t>4 días 11:51</t>
  </si>
  <si>
    <t>4 días 10:34</t>
  </si>
  <si>
    <t>3 días 15:57</t>
  </si>
  <si>
    <t>7 días 15:57</t>
  </si>
  <si>
    <t>10 días 10:29</t>
  </si>
  <si>
    <t>9 días 19:23</t>
  </si>
  <si>
    <t>1 días 19:23</t>
  </si>
  <si>
    <t>3 días 12:28</t>
  </si>
  <si>
    <t>2 días 12:25</t>
  </si>
  <si>
    <t>8 días 07:13</t>
  </si>
  <si>
    <t>4 días 09:22</t>
  </si>
  <si>
    <t>0 días 10:56</t>
  </si>
  <si>
    <t>10 días 13:34</t>
  </si>
  <si>
    <t>2 días 13:10</t>
  </si>
  <si>
    <t>8 días 12:14</t>
  </si>
  <si>
    <t>2 días 12:22</t>
  </si>
  <si>
    <t>8 días 12:22</t>
  </si>
  <si>
    <t>2 días 13:51</t>
  </si>
  <si>
    <t>8 días 13:51</t>
  </si>
  <si>
    <t>7 días 12:07</t>
  </si>
  <si>
    <t>8 días 13:44</t>
  </si>
  <si>
    <t>5 días 13:31</t>
  </si>
  <si>
    <t>4 días 08:03</t>
  </si>
  <si>
    <t>6 días 08:00</t>
  </si>
  <si>
    <t>4 días 08:00</t>
  </si>
  <si>
    <t>4 días 11:17</t>
  </si>
  <si>
    <t>6 días 11:17</t>
  </si>
  <si>
    <t>6 días 11:06</t>
  </si>
  <si>
    <t>7 días 12:50</t>
  </si>
  <si>
    <t>3 días 12:50</t>
  </si>
  <si>
    <t>7 días 13:36</t>
  </si>
  <si>
    <t>4 días 08:22</t>
  </si>
  <si>
    <t>7 días 12:49</t>
  </si>
  <si>
    <t>3 días 12:49</t>
  </si>
  <si>
    <t>7 días 09:14</t>
  </si>
  <si>
    <t>3 días 09:14</t>
  </si>
  <si>
    <t>4 días 12:07</t>
  </si>
  <si>
    <t>3 días 09:40</t>
  </si>
  <si>
    <t>7 días 09:40</t>
  </si>
  <si>
    <t>2 días 08:27</t>
  </si>
  <si>
    <t>5 días 08:27</t>
  </si>
  <si>
    <t>9 días 19:29</t>
  </si>
  <si>
    <t>1 días 19:29</t>
  </si>
  <si>
    <t>9 días 19:27</t>
  </si>
  <si>
    <t>1 días 19:27</t>
  </si>
  <si>
    <t>9 días 07:20</t>
  </si>
  <si>
    <t>3 días 07:20</t>
  </si>
  <si>
    <t>1 días 14:53</t>
  </si>
  <si>
    <t>3/03/2026 22:13:53</t>
  </si>
  <si>
    <t xml:space="preserve">450 falta línea del polo a tierra desde el medidor hasta la interna 
460 debe cambiar caja hermética ya que está no cumple con las condiciones de la reforma ejecutada ( realizar trabajos cumpliendo con la norma ra8-012)
490 las protecciones deben de ir dentro del mismo cuerpo del gabinete según diseño y compartimentos
</t>
  </si>
  <si>
    <t>5 días 09:39</t>
  </si>
  <si>
    <t>12 días 15:08</t>
  </si>
  <si>
    <t>12 días 15:39</t>
  </si>
  <si>
    <t>5 días 12:35</t>
  </si>
  <si>
    <t>7 días 15:16</t>
  </si>
  <si>
    <t>7 días 12:55</t>
  </si>
  <si>
    <t>3 días 12:55</t>
  </si>
  <si>
    <t>2 días 14:30</t>
  </si>
  <si>
    <t>10 días 10:49</t>
  </si>
  <si>
    <t>6 días 14:32</t>
  </si>
  <si>
    <t>7 días 17:48</t>
  </si>
  <si>
    <t>3 días 17:48</t>
  </si>
  <si>
    <t>2 días 15:54</t>
  </si>
  <si>
    <t>7 días 11:49</t>
  </si>
  <si>
    <t>3 días 11:49</t>
  </si>
  <si>
    <t>11 días 07:59</t>
  </si>
  <si>
    <t>1 días 07:59</t>
  </si>
  <si>
    <t>7 días 12:54</t>
  </si>
  <si>
    <t>3 días 12:54</t>
  </si>
  <si>
    <t>2 días 07:52</t>
  </si>
  <si>
    <t>7 días 08:49</t>
  </si>
  <si>
    <t>7 días 15:18</t>
  </si>
  <si>
    <t>11 días 12:43</t>
  </si>
  <si>
    <t>2 días 12:24</t>
  </si>
  <si>
    <t>3 días 12:24</t>
  </si>
  <si>
    <t>2 días 07:53</t>
  </si>
  <si>
    <t>8 días 07:53</t>
  </si>
  <si>
    <t>6 días 07:27</t>
  </si>
  <si>
    <t>23635732</t>
  </si>
  <si>
    <t>2026-03-03 15:59:35</t>
  </si>
  <si>
    <t>LINA MARCELA ACEVEDO VELEZ</t>
  </si>
  <si>
    <t>3215307096</t>
  </si>
  <si>
    <t>RURAL_146009137240000001_VEREDA BOQUERON</t>
  </si>
  <si>
    <t>146009137240000001</t>
  </si>
  <si>
    <t>2026-03-19 15:59:35</t>
  </si>
  <si>
    <t>11 días 15:59</t>
  </si>
  <si>
    <t>9/02/2026 16:30:40</t>
  </si>
  <si>
    <t>520 falta redes de uso general 40 mts de triplex más 1 poste vereda el hueco trafo 34141</t>
  </si>
  <si>
    <t>7 días 13:26</t>
  </si>
  <si>
    <t>3 días 13:26</t>
  </si>
  <si>
    <t>6 días 08:19</t>
  </si>
  <si>
    <t>4 días 08:19</t>
  </si>
  <si>
    <t>0 días 08:02</t>
  </si>
  <si>
    <t>6 días 08:02</t>
  </si>
  <si>
    <t>11 días 11:30</t>
  </si>
  <si>
    <t>0 días 09:25</t>
  </si>
  <si>
    <t>11 días 09:25</t>
  </si>
  <si>
    <t>4 días 17:05</t>
  </si>
  <si>
    <t>2 días 17:53</t>
  </si>
  <si>
    <t>5 días 17:53</t>
  </si>
  <si>
    <t>3 días 16:58</t>
  </si>
  <si>
    <t>4 días 16:58</t>
  </si>
  <si>
    <t>11 días 11:16</t>
  </si>
  <si>
    <t>30 días 10:37</t>
  </si>
  <si>
    <t>7 días 10:22</t>
  </si>
  <si>
    <t>11 días 06:55</t>
  </si>
  <si>
    <t>3 días 06:55</t>
  </si>
  <si>
    <t>4 días 10:05</t>
  </si>
  <si>
    <t>6 días 10:05</t>
  </si>
  <si>
    <t>18 días 11:28</t>
  </si>
  <si>
    <t>9 días 09:19</t>
  </si>
  <si>
    <t>31 días 13:32</t>
  </si>
  <si>
    <t>7 días 08:22</t>
  </si>
  <si>
    <t>6 días 18:34</t>
  </si>
  <si>
    <t>4 días 18:34</t>
  </si>
  <si>
    <t>1 días 11:30</t>
  </si>
  <si>
    <t>3 días 15:04</t>
  </si>
  <si>
    <t>4 días 14:18</t>
  </si>
  <si>
    <t>6 días 14:18</t>
  </si>
  <si>
    <t>5 días 10:19</t>
  </si>
  <si>
    <t>0 días 07:54</t>
  </si>
  <si>
    <t>10 días 13:30</t>
  </si>
  <si>
    <t>9 días 09:10</t>
  </si>
  <si>
    <t>1 días 09:10</t>
  </si>
  <si>
    <t>11 días 06:56</t>
  </si>
  <si>
    <t>3 días 06:56</t>
  </si>
  <si>
    <t>29 días 08:41</t>
  </si>
  <si>
    <t>3 días 09:03</t>
  </si>
  <si>
    <t>7 días 09:03</t>
  </si>
  <si>
    <t>4 días 15:33</t>
  </si>
  <si>
    <t>8 días 15:33</t>
  </si>
  <si>
    <t>2 días 10:55</t>
  </si>
  <si>
    <t>5 días 10:55</t>
  </si>
  <si>
    <t>15 días 13:38</t>
  </si>
  <si>
    <t>11 días 07:26</t>
  </si>
  <si>
    <t>1 días 07:26</t>
  </si>
  <si>
    <t>4 días 15:23</t>
  </si>
  <si>
    <t>6 días 15:23</t>
  </si>
  <si>
    <t>0 días 10:45</t>
  </si>
  <si>
    <t>3/03/2026 22:02:51</t>
  </si>
  <si>
    <t xml:space="preserve">Legalización </t>
  </si>
  <si>
    <t>6 días 10:00</t>
  </si>
  <si>
    <t>3 días 08:59</t>
  </si>
  <si>
    <t>7 días 08:59</t>
  </si>
  <si>
    <t>5 días 18:37</t>
  </si>
  <si>
    <t>0 días 18:37</t>
  </si>
  <si>
    <t>11 días 10:53</t>
  </si>
  <si>
    <t>3 días 16:38</t>
  </si>
  <si>
    <t>5 días 08:10</t>
  </si>
  <si>
    <t>11 días 16:10</t>
  </si>
  <si>
    <t>1 días 16:10</t>
  </si>
  <si>
    <t>5 días 09:17</t>
  </si>
  <si>
    <t>8 días 08:09</t>
  </si>
  <si>
    <t>3 días 18:49</t>
  </si>
  <si>
    <t>9 días 18:49</t>
  </si>
  <si>
    <t>6 días 18:32</t>
  </si>
  <si>
    <t>1 días 08:13</t>
  </si>
  <si>
    <t>1 días 13:38</t>
  </si>
  <si>
    <t>26 días 13:25</t>
  </si>
  <si>
    <t>2 días 12:45</t>
  </si>
  <si>
    <t>5 días 12:45</t>
  </si>
  <si>
    <t>4 días 13:30</t>
  </si>
  <si>
    <t>6 días 13:30</t>
  </si>
  <si>
    <t>3 días 08:22</t>
  </si>
  <si>
    <t>1 días 08:22</t>
  </si>
  <si>
    <t>10 días 15:02</t>
  </si>
  <si>
    <t>6 días 18:06</t>
  </si>
  <si>
    <t>4 días 18:06</t>
  </si>
  <si>
    <t>3 días 08:01</t>
  </si>
  <si>
    <t>3 días 08:10</t>
  </si>
  <si>
    <t>5 días 10:10</t>
  </si>
  <si>
    <t>6 días 08:21</t>
  </si>
  <si>
    <t>4 días 08:21</t>
  </si>
  <si>
    <t>3 días 07:22</t>
  </si>
  <si>
    <t>7 días 07:22</t>
  </si>
  <si>
    <t>4 días 15:57</t>
  </si>
  <si>
    <t>3/03/2026 22:47:38</t>
  </si>
  <si>
    <t>Ok</t>
  </si>
  <si>
    <t>2 días 12:51</t>
  </si>
  <si>
    <t>6 días 12:51</t>
  </si>
  <si>
    <t>3 días 08:43</t>
  </si>
  <si>
    <t>7 días 08:43</t>
  </si>
  <si>
    <t>6 días 15:09</t>
  </si>
  <si>
    <t>3 días 15:13</t>
  </si>
  <si>
    <t>6 días 08:01</t>
  </si>
  <si>
    <t>4 días 08:01</t>
  </si>
  <si>
    <t>2 días 09:49</t>
  </si>
  <si>
    <t>5 días 09:49</t>
  </si>
  <si>
    <t>9 días 11:21</t>
  </si>
  <si>
    <t>9 días 15:38</t>
  </si>
  <si>
    <t>2 días 10:09</t>
  </si>
  <si>
    <t>5 días 10:09</t>
  </si>
  <si>
    <t>7 días 12:17</t>
  </si>
  <si>
    <t>8 días 09:51</t>
  </si>
  <si>
    <t>9 días 15:51</t>
  </si>
  <si>
    <t>1 días 15:51</t>
  </si>
  <si>
    <t>6 días 13:40</t>
  </si>
  <si>
    <t>5 días 11:07</t>
  </si>
  <si>
    <t>4 días 08:54</t>
  </si>
  <si>
    <t>8 días 08:54</t>
  </si>
  <si>
    <t>9 días 11:19</t>
  </si>
  <si>
    <t>7 días 07:46</t>
  </si>
  <si>
    <t>4 días 07:46</t>
  </si>
  <si>
    <t>13 días 07:17</t>
  </si>
  <si>
    <t>3/03/2026 15:52:46</t>
  </si>
  <si>
    <t>Hv mas pasé 1 piso trafo 59738</t>
  </si>
  <si>
    <t>2 días 14:04</t>
  </si>
  <si>
    <t>7 días 10:21</t>
  </si>
  <si>
    <t>12 días 09:19</t>
  </si>
  <si>
    <t>10 días 15:04</t>
  </si>
  <si>
    <t>6 días 20:31</t>
  </si>
  <si>
    <t>1 días 20:31</t>
  </si>
  <si>
    <t>23652855</t>
  </si>
  <si>
    <t>2026-03-03 15:54:49</t>
  </si>
  <si>
    <t>ASTRID ELENA MENA CORDOBA</t>
  </si>
  <si>
    <t>3225707483</t>
  </si>
  <si>
    <t>CR 15 AA CL 40 -4 (INTERIOR 201 )</t>
  </si>
  <si>
    <t>054125110000040201</t>
  </si>
  <si>
    <t>2026-03-10 15:54:49</t>
  </si>
  <si>
    <t>4 días 15:54</t>
  </si>
  <si>
    <t>19/02/2026 14:38:27</t>
  </si>
  <si>
    <t xml:space="preserve">422 usuario debe baja el pase asta la caja de contador el sector es canalizando las cajas está tapadas usuario debe comprar dos tubos imc de una pulgada pará hacer la instalación canalizada </t>
  </si>
  <si>
    <t>5 días 13:24</t>
  </si>
  <si>
    <t>2 días 13:24</t>
  </si>
  <si>
    <t>7 días 16:20</t>
  </si>
  <si>
    <t>7 días 13:54</t>
  </si>
  <si>
    <t>5 días 13:54</t>
  </si>
  <si>
    <t>19 días 06:55</t>
  </si>
  <si>
    <t>5 días 08:32</t>
  </si>
  <si>
    <t>4 días 20:31</t>
  </si>
  <si>
    <t>2 días 09:35</t>
  </si>
  <si>
    <t>5 días 09:35</t>
  </si>
  <si>
    <t>10 días 13:57</t>
  </si>
  <si>
    <t>3 días 18:48</t>
  </si>
  <si>
    <t>9 días 18:48</t>
  </si>
  <si>
    <t>9 días 08:20</t>
  </si>
  <si>
    <t>3 días 08:16</t>
  </si>
  <si>
    <t>9 días 08:16</t>
  </si>
  <si>
    <t>2 días 09:23</t>
  </si>
  <si>
    <t>8 días 09:23</t>
  </si>
  <si>
    <t>0 días 10:14</t>
  </si>
  <si>
    <t>1 días 14:07</t>
  </si>
  <si>
    <t>3 días 08:44</t>
  </si>
  <si>
    <t>9 días 10:55</t>
  </si>
  <si>
    <t>3 días 10:55</t>
  </si>
  <si>
    <t>0 días 13:42</t>
  </si>
  <si>
    <t>4 días 13:42</t>
  </si>
  <si>
    <t>7 días 15:03</t>
  </si>
  <si>
    <t>5 días 10:15</t>
  </si>
  <si>
    <t>13 días 12:49</t>
  </si>
  <si>
    <t>4 días 13:39</t>
  </si>
  <si>
    <t>6 días 13:39</t>
  </si>
  <si>
    <t>8 días 09:47</t>
  </si>
  <si>
    <t>2 días 16:09</t>
  </si>
  <si>
    <t>7 días 08:17</t>
  </si>
  <si>
    <t>0 días 07:44</t>
  </si>
  <si>
    <t>11 días 07:44</t>
  </si>
  <si>
    <t>1 días 09:39</t>
  </si>
  <si>
    <t>3 días 06:22</t>
  </si>
  <si>
    <t>4 días 06:22</t>
  </si>
  <si>
    <t>4 días 13:50</t>
  </si>
  <si>
    <t>6 días 10:06</t>
  </si>
  <si>
    <t>7 días 06:32</t>
  </si>
  <si>
    <t>5 días 06:32</t>
  </si>
  <si>
    <t>5 días 16:01</t>
  </si>
  <si>
    <t>4 días 13:28</t>
  </si>
  <si>
    <t>6 días 10:59</t>
  </si>
  <si>
    <t>5 días 16:15</t>
  </si>
  <si>
    <t>8 días 10:57</t>
  </si>
  <si>
    <t>8 días 17:02</t>
  </si>
  <si>
    <t>2 días 14:17</t>
  </si>
  <si>
    <t>6 días 14:17</t>
  </si>
  <si>
    <t>5 días 15:01</t>
  </si>
  <si>
    <t>7 días 13:19</t>
  </si>
  <si>
    <t>1 días 13:19</t>
  </si>
  <si>
    <t>6 días 08:59</t>
  </si>
  <si>
    <t>8 días 17:00</t>
  </si>
  <si>
    <t>8 días 16:59</t>
  </si>
  <si>
    <t>2 días 16:59</t>
  </si>
  <si>
    <t>8 días 16:55</t>
  </si>
  <si>
    <t>8 días 16:54</t>
  </si>
  <si>
    <t>2 días 16:54</t>
  </si>
  <si>
    <t>5 días 15:00</t>
  </si>
  <si>
    <t>2 días 10:52</t>
  </si>
  <si>
    <t>3 días 10:52</t>
  </si>
  <si>
    <t>15 días 07:56</t>
  </si>
  <si>
    <t>0 días 08:47</t>
  </si>
  <si>
    <t>9 días 08:47</t>
  </si>
  <si>
    <t>0 días 09:08</t>
  </si>
  <si>
    <t>9 días 09:08</t>
  </si>
  <si>
    <t>7 días 07:54</t>
  </si>
  <si>
    <t>3 días 07:54</t>
  </si>
  <si>
    <t>6 días 06:35</t>
  </si>
  <si>
    <t>15 días 10:01</t>
  </si>
  <si>
    <t>15 días 10:27</t>
  </si>
  <si>
    <t>9 días 07:47</t>
  </si>
  <si>
    <t>8 días 16:52</t>
  </si>
  <si>
    <t>8 días 14:30</t>
  </si>
  <si>
    <t>15 días 13:04</t>
  </si>
  <si>
    <t>9 días 14:56</t>
  </si>
  <si>
    <t>15 días 14:16</t>
  </si>
  <si>
    <t>4 días 13:40</t>
  </si>
  <si>
    <t>15 días 16:01</t>
  </si>
  <si>
    <t>15 días 16:04</t>
  </si>
  <si>
    <t>2 días 15:29</t>
  </si>
  <si>
    <t>8 días 15:29</t>
  </si>
  <si>
    <t>13 días 12:52</t>
  </si>
  <si>
    <t>5 días 13:29</t>
  </si>
  <si>
    <t>15 días 16:20</t>
  </si>
  <si>
    <t>15 días 16:29</t>
  </si>
  <si>
    <t>15 días 17:33</t>
  </si>
  <si>
    <t>14 días 08:10</t>
  </si>
  <si>
    <t>0 días 08:10</t>
  </si>
  <si>
    <t>14 días 08:35</t>
  </si>
  <si>
    <t>3 días 19:06</t>
  </si>
  <si>
    <t>4 días 19:06</t>
  </si>
  <si>
    <t>6 días 12:25</t>
  </si>
  <si>
    <t>3 días 19:05</t>
  </si>
  <si>
    <t>4 días 19:05</t>
  </si>
  <si>
    <t>14 días 09:15</t>
  </si>
  <si>
    <t>14 días 09:37</t>
  </si>
  <si>
    <t>0 días 09:37</t>
  </si>
  <si>
    <t>2 días 20:10</t>
  </si>
  <si>
    <t>8 días 20:10</t>
  </si>
  <si>
    <t>14 días 09:54</t>
  </si>
  <si>
    <t>7 días 08:26</t>
  </si>
  <si>
    <t>0 días 08:26</t>
  </si>
  <si>
    <t>14 días 10:16</t>
  </si>
  <si>
    <t>0 días 10:16</t>
  </si>
  <si>
    <t>3 días 09:57</t>
  </si>
  <si>
    <t>7 días 09:57</t>
  </si>
  <si>
    <t>4 días 11:35</t>
  </si>
  <si>
    <t>14 días 11:56</t>
  </si>
  <si>
    <t>14 días 13:56</t>
  </si>
  <si>
    <t>8 días 10:36</t>
  </si>
  <si>
    <t>13 días 09:55</t>
  </si>
  <si>
    <t>14 días 14:54</t>
  </si>
  <si>
    <t>0 días 14:54</t>
  </si>
  <si>
    <t>14 días 15:19</t>
  </si>
  <si>
    <t>0 días 15:19</t>
  </si>
  <si>
    <t>11 días 13:10</t>
  </si>
  <si>
    <t>14 días 15:34</t>
  </si>
  <si>
    <t>0 días 15:34</t>
  </si>
  <si>
    <t>14 días 16:12</t>
  </si>
  <si>
    <t>0 días 16:12</t>
  </si>
  <si>
    <t>14 días 16:46</t>
  </si>
  <si>
    <t>3 días 11:56</t>
  </si>
  <si>
    <t>14 días 17:16</t>
  </si>
  <si>
    <t>0 días 17:16</t>
  </si>
  <si>
    <t>4 días 09:19</t>
  </si>
  <si>
    <t>13 días 08:55</t>
  </si>
  <si>
    <t>1 días 08:55</t>
  </si>
  <si>
    <t>1 días 11:04</t>
  </si>
  <si>
    <t>13 días 10:29</t>
  </si>
  <si>
    <t>2 días 08:56</t>
  </si>
  <si>
    <t>3 días 08:56</t>
  </si>
  <si>
    <t>3 días 08:40</t>
  </si>
  <si>
    <t>7 días 07:20</t>
  </si>
  <si>
    <t>13 días 11:10</t>
  </si>
  <si>
    <t>1 días 11:10</t>
  </si>
  <si>
    <t>1 días 11:12</t>
  </si>
  <si>
    <t>13 días 11:18</t>
  </si>
  <si>
    <t>1 días 11:18</t>
  </si>
  <si>
    <t>4 días 09:37</t>
  </si>
  <si>
    <t>13 días 11:31</t>
  </si>
  <si>
    <t>1 días 11:31</t>
  </si>
  <si>
    <t>13 días 14:22</t>
  </si>
  <si>
    <t>13 días 14:40</t>
  </si>
  <si>
    <t>1 días 14:40</t>
  </si>
  <si>
    <t>13 días 15:45</t>
  </si>
  <si>
    <t>1 días 15:45</t>
  </si>
  <si>
    <t>7 días 15:49</t>
  </si>
  <si>
    <t>5 días 15:49</t>
  </si>
  <si>
    <t>2 días 14:01</t>
  </si>
  <si>
    <t>13 días 06:26</t>
  </si>
  <si>
    <t>1 días 06:26</t>
  </si>
  <si>
    <t>5 días 12:27</t>
  </si>
  <si>
    <t>13 días 11:50</t>
  </si>
  <si>
    <t>1 días 11:50</t>
  </si>
  <si>
    <t>13 días 14:36</t>
  </si>
  <si>
    <t>1 días 14:36</t>
  </si>
  <si>
    <t>12 días 09:13</t>
  </si>
  <si>
    <t>2 días 09:13</t>
  </si>
  <si>
    <t>7 días 09:12</t>
  </si>
  <si>
    <t>10 días 09:26</t>
  </si>
  <si>
    <t>12 días 10:34</t>
  </si>
  <si>
    <t>12 días 11:08</t>
  </si>
  <si>
    <t>2 días 11:08</t>
  </si>
  <si>
    <t>12 días 11:47</t>
  </si>
  <si>
    <t>12 días 12:13</t>
  </si>
  <si>
    <t>5 días 09:31</t>
  </si>
  <si>
    <t>7 días 09:31</t>
  </si>
  <si>
    <t>8 días 14:40</t>
  </si>
  <si>
    <t>6 días 13:25</t>
  </si>
  <si>
    <t>4 días 14:57</t>
  </si>
  <si>
    <t>12 días 16:26</t>
  </si>
  <si>
    <t>2 días 16:26</t>
  </si>
  <si>
    <t>12 días 17:42</t>
  </si>
  <si>
    <t>11 días 07:21</t>
  </si>
  <si>
    <t>11 días 08:17</t>
  </si>
  <si>
    <t>11 días 08:28</t>
  </si>
  <si>
    <t>11 días 08:52</t>
  </si>
  <si>
    <t>11 días 08:57</t>
  </si>
  <si>
    <t>11 días 09:10</t>
  </si>
  <si>
    <t>3 días 09:10</t>
  </si>
  <si>
    <t>11 días 09:19</t>
  </si>
  <si>
    <t>11 días 09:27</t>
  </si>
  <si>
    <t>11 días 09:33</t>
  </si>
  <si>
    <t>11 días 10:08</t>
  </si>
  <si>
    <t>5 días 10:11</t>
  </si>
  <si>
    <t>3 días 11:58</t>
  </si>
  <si>
    <t>5 días 07:32</t>
  </si>
  <si>
    <t>7 días 07:32</t>
  </si>
  <si>
    <t>5 días 13:49</t>
  </si>
  <si>
    <t>6 días 13:49</t>
  </si>
  <si>
    <t>2 días 13:53</t>
  </si>
  <si>
    <t>11 días 11:12</t>
  </si>
  <si>
    <t>5 días 14:52</t>
  </si>
  <si>
    <t>6 días 14:52</t>
  </si>
  <si>
    <t>11 días 13:08</t>
  </si>
  <si>
    <t>3 días 09:20</t>
  </si>
  <si>
    <t>1 días 09:20</t>
  </si>
  <si>
    <t>11 días 13:24</t>
  </si>
  <si>
    <t>11 días 13:27</t>
  </si>
  <si>
    <t>11 días 13:31</t>
  </si>
  <si>
    <t>11 días 10:16</t>
  </si>
  <si>
    <t>11 días 14:17</t>
  </si>
  <si>
    <t>3 días 14:17</t>
  </si>
  <si>
    <t>11 días 14:33</t>
  </si>
  <si>
    <t>11 días 14:35</t>
  </si>
  <si>
    <t>3 días 14:35</t>
  </si>
  <si>
    <t>2 días 15:10</t>
  </si>
  <si>
    <t>11 días 15:17</t>
  </si>
  <si>
    <t>11 días 15:49</t>
  </si>
  <si>
    <t>11 días 15:56</t>
  </si>
  <si>
    <t>11 días 16:29</t>
  </si>
  <si>
    <t>3 días 16:29</t>
  </si>
  <si>
    <t>10 días 06:00</t>
  </si>
  <si>
    <t>1 días 08:01</t>
  </si>
  <si>
    <t>10 días 08:05</t>
  </si>
  <si>
    <t>0 días 08:05</t>
  </si>
  <si>
    <t>4 días 08:12</t>
  </si>
  <si>
    <t>10 días 08:25</t>
  </si>
  <si>
    <t>4 días 08:25</t>
  </si>
  <si>
    <t>10 días 08:29</t>
  </si>
  <si>
    <t>4 días 08:30</t>
  </si>
  <si>
    <t>10 días 08:36</t>
  </si>
  <si>
    <t>1 días 08:36</t>
  </si>
  <si>
    <t>10 días 08:49</t>
  </si>
  <si>
    <t>1 días 08:49</t>
  </si>
  <si>
    <t>10 días 09:09</t>
  </si>
  <si>
    <t>10 días 09:12</t>
  </si>
  <si>
    <t>0 días 09:12</t>
  </si>
  <si>
    <t>10 días 09:48</t>
  </si>
  <si>
    <t>10 días 10:27</t>
  </si>
  <si>
    <t>4 días 10:27</t>
  </si>
  <si>
    <t>10 días 10:37</t>
  </si>
  <si>
    <t>4 días 17:25</t>
  </si>
  <si>
    <t>4 días 17:28</t>
  </si>
  <si>
    <t>3 días 17:29</t>
  </si>
  <si>
    <t>4 días 17:29</t>
  </si>
  <si>
    <t>3 días 17:27</t>
  </si>
  <si>
    <t>4 días 17:27</t>
  </si>
  <si>
    <t>3 días 17:24</t>
  </si>
  <si>
    <t>4 días 17:24</t>
  </si>
  <si>
    <t>10 días 11:02</t>
  </si>
  <si>
    <t>4 días 07:59</t>
  </si>
  <si>
    <t>8 días 07:59</t>
  </si>
  <si>
    <t>1 días 11:16</t>
  </si>
  <si>
    <t>10 días 11:17</t>
  </si>
  <si>
    <t>0 días 11:17</t>
  </si>
  <si>
    <t>5 días 13:48</t>
  </si>
  <si>
    <t>7 días 13:48</t>
  </si>
  <si>
    <t>10 días 11:51</t>
  </si>
  <si>
    <t>4 días 12:26</t>
  </si>
  <si>
    <t>10 días 13:07</t>
  </si>
  <si>
    <t>0 días 13:07</t>
  </si>
  <si>
    <t>3/03/2026 22:01:24</t>
  </si>
  <si>
    <t>4 días 13:07</t>
  </si>
  <si>
    <t>10 días 13:20</t>
  </si>
  <si>
    <t>10 días 14:38</t>
  </si>
  <si>
    <t>10 días 14:47</t>
  </si>
  <si>
    <t>1 días 14:47</t>
  </si>
  <si>
    <t>10 días 14:58</t>
  </si>
  <si>
    <t>10 días 15:25</t>
  </si>
  <si>
    <t>10 días 15:28</t>
  </si>
  <si>
    <t>7 días 14:59</t>
  </si>
  <si>
    <t>10 días 15:50</t>
  </si>
  <si>
    <t>0 días 15:50</t>
  </si>
  <si>
    <t>10 días 15:58</t>
  </si>
  <si>
    <t>4 días 15:58</t>
  </si>
  <si>
    <t>10 días 16:16</t>
  </si>
  <si>
    <t>4 días 16:16</t>
  </si>
  <si>
    <t>10 días 16:20</t>
  </si>
  <si>
    <t>23666785</t>
  </si>
  <si>
    <t>2026-03-03 17:29:04</t>
  </si>
  <si>
    <t>RANKING SPORT SAS</t>
  </si>
  <si>
    <t>5763070</t>
  </si>
  <si>
    <t>CR 52 CL 45 -92 (INTERIOR 1201 )</t>
  </si>
  <si>
    <t>054522005000921201</t>
  </si>
  <si>
    <t>2026-03-09 17:29:04</t>
  </si>
  <si>
    <t>0 días 17:29</t>
  </si>
  <si>
    <t>10 días 16:41</t>
  </si>
  <si>
    <t>10 días 16:42</t>
  </si>
  <si>
    <t>10 días 16:49</t>
  </si>
  <si>
    <t>10 días 16:55</t>
  </si>
  <si>
    <t>1 días 16:55</t>
  </si>
  <si>
    <t>10 días 17:06</t>
  </si>
  <si>
    <t>0 días 17:06</t>
  </si>
  <si>
    <t>10 días 17:09</t>
  </si>
  <si>
    <t>10 días 17:11</t>
  </si>
  <si>
    <t>10 días 17:15</t>
  </si>
  <si>
    <t>1 días 17:15</t>
  </si>
  <si>
    <t>10 días 17:33</t>
  </si>
  <si>
    <t>4 días 17:33</t>
  </si>
  <si>
    <t>10 días 18:51</t>
  </si>
  <si>
    <t>0 días 18:51</t>
  </si>
  <si>
    <t>9 días 06:56</t>
  </si>
  <si>
    <t>1 días 06:56</t>
  </si>
  <si>
    <t>9 días 06:57</t>
  </si>
  <si>
    <t>1 días 06:57</t>
  </si>
  <si>
    <t>5 días 07:38</t>
  </si>
  <si>
    <t>9 días 07:42</t>
  </si>
  <si>
    <t>1 días 07:42</t>
  </si>
  <si>
    <t>5 días 07:52</t>
  </si>
  <si>
    <t>1 días 08:16</t>
  </si>
  <si>
    <t>1 días 08:18</t>
  </si>
  <si>
    <t>9 días 08:45</t>
  </si>
  <si>
    <t>5 días 08:47</t>
  </si>
  <si>
    <t>5 días 08:50</t>
  </si>
  <si>
    <t>9 días 09:15</t>
  </si>
  <si>
    <t>9 días 09:43</t>
  </si>
  <si>
    <t>1 días 09:43</t>
  </si>
  <si>
    <t>1 días 10:00</t>
  </si>
  <si>
    <t>1 días 10:01</t>
  </si>
  <si>
    <t>9 días 10:10</t>
  </si>
  <si>
    <t>9 días 10:19</t>
  </si>
  <si>
    <t>9 días 10:30</t>
  </si>
  <si>
    <t>9 días 10:43</t>
  </si>
  <si>
    <t>5 días 10:43</t>
  </si>
  <si>
    <t>9 días 11:35</t>
  </si>
  <si>
    <t>9 días 11:36</t>
  </si>
  <si>
    <t>1 días 11:36</t>
  </si>
  <si>
    <t>9 días 11:50</t>
  </si>
  <si>
    <t>9 días 12:57</t>
  </si>
  <si>
    <t>1 días 12:57</t>
  </si>
  <si>
    <t>5 días 13:11</t>
  </si>
  <si>
    <t>5 días 13:43</t>
  </si>
  <si>
    <t>5 días 14:01</t>
  </si>
  <si>
    <t>9 días 14:15</t>
  </si>
  <si>
    <t>1 días 14:15</t>
  </si>
  <si>
    <t>9 días 14:19</t>
  </si>
  <si>
    <t>9 días 14:23</t>
  </si>
  <si>
    <t>9 días 14:33</t>
  </si>
  <si>
    <t>1 días 14:33</t>
  </si>
  <si>
    <t>1 días 14:38</t>
  </si>
  <si>
    <t>1 días 14:49</t>
  </si>
  <si>
    <t>9 días 14:55</t>
  </si>
  <si>
    <t>5 días 14:55</t>
  </si>
  <si>
    <t>9 días 14:59</t>
  </si>
  <si>
    <t>5 días 15:07</t>
  </si>
  <si>
    <t>3 días 06:31</t>
  </si>
  <si>
    <t>9 días 06:31</t>
  </si>
  <si>
    <t>1 días 15:20</t>
  </si>
  <si>
    <t>1 días 15:23</t>
  </si>
  <si>
    <t>3 días 15:25</t>
  </si>
  <si>
    <t>1 días 15:25</t>
  </si>
  <si>
    <t>5 días 15:38</t>
  </si>
  <si>
    <t>6 días 14:09</t>
  </si>
  <si>
    <t>1 días 14:09</t>
  </si>
  <si>
    <t>9 días 15:46</t>
  </si>
  <si>
    <t>5 días 15:46</t>
  </si>
  <si>
    <t>9 días 15:56</t>
  </si>
  <si>
    <t>9 días 15:57</t>
  </si>
  <si>
    <t>1 días 15:57</t>
  </si>
  <si>
    <t>9 días 16:02</t>
  </si>
  <si>
    <t>1 días 16:03</t>
  </si>
  <si>
    <t>9 días 16:06</t>
  </si>
  <si>
    <t>1 días 16:06</t>
  </si>
  <si>
    <t>3 días 14:25</t>
  </si>
  <si>
    <t>9 días 14:25</t>
  </si>
  <si>
    <t>9 días 16:28</t>
  </si>
  <si>
    <t>1 días 16:28</t>
  </si>
  <si>
    <t>9 días 16:30</t>
  </si>
  <si>
    <t>1 días 16:30</t>
  </si>
  <si>
    <t>9 días 16:39</t>
  </si>
  <si>
    <t>0 días 16:39</t>
  </si>
  <si>
    <t>9 días 15:11</t>
  </si>
  <si>
    <t>0 días 14:38</t>
  </si>
  <si>
    <t>3 días 14:38</t>
  </si>
  <si>
    <t>23668049</t>
  </si>
  <si>
    <t>2026-03-03 16:14:52</t>
  </si>
  <si>
    <t>EDGAR CARO URANGO</t>
  </si>
  <si>
    <t>3113428503</t>
  </si>
  <si>
    <t>RURAL_116005374000000005_BELENAGUASFRIAS</t>
  </si>
  <si>
    <t>116005374000000005</t>
  </si>
  <si>
    <t>2026-03-12 16:14:52</t>
  </si>
  <si>
    <t>0 días 16:14</t>
  </si>
  <si>
    <t>9 días 17:42</t>
  </si>
  <si>
    <t>1 días 17:42</t>
  </si>
  <si>
    <t>9 días 20:25</t>
  </si>
  <si>
    <t>0 días 20:25</t>
  </si>
  <si>
    <t>8 días 07:41</t>
  </si>
  <si>
    <t>8 días 08:07</t>
  </si>
  <si>
    <t>2 días 08:07</t>
  </si>
  <si>
    <t>4 días 08:15</t>
  </si>
  <si>
    <t>2 días 07:39</t>
  </si>
  <si>
    <t>10 días 07:39</t>
  </si>
  <si>
    <t>8 días 09:22</t>
  </si>
  <si>
    <t>8 días 09:25</t>
  </si>
  <si>
    <t>6 días 09:25</t>
  </si>
  <si>
    <t>8 días 09:28</t>
  </si>
  <si>
    <t>6 días 09:28</t>
  </si>
  <si>
    <t>6 días 09:43</t>
  </si>
  <si>
    <t>8 días 09:49</t>
  </si>
  <si>
    <t>8 días 15:24</t>
  </si>
  <si>
    <t>6 días 10:15</t>
  </si>
  <si>
    <t>1 días 10:19</t>
  </si>
  <si>
    <t>8 días 10:24</t>
  </si>
  <si>
    <t>3/03/2026 20:41:43</t>
  </si>
  <si>
    <t xml:space="preserve">Legalizado </t>
  </si>
  <si>
    <t>8 días 10:44</t>
  </si>
  <si>
    <t>6 días 10:44</t>
  </si>
  <si>
    <t>2 días 09:14</t>
  </si>
  <si>
    <t>5 días 09:14</t>
  </si>
  <si>
    <t>3/03/2026 20:43:46</t>
  </si>
  <si>
    <t>8 días 10:46</t>
  </si>
  <si>
    <t>2 días 10:46</t>
  </si>
  <si>
    <t>6 días 10:51</t>
  </si>
  <si>
    <t>8 días 10:54</t>
  </si>
  <si>
    <t>6 días 10:54</t>
  </si>
  <si>
    <t>6 días 10:56</t>
  </si>
  <si>
    <t>8 días 10:59</t>
  </si>
  <si>
    <t>2 días 11:01</t>
  </si>
  <si>
    <t>8 días 11:03</t>
  </si>
  <si>
    <t>8 días 11:07</t>
  </si>
  <si>
    <t>2 días 11:07</t>
  </si>
  <si>
    <t>8 días 11:08</t>
  </si>
  <si>
    <t>8 días 11:23</t>
  </si>
  <si>
    <t>0 días 14:14</t>
  </si>
  <si>
    <t>2 días 11:45</t>
  </si>
  <si>
    <t>8 días 11:51</t>
  </si>
  <si>
    <t>8 días 11:54</t>
  </si>
  <si>
    <t>1 días 11:54</t>
  </si>
  <si>
    <t>10 días 08:18</t>
  </si>
  <si>
    <t>8 días 12:05</t>
  </si>
  <si>
    <t>2 días 12:05</t>
  </si>
  <si>
    <t>8 días 12:30</t>
  </si>
  <si>
    <t>8 días 13:09</t>
  </si>
  <si>
    <t>8 días 13:10</t>
  </si>
  <si>
    <t>8 días 13:13</t>
  </si>
  <si>
    <t>8 días 13:17</t>
  </si>
  <si>
    <t>2 días 13:17</t>
  </si>
  <si>
    <t>8 días 13:46</t>
  </si>
  <si>
    <t>8 días 13:49</t>
  </si>
  <si>
    <t>2 días 13:49</t>
  </si>
  <si>
    <t>8 días 14:00</t>
  </si>
  <si>
    <t>2 días 14:00</t>
  </si>
  <si>
    <t>8 días 14:03</t>
  </si>
  <si>
    <t>8 días 14:07</t>
  </si>
  <si>
    <t>8 días 14:08</t>
  </si>
  <si>
    <t>2 días 14:08</t>
  </si>
  <si>
    <t>8 días 14:09</t>
  </si>
  <si>
    <t>8 días 14:17</t>
  </si>
  <si>
    <t>8 días 14:22</t>
  </si>
  <si>
    <t>6 días 14:22</t>
  </si>
  <si>
    <t>8 días 14:36</t>
  </si>
  <si>
    <t>6 días 14:36</t>
  </si>
  <si>
    <t>8 días 14:37</t>
  </si>
  <si>
    <t>8 días 14:48</t>
  </si>
  <si>
    <t>6 días 14:48</t>
  </si>
  <si>
    <t>6 días 15:33</t>
  </si>
  <si>
    <t>8 días 15:41</t>
  </si>
  <si>
    <t>2 días 15:41</t>
  </si>
  <si>
    <t>4 días 16:39</t>
  </si>
  <si>
    <t>8 días 16:19</t>
  </si>
  <si>
    <t>0 días 07:30</t>
  </si>
  <si>
    <t>10 días 07:30</t>
  </si>
  <si>
    <t>8 días 16:36</t>
  </si>
  <si>
    <t>6 días 16:36</t>
  </si>
  <si>
    <t>8 días 16:41</t>
  </si>
  <si>
    <t>8 días 16:45</t>
  </si>
  <si>
    <t>2 días 16:45</t>
  </si>
  <si>
    <t>8 días 16:46</t>
  </si>
  <si>
    <t>4 días 15:26</t>
  </si>
  <si>
    <t>8 días 15:26</t>
  </si>
  <si>
    <t>2 días 16:52</t>
  </si>
  <si>
    <t>8 días 16:56</t>
  </si>
  <si>
    <t>2 días 16:56</t>
  </si>
  <si>
    <t>8 días 17:31</t>
  </si>
  <si>
    <t>2 días 17:31</t>
  </si>
  <si>
    <t>6 días 18:48</t>
  </si>
  <si>
    <t>8 días 18:52</t>
  </si>
  <si>
    <t>6 días 18:52</t>
  </si>
  <si>
    <t>8 días 19:02</t>
  </si>
  <si>
    <t>0 días 19:02</t>
  </si>
  <si>
    <t>8 días 17:27</t>
  </si>
  <si>
    <t>1 días 17:27</t>
  </si>
  <si>
    <t>7 días 06:54</t>
  </si>
  <si>
    <t>3 días 06:54</t>
  </si>
  <si>
    <t>7 días 07:17</t>
  </si>
  <si>
    <t>6 días 07:15</t>
  </si>
  <si>
    <t>2 días 07:15</t>
  </si>
  <si>
    <t>3 días 07:41</t>
  </si>
  <si>
    <t>7 días 08:03</t>
  </si>
  <si>
    <t>0 días 08:03</t>
  </si>
  <si>
    <t>7 días 08:24</t>
  </si>
  <si>
    <t>0 días 08:33</t>
  </si>
  <si>
    <t>7 días 08:34</t>
  </si>
  <si>
    <t>7 días 08:53</t>
  </si>
  <si>
    <t>3 días 08:53</t>
  </si>
  <si>
    <t>7 días 08:58</t>
  </si>
  <si>
    <t>3 días 08:58</t>
  </si>
  <si>
    <t>3 días 09:07</t>
  </si>
  <si>
    <t>7 días 09:16</t>
  </si>
  <si>
    <t>7 días 09:20</t>
  </si>
  <si>
    <t>7 días 09:59</t>
  </si>
  <si>
    <t>7 días 10:37</t>
  </si>
  <si>
    <t>7 días 10:43</t>
  </si>
  <si>
    <t>0 días 10:43</t>
  </si>
  <si>
    <t>3/03/2026 22:27:51</t>
  </si>
  <si>
    <t>450 Debe corregir conexión. Instalar tubería a sistema puesta tierra. Cumplir código colores.</t>
  </si>
  <si>
    <t>1 días 08:40</t>
  </si>
  <si>
    <t>7 días 11:47</t>
  </si>
  <si>
    <t>3/03/2026 23:52:43</t>
  </si>
  <si>
    <t xml:space="preserve">460 instalar frente muerto marcar gabinete con acrílico medidor protección </t>
  </si>
  <si>
    <t>7 días 11:53</t>
  </si>
  <si>
    <t>7 días 11:56</t>
  </si>
  <si>
    <t>3 días 11:57</t>
  </si>
  <si>
    <t>7 días 11:58</t>
  </si>
  <si>
    <t>7 días 12:04</t>
  </si>
  <si>
    <t>7 días 12:11</t>
  </si>
  <si>
    <t>4 días 12:11</t>
  </si>
  <si>
    <t>0 días 12:11</t>
  </si>
  <si>
    <t>7 días 12:13</t>
  </si>
  <si>
    <t>0 días 12:13</t>
  </si>
  <si>
    <t>7 días 12:18</t>
  </si>
  <si>
    <t>3 días 12:18</t>
  </si>
  <si>
    <t>7 días 12:19</t>
  </si>
  <si>
    <t>3 días 12:19</t>
  </si>
  <si>
    <t>3 días 14:27</t>
  </si>
  <si>
    <t>4 días 14:27</t>
  </si>
  <si>
    <t>7 días 13:02</t>
  </si>
  <si>
    <t>0 días 13:02</t>
  </si>
  <si>
    <t>7 días 13:06</t>
  </si>
  <si>
    <t>2 días 13:06</t>
  </si>
  <si>
    <t>7 días 13:08</t>
  </si>
  <si>
    <t>3 días 13:08</t>
  </si>
  <si>
    <t>7 días 13:14</t>
  </si>
  <si>
    <t>2 días 13:14</t>
  </si>
  <si>
    <t>2 días 13:27</t>
  </si>
  <si>
    <t>7 días 13:34</t>
  </si>
  <si>
    <t>3 días 13:34</t>
  </si>
  <si>
    <t>3 días 14:29</t>
  </si>
  <si>
    <t>7 días 13:56</t>
  </si>
  <si>
    <t>7 días 13:58</t>
  </si>
  <si>
    <t>4 días 13:58</t>
  </si>
  <si>
    <t>4 días 14:06</t>
  </si>
  <si>
    <t>7 días 14:13</t>
  </si>
  <si>
    <t>3 días 14:14</t>
  </si>
  <si>
    <t>7 días 14:16</t>
  </si>
  <si>
    <t>3 días 14:16</t>
  </si>
  <si>
    <t>5 días 09:42</t>
  </si>
  <si>
    <t>0 días 14:23</t>
  </si>
  <si>
    <t>7 días 14:24</t>
  </si>
  <si>
    <t>3 días 14:24</t>
  </si>
  <si>
    <t>7 días 14:25</t>
  </si>
  <si>
    <t>0 días 14:25</t>
  </si>
  <si>
    <t>7 días 14:35</t>
  </si>
  <si>
    <t>7 días 14:42</t>
  </si>
  <si>
    <t>3 días 14:42</t>
  </si>
  <si>
    <t>7 días 14:53</t>
  </si>
  <si>
    <t>3 días 14:59</t>
  </si>
  <si>
    <t>7 días 15:02</t>
  </si>
  <si>
    <t>7 días 15:14</t>
  </si>
  <si>
    <t>7 días 15:15</t>
  </si>
  <si>
    <t>7 días 15:25</t>
  </si>
  <si>
    <t>7 días 15:40</t>
  </si>
  <si>
    <t>7 días 15:45</t>
  </si>
  <si>
    <t>3 días 15:45</t>
  </si>
  <si>
    <t>7 días 15:48</t>
  </si>
  <si>
    <t>7 días 16:04</t>
  </si>
  <si>
    <t>3 días 16:04</t>
  </si>
  <si>
    <t>0 días 16:18</t>
  </si>
  <si>
    <t>3/03/2026 22:37:11</t>
  </si>
  <si>
    <t>3 días 06:23</t>
  </si>
  <si>
    <t>4 días 06:23</t>
  </si>
  <si>
    <t>7 días 16:44</t>
  </si>
  <si>
    <t>2 días 16:46</t>
  </si>
  <si>
    <t>3 días 14:43</t>
  </si>
  <si>
    <t>4 días 14:43</t>
  </si>
  <si>
    <t>7 días 17:28</t>
  </si>
  <si>
    <t>7 días 17:38</t>
  </si>
  <si>
    <t>2 días 17:38</t>
  </si>
  <si>
    <t>7 días 18:02</t>
  </si>
  <si>
    <t>7 días 18:05</t>
  </si>
  <si>
    <t>3 días 18:05</t>
  </si>
  <si>
    <t>7 días 18:09</t>
  </si>
  <si>
    <t>3 días 18:09</t>
  </si>
  <si>
    <t>7 días 18:23</t>
  </si>
  <si>
    <t>7 días 20:30</t>
  </si>
  <si>
    <t>6 días 05:00</t>
  </si>
  <si>
    <t>1 días 05:00</t>
  </si>
  <si>
    <t>6 días 06:37</t>
  </si>
  <si>
    <t>4 días 06:37</t>
  </si>
  <si>
    <t>6 días 06:59</t>
  </si>
  <si>
    <t>4 días 06:59</t>
  </si>
  <si>
    <t>6 días 07:09</t>
  </si>
  <si>
    <t>4 días 07:09</t>
  </si>
  <si>
    <t>6 días 07:18</t>
  </si>
  <si>
    <t>4 días 07:18</t>
  </si>
  <si>
    <t>6 días 07:20</t>
  </si>
  <si>
    <t>6 días 07:23</t>
  </si>
  <si>
    <t>4 días 07:23</t>
  </si>
  <si>
    <t>6 días 07:44</t>
  </si>
  <si>
    <t>4 días 07:44</t>
  </si>
  <si>
    <t>6 días 07:45</t>
  </si>
  <si>
    <t>4 días 07:45</t>
  </si>
  <si>
    <t>3 días 09:38</t>
  </si>
  <si>
    <t>6 días 07:50</t>
  </si>
  <si>
    <t>4 días 07:50</t>
  </si>
  <si>
    <t>6 días 07:56</t>
  </si>
  <si>
    <t>1 días 07:56</t>
  </si>
  <si>
    <t>6 días 07:57</t>
  </si>
  <si>
    <t>4 días 07:57</t>
  </si>
  <si>
    <t>6 días 08:05</t>
  </si>
  <si>
    <t>8 días 08:05</t>
  </si>
  <si>
    <t>6 días 08:11</t>
  </si>
  <si>
    <t>4 días 08:11</t>
  </si>
  <si>
    <t>6 días 08:16</t>
  </si>
  <si>
    <t>4 días 08:16</t>
  </si>
  <si>
    <t>1 días 08:19</t>
  </si>
  <si>
    <t>6 días 08:23</t>
  </si>
  <si>
    <t>1 días 08:28</t>
  </si>
  <si>
    <t>1 días 08:41</t>
  </si>
  <si>
    <t>1 días 08:45</t>
  </si>
  <si>
    <t>6 días 08:51</t>
  </si>
  <si>
    <t>4 días 08:51</t>
  </si>
  <si>
    <t>8 días 08:52</t>
  </si>
  <si>
    <t>6 días 09:08</t>
  </si>
  <si>
    <t>4 días 09:08</t>
  </si>
  <si>
    <t>6 días 09:11</t>
  </si>
  <si>
    <t>6 días 09:21</t>
  </si>
  <si>
    <t>2 días 09:21</t>
  </si>
  <si>
    <t>4 días 09:28</t>
  </si>
  <si>
    <t>6 días 09:30</t>
  </si>
  <si>
    <t>6 días 09:38</t>
  </si>
  <si>
    <t>4 días 09:38</t>
  </si>
  <si>
    <t>6 días 09:40</t>
  </si>
  <si>
    <t>6 días 09:44</t>
  </si>
  <si>
    <t>4 días 09:47</t>
  </si>
  <si>
    <t>6 días 09:50</t>
  </si>
  <si>
    <t>4 días 09:50</t>
  </si>
  <si>
    <t>6 días 10:24</t>
  </si>
  <si>
    <t>6 días 10:29</t>
  </si>
  <si>
    <t>6 días 10:30</t>
  </si>
  <si>
    <t>4 días 10:30</t>
  </si>
  <si>
    <t>6 días 10:36</t>
  </si>
  <si>
    <t>4 días 10:36</t>
  </si>
  <si>
    <t>3/03/2026 22:16:39</t>
  </si>
  <si>
    <t>431
Deben independizar  entrada al apartamento del segundo con el tercer piso</t>
  </si>
  <si>
    <t>3 días 06:24</t>
  </si>
  <si>
    <t>4 días 06:24</t>
  </si>
  <si>
    <t>6 días 10:48</t>
  </si>
  <si>
    <t>5 días 14:07</t>
  </si>
  <si>
    <t>6 días 10:52</t>
  </si>
  <si>
    <t>6 días 10:57</t>
  </si>
  <si>
    <t>6 días 11:00</t>
  </si>
  <si>
    <t>8 días 11:00</t>
  </si>
  <si>
    <t>6 días 11:04</t>
  </si>
  <si>
    <t>6 días 11:14</t>
  </si>
  <si>
    <t>4 días 11:14</t>
  </si>
  <si>
    <t>6 días 14:44</t>
  </si>
  <si>
    <t>2 días 14:44</t>
  </si>
  <si>
    <t>6 días 11:20</t>
  </si>
  <si>
    <t>6 días 11:30</t>
  </si>
  <si>
    <t>4 días 11:30</t>
  </si>
  <si>
    <t>6 días 11:34</t>
  </si>
  <si>
    <t>4 días 11:34</t>
  </si>
  <si>
    <t>4 días 11:37</t>
  </si>
  <si>
    <t>6 días 11:52</t>
  </si>
  <si>
    <t>1 días 11:52</t>
  </si>
  <si>
    <t>6 días 11:55</t>
  </si>
  <si>
    <t>8 días 11:55</t>
  </si>
  <si>
    <t>6 días 12:05</t>
  </si>
  <si>
    <t>6 días 12:22</t>
  </si>
  <si>
    <t>6 días 12:24</t>
  </si>
  <si>
    <t>8 días 12:25</t>
  </si>
  <si>
    <t>6 días 12:47</t>
  </si>
  <si>
    <t>6 días 13:01</t>
  </si>
  <si>
    <t>5 días 16:26</t>
  </si>
  <si>
    <t>3 días 11:52</t>
  </si>
  <si>
    <t>6 días 13:20</t>
  </si>
  <si>
    <t>6 días 13:21</t>
  </si>
  <si>
    <t>1 días 13:21</t>
  </si>
  <si>
    <t>3/03/2026 22:20:53</t>
  </si>
  <si>
    <t>470
Deben corregir conexión del neutro que viene de la casa, debe ir conectado al empalme entre neutros y tierras y salir al borne del medidor se le informó vía telefónica al usuario 311 708 85 44</t>
  </si>
  <si>
    <t>1 días 13:32</t>
  </si>
  <si>
    <t>3/03/2026 22:44:14</t>
  </si>
  <si>
    <t>6 días 13:38</t>
  </si>
  <si>
    <t>6 días 14:03</t>
  </si>
  <si>
    <t>1 días 14:03</t>
  </si>
  <si>
    <t>1 días 14:14</t>
  </si>
  <si>
    <t>6 días 14:19</t>
  </si>
  <si>
    <t>3 días 14:19</t>
  </si>
  <si>
    <t>6 días 14:21</t>
  </si>
  <si>
    <t>1 días 14:21</t>
  </si>
  <si>
    <t>1 días 14:39</t>
  </si>
  <si>
    <t>3 días 14:48</t>
  </si>
  <si>
    <t>3 días 14:54</t>
  </si>
  <si>
    <t>3 días 15:03</t>
  </si>
  <si>
    <t>0 días 12:38</t>
  </si>
  <si>
    <t>11 días 12:38</t>
  </si>
  <si>
    <t>1 días 15:18</t>
  </si>
  <si>
    <t>6 días 15:35</t>
  </si>
  <si>
    <t>4 días 15:35</t>
  </si>
  <si>
    <t>1 días 15:35</t>
  </si>
  <si>
    <t>6 días 15:42</t>
  </si>
  <si>
    <t>1 días 15:42</t>
  </si>
  <si>
    <t>8 días 15:48</t>
  </si>
  <si>
    <t>6 días 15:50</t>
  </si>
  <si>
    <t>4 días 15:50</t>
  </si>
  <si>
    <t>8 días 15:53</t>
  </si>
  <si>
    <t>6 días 15:54</t>
  </si>
  <si>
    <t>1 días 15:56</t>
  </si>
  <si>
    <t>6 días 15:59</t>
  </si>
  <si>
    <t>6 días 16:03</t>
  </si>
  <si>
    <t>4 días 16:03</t>
  </si>
  <si>
    <t>1 días 16:23</t>
  </si>
  <si>
    <t>1 días 16:42</t>
  </si>
  <si>
    <t>6 días 16:45</t>
  </si>
  <si>
    <t>6 días 16:49</t>
  </si>
  <si>
    <t>4 días 16:49</t>
  </si>
  <si>
    <t>6 días 16:50</t>
  </si>
  <si>
    <t>4 días 16:50</t>
  </si>
  <si>
    <t>6 días 16:54</t>
  </si>
  <si>
    <t>4 días 16:54</t>
  </si>
  <si>
    <t>6 días 17:00</t>
  </si>
  <si>
    <t>1 días 17:00</t>
  </si>
  <si>
    <t>6 días 17:21</t>
  </si>
  <si>
    <t>8 días 17:21</t>
  </si>
  <si>
    <t>6 días 17:22</t>
  </si>
  <si>
    <t>4 días 17:22</t>
  </si>
  <si>
    <t>8 días 18:05</t>
  </si>
  <si>
    <t>1 días 18:09</t>
  </si>
  <si>
    <t>5 días 06:53</t>
  </si>
  <si>
    <t>2 días 08:17</t>
  </si>
  <si>
    <t>3/03/2026 22:24:05</t>
  </si>
  <si>
    <t>605 Requiere movimiento de redes red 7,6 pasa por encima de techo.</t>
  </si>
  <si>
    <t>5 días 08:35</t>
  </si>
  <si>
    <t>5 días 08:39</t>
  </si>
  <si>
    <t>5 días 08:43</t>
  </si>
  <si>
    <t>5 días 08:58</t>
  </si>
  <si>
    <t>5 días 09:00</t>
  </si>
  <si>
    <t>5 días 09:05</t>
  </si>
  <si>
    <t>5 días 09:33</t>
  </si>
  <si>
    <t>9 días 09:41</t>
  </si>
  <si>
    <t>0 días 14:32</t>
  </si>
  <si>
    <t>2 días 09:44</t>
  </si>
  <si>
    <t>5 días 09:45</t>
  </si>
  <si>
    <t>5 días 09:46</t>
  </si>
  <si>
    <t>9 días 09:46</t>
  </si>
  <si>
    <t>2026-03-03 15:58:15</t>
  </si>
  <si>
    <t>2026-03-12 15:58:15</t>
  </si>
  <si>
    <t>0 días 15:58</t>
  </si>
  <si>
    <t>6 días 15:58</t>
  </si>
  <si>
    <t>5 días 09:58</t>
  </si>
  <si>
    <t>5 días 10:07</t>
  </si>
  <si>
    <t>9 días 10:12</t>
  </si>
  <si>
    <t>5 días 10:13</t>
  </si>
  <si>
    <t>5 días 10:20</t>
  </si>
  <si>
    <t>5 días 10:25</t>
  </si>
  <si>
    <t>5 días 10:32</t>
  </si>
  <si>
    <t>5 días 10:47</t>
  </si>
  <si>
    <t>5 días 10:49</t>
  </si>
  <si>
    <t>5 días 11:03</t>
  </si>
  <si>
    <t>5 días 11:09</t>
  </si>
  <si>
    <t>5 días 11:15</t>
  </si>
  <si>
    <t>2 días 11:15</t>
  </si>
  <si>
    <t>4 días 09:52</t>
  </si>
  <si>
    <t>5 días 11:18</t>
  </si>
  <si>
    <t>5 días 11:19</t>
  </si>
  <si>
    <t>5 días 11:38</t>
  </si>
  <si>
    <t>5 días 11:46</t>
  </si>
  <si>
    <t>5 días 11:47</t>
  </si>
  <si>
    <t>9 días 11:47</t>
  </si>
  <si>
    <t>5 días 11:54</t>
  </si>
  <si>
    <t>5 días 12:02</t>
  </si>
  <si>
    <t>5 días 12:21</t>
  </si>
  <si>
    <t>9 días 12:21</t>
  </si>
  <si>
    <t>5 días 12:54</t>
  </si>
  <si>
    <t>5 días 13:14</t>
  </si>
  <si>
    <t>9 días 13:14</t>
  </si>
  <si>
    <t>5 días 13:19</t>
  </si>
  <si>
    <t>5 días 13:27</t>
  </si>
  <si>
    <t>9 días 13:27</t>
  </si>
  <si>
    <t>5 días 13:51</t>
  </si>
  <si>
    <t>5 días 13:52</t>
  </si>
  <si>
    <t>5 días 13:56</t>
  </si>
  <si>
    <t>5 días 13:57</t>
  </si>
  <si>
    <t>5 días 14:13</t>
  </si>
  <si>
    <t>5 días 14:16</t>
  </si>
  <si>
    <t>5 días 14:24</t>
  </si>
  <si>
    <t>2 días 17:51</t>
  </si>
  <si>
    <t>5 días 14:33</t>
  </si>
  <si>
    <t>5 días 14:47</t>
  </si>
  <si>
    <t>5 días 14:50</t>
  </si>
  <si>
    <t>0 días 14:58</t>
  </si>
  <si>
    <t>5 días 15:05</t>
  </si>
  <si>
    <t>5 días 15:10</t>
  </si>
  <si>
    <t>5 días 15:11</t>
  </si>
  <si>
    <t>5 días 15:15</t>
  </si>
  <si>
    <t>2 días 15:15</t>
  </si>
  <si>
    <t>5 días 15:22</t>
  </si>
  <si>
    <t>5 días 15:31</t>
  </si>
  <si>
    <t>5 días 15:32</t>
  </si>
  <si>
    <t>5 días 15:39</t>
  </si>
  <si>
    <t>6 días 15:39</t>
  </si>
  <si>
    <t>5 días 15:40</t>
  </si>
  <si>
    <t>2 días 15:40</t>
  </si>
  <si>
    <t>5 días 15:41</t>
  </si>
  <si>
    <t>5 días 16:00</t>
  </si>
  <si>
    <t>9 días 16:00</t>
  </si>
  <si>
    <t>5 días 16:07</t>
  </si>
  <si>
    <t>5 días 16:11</t>
  </si>
  <si>
    <t>5 días 16:14</t>
  </si>
  <si>
    <t>5 días 16:19</t>
  </si>
  <si>
    <t>5 días 16:22</t>
  </si>
  <si>
    <t>5 días 16:27</t>
  </si>
  <si>
    <t>5 días 16:30</t>
  </si>
  <si>
    <t>5 días 16:31</t>
  </si>
  <si>
    <t>5 días 16:48</t>
  </si>
  <si>
    <t>5 días 16:51</t>
  </si>
  <si>
    <t>5 días 16:55</t>
  </si>
  <si>
    <t>2026-03-03 15:55:25</t>
  </si>
  <si>
    <t>2026-03-12 15:55:25</t>
  </si>
  <si>
    <t>5 días 16:59</t>
  </si>
  <si>
    <t>5 días 17:02</t>
  </si>
  <si>
    <t>5 días 17:03</t>
  </si>
  <si>
    <t>5 días 17:10</t>
  </si>
  <si>
    <t>3 días 17:10</t>
  </si>
  <si>
    <t>5 días 17:23</t>
  </si>
  <si>
    <t>5 días 17:36</t>
  </si>
  <si>
    <t>5 días 17:45</t>
  </si>
  <si>
    <t>9 días 17:45</t>
  </si>
  <si>
    <t>4 días 07:07</t>
  </si>
  <si>
    <t>0 días 07:07</t>
  </si>
  <si>
    <t>4 días 07:58</t>
  </si>
  <si>
    <t>0 días 07:58</t>
  </si>
  <si>
    <t>4 días 08:06</t>
  </si>
  <si>
    <t>1 días 08:06</t>
  </si>
  <si>
    <t>7 días 08:12</t>
  </si>
  <si>
    <t>1 días 08:15</t>
  </si>
  <si>
    <t>6 días 08:38</t>
  </si>
  <si>
    <t>4 días 08:41</t>
  </si>
  <si>
    <t>10 días 09:16</t>
  </si>
  <si>
    <t>6 días 09:27</t>
  </si>
  <si>
    <t>6 días 09:39</t>
  </si>
  <si>
    <t>4 días 09:42</t>
  </si>
  <si>
    <t>10 días 09:42</t>
  </si>
  <si>
    <t>4 días 09:43</t>
  </si>
  <si>
    <t>10 días 09:43</t>
  </si>
  <si>
    <t>10 días 09:44</t>
  </si>
  <si>
    <t>6 días 09:52</t>
  </si>
  <si>
    <t>0 días 09:58</t>
  </si>
  <si>
    <t>1 días 10:03</t>
  </si>
  <si>
    <t>1 días 10:06</t>
  </si>
  <si>
    <t>4 días 10:16</t>
  </si>
  <si>
    <t>6 días 10:16</t>
  </si>
  <si>
    <t>0 días 10:29</t>
  </si>
  <si>
    <t>0 días 10:30</t>
  </si>
  <si>
    <t>4 días 10:33</t>
  </si>
  <si>
    <t>4 días 10:35</t>
  </si>
  <si>
    <t>0 días 10:35</t>
  </si>
  <si>
    <t>0 días 10:46</t>
  </si>
  <si>
    <t>6 días 10:47</t>
  </si>
  <si>
    <t>4 días 10:51</t>
  </si>
  <si>
    <t>10 días 10:51</t>
  </si>
  <si>
    <t>3/03/2026 22:04:24</t>
  </si>
  <si>
    <t>0 días 10:57</t>
  </si>
  <si>
    <t>10 días 10:57</t>
  </si>
  <si>
    <t>4 días 10:59</t>
  </si>
  <si>
    <t>4 días 11:00</t>
  </si>
  <si>
    <t>1 días 11:09</t>
  </si>
  <si>
    <t>4 días 11:11</t>
  </si>
  <si>
    <t>1 días 11:19</t>
  </si>
  <si>
    <t>4 días 11:20</t>
  </si>
  <si>
    <t>1 días 11:20</t>
  </si>
  <si>
    <t>4 días 11:33</t>
  </si>
  <si>
    <t>0 días 11:35</t>
  </si>
  <si>
    <t>4 días 11:39</t>
  </si>
  <si>
    <t>6 días 11:39</t>
  </si>
  <si>
    <t>4 días 11:40</t>
  </si>
  <si>
    <t>0 días 11:40</t>
  </si>
  <si>
    <t>4 días 11:41</t>
  </si>
  <si>
    <t>6 días 11:41</t>
  </si>
  <si>
    <t>4 días 11:43</t>
  </si>
  <si>
    <t>6 días 11:43</t>
  </si>
  <si>
    <t>10 días 11:45</t>
  </si>
  <si>
    <t>4 días 11:50</t>
  </si>
  <si>
    <t>4 días 12:10</t>
  </si>
  <si>
    <t>6 días 12:27</t>
  </si>
  <si>
    <t>4 días 13:00</t>
  </si>
  <si>
    <t>4 días 13:11</t>
  </si>
  <si>
    <t>10 días 13:11</t>
  </si>
  <si>
    <t>1 días 13:12</t>
  </si>
  <si>
    <t>0 días 13:22</t>
  </si>
  <si>
    <t>6 días 13:28</t>
  </si>
  <si>
    <t>4 días 13:33</t>
  </si>
  <si>
    <t>0 días 13:33</t>
  </si>
  <si>
    <t>4 días 13:38</t>
  </si>
  <si>
    <t>4 días 13:43</t>
  </si>
  <si>
    <t>0 días 13:43</t>
  </si>
  <si>
    <t>4 días 13:45</t>
  </si>
  <si>
    <t>0 días 13:45</t>
  </si>
  <si>
    <t>0 días 13:54</t>
  </si>
  <si>
    <t>10 días 14:02</t>
  </si>
  <si>
    <t>4 días 14:08</t>
  </si>
  <si>
    <t>0 días 14:08</t>
  </si>
  <si>
    <t>6 días 14:08</t>
  </si>
  <si>
    <t>4 días 14:09</t>
  </si>
  <si>
    <t>4 días 14:11</t>
  </si>
  <si>
    <t>0 días 14:11</t>
  </si>
  <si>
    <t>10 días 14:13</t>
  </si>
  <si>
    <t>0 días 14:18</t>
  </si>
  <si>
    <t>4 días 14:21</t>
  </si>
  <si>
    <t>10 días 14:23</t>
  </si>
  <si>
    <t>4 días 14:28</t>
  </si>
  <si>
    <t>6 días 14:28</t>
  </si>
  <si>
    <t>4 días 14:36</t>
  </si>
  <si>
    <t>4 días 14:39</t>
  </si>
  <si>
    <t>10 días 14:51</t>
  </si>
  <si>
    <t>0 días 15:05</t>
  </si>
  <si>
    <t>10 días 15:16</t>
  </si>
  <si>
    <t>4 días 15:21</t>
  </si>
  <si>
    <t>6 días 15:21</t>
  </si>
  <si>
    <t>6 días 15:26</t>
  </si>
  <si>
    <t>4 días 15:29</t>
  </si>
  <si>
    <t>10 días 15:29</t>
  </si>
  <si>
    <t>0 días 15:46</t>
  </si>
  <si>
    <t>4 días 15:47</t>
  </si>
  <si>
    <t>4 días 15:59</t>
  </si>
  <si>
    <t>7 días 16:03</t>
  </si>
  <si>
    <t>7 días 16:05</t>
  </si>
  <si>
    <t>1 días 16:07</t>
  </si>
  <si>
    <t>10 días 13:00</t>
  </si>
  <si>
    <t>6 días 16:09</t>
  </si>
  <si>
    <t>4 días 16:13</t>
  </si>
  <si>
    <t>1 días 16:13</t>
  </si>
  <si>
    <t>5 días 16:13</t>
  </si>
  <si>
    <t>1 días 16:16</t>
  </si>
  <si>
    <t>4 días 16:17</t>
  </si>
  <si>
    <t>4 días 16:21</t>
  </si>
  <si>
    <t>6 días 16:22</t>
  </si>
  <si>
    <t>3 días 09:24</t>
  </si>
  <si>
    <t>0 días 16:24</t>
  </si>
  <si>
    <t>0 días 16:31</t>
  </si>
  <si>
    <t>4 días 16:35</t>
  </si>
  <si>
    <t>6 días 16:35</t>
  </si>
  <si>
    <t>4 días 16:37</t>
  </si>
  <si>
    <t>6 días 16:37</t>
  </si>
  <si>
    <t>4 días 16:44</t>
  </si>
  <si>
    <t>10 días 16:44</t>
  </si>
  <si>
    <t>4 días 16:52</t>
  </si>
  <si>
    <t>6 días 16:52</t>
  </si>
  <si>
    <t>10 días 17:01</t>
  </si>
  <si>
    <t>6 días 17:05</t>
  </si>
  <si>
    <t>4 días 17:07</t>
  </si>
  <si>
    <t>10 días 17:07</t>
  </si>
  <si>
    <t>6 días 17:07</t>
  </si>
  <si>
    <t>4 días 17:18</t>
  </si>
  <si>
    <t>6 días 17:18</t>
  </si>
  <si>
    <t>6 días 17:25</t>
  </si>
  <si>
    <t>4 días 17:30</t>
  </si>
  <si>
    <t>4 días 17:32</t>
  </si>
  <si>
    <t>6 días 17:32</t>
  </si>
  <si>
    <t>4 días 17:37</t>
  </si>
  <si>
    <t>6 días 17:37</t>
  </si>
  <si>
    <t>6 días 17:45</t>
  </si>
  <si>
    <t>4 días 17:49</t>
  </si>
  <si>
    <t>1 días 17:49</t>
  </si>
  <si>
    <t>4 días 18:00</t>
  </si>
  <si>
    <t>1 días 18:00</t>
  </si>
  <si>
    <t>4 días 18:08</t>
  </si>
  <si>
    <t>6 días 18:08</t>
  </si>
  <si>
    <t>4 días 18:17</t>
  </si>
  <si>
    <t>0 días 18:17</t>
  </si>
  <si>
    <t>4 días 19:18</t>
  </si>
  <si>
    <t>0 días 19:18</t>
  </si>
  <si>
    <t>4 días 19:19</t>
  </si>
  <si>
    <t>1 días 19:19</t>
  </si>
  <si>
    <t>4 días 20:14</t>
  </si>
  <si>
    <t>7 días 20:14</t>
  </si>
  <si>
    <t>4 días 21:47</t>
  </si>
  <si>
    <t>1 días 21:47</t>
  </si>
  <si>
    <t>1 días 07:18</t>
  </si>
  <si>
    <t>3 días 07:23</t>
  </si>
  <si>
    <t>3 días 07:24</t>
  </si>
  <si>
    <t>4 días 07:24</t>
  </si>
  <si>
    <t>3 días 07:27</t>
  </si>
  <si>
    <t>5 días 15:43</t>
  </si>
  <si>
    <t>3 días 07:49</t>
  </si>
  <si>
    <t>1 días 07:49</t>
  </si>
  <si>
    <t>3 días 08:00</t>
  </si>
  <si>
    <t>1 días 08:00</t>
  </si>
  <si>
    <t>3 días 08:02</t>
  </si>
  <si>
    <t>4 días 08:02</t>
  </si>
  <si>
    <t>4 días 08:09</t>
  </si>
  <si>
    <t>7 días 08:15</t>
  </si>
  <si>
    <t>3 días 08:18</t>
  </si>
  <si>
    <t>4 días 08:18</t>
  </si>
  <si>
    <t>3 días 08:19</t>
  </si>
  <si>
    <t>7 días 08:19</t>
  </si>
  <si>
    <t>3 días 08:23</t>
  </si>
  <si>
    <t>3 días 08:25</t>
  </si>
  <si>
    <t>7 días 08:25</t>
  </si>
  <si>
    <t>3 días 08:29</t>
  </si>
  <si>
    <t>7 días 08:30</t>
  </si>
  <si>
    <t>3/03/2026 22:19:51</t>
  </si>
  <si>
    <t>605 Requiere movimiento de redes red 7,6 pasa por encima de plancha futuro de construcción.</t>
  </si>
  <si>
    <t>7 días 08:35</t>
  </si>
  <si>
    <t>3/03/2026 22:02:49</t>
  </si>
  <si>
    <t>3 días 08:42</t>
  </si>
  <si>
    <t>1 días 08:42</t>
  </si>
  <si>
    <t>1 días 08:51</t>
  </si>
  <si>
    <t>3 días 08:57</t>
  </si>
  <si>
    <t>1 días 08:57</t>
  </si>
  <si>
    <t>7 días 09:04</t>
  </si>
  <si>
    <t>3 días 09:08</t>
  </si>
  <si>
    <t>1 días 09:08</t>
  </si>
  <si>
    <t>11 días 09:09</t>
  </si>
  <si>
    <t>3 días 09:11</t>
  </si>
  <si>
    <t>11 días 09:11</t>
  </si>
  <si>
    <t>1 días 09:26</t>
  </si>
  <si>
    <t>3 días 09:31</t>
  </si>
  <si>
    <t>3 días 09:36</t>
  </si>
  <si>
    <t>4 días 09:36</t>
  </si>
  <si>
    <t>3 días 09:37</t>
  </si>
  <si>
    <t>1 días 09:38</t>
  </si>
  <si>
    <t>1 días 09:40</t>
  </si>
  <si>
    <t>11 días 09:48</t>
  </si>
  <si>
    <t>3 días 09:55</t>
  </si>
  <si>
    <t>11 días 10:04</t>
  </si>
  <si>
    <t>1 días 10:07</t>
  </si>
  <si>
    <t>3 días 10:10</t>
  </si>
  <si>
    <t>7 días 10:12</t>
  </si>
  <si>
    <t>3 días 10:42</t>
  </si>
  <si>
    <t>7 días 10:49</t>
  </si>
  <si>
    <t>1 días 10:49</t>
  </si>
  <si>
    <t>1 días 10:54</t>
  </si>
  <si>
    <t>1 días 10:58</t>
  </si>
  <si>
    <t>7 días 10:58</t>
  </si>
  <si>
    <t>1 días 11:00</t>
  </si>
  <si>
    <t>1 días 11:05</t>
  </si>
  <si>
    <t>11 días 11:09</t>
  </si>
  <si>
    <t>7 días 11:13</t>
  </si>
  <si>
    <t>3 días 11:18</t>
  </si>
  <si>
    <t>7 días 11:18</t>
  </si>
  <si>
    <t>7 días 11:25</t>
  </si>
  <si>
    <t>3 días 11:29</t>
  </si>
  <si>
    <t>11 días 11:29</t>
  </si>
  <si>
    <t>1 días 11:34</t>
  </si>
  <si>
    <t>5 días 11:40</t>
  </si>
  <si>
    <t>3 días 11:46</t>
  </si>
  <si>
    <t>1 días 11:46</t>
  </si>
  <si>
    <t>7 días 11:48</t>
  </si>
  <si>
    <t>3 días 11:55</t>
  </si>
  <si>
    <t>1 días 11:55</t>
  </si>
  <si>
    <t>1 días 11:58</t>
  </si>
  <si>
    <t>3 días 11:59</t>
  </si>
  <si>
    <t>1 días 11:59</t>
  </si>
  <si>
    <t>3 días 12:00</t>
  </si>
  <si>
    <t>1 días 12:00</t>
  </si>
  <si>
    <t>3 días 12:02</t>
  </si>
  <si>
    <t>1 días 12:02</t>
  </si>
  <si>
    <t>3 días 12:12</t>
  </si>
  <si>
    <t>6 días 12:12</t>
  </si>
  <si>
    <t>4 días 12:13</t>
  </si>
  <si>
    <t>3/03/2026 21:50:10</t>
  </si>
  <si>
    <t>601 Requiere cambio de producto por legalización comercial.</t>
  </si>
  <si>
    <t>3 días 12:14</t>
  </si>
  <si>
    <t>3 días 12:17</t>
  </si>
  <si>
    <t>1 días 12:18</t>
  </si>
  <si>
    <t>1 días 12:28</t>
  </si>
  <si>
    <t>3 días 12:29</t>
  </si>
  <si>
    <t>1 días 12:29</t>
  </si>
  <si>
    <t>3 días 12:42</t>
  </si>
  <si>
    <t>4 días 12:42</t>
  </si>
  <si>
    <t>3/03/2026 21:48:22</t>
  </si>
  <si>
    <t>1 días 12:50</t>
  </si>
  <si>
    <t>1 días 13:01</t>
  </si>
  <si>
    <t>3 días 13:05</t>
  </si>
  <si>
    <t>11 días 13:05</t>
  </si>
  <si>
    <t>4 días 13:05</t>
  </si>
  <si>
    <t>1 días 13:09</t>
  </si>
  <si>
    <t>3 días 13:19</t>
  </si>
  <si>
    <t>4 días 13:21</t>
  </si>
  <si>
    <t>3 días 13:32</t>
  </si>
  <si>
    <t>3 días 13:56</t>
  </si>
  <si>
    <t>7 días 13:57</t>
  </si>
  <si>
    <t>1 días 13:57</t>
  </si>
  <si>
    <t>7 días 14:02</t>
  </si>
  <si>
    <t>3 días 14:12</t>
  </si>
  <si>
    <t>5 días 14:12</t>
  </si>
  <si>
    <t>1 días 14:13</t>
  </si>
  <si>
    <t>3 días 14:20</t>
  </si>
  <si>
    <t>1 días 14:20</t>
  </si>
  <si>
    <t>3 días 14:22</t>
  </si>
  <si>
    <t>1 días 14:22</t>
  </si>
  <si>
    <t>5 días 14:23</t>
  </si>
  <si>
    <t>7 días 14:29</t>
  </si>
  <si>
    <t>3 días 14:33</t>
  </si>
  <si>
    <t>7 días 14:33</t>
  </si>
  <si>
    <t>3 días 14:47</t>
  </si>
  <si>
    <t>3 días 14:49</t>
  </si>
  <si>
    <t>11 días 14:49</t>
  </si>
  <si>
    <t>5 días 14:49</t>
  </si>
  <si>
    <t>6 días 14:51</t>
  </si>
  <si>
    <t>1 días 14:51</t>
  </si>
  <si>
    <t>3 días 14:52</t>
  </si>
  <si>
    <t>1 días 14:52</t>
  </si>
  <si>
    <t>7 días 14:56</t>
  </si>
  <si>
    <t>1 días 15:00</t>
  </si>
  <si>
    <t>1 días 15:11</t>
  </si>
  <si>
    <t>1 días 15:14</t>
  </si>
  <si>
    <t>3 días 15:19</t>
  </si>
  <si>
    <t>7 días 15:19</t>
  </si>
  <si>
    <t>3 días 15:22</t>
  </si>
  <si>
    <t>1 días 15:22</t>
  </si>
  <si>
    <t>3 días 15:27</t>
  </si>
  <si>
    <t>7 días 15:27</t>
  </si>
  <si>
    <t>3 días 15:28</t>
  </si>
  <si>
    <t>11 días 15:28</t>
  </si>
  <si>
    <t>3/03/2026 16:33:10</t>
  </si>
  <si>
    <t xml:space="preserve">H.  Mas pase 3 mts trafo 124377.
</t>
  </si>
  <si>
    <t>3 días 15:35</t>
  </si>
  <si>
    <t>7 días 15:35</t>
  </si>
  <si>
    <t>7 días 15:37</t>
  </si>
  <si>
    <t>7 días 15:38</t>
  </si>
  <si>
    <t>1 días 15:44</t>
  </si>
  <si>
    <t>5 días 15:45</t>
  </si>
  <si>
    <t>3 días 15:55</t>
  </si>
  <si>
    <t>11 días 15:55</t>
  </si>
  <si>
    <t>3 días 16:00</t>
  </si>
  <si>
    <t>11 días 16:00</t>
  </si>
  <si>
    <t>3 días 16:15</t>
  </si>
  <si>
    <t>7 días 16:15</t>
  </si>
  <si>
    <t>3 días 16:18</t>
  </si>
  <si>
    <t>1 días 16:19</t>
  </si>
  <si>
    <t>3/03/2026 21:58:54</t>
  </si>
  <si>
    <t>PENDIENTE POR VISITA INTERVENTORÍA</t>
  </si>
  <si>
    <t>520 Requiere construcción de redes. Día postes trenza y caja bornera.</t>
  </si>
  <si>
    <t>3 días 16:25</t>
  </si>
  <si>
    <t>1 días 16:25</t>
  </si>
  <si>
    <t>7 días 16:27</t>
  </si>
  <si>
    <t>3 días 16:28</t>
  </si>
  <si>
    <t>7 días 16:28</t>
  </si>
  <si>
    <t>1 días 16:32</t>
  </si>
  <si>
    <t>6 días 17:02</t>
  </si>
  <si>
    <t>7 días 17:03</t>
  </si>
  <si>
    <t>3/03/2026 21:36:49</t>
  </si>
  <si>
    <t>440 450 Debe aterrizar capacete tubería IMC. Pintar con franjas naranjas tubería IMC.</t>
  </si>
  <si>
    <t>7 días 17:04</t>
  </si>
  <si>
    <t>4 días 17:12</t>
  </si>
  <si>
    <t>3 días 17:19</t>
  </si>
  <si>
    <t>7 días 17:19</t>
  </si>
  <si>
    <t>3/03/2026 21:45:38</t>
  </si>
  <si>
    <t>3/03/2026 21:43:07</t>
  </si>
  <si>
    <t>1 días 18:08</t>
  </si>
  <si>
    <t>3 días 18:10</t>
  </si>
  <si>
    <t>1 días 18:10</t>
  </si>
  <si>
    <t>3 días 18:21</t>
  </si>
  <si>
    <t>1 días 18:21</t>
  </si>
  <si>
    <t>3 días 19:35</t>
  </si>
  <si>
    <t>1 días 19:35</t>
  </si>
  <si>
    <t>3/03/2026 16:28:45</t>
  </si>
  <si>
    <t>HV más pase 6 mts trafo 323205</t>
  </si>
  <si>
    <t>1 días 10:05</t>
  </si>
  <si>
    <t>3 días 10:36</t>
  </si>
  <si>
    <t>1 días 10:36</t>
  </si>
  <si>
    <t>5 días 10:39</t>
  </si>
  <si>
    <t>11 días 10:47</t>
  </si>
  <si>
    <t>3 días 10:48</t>
  </si>
  <si>
    <t>1 días 11:23</t>
  </si>
  <si>
    <t>3 días 11:38</t>
  </si>
  <si>
    <t>1 días 11:38</t>
  </si>
  <si>
    <t>8 días 11:46</t>
  </si>
  <si>
    <t>11 días 11:55</t>
  </si>
  <si>
    <t>3 días 12:37</t>
  </si>
  <si>
    <t>6 días 12:37</t>
  </si>
  <si>
    <t>11 días 13:26</t>
  </si>
  <si>
    <t>3 días 07:14</t>
  </si>
  <si>
    <t>4 días 07:14</t>
  </si>
  <si>
    <t>1 días 09:11</t>
  </si>
  <si>
    <t>3 días 20:28</t>
  </si>
  <si>
    <t>4 días 20:28</t>
  </si>
  <si>
    <t>3/03/2026 22:35:10</t>
  </si>
  <si>
    <t>414 Se llama al usuario se acordó visita. Se llega la dirección no atendio nadie.</t>
  </si>
  <si>
    <t>2 días 06:47</t>
  </si>
  <si>
    <t>8 días 06:47</t>
  </si>
  <si>
    <t>2 días 07:01</t>
  </si>
  <si>
    <t>12 días 07:01</t>
  </si>
  <si>
    <t>7 días 07:56</t>
  </si>
  <si>
    <t>8 días 08:06</t>
  </si>
  <si>
    <t>2 días 08:12</t>
  </si>
  <si>
    <t>2 días 08:32</t>
  </si>
  <si>
    <t>2 días 08:44</t>
  </si>
  <si>
    <t>3/03/2026 21:59:44</t>
  </si>
  <si>
    <t xml:space="preserve">415 verificar con el ente certificador ya que los dictámenes no se pueden verificar en la página web de la certificadora 
</t>
  </si>
  <si>
    <t>2 días 08:48</t>
  </si>
  <si>
    <t>8 días 08:48</t>
  </si>
  <si>
    <t>3/03/2026 21:58:29</t>
  </si>
  <si>
    <t xml:space="preserve">415 verificar con el ente certificador ya que los dictámenes no se pueden verificar en la página web de la certificadora 
</t>
  </si>
  <si>
    <t>2 días 08:52</t>
  </si>
  <si>
    <t>3/03/2026 21:56:42</t>
  </si>
  <si>
    <t>2 días 08:53</t>
  </si>
  <si>
    <t>8 días 08:53</t>
  </si>
  <si>
    <t>8 días 08:55</t>
  </si>
  <si>
    <t>3/03/2026 21:54:02</t>
  </si>
  <si>
    <t>8 días 08:56</t>
  </si>
  <si>
    <t>3/03/2026 21:55:19</t>
  </si>
  <si>
    <t xml:space="preserve">415 verificar con el ente certificador ya que los dictámenes no se pueden verificar en la página web de la certificadora 
</t>
  </si>
  <si>
    <t>3/03/2026 21:52:28</t>
  </si>
  <si>
    <t>3/03/2026 21:51:07</t>
  </si>
  <si>
    <t>2 días 09:00</t>
  </si>
  <si>
    <t>8 días 09:00</t>
  </si>
  <si>
    <t>3/03/2026 21:49:51</t>
  </si>
  <si>
    <t>2 días 09:02</t>
  </si>
  <si>
    <t>8 días 09:02</t>
  </si>
  <si>
    <t>3/03/2026 21:48:43</t>
  </si>
  <si>
    <t>2 días 09:05</t>
  </si>
  <si>
    <t>8 días 09:05</t>
  </si>
  <si>
    <t>2 días 09:06</t>
  </si>
  <si>
    <t>5 días 09:06</t>
  </si>
  <si>
    <t>3/03/2026 22:40:34</t>
  </si>
  <si>
    <t>2 días 09:15</t>
  </si>
  <si>
    <t>2 días 09:17</t>
  </si>
  <si>
    <t>8 días 09:17</t>
  </si>
  <si>
    <t>2 días 09:18</t>
  </si>
  <si>
    <t>6 días 09:18</t>
  </si>
  <si>
    <t>2 días 09:29</t>
  </si>
  <si>
    <t>6 días 09:29</t>
  </si>
  <si>
    <t>2 días 09:34</t>
  </si>
  <si>
    <t>12 días 09:34</t>
  </si>
  <si>
    <t>8 días 09:38</t>
  </si>
  <si>
    <t>8 días 09:42</t>
  </si>
  <si>
    <t>12 días 09:43</t>
  </si>
  <si>
    <t>2 días 09:46</t>
  </si>
  <si>
    <t>6 días 09:56</t>
  </si>
  <si>
    <t>2 días 10:02</t>
  </si>
  <si>
    <t>8 días 10:02</t>
  </si>
  <si>
    <t>8 días 10:05</t>
  </si>
  <si>
    <t>9 días 10:06</t>
  </si>
  <si>
    <t>2 días 10:11</t>
  </si>
  <si>
    <t>9 días 10:11</t>
  </si>
  <si>
    <t>2 días 10:13</t>
  </si>
  <si>
    <t>12 días 10:20</t>
  </si>
  <si>
    <t>5 días 10:23</t>
  </si>
  <si>
    <t>12 días 10:23</t>
  </si>
  <si>
    <t>2 días 10:26</t>
  </si>
  <si>
    <t>3/03/2026 20:46:30</t>
  </si>
  <si>
    <t>440 debe cambiar el tubo de la acometida del pase, por tubería y MS galvanizada</t>
  </si>
  <si>
    <t>8 días 10:31</t>
  </si>
  <si>
    <t>2 días 10:33</t>
  </si>
  <si>
    <t>12 días 10:33</t>
  </si>
  <si>
    <t>12 días 10:37</t>
  </si>
  <si>
    <t>2 días 10:40</t>
  </si>
  <si>
    <t>8 días 10:40</t>
  </si>
  <si>
    <t>2 días 10:41</t>
  </si>
  <si>
    <t>12 días 10:41</t>
  </si>
  <si>
    <t>2 días 10:44</t>
  </si>
  <si>
    <t>12 días 10:44</t>
  </si>
  <si>
    <t>9 días 10:47</t>
  </si>
  <si>
    <t>7 días 10:48</t>
  </si>
  <si>
    <t>2 días 10:50</t>
  </si>
  <si>
    <t>5 días 10:50</t>
  </si>
  <si>
    <t>12 días 10:52</t>
  </si>
  <si>
    <t>2 días 10:53</t>
  </si>
  <si>
    <t>3/03/2026 16:35:52</t>
  </si>
  <si>
    <t xml:space="preserve">605 no cumple con distancia de acometidas que pasa por encima de la vivienda debe solicitar movimiento de lineas </t>
  </si>
  <si>
    <t>12 días 10:55</t>
  </si>
  <si>
    <t>2 días 10:59</t>
  </si>
  <si>
    <t>2 días 11:02</t>
  </si>
  <si>
    <t>2 días 11:03</t>
  </si>
  <si>
    <t>2 días 11:11</t>
  </si>
  <si>
    <t>12 días 11:11</t>
  </si>
  <si>
    <t>5 días 11:21</t>
  </si>
  <si>
    <t>2 días 11:26</t>
  </si>
  <si>
    <t>8 días 11:26</t>
  </si>
  <si>
    <t>2 días 11:28</t>
  </si>
  <si>
    <t>6 días 11:28</t>
  </si>
  <si>
    <t>2 días 11:33</t>
  </si>
  <si>
    <t>8 días 11:33</t>
  </si>
  <si>
    <t>5 días 11:33</t>
  </si>
  <si>
    <t>3 días 11:36</t>
  </si>
  <si>
    <t>12 días 11:39</t>
  </si>
  <si>
    <t>2 días 12:03</t>
  </si>
  <si>
    <t>6 días 12:03</t>
  </si>
  <si>
    <t>12 días 12:05</t>
  </si>
  <si>
    <t>2 días 12:06</t>
  </si>
  <si>
    <t>12 días 12:14</t>
  </si>
  <si>
    <t>2 días 12:16</t>
  </si>
  <si>
    <t>7 días 12:16</t>
  </si>
  <si>
    <t>2 días 12:27</t>
  </si>
  <si>
    <t>12 días 12:29</t>
  </si>
  <si>
    <t>2 días 12:32</t>
  </si>
  <si>
    <t>5 días 12:32</t>
  </si>
  <si>
    <t>2 días 12:48</t>
  </si>
  <si>
    <t>12 días 12:48</t>
  </si>
  <si>
    <t>5 días 12:57</t>
  </si>
  <si>
    <t>2 días 13:00</t>
  </si>
  <si>
    <t>5 días 13:00</t>
  </si>
  <si>
    <t>2 días 13:08</t>
  </si>
  <si>
    <t>3/03/2026 16:27:43</t>
  </si>
  <si>
    <t>HV más interna trafo 112024
Cr 12ff 54-275 ( INT 125)</t>
  </si>
  <si>
    <t>5 días 13:13</t>
  </si>
  <si>
    <t>2 días 13:15</t>
  </si>
  <si>
    <t>5 días 13:15</t>
  </si>
  <si>
    <t>2 días 13:16</t>
  </si>
  <si>
    <t>12 días 13:16</t>
  </si>
  <si>
    <t>2 días 13:18</t>
  </si>
  <si>
    <t>5 días 13:18</t>
  </si>
  <si>
    <t>5 días 13:26</t>
  </si>
  <si>
    <t>8 días 13:28</t>
  </si>
  <si>
    <t>12 días 13:32</t>
  </si>
  <si>
    <t>2 días 13:34</t>
  </si>
  <si>
    <t>8 días 13:34</t>
  </si>
  <si>
    <t>2 días 13:35</t>
  </si>
  <si>
    <t>3/03/2026 16:29:46</t>
  </si>
  <si>
    <t xml:space="preserve">HV más interna </t>
  </si>
  <si>
    <t>12 días 13:51</t>
  </si>
  <si>
    <t>2 días 13:52</t>
  </si>
  <si>
    <t>8 días 13:56</t>
  </si>
  <si>
    <t>8 días 14:04</t>
  </si>
  <si>
    <t>2 días 14:05</t>
  </si>
  <si>
    <t>9 días 14:05</t>
  </si>
  <si>
    <t>2 días 14:10</t>
  </si>
  <si>
    <t>2 días 14:16</t>
  </si>
  <si>
    <t>12 días 14:16</t>
  </si>
  <si>
    <t>12 días 14:19</t>
  </si>
  <si>
    <t>2 días 14:24</t>
  </si>
  <si>
    <t>8 días 14:24</t>
  </si>
  <si>
    <t>2 días 14:34</t>
  </si>
  <si>
    <t>3 días 14:34</t>
  </si>
  <si>
    <t>12 días 14:35</t>
  </si>
  <si>
    <t>8 días 14:44</t>
  </si>
  <si>
    <t>8 días 14:53</t>
  </si>
  <si>
    <t>12 días 14:55</t>
  </si>
  <si>
    <t>2 días 14:57</t>
  </si>
  <si>
    <t>8 días 14:57</t>
  </si>
  <si>
    <t>2 días 15:06</t>
  </si>
  <si>
    <t>2 días 15:12</t>
  </si>
  <si>
    <t>5 días 15:12</t>
  </si>
  <si>
    <t>12 días 15:14</t>
  </si>
  <si>
    <t>2 días 15:32</t>
  </si>
  <si>
    <t>2 días 15:36</t>
  </si>
  <si>
    <t>5 días 15:44</t>
  </si>
  <si>
    <t>8 días 15:45</t>
  </si>
  <si>
    <t>8 días 15:55</t>
  </si>
  <si>
    <t>12 días 15:56</t>
  </si>
  <si>
    <t>8 días 15:59</t>
  </si>
  <si>
    <t>2 días 16:04</t>
  </si>
  <si>
    <t>8 días 16:04</t>
  </si>
  <si>
    <t>2 días 16:17</t>
  </si>
  <si>
    <t>5 días 16:17</t>
  </si>
  <si>
    <t>2 días 16:34</t>
  </si>
  <si>
    <t>5 días 16:34</t>
  </si>
  <si>
    <t>8 días 16:34</t>
  </si>
  <si>
    <t>2 días 16:36</t>
  </si>
  <si>
    <t>9 días 16:36</t>
  </si>
  <si>
    <t>2 días 16:37</t>
  </si>
  <si>
    <t>12 días 16:37</t>
  </si>
  <si>
    <t>2 días 16:48</t>
  </si>
  <si>
    <t>2 días 16:49</t>
  </si>
  <si>
    <t>8 días 16:49</t>
  </si>
  <si>
    <t>2 días 16:51</t>
  </si>
  <si>
    <t>9 días 16:52</t>
  </si>
  <si>
    <t>2 días 17:09</t>
  </si>
  <si>
    <t>2 días 17:26</t>
  </si>
  <si>
    <t>5 días 17:26</t>
  </si>
  <si>
    <t>2 días 17:32</t>
  </si>
  <si>
    <t>8 días 17:32</t>
  </si>
  <si>
    <t>2 días 17:35</t>
  </si>
  <si>
    <t>2 días 17:36</t>
  </si>
  <si>
    <t>2 días 17:39</t>
  </si>
  <si>
    <t>3 días 17:39</t>
  </si>
  <si>
    <t>2 días 17:48</t>
  </si>
  <si>
    <t>12 días 17:48</t>
  </si>
  <si>
    <t>12 días 17:51</t>
  </si>
  <si>
    <t>2 días 17:59</t>
  </si>
  <si>
    <t>2 días 18:02</t>
  </si>
  <si>
    <t>2 días 18:03</t>
  </si>
  <si>
    <t>3 días 18:03</t>
  </si>
  <si>
    <t>2 días 18:23</t>
  </si>
  <si>
    <t>2 días 18:34</t>
  </si>
  <si>
    <t>2 días 18:38</t>
  </si>
  <si>
    <t>2 días 18:43</t>
  </si>
  <si>
    <t>12 días 18:43</t>
  </si>
  <si>
    <t>2 días 18:56</t>
  </si>
  <si>
    <t>12 días 18:56</t>
  </si>
  <si>
    <t>2 días 18:58</t>
  </si>
  <si>
    <t>12 días 18:58</t>
  </si>
  <si>
    <t>2 días 19:33</t>
  </si>
  <si>
    <t>2 días 19:41</t>
  </si>
  <si>
    <t>2 días 19:48</t>
  </si>
  <si>
    <t>6 días 19:48</t>
  </si>
  <si>
    <t>2 días 19:49</t>
  </si>
  <si>
    <t>2 días 21:00</t>
  </si>
  <si>
    <t>2 días 21:22</t>
  </si>
  <si>
    <t>12 días 21:22</t>
  </si>
  <si>
    <t>0 días 06:50</t>
  </si>
  <si>
    <t>9 días 06:50</t>
  </si>
  <si>
    <t>0 días 07:21</t>
  </si>
  <si>
    <t>3 días 07:21</t>
  </si>
  <si>
    <t>0 días 07:23</t>
  </si>
  <si>
    <t>9 días 07:23</t>
  </si>
  <si>
    <t>0 días 07:29</t>
  </si>
  <si>
    <t>6 días 07:29</t>
  </si>
  <si>
    <t>0 días 07:35</t>
  </si>
  <si>
    <t>9 días 07:35</t>
  </si>
  <si>
    <t>0 días 07:36</t>
  </si>
  <si>
    <t>9 días 07:36</t>
  </si>
  <si>
    <t>0 días 07:41</t>
  </si>
  <si>
    <t>0 días 07:49</t>
  </si>
  <si>
    <t>4 días 07:49</t>
  </si>
  <si>
    <t>0 días 07:51</t>
  </si>
  <si>
    <t>6 días 07:51</t>
  </si>
  <si>
    <t>9 días 07:58</t>
  </si>
  <si>
    <t>9 días 08:02</t>
  </si>
  <si>
    <t>0 días 08:11</t>
  </si>
  <si>
    <t>0 días 08:13</t>
  </si>
  <si>
    <t>4 días 08:14</t>
  </si>
  <si>
    <t>0 días 08:23</t>
  </si>
  <si>
    <t>9 días 08:27</t>
  </si>
  <si>
    <t>0 días 08:28</t>
  </si>
  <si>
    <t>13 días 08:38</t>
  </si>
  <si>
    <t>6 días 08:39</t>
  </si>
  <si>
    <t>0 días 08:41</t>
  </si>
  <si>
    <t>0 días 08:42</t>
  </si>
  <si>
    <t>4 días 08:42</t>
  </si>
  <si>
    <t>10 días 08:42</t>
  </si>
  <si>
    <t>0 días 08:43</t>
  </si>
  <si>
    <t>6 días 08:44</t>
  </si>
  <si>
    <t>13 días 08:44</t>
  </si>
  <si>
    <t>0 días 08:45</t>
  </si>
  <si>
    <t>3 días 08:45</t>
  </si>
  <si>
    <t>13 días 08:51</t>
  </si>
  <si>
    <t>7 días 08:57</t>
  </si>
  <si>
    <t>0 días 08:58</t>
  </si>
  <si>
    <t>0 días 09:01</t>
  </si>
  <si>
    <t>3 días 09:01</t>
  </si>
  <si>
    <t>13 días 09:02</t>
  </si>
  <si>
    <t>9 días 09:18</t>
  </si>
  <si>
    <t>0 días 09:21</t>
  </si>
  <si>
    <t>8 días 09:21</t>
  </si>
  <si>
    <t>0 días 09:30</t>
  </si>
  <si>
    <t>7 días 09:30</t>
  </si>
  <si>
    <t>0 días 09:40</t>
  </si>
  <si>
    <t>6 días 09:41</t>
  </si>
  <si>
    <t>0 días 09:44</t>
  </si>
  <si>
    <t>10 días 09:45</t>
  </si>
  <si>
    <t>9 días 09:56</t>
  </si>
  <si>
    <t>10 días 10:02</t>
  </si>
  <si>
    <t>0 días 10:03</t>
  </si>
  <si>
    <t>13 días 10:10</t>
  </si>
  <si>
    <t>0 días 10:15</t>
  </si>
  <si>
    <t>9 días 10:15</t>
  </si>
  <si>
    <t>0 días 10:18</t>
  </si>
  <si>
    <t>3 días 10:18</t>
  </si>
  <si>
    <t>0 días 10:19</t>
  </si>
  <si>
    <t>13 días 10:19</t>
  </si>
  <si>
    <t>10 días 10:22</t>
  </si>
  <si>
    <t>0 días 10:24</t>
  </si>
  <si>
    <t>0 días 10:34</t>
  </si>
  <si>
    <t>7 días 10:34</t>
  </si>
  <si>
    <t>0 días 10:38</t>
  </si>
  <si>
    <t>6 días 10:38</t>
  </si>
  <si>
    <t>8 días 10:41</t>
  </si>
  <si>
    <t>0 días 10:42</t>
  </si>
  <si>
    <t>9 días 10:42</t>
  </si>
  <si>
    <t>13 días 10:45</t>
  </si>
  <si>
    <t>6 días 10:45</t>
  </si>
  <si>
    <t>13 días 10:48</t>
  </si>
  <si>
    <t>0 días 11:01</t>
  </si>
  <si>
    <t>0 días 11:06</t>
  </si>
  <si>
    <t>0 días 11:07</t>
  </si>
  <si>
    <t>13 días 11:20</t>
  </si>
  <si>
    <t>13 días 11:21</t>
  </si>
  <si>
    <t>0 días 11:22</t>
  </si>
  <si>
    <t>7 días 11:22</t>
  </si>
  <si>
    <t>13 días 11:26</t>
  </si>
  <si>
    <t>0 días 11:29</t>
  </si>
  <si>
    <t>9 días 11:29</t>
  </si>
  <si>
    <t>0 días 11:31</t>
  </si>
  <si>
    <t>9 días 11:31</t>
  </si>
  <si>
    <t>0 días 11:44</t>
  </si>
  <si>
    <t>9 días 11:44</t>
  </si>
  <si>
    <t>0 días 11:50</t>
  </si>
  <si>
    <t>7 días 11:52</t>
  </si>
  <si>
    <t>9 días 11:52</t>
  </si>
  <si>
    <t>0 días 11:57</t>
  </si>
  <si>
    <t>0 días 12:01</t>
  </si>
  <si>
    <t>9 días 12:01</t>
  </si>
  <si>
    <t>7 días 12:01</t>
  </si>
  <si>
    <t>0 días 12:08</t>
  </si>
  <si>
    <t>3 días 12:08</t>
  </si>
  <si>
    <t>4 días 12:17</t>
  </si>
  <si>
    <t>4 días 12:22</t>
  </si>
  <si>
    <t>0 días 12:23</t>
  </si>
  <si>
    <t>6 días 12:23</t>
  </si>
  <si>
    <t>9 días 12:29</t>
  </si>
  <si>
    <t>3 días 12:36</t>
  </si>
  <si>
    <t>0 días 12:43</t>
  </si>
  <si>
    <t>13 días 12:43</t>
  </si>
  <si>
    <t>0 días 12:59</t>
  </si>
  <si>
    <t>8 días 12:59</t>
  </si>
  <si>
    <t>4 días 12:59</t>
  </si>
  <si>
    <t>10 días 13:37</t>
  </si>
  <si>
    <t>0 días 13:39</t>
  </si>
  <si>
    <t>0 días 13:48</t>
  </si>
  <si>
    <t>9 días 13:48</t>
  </si>
  <si>
    <t>0 días 13:55</t>
  </si>
  <si>
    <t>0 días 14:02</t>
  </si>
  <si>
    <t>0 días 14:09</t>
  </si>
  <si>
    <t>0 días 14:12</t>
  </si>
  <si>
    <t>10 días 14:19</t>
  </si>
  <si>
    <t>0 días 14:29</t>
  </si>
  <si>
    <t>23678433</t>
  </si>
  <si>
    <t>2026-03-03 14:31:43</t>
  </si>
  <si>
    <t>ECOVILLA 50 SAS</t>
  </si>
  <si>
    <t>3012737376</t>
  </si>
  <si>
    <t>RURAL_181053465500000008_LOTE 8 VDA PARAJE EL UVIT</t>
  </si>
  <si>
    <t>181053465500000008</t>
  </si>
  <si>
    <t>2026-03-17 14:31:43</t>
  </si>
  <si>
    <t>0 días 14:31</t>
  </si>
  <si>
    <t>9 días 14:31</t>
  </si>
  <si>
    <t>13 días 14:34</t>
  </si>
  <si>
    <t>0 días 14:37</t>
  </si>
  <si>
    <t>10 días 14:39</t>
  </si>
  <si>
    <t>0 días 14:42</t>
  </si>
  <si>
    <t>0 días 14:47</t>
  </si>
  <si>
    <t>0 días 14:56</t>
  </si>
  <si>
    <t>13 días 14:56</t>
  </si>
  <si>
    <t>0 días 15:03</t>
  </si>
  <si>
    <t>8 días 15:06</t>
  </si>
  <si>
    <t>0 días 15:30</t>
  </si>
  <si>
    <t>10 días 15:30</t>
  </si>
  <si>
    <t>7 días 15:34</t>
  </si>
  <si>
    <t>4 días 15:36</t>
  </si>
  <si>
    <t>0 días 15:39</t>
  </si>
  <si>
    <t>13 días 15:50</t>
  </si>
  <si>
    <t>23678569</t>
  </si>
  <si>
    <t>2026-03-03 15:52:08</t>
  </si>
  <si>
    <t>JORGE IVAN RIOS LONDOÑO</t>
  </si>
  <si>
    <t>3042355345</t>
  </si>
  <si>
    <t>RURAL_190761200921100000_PARC PALMAR DL CAMPO LT18</t>
  </si>
  <si>
    <t>190761200921100000</t>
  </si>
  <si>
    <t>2026-03-09 15:52:08</t>
  </si>
  <si>
    <t>3 días 15:52</t>
  </si>
  <si>
    <t>23678576</t>
  </si>
  <si>
    <t>2026-03-03 15:57:48</t>
  </si>
  <si>
    <t>BEATRIZ ELENA DURANGO BETANCUR</t>
  </si>
  <si>
    <t>3102506332</t>
  </si>
  <si>
    <t>RURAL_190284200954030000_VEREDA LAS CRUCES RUTA 95</t>
  </si>
  <si>
    <t>190284200954030000</t>
  </si>
  <si>
    <t>2026-03-24 15:57:48</t>
  </si>
  <si>
    <t>0 días 15:57</t>
  </si>
  <si>
    <t>13 días 15:57</t>
  </si>
  <si>
    <t>23678589</t>
  </si>
  <si>
    <t>2026-03-03 16:03:16</t>
  </si>
  <si>
    <t>KATHERINE ARBELAEZ BEDOYA</t>
  </si>
  <si>
    <t>3013530301</t>
  </si>
  <si>
    <t>RURAL_174042050003800001_PROV.VALLE DE LAS MARGARI</t>
  </si>
  <si>
    <t>174042050003800001</t>
  </si>
  <si>
    <t>2026-03-09 16:03:16</t>
  </si>
  <si>
    <t>23678593</t>
  </si>
  <si>
    <t>2026-03-03 16:04:51</t>
  </si>
  <si>
    <t>JOSE ALVARO GRAJALES ZAPATA</t>
  </si>
  <si>
    <t>3148092923</t>
  </si>
  <si>
    <t>RURAL_181005085010000001_PROV.VDA HORIZONTES</t>
  </si>
  <si>
    <t>181005085010000001</t>
  </si>
  <si>
    <t>2026-03-09 16:04:51</t>
  </si>
  <si>
    <t>23678601</t>
  </si>
  <si>
    <t>2026-03-03 16:10:18</t>
  </si>
  <si>
    <t>ZENEIDA YAZMIN ROJAS  OCAMPO</t>
  </si>
  <si>
    <t>3015012222</t>
  </si>
  <si>
    <t>CL 56 CR 14 -30 (INTERIOR 202 )</t>
  </si>
  <si>
    <t>055116004000300202</t>
  </si>
  <si>
    <t>2026-03-18 16:10:18</t>
  </si>
  <si>
    <t>0 días 16:10</t>
  </si>
  <si>
    <t>23678613</t>
  </si>
  <si>
    <t>2026-03-03 16:20:38</t>
  </si>
  <si>
    <t>DEISY VILLEGAS QUICENO</t>
  </si>
  <si>
    <t>3155254108</t>
  </si>
  <si>
    <t>CL 53 SUR CR 62 D -33 (INTERIOR 201 )</t>
  </si>
  <si>
    <t>045613002400330201</t>
  </si>
  <si>
    <t>2026-03-10 16:20:38</t>
  </si>
  <si>
    <t>23678615</t>
  </si>
  <si>
    <t>2026-03-03 16:22:05</t>
  </si>
  <si>
    <t>IVAN DARIO VIEIRA</t>
  </si>
  <si>
    <t>3137468617</t>
  </si>
  <si>
    <t>CR 78 A CL 34 A -94 (SO 2 )</t>
  </si>
  <si>
    <t>053728104100940002</t>
  </si>
  <si>
    <t>2026-03-09 16:22:05</t>
  </si>
  <si>
    <t>23678631</t>
  </si>
  <si>
    <t>2026-03-03 16:27:14</t>
  </si>
  <si>
    <t>SAMUEL FELIPE QUINTERO LOPEZ</t>
  </si>
  <si>
    <t>3106609552</t>
  </si>
  <si>
    <t>RURAL_190042200862200000_SAN NICOLAS</t>
  </si>
  <si>
    <t>190042200862200000</t>
  </si>
  <si>
    <t>2026-03-18 16:27:14</t>
  </si>
  <si>
    <t>10 días 16:27</t>
  </si>
  <si>
    <t>23678634</t>
  </si>
  <si>
    <t>2026-03-03 16:28:40</t>
  </si>
  <si>
    <t>EMSI ESP</t>
  </si>
  <si>
    <t>3153493476</t>
  </si>
  <si>
    <t>CL 53 CR 42 -81</t>
  </si>
  <si>
    <t>075413002000810000</t>
  </si>
  <si>
    <t>2026-03-09 16:28:40</t>
  </si>
  <si>
    <t>0 días 16:28</t>
  </si>
  <si>
    <t>23678635</t>
  </si>
  <si>
    <t>2026-03-03 16:28:51</t>
  </si>
  <si>
    <t>MARIA EUCARIS CANO CARDONA</t>
  </si>
  <si>
    <t>3235640165</t>
  </si>
  <si>
    <t>CL 49 CR 99 F -155 (INTERIOR 1180 )</t>
  </si>
  <si>
    <t>054919009601551180</t>
  </si>
  <si>
    <t>2026-03-10 16:28:51</t>
  </si>
  <si>
    <t>4 días 16:28</t>
  </si>
  <si>
    <t>23678636</t>
  </si>
  <si>
    <t>2026-03-03 16:29:58</t>
  </si>
  <si>
    <t>MARTA ZENELIA ALVAREZ GARCIA</t>
  </si>
  <si>
    <t>3108392189</t>
  </si>
  <si>
    <t>CR 5 CL 55 F -51 (INTERIOR 202 )</t>
  </si>
  <si>
    <t>055025005600510202</t>
  </si>
  <si>
    <t>2026-03-10 16:29:58</t>
  </si>
  <si>
    <t>23678643</t>
  </si>
  <si>
    <t>2026-03-03 16:36:57</t>
  </si>
  <si>
    <t>LEIDY GALEANO MARTINEZ</t>
  </si>
  <si>
    <t>3122943102</t>
  </si>
  <si>
    <t>RURAL_190101100039450001_BARRIO LA FLORESTA</t>
  </si>
  <si>
    <t>190101100039450001</t>
  </si>
  <si>
    <t>2026-03-09 16:36:57</t>
  </si>
  <si>
    <t>3 días 16:36</t>
  </si>
  <si>
    <t>23678653</t>
  </si>
  <si>
    <t>2026-03-03 16:45:26</t>
  </si>
  <si>
    <t>DIANA MARCELA SANCHEZ GOMEZ</t>
  </si>
  <si>
    <t>3008748413</t>
  </si>
  <si>
    <t>RURAL_190209200793825001_PROV.VRD SANTA RITA</t>
  </si>
  <si>
    <t>190209200793825001</t>
  </si>
  <si>
    <t>2026-03-09 16:45:26</t>
  </si>
  <si>
    <t>0 días 16:45</t>
  </si>
  <si>
    <t>23678658</t>
  </si>
  <si>
    <t>2026-03-03 16:48:53</t>
  </si>
  <si>
    <t>HERNAN GUSTAVO CASAS MESA</t>
  </si>
  <si>
    <t>3194986615</t>
  </si>
  <si>
    <t>CL 26 CR 44 -45</t>
  </si>
  <si>
    <t>052416004000450000</t>
  </si>
  <si>
    <t>2026-03-09 16:48:53</t>
  </si>
  <si>
    <t>23678666</t>
  </si>
  <si>
    <t>2026-03-03 16:55:49</t>
  </si>
  <si>
    <t>FRANCISCO ALBEIRO MONTES LOPEZ</t>
  </si>
  <si>
    <t>3132898124</t>
  </si>
  <si>
    <t>RURAL_181055424550000000_RURAL EL PEÑOL</t>
  </si>
  <si>
    <t>181055424550000000</t>
  </si>
  <si>
    <t>2026-03-09 16:55:49</t>
  </si>
  <si>
    <t>0 días 16:55</t>
  </si>
  <si>
    <t>23678667</t>
  </si>
  <si>
    <t>2026-03-03 16:55:51</t>
  </si>
  <si>
    <t>YURI ANDREA FERNANDEZ PELAEZ</t>
  </si>
  <si>
    <t>3104049498</t>
  </si>
  <si>
    <t>RURAL_190029100814025001</t>
  </si>
  <si>
    <t>190029100814025001</t>
  </si>
  <si>
    <t>2026-03-10 16:55:51</t>
  </si>
  <si>
    <t>23678672</t>
  </si>
  <si>
    <t>2026-03-03 16:58:39</t>
  </si>
  <si>
    <t>LUISA FERNANDA GAVIRIA MARTINEZ</t>
  </si>
  <si>
    <t>3045823923</t>
  </si>
  <si>
    <t>DIAG 48 CL 32 -16 (INTERIOR 301 )</t>
  </si>
  <si>
    <t>073478002000160301</t>
  </si>
  <si>
    <t>2026-03-10 16:58:39</t>
  </si>
  <si>
    <t>0 días 16:58</t>
  </si>
  <si>
    <t>23678676</t>
  </si>
  <si>
    <t>2026-03-03 17:01:57</t>
  </si>
  <si>
    <t>RAMON SARMIENTO MEJIA</t>
  </si>
  <si>
    <t>3136556346</t>
  </si>
  <si>
    <t>CR 61 CL 82 SUR -9</t>
  </si>
  <si>
    <t>038621002000090000</t>
  </si>
  <si>
    <t>2026-03-09 17:01:57</t>
  </si>
  <si>
    <t>0 días 17:01</t>
  </si>
  <si>
    <t>23678680</t>
  </si>
  <si>
    <t>CR 5 CL 55 F -51 (INTERIOR 201 )</t>
  </si>
  <si>
    <t>055025005600510201</t>
  </si>
  <si>
    <t>2026-03-10 17:09:16</t>
  </si>
  <si>
    <t>23678681</t>
  </si>
  <si>
    <t>2026-03-03 17:10:00</t>
  </si>
  <si>
    <t>LUIS GILDARDO JARAMILLO VANEGAS</t>
  </si>
  <si>
    <t>5482234</t>
  </si>
  <si>
    <t>3114051707</t>
  </si>
  <si>
    <t>RURAL_190439100114165000_CL 34 CR 20 - 53 (9901)</t>
  </si>
  <si>
    <t>190439100114165000</t>
  </si>
  <si>
    <t>2026-03-09 17:10:00</t>
  </si>
  <si>
    <t>0 días 17:10</t>
  </si>
  <si>
    <t>23678689</t>
  </si>
  <si>
    <t>2026-03-03 17:23:56</t>
  </si>
  <si>
    <t>JUAN DANILO GIL BUSTAMANTE</t>
  </si>
  <si>
    <t>3009849823</t>
  </si>
  <si>
    <t>RURAL_190642200621258024</t>
  </si>
  <si>
    <t>190642200621258024</t>
  </si>
  <si>
    <t>2026-03-13 17:23:56</t>
  </si>
  <si>
    <t>7 días 17:23</t>
  </si>
  <si>
    <t>23678690</t>
  </si>
  <si>
    <t>2026-03-03 17:26:39</t>
  </si>
  <si>
    <t>CAMILO VELEZ</t>
  </si>
  <si>
    <t>3104537766</t>
  </si>
  <si>
    <t>CR 10 CL 19 SUR -852 (INTERIOR 433 )</t>
  </si>
  <si>
    <t>021120009008520433</t>
  </si>
  <si>
    <t>2026-03-09 17:26:39</t>
  </si>
  <si>
    <t>3 días 17:26</t>
  </si>
  <si>
    <t>23678692</t>
  </si>
  <si>
    <t>2026-03-03 17:31:25</t>
  </si>
  <si>
    <t>JHOSAFAT HUERTAS PAREJA</t>
  </si>
  <si>
    <t>3118734326</t>
  </si>
  <si>
    <t>RURAL_190042200904050000_VEREDA EL PASO</t>
  </si>
  <si>
    <t>190042200904050000</t>
  </si>
  <si>
    <t>2026-03-09 17:31:25</t>
  </si>
  <si>
    <t>0 días 17:31</t>
  </si>
  <si>
    <t>23678695</t>
  </si>
  <si>
    <t>2026-03-03 17:36:11</t>
  </si>
  <si>
    <t>ANA MARIA ECHAVARRIA</t>
  </si>
  <si>
    <t>RURAL_190042200867325000_CGTO SAN NICOLAS</t>
  </si>
  <si>
    <t>190042200867325000</t>
  </si>
  <si>
    <t>2026-03-09 17:36:11</t>
  </si>
  <si>
    <t>23678698</t>
  </si>
  <si>
    <t>2026-03-03 17:56:29</t>
  </si>
  <si>
    <t>YEINI YULET GARCIA VARGAS</t>
  </si>
  <si>
    <t>RURAL_190440200911658000_VDA ALTO DEL MERCADO</t>
  </si>
  <si>
    <t>190440200911658000</t>
  </si>
  <si>
    <t>2026-03-09 17:56:29</t>
  </si>
  <si>
    <t>0 días 17:56</t>
  </si>
  <si>
    <t>3 días 17:56</t>
  </si>
  <si>
    <t>23678700</t>
  </si>
  <si>
    <t>2026-03-03 18:16:11</t>
  </si>
  <si>
    <t>MONICA FERNANDEZ</t>
  </si>
  <si>
    <t>3127679971</t>
  </si>
  <si>
    <t>RURAL_190617200501770000_CRRA. 81 45-194 MEDELLIN</t>
  </si>
  <si>
    <t>190617200501770000</t>
  </si>
  <si>
    <t>2026-03-09 18:16:11</t>
  </si>
  <si>
    <t>0 días 18:16</t>
  </si>
  <si>
    <t>3 días 18:16</t>
  </si>
  <si>
    <t>23678706</t>
  </si>
  <si>
    <t>2026-03-03 19:10:31</t>
  </si>
  <si>
    <t>HELMER FERNANDO GOMEZ USME</t>
  </si>
  <si>
    <t>3128433715</t>
  </si>
  <si>
    <t>RURAL_188024598200000000_VDA EL SILENCIO</t>
  </si>
  <si>
    <t>188024598200000000</t>
  </si>
  <si>
    <t>2026-03-09 19:10:31</t>
  </si>
  <si>
    <t>0 días 19:10</t>
  </si>
  <si>
    <t>3 días 19:10</t>
  </si>
  <si>
    <t>23678708</t>
  </si>
  <si>
    <t>2026-03-03 19:56:26</t>
  </si>
  <si>
    <t>YOVANNY ALBERTO CORTES GOMEZ</t>
  </si>
  <si>
    <t>CL 31 CR 67 -68 (INTERIOR 109 )</t>
  </si>
  <si>
    <t>073611007000680109</t>
  </si>
  <si>
    <t>2026-03-10 19:56:26</t>
  </si>
  <si>
    <t>0 días 19:56</t>
  </si>
  <si>
    <t>4 días 19:56</t>
  </si>
  <si>
    <t>23678714</t>
  </si>
  <si>
    <t>2026-03-03 21:24:39</t>
  </si>
  <si>
    <t>ADRIANA DE JESUS MIRA CARDENAS</t>
  </si>
  <si>
    <t>3148222054</t>
  </si>
  <si>
    <t>CL 50 F SUR CR 70 -50 ( )</t>
  </si>
  <si>
    <t>045710600000500201</t>
  </si>
  <si>
    <t>2026-03-10 21:24:39</t>
  </si>
  <si>
    <t>4 días 21:24</t>
  </si>
  <si>
    <t>RESPONSABLE</t>
  </si>
  <si>
    <t>I</t>
  </si>
  <si>
    <t>A</t>
  </si>
  <si>
    <t>D</t>
  </si>
  <si>
    <t>E</t>
  </si>
  <si>
    <t>C</t>
  </si>
  <si>
    <t>G</t>
  </si>
  <si>
    <t>Pedido</t>
  </si>
  <si>
    <t>Responsable</t>
  </si>
  <si>
    <t>B</t>
  </si>
  <si>
    <t>F</t>
  </si>
  <si>
    <t>H</t>
  </si>
  <si>
    <t>J</t>
  </si>
  <si>
    <t>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</si>
</sst>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3" x14ac:knownFonts="1">
    <font>
      <sz val="11"/>
      <color theme="1"/>
      <name val="Aptos Narrow"/>
      <family val="2"/>
      <scheme val="minor"/>
    </font>
    <font>
      <b/>
      <sz val="22"/>
      <color theme="0"/>
      <name val="Segoe UI"/>
      <family val="2"/>
    </font>
    <font>
      <sz val="11"/>
      <color rgb="FFCE9178"/>
      <name val="Consolas"/>
      <family val="3"/>
    </font>
    <font>
      <b/>
      <sz val="12"/>
      <color theme="1"/>
      <name val="Segoe UI"/>
      <family val="2"/>
    </font>
    <font>
      <sz val="12"/>
      <color theme="1"/>
      <name val="Aptos Narrow"/>
      <family val="2"/>
      <scheme val="minor"/>
    </font>
    <font>
      <sz val="11"/>
      <color theme="0" tint="-4.9989318521683403E-2"/>
      <name val="Aptos Narrow"/>
      <family val="2"/>
      <scheme val="minor"/>
    </font>
    <font>
      <b/>
      <sz val="12"/>
      <color theme="0"/>
      <name val="Aptos Narrow"/>
      <family val="2"/>
      <scheme val="minor"/>
    </font>
    <font>
      <b/>
      <u/>
      <sz val="20"/>
      <color theme="1"/>
      <name val="Segoe UI"/>
      <family val="2"/>
    </font>
    <font>
      <sz val="8"/>
      <name val="Aptos Narrow"/>
      <family val="2"/>
      <scheme val="minor"/>
    </font>
    <font>
      <b/>
      <sz val="11"/>
      <name val="Calibri"/>
      <family val="2"/>
    </font>
    <font>
      <b/>
      <sz val="28"/>
      <color theme="0"/>
      <name val="Segoe UI"/>
      <family val="2"/>
    </font>
    <font>
      <b/>
      <sz val="14"/>
      <color theme="1"/>
      <name val="Segoe UI"/>
      <family val="2"/>
    </font>
    <font>
      <sz val="14"/>
      <color theme="1"/>
      <name val="Aptos Narrow"/>
      <family val="2"/>
      <scheme val="minor"/>
    </font>
  </fonts>
  <fills count="4">
    <fill>
      <patternFill patternType="none"/>
    </fill>
    <fill>
      <patternFill patternType="gray125"/>
    </fill>
    <fill>
      <patternFill patternType="solid">
        <fgColor theme="0" tint="-0.249977111117893"/>
        <bgColor indexed="64"/>
      </patternFill>
    </fill>
    <fill>
      <patternFill patternType="solid">
        <fgColor theme="9" tint="-0.249977111117893"/>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27">
    <xf numFmtId="0" fontId="0" fillId="0" borderId="0" xfId="0"/>
    <xf numFmtId="0" fontId="0" fillId="0" borderId="0" xfId="0" pivotButton="1"/>
    <xf numFmtId="0" fontId="0" fillId="0" borderId="0" xfId="0" applyAlignment="1">
      <alignment horizontal="left"/>
    </xf>
    <xf numFmtId="10" fontId="0" fillId="0" borderId="0" xfId="0" applyNumberFormat="1"/>
    <xf numFmtId="0" fontId="9" fillId="2" borderId="1" xfId="0" applyFont="1" applyFill="1" applyBorder="1" applyAlignment="1">
      <alignment horizontal="center" vertical="top"/>
    </xf>
    <xf numFmtId="0" fontId="9" fillId="2" borderId="1" xfId="0" applyFont="1" applyFill="1" applyBorder="1" applyAlignment="1">
      <alignment horizontal="center" vertical="center"/>
    </xf>
    <xf numFmtId="0" fontId="9" fillId="2" borderId="2" xfId="0" applyFont="1" applyFill="1" applyBorder="1" applyAlignment="1">
      <alignment horizontal="center" vertical="top"/>
    </xf>
    <xf numFmtId="0" fontId="0" fillId="0" borderId="0" xfId="0" applyProtection="1">
      <protection hidden="1"/>
    </xf>
    <xf numFmtId="0" fontId="5" fillId="0" borderId="0" xfId="0" applyFont="1" applyProtection="1">
      <protection hidden="1"/>
    </xf>
    <xf numFmtId="0" fontId="5" fillId="0" borderId="0" xfId="0" applyFont="1" applyAlignment="1" applyProtection="1">
      <alignment horizontal="center"/>
      <protection hidden="1"/>
    </xf>
    <xf numFmtId="0" fontId="0" fillId="0" borderId="0" xfId="0" applyAlignment="1" applyProtection="1">
      <alignment horizontal="center"/>
      <protection hidden="1"/>
    </xf>
    <xf numFmtId="0" fontId="1" fillId="0" borderId="0" xfId="0" applyFont="1" applyAlignment="1" applyProtection="1">
      <alignment horizontal="center"/>
      <protection hidden="1"/>
    </xf>
    <xf numFmtId="0" fontId="1" fillId="0" borderId="0" xfId="0" applyFont="1" applyProtection="1">
      <protection hidden="1"/>
    </xf>
    <xf numFmtId="0" fontId="6" fillId="0" borderId="0" xfId="0" applyFont="1" applyProtection="1">
      <protection hidden="1"/>
    </xf>
    <xf numFmtId="0" fontId="4" fillId="0" borderId="0" xfId="0" applyFont="1" applyProtection="1">
      <protection hidden="1"/>
    </xf>
    <xf numFmtId="0" fontId="3" fillId="0" borderId="0" xfId="0" applyFont="1" applyAlignment="1" applyProtection="1">
      <alignment horizontal="center"/>
      <protection hidden="1"/>
    </xf>
    <xf numFmtId="0" fontId="0" fillId="0" borderId="0" xfId="0" applyAlignment="1" applyProtection="1">
      <alignment horizontal="left"/>
      <protection hidden="1"/>
    </xf>
    <xf numFmtId="0" fontId="11" fillId="0" borderId="0" xfId="0" applyFont="1" applyAlignment="1" applyProtection="1">
      <alignment horizontal="right"/>
      <protection hidden="1"/>
    </xf>
    <xf numFmtId="0" fontId="12" fillId="0" borderId="0" xfId="0" applyFont="1" applyProtection="1">
      <protection hidden="1"/>
    </xf>
    <xf numFmtId="0" fontId="2" fillId="0" borderId="0" xfId="0" applyFont="1" applyAlignment="1" applyProtection="1">
      <alignment vertical="center"/>
      <protection hidden="1"/>
    </xf>
    <xf numFmtId="0" fontId="0" fillId="0" borderId="0" xfId="0" pivotButton="1" applyAlignment="1" applyProtection="1">
      <alignment horizontal="center"/>
      <protection hidden="1"/>
    </xf>
    <xf numFmtId="164" fontId="0" fillId="0" borderId="0" xfId="0" applyNumberFormat="1"/>
    <xf numFmtId="0" fontId="0" fillId="0" borderId="0" xfId="0" pivotButton="1" applyProtection="1">
      <protection hidden="1"/>
    </xf>
    <xf numFmtId="0" fontId="0" fillId="0" borderId="0" xfId="0" applyAlignment="1">
      <alignment horizontal="center"/>
    </xf>
    <xf numFmtId="0" fontId="7" fillId="0" borderId="0" xfId="0" applyFont="1" applyAlignment="1" applyProtection="1">
      <alignment horizontal="right" vertical="center"/>
      <protection hidden="1"/>
    </xf>
    <xf numFmtId="0" fontId="10" fillId="3" borderId="0" xfId="0" applyFont="1" applyFill="1" applyAlignment="1" applyProtection="1">
      <alignment horizontal="center" vertical="center"/>
      <protection hidden="1"/>
    </xf>
    <xf numFmtId="0" fontId="0" fillId="0" borderId="0" xfId="0" applyNumberFormat="1"/>
  </cellXfs>
  <cellStyles count="1">
    <cellStyle name="Normal" xfId="0" builtinId="0"/>
  </cellStyles>
  <dxfs count="59">
    <dxf>
      <numFmt numFmtId="0" formatCode="Genera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rgb="FFD9D9D9"/>
          <bgColor rgb="FFD9D9D9"/>
        </patternFill>
      </fill>
    </dxf>
    <dxf>
      <fill>
        <patternFill patternType="solid">
          <fgColor rgb="FF00B050"/>
          <bgColor rgb="FF00B050"/>
        </patternFill>
      </fill>
    </dxf>
    <dxf>
      <fill>
        <patternFill patternType="solid">
          <fgColor rgb="FFFFF200"/>
          <bgColor rgb="FFFFF200"/>
        </patternFill>
      </fill>
    </dxf>
    <dxf>
      <fill>
        <patternFill patternType="solid">
          <fgColor rgb="FFFFA500"/>
          <bgColor rgb="FFFFA500"/>
        </patternFill>
      </fill>
    </dxf>
    <dxf>
      <fill>
        <patternFill patternType="solid">
          <fgColor rgb="FFFF0000"/>
          <bgColor rgb="FFFF0000"/>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rgb="FFD9D9D9"/>
          <bgColor rgb="FFD9D9D9"/>
        </patternFill>
      </fill>
    </dxf>
    <dxf>
      <fill>
        <patternFill patternType="solid">
          <fgColor rgb="FF00B050"/>
          <bgColor rgb="FF00B050"/>
        </patternFill>
      </fill>
    </dxf>
    <dxf>
      <fill>
        <patternFill patternType="solid">
          <fgColor rgb="FFFFF200"/>
          <bgColor rgb="FFFFF200"/>
        </patternFill>
      </fill>
    </dxf>
    <dxf>
      <fill>
        <patternFill patternType="solid">
          <fgColor rgb="FFFFA500"/>
          <bgColor rgb="FFFFA500"/>
        </patternFill>
      </fill>
    </dxf>
    <dxf>
      <fill>
        <patternFill patternType="solid">
          <fgColor rgb="FFFF0000"/>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patternType="solid">
          <fgColor rgb="FFFF0000"/>
          <bgColor rgb="FF000000"/>
        </patternFill>
      </fill>
    </dxf>
    <dxf>
      <numFmt numFmtId="0" formatCode="General"/>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0" formatCode="General"/>
    </dxf>
    <dxf>
      <fill>
        <patternFill patternType="solid">
          <fgColor rgb="FFD9D9D9"/>
          <bgColor rgb="FFD9D9D9"/>
        </patternFill>
      </fill>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yyyy\-mm\-dd\ hh:mm:ss"/>
    </dxf>
    <dxf>
      <border outline="0">
        <bottom style="thin">
          <color auto="1"/>
        </bottom>
      </border>
    </dxf>
    <dxf>
      <font>
        <b/>
        <i val="0"/>
        <strike val="0"/>
        <condense val="0"/>
        <extend val="0"/>
        <outline val="0"/>
        <shadow val="0"/>
        <u val="none"/>
        <vertAlign val="baseline"/>
        <sz val="11"/>
        <color auto="1"/>
        <name val="Calibri"/>
        <scheme val="none"/>
      </font>
      <fill>
        <patternFill patternType="solid">
          <fgColor indexed="64"/>
          <bgColor theme="0" tint="-0.249977111117893"/>
        </patternFill>
      </fill>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7/relationships/slicerCache" Target="slicerCaches/slicerCache6.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5.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 copia (2).xlsm]TD!TablaDinámica1</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Cantidad</a:t>
            </a:r>
            <a:r>
              <a:rPr lang="en-US" b="1" baseline="0">
                <a:solidFill>
                  <a:sysClr val="windowText" lastClr="000000"/>
                </a:solidFill>
              </a:rPr>
              <a:t> Pedidos por Estado</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pivotFmt>
      <c:pivotFmt>
        <c:idx val="2"/>
        <c:spPr>
          <a:solidFill>
            <a:srgbClr val="FFFF00"/>
          </a:solidFill>
          <a:ln>
            <a:noFill/>
          </a:ln>
          <a:effectLst/>
        </c:spPr>
      </c:pivotFmt>
      <c:pivotFmt>
        <c:idx val="3"/>
        <c:spPr>
          <a:solidFill>
            <a:srgbClr val="FF0000"/>
          </a:solidFill>
          <a:ln>
            <a:noFill/>
          </a:ln>
          <a:effectLst/>
        </c:spP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pivotFmt>
      <c:pivotFmt>
        <c:idx val="6"/>
        <c:spPr>
          <a:solidFill>
            <a:srgbClr val="FFFF00"/>
          </a:solidFill>
          <a:ln>
            <a:noFill/>
          </a:ln>
          <a:effectLst/>
        </c:spPr>
      </c:pivotFmt>
      <c:pivotFmt>
        <c:idx val="7"/>
        <c:spPr>
          <a:solidFill>
            <a:srgbClr val="FF0000"/>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pivotFmt>
      <c:pivotFmt>
        <c:idx val="10"/>
        <c:spPr>
          <a:solidFill>
            <a:srgbClr val="FFFF00"/>
          </a:solidFill>
          <a:ln>
            <a:noFill/>
          </a:ln>
          <a:effectLst/>
        </c:spPr>
      </c:pivotFmt>
      <c:pivotFmt>
        <c:idx val="11"/>
        <c:spPr>
          <a:solidFill>
            <a:srgbClr val="FF0000"/>
          </a:solidFill>
          <a:ln>
            <a:noFill/>
          </a:ln>
          <a:effectLst/>
        </c:spPr>
      </c:pivotFmt>
      <c:pivotFmt>
        <c:idx val="12"/>
        <c:spPr>
          <a:solidFill>
            <a:srgbClr val="FFC000"/>
          </a:solidFill>
          <a:ln>
            <a:noFill/>
          </a:ln>
          <a:effectLst/>
        </c:spPr>
      </c:pivotFmt>
    </c:pivotFmts>
    <c:plotArea>
      <c:layout/>
      <c:barChart>
        <c:barDir val="col"/>
        <c:grouping val="clustered"/>
        <c:varyColors val="0"/>
        <c:ser>
          <c:idx val="0"/>
          <c:order val="0"/>
          <c:tx>
            <c:strRef>
              <c:f>TD!$B$3</c:f>
              <c:strCache>
                <c:ptCount val="1"/>
                <c:pt idx="0">
                  <c:v>Total</c:v>
                </c:pt>
              </c:strCache>
            </c:strRef>
          </c:tx>
          <c:spPr>
            <a:solidFill>
              <a:schemeClr val="accent1"/>
            </a:solidFill>
            <a:ln>
              <a:noFill/>
            </a:ln>
            <a:effectLst/>
          </c:spPr>
          <c:invertIfNegative val="0"/>
          <c:dPt>
            <c:idx val="0"/>
            <c:invertIfNegative val="0"/>
            <c:bubble3D val="0"/>
            <c:spPr>
              <a:solidFill>
                <a:srgbClr val="92D050"/>
              </a:solidFill>
              <a:ln>
                <a:noFill/>
              </a:ln>
              <a:effectLst/>
            </c:spPr>
            <c:extLst>
              <c:ext xmlns:c16="http://schemas.microsoft.com/office/drawing/2014/chart" uri="{C3380CC4-5D6E-409C-BE32-E72D297353CC}">
                <c16:uniqueId val="{00000001-C0ED-421A-BDA2-BCCD13C7FDC8}"/>
              </c:ext>
            </c:extLst>
          </c:dPt>
          <c:dPt>
            <c:idx val="1"/>
            <c:invertIfNegative val="0"/>
            <c:bubble3D val="0"/>
            <c:spPr>
              <a:solidFill>
                <a:srgbClr val="FFFF00"/>
              </a:solidFill>
              <a:ln>
                <a:noFill/>
              </a:ln>
              <a:effectLst/>
            </c:spPr>
            <c:extLst>
              <c:ext xmlns:c16="http://schemas.microsoft.com/office/drawing/2014/chart" uri="{C3380CC4-5D6E-409C-BE32-E72D297353CC}">
                <c16:uniqueId val="{00000003-C0ED-421A-BDA2-BCCD13C7FDC8}"/>
              </c:ext>
            </c:extLst>
          </c:dPt>
          <c:dPt>
            <c:idx val="2"/>
            <c:invertIfNegative val="0"/>
            <c:bubble3D val="0"/>
            <c:spPr>
              <a:solidFill>
                <a:srgbClr val="FFC000"/>
              </a:solidFill>
              <a:ln>
                <a:noFill/>
              </a:ln>
              <a:effectLst/>
            </c:spPr>
            <c:extLst>
              <c:ext xmlns:c16="http://schemas.microsoft.com/office/drawing/2014/chart" uri="{C3380CC4-5D6E-409C-BE32-E72D297353CC}">
                <c16:uniqueId val="{00000005-C0ED-421A-BDA2-BCCD13C7FDC8}"/>
              </c:ext>
            </c:extLst>
          </c:dPt>
          <c:dPt>
            <c:idx val="3"/>
            <c:invertIfNegative val="0"/>
            <c:bubble3D val="0"/>
            <c:spPr>
              <a:solidFill>
                <a:srgbClr val="FF0000"/>
              </a:solidFill>
              <a:ln>
                <a:noFill/>
              </a:ln>
              <a:effectLst/>
            </c:spPr>
            <c:extLst>
              <c:ext xmlns:c16="http://schemas.microsoft.com/office/drawing/2014/chart" uri="{C3380CC4-5D6E-409C-BE32-E72D297353CC}">
                <c16:uniqueId val="{00000007-CE98-4071-8683-08FE097660E3}"/>
              </c:ext>
            </c:extLst>
          </c:dPt>
          <c:dPt>
            <c:idx val="4"/>
            <c:invertIfNegative val="0"/>
            <c:bubble3D val="0"/>
            <c:extLst>
              <c:ext xmlns:c16="http://schemas.microsoft.com/office/drawing/2014/chart" uri="{C3380CC4-5D6E-409C-BE32-E72D297353CC}">
                <c16:uniqueId val="{00000006-5FAF-441E-9C1C-AB9D8627D2D1}"/>
              </c:ext>
            </c:extLst>
          </c:dPt>
          <c:dPt>
            <c:idx val="5"/>
            <c:invertIfNegative val="0"/>
            <c:bubble3D val="0"/>
            <c:extLst>
              <c:ext xmlns:c16="http://schemas.microsoft.com/office/drawing/2014/chart" uri="{C3380CC4-5D6E-409C-BE32-E72D297353CC}">
                <c16:uniqueId val="{00000008-FD38-4E07-B872-2EACC946923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TD!$A$4:$A$8</c:f>
              <c:strCache>
                <c:ptCount val="4"/>
                <c:pt idx="0">
                  <c:v>A TIEMPO</c:v>
                </c:pt>
                <c:pt idx="1">
                  <c:v>ALERTA</c:v>
                </c:pt>
                <c:pt idx="2">
                  <c:v>ALERTA_0 Días</c:v>
                </c:pt>
                <c:pt idx="3">
                  <c:v>VENCIDO</c:v>
                </c:pt>
              </c:strCache>
            </c:strRef>
          </c:cat>
          <c:val>
            <c:numRef>
              <c:f>TD!$B$4:$B$8</c:f>
              <c:numCache>
                <c:formatCode>General</c:formatCode>
                <c:ptCount val="4"/>
                <c:pt idx="0">
                  <c:v>1619</c:v>
                </c:pt>
                <c:pt idx="1">
                  <c:v>484</c:v>
                </c:pt>
                <c:pt idx="2">
                  <c:v>135</c:v>
                </c:pt>
                <c:pt idx="3">
                  <c:v>86</c:v>
                </c:pt>
              </c:numCache>
            </c:numRef>
          </c:val>
          <c:extLst>
            <c:ext xmlns:c16="http://schemas.microsoft.com/office/drawing/2014/chart" uri="{C3380CC4-5D6E-409C-BE32-E72D297353CC}">
              <c16:uniqueId val="{00000006-C0ED-421A-BDA2-BCCD13C7FDC8}"/>
            </c:ext>
          </c:extLst>
        </c:ser>
        <c:dLbls>
          <c:showLegendKey val="0"/>
          <c:showVal val="0"/>
          <c:showCatName val="0"/>
          <c:showSerName val="0"/>
          <c:showPercent val="0"/>
          <c:showBubbleSize val="0"/>
        </c:dLbls>
        <c:gapWidth val="219"/>
        <c:overlap val="-27"/>
        <c:axId val="275612815"/>
        <c:axId val="275595535"/>
      </c:barChart>
      <c:catAx>
        <c:axId val="275612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75595535"/>
        <c:crosses val="autoZero"/>
        <c:auto val="1"/>
        <c:lblAlgn val="ctr"/>
        <c:lblOffset val="100"/>
        <c:noMultiLvlLbl val="0"/>
      </c:catAx>
      <c:valAx>
        <c:axId val="275595535"/>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756128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 copia (2).xlsm]TD!TablaDinámica2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Distribución de Pedidos por Estado (%)</a:t>
            </a:r>
          </a:p>
        </c:rich>
      </c:tx>
      <c:layout>
        <c:manualLayout>
          <c:xMode val="edge"/>
          <c:yMode val="edge"/>
          <c:x val="0.21541666666666667"/>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w="19050">
            <a:solidFill>
              <a:schemeClr val="lt1"/>
            </a:solidFill>
          </a:ln>
          <a:effectLst/>
        </c:spPr>
      </c:pivotFmt>
      <c:pivotFmt>
        <c:idx val="2"/>
        <c:spPr>
          <a:solidFill>
            <a:srgbClr val="FFFF00"/>
          </a:solidFill>
          <a:ln w="19050">
            <a:solidFill>
              <a:schemeClr val="lt1"/>
            </a:solidFill>
          </a:ln>
          <a:effectLst/>
        </c:spPr>
      </c:pivotFmt>
      <c:pivotFmt>
        <c:idx val="3"/>
        <c:spPr>
          <a:solidFill>
            <a:srgbClr val="FF0000"/>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lumMod val="60000"/>
              <a:lumOff val="40000"/>
            </a:schemeClr>
          </a:solidFill>
          <a:ln w="19050">
            <a:solidFill>
              <a:schemeClr val="lt1"/>
            </a:solidFill>
          </a:ln>
          <a:effectLst/>
        </c:spPr>
      </c:pivotFmt>
      <c:pivotFmt>
        <c:idx val="6"/>
        <c:spPr>
          <a:solidFill>
            <a:srgbClr val="FFFF00"/>
          </a:solidFill>
          <a:ln w="19050">
            <a:solidFill>
              <a:schemeClr val="lt1"/>
            </a:solidFill>
          </a:ln>
          <a:effectLst/>
        </c:spPr>
      </c:pivotFmt>
      <c:pivotFmt>
        <c:idx val="7"/>
        <c:spPr>
          <a:solidFill>
            <a:srgbClr val="FF0000"/>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lumMod val="60000"/>
              <a:lumOff val="40000"/>
            </a:schemeClr>
          </a:solidFill>
          <a:ln w="19050">
            <a:solidFill>
              <a:schemeClr val="lt1"/>
            </a:solidFill>
          </a:ln>
          <a:effectLst/>
        </c:spPr>
      </c:pivotFmt>
      <c:pivotFmt>
        <c:idx val="10"/>
        <c:spPr>
          <a:solidFill>
            <a:srgbClr val="FFFF00"/>
          </a:solidFill>
          <a:ln w="19050">
            <a:solidFill>
              <a:schemeClr val="lt1"/>
            </a:solidFill>
          </a:ln>
          <a:effectLst/>
        </c:spPr>
      </c:pivotFmt>
      <c:pivotFmt>
        <c:idx val="11"/>
        <c:spPr>
          <a:solidFill>
            <a:srgbClr val="FF0000"/>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rgbClr val="FFC000"/>
          </a:solidFill>
          <a:ln w="19050">
            <a:solidFill>
              <a:schemeClr val="lt1"/>
            </a:solidFill>
          </a:ln>
          <a:effectLst/>
        </c:spPr>
      </c:pivotFmt>
    </c:pivotFmts>
    <c:plotArea>
      <c:layout/>
      <c:pieChart>
        <c:varyColors val="1"/>
        <c:ser>
          <c:idx val="0"/>
          <c:order val="0"/>
          <c:tx>
            <c:strRef>
              <c:f>TD!$F$3</c:f>
              <c:strCache>
                <c:ptCount val="1"/>
                <c:pt idx="0">
                  <c:v>Total</c:v>
                </c:pt>
              </c:strCache>
            </c:strRef>
          </c:tx>
          <c:dPt>
            <c:idx val="0"/>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1-070A-4DD4-92B2-BA98BCE01B81}"/>
              </c:ext>
            </c:extLst>
          </c:dPt>
          <c:dPt>
            <c:idx val="1"/>
            <c:bubble3D val="0"/>
            <c:spPr>
              <a:solidFill>
                <a:srgbClr val="FFFF00"/>
              </a:solidFill>
              <a:ln w="19050">
                <a:solidFill>
                  <a:schemeClr val="lt1"/>
                </a:solidFill>
              </a:ln>
              <a:effectLst/>
            </c:spPr>
            <c:extLst>
              <c:ext xmlns:c16="http://schemas.microsoft.com/office/drawing/2014/chart" uri="{C3380CC4-5D6E-409C-BE32-E72D297353CC}">
                <c16:uniqueId val="{00000003-070A-4DD4-92B2-BA98BCE01B81}"/>
              </c:ext>
            </c:extLst>
          </c:dPt>
          <c:dPt>
            <c:idx val="2"/>
            <c:bubble3D val="0"/>
            <c:spPr>
              <a:solidFill>
                <a:srgbClr val="FF0000"/>
              </a:solidFill>
              <a:ln w="19050">
                <a:solidFill>
                  <a:schemeClr val="lt1"/>
                </a:solidFill>
              </a:ln>
              <a:effectLst/>
            </c:spPr>
            <c:extLst>
              <c:ext xmlns:c16="http://schemas.microsoft.com/office/drawing/2014/chart" uri="{C3380CC4-5D6E-409C-BE32-E72D297353CC}">
                <c16:uniqueId val="{00000005-070A-4DD4-92B2-BA98BCE01B81}"/>
              </c:ext>
            </c:extLst>
          </c:dPt>
          <c:dPt>
            <c:idx val="3"/>
            <c:bubble3D val="0"/>
            <c:spPr>
              <a:solidFill>
                <a:srgbClr val="FFC000"/>
              </a:solidFill>
              <a:ln w="19050">
                <a:solidFill>
                  <a:schemeClr val="lt1"/>
                </a:solidFill>
              </a:ln>
              <a:effectLst/>
            </c:spPr>
            <c:extLst>
              <c:ext xmlns:c16="http://schemas.microsoft.com/office/drawing/2014/chart" uri="{C3380CC4-5D6E-409C-BE32-E72D297353CC}">
                <c16:uniqueId val="{00000007-5DC8-4433-96F3-EF92F855A85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8-831C-4228-9DFA-EE9A429BFD21}"/>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TD!$E$4:$E$8</c:f>
              <c:strCache>
                <c:ptCount val="4"/>
                <c:pt idx="0">
                  <c:v>A TIEMPO</c:v>
                </c:pt>
                <c:pt idx="1">
                  <c:v>ALERTA</c:v>
                </c:pt>
                <c:pt idx="2">
                  <c:v>VENCIDO</c:v>
                </c:pt>
                <c:pt idx="3">
                  <c:v>ALERTA_0 Días</c:v>
                </c:pt>
              </c:strCache>
            </c:strRef>
          </c:cat>
          <c:val>
            <c:numRef>
              <c:f>TD!$F$4:$F$8</c:f>
              <c:numCache>
                <c:formatCode>0.00%</c:formatCode>
                <c:ptCount val="4"/>
                <c:pt idx="0">
                  <c:v>0.69664371772805511</c:v>
                </c:pt>
                <c:pt idx="1">
                  <c:v>0.20826161790017211</c:v>
                </c:pt>
                <c:pt idx="2">
                  <c:v>3.7005163511187607E-2</c:v>
                </c:pt>
                <c:pt idx="3">
                  <c:v>5.8089500860585196E-2</c:v>
                </c:pt>
              </c:numCache>
            </c:numRef>
          </c:val>
          <c:extLst>
            <c:ext xmlns:c16="http://schemas.microsoft.com/office/drawing/2014/chart" uri="{C3380CC4-5D6E-409C-BE32-E72D297353CC}">
              <c16:uniqueId val="{00000006-070A-4DD4-92B2-BA98BCE01B81}"/>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JP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259415</xdr:colOff>
      <xdr:row>2</xdr:row>
      <xdr:rowOff>56030</xdr:rowOff>
    </xdr:from>
    <xdr:to>
      <xdr:col>3</xdr:col>
      <xdr:colOff>1278870</xdr:colOff>
      <xdr:row>3</xdr:row>
      <xdr:rowOff>369794</xdr:rowOff>
    </xdr:to>
    <xdr:pic>
      <xdr:nvPicPr>
        <xdr:cNvPr id="3" name="Imagen 2">
          <a:extLst>
            <a:ext uri="{FF2B5EF4-FFF2-40B4-BE49-F238E27FC236}">
              <a16:creationId xmlns:a16="http://schemas.microsoft.com/office/drawing/2014/main" id="{A2574491-C4E1-F28E-BEA8-EAFA60CE7B4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9415" y="952501"/>
          <a:ext cx="3528172" cy="851646"/>
        </a:xfrm>
        <a:prstGeom prst="rect">
          <a:avLst/>
        </a:prstGeom>
      </xdr:spPr>
    </xdr:pic>
    <xdr:clientData/>
  </xdr:twoCellAnchor>
  <xdr:twoCellAnchor>
    <xdr:from>
      <xdr:col>2</xdr:col>
      <xdr:colOff>55476</xdr:colOff>
      <xdr:row>7</xdr:row>
      <xdr:rowOff>5148</xdr:rowOff>
    </xdr:from>
    <xdr:to>
      <xdr:col>3</xdr:col>
      <xdr:colOff>1215842</xdr:colOff>
      <xdr:row>20</xdr:row>
      <xdr:rowOff>163468</xdr:rowOff>
    </xdr:to>
    <xdr:grpSp>
      <xdr:nvGrpSpPr>
        <xdr:cNvPr id="12" name="Grupo 11">
          <a:extLst>
            <a:ext uri="{FF2B5EF4-FFF2-40B4-BE49-F238E27FC236}">
              <a16:creationId xmlns:a16="http://schemas.microsoft.com/office/drawing/2014/main" id="{061F14F4-A564-C739-464C-C9E25C3A1BCE}"/>
            </a:ext>
          </a:extLst>
        </xdr:cNvPr>
        <xdr:cNvGrpSpPr/>
      </xdr:nvGrpSpPr>
      <xdr:grpSpPr>
        <a:xfrm>
          <a:off x="1612942" y="2914134"/>
          <a:ext cx="2099995" cy="2912848"/>
          <a:chOff x="1589452" y="2976562"/>
          <a:chExt cx="2100960" cy="2857500"/>
        </a:xfrm>
      </xdr:grpSpPr>
      <xdr:sp macro="" textlink="TD!G17">
        <xdr:nvSpPr>
          <xdr:cNvPr id="4" name="Rectángulo: esquinas redondeadas 3">
            <a:extLst>
              <a:ext uri="{FF2B5EF4-FFF2-40B4-BE49-F238E27FC236}">
                <a16:creationId xmlns:a16="http://schemas.microsoft.com/office/drawing/2014/main" id="{EC63C455-BCC3-40ED-30FE-70976D2C4E22}"/>
              </a:ext>
            </a:extLst>
          </xdr:cNvPr>
          <xdr:cNvSpPr/>
        </xdr:nvSpPr>
        <xdr:spPr>
          <a:xfrm>
            <a:off x="1589452" y="2976562"/>
            <a:ext cx="2089054" cy="447537"/>
          </a:xfrm>
          <a:prstGeom prst="round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A8D0F0E-6B28-4E84-9CC5-29564BE7642C}" type="TxLink">
              <a:rPr lang="en-US" sz="2600" b="1" i="0" u="none" strike="noStrike">
                <a:solidFill>
                  <a:srgbClr val="000000"/>
                </a:solidFill>
                <a:latin typeface="Segoe UI" panose="020B0502040204020203" pitchFamily="34" charset="0"/>
                <a:cs typeface="Segoe UI" panose="020B0502040204020203" pitchFamily="34" charset="0"/>
              </a:rPr>
              <a:pPr algn="ctr"/>
              <a:t>2324</a:t>
            </a:fld>
            <a:endParaRPr lang="es-CO" sz="2600" b="1">
              <a:latin typeface="Segoe UI" panose="020B0502040204020203" pitchFamily="34" charset="0"/>
              <a:cs typeface="Segoe UI" panose="020B0502040204020203" pitchFamily="34" charset="0"/>
            </a:endParaRPr>
          </a:p>
        </xdr:txBody>
      </xdr:sp>
      <xdr:sp macro="" textlink="TD!S17">
        <xdr:nvSpPr>
          <xdr:cNvPr id="5" name="Rectángulo: esquinas redondeadas 4">
            <a:extLst>
              <a:ext uri="{FF2B5EF4-FFF2-40B4-BE49-F238E27FC236}">
                <a16:creationId xmlns:a16="http://schemas.microsoft.com/office/drawing/2014/main" id="{518441E8-7E70-4791-B6C0-5DBFA7A8CF84}"/>
              </a:ext>
            </a:extLst>
          </xdr:cNvPr>
          <xdr:cNvSpPr/>
        </xdr:nvSpPr>
        <xdr:spPr>
          <a:xfrm>
            <a:off x="1589452" y="4845844"/>
            <a:ext cx="2077148" cy="452437"/>
          </a:xfrm>
          <a:prstGeom prst="roundRect">
            <a:avLst/>
          </a:prstGeom>
          <a:solidFill>
            <a:schemeClr val="accent6">
              <a:lumMod val="60000"/>
              <a:lumOff val="40000"/>
            </a:schemeClr>
          </a:solidFill>
          <a:ln>
            <a:solidFill>
              <a:schemeClr val="accent6">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C5DF05E-A9BB-44B6-A521-E73C2EEE4C38}" type="TxLink">
              <a:rPr lang="en-US" sz="2600" b="1" i="0" u="none" strike="noStrike">
                <a:solidFill>
                  <a:srgbClr val="000000"/>
                </a:solidFill>
                <a:latin typeface="Segoe UI" panose="020B0502040204020203" pitchFamily="34" charset="0"/>
                <a:cs typeface="Segoe UI" panose="020B0502040204020203" pitchFamily="34" charset="0"/>
              </a:rPr>
              <a:pPr algn="ctr"/>
              <a:t>1619</a:t>
            </a:fld>
            <a:endParaRPr lang="es-CO" sz="2600" b="1">
              <a:latin typeface="Segoe UI" panose="020B0502040204020203" pitchFamily="34" charset="0"/>
              <a:cs typeface="Segoe UI" panose="020B0502040204020203" pitchFamily="34" charset="0"/>
            </a:endParaRPr>
          </a:p>
        </xdr:txBody>
      </xdr:sp>
      <xdr:sp macro="" textlink="TD!P17">
        <xdr:nvSpPr>
          <xdr:cNvPr id="6" name="Rectángulo: esquinas redondeadas 5">
            <a:extLst>
              <a:ext uri="{FF2B5EF4-FFF2-40B4-BE49-F238E27FC236}">
                <a16:creationId xmlns:a16="http://schemas.microsoft.com/office/drawing/2014/main" id="{84A649A3-F046-4AAC-B43A-2C8360F688E7}"/>
              </a:ext>
            </a:extLst>
          </xdr:cNvPr>
          <xdr:cNvSpPr/>
        </xdr:nvSpPr>
        <xdr:spPr>
          <a:xfrm>
            <a:off x="1589452" y="4381500"/>
            <a:ext cx="2065942" cy="416718"/>
          </a:xfrm>
          <a:prstGeom prst="roundRect">
            <a:avLst/>
          </a:prstGeom>
          <a:solidFill>
            <a:srgbClr val="FFFF00"/>
          </a:solidFill>
          <a:ln>
            <a:solidFill>
              <a:srgbClr val="FFFF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ABF6EF6-5208-4DC8-8586-C6CA6F508E67}" type="TxLink">
              <a:rPr lang="en-US" sz="2600" b="1" i="0" u="none" strike="noStrike">
                <a:solidFill>
                  <a:srgbClr val="000000"/>
                </a:solidFill>
                <a:latin typeface="Segoe UI" panose="020B0502040204020203" pitchFamily="34" charset="0"/>
                <a:cs typeface="Segoe UI" panose="020B0502040204020203" pitchFamily="34" charset="0"/>
              </a:rPr>
              <a:pPr algn="ctr"/>
              <a:t>484</a:t>
            </a:fld>
            <a:endParaRPr lang="es-CO" sz="2600" b="1">
              <a:latin typeface="Segoe UI" panose="020B0502040204020203" pitchFamily="34" charset="0"/>
              <a:cs typeface="Segoe UI" panose="020B0502040204020203" pitchFamily="34" charset="0"/>
            </a:endParaRPr>
          </a:p>
        </xdr:txBody>
      </xdr:sp>
      <xdr:sp macro="" textlink="TD!J17">
        <xdr:nvSpPr>
          <xdr:cNvPr id="7" name="Rectángulo: esquinas redondeadas 6">
            <a:extLst>
              <a:ext uri="{FF2B5EF4-FFF2-40B4-BE49-F238E27FC236}">
                <a16:creationId xmlns:a16="http://schemas.microsoft.com/office/drawing/2014/main" id="{7857874F-BA48-408F-AA32-9013FEB37732}"/>
              </a:ext>
            </a:extLst>
          </xdr:cNvPr>
          <xdr:cNvSpPr/>
        </xdr:nvSpPr>
        <xdr:spPr>
          <a:xfrm>
            <a:off x="1589452" y="3464717"/>
            <a:ext cx="2072245" cy="416719"/>
          </a:xfrm>
          <a:prstGeom prst="roundRect">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63ECB55-3396-4191-8BF5-C076247A7437}" type="TxLink">
              <a:rPr lang="en-US" sz="2600" b="1" i="0" u="none" strike="noStrike">
                <a:solidFill>
                  <a:srgbClr val="000000"/>
                </a:solidFill>
                <a:latin typeface="Segoe UI" panose="020B0502040204020203" pitchFamily="34" charset="0"/>
                <a:cs typeface="Segoe UI" panose="020B0502040204020203" pitchFamily="34" charset="0"/>
              </a:rPr>
              <a:pPr algn="ctr"/>
              <a:t>86</a:t>
            </a:fld>
            <a:endParaRPr lang="es-CO" sz="2600" b="1">
              <a:latin typeface="Segoe UI" panose="020B0502040204020203" pitchFamily="34" charset="0"/>
              <a:cs typeface="Segoe UI" panose="020B0502040204020203" pitchFamily="34" charset="0"/>
            </a:endParaRPr>
          </a:p>
        </xdr:txBody>
      </xdr:sp>
      <xdr:sp macro="" textlink="TD!M17">
        <xdr:nvSpPr>
          <xdr:cNvPr id="8" name="Rectángulo: esquinas redondeadas 7">
            <a:extLst>
              <a:ext uri="{FF2B5EF4-FFF2-40B4-BE49-F238E27FC236}">
                <a16:creationId xmlns:a16="http://schemas.microsoft.com/office/drawing/2014/main" id="{09667D1A-B452-4230-BB57-B632AB0CEDC9}"/>
              </a:ext>
            </a:extLst>
          </xdr:cNvPr>
          <xdr:cNvSpPr/>
        </xdr:nvSpPr>
        <xdr:spPr>
          <a:xfrm>
            <a:off x="1589452" y="3929062"/>
            <a:ext cx="2084151" cy="404812"/>
          </a:xfrm>
          <a:prstGeom prst="roundRect">
            <a:avLst/>
          </a:prstGeom>
          <a:solidFill>
            <a:srgbClr val="FFC000"/>
          </a:solid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91F8F57-55CE-48A0-9CD2-41DBEC0128D7}" type="TxLink">
              <a:rPr lang="en-US" sz="2600" b="1" i="0" u="none" strike="noStrike">
                <a:solidFill>
                  <a:srgbClr val="000000"/>
                </a:solidFill>
                <a:latin typeface="Segoe UI" panose="020B0502040204020203" pitchFamily="34" charset="0"/>
                <a:cs typeface="Segoe UI" panose="020B0502040204020203" pitchFamily="34" charset="0"/>
              </a:rPr>
              <a:pPr algn="ctr"/>
              <a:t>135</a:t>
            </a:fld>
            <a:endParaRPr lang="es-CO" sz="2600" b="1">
              <a:latin typeface="Segoe UI" panose="020B0502040204020203" pitchFamily="34" charset="0"/>
              <a:cs typeface="Segoe UI" panose="020B0502040204020203" pitchFamily="34" charset="0"/>
            </a:endParaRPr>
          </a:p>
        </xdr:txBody>
      </xdr:sp>
      <xdr:sp macro="" textlink="TD!V17">
        <xdr:nvSpPr>
          <xdr:cNvPr id="9" name="Rectángulo: esquinas redondeadas 8">
            <a:extLst>
              <a:ext uri="{FF2B5EF4-FFF2-40B4-BE49-F238E27FC236}">
                <a16:creationId xmlns:a16="http://schemas.microsoft.com/office/drawing/2014/main" id="{8237445D-2FCA-4D03-A072-B092E178BCC6}"/>
              </a:ext>
            </a:extLst>
          </xdr:cNvPr>
          <xdr:cNvSpPr/>
        </xdr:nvSpPr>
        <xdr:spPr>
          <a:xfrm>
            <a:off x="1589452" y="5357811"/>
            <a:ext cx="2100960" cy="476251"/>
          </a:xfrm>
          <a:prstGeom prst="round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A69AE55-E8BD-447F-AAC0-8C98EA3F9449}" type="TxLink">
              <a:rPr lang="en-US" sz="2600" b="1" i="0" u="none" strike="noStrike">
                <a:solidFill>
                  <a:srgbClr val="000000"/>
                </a:solidFill>
                <a:latin typeface="Segoe UI" panose="020B0502040204020203" pitchFamily="34" charset="0"/>
                <a:cs typeface="Segoe UI" panose="020B0502040204020203" pitchFamily="34" charset="0"/>
              </a:rPr>
              <a:pPr algn="ctr"/>
              <a:t>0</a:t>
            </a:fld>
            <a:endParaRPr lang="es-CO" sz="2600" b="1">
              <a:latin typeface="Segoe UI" panose="020B0502040204020203" pitchFamily="34" charset="0"/>
              <a:cs typeface="Segoe UI" panose="020B0502040204020203" pitchFamily="34" charset="0"/>
            </a:endParaRPr>
          </a:p>
        </xdr:txBody>
      </xdr:sp>
    </xdr:grpSp>
    <xdr:clientData/>
  </xdr:twoCellAnchor>
  <xdr:twoCellAnchor>
    <xdr:from>
      <xdr:col>4</xdr:col>
      <xdr:colOff>59530</xdr:colOff>
      <xdr:row>7</xdr:row>
      <xdr:rowOff>86052</xdr:rowOff>
    </xdr:from>
    <xdr:to>
      <xdr:col>8</xdr:col>
      <xdr:colOff>1209932</xdr:colOff>
      <xdr:row>20</xdr:row>
      <xdr:rowOff>154459</xdr:rowOff>
    </xdr:to>
    <xdr:graphicFrame macro="">
      <xdr:nvGraphicFramePr>
        <xdr:cNvPr id="10" name="Gráfico 9">
          <a:extLst>
            <a:ext uri="{FF2B5EF4-FFF2-40B4-BE49-F238E27FC236}">
              <a16:creationId xmlns:a16="http://schemas.microsoft.com/office/drawing/2014/main" id="{CBAFF9AD-305C-4E7C-9E43-3E4AA51643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360406</xdr:colOff>
      <xdr:row>7</xdr:row>
      <xdr:rowOff>71437</xdr:rowOff>
    </xdr:from>
    <xdr:to>
      <xdr:col>14</xdr:col>
      <xdr:colOff>1312905</xdr:colOff>
      <xdr:row>20</xdr:row>
      <xdr:rowOff>141587</xdr:rowOff>
    </xdr:to>
    <xdr:graphicFrame macro="">
      <xdr:nvGraphicFramePr>
        <xdr:cNvPr id="11" name="Gráfico 10">
          <a:extLst>
            <a:ext uri="{FF2B5EF4-FFF2-40B4-BE49-F238E27FC236}">
              <a16:creationId xmlns:a16="http://schemas.microsoft.com/office/drawing/2014/main" id="{91D11040-0657-4578-B65E-EC97392F8D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360406</xdr:colOff>
      <xdr:row>2</xdr:row>
      <xdr:rowOff>64358</xdr:rowOff>
    </xdr:from>
    <xdr:to>
      <xdr:col>11</xdr:col>
      <xdr:colOff>1351521</xdr:colOff>
      <xdr:row>7</xdr:row>
      <xdr:rowOff>1587</xdr:rowOff>
    </xdr:to>
    <mc:AlternateContent xmlns:mc="http://schemas.openxmlformats.org/markup-compatibility/2006" xmlns:a14="http://schemas.microsoft.com/office/drawing/2010/main">
      <mc:Choice Requires="a14">
        <xdr:graphicFrame macro="">
          <xdr:nvGraphicFramePr>
            <xdr:cNvPr id="13" name="ACTIVIDAD">
              <a:extLst>
                <a:ext uri="{FF2B5EF4-FFF2-40B4-BE49-F238E27FC236}">
                  <a16:creationId xmlns:a16="http://schemas.microsoft.com/office/drawing/2014/main" id="{E42B0FD7-CEA8-43C5-AA5E-D970A5606EE0}"/>
                </a:ext>
              </a:extLst>
            </xdr:cNvPr>
            <xdr:cNvGraphicFramePr/>
          </xdr:nvGraphicFramePr>
          <xdr:xfrm>
            <a:off x="0" y="0"/>
            <a:ext cx="0" cy="0"/>
          </xdr:xfrm>
          <a:graphic>
            <a:graphicData uri="http://schemas.microsoft.com/office/drawing/2010/slicer">
              <sle:slicer xmlns:sle="http://schemas.microsoft.com/office/drawing/2010/slicer" name="ACTIVIDAD"/>
            </a:graphicData>
          </a:graphic>
        </xdr:graphicFrame>
      </mc:Choice>
      <mc:Fallback xmlns="">
        <xdr:sp macro="" textlink="">
          <xdr:nvSpPr>
            <xdr:cNvPr id="0" name=""/>
            <xdr:cNvSpPr>
              <a:spLocks noTextEdit="1"/>
            </xdr:cNvSpPr>
          </xdr:nvSpPr>
          <xdr:spPr>
            <a:xfrm>
              <a:off x="10633870" y="1010819"/>
              <a:ext cx="3213100" cy="1872081"/>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11</xdr:col>
      <xdr:colOff>1504887</xdr:colOff>
      <xdr:row>2</xdr:row>
      <xdr:rowOff>64358</xdr:rowOff>
    </xdr:from>
    <xdr:to>
      <xdr:col>14</xdr:col>
      <xdr:colOff>1338649</xdr:colOff>
      <xdr:row>6</xdr:row>
      <xdr:rowOff>183377</xdr:rowOff>
    </xdr:to>
    <mc:AlternateContent xmlns:mc="http://schemas.openxmlformats.org/markup-compatibility/2006" xmlns:a14="http://schemas.microsoft.com/office/drawing/2010/main">
      <mc:Choice Requires="a14">
        <xdr:graphicFrame macro="">
          <xdr:nvGraphicFramePr>
            <xdr:cNvPr id="16" name="MUNICIPIO">
              <a:extLst>
                <a:ext uri="{FF2B5EF4-FFF2-40B4-BE49-F238E27FC236}">
                  <a16:creationId xmlns:a16="http://schemas.microsoft.com/office/drawing/2014/main" id="{F5B4B228-E140-431F-90F5-D3D6AB783A68}"/>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15882488" y="965372"/>
              <a:ext cx="4403188" cy="193391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246528</xdr:colOff>
      <xdr:row>3</xdr:row>
      <xdr:rowOff>347382</xdr:rowOff>
    </xdr:from>
    <xdr:to>
      <xdr:col>3</xdr:col>
      <xdr:colOff>1334901</xdr:colOff>
      <xdr:row>6</xdr:row>
      <xdr:rowOff>67234</xdr:rowOff>
    </xdr:to>
    <xdr:pic macro="[0]!GenerarMapaANS_Excel">
      <xdr:nvPicPr>
        <xdr:cNvPr id="24" name="Imagen 23">
          <a:extLst>
            <a:ext uri="{FF2B5EF4-FFF2-40B4-BE49-F238E27FC236}">
              <a16:creationId xmlns:a16="http://schemas.microsoft.com/office/drawing/2014/main" id="{5E68BC2F-CFBC-0A26-6E5C-2818A769B3F6}"/>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6528" y="1781735"/>
          <a:ext cx="3597090" cy="9637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44824</xdr:colOff>
      <xdr:row>0</xdr:row>
      <xdr:rowOff>44823</xdr:rowOff>
    </xdr:from>
    <xdr:to>
      <xdr:col>2</xdr:col>
      <xdr:colOff>358589</xdr:colOff>
      <xdr:row>0</xdr:row>
      <xdr:rowOff>336176</xdr:rowOff>
    </xdr:to>
    <xdr:sp macro="[0]!Actualizar_Dashboard_ANS" textlink="">
      <xdr:nvSpPr>
        <xdr:cNvPr id="2" name="Rectángulo: esquinas redondeadas 1">
          <a:extLst>
            <a:ext uri="{FF2B5EF4-FFF2-40B4-BE49-F238E27FC236}">
              <a16:creationId xmlns:a16="http://schemas.microsoft.com/office/drawing/2014/main" id="{4621953A-7A17-1CAE-DFEE-F71EC4F80466}"/>
            </a:ext>
          </a:extLst>
        </xdr:cNvPr>
        <xdr:cNvSpPr/>
      </xdr:nvSpPr>
      <xdr:spPr>
        <a:xfrm>
          <a:off x="336177" y="44823"/>
          <a:ext cx="1591236" cy="291353"/>
        </a:xfrm>
        <a:prstGeom prst="roundRect">
          <a:avLst/>
        </a:prstGeom>
        <a:solidFill>
          <a:schemeClr val="accent6">
            <a:lumMod val="40000"/>
            <a:lumOff val="60000"/>
          </a:schemeClr>
        </a:solidFill>
        <a:ln>
          <a:solidFill>
            <a:schemeClr val="accent6">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s-CO" sz="1100">
              <a:solidFill>
                <a:sysClr val="windowText" lastClr="000000"/>
              </a:solidFill>
            </a:rPr>
            <a:t>Actualizar</a:t>
          </a:r>
          <a:r>
            <a:rPr lang="es-CO" sz="1100" baseline="0">
              <a:solidFill>
                <a:sysClr val="windowText" lastClr="000000"/>
              </a:solidFill>
            </a:rPr>
            <a:t> Dashboard</a:t>
          </a:r>
          <a:endParaRPr lang="es-CO" sz="1100">
            <a:solidFill>
              <a:sysClr val="windowText" lastClr="000000"/>
            </a:solidFill>
          </a:endParaRPr>
        </a:p>
      </xdr:txBody>
    </xdr:sp>
    <xdr:clientData/>
  </xdr:twoCellAnchor>
  <xdr:twoCellAnchor editAs="oneCell">
    <xdr:from>
      <xdr:col>6</xdr:col>
      <xdr:colOff>878832</xdr:colOff>
      <xdr:row>2</xdr:row>
      <xdr:rowOff>78794</xdr:rowOff>
    </xdr:from>
    <xdr:to>
      <xdr:col>8</xdr:col>
      <xdr:colOff>1197061</xdr:colOff>
      <xdr:row>7</xdr:row>
      <xdr:rowOff>12871</xdr:rowOff>
    </xdr:to>
    <mc:AlternateContent xmlns:mc="http://schemas.openxmlformats.org/markup-compatibility/2006" xmlns:a14="http://schemas.microsoft.com/office/drawing/2010/main">
      <mc:Choice Requires="a14">
        <xdr:graphicFrame macro="">
          <xdr:nvGraphicFramePr>
            <xdr:cNvPr id="17" name="ESTADO">
              <a:extLst>
                <a:ext uri="{FF2B5EF4-FFF2-40B4-BE49-F238E27FC236}">
                  <a16:creationId xmlns:a16="http://schemas.microsoft.com/office/drawing/2014/main" id="{9F327360-48AD-445D-AEAF-B62CC05D3407}"/>
                </a:ext>
              </a:extLst>
            </xdr:cNvPr>
            <xdr:cNvGraphicFramePr/>
          </xdr:nvGraphicFramePr>
          <xdr:xfrm>
            <a:off x="0" y="0"/>
            <a:ext cx="0" cy="0"/>
          </xdr:xfrm>
          <a:graphic>
            <a:graphicData uri="http://schemas.microsoft.com/office/drawing/2010/slicer">
              <sle:slicer xmlns:sle="http://schemas.microsoft.com/office/drawing/2010/slicer" name="ESTADO"/>
            </a:graphicData>
          </a:graphic>
        </xdr:graphicFrame>
      </mc:Choice>
      <mc:Fallback xmlns="">
        <xdr:sp macro="" textlink="">
          <xdr:nvSpPr>
            <xdr:cNvPr id="0" name=""/>
            <xdr:cNvSpPr>
              <a:spLocks noTextEdit="1"/>
            </xdr:cNvSpPr>
          </xdr:nvSpPr>
          <xdr:spPr>
            <a:xfrm>
              <a:off x="9361231" y="979808"/>
              <a:ext cx="2326202" cy="1942049"/>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4</xdr:col>
      <xdr:colOff>2992452</xdr:colOff>
      <xdr:row>2</xdr:row>
      <xdr:rowOff>87016</xdr:rowOff>
    </xdr:from>
    <xdr:to>
      <xdr:col>6</xdr:col>
      <xdr:colOff>656452</xdr:colOff>
      <xdr:row>4</xdr:row>
      <xdr:rowOff>12872</xdr:rowOff>
    </xdr:to>
    <mc:AlternateContent xmlns:mc="http://schemas.openxmlformats.org/markup-compatibility/2006" xmlns:a14="http://schemas.microsoft.com/office/drawing/2010/main">
      <mc:Choice Requires="a14">
        <xdr:graphicFrame macro="">
          <xdr:nvGraphicFramePr>
            <xdr:cNvPr id="18" name="TIPO_DIRECCION">
              <a:extLst>
                <a:ext uri="{FF2B5EF4-FFF2-40B4-BE49-F238E27FC236}">
                  <a16:creationId xmlns:a16="http://schemas.microsoft.com/office/drawing/2014/main" id="{FE880575-9E82-9A66-31D0-236A04A27524}"/>
                </a:ext>
              </a:extLst>
            </xdr:cNvPr>
            <xdr:cNvGraphicFramePr/>
          </xdr:nvGraphicFramePr>
          <xdr:xfrm>
            <a:off x="0" y="0"/>
            <a:ext cx="0" cy="0"/>
          </xdr:xfrm>
          <a:graphic>
            <a:graphicData uri="http://schemas.microsoft.com/office/drawing/2010/slicer">
              <sle:slicer xmlns:sle="http://schemas.microsoft.com/office/drawing/2010/slicer" name="TIPO_DIRECCION"/>
            </a:graphicData>
          </a:graphic>
        </xdr:graphicFrame>
      </mc:Choice>
      <mc:Fallback xmlns="">
        <xdr:sp macro="" textlink="">
          <xdr:nvSpPr>
            <xdr:cNvPr id="0" name=""/>
            <xdr:cNvSpPr>
              <a:spLocks noTextEdit="1"/>
            </xdr:cNvSpPr>
          </xdr:nvSpPr>
          <xdr:spPr>
            <a:xfrm>
              <a:off x="6892553" y="988030"/>
              <a:ext cx="2246298" cy="89122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4</xdr:col>
      <xdr:colOff>88899</xdr:colOff>
      <xdr:row>2</xdr:row>
      <xdr:rowOff>101600</xdr:rowOff>
    </xdr:from>
    <xdr:to>
      <xdr:col>4</xdr:col>
      <xdr:colOff>2818884</xdr:colOff>
      <xdr:row>7</xdr:row>
      <xdr:rowOff>47624</xdr:rowOff>
    </xdr:to>
    <mc:AlternateContent xmlns:mc="http://schemas.openxmlformats.org/markup-compatibility/2006" xmlns:a14="http://schemas.microsoft.com/office/drawing/2010/main">
      <mc:Choice Requires="a14">
        <xdr:graphicFrame macro="">
          <xdr:nvGraphicFramePr>
            <xdr:cNvPr id="15" name="SUBZONA">
              <a:extLst>
                <a:ext uri="{FF2B5EF4-FFF2-40B4-BE49-F238E27FC236}">
                  <a16:creationId xmlns:a16="http://schemas.microsoft.com/office/drawing/2014/main" id="{CA187B3A-5AA1-46FD-8A91-F312936ACF1D}"/>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SUBZONA"/>
            </a:graphicData>
          </a:graphic>
        </xdr:graphicFrame>
      </mc:Choice>
      <mc:Fallback xmlns="">
        <xdr:sp macro="" textlink="">
          <xdr:nvSpPr>
            <xdr:cNvPr id="0" name=""/>
            <xdr:cNvSpPr>
              <a:spLocks noTextEdit="1"/>
            </xdr:cNvSpPr>
          </xdr:nvSpPr>
          <xdr:spPr>
            <a:xfrm>
              <a:off x="3994150" y="994569"/>
              <a:ext cx="1828800" cy="187404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4</xdr:col>
      <xdr:colOff>3011959</xdr:colOff>
      <xdr:row>4</xdr:row>
      <xdr:rowOff>77231</xdr:rowOff>
    </xdr:from>
    <xdr:to>
      <xdr:col>6</xdr:col>
      <xdr:colOff>695067</xdr:colOff>
      <xdr:row>7</xdr:row>
      <xdr:rowOff>38616</xdr:rowOff>
    </xdr:to>
    <mc:AlternateContent xmlns:mc="http://schemas.openxmlformats.org/markup-compatibility/2006" xmlns:a14="http://schemas.microsoft.com/office/drawing/2010/main">
      <mc:Choice Requires="a14">
        <xdr:graphicFrame macro="">
          <xdr:nvGraphicFramePr>
            <xdr:cNvPr id="19" name="CONCEPTO 1">
              <a:extLst>
                <a:ext uri="{FF2B5EF4-FFF2-40B4-BE49-F238E27FC236}">
                  <a16:creationId xmlns:a16="http://schemas.microsoft.com/office/drawing/2014/main" id="{F5415B2F-544C-4129-A290-061320B81B38}"/>
                </a:ext>
              </a:extLst>
            </xdr:cNvPr>
            <xdr:cNvGraphicFramePr/>
          </xdr:nvGraphicFramePr>
          <xdr:xfrm>
            <a:off x="0" y="0"/>
            <a:ext cx="0" cy="0"/>
          </xdr:xfrm>
          <a:graphic>
            <a:graphicData uri="http://schemas.microsoft.com/office/drawing/2010/slicer">
              <sle:slicer xmlns:sle="http://schemas.microsoft.com/office/drawing/2010/slicer" name="CONCEPTO 1"/>
            </a:graphicData>
          </a:graphic>
        </xdr:graphicFrame>
      </mc:Choice>
      <mc:Fallback xmlns="">
        <xdr:sp macro="" textlink="">
          <xdr:nvSpPr>
            <xdr:cNvPr id="0" name=""/>
            <xdr:cNvSpPr>
              <a:spLocks noTextEdit="1"/>
            </xdr:cNvSpPr>
          </xdr:nvSpPr>
          <xdr:spPr>
            <a:xfrm>
              <a:off x="6912060" y="1943616"/>
              <a:ext cx="2265406" cy="100398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ector Alejandro Gaviria" refreshedDate="46085.256408449073" createdVersion="8" refreshedVersion="8" minRefreshableVersion="3" recordCount="2324" xr:uid="{00000000-000A-0000-FFFF-FFFF0B000000}">
  <cacheSource type="worksheet">
    <worksheetSource name="FENIX_ANS_TABLA"/>
  </cacheSource>
  <cacheFields count="33">
    <cacheField name="PEDIDO" numFmtId="0">
      <sharedItems containsBlank="1" count="8000">
        <s v="21840242"/>
        <s v="21914495"/>
        <s v="21982786"/>
        <s v="22008890"/>
        <s v="22120937"/>
        <s v="22136528"/>
        <s v="22378832"/>
        <s v="22736463"/>
        <s v="22788915"/>
        <s v="22876834"/>
        <s v="22898022"/>
        <s v="22898067"/>
        <s v="22966720"/>
        <s v="23120776"/>
        <s v="23161244"/>
        <s v="23194717"/>
        <s v="23198611"/>
        <s v="23212359"/>
        <s v="23224262"/>
        <s v="23248919"/>
        <s v="23323039"/>
        <s v="23343431"/>
        <s v="23345936"/>
        <s v="23355053"/>
        <s v="23363194"/>
        <s v="23370414"/>
        <s v="23370946"/>
        <s v="23372804"/>
        <s v="23377141"/>
        <s v="23377624"/>
        <s v="23378919"/>
        <s v="23385022"/>
        <s v="23385099"/>
        <s v="23387700"/>
        <s v="23388868"/>
        <s v="23395685"/>
        <s v="23399730"/>
        <s v="23400913"/>
        <s v="23407035"/>
        <s v="23414368"/>
        <s v="23415813"/>
        <s v="23418068"/>
        <s v="23419874"/>
        <s v="23421445"/>
        <s v="23422239"/>
        <s v="23423791"/>
        <s v="23425075"/>
        <s v="23425582"/>
        <s v="23432946"/>
        <s v="23437326"/>
        <s v="23438951"/>
        <s v="23443648"/>
        <s v="23444493"/>
        <s v="23447825"/>
        <s v="23450519"/>
        <s v="23455106"/>
        <s v="23455928"/>
        <s v="23456620"/>
        <s v="23459891"/>
        <s v="23462649"/>
        <s v="23462670"/>
        <s v="23464135"/>
        <s v="23468943"/>
        <s v="23469707"/>
        <s v="23473240"/>
        <s v="23474192"/>
        <s v="23475353"/>
        <s v="23482371"/>
        <s v="23488793"/>
        <s v="23490245"/>
        <s v="23490976"/>
        <s v="23491810"/>
        <s v="23492303"/>
        <s v="23493953"/>
        <s v="23493988"/>
        <s v="23494005"/>
        <s v="23494495"/>
        <s v="23496136"/>
        <s v="23496281"/>
        <s v="23497368"/>
        <s v="23497563"/>
        <s v="23502597"/>
        <s v="23504981"/>
        <s v="23507603"/>
        <s v="23507739"/>
        <s v="23512053"/>
        <s v="23516269"/>
        <s v="23518438"/>
        <s v="23521243"/>
        <s v="23521512"/>
        <s v="23521549"/>
        <s v="23521577"/>
        <s v="23521835"/>
        <s v="23523074"/>
        <s v="23525291"/>
        <s v="23527462"/>
        <s v="23527756"/>
        <s v="23530327"/>
        <s v="23530574"/>
        <s v="23535950"/>
        <s v="23536902"/>
        <s v="23537275"/>
        <s v="23539599"/>
        <s v="23539619"/>
        <s v="23542420"/>
        <s v="23548034"/>
        <s v="23549220"/>
        <s v="23552168"/>
        <s v="23552881"/>
        <s v="23552935"/>
        <s v="23553532"/>
        <s v="23553643"/>
        <s v="23554712"/>
        <s v="23555065"/>
        <s v="23557541"/>
        <s v="23558500"/>
        <s v="23559549"/>
        <s v="23560464"/>
        <s v="23560516"/>
        <s v="23563365"/>
        <s v="23564273"/>
        <s v="23570407"/>
        <s v="23571131"/>
        <s v="23572218"/>
        <s v="23572287"/>
        <s v="23572528"/>
        <s v="23572563"/>
        <s v="23573299"/>
        <s v="23573632"/>
        <s v="23573974"/>
        <s v="23575640"/>
        <s v="23575663"/>
        <s v="23576564"/>
        <s v="23576769"/>
        <s v="23577575"/>
        <s v="23577599"/>
        <s v="23577605"/>
        <s v="23577723"/>
        <s v="23577944"/>
        <s v="23578722"/>
        <s v="23579494"/>
        <s v="23579621"/>
        <s v="23581023"/>
        <s v="23581478"/>
        <s v="23581589"/>
        <s v="23582116"/>
        <s v="23582454"/>
        <s v="23583268"/>
        <s v="23584421"/>
        <s v="23584633"/>
        <s v="23584979"/>
        <s v="23585995"/>
        <s v="23586519"/>
        <s v="23586879"/>
        <s v="23587183"/>
        <s v="23588064"/>
        <s v="23588549"/>
        <s v="23588590"/>
        <s v="23588815"/>
        <s v="23590801"/>
        <s v="23594016"/>
        <s v="23594706"/>
        <s v="23595174"/>
        <s v="23595639"/>
        <s v="23595778"/>
        <s v="23597820"/>
        <s v="23598024"/>
        <s v="23598890"/>
        <s v="23599400"/>
        <s v="23599871"/>
        <s v="23600758"/>
        <s v="23600978"/>
        <s v="23601535"/>
        <s v="23601596"/>
        <s v="23601726"/>
        <s v="23603877"/>
        <s v="23603964"/>
        <s v="23605031"/>
        <s v="23605476"/>
        <s v="23605844"/>
        <s v="23606822"/>
        <s v="23607400"/>
        <s v="23607503"/>
        <s v="23607760"/>
        <s v="23607773"/>
        <s v="23607885"/>
        <s v="23608012"/>
        <s v="23610429"/>
        <s v="23611051"/>
        <s v="23611077"/>
        <s v="23611137"/>
        <s v="23611230"/>
        <s v="23611420"/>
        <s v="23611534"/>
        <s v="23611779"/>
        <s v="23611826"/>
        <s v="23611836"/>
        <s v="23611949"/>
        <s v="23612793"/>
        <s v="23612931"/>
        <s v="23613085"/>
        <s v="23614885"/>
        <s v="23614906"/>
        <s v="23615488"/>
        <s v="23615653"/>
        <s v="23616451"/>
        <s v="23616574"/>
        <s v="23616629"/>
        <s v="23616658"/>
        <s v="23617820"/>
        <s v="23618648"/>
        <s v="23618707"/>
        <s v="23619315"/>
        <s v="23619320"/>
        <s v="23619412"/>
        <s v="23619423"/>
        <s v="23620688"/>
        <s v="23621639"/>
        <s v="23621719"/>
        <s v="23622446"/>
        <s v="23622533"/>
        <s v="23622551"/>
        <s v="23622563"/>
        <s v="23623061"/>
        <s v="23623941"/>
        <s v="23623945"/>
        <s v="23623965"/>
        <s v="23623974"/>
        <s v="23624010"/>
        <s v="23624203"/>
        <s v="23624280"/>
        <s v="23624690"/>
        <s v="23624994"/>
        <s v="23625261"/>
        <s v="23625534"/>
        <s v="23626116"/>
        <s v="23626206"/>
        <s v="23626214"/>
        <s v="23626551"/>
        <s v="23626553"/>
        <s v="23626648"/>
        <s v="23626655"/>
        <s v="23627053"/>
        <s v="23627094"/>
        <s v="23627127"/>
        <s v="23627480"/>
        <s v="23628175"/>
        <s v="23628250"/>
        <s v="23628414"/>
        <s v="23628566"/>
        <s v="23629905"/>
        <s v="23630062"/>
        <s v="23630870"/>
        <s v="23630871"/>
        <s v="23630877"/>
        <s v="23630878"/>
        <s v="23630986"/>
        <s v="23631167"/>
        <s v="23631846"/>
        <s v="23631899"/>
        <s v="23632001"/>
        <s v="23632356"/>
        <s v="23632365"/>
        <s v="23632900"/>
        <s v="23633139"/>
        <s v="23633331"/>
        <s v="23633995"/>
        <s v="23634070"/>
        <s v="23634114"/>
        <s v="23634240"/>
        <s v="23634265"/>
        <s v="23634456"/>
        <s v="23634509"/>
        <s v="23635316"/>
        <s v="23635380"/>
        <s v="23635598"/>
        <s v="23635732"/>
        <s v="23635790"/>
        <s v="23636644"/>
        <s v="23636664"/>
        <s v="23636674"/>
        <s v="23636713"/>
        <s v="23636722"/>
        <s v="23637071"/>
        <s v="23637102"/>
        <s v="23637190"/>
        <s v="23637303"/>
        <s v="23637331"/>
        <s v="23637374"/>
        <s v="23637400"/>
        <s v="23637406"/>
        <s v="23637491"/>
        <s v="23637533"/>
        <s v="23637555"/>
        <s v="23637874"/>
        <s v="23637959"/>
        <s v="23638052"/>
        <s v="23638366"/>
        <s v="23638423"/>
        <s v="23638429"/>
        <s v="23638564"/>
        <s v="23638569"/>
        <s v="23638893"/>
        <s v="23639517"/>
        <s v="23639703"/>
        <s v="23639719"/>
        <s v="23639780"/>
        <s v="23639829"/>
        <s v="23640031"/>
        <s v="23640065"/>
        <s v="23640093"/>
        <s v="23640102"/>
        <s v="23640158"/>
        <s v="23640787"/>
        <s v="23640859"/>
        <s v="23640900"/>
        <s v="23641120"/>
        <s v="23641228"/>
        <s v="23641302"/>
        <s v="23641685"/>
        <s v="23642087"/>
        <s v="23642099"/>
        <s v="23642156"/>
        <s v="23642175"/>
        <s v="23642319"/>
        <s v="23642468"/>
        <s v="23642494"/>
        <s v="23642653"/>
        <s v="23642787"/>
        <s v="23642829"/>
        <s v="23642941"/>
        <s v="23642968"/>
        <s v="23643097"/>
        <s v="23643587"/>
        <s v="23643762"/>
        <s v="23644032"/>
        <s v="23644077"/>
        <s v="23644101"/>
        <s v="23644279"/>
        <s v="23644305"/>
        <s v="23644493"/>
        <s v="23644496"/>
        <s v="23644501"/>
        <s v="23644623"/>
        <s v="23645074"/>
        <s v="23645107"/>
        <s v="23645123"/>
        <s v="23645126"/>
        <s v="23645132"/>
        <s v="23645267"/>
        <s v="23645285"/>
        <s v="23645295"/>
        <s v="23645329"/>
        <s v="23645359"/>
        <s v="23645392"/>
        <s v="23645600"/>
        <s v="23646033"/>
        <s v="23646320"/>
        <s v="23646635"/>
        <s v="23647253"/>
        <s v="23647258"/>
        <s v="23647301"/>
        <s v="23647824"/>
        <s v="23647892"/>
        <s v="23647987"/>
        <s v="23648066"/>
        <s v="23648102"/>
        <s v="23648732"/>
        <s v="23648978"/>
        <s v="23649003"/>
        <s v="23649005"/>
        <s v="23649064"/>
        <s v="23649066"/>
        <s v="23649269"/>
        <s v="23649293"/>
        <s v="23649434"/>
        <s v="23649446"/>
        <s v="23649461"/>
        <s v="23649468"/>
        <s v="23649981"/>
        <s v="23650213"/>
        <s v="23650374"/>
        <s v="23650434"/>
        <s v="23650508"/>
        <s v="23650521"/>
        <s v="23650572"/>
        <s v="23650577"/>
        <s v="23650609"/>
        <s v="23650906"/>
        <s v="23650915"/>
        <s v="23650916"/>
        <s v="23650943"/>
        <s v="23651690"/>
        <s v="23651813"/>
        <s v="23652039"/>
        <s v="23652049"/>
        <s v="23652096"/>
        <s v="23652101"/>
        <s v="23652145"/>
        <s v="23652233"/>
        <s v="23652234"/>
        <s v="23652235"/>
        <s v="23652277"/>
        <s v="23652535"/>
        <s v="23652621"/>
        <s v="23652663"/>
        <s v="23652735"/>
        <s v="23652761"/>
        <s v="23652855"/>
        <s v="23652966"/>
        <s v="23653024"/>
        <s v="23653138"/>
        <s v="23653203"/>
        <s v="23653329"/>
        <s v="23653345"/>
        <s v="23653647"/>
        <s v="23653717"/>
        <s v="23653900"/>
        <s v="23653922"/>
        <s v="23654028"/>
        <s v="23654401"/>
        <s v="23654511"/>
        <s v="23655209"/>
        <s v="23655256"/>
        <s v="23655268"/>
        <s v="23655284"/>
        <s v="23655309"/>
        <s v="23655326"/>
        <s v="23655464"/>
        <s v="23655486"/>
        <s v="23655550"/>
        <s v="23655557"/>
        <s v="23655572"/>
        <s v="23655784"/>
        <s v="23655865"/>
        <s v="23655868"/>
        <s v="23655897"/>
        <s v="23655901"/>
        <s v="23656466"/>
        <s v="23656486"/>
        <s v="23656801"/>
        <s v="23656934"/>
        <s v="23657011"/>
        <s v="23657035"/>
        <s v="23657080"/>
        <s v="23657326"/>
        <s v="23657395"/>
        <s v="23657638"/>
        <s v="23657646"/>
        <s v="23657964"/>
        <s v="23657972"/>
        <s v="23657997"/>
        <s v="23658018"/>
        <s v="23658081"/>
        <s v="23658139"/>
        <s v="23658209"/>
        <s v="23658264"/>
        <s v="23658278"/>
        <s v="23658386"/>
        <s v="23658581"/>
        <s v="23658589"/>
        <s v="23658626"/>
        <s v="23658663"/>
        <s v="23658687"/>
        <s v="23658755"/>
        <s v="23658788"/>
        <s v="23659002"/>
        <s v="23659046"/>
        <s v="23659054"/>
        <s v="23659074"/>
        <s v="23659078"/>
        <s v="23659091"/>
        <s v="23659098"/>
        <s v="23659111"/>
        <s v="23659191"/>
        <s v="23659224"/>
        <s v="23659238"/>
        <s v="23659239"/>
        <s v="23659243"/>
        <s v="23659290"/>
        <s v="23659293"/>
        <s v="23659329"/>
        <s v="23659347"/>
        <s v="23659353"/>
        <s v="23659508"/>
        <s v="23659535"/>
        <s v="23659630"/>
        <s v="23659720"/>
        <s v="23659733"/>
        <s v="23659836"/>
        <s v="23659871"/>
        <s v="23660003"/>
        <s v="23660019"/>
        <s v="23660021"/>
        <s v="23660055"/>
        <s v="23660059"/>
        <s v="23660068"/>
        <s v="23660130"/>
        <s v="23660203"/>
        <s v="23660667"/>
        <s v="23660721"/>
        <s v="23660746"/>
        <s v="23660760"/>
        <s v="23660773"/>
        <s v="23660779"/>
        <s v="23660822"/>
        <s v="23660826"/>
        <s v="23660850"/>
        <s v="23660851"/>
        <s v="23660899"/>
        <s v="23661005"/>
        <s v="23661011"/>
        <s v="23661052"/>
        <s v="23661085"/>
        <s v="23661187"/>
        <s v="23661394"/>
        <s v="23661475"/>
        <s v="23661496"/>
        <s v="23661514"/>
        <s v="23661515"/>
        <s v="23661516"/>
        <s v="23661570"/>
        <s v="23661572"/>
        <s v="23661598"/>
        <s v="23661663"/>
        <s v="23661688"/>
        <s v="23661707"/>
        <s v="23661708"/>
        <s v="23661741"/>
        <s v="23661749"/>
        <s v="23662183"/>
        <s v="23662248"/>
        <s v="23662284"/>
        <s v="23662288"/>
        <s v="23662306"/>
        <s v="23662349"/>
        <s v="23662352"/>
        <s v="23662359"/>
        <s v="23662420"/>
        <s v="23662433"/>
        <s v="23662439"/>
        <s v="23662453"/>
        <s v="23662457"/>
        <s v="23662483"/>
        <s v="23662630"/>
        <s v="23662690"/>
        <s v="23662716"/>
        <s v="23662780"/>
        <s v="23662808"/>
        <s v="23662874"/>
        <s v="23662920"/>
        <s v="23663143"/>
        <s v="23663145"/>
        <s v="23663170"/>
        <s v="23663193"/>
        <s v="23663225"/>
        <s v="23663590"/>
        <s v="23663591"/>
        <s v="23663704"/>
        <s v="23663716"/>
        <s v="23663772"/>
        <s v="23663835"/>
        <s v="23663850"/>
        <s v="23663853"/>
        <s v="23663855"/>
        <s v="23663866"/>
        <s v="23663951"/>
        <s v="23663953"/>
        <s v="23664015"/>
        <s v="23664032"/>
        <s v="23664094"/>
        <s v="23664284"/>
        <s v="23664300"/>
        <s v="23664364"/>
        <s v="23664399"/>
        <s v="23664428"/>
        <s v="23664668"/>
        <s v="23664758"/>
        <s v="23664826"/>
        <s v="23664857"/>
        <s v="23664866"/>
        <s v="23664893"/>
        <s v="23664902"/>
        <s v="23664909"/>
        <s v="23664930"/>
        <s v="23664957"/>
        <s v="23664968"/>
        <s v="23664969"/>
        <s v="23664982"/>
        <s v="23665029"/>
        <s v="23665054"/>
        <s v="23665071"/>
        <s v="23665106"/>
        <s v="23665109"/>
        <s v="23665113"/>
        <s v="23665114"/>
        <s v="23665117"/>
        <s v="23665139"/>
        <s v="23665157"/>
        <s v="23665196"/>
        <s v="23665204"/>
        <s v="23665238"/>
        <s v="23665256"/>
        <s v="23665258"/>
        <s v="23665269"/>
        <s v="23665271"/>
        <s v="23665277"/>
        <s v="23665282"/>
        <s v="23665283"/>
        <s v="23665294"/>
        <s v="23665325"/>
        <s v="23665359"/>
        <s v="23665361"/>
        <s v="23665388"/>
        <s v="23665402"/>
        <s v="23665444"/>
        <s v="23665491"/>
        <s v="23665537"/>
        <s v="23665581"/>
        <s v="23665596"/>
        <s v="23665627"/>
        <s v="23665652"/>
        <s v="23665666"/>
        <s v="23665926"/>
        <s v="23666014"/>
        <s v="23666023"/>
        <s v="23666029"/>
        <s v="23666040"/>
        <s v="23666045"/>
        <s v="23666048"/>
        <s v="23666058"/>
        <s v="23666078"/>
        <s v="23666094"/>
        <s v="23666096"/>
        <s v="23666108"/>
        <s v="23666126"/>
        <s v="23666194"/>
        <s v="23666200"/>
        <s v="23666220"/>
        <s v="23666266"/>
        <s v="23666271"/>
        <s v="23666272"/>
        <s v="23666273"/>
        <s v="23666274"/>
        <s v="23666275"/>
        <s v="23666279"/>
        <s v="23666298"/>
        <s v="23666302"/>
        <s v="23666313"/>
        <s v="23666318"/>
        <s v="23666324"/>
        <s v="23666400"/>
        <s v="23666409"/>
        <s v="23666441"/>
        <s v="23666476"/>
        <s v="23666477"/>
        <s v="23666486"/>
        <s v="23666510"/>
        <s v="23666520"/>
        <s v="23666601"/>
        <s v="23666614"/>
        <s v="23666630"/>
        <s v="23666685"/>
        <s v="23666689"/>
        <s v="23666700"/>
        <s v="23666724"/>
        <s v="23666737"/>
        <s v="23666760"/>
        <s v="23666772"/>
        <s v="23666775"/>
        <s v="23666780"/>
        <s v="23666785"/>
        <s v="23666829"/>
        <s v="23666831"/>
        <s v="23666841"/>
        <s v="23666845"/>
        <s v="23666861"/>
        <s v="23666862"/>
        <s v="23666865"/>
        <s v="23666867"/>
        <s v="23666869"/>
        <s v="23666873"/>
        <s v="23666899"/>
        <s v="23667138"/>
        <s v="23667139"/>
        <s v="23667141"/>
        <s v="23667142"/>
        <s v="23667143"/>
        <s v="23667168"/>
        <s v="23667170"/>
        <s v="23667180"/>
        <s v="23667187"/>
        <s v="23667204"/>
        <s v="23667206"/>
        <s v="23667207"/>
        <s v="23667217"/>
        <s v="23667237"/>
        <s v="23667241"/>
        <s v="23667249"/>
        <s v="23667258"/>
        <s v="23667273"/>
        <s v="23667303"/>
        <s v="23667316"/>
        <s v="23667327"/>
        <s v="23667329"/>
        <s v="23667337"/>
        <s v="23667353"/>
        <s v="23667375"/>
        <s v="23667408"/>
        <s v="23667410"/>
        <s v="23667504"/>
        <s v="23667505"/>
        <s v="23667525"/>
        <s v="23667597"/>
        <s v="23667607"/>
        <s v="23667640"/>
        <s v="23667667"/>
        <s v="23667687"/>
        <s v="23667696"/>
        <s v="23667697"/>
        <s v="23667703"/>
        <s v="23667727"/>
        <s v="23667738"/>
        <s v="23667759"/>
        <s v="23667768"/>
        <s v="23667786"/>
        <s v="23667796"/>
        <s v="23667797"/>
        <s v="23667816"/>
        <s v="23667827"/>
        <s v="23667842"/>
        <s v="23667847"/>
        <s v="23667878"/>
        <s v="23667889"/>
        <s v="23667902"/>
        <s v="23667928"/>
        <s v="23667930"/>
        <s v="23667941"/>
        <s v="23667943"/>
        <s v="23667946"/>
        <s v="23667948"/>
        <s v="23667982"/>
        <s v="23667986"/>
        <s v="23667996"/>
        <s v="23667998"/>
        <s v="23668021"/>
        <s v="23668035"/>
        <s v="23668039"/>
        <s v="23668049"/>
        <s v="23668061"/>
        <s v="23668288"/>
        <s v="23668702"/>
        <s v="23668732"/>
        <s v="23668871"/>
        <s v="23668889"/>
        <s v="23668895"/>
        <s v="23668923"/>
        <s v="23668940"/>
        <s v="23668944"/>
        <s v="23668949"/>
        <s v="23668979"/>
        <s v="23668991"/>
        <s v="23669003"/>
        <s v="23669007"/>
        <s v="23669013"/>
        <s v="23669015"/>
        <s v="23669023"/>
        <s v="23669027"/>
        <s v="23669036"/>
        <s v="23669038"/>
        <s v="23669044"/>
        <s v="23669062"/>
        <s v="23669065"/>
        <s v="23669074"/>
        <s v="23669075"/>
        <s v="23669077"/>
        <s v="23669078"/>
        <s v="23669087"/>
        <s v="23669093"/>
        <s v="23669097"/>
        <s v="23669101"/>
        <s v="23669106"/>
        <s v="23669109"/>
        <s v="23669118"/>
        <s v="23669121"/>
        <s v="23669148"/>
        <s v="23669149"/>
        <s v="23669151"/>
        <s v="23669234"/>
        <s v="23669239"/>
        <s v="23669246"/>
        <s v="23669249"/>
        <s v="23669255"/>
        <s v="23669262"/>
        <s v="23669267"/>
        <s v="23669270"/>
        <s v="23669293"/>
        <s v="23669332"/>
        <s v="23669333"/>
        <s v="23669337"/>
        <s v="23669339"/>
        <s v="23669358"/>
        <s v="23669386"/>
        <s v="23669394"/>
        <s v="23669415"/>
        <s v="23669423"/>
        <s v="23669431"/>
        <s v="23669433"/>
        <s v="23669435"/>
        <s v="23669441"/>
        <s v="23669454"/>
        <s v="23669459"/>
        <s v="23669471"/>
        <s v="23669476"/>
        <s v="23669480"/>
        <s v="23669509"/>
        <s v="23669595"/>
        <s v="23669608"/>
        <s v="23669612"/>
        <s v="23669615"/>
        <s v="23669625"/>
        <s v="23669640"/>
        <s v="23669655"/>
        <s v="23669658"/>
        <s v="23669670"/>
        <s v="23669677"/>
        <s v="23669685"/>
        <s v="23669687"/>
        <s v="23669688"/>
        <s v="23669690"/>
        <s v="23669693"/>
        <s v="23669696"/>
        <s v="23669700"/>
        <s v="23669702"/>
        <s v="23669704"/>
        <s v="23669711"/>
        <s v="23669736"/>
        <s v="23669761"/>
        <s v="23669764"/>
        <s v="23669766"/>
        <s v="23670078"/>
        <s v="23670149"/>
        <s v="23670464"/>
        <s v="23670526"/>
        <s v="23670561"/>
        <s v="23670562"/>
        <s v="23670593"/>
        <s v="23670594"/>
        <s v="23670613"/>
        <s v="23670614"/>
        <s v="23670624"/>
        <s v="23670625"/>
        <s v="23670641"/>
        <s v="23670649"/>
        <s v="23670655"/>
        <s v="23670660"/>
        <s v="23670663"/>
        <s v="23670665"/>
        <s v="23670678"/>
        <s v="23670697"/>
        <s v="23670708"/>
        <s v="23670713"/>
        <s v="23670717"/>
        <s v="23670738"/>
        <s v="23670745"/>
        <s v="23670752"/>
        <s v="23670753"/>
        <s v="23670780"/>
        <s v="23670786"/>
        <s v="23670792"/>
        <s v="23670799"/>
        <s v="23670802"/>
        <s v="23670805"/>
        <s v="23670806"/>
        <s v="23670823"/>
        <s v="23670824"/>
        <s v="23670835"/>
        <s v="23670837"/>
        <s v="23670841"/>
        <s v="23670856"/>
        <s v="23670857"/>
        <s v="23670863"/>
        <s v="23670874"/>
        <s v="23670877"/>
        <s v="23670905"/>
        <s v="23670912"/>
        <s v="23670916"/>
        <s v="23670917"/>
        <s v="23670926"/>
        <s v="23670954"/>
        <s v="23670964"/>
        <s v="23670967"/>
        <s v="23670968"/>
        <s v="23670995"/>
        <s v="23671018"/>
        <s v="23671022"/>
        <s v="23671025"/>
        <s v="23671052"/>
        <s v="23671058"/>
        <s v="23671061"/>
        <s v="23671068"/>
        <s v="23671084"/>
        <s v="23671086"/>
        <s v="23671098"/>
        <s v="23671117"/>
        <s v="23671125"/>
        <s v="23671126"/>
        <s v="23671130"/>
        <s v="23671132"/>
        <s v="23671133"/>
        <s v="23671134"/>
        <s v="23671196"/>
        <s v="23671211"/>
        <s v="23671274"/>
        <s v="23671276"/>
        <s v="23671283"/>
        <s v="23671291"/>
        <s v="23671313"/>
        <s v="23671319"/>
        <s v="23671321"/>
        <s v="23671325"/>
        <s v="23671329"/>
        <s v="23671332"/>
        <s v="23671351"/>
        <s v="23671358"/>
        <s v="23671359"/>
        <s v="23671363"/>
        <s v="23671366"/>
        <s v="23671390"/>
        <s v="23671391"/>
        <s v="23671422"/>
        <s v="23671429"/>
        <s v="23671430"/>
        <s v="23671435"/>
        <s v="23671439"/>
        <s v="23671468"/>
        <s v="23671472"/>
        <s v="23671485"/>
        <s v="23671500"/>
        <s v="23671506"/>
        <s v="23671512"/>
        <s v="23671521"/>
        <s v="23671540"/>
        <s v="23671555"/>
        <s v="23671562"/>
        <s v="23671565"/>
        <s v="23671570"/>
        <s v="23671614"/>
        <s v="23671623"/>
        <s v="23671626"/>
        <s v="23671627"/>
        <s v="23671628"/>
        <s v="23671634"/>
        <s v="23671638"/>
        <s v="23671653"/>
        <s v="23671655"/>
        <s v="23671656"/>
        <s v="23671659"/>
        <s v="23671667"/>
        <s v="23671824"/>
        <s v="23671840"/>
        <s v="23671846"/>
        <s v="23671852"/>
        <s v="23671861"/>
        <s v="23671862"/>
        <s v="23671864"/>
        <s v="23671877"/>
        <s v="23671880"/>
        <s v="23671884"/>
        <s v="23671886"/>
        <s v="23671900"/>
        <s v="23671901"/>
        <s v="23671909"/>
        <s v="23671912"/>
        <s v="23671919"/>
        <s v="23671924"/>
        <s v="23671925"/>
        <s v="23671926"/>
        <s v="23671928"/>
        <s v="23671931"/>
        <s v="23671932"/>
        <s v="23671939"/>
        <s v="23671940"/>
        <s v="23671948"/>
        <s v="23671950"/>
        <s v="23671961"/>
        <s v="23671968"/>
        <s v="23671970"/>
        <s v="23671972"/>
        <s v="23671973"/>
        <s v="23671975"/>
        <s v="23671976"/>
        <s v="23671977"/>
        <s v="23671978"/>
        <s v="23671989"/>
        <s v="23671990"/>
        <s v="23672000"/>
        <s v="23672004"/>
        <s v="23672008"/>
        <s v="23672019"/>
        <s v="23672025"/>
        <s v="23672035"/>
        <s v="23672040"/>
        <s v="23672054"/>
        <s v="23672063"/>
        <s v="23672071"/>
        <s v="23672076"/>
        <s v="23672080"/>
        <s v="23672096"/>
        <s v="23672101"/>
        <s v="23672107"/>
        <s v="23672109"/>
        <s v="23672110"/>
        <s v="23672128"/>
        <s v="23672139"/>
        <s v="23672142"/>
        <s v="23672144"/>
        <s v="23672153"/>
        <s v="23672156"/>
        <s v="23672164"/>
        <s v="23672165"/>
        <s v="23672171"/>
        <s v="23672176"/>
        <s v="23672179"/>
        <s v="23672181"/>
        <s v="23672184"/>
        <s v="23672193"/>
        <s v="23672194"/>
        <s v="23672195"/>
        <s v="23672201"/>
        <s v="23672206"/>
        <s v="23672212"/>
        <s v="23672224"/>
        <s v="23672226"/>
        <s v="23672227"/>
        <s v="23672230"/>
        <s v="23672236"/>
        <s v="23672243"/>
        <s v="23672245"/>
        <s v="23672249"/>
        <s v="23672252"/>
        <s v="23672256"/>
        <s v="23672266"/>
        <s v="23672280"/>
        <s v="23672281"/>
        <s v="23672286"/>
        <s v="23672289"/>
        <s v="23672297"/>
        <s v="23672304"/>
        <s v="23672306"/>
        <s v="23672309"/>
        <s v="23672310"/>
        <s v="23672320"/>
        <s v="23672328"/>
        <s v="23672330"/>
        <s v="23672335"/>
        <s v="23672343"/>
        <s v="23672347"/>
        <s v="23672348"/>
        <s v="23672362"/>
        <s v="23672366"/>
        <s v="23672371"/>
        <s v="23672393"/>
        <s v="23672398"/>
        <s v="23672405"/>
        <s v="23672410"/>
        <s v="23672423"/>
        <s v="23672434"/>
        <s v="23672438"/>
        <s v="23672449"/>
        <s v="23672454"/>
        <s v="23672482"/>
        <s v="23672486"/>
        <s v="23672490"/>
        <s v="23672499"/>
        <s v="23672509"/>
        <s v="23672530"/>
        <s v="23672541"/>
        <s v="23672553"/>
        <s v="23672554"/>
        <s v="23672555"/>
        <s v="23672556"/>
        <s v="23672558"/>
        <s v="23672560"/>
        <s v="23672565"/>
        <s v="23672585"/>
        <s v="23672593"/>
        <s v="23672595"/>
        <s v="23672597"/>
        <s v="23672598"/>
        <s v="23672605"/>
        <s v="23672612"/>
        <s v="23672617"/>
        <s v="23672623"/>
        <s v="23672626"/>
        <s v="23672629"/>
        <s v="23672630"/>
        <s v="23672636"/>
        <s v="23672644"/>
        <s v="23672652"/>
        <s v="23672661"/>
        <s v="23672687"/>
        <s v="23672689"/>
        <s v="23672696"/>
        <s v="23672701"/>
        <s v="23672703"/>
        <s v="23672708"/>
        <s v="23672711"/>
        <s v="23672717"/>
        <s v="23672724"/>
        <s v="23672739"/>
        <s v="23672744"/>
        <s v="23672745"/>
        <s v="23672755"/>
        <s v="23672756"/>
        <s v="23672986"/>
        <s v="23672991"/>
        <s v="23673015"/>
        <s v="23673016"/>
        <s v="23673029"/>
        <s v="23673032"/>
        <s v="23673038"/>
        <s v="23673041"/>
        <s v="23673045"/>
        <s v="23673053"/>
        <s v="23673054"/>
        <s v="23673058"/>
        <s v="23673062"/>
        <s v="23673070"/>
        <s v="23673072"/>
        <s v="23673073"/>
        <s v="23673077"/>
        <s v="23673083"/>
        <s v="23673086"/>
        <s v="23673087"/>
        <s v="23673089"/>
        <s v="23673090"/>
        <s v="23673096"/>
        <s v="23673099"/>
        <s v="23673100"/>
        <s v="23673106"/>
        <s v="23673107"/>
        <s v="23673110"/>
        <s v="23673116"/>
        <s v="23673119"/>
        <s v="23673126"/>
        <s v="23673139"/>
        <s v="23673143"/>
        <s v="23673152"/>
        <s v="23673155"/>
        <s v="23673156"/>
        <s v="23673159"/>
        <s v="23673164"/>
        <s v="23673166"/>
        <s v="23673168"/>
        <s v="23673170"/>
        <s v="23673174"/>
        <s v="23673180"/>
        <s v="23673181"/>
        <s v="23673183"/>
        <s v="23673188"/>
        <s v="23673190"/>
        <s v="23673196"/>
        <s v="23673198"/>
        <s v="23673199"/>
        <s v="23673207"/>
        <s v="23673209"/>
        <s v="23673214"/>
        <s v="23673215"/>
        <s v="23673216"/>
        <s v="23673222"/>
        <s v="23673226"/>
        <s v="23673228"/>
        <s v="23673230"/>
        <s v="23673234"/>
        <s v="23673237"/>
        <s v="23673240"/>
        <s v="23673243"/>
        <s v="23673249"/>
        <s v="23673259"/>
        <s v="23673263"/>
        <s v="23673273"/>
        <s v="23673283"/>
        <s v="23673291"/>
        <s v="23673293"/>
        <s v="23673302"/>
        <s v="23673305"/>
        <s v="23673316"/>
        <s v="23673325"/>
        <s v="23673332"/>
        <s v="23673334"/>
        <s v="23673335"/>
        <s v="23673343"/>
        <s v="23673347"/>
        <s v="23673352"/>
        <s v="23673354"/>
        <s v="23673359"/>
        <s v="23673360"/>
        <s v="23673361"/>
        <s v="23673365"/>
        <s v="23673376"/>
        <s v="23673402"/>
        <s v="23673417"/>
        <s v="23673422"/>
        <s v="23673434"/>
        <s v="23673449"/>
        <s v="23673450"/>
        <s v="23673451"/>
        <s v="23673453"/>
        <s v="23673454"/>
        <s v="23673455"/>
        <s v="23673457"/>
        <s v="23673461"/>
        <s v="23673463"/>
        <s v="23673465"/>
        <s v="23673470"/>
        <s v="23673471"/>
        <s v="23673478"/>
        <s v="23673482"/>
        <s v="23673483"/>
        <s v="23673484"/>
        <s v="23673485"/>
        <s v="23673486"/>
        <s v="23673487"/>
        <s v="23673488"/>
        <s v="23673489"/>
        <s v="23673491"/>
        <s v="23673492"/>
        <s v="23673493"/>
        <s v="23673495"/>
        <s v="23673500"/>
        <s v="23673506"/>
        <s v="23673507"/>
        <s v="23673518"/>
        <s v="23673521"/>
        <s v="23673524"/>
        <s v="23673526"/>
        <s v="23673527"/>
        <s v="23673528"/>
        <s v="23673530"/>
        <s v="23673534"/>
        <s v="23673537"/>
        <s v="23673543"/>
        <s v="23673548"/>
        <s v="23673552"/>
        <s v="23673556"/>
        <s v="23673557"/>
        <s v="23673560"/>
        <s v="23673562"/>
        <s v="23673564"/>
        <s v="23673567"/>
        <s v="23673568"/>
        <s v="23673572"/>
        <s v="23673574"/>
        <s v="23673576"/>
        <s v="23673580"/>
        <s v="23673584"/>
        <s v="23673587"/>
        <s v="23673590"/>
        <s v="23673591"/>
        <s v="23673592"/>
        <s v="23673593"/>
        <s v="23673594"/>
        <s v="23673597"/>
        <s v="23673598"/>
        <s v="23673603"/>
        <s v="23673610"/>
        <s v="23673617"/>
        <s v="23673623"/>
        <s v="23673626"/>
        <s v="23673628"/>
        <s v="23673637"/>
        <s v="23673638"/>
        <s v="23673641"/>
        <s v="23673642"/>
        <s v="23673660"/>
        <s v="23673667"/>
        <s v="23673671"/>
        <s v="23673672"/>
        <s v="23673676"/>
        <s v="23673678"/>
        <s v="23673679"/>
        <s v="23673682"/>
        <s v="23673688"/>
        <s v="23673692"/>
        <s v="23673698"/>
        <s v="23673699"/>
        <s v="23673701"/>
        <s v="23673704"/>
        <s v="23673708"/>
        <s v="23673709"/>
        <s v="23673711"/>
        <s v="23673713"/>
        <s v="23673721"/>
        <s v="23673728"/>
        <s v="23673734"/>
        <s v="23673735"/>
        <s v="23673736"/>
        <s v="23673741"/>
        <s v="23673742"/>
        <s v="23673746"/>
        <s v="23673747"/>
        <s v="23673748"/>
        <s v="23673751"/>
        <s v="23673753"/>
        <s v="23673759"/>
        <s v="23673761"/>
        <s v="23673763"/>
        <s v="23673776"/>
        <s v="23673782"/>
        <s v="23673784"/>
        <s v="23673992"/>
        <s v="23673993"/>
        <s v="23673995"/>
        <s v="23674000"/>
        <s v="23674002"/>
        <s v="23674007"/>
        <s v="23674008"/>
        <s v="23674009"/>
        <s v="23674010"/>
        <s v="23674011"/>
        <s v="23674012"/>
        <s v="23674016"/>
        <s v="23674020"/>
        <s v="23674022"/>
        <s v="23674023"/>
        <s v="23674024"/>
        <s v="23674025"/>
        <s v="23674026"/>
        <s v="23674033"/>
        <s v="23674034"/>
        <s v="23674036"/>
        <s v="23674038"/>
        <s v="23674041"/>
        <s v="23674043"/>
        <s v="23674053"/>
        <s v="23674057"/>
        <s v="23674058"/>
        <s v="23674063"/>
        <s v="23674067"/>
        <s v="23674087"/>
        <s v="23674091"/>
        <s v="23674106"/>
        <s v="23674114"/>
        <s v="23674125"/>
        <s v="23674129"/>
        <s v="23674130"/>
        <s v="23674131"/>
        <s v="23674132"/>
        <s v="23674135"/>
        <s v="23674136"/>
        <s v="23674139"/>
        <s v="23674141"/>
        <s v="23674145"/>
        <s v="23674151"/>
        <s v="23674152"/>
        <s v="23674160"/>
        <s v="23674162"/>
        <s v="23674170"/>
        <s v="23674176"/>
        <s v="23674177"/>
        <s v="23674182"/>
        <s v="23674184"/>
        <s v="23674185"/>
        <s v="23674187"/>
        <s v="23674190"/>
        <s v="23674192"/>
        <s v="23674194"/>
        <s v="23674198"/>
        <s v="23674200"/>
        <s v="23674201"/>
        <s v="23674203"/>
        <s v="23674204"/>
        <s v="23674206"/>
        <s v="23674211"/>
        <s v="23674215"/>
        <s v="23674223"/>
        <s v="23674227"/>
        <s v="23674233"/>
        <s v="23674239"/>
        <s v="23674240"/>
        <s v="23674241"/>
        <s v="23674245"/>
        <s v="23674249"/>
        <s v="23674252"/>
        <s v="23674254"/>
        <s v="23674259"/>
        <s v="23674262"/>
        <s v="23674263"/>
        <s v="23674264"/>
        <s v="23674265"/>
        <s v="23674267"/>
        <s v="23674269"/>
        <s v="23674279"/>
        <s v="23674281"/>
        <s v="23674285"/>
        <s v="23674286"/>
        <s v="23674295"/>
        <s v="23674297"/>
        <s v="23674299"/>
        <s v="23674304"/>
        <s v="23674306"/>
        <s v="23674308"/>
        <s v="23674309"/>
        <s v="23674314"/>
        <s v="23674315"/>
        <s v="23674316"/>
        <s v="23674320"/>
        <s v="23674321"/>
        <s v="23674322"/>
        <s v="23674326"/>
        <s v="23674327"/>
        <s v="23674328"/>
        <s v="23674332"/>
        <s v="23674345"/>
        <s v="23674349"/>
        <s v="23674353"/>
        <s v="23674354"/>
        <s v="23674444"/>
        <s v="23674453"/>
        <s v="23674455"/>
        <s v="23674458"/>
        <s v="23674459"/>
        <s v="23674464"/>
        <s v="23674468"/>
        <s v="23674475"/>
        <s v="23674478"/>
        <s v="23674483"/>
        <s v="23674486"/>
        <s v="23674488"/>
        <s v="23674490"/>
        <s v="23674492"/>
        <s v="23674493"/>
        <s v="23674499"/>
        <s v="23674501"/>
        <s v="23674507"/>
        <s v="23674508"/>
        <s v="23674510"/>
        <s v="23674515"/>
        <s v="23674520"/>
        <s v="23674525"/>
        <s v="23674527"/>
        <s v="23674532"/>
        <s v="23674533"/>
        <s v="23674536"/>
        <s v="23674537"/>
        <s v="23674538"/>
        <s v="23674542"/>
        <s v="23674544"/>
        <s v="23674551"/>
        <s v="23674558"/>
        <s v="23674559"/>
        <s v="23674570"/>
        <s v="23674571"/>
        <s v="23674577"/>
        <s v="23674588"/>
        <s v="23674592"/>
        <s v="23674597"/>
        <s v="23674615"/>
        <s v="23674617"/>
        <s v="23674623"/>
        <s v="23674626"/>
        <s v="23674636"/>
        <s v="23674638"/>
        <s v="23674640"/>
        <s v="23674648"/>
        <s v="23674658"/>
        <s v="23674660"/>
        <s v="23674663"/>
        <s v="23674664"/>
        <s v="23674670"/>
        <s v="23674677"/>
        <s v="23674682"/>
        <s v="23674683"/>
        <s v="23674689"/>
        <s v="23674706"/>
        <s v="23674707"/>
        <s v="23674710"/>
        <s v="23674714"/>
        <s v="23674729"/>
        <s v="23674732"/>
        <s v="23674733"/>
        <s v="23674737"/>
        <s v="23674738"/>
        <s v="23674741"/>
        <s v="23674742"/>
        <s v="23674744"/>
        <s v="23674745"/>
        <s v="23674746"/>
        <s v="23674750"/>
        <s v="23674756"/>
        <s v="23674757"/>
        <s v="23674758"/>
        <s v="23674760"/>
        <s v="23674761"/>
        <s v="23674763"/>
        <s v="23674766"/>
        <s v="23674768"/>
        <s v="23674770"/>
        <s v="23674771"/>
        <s v="23674775"/>
        <s v="23674777"/>
        <s v="23674783"/>
        <s v="23674785"/>
        <s v="23674789"/>
        <s v="23674791"/>
        <s v="23674796"/>
        <s v="23674798"/>
        <s v="23674800"/>
        <s v="23674801"/>
        <s v="23674803"/>
        <s v="23674805"/>
        <s v="23674806"/>
        <s v="23674807"/>
        <s v="23674809"/>
        <s v="23674813"/>
        <s v="23674814"/>
        <s v="23674815"/>
        <s v="23674817"/>
        <s v="23674821"/>
        <s v="23674822"/>
        <s v="23674823"/>
        <s v="23674824"/>
        <s v="23674825"/>
        <s v="23674826"/>
        <s v="23674827"/>
        <s v="23674829"/>
        <s v="23674831"/>
        <s v="23674833"/>
        <s v="23674837"/>
        <s v="23674838"/>
        <s v="23674839"/>
        <s v="23674842"/>
        <s v="23674845"/>
        <s v="23674847"/>
        <s v="23674849"/>
        <s v="23674853"/>
        <s v="23674855"/>
        <s v="23674859"/>
        <s v="23674864"/>
        <s v="23674873"/>
        <s v="23674874"/>
        <s v="23674876"/>
        <s v="23674880"/>
        <s v="23675112"/>
        <s v="23675114"/>
        <s v="23675116"/>
        <s v="23675118"/>
        <s v="23675127"/>
        <s v="23675148"/>
        <s v="23675160"/>
        <s v="23675163"/>
        <s v="23675164"/>
        <s v="23675165"/>
        <s v="23675177"/>
        <s v="23675178"/>
        <s v="23675181"/>
        <s v="23675182"/>
        <s v="23675185"/>
        <s v="23675193"/>
        <s v="23675197"/>
        <s v="23675199"/>
        <s v="23675210"/>
        <s v="23675212"/>
        <s v="23675213"/>
        <s v="23675214"/>
        <s v="23675220"/>
        <s v="23675225"/>
        <s v="23675227"/>
        <s v="23675228"/>
        <s v="23675231"/>
        <s v="23675234"/>
        <s v="23675238"/>
        <s v="23675239"/>
        <s v="23675240"/>
        <s v="23675241"/>
        <s v="23675242"/>
        <s v="23675243"/>
        <s v="23675244"/>
        <s v="23675256"/>
        <s v="23675260"/>
        <s v="23675262"/>
        <s v="23675263"/>
        <s v="23675271"/>
        <s v="23675273"/>
        <s v="23675274"/>
        <s v="23675278"/>
        <s v="23675279"/>
        <s v="23675283"/>
        <s v="23675284"/>
        <s v="23675285"/>
        <s v="23675287"/>
        <s v="23675289"/>
        <s v="23675299"/>
        <s v="23675303"/>
        <s v="23675309"/>
        <s v="23675310"/>
        <s v="23675311"/>
        <s v="23675316"/>
        <s v="23675318"/>
        <s v="23675319"/>
        <s v="23675320"/>
        <s v="23675321"/>
        <s v="23675322"/>
        <s v="23675324"/>
        <s v="23675326"/>
        <s v="23675329"/>
        <s v="23675333"/>
        <s v="23675339"/>
        <s v="23675348"/>
        <s v="23675352"/>
        <s v="23675357"/>
        <s v="23675360"/>
        <s v="23675362"/>
        <s v="23675364"/>
        <s v="23675366"/>
        <s v="23675368"/>
        <s v="23675370"/>
        <s v="23675372"/>
        <s v="23675385"/>
        <s v="23675387"/>
        <s v="23675394"/>
        <s v="23675401"/>
        <s v="23675410"/>
        <s v="23675413"/>
        <s v="23675414"/>
        <s v="23675417"/>
        <s v="23675418"/>
        <s v="23675419"/>
        <s v="23675424"/>
        <s v="23675427"/>
        <s v="23675433"/>
        <s v="23675434"/>
        <s v="23675435"/>
        <s v="23675440"/>
        <s v="23675442"/>
        <s v="23675446"/>
        <s v="23675456"/>
        <s v="23675457"/>
        <s v="23675461"/>
        <s v="23675464"/>
        <s v="23675471"/>
        <s v="23675473"/>
        <s v="23675477"/>
        <s v="23675481"/>
        <s v="23675482"/>
        <s v="23675483"/>
        <s v="23675486"/>
        <s v="23675493"/>
        <s v="23675494"/>
        <s v="23675496"/>
        <s v="23675499"/>
        <s v="23675502"/>
        <s v="23675506"/>
        <s v="23675509"/>
        <s v="23675511"/>
        <s v="23675512"/>
        <s v="23675514"/>
        <s v="23675515"/>
        <s v="23675520"/>
        <s v="23675525"/>
        <s v="23675528"/>
        <s v="23675529"/>
        <s v="23675531"/>
        <s v="23675532"/>
        <s v="23675534"/>
        <s v="23675535"/>
        <s v="23675539"/>
        <s v="23675545"/>
        <s v="23675547"/>
        <s v="23675548"/>
        <s v="23675550"/>
        <s v="23675552"/>
        <s v="23675554"/>
        <s v="23675558"/>
        <s v="23675559"/>
        <s v="23675560"/>
        <s v="23675576"/>
        <s v="23675581"/>
        <s v="23675582"/>
        <s v="23675589"/>
        <s v="23675592"/>
        <s v="23675593"/>
        <s v="23675595"/>
        <s v="23675602"/>
        <s v="23675604"/>
        <s v="23675606"/>
        <s v="23675619"/>
        <s v="23675622"/>
        <s v="23675624"/>
        <s v="23675631"/>
        <s v="23675633"/>
        <s v="23675634"/>
        <s v="23675637"/>
        <s v="23675641"/>
        <s v="23675653"/>
        <s v="23675656"/>
        <s v="23675657"/>
        <s v="23675659"/>
        <s v="23675661"/>
        <s v="23675662"/>
        <s v="23675664"/>
        <s v="23675666"/>
        <s v="23675671"/>
        <s v="23675673"/>
        <s v="23675676"/>
        <s v="23675681"/>
        <s v="23675683"/>
        <s v="23675684"/>
        <s v="23675685"/>
        <s v="23675686"/>
        <s v="23675694"/>
        <s v="23675695"/>
        <s v="23675697"/>
        <s v="23675700"/>
        <s v="23675706"/>
        <s v="23675707"/>
        <s v="23675709"/>
        <s v="23675710"/>
        <s v="23675713"/>
        <s v="23675718"/>
        <s v="23675721"/>
        <s v="23675725"/>
        <s v="23675728"/>
        <s v="23675730"/>
        <s v="23675731"/>
        <s v="23675732"/>
        <s v="23675733"/>
        <s v="23675735"/>
        <s v="23675736"/>
        <s v="23675749"/>
        <s v="23675751"/>
        <s v="23675752"/>
        <s v="23675763"/>
        <s v="23675768"/>
        <s v="23675769"/>
        <s v="23675770"/>
        <s v="23675780"/>
        <s v="23675785"/>
        <s v="23675790"/>
        <s v="23675793"/>
        <s v="23675797"/>
        <s v="23675798"/>
        <s v="23675801"/>
        <s v="23675802"/>
        <s v="23675803"/>
        <s v="23675807"/>
        <s v="23675810"/>
        <s v="23675812"/>
        <s v="23675815"/>
        <s v="23675817"/>
        <s v="23675818"/>
        <s v="23675819"/>
        <s v="23675826"/>
        <s v="23675830"/>
        <s v="23675831"/>
        <s v="23675832"/>
        <s v="23675838"/>
        <s v="23675839"/>
        <s v="23675851"/>
        <s v="23675852"/>
        <s v="23675857"/>
        <s v="23675860"/>
        <s v="23675862"/>
        <s v="23675864"/>
        <s v="23675868"/>
        <s v="23675870"/>
        <s v="23675876"/>
        <s v="23675882"/>
        <s v="23675886"/>
        <s v="23675889"/>
        <s v="23675890"/>
        <s v="23675894"/>
        <s v="23675898"/>
        <s v="23675901"/>
        <s v="23675902"/>
        <s v="23675905"/>
        <s v="23675906"/>
        <s v="23675915"/>
        <s v="23675921"/>
        <s v="23675923"/>
        <s v="23675924"/>
        <s v="23675925"/>
        <s v="23675930"/>
        <s v="23675931"/>
        <s v="23675956"/>
        <s v="23675967"/>
        <s v="23675980"/>
        <s v="23675981"/>
        <s v="23675992"/>
        <s v="23675995"/>
        <s v="23675996"/>
        <s v="23675997"/>
        <s v="23676005"/>
        <s v="23676008"/>
        <s v="23676014"/>
        <s v="23676021"/>
        <s v="23676030"/>
        <s v="23676033"/>
        <s v="23676034"/>
        <s v="23676037"/>
        <s v="23676041"/>
        <s v="23676238"/>
        <s v="23676270"/>
        <s v="23676274"/>
        <s v="23676276"/>
        <s v="23676277"/>
        <s v="23676281"/>
        <s v="23676298"/>
        <s v="23676299"/>
        <s v="23676304"/>
        <s v="23676305"/>
        <s v="23676307"/>
        <s v="23676311"/>
        <s v="23676322"/>
        <s v="23676324"/>
        <s v="23676326"/>
        <s v="23676327"/>
        <s v="23676340"/>
        <s v="23676352"/>
        <s v="23676358"/>
        <s v="23676383"/>
        <s v="23676455"/>
        <s v="23676473"/>
        <s v="23676480"/>
        <s v="23676494"/>
        <s v="23676658"/>
        <s v="23676684"/>
        <s v="23676685"/>
        <s v="23676687"/>
        <s v="23676689"/>
        <s v="23676691"/>
        <s v="23676692"/>
        <s v="23676694"/>
        <s v="23676756"/>
        <s v="23676787"/>
        <s v="23676788"/>
        <s v="23676792"/>
        <s v="23676793"/>
        <s v="23676798"/>
        <s v="23676799"/>
        <s v="23676800"/>
        <s v="23676807"/>
        <s v="23676811"/>
        <s v="23676813"/>
        <s v="23676814"/>
        <s v="23676816"/>
        <s v="23676824"/>
        <s v="23676829"/>
        <s v="23676830"/>
        <s v="23676831"/>
        <s v="23676835"/>
        <s v="23676836"/>
        <s v="23676839"/>
        <s v="23676841"/>
        <s v="23676842"/>
        <s v="23676845"/>
        <s v="23676848"/>
        <s v="23676849"/>
        <s v="23676850"/>
        <s v="23676852"/>
        <s v="23676856"/>
        <s v="23676857"/>
        <s v="23676859"/>
        <s v="23676868"/>
        <s v="23676871"/>
        <s v="23676875"/>
        <s v="23676877"/>
        <s v="23676881"/>
        <s v="23676889"/>
        <s v="23676892"/>
        <s v="23676896"/>
        <s v="23676900"/>
        <s v="23676902"/>
        <s v="23676908"/>
        <s v="23676914"/>
        <s v="23676919"/>
        <s v="23676921"/>
        <s v="23676925"/>
        <s v="23676929"/>
        <s v="23676931"/>
        <s v="23676935"/>
        <s v="23676937"/>
        <s v="23676941"/>
        <s v="23676949"/>
        <s v="23676953"/>
        <s v="23676956"/>
        <s v="23676958"/>
        <s v="23676960"/>
        <s v="23676961"/>
        <s v="23676962"/>
        <s v="23676966"/>
        <s v="23676970"/>
        <s v="23676976"/>
        <s v="23676979"/>
        <s v="23676986"/>
        <s v="23676988"/>
        <s v="23676992"/>
        <s v="23676993"/>
        <s v="23676995"/>
        <s v="23676999"/>
        <s v="23677007"/>
        <s v="23677010"/>
        <s v="23677011"/>
        <s v="23677014"/>
        <s v="23677016"/>
        <s v="23677019"/>
        <s v="23677026"/>
        <s v="23677029"/>
        <s v="23677030"/>
        <s v="23677032"/>
        <s v="23677035"/>
        <s v="23677043"/>
        <s v="23677044"/>
        <s v="23677046"/>
        <s v="23677049"/>
        <s v="23677053"/>
        <s v="23677055"/>
        <s v="23677058"/>
        <s v="23677062"/>
        <s v="23677065"/>
        <s v="23677066"/>
        <s v="23677067"/>
        <s v="23677076"/>
        <s v="23677079"/>
        <s v="23677081"/>
        <s v="23677082"/>
        <s v="23677088"/>
        <s v="23677089"/>
        <s v="23677090"/>
        <s v="23677092"/>
        <s v="23677094"/>
        <s v="23677096"/>
        <s v="23677098"/>
        <s v="23677103"/>
        <s v="23677105"/>
        <s v="23677107"/>
        <s v="23677112"/>
        <s v="23677123"/>
        <s v="23677125"/>
        <s v="23677127"/>
        <s v="23677128"/>
        <s v="23677130"/>
        <s v="23677133"/>
        <s v="23677137"/>
        <s v="23677142"/>
        <s v="23677143"/>
        <s v="23677147"/>
        <s v="23677151"/>
        <s v="23677153"/>
        <s v="23677155"/>
        <s v="23677162"/>
        <s v="23677165"/>
        <s v="23677173"/>
        <s v="23677179"/>
        <s v="23677180"/>
        <s v="23677183"/>
        <s v="23677191"/>
        <s v="23677194"/>
        <s v="23677199"/>
        <s v="23677200"/>
        <s v="23677203"/>
        <s v="23677204"/>
        <s v="23677207"/>
        <s v="23677213"/>
        <s v="23677214"/>
        <s v="23677216"/>
        <s v="23677217"/>
        <s v="23677223"/>
        <s v="23677225"/>
        <s v="23677231"/>
        <s v="23677246"/>
        <s v="23677256"/>
        <s v="23677259"/>
        <s v="23677260"/>
        <s v="23677261"/>
        <s v="23677262"/>
        <s v="23677264"/>
        <s v="23677267"/>
        <s v="23677271"/>
        <s v="23677272"/>
        <s v="23677275"/>
        <s v="23677278"/>
        <s v="23677279"/>
        <s v="23677282"/>
        <s v="23677283"/>
        <s v="23677298"/>
        <s v="23677307"/>
        <s v="23677321"/>
        <s v="23677336"/>
        <s v="23677338"/>
        <s v="23677341"/>
        <s v="23677342"/>
        <s v="23677352"/>
        <s v="23677354"/>
        <s v="23677357"/>
        <s v="23677366"/>
        <s v="23677367"/>
        <s v="23677368"/>
        <s v="23677372"/>
        <s v="23677380"/>
        <s v="23677385"/>
        <s v="23677388"/>
        <s v="23677392"/>
        <s v="23677394"/>
        <s v="23677395"/>
        <s v="23677396"/>
        <s v="23677397"/>
        <s v="23677398"/>
        <s v="23677401"/>
        <s v="23677409"/>
        <s v="23677424"/>
        <s v="23677425"/>
        <s v="23677428"/>
        <s v="23677437"/>
        <s v="23677446"/>
        <s v="23677453"/>
        <s v="23677455"/>
        <s v="23677461"/>
        <s v="23677464"/>
        <s v="23677476"/>
        <s v="23677477"/>
        <s v="23677486"/>
        <s v="23677489"/>
        <s v="23677490"/>
        <s v="23677492"/>
        <s v="23677493"/>
        <s v="23677497"/>
        <s v="23677498"/>
        <s v="23677501"/>
        <s v="23677518"/>
        <s v="23677524"/>
        <s v="23677526"/>
        <s v="23677530"/>
        <s v="23677532"/>
        <s v="23677533"/>
        <s v="23677535"/>
        <s v="23677537"/>
        <s v="23677538"/>
        <s v="23677545"/>
        <s v="23677550"/>
        <s v="23677553"/>
        <s v="23677554"/>
        <s v="23677560"/>
        <s v="23677562"/>
        <s v="23677565"/>
        <s v="23677570"/>
        <s v="23677577"/>
        <s v="23677588"/>
        <s v="23677590"/>
        <s v="23677593"/>
        <s v="23677594"/>
        <s v="23677600"/>
        <s v="23677608"/>
        <s v="23677609"/>
        <s v="23677615"/>
        <s v="23677619"/>
        <s v="23677621"/>
        <s v="23677623"/>
        <s v="23677627"/>
        <s v="23677631"/>
        <s v="23677644"/>
        <s v="23677658"/>
        <s v="23677659"/>
        <s v="23677663"/>
        <s v="23677665"/>
        <s v="23677667"/>
        <s v="23677669"/>
        <s v="23677674"/>
        <s v="23677676"/>
        <s v="23677677"/>
        <s v="23677680"/>
        <s v="23677683"/>
        <s v="23677686"/>
        <s v="23677689"/>
        <s v="23677692"/>
        <s v="23677693"/>
        <s v="23677694"/>
        <s v="23677701"/>
        <s v="23677704"/>
        <s v="23677705"/>
        <s v="23677714"/>
        <s v="23677721"/>
        <s v="23677724"/>
        <s v="23677725"/>
        <s v="23677730"/>
        <s v="23677731"/>
        <s v="23677736"/>
        <s v="23677740"/>
        <s v="23677742"/>
        <s v="23677744"/>
        <s v="23677747"/>
        <s v="23677748"/>
        <s v="23677750"/>
        <s v="23677753"/>
        <s v="23677754"/>
        <s v="23677755"/>
        <s v="23677757"/>
        <s v="23677759"/>
        <s v="23677760"/>
        <s v="23677761"/>
        <s v="23677762"/>
        <s v="23677763"/>
        <s v="23677764"/>
        <s v="23677766"/>
        <s v="23677769"/>
        <s v="23677894"/>
        <s v="23677902"/>
        <s v="23677904"/>
        <s v="23677905"/>
        <s v="23677908"/>
        <s v="23677909"/>
        <s v="23677910"/>
        <s v="23677916"/>
        <s v="23677917"/>
        <s v="23677925"/>
        <s v="23677927"/>
        <s v="23677931"/>
        <s v="23677932"/>
        <s v="23677933"/>
        <s v="23677934"/>
        <s v="23677935"/>
        <s v="23677942"/>
        <s v="23677946"/>
        <s v="23677948"/>
        <s v="23677952"/>
        <s v="23677954"/>
        <s v="23677957"/>
        <s v="23677960"/>
        <s v="23677961"/>
        <s v="23677962"/>
        <s v="23677963"/>
        <s v="23677965"/>
        <s v="23677966"/>
        <s v="23677968"/>
        <s v="23677970"/>
        <s v="23677971"/>
        <s v="23677974"/>
        <s v="23677976"/>
        <s v="23677977"/>
        <s v="23677978"/>
        <s v="23677979"/>
        <s v="23677980"/>
        <s v="23677981"/>
        <s v="23677984"/>
        <s v="23677988"/>
        <s v="23677990"/>
        <s v="23677991"/>
        <s v="23677992"/>
        <s v="23677996"/>
        <s v="23677997"/>
        <s v="23677999"/>
        <s v="23678000"/>
        <s v="23678001"/>
        <s v="23678003"/>
        <s v="23678005"/>
        <s v="23678007"/>
        <s v="23678009"/>
        <s v="23678011"/>
        <s v="23678014"/>
        <s v="23678016"/>
        <s v="23678021"/>
        <s v="23678023"/>
        <s v="23678024"/>
        <s v="23678025"/>
        <s v="23678028"/>
        <s v="23678031"/>
        <s v="23678033"/>
        <s v="23678034"/>
        <s v="23678039"/>
        <s v="23678040"/>
        <s v="23678046"/>
        <s v="23678049"/>
        <s v="23678050"/>
        <s v="23678053"/>
        <s v="23678056"/>
        <s v="23678058"/>
        <s v="23678059"/>
        <s v="23678061"/>
        <s v="23678062"/>
        <s v="23678063"/>
        <s v="23678065"/>
        <s v="23678068"/>
        <s v="23678075"/>
        <s v="23678076"/>
        <s v="23678079"/>
        <s v="23678080"/>
        <s v="23678083"/>
        <s v="23678084"/>
        <s v="23678093"/>
        <s v="23678098"/>
        <s v="23678103"/>
        <s v="23678106"/>
        <s v="23678108"/>
        <s v="23678109"/>
        <s v="23678114"/>
        <s v="23678120"/>
        <s v="23678125"/>
        <s v="23678129"/>
        <s v="23678130"/>
        <s v="23678133"/>
        <s v="23678136"/>
        <s v="23678137"/>
        <s v="23678141"/>
        <s v="23678143"/>
        <s v="23678144"/>
        <s v="23678145"/>
        <s v="23678151"/>
        <s v="23678152"/>
        <s v="23678155"/>
        <s v="23678163"/>
        <s v="23678167"/>
        <s v="23678170"/>
        <s v="23678171"/>
        <s v="23678172"/>
        <s v="23678175"/>
        <s v="23678196"/>
        <s v="23678199"/>
        <s v="23678202"/>
        <s v="23678209"/>
        <s v="23678210"/>
        <s v="23678211"/>
        <s v="23678212"/>
        <s v="23678214"/>
        <s v="23678216"/>
        <s v="23678241"/>
        <s v="23678243"/>
        <s v="23678246"/>
        <s v="23678252"/>
        <s v="23678255"/>
        <s v="23678257"/>
        <s v="23678265"/>
        <s v="23678269"/>
        <s v="23678271"/>
        <s v="23678273"/>
        <s v="23678274"/>
        <s v="23678275"/>
        <s v="23678282"/>
        <s v="23678286"/>
        <s v="23678288"/>
        <s v="23678289"/>
        <s v="23678290"/>
        <s v="23678291"/>
        <s v="23678292"/>
        <s v="23678294"/>
        <s v="23678300"/>
        <s v="23678302"/>
        <s v="23678305"/>
        <s v="23678306"/>
        <s v="23678310"/>
        <s v="23678315"/>
        <s v="23678316"/>
        <s v="23678328"/>
        <s v="23678331"/>
        <s v="23678335"/>
        <s v="23678338"/>
        <s v="23678342"/>
        <s v="23678366"/>
        <s v="23678368"/>
        <s v="23678372"/>
        <s v="23678378"/>
        <s v="23678386"/>
        <s v="23678395"/>
        <s v="23678399"/>
        <s v="23678403"/>
        <s v="23678409"/>
        <s v="23678412"/>
        <s v="23678413"/>
        <s v="23678414"/>
        <s v="23678416"/>
        <s v="23678427"/>
        <s v="23678430"/>
        <s v="23678433"/>
        <s v="23678439"/>
        <s v="23678441"/>
        <s v="23678443"/>
        <s v="23678445"/>
        <s v="23678452"/>
        <s v="23678455"/>
        <s v="23678456"/>
        <s v="23678460"/>
        <s v="23678478"/>
        <s v="23678491"/>
        <s v="23678494"/>
        <s v="23678496"/>
        <s v="23678499"/>
        <s v="23678504"/>
        <s v="23678505"/>
        <s v="23678534"/>
        <s v="23678537"/>
        <s v="23678542"/>
        <s v="23678549"/>
        <s v="23678554"/>
        <s v="23678558"/>
        <s v="23678565"/>
        <s v="23678569"/>
        <s v="23678576"/>
        <s v="23678589"/>
        <s v="23678593"/>
        <s v="23678601"/>
        <s v="23678613"/>
        <s v="23678615"/>
        <s v="23678631"/>
        <s v="23678634"/>
        <s v="23678635"/>
        <s v="23678636"/>
        <s v="23678643"/>
        <s v="23678653"/>
        <s v="23678658"/>
        <s v="23678666"/>
        <s v="23678667"/>
        <s v="23678672"/>
        <s v="23678676"/>
        <s v="23678680"/>
        <s v="23678681"/>
        <s v="23678689"/>
        <s v="23678690"/>
        <s v="23678692"/>
        <s v="23678695"/>
        <s v="23678698"/>
        <s v="23678700"/>
        <s v="23678706"/>
        <s v="23678708"/>
        <s v="23678714"/>
        <s v="23360641" u="1"/>
        <s v="23595750" u="1"/>
        <s v="23655426" u="1"/>
        <s v="23664429" u="1"/>
        <s v="23666026" u="1"/>
        <s v="23666032" u="1"/>
        <s v="23667333" u="1"/>
        <s v="23673050" u="1"/>
        <s v="23673056" u="1"/>
        <s v="23673184" u="1"/>
        <s v="23673191" u="1"/>
        <s v="23673205" u="1"/>
        <s v="23673210" u="1"/>
        <s v="23675156" u="1"/>
        <s v="23677930" u="1"/>
        <s v="23678051" u="1"/>
        <s v="23678054" u="1"/>
        <s v="23678295" u="1"/>
        <s v="23314136" u="1"/>
        <s v="23378817" u="1"/>
        <s v="23513266" u="1"/>
        <s v="23514233" u="1"/>
        <s v="23551735" u="1"/>
        <s v="23572386" u="1"/>
        <s v="23572387" u="1"/>
        <s v="23577302" u="1"/>
        <s v="23592681" u="1"/>
        <s v="23592710" u="1"/>
        <s v="23592786" u="1"/>
        <s v="23592968" u="1"/>
        <s v="23594057" u="1"/>
        <s v="23597541" u="1"/>
        <s v="23604615" u="1"/>
        <s v="23608894" u="1"/>
        <s v="23611819" u="1"/>
        <s v="23620691" u="1"/>
        <s v="23620742" u="1"/>
        <s v="23621667" u="1"/>
        <s v="23621765" u="1"/>
        <s v="23641368" u="1"/>
        <s v="23642193" u="1"/>
        <s v="23642231" u="1"/>
        <s v="23642915" u="1"/>
        <s v="23643730" u="1"/>
        <s v="23644300" u="1"/>
        <s v="23646364" u="1"/>
        <s v="23650974" u="1"/>
        <s v="23652092" u="1"/>
        <s v="23656726" u="1"/>
        <s v="23658279" u="1"/>
        <s v="23658315" u="1"/>
        <s v="23658607" u="1"/>
        <s v="23658674" u="1"/>
        <s v="23659034" u="1"/>
        <s v="23659305" u="1"/>
        <s v="23663239" u="1"/>
        <s v="23664099" u="1"/>
        <s v="23664447" u="1"/>
        <s v="23664820" u="1"/>
        <s v="23664824" u="1"/>
        <s v="23664852" u="1"/>
        <s v="23664892" u="1"/>
        <s v="23665033" u="1"/>
        <s v="23665164" u="1"/>
        <s v="23665280" u="1"/>
        <s v="23665285" u="1"/>
        <s v="23665303" u="1"/>
        <s v="23665336" u="1"/>
        <s v="23665374" u="1"/>
        <s v="23665458" u="1"/>
        <s v="23665500" u="1"/>
        <s v="23665654" u="1"/>
        <s v="23665682" u="1"/>
        <s v="23666100" u="1"/>
        <s v="23666116" u="1"/>
        <s v="23666372" u="1"/>
        <s v="23666568" u="1"/>
        <s v="23666670" u="1"/>
        <s v="23667586" u="1"/>
        <s v="23667614" u="1"/>
        <s v="23667723" u="1"/>
        <s v="23667733" u="1"/>
        <s v="23667755" u="1"/>
        <s v="23667767" u="1"/>
        <s v="23668045" u="1"/>
        <s v="23668661" u="1"/>
        <s v="23668736" u="1"/>
        <s v="23668876" u="1"/>
        <s v="23668955" u="1"/>
        <s v="23669018" u="1"/>
        <s v="23669250" u="1"/>
        <s v="23669260" u="1"/>
        <s v="23669268" u="1"/>
        <s v="23669357" u="1"/>
        <s v="23669401" u="1"/>
        <s v="23669422" u="1"/>
        <s v="23669442" u="1"/>
        <s v="23669443" u="1"/>
        <s v="23669453" u="1"/>
        <s v="23669548" u="1"/>
        <s v="23669591" u="1"/>
        <s v="23669593" u="1"/>
        <s v="23669678" u="1"/>
        <s v="23669681" u="1"/>
        <s v="23669689" u="1"/>
        <s v="23669705" u="1"/>
        <s v="23669717" u="1"/>
        <s v="23669728" u="1"/>
        <s v="23669758" u="1"/>
        <s v="23669769" u="1"/>
        <s v="23670637" u="1"/>
        <s v="23670654" u="1"/>
        <s v="23670755" u="1"/>
        <s v="23670883" u="1"/>
        <s v="23670886" u="1"/>
        <s v="23670902" u="1"/>
        <s v="23671092" u="1"/>
        <s v="23671558" u="1"/>
        <s v="23671583" u="1"/>
        <s v="23671903" u="1"/>
        <s v="23672013" u="1"/>
        <s v="23672118" u="1"/>
        <s v="23672360" u="1"/>
        <s v="23672361" u="1"/>
        <s v="23672377" u="1"/>
        <s v="23672391" u="1"/>
        <s v="23672415" u="1"/>
        <s v="23672417" u="1"/>
        <s v="23672436" u="1"/>
        <s v="23672444" u="1"/>
        <s v="23672447" u="1"/>
        <s v="23672450" u="1"/>
        <s v="23672462" u="1"/>
        <s v="23672604" u="1"/>
        <s v="23672665" u="1"/>
        <s v="23672706" u="1"/>
        <s v="23672723" u="1"/>
        <s v="23672730" u="1"/>
        <s v="23672743" u="1"/>
        <s v="23672746" u="1"/>
        <s v="23672765" u="1"/>
        <s v="23672766" u="1"/>
        <s v="23672782" u="1"/>
        <s v="23672786" u="1"/>
        <s v="23672987" u="1"/>
        <s v="23673049" u="1"/>
        <s v="23673084" u="1"/>
        <s v="23673149" u="1"/>
        <s v="23673157" u="1"/>
        <s v="23673194" u="1"/>
        <s v="23673258" u="1"/>
        <s v="23673261" u="1"/>
        <s v="23673462" u="1"/>
        <s v="23673473" u="1"/>
        <s v="23673516" u="1"/>
        <s v="23673581" u="1"/>
        <s v="23673616" u="1"/>
        <s v="23673665" u="1"/>
        <s v="23673686" u="1"/>
        <s v="23673726" u="1"/>
        <s v="23673737" u="1"/>
        <s v="23673762" u="1"/>
        <s v="23673804" u="1"/>
        <s v="23674071" u="1"/>
        <s v="23674171" u="1"/>
        <s v="23674631" u="1"/>
        <s v="23674681" u="1"/>
        <s v="23674690" u="1"/>
        <s v="23674774" u="1"/>
        <s v="23674782" u="1"/>
        <s v="23674788" u="1"/>
        <s v="23674792" u="1"/>
        <s v="23675290" u="1"/>
        <s v="23675571" u="1"/>
        <s v="23675575" u="1"/>
        <s v="23675577" u="1"/>
        <s v="23675587" u="1"/>
        <s v="23675617" u="1"/>
        <s v="23675979" u="1"/>
        <s v="23676946" u="1"/>
        <s v="23678124" u="1"/>
        <s v="23113679" u="1"/>
        <s v="23229184" u="1"/>
        <s v="23229215" u="1"/>
        <s v="23412528" u="1"/>
        <s v="23412556" u="1"/>
        <s v="23420447" u="1"/>
        <s v="23471266" u="1"/>
        <s v="23491551" u="1"/>
        <s v="23491646" u="1"/>
        <s v="23549269" u="1"/>
        <s v="23552965" u="1"/>
        <s v="23569767" u="1"/>
        <s v="23569981" u="1"/>
        <s v="23571636" u="1"/>
        <s v="23575192" u="1"/>
        <s v="23575539" u="1"/>
        <s v="23575541" u="1"/>
        <s v="23575546" u="1"/>
        <s v="23578359" u="1"/>
        <s v="23586286" u="1"/>
        <s v="23588767" u="1"/>
        <s v="23598222" u="1"/>
        <s v="23600456" u="1"/>
        <s v="23600934" u="1"/>
        <s v="23604237" u="1"/>
        <s v="23605070" u="1"/>
        <s v="23613954" u="1"/>
        <s v="23616640" u="1"/>
        <s v="23620722" u="1"/>
        <s v="23621647" u="1"/>
        <s v="23622541" u="1"/>
        <s v="23623929" u="1"/>
        <s v="23632528" u="1"/>
        <s v="23632883" u="1"/>
        <s v="23632887" u="1"/>
        <s v="23633042" u="1"/>
        <s v="23633154" u="1"/>
        <s v="23636712" u="1"/>
        <s v="23641333" u="1"/>
        <s v="23642881" u="1"/>
        <s v="23645041" u="1"/>
        <s v="23645354" u="1"/>
        <s v="23645537" u="1"/>
        <s v="23647385" u="1"/>
        <s v="23649010" u="1"/>
        <s v="23650574" u="1"/>
        <s v="23650705" u="1"/>
        <s v="23651608" u="1"/>
        <s v="23651609" u="1"/>
        <s v="23651610" u="1"/>
        <s v="23651611" u="1"/>
        <s v="23651685" u="1"/>
        <s v="23653007" u="1"/>
        <s v="23655317" u="1"/>
        <s v="23655504" u="1"/>
        <s v="23655853" u="1"/>
        <s v="23656741" u="1"/>
        <s v="23658063" u="1"/>
        <s v="23658497" u="1"/>
        <s v="23658624" u="1"/>
        <s v="23659247" u="1"/>
        <s v="23659422" u="1"/>
        <s v="23659465" u="1"/>
        <s v="23659493" u="1"/>
        <s v="23659736" u="1"/>
        <s v="23660921" u="1"/>
        <s v="23662259" u="1"/>
        <s v="23662712" u="1"/>
        <s v="23663537" u="1"/>
        <s v="23663546" u="1"/>
        <s v="23663577" u="1"/>
        <s v="23663589" u="1"/>
        <s v="23663604" u="1"/>
        <s v="23663684" u="1"/>
        <s v="23663688" u="1"/>
        <s v="23663722" u="1"/>
        <s v="23663824" u="1"/>
        <s v="23663857" u="1"/>
        <s v="23663898" u="1"/>
        <s v="23663952" u="1"/>
        <s v="23663978" u="1"/>
        <s v="23664008" u="1"/>
        <s v="23664021" u="1"/>
        <s v="23664026" u="1"/>
        <s v="23664068" u="1"/>
        <s v="23664100" u="1"/>
        <s v="23664130" u="1"/>
        <s v="23664161" u="1"/>
        <s v="23664182" u="1"/>
        <s v="23664237" u="1"/>
        <s v="23664295" u="1"/>
        <s v="23664349" u="1"/>
        <s v="23664389" u="1"/>
        <s v="23664897" u="1"/>
        <s v="23665012" u="1"/>
        <s v="23665042" u="1"/>
        <s v="23665100" u="1"/>
        <s v="23665146" u="1"/>
        <s v="23665219" u="1"/>
        <s v="23665220" u="1"/>
        <s v="23665236" u="1"/>
        <s v="23665239" u="1"/>
        <s v="23665261" u="1"/>
        <s v="23665522" u="1"/>
        <s v="23665684" u="1"/>
        <s v="23665713" u="1"/>
        <s v="23666106" u="1"/>
        <s v="23666285" u="1"/>
        <s v="23666286" u="1"/>
        <s v="23666624" u="1"/>
        <s v="23666657" u="1"/>
        <s v="23666673" u="1"/>
        <s v="23667198" u="1"/>
        <s v="23667224" u="1"/>
        <s v="23667339" u="1"/>
        <s v="23667361" u="1"/>
        <s v="23667364" u="1"/>
        <s v="23667486" u="1"/>
        <s v="23667489" u="1"/>
        <s v="23667627" u="1"/>
        <s v="23667629" u="1"/>
        <s v="23667645" u="1"/>
        <s v="23667719" u="1"/>
        <s v="23667760" u="1"/>
        <s v="23667813" u="1"/>
        <s v="23667851" u="1"/>
        <s v="23667871" u="1"/>
        <s v="23668037" u="1"/>
        <s v="23668076" u="1"/>
        <s v="23668242" u="1"/>
        <s v="23668894" u="1"/>
        <s v="23668910" u="1"/>
        <s v="23668943" u="1"/>
        <s v="23668992" u="1"/>
        <s v="23669008" u="1"/>
        <s v="23669294" u="1"/>
        <s v="23669364" u="1"/>
        <s v="23669462" u="1"/>
        <s v="23669994" u="1"/>
        <s v="23670082" u="1"/>
        <s v="23670094" u="1"/>
        <s v="23670575" u="1"/>
        <s v="23670688" u="1"/>
        <s v="23670868" u="1"/>
        <s v="23670922" u="1"/>
        <s v="23670953" u="1"/>
        <s v="23670955" u="1"/>
        <s v="23670973" u="1"/>
        <s v="23671027" u="1"/>
        <s v="23671373" u="1"/>
        <s v="23671427" u="1"/>
        <s v="23671547" u="1"/>
        <s v="23671573" u="1"/>
        <s v="23671869" u="1"/>
        <s v="23671904" u="1"/>
        <s v="23671907" u="1"/>
        <s v="23671913" u="1"/>
        <s v="23671920" u="1"/>
        <s v="23671930" u="1"/>
        <s v="23671974" u="1"/>
        <s v="23671983" u="1"/>
        <s v="23671985" u="1"/>
        <s v="23671988" u="1"/>
        <s v="23672005" u="1"/>
        <s v="23672009" u="1"/>
        <s v="23672012" u="1"/>
        <s v="23672018" u="1"/>
        <s v="23672021" u="1"/>
        <s v="23672024" u="1"/>
        <s v="23672031" u="1"/>
        <s v="23672034" u="1"/>
        <s v="23672039" u="1"/>
        <s v="23672041" u="1"/>
        <s v="23672050" u="1"/>
        <s v="23672067" u="1"/>
        <s v="23672091" u="1"/>
        <s v="23672106" u="1"/>
        <s v="23672111" u="1"/>
        <s v="23672112" u="1"/>
        <s v="23672129" u="1"/>
        <s v="23672136" u="1"/>
        <s v="23672151" u="1"/>
        <s v="23672216" u="1"/>
        <s v="23672244" u="1"/>
        <s v="23672251" u="1"/>
        <s v="23672253" u="1"/>
        <s v="23672268" u="1"/>
        <s v="23672271" u="1"/>
        <s v="23672283" u="1"/>
        <s v="23672295" u="1"/>
        <s v="23672327" u="1"/>
        <s v="23672338" u="1"/>
        <s v="23672505" u="1"/>
        <s v="23672532" u="1"/>
        <s v="23672538" u="1"/>
        <s v="23672587" u="1"/>
        <s v="23672684" u="1"/>
        <s v="23673051" u="1"/>
        <s v="23673060" u="1"/>
        <s v="23673076" u="1"/>
        <s v="23673081" u="1"/>
        <s v="23673101" u="1"/>
        <s v="23673135" u="1"/>
        <s v="23673137" u="1"/>
        <s v="23673148" u="1"/>
        <s v="23673151" u="1"/>
        <s v="23673162" u="1"/>
        <s v="23673173" u="1"/>
        <s v="23673178" u="1"/>
        <s v="23673186" u="1"/>
        <s v="23673192" u="1"/>
        <s v="23673204" u="1"/>
        <s v="23673328" u="1"/>
        <s v="23673329" u="1"/>
        <s v="23673419" u="1"/>
        <s v="23673424" u="1"/>
        <s v="23673718" u="1"/>
        <s v="23673719" u="1"/>
        <s v="23673789" u="1"/>
        <s v="23674019" u="1"/>
        <s v="23674096" u="1"/>
        <s v="23674108" u="1"/>
        <s v="23674109" u="1"/>
        <s v="23674116" u="1"/>
        <s v="23674120" u="1"/>
        <s v="23674142" u="1"/>
        <s v="23674144" u="1"/>
        <s v="23674243" u="1"/>
        <s v="23674271" u="1"/>
        <s v="23674287" u="1"/>
        <s v="23674305" u="1"/>
        <s v="23674313" u="1"/>
        <s v="23674360" u="1"/>
        <s v="23674487" u="1"/>
        <s v="23674523" u="1"/>
        <s v="23674589" u="1"/>
        <s v="23674601" u="1"/>
        <s v="23674769" u="1"/>
        <s v="23674773" u="1"/>
        <s v="23674793" u="1"/>
        <s v="23674804" u="1"/>
        <s v="23675070" u="1"/>
        <s v="23675281" u="1"/>
        <s v="23675565" u="1"/>
        <s v="23675774" u="1"/>
        <s v="23675859" u="1"/>
        <s v="23676486" u="1"/>
        <s v="23676795" u="1"/>
        <s v="23676928" u="1"/>
        <s v="23677023" u="1"/>
        <s v="23677485" u="1"/>
        <s v="23677728" u="1"/>
        <s v="23281256" u="1"/>
        <s v="23399706" u="1"/>
        <s v="23510922" u="1"/>
        <s v="23528562" u="1"/>
        <s v="23537998" u="1"/>
        <s v="23565680" u="1"/>
        <s v="23577742" u="1"/>
        <s v="23579056" u="1"/>
        <s v="23582384" u="1"/>
        <s v="23584474" u="1"/>
        <s v="23592358" u="1"/>
        <s v="23602327" u="1"/>
        <s v="23615168" u="1"/>
        <s v="23615748" u="1"/>
        <s v="23616825" u="1"/>
        <s v="23619697" u="1"/>
        <s v="23619858" u="1"/>
        <s v="23624848" u="1"/>
        <s v="23627513" u="1"/>
        <s v="23630381" u="1"/>
        <s v="23630408" u="1"/>
        <s v="23631183" u="1"/>
        <s v="23631322" u="1"/>
        <s v="23634068" u="1"/>
        <s v="23635917" u="1"/>
        <s v="23641139" u="1"/>
        <s v="23641217" u="1"/>
        <s v="23642600" u="1"/>
        <s v="23646024" u="1"/>
        <s v="23646182" u="1"/>
        <s v="23646515" u="1"/>
        <s v="23648575" u="1"/>
        <s v="23648579" u="1"/>
        <s v="23651883" u="1"/>
        <s v="23654612" u="1"/>
        <s v="23656445" u="1"/>
        <s v="23656446" u="1"/>
        <s v="23656447" u="1"/>
        <s v="23656448" u="1"/>
        <s v="23656449" u="1"/>
        <s v="23656450" u="1"/>
        <s v="23656451" u="1"/>
        <s v="23656452" u="1"/>
        <s v="23656453" u="1"/>
        <s v="23656454" u="1"/>
        <s v="23656455" u="1"/>
        <s v="23656469" u="1"/>
        <s v="23656470" u="1"/>
        <s v="23656471" u="1"/>
        <s v="23656472" u="1"/>
        <s v="23656473" u="1"/>
        <s v="23656474" u="1"/>
        <s v="23656475" u="1"/>
        <s v="23656476" u="1"/>
        <s v="23656477" u="1"/>
        <s v="23656478" u="1"/>
        <s v="23656479" u="1"/>
        <s v="23656480" u="1"/>
        <s v="23656491" u="1"/>
        <s v="23656492" u="1"/>
        <s v="23656493" u="1"/>
        <s v="23656494" u="1"/>
        <s v="23656495" u="1"/>
        <s v="23656496" u="1"/>
        <s v="23656497" u="1"/>
        <s v="23656498" u="1"/>
        <s v="23656499" u="1"/>
        <s v="23656500" u="1"/>
        <s v="23656501" u="1"/>
        <s v="23656502" u="1"/>
        <s v="23656512" u="1"/>
        <s v="23656513" u="1"/>
        <s v="23656514" u="1"/>
        <s v="23656515" u="1"/>
        <s v="23656516" u="1"/>
        <s v="23656517" u="1"/>
        <s v="23656518" u="1"/>
        <s v="23656519" u="1"/>
        <s v="23656520" u="1"/>
        <s v="23656521" u="1"/>
        <s v="23656565" u="1"/>
        <s v="23656566" u="1"/>
        <s v="23656567" u="1"/>
        <s v="23656568" u="1"/>
        <s v="23656569" u="1"/>
        <s v="23656570" u="1"/>
        <s v="23656571" u="1"/>
        <s v="23656572" u="1"/>
        <s v="23656574" u="1"/>
        <s v="23656575" u="1"/>
        <s v="23656577" u="1"/>
        <s v="23656613" u="1"/>
        <s v="23656614" u="1"/>
        <s v="23656615" u="1"/>
        <s v="23656616" u="1"/>
        <s v="23656617" u="1"/>
        <s v="23656618" u="1"/>
        <s v="23656620" u="1"/>
        <s v="23656621" u="1"/>
        <s v="23656622" u="1"/>
        <s v="23656623" u="1"/>
        <s v="23656625" u="1"/>
        <s v="23656626" u="1"/>
        <s v="23656635" u="1"/>
        <s v="23656636" u="1"/>
        <s v="23656637" u="1"/>
        <s v="23656638" u="1"/>
        <s v="23656639" u="1"/>
        <s v="23656640" u="1"/>
        <s v="23656641" u="1"/>
        <s v="23656642" u="1"/>
        <s v="23656643" u="1"/>
        <s v="23656649" u="1"/>
        <s v="23656650" u="1"/>
        <s v="23656651" u="1"/>
        <s v="23656652" u="1"/>
        <s v="23656653" u="1"/>
        <s v="23656654" u="1"/>
        <s v="23656655" u="1"/>
        <s v="23656656" u="1"/>
        <s v="23656657" u="1"/>
        <s v="23656659" u="1"/>
        <s v="23656660" u="1"/>
        <s v="23656661" u="1"/>
        <s v="23656669" u="1"/>
        <s v="23656670" u="1"/>
        <s v="23656671" u="1"/>
        <s v="23656676" u="1"/>
        <s v="23656677" u="1"/>
        <s v="23656678" u="1"/>
        <s v="23656679" u="1"/>
        <s v="23656680" u="1"/>
        <s v="23656681" u="1"/>
        <s v="23656682" u="1"/>
        <s v="23656683" u="1"/>
        <s v="23656684" u="1"/>
        <s v="23656685" u="1"/>
        <s v="23656692" u="1"/>
        <s v="23656693" u="1"/>
        <s v="23656694" u="1"/>
        <s v="23656695" u="1"/>
        <s v="23656696" u="1"/>
        <s v="23656697" u="1"/>
        <s v="23656698" u="1"/>
        <s v="23656699" u="1"/>
        <s v="23656700" u="1"/>
        <s v="23656701" u="1"/>
        <s v="23656709" u="1"/>
        <s v="23656710" u="1"/>
        <s v="23656711" u="1"/>
        <s v="23656712" u="1"/>
        <s v="23656713" u="1"/>
        <s v="23656714" u="1"/>
        <s v="23656715" u="1"/>
        <s v="23656716" u="1"/>
        <s v="23656717" u="1"/>
        <s v="23656718" u="1"/>
        <s v="23656734" u="1"/>
        <s v="23656735" u="1"/>
        <s v="23656736" u="1"/>
        <s v="23656737" u="1"/>
        <s v="23656738" u="1"/>
        <s v="23656739" u="1"/>
        <s v="23656740" u="1"/>
        <s v="23656742" u="1"/>
        <s v="23656743" u="1"/>
        <s v="23656744" u="1"/>
        <s v="23656749" u="1"/>
        <s v="23656750" u="1"/>
        <s v="23656751" u="1"/>
        <s v="23656752" u="1"/>
        <s v="23656753" u="1"/>
        <s v="23656755" u="1"/>
        <s v="23656756" u="1"/>
        <s v="23656757" u="1"/>
        <s v="23656758" u="1"/>
        <s v="23656759" u="1"/>
        <s v="23656766" u="1"/>
        <s v="23656767" u="1"/>
        <s v="23656768" u="1"/>
        <s v="23656769" u="1"/>
        <s v="23656770" u="1"/>
        <s v="23656771" u="1"/>
        <s v="23656772" u="1"/>
        <s v="23656773" u="1"/>
        <s v="23656774" u="1"/>
        <s v="23656775" u="1"/>
        <s v="23656776" u="1"/>
        <s v="23656788" u="1"/>
        <s v="23656789" u="1"/>
        <s v="23656790" u="1"/>
        <s v="23656791" u="1"/>
        <s v="23656792" u="1"/>
        <s v="23656793" u="1"/>
        <s v="23656794" u="1"/>
        <s v="23656795" u="1"/>
        <s v="23656796" u="1"/>
        <s v="23656797" u="1"/>
        <s v="23656798" u="1"/>
        <s v="23656799" u="1"/>
        <s v="23656836" u="1"/>
        <s v="23656837" u="1"/>
        <s v="23658434" u="1"/>
        <s v="23658585" u="1"/>
        <s v="23659432" u="1"/>
        <s v="23659713" u="1"/>
        <s v="23659741" u="1"/>
        <s v="23659751" u="1"/>
        <s v="23659831" u="1"/>
        <s v="23660821" u="1"/>
        <s v="23661658" u="1"/>
        <s v="23663514" u="1"/>
        <s v="23663571" u="1"/>
        <s v="23663576" u="1"/>
        <s v="23663681" u="1"/>
        <s v="23663841" u="1"/>
        <s v="23663846" u="1"/>
        <s v="23663926" u="1"/>
        <s v="23664863" u="1"/>
        <s v="23664872" u="1"/>
        <s v="23664882" u="1"/>
        <s v="23664928" u="1"/>
        <s v="23664992" u="1"/>
        <s v="23665213" u="1"/>
        <s v="23665267" u="1"/>
        <s v="23665332" u="1"/>
        <s v="23665406" u="1"/>
        <s v="23665739" u="1"/>
        <s v="23666455" u="1"/>
        <s v="23666468" u="1"/>
        <s v="23667164" u="1"/>
        <s v="23667227" u="1"/>
        <s v="23667272" u="1"/>
        <s v="23667281" u="1"/>
        <s v="23667308" u="1"/>
        <s v="23667431" u="1"/>
        <s v="23667865" u="1"/>
        <s v="23668734" u="1"/>
        <s v="23668884" u="1"/>
        <s v="23668920" u="1"/>
        <s v="23668925" u="1"/>
        <s v="23668989" u="1"/>
        <s v="23669049" u="1"/>
        <s v="23669066" u="1"/>
        <s v="23669326" u="1"/>
        <s v="23669348" u="1"/>
        <s v="23669374" u="1"/>
        <s v="23669405" u="1"/>
        <s v="23669468" u="1"/>
        <s v="23669511" u="1"/>
        <s v="23669622" u="1"/>
        <s v="23669719" u="1"/>
        <s v="23669724" u="1"/>
        <s v="23670725" u="1"/>
        <s v="23670790" u="1"/>
        <s v="23671494" u="1"/>
        <s v="23671503" u="1"/>
        <s v="23671507" u="1"/>
        <s v="23671831" u="1"/>
        <s v="23671833" u="1"/>
        <s v="23671834" u="1"/>
        <s v="23671835" u="1"/>
        <s v="23671836" u="1"/>
        <s v="23671837" u="1"/>
        <s v="23671838" u="1"/>
        <s v="23671839" u="1"/>
        <s v="23672090" u="1"/>
        <s v="23672146" u="1"/>
        <s v="23672173" u="1"/>
        <s v="23672239" u="1"/>
        <s v="23672292" u="1"/>
        <s v="23672316" u="1"/>
        <s v="23672332" u="1"/>
        <s v="23672381" u="1"/>
        <s v="23672385" u="1"/>
        <s v="23672537" u="1"/>
        <s v="23672614" u="1"/>
        <s v="23672620" u="1"/>
        <s v="23672641" u="1"/>
        <s v="23672650" u="1"/>
        <s v="23672740" u="1"/>
        <s v="23673138" u="1"/>
        <s v="23673383" u="1"/>
        <s v="23673445" u="1"/>
        <s v="23673477" u="1"/>
        <s v="23673647" u="1"/>
        <s v="23673724" u="1"/>
        <s v="23673787" u="1"/>
        <s v="23674441" u="1"/>
        <s v="23674600" u="1"/>
        <s v="23674797" u="1"/>
        <s v="23674851" u="1"/>
        <s v="23675691" u="1"/>
        <s v="23677101" u="1"/>
        <s v="23677512" u="1"/>
        <s v="23026833" u="1"/>
        <s v="23238082" u="1"/>
        <s v="23408799" u="1"/>
        <s v="23423319" u="1"/>
        <s v="23436791" u="1"/>
        <s v="23475400" u="1"/>
        <s v="23517360" u="1"/>
        <s v="23522794" u="1"/>
        <s v="23566711" u="1"/>
        <s v="23567560" u="1"/>
        <s v="23572440" u="1"/>
        <s v="23588333" u="1"/>
        <s v="23593390" u="1"/>
        <s v="23597550" u="1"/>
        <s v="23616190" u="1"/>
        <s v="23620717" u="1"/>
        <s v="23621631" u="1"/>
        <s v="23624796" u="1"/>
        <s v="23626420" u="1"/>
        <s v="23626465" u="1"/>
        <s v="23631145" u="1"/>
        <s v="23634045" u="1"/>
        <s v="23637106" u="1"/>
        <s v="23640209" u="1"/>
        <s v="23641439" u="1"/>
        <s v="23641454" u="1"/>
        <s v="23642351" u="1"/>
        <s v="23650088" u="1"/>
        <s v="23650544" u="1"/>
        <s v="23652043" u="1"/>
        <s v="23653760" u="1"/>
        <s v="23653764" u="1"/>
        <s v="23654291" u="1"/>
        <s v="23655208" u="1"/>
        <s v="23657190" u="1"/>
        <s v="23657322" u="1"/>
        <s v="23657340" u="1"/>
        <s v="23657368" u="1"/>
        <s v="23657547" u="1"/>
        <s v="23658377" u="1"/>
        <s v="23658729" u="1"/>
        <s v="23658738" u="1"/>
        <s v="23658741" u="1"/>
        <s v="23658744" u="1"/>
        <s v="23658773" u="1"/>
        <s v="23658776" u="1"/>
        <s v="23658778" u="1"/>
        <s v="23658780" u="1"/>
        <s v="23659157" u="1"/>
        <s v="23659796" u="1"/>
        <s v="23661378" u="1"/>
        <s v="23661739" u="1"/>
        <s v="23662678" u="1"/>
        <s v="23662729" u="1"/>
        <s v="23662822" u="1"/>
        <s v="23662852" u="1"/>
        <s v="23662878" u="1"/>
        <s v="23662895" u="1"/>
        <s v="23662909" u="1"/>
        <s v="23663738" u="1"/>
        <s v="23663829" u="1"/>
        <s v="23663918" u="1"/>
        <s v="23663933" u="1"/>
        <s v="23663934" u="1"/>
        <s v="23663936" u="1"/>
        <s v="23663963" u="1"/>
        <s v="23664159" u="1"/>
        <s v="23664235" u="1"/>
        <s v="23664410" u="1"/>
        <s v="23665118" u="1"/>
        <s v="23665212" u="1"/>
        <s v="23665260" u="1"/>
        <s v="23665416" u="1"/>
        <s v="23665507" u="1"/>
        <s v="23665976" u="1"/>
        <s v="23666135" u="1"/>
        <s v="23666362" u="1"/>
        <s v="23666462" u="1"/>
        <s v="23666519" u="1"/>
        <s v="23666579" u="1"/>
        <s v="23666647" u="1"/>
        <s v="23666808" u="1"/>
        <s v="23666897" u="1"/>
        <s v="23667195" u="1"/>
        <s v="23667263" u="1"/>
        <s v="23667319" u="1"/>
        <s v="23667449" u="1"/>
        <s v="23667530" u="1"/>
        <s v="23667682" u="1"/>
        <s v="23667763" u="1"/>
        <s v="23667844" u="1"/>
        <s v="23667995" u="1"/>
        <s v="23668939" u="1"/>
        <s v="23669286" u="1"/>
        <s v="23669575" u="1"/>
        <s v="23669603" u="1"/>
        <s v="23669721" u="1"/>
        <s v="23670574" u="1"/>
        <s v="23670648" u="1"/>
        <s v="23670887" u="1"/>
        <s v="23670950" u="1"/>
        <s v="23670984" u="1"/>
        <s v="23670996" u="1"/>
        <s v="23671001" u="1"/>
        <s v="23671081" u="1"/>
        <s v="23671298" u="1"/>
        <s v="23671339" u="1"/>
        <s v="23671465" u="1"/>
        <s v="23671510" u="1"/>
        <s v="23671529" u="1"/>
        <s v="23671563" u="1"/>
        <s v="23671572" u="1"/>
        <s v="23671632" u="1"/>
        <s v="23671657" u="1"/>
        <s v="23672026" u="1"/>
        <s v="23672141" u="1"/>
        <s v="23672259" u="1"/>
        <s v="23672344" u="1"/>
        <s v="23672498" u="1"/>
        <s v="23672504" u="1"/>
        <s v="23672518" u="1"/>
        <s v="23672535" u="1"/>
        <s v="23672589" u="1"/>
        <s v="23672619" u="1"/>
        <s v="23672649" u="1"/>
        <s v="23672657" u="1"/>
        <s v="23672667" u="1"/>
        <s v="23672682" u="1"/>
        <s v="23672702" u="1"/>
        <s v="23672742" u="1"/>
        <s v="23672748" u="1"/>
        <s v="23673124" u="1"/>
        <s v="23673372" u="1"/>
        <s v="23673430" u="1"/>
        <s v="23673446" u="1"/>
        <s v="23673525" u="1"/>
        <s v="23673565" u="1"/>
        <s v="23673595" u="1"/>
        <s v="23673658" u="1"/>
        <s v="23673696" u="1"/>
        <s v="23674156" u="1"/>
        <s v="23674219" u="1"/>
        <s v="23674276" u="1"/>
        <s v="23674516" u="1"/>
        <s v="23674832" u="1"/>
        <s v="23674848" u="1"/>
        <s v="23675138" u="1"/>
        <s v="23675159" u="1"/>
        <s v="23675300" u="1"/>
        <s v="23675306" u="1"/>
        <s v="23675421" u="1"/>
        <s v="23675472" u="1"/>
        <s v="23675487" u="1"/>
        <s v="23675503" u="1"/>
        <s v="23675526" u="1"/>
        <s v="23675988" u="1"/>
        <s v="22336561" u="1"/>
        <s v="23429124" u="1"/>
        <s v="23479936" u="1"/>
        <s v="23479974" u="1"/>
        <s v="23480001" u="1"/>
        <s v="23480027" u="1"/>
        <s v="23549181" u="1"/>
        <s v="23583415" u="1"/>
        <s v="23587736" u="1"/>
        <s v="23592978" u="1"/>
        <s v="23595023" u="1"/>
        <s v="23597611" u="1"/>
        <s v="23599362" u="1"/>
        <s v="23599863" u="1"/>
        <s v="23603463" u="1"/>
        <s v="23603483" u="1"/>
        <s v="23603523" u="1"/>
        <s v="23603552" u="1"/>
        <s v="23606530" u="1"/>
        <s v="23606582" u="1"/>
        <s v="23608648" u="1"/>
        <s v="23611259" u="1"/>
        <s v="23611262" u="1"/>
        <s v="23611263" u="1"/>
        <s v="23611290" u="1"/>
        <s v="23611309" u="1"/>
        <s v="23611389" u="1"/>
        <s v="23611405" u="1"/>
        <s v="23611564" u="1"/>
        <s v="23611593" u="1"/>
        <s v="23611623" u="1"/>
        <s v="23611639" u="1"/>
        <s v="23616356" u="1"/>
        <s v="23618875" u="1"/>
        <s v="23621352" u="1"/>
        <s v="23631056" u="1"/>
        <s v="23634615" u="1"/>
        <s v="23635871" u="1"/>
        <s v="23636938" u="1"/>
        <s v="23637958" u="1"/>
        <s v="23638984" u="1"/>
        <s v="23643724" u="1"/>
        <s v="23647384" u="1"/>
        <s v="23647439" u="1"/>
        <s v="23647498" u="1"/>
        <s v="23647808" u="1"/>
        <s v="23649295" u="1"/>
        <s v="23651973" u="1"/>
        <s v="23653305" u="1"/>
        <s v="23655744" u="1"/>
        <s v="23656674" u="1"/>
        <s v="23656745" u="1"/>
        <s v="23657122" u="1"/>
        <s v="23657237" u="1"/>
        <s v="23657280" u="1"/>
        <s v="23657304" u="1"/>
        <s v="23657372" u="1"/>
        <s v="23657493" u="1"/>
        <s v="23658293" u="1"/>
        <s v="23658668" u="1"/>
        <s v="23658703" u="1"/>
        <s v="23658710" u="1"/>
        <s v="23658712" u="1"/>
        <s v="23662244" u="1"/>
        <s v="23662254" u="1"/>
        <s v="23662261" u="1"/>
        <s v="23662307" u="1"/>
        <s v="23662310" u="1"/>
        <s v="23662329" u="1"/>
        <s v="23662381" u="1"/>
        <s v="23662387" u="1"/>
        <s v="23662408" u="1"/>
        <s v="23662415" u="1"/>
        <s v="23662416" u="1"/>
        <s v="23662435" u="1"/>
        <s v="23662444" u="1"/>
        <s v="23662459" u="1"/>
        <s v="23662484" u="1"/>
        <s v="23662487" u="1"/>
        <s v="23662491" u="1"/>
        <s v="23662516" u="1"/>
        <s v="23662527" u="1"/>
        <s v="23662613" u="1"/>
        <s v="23662614" u="1"/>
        <s v="23662618" u="1"/>
        <s v="23662685" u="1"/>
        <s v="23662741" u="1"/>
        <s v="23662744" u="1"/>
        <s v="23662768" u="1"/>
        <s v="23662770" u="1"/>
        <s v="23662801" u="1"/>
        <s v="23662817" u="1"/>
        <s v="23662825" u="1"/>
        <s v="23662842" u="1"/>
        <s v="23662897" u="1"/>
        <s v="23662916" u="1"/>
        <s v="23663518" u="1"/>
        <s v="23663676" u="1"/>
        <s v="23663808" u="1"/>
        <s v="23664217" u="1"/>
        <s v="23664420" u="1"/>
        <s v="23665984" u="1"/>
        <s v="23666001" u="1"/>
        <s v="23666037" u="1"/>
        <s v="23666130" u="1"/>
        <s v="23666139" u="1"/>
        <s v="23666161" u="1"/>
        <s v="23666180" u="1"/>
        <s v="23666192" u="1"/>
        <s v="23666248" u="1"/>
        <s v="23666287" u="1"/>
        <s v="23666369" u="1"/>
        <s v="23666401" u="1"/>
        <s v="23666413" u="1"/>
        <s v="23666415" u="1"/>
        <s v="23666419" u="1"/>
        <s v="23666422" u="1"/>
        <s v="23666453" u="1"/>
        <s v="23666513" u="1"/>
        <s v="23666545" u="1"/>
        <s v="23666575" u="1"/>
        <s v="23666634" u="1"/>
        <s v="23666654" u="1"/>
        <s v="23666655" u="1"/>
        <s v="23666714" u="1"/>
        <s v="23666787" u="1"/>
        <s v="23666811" u="1"/>
        <s v="23666821" u="1"/>
        <s v="23666826" u="1"/>
        <s v="23667649" u="1"/>
        <s v="23668722" u="1"/>
        <s v="23669061" u="1"/>
        <s v="23669063" u="1"/>
        <s v="23669257" u="1"/>
        <s v="23669316" u="1"/>
        <s v="23669335" u="1"/>
        <s v="23669539" u="1"/>
        <s v="23669588" u="1"/>
        <s v="23669626" u="1"/>
        <s v="23669686" u="1"/>
        <s v="23669726" u="1"/>
        <s v="23670662" u="1"/>
        <s v="23670729" u="1"/>
        <s v="23670789" u="1"/>
        <s v="23670807" u="1"/>
        <s v="23670811" u="1"/>
        <s v="23670867" u="1"/>
        <s v="23670888" u="1"/>
        <s v="23671055" u="1"/>
        <s v="23671461" u="1"/>
        <s v="23671519" u="1"/>
        <s v="23671641" u="1"/>
        <s v="23671648" u="1"/>
        <s v="23671649" u="1"/>
        <s v="23671650" u="1"/>
        <s v="23671652" u="1"/>
        <s v="23671998" u="1"/>
        <s v="23672028" u="1"/>
        <s v="23672130" u="1"/>
        <s v="23672180" u="1"/>
        <s v="23672248" u="1"/>
        <s v="23672255" u="1"/>
        <s v="23672279" u="1"/>
        <s v="23672284" u="1"/>
        <s v="23672308" u="1"/>
        <s v="23672317" u="1"/>
        <s v="23672319" u="1"/>
        <s v="23672331" u="1"/>
        <s v="23672370" u="1"/>
        <s v="23672374" u="1"/>
        <s v="23672389" u="1"/>
        <s v="23672674" u="1"/>
        <s v="23672680" u="1"/>
        <s v="23672692" u="1"/>
        <s v="23673097" u="1"/>
        <s v="23673384" u="1"/>
        <s v="23673386" u="1"/>
        <s v="23673392" u="1"/>
        <s v="23673398" u="1"/>
        <s v="23673429" u="1"/>
        <s v="23673553" u="1"/>
        <s v="23673632" u="1"/>
        <s v="23673996" u="1"/>
        <s v="23674093" u="1"/>
        <s v="23674292" u="1"/>
        <s v="23674452" u="1"/>
        <s v="23674460" u="1"/>
        <s v="23674461" u="1"/>
        <s v="23674495" u="1"/>
        <s v="23674496" u="1"/>
        <s v="23674643" u="1"/>
        <s v="23675101" u="1"/>
        <s v="23675338" u="1"/>
        <s v="23675397" u="1"/>
        <s v="23675667" u="1"/>
        <s v="23675899" u="1"/>
        <s v="23183517" u="1"/>
        <s v="23282974" u="1"/>
        <s v="23562355" u="1"/>
        <s v="23564544" u="1"/>
        <s v="23566984" u="1"/>
        <s v="23567049" u="1"/>
        <s v="23584740" u="1"/>
        <s v="23592877" u="1"/>
        <s v="23596527" u="1"/>
        <s v="23601782" u="1"/>
        <s v="23601796" u="1"/>
        <s v="23601797" u="1"/>
        <s v="23601813" u="1"/>
        <s v="23601814" u="1"/>
        <s v="23601818" u="1"/>
        <s v="23601834" u="1"/>
        <s v="23602009" u="1"/>
        <s v="23602129" u="1"/>
        <s v="23602942" u="1"/>
        <s v="23603331" u="1"/>
        <s v="23603333" u="1"/>
        <s v="23603338" u="1"/>
        <s v="23603349" u="1"/>
        <s v="23603351" u="1"/>
        <s v="23603382" u="1"/>
        <s v="23603391" u="1"/>
        <s v="23603462" u="1"/>
        <s v="23604482" u="1"/>
        <s v="23604505" u="1"/>
        <s v="23604515" u="1"/>
        <s v="23604548" u="1"/>
        <s v="23604570" u="1"/>
        <s v="23612309" u="1"/>
        <s v="23616639" u="1"/>
        <s v="23616845" u="1"/>
        <s v="23616850" u="1"/>
        <s v="23620811" u="1"/>
        <s v="23621066" u="1"/>
        <s v="23627460" u="1"/>
        <s v="23631069" u="1"/>
        <s v="23633271" u="1"/>
        <s v="23633415" u="1"/>
        <s v="23634217" u="1"/>
        <s v="23636538" u="1"/>
        <s v="23636634" u="1"/>
        <s v="23638066" u="1"/>
        <s v="23638765" u="1"/>
        <s v="23638766" u="1"/>
        <s v="23638767" u="1"/>
        <s v="23638768" u="1"/>
        <s v="23638769" u="1"/>
        <s v="23638772" u="1"/>
        <s v="23638773" u="1"/>
        <s v="23638774" u="1"/>
        <s v="23638775" u="1"/>
        <s v="23638776" u="1"/>
        <s v="23638777" u="1"/>
        <s v="23638778" u="1"/>
        <s v="23638779" u="1"/>
        <s v="23638780" u="1"/>
        <s v="23638781" u="1"/>
        <s v="23638783" u="1"/>
        <s v="23638784" u="1"/>
        <s v="23638785" u="1"/>
        <s v="23638787" u="1"/>
        <s v="23638788" u="1"/>
        <s v="23638789" u="1"/>
        <s v="23638791" u="1"/>
        <s v="23638792" u="1"/>
        <s v="23638794" u="1"/>
        <s v="23638795" u="1"/>
        <s v="23638796" u="1"/>
        <s v="23638798" u="1"/>
        <s v="23638799" u="1"/>
        <s v="23638802" u="1"/>
        <s v="23638803" u="1"/>
        <s v="23638804" u="1"/>
        <s v="23638805" u="1"/>
        <s v="23638806" u="1"/>
        <s v="23638807" u="1"/>
        <s v="23638808" u="1"/>
        <s v="23638809" u="1"/>
        <s v="23638810" u="1"/>
        <s v="23638812" u="1"/>
        <s v="23638813" u="1"/>
        <s v="23638814" u="1"/>
        <s v="23638815" u="1"/>
        <s v="23638816" u="1"/>
        <s v="23638817" u="1"/>
        <s v="23638819" u="1"/>
        <s v="23638820" u="1"/>
        <s v="23638821" u="1"/>
        <s v="23638822" u="1"/>
        <s v="23638823" u="1"/>
        <s v="23638824" u="1"/>
        <s v="23638825" u="1"/>
        <s v="23638826" u="1"/>
        <s v="23638827" u="1"/>
        <s v="23638828" u="1"/>
        <s v="23638829" u="1"/>
        <s v="23638830" u="1"/>
        <s v="23638831" u="1"/>
        <s v="23638832" u="1"/>
        <s v="23638834" u="1"/>
        <s v="23638835" u="1"/>
        <s v="23638836" u="1"/>
        <s v="23638837" u="1"/>
        <s v="23638838" u="1"/>
        <s v="23638840" u="1"/>
        <s v="23638841" u="1"/>
        <s v="23638842" u="1"/>
        <s v="23638843" u="1"/>
        <s v="23638844" u="1"/>
        <s v="23638845" u="1"/>
        <s v="23638847" u="1"/>
        <s v="23638848" u="1"/>
        <s v="23638850" u="1"/>
        <s v="23638851" u="1"/>
        <s v="23638852" u="1"/>
        <s v="23638853" u="1"/>
        <s v="23638854" u="1"/>
        <s v="23638856" u="1"/>
        <s v="23638857" u="1"/>
        <s v="23638858" u="1"/>
        <s v="23638863" u="1"/>
        <s v="23638864" u="1"/>
        <s v="23638865" u="1"/>
        <s v="23638866" u="1"/>
        <s v="23638867" u="1"/>
        <s v="23638887" u="1"/>
        <s v="23638901" u="1"/>
        <s v="23638903" u="1"/>
        <s v="23638908" u="1"/>
        <s v="23638968" u="1"/>
        <s v="23639055" u="1"/>
        <s v="23639058" u="1"/>
        <s v="23639064" u="1"/>
        <s v="23639546" u="1"/>
        <s v="23639547" u="1"/>
        <s v="23639548" u="1"/>
        <s v="23641154" u="1"/>
        <s v="23646428" u="1"/>
        <s v="23646477" u="1"/>
        <s v="23646512" u="1"/>
        <s v="23646553" u="1"/>
        <s v="23646559" u="1"/>
        <s v="23646639" u="1"/>
        <s v="23646687" u="1"/>
        <s v="23647232" u="1"/>
        <s v="23647241" u="1"/>
        <s v="23647256" u="1"/>
        <s v="23647296" u="1"/>
        <s v="23647342" u="1"/>
        <s v="23647368" u="1"/>
        <s v="23647527" u="1"/>
        <s v="23647552" u="1"/>
        <s v="23647600" u="1"/>
        <s v="23647684" u="1"/>
        <s v="23647754" u="1"/>
        <s v="23647804" u="1"/>
        <s v="23648020" u="1"/>
        <s v="23648099" u="1"/>
        <s v="23648109" u="1"/>
        <s v="23648134" u="1"/>
        <s v="23648358" u="1"/>
        <s v="23648404" u="1"/>
        <s v="23650520" u="1"/>
        <s v="23650528" u="1"/>
        <s v="23652125" u="1"/>
        <s v="23653223" u="1"/>
        <s v="23654603" u="1"/>
        <s v="23655808" u="1"/>
        <s v="23656079" u="1"/>
        <s v="23657102" u="1"/>
        <s v="23657257" u="1"/>
        <s v="23657628" u="1"/>
        <s v="23657976" u="1"/>
        <s v="23658456" u="1"/>
        <s v="23658468" u="1"/>
        <s v="23658623" u="1"/>
        <s v="23658654" u="1"/>
        <s v="23658680" u="1"/>
        <s v="23658691" u="1"/>
        <s v="23659109" u="1"/>
        <s v="23659709" u="1"/>
        <s v="23659845" u="1"/>
        <s v="23660066" u="1"/>
        <s v="23661053" u="1"/>
        <s v="23661253" u="1"/>
        <s v="23662176" u="1"/>
        <s v="23662549" u="1"/>
        <s v="23662699" u="1"/>
        <s v="23662869" u="1"/>
        <s v="23663574" u="1"/>
        <s v="23663931" u="1"/>
        <s v="23664108" u="1"/>
        <s v="23664158" u="1"/>
        <s v="23664378" u="1"/>
        <s v="23664431" u="1"/>
        <s v="23664850" u="1"/>
        <s v="23664854" u="1"/>
        <s v="23664967" u="1"/>
        <s v="23665646" u="1"/>
        <s v="23665647" u="1"/>
        <s v="23666580" u="1"/>
        <s v="23666711" u="1"/>
        <s v="23667216" u="1"/>
        <s v="23667223" u="1"/>
        <s v="23667340" u="1"/>
        <s v="23667728" u="1"/>
        <s v="23667730" u="1"/>
        <s v="23667740" u="1"/>
        <s v="23667893" u="1"/>
        <s v="23667973" u="1"/>
        <s v="23668651" u="1"/>
        <s v="23669054" u="1"/>
        <s v="23669082" u="1"/>
        <s v="23669241" u="1"/>
        <s v="23669302" u="1"/>
        <s v="23669417" u="1"/>
        <s v="23669585" u="1"/>
        <s v="23669660" u="1"/>
        <s v="23669708" u="1"/>
        <s v="23669709" u="1"/>
        <s v="23670030" u="1"/>
        <s v="23670309" u="1"/>
        <s v="23670322" u="1"/>
        <s v="23670503" u="1"/>
        <s v="23670583" u="1"/>
        <s v="23670587" u="1"/>
        <s v="23670597" u="1"/>
        <s v="23670630" u="1"/>
        <s v="23670646" u="1"/>
        <s v="23670685" u="1"/>
        <s v="23670696" u="1"/>
        <s v="23670732" u="1"/>
        <s v="23670788" u="1"/>
        <s v="23670910" u="1"/>
        <s v="23670940" u="1"/>
        <s v="23670962" u="1"/>
        <s v="23670989" u="1"/>
        <s v="23670997" u="1"/>
        <s v="23671011" u="1"/>
        <s v="23671116" u="1"/>
        <s v="23671275" u="1"/>
        <s v="23671331" u="1"/>
        <s v="23671482" u="1"/>
        <s v="23671488" u="1"/>
        <s v="23671493" u="1"/>
        <s v="23671541" u="1"/>
        <s v="23671559" u="1"/>
        <s v="23671606" u="1"/>
        <s v="23671624" u="1"/>
        <s v="23671640" u="1"/>
        <s v="23671658" u="1"/>
        <s v="23671664" u="1"/>
        <s v="23671876" u="1"/>
        <s v="23671917" u="1"/>
        <s v="23672037" u="1"/>
        <s v="23672062" u="1"/>
        <s v="23672074" u="1"/>
        <s v="23672272" u="1"/>
        <s v="23672369" u="1"/>
        <s v="23672488" u="1"/>
        <s v="23672714" u="1"/>
        <s v="23673035" u="1"/>
        <s v="23673117" u="1"/>
        <s v="23673125" u="1"/>
        <s v="23673397" u="1"/>
        <s v="23673536" u="1"/>
        <s v="23673539" u="1"/>
        <s v="23673585" u="1"/>
        <s v="23673609" u="1"/>
        <s v="23673656" u="1"/>
        <s v="23673806" u="1"/>
        <s v="23674359" u="1"/>
        <s v="23674554" u="1"/>
        <s v="23675270" u="1"/>
        <s v="23675408" u="1"/>
        <s v="23675490" u="1"/>
        <s v="22015808" u="1"/>
        <s v="22116155" u="1"/>
        <s v="22138753" u="1"/>
        <s v="23426664" u="1"/>
        <s v="23541216" u="1"/>
        <s v="23607724" u="1"/>
        <s v="23638897" u="1"/>
        <s v="23639753" u="1"/>
        <s v="23639919" u="1"/>
        <s v="23645264" u="1"/>
        <s v="23646274" u="1"/>
        <s v="23649536" u="1"/>
        <s v="23650114" u="1"/>
        <s v="23650188" u="1"/>
        <s v="23651774" u="1"/>
        <s v="23651795" u="1"/>
        <s v="23652155" u="1"/>
        <s v="23652160" u="1"/>
        <s v="23652180" u="1"/>
        <s v="23652207" u="1"/>
        <s v="23652856" u="1"/>
        <s v="23652960" u="1"/>
        <s v="23653137" u="1"/>
        <s v="23653368" u="1"/>
        <s v="23654476" u="1"/>
        <s v="23655798" u="1"/>
        <s v="23655822" u="1"/>
        <s v="23659903" u="1"/>
        <s v="23661729" u="1"/>
        <s v="23662532" u="1"/>
        <s v="23662702" u="1"/>
        <s v="23662953" u="1"/>
        <s v="23663765" u="1"/>
        <s v="23663957" u="1"/>
        <s v="23664043" u="1"/>
        <s v="23665431" u="1"/>
        <s v="23665645" u="1"/>
        <s v="23665665" u="1"/>
        <s v="23665674" u="1"/>
        <s v="23666429" u="1"/>
        <s v="23666690" u="1"/>
        <s v="23667240" u="1"/>
        <s v="23667255" u="1"/>
        <s v="23667656" u="1"/>
        <s v="23668065" u="1"/>
        <s v="23668735" u="1"/>
        <s v="23668737" u="1"/>
        <s v="23668935" u="1"/>
        <s v="23669091" u="1"/>
        <s v="23669287" u="1"/>
        <s v="23669289" u="1"/>
        <s v="23669295" u="1"/>
        <s v="23669300" u="1"/>
        <s v="23669375" u="1"/>
        <s v="23669420" u="1"/>
        <s v="23669452" u="1"/>
        <s v="23669467" u="1"/>
        <s v="23669488" u="1"/>
        <s v="23669598" u="1"/>
        <s v="23669661" u="1"/>
        <s v="23669723" u="1"/>
        <s v="23669725" u="1"/>
        <s v="23669727" u="1"/>
        <s v="23669767" u="1"/>
        <s v="23670319" u="1"/>
        <s v="23670598" u="1"/>
        <s v="23670607" u="1"/>
        <s v="23670633" u="1"/>
        <s v="23670737" u="1"/>
        <s v="23670819" u="1"/>
        <s v="23670862" u="1"/>
        <s v="23670881" u="1"/>
        <s v="23670948" u="1"/>
        <s v="23670957" u="1"/>
        <s v="23670978" u="1"/>
        <s v="23670985" u="1"/>
        <s v="23670990" u="1"/>
        <s v="23671937" u="1"/>
        <s v="23671946" u="1"/>
        <s v="23673014" u="1"/>
        <s v="23673027" u="1"/>
        <s v="23674255" u="1"/>
        <s v="23674467" u="1"/>
        <s v="23674672" u="1"/>
        <s v="23675480" u="1"/>
        <s v="23675500" u="1"/>
        <s v="21964622" u="1"/>
        <s v="22020438" u="1"/>
        <s v="22021018" u="1"/>
        <s v="22064986" u="1"/>
        <s v="22077401" u="1"/>
        <s v="22105536" u="1"/>
        <s v="22106075" u="1"/>
        <s v="22125321" u="1"/>
        <s v="22127352" u="1"/>
        <s v="22127363" u="1"/>
        <s v="22127380" u="1"/>
        <s v="22127384" u="1"/>
        <s v="22241855" u="1"/>
        <s v="23041966" u="1"/>
        <s v="23092855" u="1"/>
        <s v="23255212" u="1"/>
        <s v="23289512" u="1"/>
        <s v="23473300" u="1"/>
        <s v="23497724" u="1"/>
        <s v="23497728" u="1"/>
        <s v="23507491" u="1"/>
        <s v="23508924" u="1"/>
        <s v="23508937" u="1"/>
        <s v="23545791" u="1"/>
        <s v="23548077" u="1"/>
        <s v="23563932" u="1"/>
        <s v="23576600" u="1"/>
        <s v="23579865" u="1"/>
        <s v="23590097" u="1"/>
        <s v="23596462" u="1"/>
        <s v="23600775" u="1"/>
        <s v="23601449" u="1"/>
        <s v="23605509" u="1"/>
        <s v="23605515" u="1"/>
        <s v="23613552" u="1"/>
        <s v="23619454" u="1"/>
        <s v="23626929" u="1"/>
        <s v="23628286" u="1"/>
        <s v="23628432" u="1"/>
        <s v="23630087" u="1"/>
        <s v="23631132" u="1"/>
        <s v="23631917" u="1"/>
        <s v="23632830" u="1"/>
        <s v="23632908" u="1"/>
        <s v="23632921" u="1"/>
        <s v="23634568" u="1"/>
        <s v="23640069" u="1"/>
        <s v="23641145" u="1"/>
        <s v="23642872" u="1"/>
        <s v="23644197" u="1"/>
        <s v="23644213" u="1"/>
        <s v="23646205" u="1"/>
        <s v="23646387" u="1"/>
        <s v="23646431" u="1"/>
        <s v="23646495" u="1"/>
        <s v="23646698" u="1"/>
        <s v="23648871" u="1"/>
        <s v="23651954" u="1"/>
        <s v="23652136" u="1"/>
        <s v="23654032" u="1"/>
        <s v="23654578" u="1"/>
        <s v="23655357" u="1"/>
        <s v="23655381" u="1"/>
        <s v="23655540" u="1"/>
        <s v="23655567" u="1"/>
        <s v="23655578" u="1"/>
        <s v="23655631" u="1"/>
        <s v="23655685" u="1"/>
        <s v="23655741" u="1"/>
        <s v="23655831" u="1"/>
        <s v="23656117" u="1"/>
        <s v="23656675" u="1"/>
        <s v="23656898" u="1"/>
        <s v="23656941" u="1"/>
        <s v="23657215" u="1"/>
        <s v="23657228" u="1"/>
        <s v="23657259" u="1"/>
        <s v="23657386" u="1"/>
        <s v="23658095" u="1"/>
        <s v="23658102" u="1"/>
        <s v="23658444" u="1"/>
        <s v="23660694" u="1"/>
        <s v="23660796" u="1"/>
        <s v="23661225" u="1"/>
        <s v="23661477" u="1"/>
        <s v="23661525" u="1"/>
        <s v="23661659" u="1"/>
        <s v="23661718" u="1"/>
        <s v="23661750" u="1"/>
        <s v="23662179" u="1"/>
        <s v="23662519" u="1"/>
        <s v="23662572" u="1"/>
        <s v="23662602" u="1"/>
        <s v="23662612" u="1"/>
        <s v="23662659" u="1"/>
        <s v="23662718" u="1"/>
        <s v="23662794" u="1"/>
        <s v="23662922" u="1"/>
        <s v="23662924" u="1"/>
        <s v="23663142" u="1"/>
        <s v="23664016" u="1"/>
        <s v="23664023" u="1"/>
        <s v="23664062" u="1"/>
        <s v="23664082" u="1"/>
        <s v="23664118" u="1"/>
        <s v="23664123" u="1"/>
        <s v="23664143" u="1"/>
        <s v="23664335" u="1"/>
        <s v="23664411" u="1"/>
        <s v="23664454" u="1"/>
        <s v="23664947" u="1"/>
        <s v="23665110" u="1"/>
        <s v="23665231" u="1"/>
        <s v="23665288" u="1"/>
        <s v="23665292" u="1"/>
        <s v="23665377" u="1"/>
        <s v="23665426" u="1"/>
        <s v="23665427" u="1"/>
        <s v="23665511" u="1"/>
        <s v="23665600" u="1"/>
        <s v="23666062" u="1"/>
        <s v="23666091" u="1"/>
        <s v="23666125" u="1"/>
        <s v="23666163" u="1"/>
        <s v="23666184" u="1"/>
        <s v="23666234" u="1"/>
        <s v="23666258" u="1"/>
        <s v="23666288" u="1"/>
        <s v="23666315" u="1"/>
        <s v="23666359" u="1"/>
        <s v="23666379" u="1"/>
        <s v="23666408" u="1"/>
        <s v="23666420" u="1"/>
        <s v="23666430" u="1"/>
        <s v="23666436" u="1"/>
        <s v="23666442" u="1"/>
        <s v="23666450" u="1"/>
        <s v="23666456" u="1"/>
        <s v="23666479" u="1"/>
        <s v="23666482" u="1"/>
        <s v="23666492" u="1"/>
        <s v="23666507" u="1"/>
        <s v="23666531" u="1"/>
        <s v="23666548" u="1"/>
        <s v="23666585" u="1"/>
        <s v="23666672" u="1"/>
        <s v="23666761" u="1"/>
        <s v="23666850" u="1"/>
        <s v="23666856" u="1"/>
        <s v="23666874" u="1"/>
        <s v="23666887" u="1"/>
        <s v="23667415" u="1"/>
        <s v="23667461" u="1"/>
        <s v="23667475" u="1"/>
        <s v="23667566" u="1"/>
        <s v="23667626" u="1"/>
        <s v="23667650" u="1"/>
        <s v="23667950" u="1"/>
        <s v="23667956" u="1"/>
        <s v="23667979" u="1"/>
        <s v="23667997" u="1"/>
        <s v="23668013" u="1"/>
        <s v="23668085" u="1"/>
        <s v="23668092" u="1"/>
        <s v="23668098" u="1"/>
        <s v="23668101" u="1"/>
        <s v="23668110" u="1"/>
        <s v="23668119" u="1"/>
        <s v="23668135" u="1"/>
        <s v="23668147" u="1"/>
        <s v="23668148" u="1"/>
        <s v="23668157" u="1"/>
        <s v="23668163" u="1"/>
        <s v="23668173" u="1"/>
        <s v="23668174" u="1"/>
        <s v="23668181" u="1"/>
        <s v="23668185" u="1"/>
        <s v="23668187" u="1"/>
        <s v="23668189" u="1"/>
        <s v="23668204" u="1"/>
        <s v="23668206" u="1"/>
        <s v="23668221" u="1"/>
        <s v="23668224" u="1"/>
        <s v="23668225" u="1"/>
        <s v="23668229" u="1"/>
        <s v="23668235" u="1"/>
        <s v="23668236" u="1"/>
        <s v="23668240" u="1"/>
        <s v="23668247" u="1"/>
        <s v="23668252" u="1"/>
        <s v="23668260" u="1"/>
        <s v="23668264" u="1"/>
        <s v="23668278" u="1"/>
        <s v="23668279" u="1"/>
        <s v="23668294" u="1"/>
        <s v="23668300" u="1"/>
        <s v="23668303" u="1"/>
        <s v="23668306" u="1"/>
        <s v="23668317" u="1"/>
        <s v="23668333" u="1"/>
        <s v="23668337" u="1"/>
        <s v="23668365" u="1"/>
        <s v="23668374" u="1"/>
        <s v="23668378" u="1"/>
        <s v="23668392" u="1"/>
        <s v="23668592" u="1"/>
        <s v="23668607" u="1"/>
        <s v="23668610" u="1"/>
        <s v="23668616" u="1"/>
        <s v="23668618" u="1"/>
        <s v="23668632" u="1"/>
        <s v="23668635" u="1"/>
        <s v="23668645" u="1"/>
        <s v="23668652" u="1"/>
        <s v="23668671" u="1"/>
        <s v="23668899" u="1"/>
        <s v="23668928" u="1"/>
        <s v="23668936" u="1"/>
        <s v="23668947" u="1"/>
        <s v="23668948" u="1"/>
        <s v="23668953" u="1"/>
        <s v="23668978" u="1"/>
        <s v="23669032" u="1"/>
        <s v="23669034" u="1"/>
        <s v="23669042" u="1"/>
        <s v="23669103" u="1"/>
        <s v="23669171" u="1"/>
        <s v="23669174" u="1"/>
        <s v="23669182" u="1"/>
        <s v="23669186" u="1"/>
        <s v="23669188" u="1"/>
        <s v="23669189" u="1"/>
        <s v="23669192" u="1"/>
        <s v="23669194" u="1"/>
        <s v="23669207" u="1"/>
        <s v="23669209" u="1"/>
        <s v="23669210" u="1"/>
        <s v="23669217" u="1"/>
        <s v="23669226" u="1"/>
        <s v="23669227" u="1"/>
        <s v="23669228" u="1"/>
        <s v="23669229" u="1"/>
        <s v="23669230" u="1"/>
        <s v="23669233" u="1"/>
        <s v="23669236" u="1"/>
        <s v="23669237" u="1"/>
        <s v="23669283" u="1"/>
        <s v="23669297" u="1"/>
        <s v="23669342" u="1"/>
        <s v="23669360" u="1"/>
        <s v="23669362" u="1"/>
        <s v="23669447" u="1"/>
        <s v="23669570" u="1"/>
        <s v="23669587" u="1"/>
        <s v="23669589" u="1"/>
        <s v="23669604" u="1"/>
        <s v="23669642" u="1"/>
        <s v="23669674" u="1"/>
        <s v="23669691" u="1"/>
        <s v="23669720" u="1"/>
        <s v="23669746" u="1"/>
        <s v="23669779" u="1"/>
        <s v="23669781" u="1"/>
        <s v="23669783" u="1"/>
        <s v="23669940" u="1"/>
        <s v="23669956" u="1"/>
        <s v="23669959" u="1"/>
        <s v="23669991" u="1"/>
        <s v="23670049" u="1"/>
        <s v="23670052" u="1"/>
        <s v="23670054" u="1"/>
        <s v="23670056" u="1"/>
        <s v="23670057" u="1"/>
        <s v="23670062" u="1"/>
        <s v="23670063" u="1"/>
        <s v="23670068" u="1"/>
        <s v="23670069" u="1"/>
        <s v="23670084" u="1"/>
        <s v="23670097" u="1"/>
        <s v="23670235" u="1"/>
        <s v="23670240" u="1"/>
        <s v="23670245" u="1"/>
        <s v="23670247" u="1"/>
        <s v="23670249" u="1"/>
        <s v="23670251" u="1"/>
        <s v="23670253" u="1"/>
        <s v="23670255" u="1"/>
        <s v="23670261" u="1"/>
        <s v="23670262" u="1"/>
        <s v="23670263" u="1"/>
        <s v="23670270" u="1"/>
        <s v="23670276" u="1"/>
        <s v="23670281" u="1"/>
        <s v="23670282" u="1"/>
        <s v="23670297" u="1"/>
        <s v="23670299" u="1"/>
        <s v="23670313" u="1"/>
        <s v="23670314" u="1"/>
        <s v="23670323" u="1"/>
        <s v="23670324" u="1"/>
        <s v="23670325" u="1"/>
        <s v="23670490" u="1"/>
        <s v="23670540" u="1"/>
        <s v="23670543" u="1"/>
        <s v="23670573" u="1"/>
        <s v="23670591" u="1"/>
        <s v="23670602" u="1"/>
        <s v="23670689" u="1"/>
        <s v="23670750" u="1"/>
        <s v="23670783" u="1"/>
        <s v="23670808" u="1"/>
        <s v="23670809" u="1"/>
        <s v="23670825" u="1"/>
        <s v="23670829" u="1"/>
        <s v="23670831" u="1"/>
        <s v="23670836" u="1"/>
        <s v="23670840" u="1"/>
        <s v="23670842" u="1"/>
        <s v="23670844" u="1"/>
        <s v="23670851" u="1"/>
        <s v="23670869" u="1"/>
        <s v="23670875" u="1"/>
        <s v="23670884" u="1"/>
        <s v="23670890" u="1"/>
        <s v="23670898" u="1"/>
        <s v="23670899" u="1"/>
        <s v="23670900" u="1"/>
        <s v="23670908" u="1"/>
        <s v="23670915" u="1"/>
        <s v="23670918" u="1"/>
        <s v="23670920" u="1"/>
        <s v="23670929" u="1"/>
        <s v="23670956" u="1"/>
        <s v="23670982" u="1"/>
        <s v="23670983" u="1"/>
        <s v="23670988" u="1"/>
        <s v="23671002" u="1"/>
        <s v="23671006" u="1"/>
        <s v="23671014" u="1"/>
        <s v="23671020" u="1"/>
        <s v="23671021" u="1"/>
        <s v="23671030" u="1"/>
        <s v="23671033" u="1"/>
        <s v="23671034" u="1"/>
        <s v="23671036" u="1"/>
        <s v="23671042" u="1"/>
        <s v="23671045" u="1"/>
        <s v="23671049" u="1"/>
        <s v="23671051" u="1"/>
        <s v="23671059" u="1"/>
        <s v="23671063" u="1"/>
        <s v="23671065" u="1"/>
        <s v="23671071" u="1"/>
        <s v="23671072" u="1"/>
        <s v="23671073" u="1"/>
        <s v="23671080" u="1"/>
        <s v="23671083" u="1"/>
        <s v="23671093" u="1"/>
        <s v="23671094" u="1"/>
        <s v="23671109" u="1"/>
        <s v="23671113" u="1"/>
        <s v="23671120" u="1"/>
        <s v="23671121" u="1"/>
        <s v="23671129" u="1"/>
        <s v="23671138" u="1"/>
        <s v="23671150" u="1"/>
        <s v="23671184" u="1"/>
        <s v="23671284" u="1"/>
        <s v="23671286" u="1"/>
        <s v="23671293" u="1"/>
        <s v="23671295" u="1"/>
        <s v="23671305" u="1"/>
        <s v="23671311" u="1"/>
        <s v="23671328" u="1"/>
        <s v="23671346" u="1"/>
        <s v="23671365" u="1"/>
        <s v="23671380" u="1"/>
        <s v="23671382" u="1"/>
        <s v="23671398" u="1"/>
        <s v="23671399" u="1"/>
        <s v="23671418" u="1"/>
        <s v="23671432" u="1"/>
        <s v="23671474" u="1"/>
        <s v="23671516" u="1"/>
        <s v="23671527" u="1"/>
        <s v="23671531" u="1"/>
        <s v="23671545" u="1"/>
        <s v="23671548" u="1"/>
        <s v="23671552" u="1"/>
        <s v="23671564" u="1"/>
        <s v="23671574" u="1"/>
        <s v="23671577" u="1"/>
        <s v="23671584" u="1"/>
        <s v="23671593" u="1"/>
        <s v="23671600" u="1"/>
        <s v="23671603" u="1"/>
        <s v="23671608" u="1"/>
        <s v="23671611" u="1"/>
        <s v="23671615" u="1"/>
        <s v="23671616" u="1"/>
        <s v="23671621" u="1"/>
        <s v="23671633" u="1"/>
        <s v="23671639" u="1"/>
        <s v="23671651" u="1"/>
        <s v="23671859" u="1"/>
        <s v="23671893" u="1"/>
        <s v="23671927" u="1"/>
        <s v="23671938" u="1"/>
        <s v="23671941" u="1"/>
        <s v="23671942" u="1"/>
        <s v="23671945" u="1"/>
        <s v="23671954" u="1"/>
        <s v="23671957" u="1"/>
        <s v="23671960" u="1"/>
        <s v="23671964" u="1"/>
        <s v="23672003" u="1"/>
        <s v="23672132" u="1"/>
        <s v="23672137" u="1"/>
        <s v="23672160" u="1"/>
        <s v="23672172" u="1"/>
        <s v="23672191" u="1"/>
        <s v="23672214" u="1"/>
        <s v="23672246" u="1"/>
        <s v="23672254" u="1"/>
        <s v="23672260" u="1"/>
        <s v="23672324" u="1"/>
        <s v="23672337" u="1"/>
        <s v="23672355" u="1"/>
        <s v="23672399" u="1"/>
        <s v="23672430" u="1"/>
        <s v="23672453" u="1"/>
        <s v="23672516" u="1"/>
        <s v="23672548" u="1"/>
        <s v="23672737" u="1"/>
        <s v="23673280" u="1"/>
        <s v="23673403" u="1"/>
        <s v="23673467" u="1"/>
        <s v="23673620" u="1"/>
        <s v="23673640" u="1"/>
        <s v="23673648" u="1"/>
        <s v="23673666" u="1"/>
        <s v="23673673" u="1"/>
        <s v="23673684" u="1"/>
        <s v="23673801" u="1"/>
        <s v="23674153" u="1"/>
        <s v="23409737" u="1"/>
        <s v="23422748" u="1"/>
        <s v="23517669" u="1"/>
        <s v="23531629" u="1"/>
        <s v="23537875" u="1"/>
        <s v="23627453" u="1"/>
        <s v="23641764" u="1"/>
        <s v="23645439" u="1"/>
        <s v="23646695" u="1"/>
        <s v="23654413" u="1"/>
        <s v="23655211" u="1"/>
        <s v="23655857" u="1"/>
        <s v="23658205" u="1"/>
        <s v="23662291" u="1"/>
        <s v="23663792" u="1"/>
        <s v="23664005" u="1"/>
        <s v="23665230" u="1"/>
        <s v="23665268" u="1"/>
        <s v="23666525" u="1"/>
        <s v="23668019" u="1"/>
        <s v="23668057" u="1"/>
        <s v="23668062" u="1"/>
        <s v="23668068" u="1"/>
        <s v="23668069" u="1"/>
        <s v="23668099" u="1"/>
        <s v="23668171" u="1"/>
        <s v="23668172" u="1"/>
        <s v="23668198" u="1"/>
        <s v="23668253" u="1"/>
        <s v="23668346" u="1"/>
        <s v="23668353" u="1"/>
        <s v="23668359" u="1"/>
        <s v="23668385" u="1"/>
        <s v="23668391" u="1"/>
        <s v="23668395" u="1"/>
        <s v="23668599" u="1"/>
        <s v="23668608" u="1"/>
        <s v="23668637" u="1"/>
        <s v="23668642" u="1"/>
        <s v="23668649" u="1"/>
        <s v="23668650" u="1"/>
        <s v="23668665" u="1"/>
        <s v="23668676" u="1"/>
        <s v="23668709" u="1"/>
        <s v="23668927" u="1"/>
        <s v="23668934" u="1"/>
        <s v="23668963" u="1"/>
        <s v="23669072" u="1"/>
        <s v="23669096" u="1"/>
        <s v="23669185" u="1"/>
        <s v="23669211" u="1"/>
        <s v="23669390" u="1"/>
        <s v="23669606" u="1"/>
        <s v="23669607" u="1"/>
        <s v="23669609" u="1"/>
        <s v="23669610" u="1"/>
        <s v="23669611" u="1"/>
        <s v="23669613" u="1"/>
        <s v="23669942" u="1"/>
        <s v="23669950" u="1"/>
        <s v="23669951" u="1"/>
        <s v="23669957" u="1"/>
        <s v="23669965" u="1"/>
        <s v="23669966" u="1"/>
        <s v="23670051" u="1"/>
        <s v="23670231" u="1"/>
        <s v="23670233" u="1"/>
        <s v="23670258" u="1"/>
        <s v="23670265" u="1"/>
        <s v="23670278" u="1"/>
        <s v="23670283" u="1"/>
        <s v="23670552" u="1"/>
        <s v="23670699" u="1"/>
        <s v="23671341" u="1"/>
        <s v="23671523" u="1"/>
        <s v="23672305" u="1"/>
        <s v="23672325" u="1"/>
        <s v="23672406" u="1"/>
        <s v="23672421" u="1"/>
        <s v="23672721" u="1"/>
        <s v="23674218" u="1"/>
        <s v="23674238" u="1"/>
        <s v="23674257" u="1"/>
        <s v="21760145" u="1"/>
        <s v="23280113" u="1"/>
        <s v="23287589" u="1"/>
        <s v="23435808" u="1"/>
        <s v="23501507" u="1"/>
        <s v="23506787" u="1"/>
        <s v="23521933" u="1"/>
        <s v="23555465" u="1"/>
        <s v="23556805" u="1"/>
        <s v="23580457" u="1"/>
        <s v="23587335" u="1"/>
        <s v="23604129" u="1"/>
        <s v="23615708" u="1"/>
        <s v="23616460" u="1"/>
        <s v="23618518" u="1"/>
        <s v="23620778" u="1"/>
        <s v="23620786" u="1"/>
        <s v="23637415" u="1"/>
        <s v="23637455" u="1"/>
        <s v="23637490" u="1"/>
        <s v="23637510" u="1"/>
        <s v="23643863" u="1"/>
        <s v="23651640" u="1"/>
        <s v="23653976" u="1"/>
        <s v="23654550" u="1"/>
        <s v="23655197" u="1"/>
        <s v="23655443" u="1"/>
        <s v="23655488" u="1"/>
        <s v="23657405" u="1"/>
        <s v="23659964" u="1"/>
        <s v="23660002" u="1"/>
        <s v="23660133" u="1"/>
        <s v="23660142" u="1"/>
        <s v="23660171" u="1"/>
        <s v="23660587" u="1"/>
        <s v="23660605" u="1"/>
        <s v="23660634" u="1"/>
        <s v="23660691" u="1"/>
        <s v="23660742" u="1"/>
        <s v="23660793" u="1"/>
        <s v="23660794" u="1"/>
        <s v="23660828" u="1"/>
        <s v="23660842" u="1"/>
        <s v="23660926" u="1"/>
        <s v="23660930" u="1"/>
        <s v="23660934" u="1"/>
        <s v="23660942" u="1"/>
        <s v="23660963" u="1"/>
        <s v="23661014" u="1"/>
        <s v="23661044" u="1"/>
        <s v="23661201" u="1"/>
        <s v="23661489" u="1"/>
        <s v="23661607" u="1"/>
        <s v="23661667" u="1"/>
        <s v="23661727" u="1"/>
        <s v="23662198" u="1"/>
        <s v="23662438" u="1"/>
        <s v="23662617" u="1"/>
        <s v="23662757" u="1"/>
        <s v="23662836" u="1"/>
        <s v="23662940" u="1"/>
        <s v="23663163" u="1"/>
        <s v="23663530" u="1"/>
        <s v="23663725" u="1"/>
        <s v="23664241" u="1"/>
        <s v="23664242" u="1"/>
        <s v="23664393" u="1"/>
        <s v="23664435" u="1"/>
        <s v="23664674" u="1"/>
        <s v="23664679" u="1"/>
        <s v="23664680" u="1"/>
        <s v="23664881" u="1"/>
        <s v="23664917" u="1"/>
        <s v="23664958" u="1"/>
        <s v="23664959" u="1"/>
        <s v="23665107" u="1"/>
        <s v="23665127" u="1"/>
        <s v="23665132" u="1"/>
        <s v="23665143" u="1"/>
        <s v="23665176" u="1"/>
        <s v="23665184" u="1"/>
        <s v="23665218" u="1"/>
        <s v="23665227" u="1"/>
        <s v="23665405" u="1"/>
        <s v="23665421" u="1"/>
        <s v="23665477" u="1"/>
        <s v="23665631" u="1"/>
        <s v="23665644" u="1"/>
        <s v="23665673" u="1"/>
        <s v="23666090" u="1"/>
        <s v="23666153" u="1"/>
        <s v="23666205" u="1"/>
        <s v="23666851" u="1"/>
        <s v="23666872" u="1"/>
        <s v="23667256" u="1"/>
        <s v="23667301" u="1"/>
        <s v="23667365" u="1"/>
        <s v="23667366" u="1"/>
        <s v="23667543" u="1"/>
        <s v="23667643" u="1"/>
        <s v="23667952" u="1"/>
        <s v="23668077" u="1"/>
        <s v="23668108" u="1"/>
        <s v="23668116" u="1"/>
        <s v="23668124" u="1"/>
        <s v="23668144" u="1"/>
        <s v="23668159" u="1"/>
        <s v="23668233" u="1"/>
        <s v="23668276" u="1"/>
        <s v="23668304" u="1"/>
        <s v="23668341" u="1"/>
        <s v="23668344" u="1"/>
        <s v="23668347" u="1"/>
        <s v="23668361" u="1"/>
        <s v="23668363" u="1"/>
        <s v="23668379" u="1"/>
        <s v="23668386" u="1"/>
        <s v="23668387" u="1"/>
        <s v="23668390" u="1"/>
        <s v="23668394" u="1"/>
        <s v="23668398" u="1"/>
        <s v="23668591" u="1"/>
        <s v="23668598" u="1"/>
        <s v="23668601" u="1"/>
        <s v="23668605" u="1"/>
        <s v="23668609" u="1"/>
        <s v="23668620" u="1"/>
        <s v="23668623" u="1"/>
        <s v="23668629" u="1"/>
        <s v="23668636" u="1"/>
        <s v="23668648" u="1"/>
        <s v="23668879" u="1"/>
        <s v="23669053" u="1"/>
        <s v="23669058" u="1"/>
        <s v="23669323" u="1"/>
        <s v="23669330" u="1"/>
        <s v="23669363" u="1"/>
        <s v="23669483" u="1"/>
        <s v="23669714" u="1"/>
        <s v="23669788" u="1"/>
        <s v="23669926" u="1"/>
        <s v="23669943" u="1"/>
        <s v="23669954" u="1"/>
        <s v="23669958" u="1"/>
        <s v="23669960" u="1"/>
        <s v="23669961" u="1"/>
        <s v="23670065" u="1"/>
        <s v="23670243" u="1"/>
        <s v="23670244" u="1"/>
        <s v="23670248" u="1"/>
        <s v="23670259" u="1"/>
        <s v="23670272" u="1"/>
        <s v="23670277" u="1"/>
        <s v="23670300" u="1"/>
        <s v="23670975" u="1"/>
        <s v="23671035" u="1"/>
        <s v="23671122" u="1"/>
        <s v="23671140" u="1"/>
        <s v="23671205" u="1"/>
        <s v="23671383" u="1"/>
        <s v="23671453" u="1"/>
        <s v="23671486" u="1"/>
        <s v="23671528" u="1"/>
        <s v="23671533" u="1"/>
        <s v="23671536" u="1"/>
        <s v="23671647" u="1"/>
        <s v="23671955" u="1"/>
        <s v="23672662" u="1"/>
        <s v="23673304" u="1"/>
        <s v="23673547" u="1"/>
        <s v="23673583" u="1"/>
        <s v="23673599" u="1"/>
        <s v="23673755" u="1"/>
        <s v="23145568" u="1"/>
        <s v="23309724" u="1"/>
        <s v="23361698" u="1"/>
        <s v="23370258" u="1"/>
        <s v="23380409" u="1"/>
        <s v="23414059" u="1"/>
        <s v="23474235" u="1"/>
        <s v="23514178" u="1"/>
        <s v="23519363" u="1"/>
        <s v="23541334" u="1"/>
        <s v="23542632" u="1"/>
        <s v="23552607" u="1"/>
        <s v="23554743" u="1"/>
        <s v="23569065" u="1"/>
        <s v="23572669" u="1"/>
        <s v="23578448" u="1"/>
        <s v="23584611" u="1"/>
        <s v="23584756" u="1"/>
        <s v="23584833" u="1"/>
        <s v="23587469" u="1"/>
        <s v="23595671" u="1"/>
        <s v="23596686" u="1"/>
        <s v="23600810" u="1"/>
        <s v="23603894" u="1"/>
        <s v="23606468" u="1"/>
        <s v="23609247" u="1"/>
        <s v="23609782" u="1"/>
        <s v="23615664" u="1"/>
        <s v="23627004" u="1"/>
        <s v="23629574" u="1"/>
        <s v="23629608" u="1"/>
        <s v="23634022" u="1"/>
        <s v="23634073" u="1"/>
        <s v="23635838" u="1"/>
        <s v="23635859" u="1"/>
        <s v="23636586" u="1"/>
        <s v="23638224" u="1"/>
        <s v="23638647" u="1"/>
        <s v="23639940" u="1"/>
        <s v="23640720" u="1"/>
        <s v="23642745" u="1"/>
        <s v="23643723" u="1"/>
        <s v="23643897" u="1"/>
        <s v="23644040" u="1"/>
        <s v="23645340" u="1"/>
        <s v="23646283" u="1"/>
        <s v="23647359" u="1"/>
        <s v="23647378" u="1"/>
        <s v="23647399" u="1"/>
        <s v="23648074" u="1"/>
        <s v="23648105" u="1"/>
        <s v="23649172" u="1"/>
        <s v="23649173" u="1"/>
        <s v="23649254" u="1"/>
        <s v="23653052" u="1"/>
        <s v="23653117" u="1"/>
        <s v="23653747" u="1"/>
        <s v="23653807" u="1"/>
        <s v="23653821" u="1"/>
        <s v="23653839" u="1"/>
        <s v="23653841" u="1"/>
        <s v="23654017" u="1"/>
        <s v="23654051" u="1"/>
        <s v="23654206" u="1"/>
        <s v="23654659" u="1"/>
        <s v="23655161" u="1"/>
        <s v="23656068" u="1"/>
        <s v="23656912" u="1"/>
        <s v="23657194" u="1"/>
        <s v="23658508" u="1"/>
        <s v="23659008" u="1"/>
        <s v="23659024" u="1"/>
        <s v="23659025" u="1"/>
        <s v="23659083" u="1"/>
        <s v="23659106" u="1"/>
        <s v="23659126" u="1"/>
        <s v="23659129" u="1"/>
        <s v="23659170" u="1"/>
        <s v="23659175" u="1"/>
        <s v="23659180" u="1"/>
        <s v="23659194" u="1"/>
        <s v="23659346" u="1"/>
        <s v="23659380" u="1"/>
        <s v="23659390" u="1"/>
        <s v="23659417" u="1"/>
        <s v="23659426" u="1"/>
        <s v="23659480" u="1"/>
        <s v="23659484" u="1"/>
        <s v="23659494" u="1"/>
        <s v="23659507" u="1"/>
        <s v="23659663" u="1"/>
        <s v="23659686" u="1"/>
        <s v="23659704" u="1"/>
        <s v="23659706" u="1"/>
        <s v="23659788" u="1"/>
        <s v="23659797" u="1"/>
        <s v="23659818" u="1"/>
        <s v="23659959" u="1"/>
        <s v="23659963" u="1"/>
        <s v="23660225" u="1"/>
        <s v="23660723" u="1"/>
        <s v="23660981" u="1"/>
        <s v="23661028" u="1"/>
        <s v="23661051" u="1"/>
        <s v="23661058" u="1"/>
        <s v="23661080" u="1"/>
        <s v="23661351" u="1"/>
        <s v="23661645" u="1"/>
        <s v="23662173" u="1"/>
        <s v="23662196" u="1"/>
        <s v="23662276" u="1"/>
        <s v="23662397" u="1"/>
        <s v="23662406" u="1"/>
        <s v="23662456" u="1"/>
        <s v="23662479" u="1"/>
        <s v="23662578" u="1"/>
        <s v="23662598" u="1"/>
        <s v="23663501" u="1"/>
        <s v="23663511" u="1"/>
        <s v="23663570" u="1"/>
        <s v="23663600" u="1"/>
        <s v="23663606" u="1"/>
        <s v="23663608" u="1"/>
        <s v="23663609" u="1"/>
        <s v="23663646" u="1"/>
        <s v="23663685" u="1"/>
        <s v="23663737" u="1"/>
        <s v="23663750" u="1"/>
        <s v="23663767" u="1"/>
        <s v="23663799" u="1"/>
        <s v="23663811" u="1"/>
        <s v="23663812" u="1"/>
        <s v="23663859" u="1"/>
        <s v="23663897" u="1"/>
        <s v="23663925" u="1"/>
        <s v="23663946" u="1"/>
        <s v="23663997" u="1"/>
        <s v="23664001" u="1"/>
        <s v="23664042" u="1"/>
        <s v="23664052" u="1"/>
        <s v="23664061" u="1"/>
        <s v="23664079" u="1"/>
        <s v="23664081" u="1"/>
        <s v="23664221" u="1"/>
        <s v="23664996" u="1"/>
        <s v="23665073" u="1"/>
        <s v="23665123" u="1"/>
        <s v="23665233" u="1"/>
        <s v="23665249" u="1"/>
        <s v="23665251" u="1"/>
        <s v="23665273" u="1"/>
        <s v="23665347" u="1"/>
        <s v="23665385" u="1"/>
        <s v="23665409" u="1"/>
        <s v="23666021" u="1"/>
        <s v="23666079" u="1"/>
        <s v="23666089" u="1"/>
        <s v="23666265" u="1"/>
        <s v="23666300" u="1"/>
        <s v="23666389" u="1"/>
        <s v="23666662" u="1"/>
        <s v="23666864" u="1"/>
        <s v="23666881" u="1"/>
        <s v="23667177" u="1"/>
        <s v="23667251" u="1"/>
        <s v="23667309" u="1"/>
        <s v="23667351" u="1"/>
        <s v="23667357" u="1"/>
        <s v="23667424" u="1"/>
        <s v="23667456" u="1"/>
        <s v="23667462" u="1"/>
        <s v="23667497" u="1"/>
        <s v="23667510" u="1"/>
        <s v="23667546" u="1"/>
        <s v="23667547" u="1"/>
        <s v="23667562" u="1"/>
        <s v="23667624" u="1"/>
        <s v="23667664" u="1"/>
        <s v="23667677" u="1"/>
        <s v="23667684" u="1"/>
        <s v="23667853" u="1"/>
        <s v="23667949" u="1"/>
        <s v="23668009" u="1"/>
        <s v="23668088" u="1"/>
        <s v="23668107" u="1"/>
        <s v="23668112" u="1"/>
        <s v="23668168" u="1"/>
        <s v="23668183" u="1"/>
        <s v="23668195" u="1"/>
        <s v="23668208" u="1"/>
        <s v="23668220" u="1"/>
        <s v="23668255" u="1"/>
        <s v="23668258" u="1"/>
        <s v="23668275" u="1"/>
        <s v="23668277" u="1"/>
        <s v="23668284" u="1"/>
        <s v="23668313" u="1"/>
        <s v="23668318" u="1"/>
        <s v="23668351" u="1"/>
        <s v="23668356" u="1"/>
        <s v="23668364" u="1"/>
        <s v="23668368" u="1"/>
        <s v="23668371" u="1"/>
        <s v="23668389" u="1"/>
        <s v="23668586" u="1"/>
        <s v="23668587" u="1"/>
        <s v="23668595" u="1"/>
        <s v="23668600" u="1"/>
        <s v="23668606" u="1"/>
        <s v="23668611" u="1"/>
        <s v="23668639" u="1"/>
        <s v="23668647" u="1"/>
        <s v="23668655" u="1"/>
        <s v="23668670" u="1"/>
        <s v="23668710" u="1"/>
        <s v="23668718" u="1"/>
        <s v="23668764" u="1"/>
        <s v="23668887" u="1"/>
        <s v="23668919" u="1"/>
        <s v="23668981" u="1"/>
        <s v="23669041" u="1"/>
        <s v="23669071" u="1"/>
        <s v="23669128" u="1"/>
        <s v="23669134" u="1"/>
        <s v="23669159" u="1"/>
        <s v="23669162" u="1"/>
        <s v="23669170" u="1"/>
        <s v="23669177" u="1"/>
        <s v="23669178" u="1"/>
        <s v="23669190" u="1"/>
        <s v="23669197" u="1"/>
        <s v="23669206" u="1"/>
        <s v="23669213" u="1"/>
        <s v="23669221" u="1"/>
        <s v="23669275" u="1"/>
        <s v="23669281" u="1"/>
        <s v="23669311" u="1"/>
        <s v="23669317" u="1"/>
        <s v="23669328" u="1"/>
        <s v="23669341" u="1"/>
        <s v="23669355" u="1"/>
        <s v="23669427" u="1"/>
        <s v="23669458" u="1"/>
        <s v="23669541" u="1"/>
        <s v="23669542" u="1"/>
        <s v="23669555" u="1"/>
        <s v="23669561" u="1"/>
        <s v="23669562" u="1"/>
        <s v="23669580" u="1"/>
        <s v="23669599" u="1"/>
        <s v="23669675" u="1"/>
        <s v="23669715" u="1"/>
        <s v="23669742" u="1"/>
        <s v="23669785" u="1"/>
        <s v="23669787" u="1"/>
        <s v="23669789" u="1"/>
        <s v="23669793" u="1"/>
        <s v="23669944" u="1"/>
        <s v="23670006" u="1"/>
        <s v="23670016" u="1"/>
        <s v="23670019" u="1"/>
        <s v="23670053" u="1"/>
        <s v="23670066" u="1"/>
        <s v="23670098" u="1"/>
        <s v="23670239" u="1"/>
        <s v="23670269" u="1"/>
        <s v="23670274" u="1"/>
        <s v="23670275" u="1"/>
        <s v="23670280" u="1"/>
        <s v="23670301" u="1"/>
        <s v="23670311" u="1"/>
        <s v="23670340" u="1"/>
        <s v="23670816" u="1"/>
        <s v="23670833" u="1"/>
        <s v="23670958" u="1"/>
        <s v="23671029" u="1"/>
        <s v="23671087" u="1"/>
        <s v="23671514" u="1"/>
        <s v="23671534" u="1"/>
        <s v="23671566" u="1"/>
        <s v="23671645" u="1"/>
        <s v="23671953" u="1"/>
        <s v="23672199" u="1"/>
        <s v="23673046" u="1"/>
        <s v="23673078" u="1"/>
        <s v="23673088" u="1"/>
        <s v="23673103" u="1"/>
        <s v="23673118" u="1"/>
        <s v="23673127" u="1"/>
        <s v="23673338" u="1"/>
        <s v="23673663" u="1"/>
        <s v="23673767" u="1"/>
        <s v="23449051" u="1"/>
        <s v="23513121" u="1"/>
        <s v="23535484" u="1"/>
        <s v="23595163" u="1"/>
        <s v="23596276" u="1"/>
        <s v="23607004" u="1"/>
        <s v="23630068" u="1"/>
        <s v="23646154" u="1"/>
        <s v="23658789" u="1"/>
        <s v="23658790" u="1"/>
        <s v="23659965" u="1"/>
        <s v="23660017" u="1"/>
        <s v="23660057" u="1"/>
        <s v="23660081" u="1"/>
        <s v="23660631" u="1"/>
        <s v="23660665" u="1"/>
        <s v="23660991" u="1"/>
        <s v="23662624" u="1"/>
        <s v="23662886" u="1"/>
        <s v="23662914" u="1"/>
        <s v="23663851" u="1"/>
        <s v="23664683" u="1"/>
        <s v="23664899" u="1"/>
        <s v="23664923" u="1"/>
        <s v="23665318" u="1"/>
        <s v="23665319" u="1"/>
        <s v="23665320" u="1"/>
        <s v="23665370" u="1"/>
        <s v="23665371" u="1"/>
        <s v="23667199" u="1"/>
        <s v="23667529" u="1"/>
        <s v="23667551" u="1"/>
        <s v="23667553" u="1"/>
        <s v="23667565" u="1"/>
        <s v="23667568" u="1"/>
        <s v="23667621" u="1"/>
        <s v="23667636" u="1"/>
        <s v="23667642" u="1"/>
        <s v="23667689" u="1"/>
        <s v="23667712" u="1"/>
        <s v="23667820" u="1"/>
        <s v="23667958" u="1"/>
        <s v="23668109" u="1"/>
        <s v="23668121" u="1"/>
        <s v="23668123" u="1"/>
        <s v="23668133" u="1"/>
        <s v="23668149" u="1"/>
        <s v="23668151" u="1"/>
        <s v="23668152" u="1"/>
        <s v="23668175" u="1"/>
        <s v="23668191" u="1"/>
        <s v="23668196" u="1"/>
        <s v="23668197" u="1"/>
        <s v="23668202" u="1"/>
        <s v="23668205" u="1"/>
        <s v="23668211" u="1"/>
        <s v="23668213" u="1"/>
        <s v="23668232" u="1"/>
        <s v="23668251" u="1"/>
        <s v="23668267" u="1"/>
        <s v="23668270" u="1"/>
        <s v="23668281" u="1"/>
        <s v="23668282" u="1"/>
        <s v="23668305" u="1"/>
        <s v="23668312" u="1"/>
        <s v="23668316" u="1"/>
        <s v="23668323" u="1"/>
        <s v="23668326" u="1"/>
        <s v="23668327" u="1"/>
        <s v="23668329" u="1"/>
        <s v="23668343" u="1"/>
        <s v="23668348" u="1"/>
        <s v="23668354" u="1"/>
        <s v="23668372" u="1"/>
        <s v="23669265" u="1"/>
        <s v="23670830" u="1"/>
        <s v="23670847" u="1"/>
        <s v="23670980" u="1"/>
        <s v="23671853" u="1"/>
        <s v="23671858" u="1"/>
        <s v="23672045" u="1"/>
        <s v="23672048" u="1"/>
        <s v="23672052" u="1"/>
        <s v="23672053" u="1"/>
        <s v="23191050" u="1"/>
        <s v="23219144" u="1"/>
        <s v="23424159" u="1"/>
        <s v="23445329" u="1"/>
        <s v="23476759" u="1"/>
        <s v="23478840" u="1"/>
        <s v="23499746" u="1"/>
        <s v="23577015" u="1"/>
        <s v="23596295" u="1"/>
        <s v="23596299" u="1"/>
        <s v="23602907" u="1"/>
        <s v="23623060" u="1"/>
        <s v="23627454" u="1"/>
        <s v="23627721" u="1"/>
        <s v="23632937" u="1"/>
        <s v="23633343" u="1"/>
        <s v="23635220" u="1"/>
        <s v="23636901" u="1"/>
        <s v="23637980" u="1"/>
        <s v="23638181" u="1"/>
        <s v="23638705" u="1"/>
        <s v="23643746" u="1"/>
        <s v="23644163" u="1"/>
        <s v="23646471" u="1"/>
        <s v="23647382" u="1"/>
        <s v="23647949" u="1"/>
        <s v="23649390" u="1"/>
        <s v="23650246" u="1"/>
        <s v="23650907" u="1"/>
        <s v="23651345" u="1"/>
        <s v="23653068" u="1"/>
        <s v="23653761" u="1"/>
        <s v="23654056" u="1"/>
        <s v="23654336" u="1"/>
        <s v="23655612" u="1"/>
        <s v="23657987" u="1"/>
        <s v="23658066" u="1"/>
        <s v="23658535" u="1"/>
        <s v="23658576" u="1"/>
        <s v="23658692" u="1"/>
        <s v="23659387" u="1"/>
        <s v="23659405" u="1"/>
        <s v="23659446" u="1"/>
        <s v="23659714" u="1"/>
        <s v="23659910" u="1"/>
        <s v="23660594" u="1"/>
        <s v="23660812" u="1"/>
        <s v="23661150" u="1"/>
        <s v="23661189" u="1"/>
        <s v="23661456" u="1"/>
        <s v="23661493" u="1"/>
        <s v="23661554" u="1"/>
        <s v="23661581" u="1"/>
        <s v="23661590" u="1"/>
        <s v="23661723" u="1"/>
        <s v="23661748" u="1"/>
        <s v="23662142" u="1"/>
        <s v="23662510" u="1"/>
        <s v="23662554" u="1"/>
        <s v="23662720" u="1"/>
        <s v="23662819" u="1"/>
        <s v="23662906" u="1"/>
        <s v="23663632" u="1"/>
        <s v="23663880" u="1"/>
        <s v="23663889" u="1"/>
        <s v="23663892" u="1"/>
        <s v="23663900" u="1"/>
        <s v="23663901" u="1"/>
        <s v="23663907" u="1"/>
        <s v="23663912" u="1"/>
        <s v="23663993" u="1"/>
        <s v="23663998" u="1"/>
        <s v="23664054" u="1"/>
        <s v="23664200" u="1"/>
        <s v="23664314" u="1"/>
        <s v="23664879" u="1"/>
        <s v="23664945" u="1"/>
        <s v="23665081" u="1"/>
        <s v="23665237" u="1"/>
        <s v="23665265" u="1"/>
        <s v="23665295" u="1"/>
        <s v="23665308" u="1"/>
        <s v="23665337" u="1"/>
        <s v="23665975" u="1"/>
        <s v="23666003" u="1"/>
        <s v="23666341" u="1"/>
        <s v="23666383" u="1"/>
        <s v="23666444" u="1"/>
        <s v="23666466" u="1"/>
        <s v="23666501" u="1"/>
        <s v="23666504" u="1"/>
        <s v="23666649" u="1"/>
        <s v="23666706" u="1"/>
        <s v="23666726" u="1"/>
        <s v="23666732" u="1"/>
        <s v="23666736" u="1"/>
        <s v="23666784" u="1"/>
        <s v="23666857" u="1"/>
        <s v="23666860" u="1"/>
        <s v="23667174" u="1"/>
        <s v="23667211" u="1"/>
        <s v="23667266" u="1"/>
        <s v="23667291" u="1"/>
        <s v="23667312" u="1"/>
        <s v="23667315" u="1"/>
        <s v="23667414" u="1"/>
        <s v="23667460" u="1"/>
        <s v="23667496" u="1"/>
        <s v="23667561" u="1"/>
        <s v="23667564" u="1"/>
        <s v="23667567" u="1"/>
        <s v="23667669" u="1"/>
        <s v="23667670" u="1"/>
        <s v="23668038" u="1"/>
        <s v="23668064" u="1"/>
        <s v="23668125" u="1"/>
        <s v="23668190" u="1"/>
        <s v="23668212" u="1"/>
        <s v="23668355" u="1"/>
        <s v="23668377" u="1"/>
        <s v="23668396" u="1"/>
        <s v="23668397" u="1"/>
        <s v="23668621" u="1"/>
        <s v="23668641" u="1"/>
        <s v="23669248" u="1"/>
        <s v="23669380" u="1"/>
        <s v="23669522" u="1"/>
        <s v="23669620" u="1"/>
        <s v="23669993" u="1"/>
        <s v="23669996" u="1"/>
        <s v="23670267" u="1"/>
        <s v="23670584" u="1"/>
        <s v="23670611" u="1"/>
        <s v="23670617" u="1"/>
        <s v="23670993" u="1"/>
        <s v="23671323" u="1"/>
        <s v="23671375" u="1"/>
        <s v="23671379" u="1"/>
        <s v="23672124" u="1"/>
        <s v="23672152" u="1"/>
        <s v="23672273" u="1"/>
        <s v="23672346" u="1"/>
        <s v="23672422" u="1"/>
        <s v="23672529" u="1"/>
        <s v="23672552" u="1"/>
        <s v="23672601" u="1"/>
        <s v="23672610" u="1"/>
        <s v="23673254" u="1"/>
        <s v="23319267" u="1"/>
        <s v="23417674" u="1"/>
        <s v="23507490" u="1"/>
        <s v="23509695" u="1"/>
        <s v="23510973" u="1"/>
        <s v="23510981" u="1"/>
        <s v="23552664" u="1"/>
        <s v="23579007" u="1"/>
        <s v="23584512" u="1"/>
        <s v="23588203" u="1"/>
        <s v="23590692" u="1"/>
        <s v="23597539" u="1"/>
        <s v="23605450" u="1"/>
        <s v="23608577" u="1"/>
        <s v="23613771" u="1"/>
        <s v="23615698" u="1"/>
        <s v="23615703" u="1"/>
        <s v="23615715" u="1"/>
        <s v="23617353" u="1"/>
        <s v="23620645" u="1"/>
        <s v="23622457" u="1"/>
        <s v="23622463" u="1"/>
        <s v="23624284" u="1"/>
        <s v="23627707" u="1"/>
        <s v="23629589" u="1"/>
        <s v="23630716" u="1"/>
        <s v="23632047" u="1"/>
        <s v="23632968" u="1"/>
        <s v="23634089" u="1"/>
        <s v="23638163" u="1"/>
        <s v="23639453" u="1"/>
        <s v="23641620" u="1"/>
        <s v="23643749" u="1"/>
        <s v="23644168" u="1"/>
        <s v="23644444" u="1"/>
        <s v="23647733" u="1"/>
        <s v="23650022" u="1"/>
        <s v="23652088" u="1"/>
        <s v="23652148" u="1"/>
        <s v="23652228" u="1"/>
        <s v="23652657" u="1"/>
        <s v="23652688" u="1"/>
        <s v="23652732" u="1"/>
        <s v="23652778" u="1"/>
        <s v="23653115" u="1"/>
        <s v="23653130" u="1"/>
        <s v="23653847" u="1"/>
        <s v="23654576" u="1"/>
        <s v="23654660" u="1"/>
        <s v="23655359" u="1"/>
        <s v="23655869" u="1"/>
        <s v="23657519" u="1"/>
        <s v="23658090" u="1"/>
        <s v="23658130" u="1"/>
        <s v="23658307" u="1"/>
        <s v="23658308" u="1"/>
        <s v="23658348" u="1"/>
        <s v="23658446" u="1"/>
        <s v="23659040" u="1"/>
        <s v="23659235" u="1"/>
        <s v="23659355" u="1"/>
        <s v="23659365" u="1"/>
        <s v="23659401" u="1"/>
        <s v="23660202" u="1"/>
        <s v="23660755" u="1"/>
        <s v="23660780" u="1"/>
        <s v="23662102" u="1"/>
        <s v="23662145" u="1"/>
        <s v="23662336" u="1"/>
        <s v="23662342" u="1"/>
        <s v="23662373" u="1"/>
        <s v="23662405" u="1"/>
        <s v="23662605" u="1"/>
        <s v="23662625" u="1"/>
        <s v="23662802" u="1"/>
        <s v="23662849" u="1"/>
        <s v="23663547" u="1"/>
        <s v="23663614" u="1"/>
        <s v="23663678" u="1"/>
        <s v="23663715" u="1"/>
        <s v="23663784" u="1"/>
        <s v="23663834" u="1"/>
        <s v="23663904" u="1"/>
        <s v="23665040" u="1"/>
        <s v="23665080" u="1"/>
        <s v="23665207" u="1"/>
        <s v="23665266" u="1"/>
        <s v="23665516" u="1"/>
        <s v="23665957" u="1"/>
        <s v="23665960" u="1"/>
        <s v="23666085" u="1"/>
        <s v="23666166" u="1"/>
        <s v="23666221" u="1"/>
        <s v="23666276" u="1"/>
        <s v="23666363" u="1"/>
        <s v="23666380" u="1"/>
        <s v="23666381" u="1"/>
        <s v="23666394" u="1"/>
        <s v="23666412" u="1"/>
        <s v="23666423" u="1"/>
        <s v="23666461" u="1"/>
        <s v="23666516" u="1"/>
        <s v="23666518" u="1"/>
        <s v="23666582" u="1"/>
        <s v="23666626" u="1"/>
        <s v="23666702" u="1"/>
        <s v="23666820" u="1"/>
        <s v="23666901" u="1"/>
        <s v="23667154" u="1"/>
        <s v="23667157" u="1"/>
        <s v="23667192" u="1"/>
        <s v="23667196" u="1"/>
        <s v="23667382" u="1"/>
        <s v="23667422" u="1"/>
        <s v="23667433" u="1"/>
        <s v="23667584" u="1"/>
        <s v="23667592" u="1"/>
        <s v="23667660" u="1"/>
        <s v="23667661" u="1"/>
        <s v="23667826" u="1"/>
        <s v="23667852" u="1"/>
        <s v="23667856" u="1"/>
        <s v="23667899" u="1"/>
        <s v="23668005" u="1"/>
        <s v="23668043" u="1"/>
        <s v="23668052" u="1"/>
        <s v="23668059" u="1"/>
        <s v="23668067" u="1"/>
        <s v="23668071" u="1"/>
        <s v="23668094" u="1"/>
        <s v="23668120" u="1"/>
        <s v="23668215" u="1"/>
        <s v="23668273" u="1"/>
        <s v="23668339" u="1"/>
        <s v="23668380" u="1"/>
        <s v="23668984" u="1"/>
        <s v="23669266" u="1"/>
        <s v="23669667" u="1"/>
        <s v="23669946" u="1"/>
        <s v="23669970" u="1"/>
        <s v="23670266" u="1"/>
        <s v="23670527" u="1"/>
        <s v="23670528" u="1"/>
        <s v="23670529" u="1"/>
        <s v="23670530" u="1"/>
        <s v="23670531" u="1"/>
        <s v="23670532" u="1"/>
        <s v="23670533" u="1"/>
        <s v="23670534" u="1"/>
        <s v="23670779" u="1"/>
        <s v="23670904" u="1"/>
        <s v="23671371" u="1"/>
        <s v="23671999" u="1"/>
        <s v="23672379" u="1"/>
        <s v="23672656" u="1"/>
        <s v="23493178" u="1"/>
        <s v="23581455" u="1"/>
        <s v="23598034" u="1"/>
        <s v="23634383" u="1"/>
        <s v="23640879" u="1"/>
        <s v="23642975" u="1"/>
        <s v="23649989" u="1"/>
        <s v="23651996" u="1"/>
        <s v="23658587" u="1"/>
        <s v="23658758" u="1"/>
        <s v="23662763" u="1"/>
        <s v="23664220" u="1"/>
        <s v="23664441" u="1"/>
        <s v="23665548" u="1"/>
        <s v="23665549" u="1"/>
        <s v="23665979" u="1"/>
        <s v="23666179" u="1"/>
        <s v="23666361" u="1"/>
        <s v="23666858" u="1"/>
        <s v="23667980" u="1"/>
        <s v="23668030" u="1"/>
        <s v="23668287" u="1"/>
        <s v="23668634" u="1"/>
        <s v="23668875" u="1"/>
        <s v="23669301" u="1"/>
        <s v="23670933" u="1"/>
        <s v="23671088" u="1"/>
        <s v="23671102" u="1"/>
        <s v="23671153" u="1"/>
        <s v="23671287" u="1"/>
        <s v="23671350" u="1"/>
        <s v="23671470" u="1"/>
        <s v="23021960" u="1"/>
        <s v="23114266" u="1"/>
        <s v="23132457" u="1"/>
        <s v="23208277" u="1"/>
        <s v="23234503" u="1"/>
        <s v="23350711" u="1"/>
        <s v="23385933" u="1"/>
        <s v="23399573" u="1"/>
        <s v="23549515" u="1"/>
        <s v="23611617" u="1"/>
        <s v="23617627" u="1"/>
        <s v="23622343" u="1"/>
        <s v="23626668" u="1"/>
        <s v="23627648" u="1"/>
        <s v="23630399" u="1"/>
        <s v="23631311" u="1"/>
        <s v="23642855" u="1"/>
        <s v="23642963" u="1"/>
        <s v="23652636" u="1"/>
        <s v="23653311" u="1"/>
        <s v="23654500" u="1"/>
        <s v="23655386" u="1"/>
        <s v="23656964" u="1"/>
        <s v="23657567" u="1"/>
        <s v="23657579" u="1"/>
        <s v="23657608" u="1"/>
        <s v="23658003" u="1"/>
        <s v="23658067" u="1"/>
        <s v="23658110" u="1"/>
        <s v="23658112" u="1"/>
        <s v="23658142" u="1"/>
        <s v="23658148" u="1"/>
        <s v="23658198" u="1"/>
        <s v="23658349" u="1"/>
        <s v="23658406" u="1"/>
        <s v="23658416" u="1"/>
        <s v="23658515" u="1"/>
        <s v="23658558" u="1"/>
        <s v="23658751" u="1"/>
        <s v="23659375" u="1"/>
        <s v="23659929" u="1"/>
        <s v="23660036" u="1"/>
        <s v="23660063" u="1"/>
        <s v="23661474" u="1"/>
        <s v="23661577" u="1"/>
        <s v="23661595" u="1"/>
        <s v="23661701" u="1"/>
        <s v="23661703" u="1"/>
        <s v="23661732" u="1"/>
        <s v="23661745" u="1"/>
        <s v="23661747" u="1"/>
        <s v="23662115" u="1"/>
        <s v="23662119" u="1"/>
        <s v="23662122" u="1"/>
        <s v="23662125" u="1"/>
        <s v="23662332" u="1"/>
        <s v="23662425" u="1"/>
        <s v="23662449" u="1"/>
        <s v="23662450" u="1"/>
        <s v="23662464" u="1"/>
        <s v="23662494" u="1"/>
        <s v="23662628" u="1"/>
        <s v="23662633" u="1"/>
        <s v="23662646" u="1"/>
        <s v="23662767" u="1"/>
        <s v="23662791" u="1"/>
        <s v="23662833" u="1"/>
        <s v="23662937" u="1"/>
        <s v="23662942" u="1"/>
        <s v="23664297" u="1"/>
        <s v="23664327" u="1"/>
        <s v="23664328" u="1"/>
        <s v="23664377" u="1"/>
        <s v="23665228" u="1"/>
        <s v="23665241" u="1"/>
        <s v="23665312" u="1"/>
        <s v="23665338" u="1"/>
        <s v="23665339" u="1"/>
        <s v="23665341" u="1"/>
        <s v="23665342" u="1"/>
        <s v="23665346" u="1"/>
        <s v="23665350" u="1"/>
        <s v="23665380" u="1"/>
        <s v="23665418" u="1"/>
        <s v="23665419" u="1"/>
        <s v="23665454" u="1"/>
        <s v="23665513" u="1"/>
        <s v="23665533" u="1"/>
        <s v="23665577" u="1"/>
        <s v="23665606" u="1"/>
        <s v="23665622" u="1"/>
        <s v="23665661" u="1"/>
        <s v="23665714" u="1"/>
        <s v="23665716" u="1"/>
        <s v="23665732" u="1"/>
        <s v="23665743" u="1"/>
        <s v="23665751" u="1"/>
        <s v="23665950" u="1"/>
        <s v="23666065" u="1"/>
        <s v="23666149" u="1"/>
        <s v="23666154" u="1"/>
        <s v="23666202" u="1"/>
        <s v="23666204" u="1"/>
        <s v="23666218" u="1"/>
        <s v="23666267" u="1"/>
        <s v="23666353" u="1"/>
        <s v="23666416" u="1"/>
        <s v="23666431" u="1"/>
        <s v="23666448" u="1"/>
        <s v="23666500" u="1"/>
        <s v="23666553" u="1"/>
        <s v="23666558" u="1"/>
        <s v="23666643" u="1"/>
        <s v="23666648" u="1"/>
        <s v="23666747" u="1"/>
        <s v="23666783" u="1"/>
        <s v="23666806" u="1"/>
        <s v="23666807" u="1"/>
        <s v="23666902" u="1"/>
        <s v="23666903" u="1"/>
        <s v="23667277" u="1"/>
        <s v="23667326" u="1"/>
        <s v="23667338" u="1"/>
        <s v="23667363" u="1"/>
        <s v="23667485" u="1"/>
        <s v="23667493" u="1"/>
        <s v="23667552" u="1"/>
        <s v="23667555" u="1"/>
        <s v="23667702" u="1"/>
        <s v="23668022" u="1"/>
        <s v="23668032" u="1"/>
        <s v="23668117" u="1"/>
        <s v="23668122" u="1"/>
        <s v="23668128" u="1"/>
        <s v="23668160" u="1"/>
        <s v="23668194" u="1"/>
        <s v="23668237" u="1"/>
        <s v="23668268" u="1"/>
        <s v="23668283" u="1"/>
        <s v="23668298" u="1"/>
        <s v="23668308" u="1"/>
        <s v="23668310" u="1"/>
        <s v="23668335" u="1"/>
        <s v="23668338" u="1"/>
        <s v="23668590" u="1"/>
        <s v="23668612" u="1"/>
        <s v="23668654" u="1"/>
        <s v="23668986" u="1"/>
        <s v="23669220" u="1"/>
        <s v="23669304" u="1"/>
        <s v="23669312" u="1"/>
        <s v="23669473" u="1"/>
        <s v="23669505" u="1"/>
        <s v="23669623" u="1"/>
        <s v="23669627" u="1"/>
        <s v="23669927" u="1"/>
        <s v="23669963" u="1"/>
        <s v="23670605" u="1"/>
        <s v="23670612" u="1"/>
        <s v="23670621" u="1"/>
        <s v="23670622" u="1"/>
        <s v="23670643" u="1"/>
        <s v="23670672" u="1"/>
        <s v="23670937" u="1"/>
        <s v="23671076" u="1"/>
        <s v="23671111" u="1"/>
        <s v="23671127" u="1"/>
        <s v="23671151" u="1"/>
        <s v="23671246" u="1"/>
        <s v="23671355" u="1"/>
        <s v="23671458" u="1"/>
        <m u="1"/>
        <s v="21387476" u="1"/>
        <s v="22247045" u="1"/>
        <s v="23145552" u="1"/>
        <s v="23318510" u="1"/>
        <s v="23318523" u="1"/>
        <s v="23318538" u="1"/>
        <s v="23318552" u="1"/>
        <s v="23325800" u="1"/>
        <s v="23377763" u="1"/>
        <s v="23377769" u="1"/>
        <s v="23413648" u="1"/>
        <s v="23427096" u="1"/>
        <s v="23427143" u="1"/>
        <s v="23430895" u="1"/>
        <s v="23480610" u="1"/>
        <s v="23493901" u="1"/>
        <s v="23557740" u="1"/>
        <s v="23561397" u="1"/>
        <s v="23574654" u="1"/>
        <s v="23574823" u="1"/>
        <s v="23576672" u="1"/>
        <s v="23592488" u="1"/>
        <s v="23607856" u="1"/>
        <s v="23610011" u="1"/>
        <s v="23612407" u="1"/>
        <s v="23612530" u="1"/>
        <s v="23614814" u="1"/>
        <s v="23614830" u="1"/>
        <s v="23618751" u="1"/>
        <s v="23623383" u="1"/>
        <s v="23629795" u="1"/>
        <s v="23632351" u="1"/>
        <s v="23633339" u="1"/>
        <s v="23633351" u="1"/>
        <s v="23635770" u="1"/>
        <s v="23636955" u="1"/>
        <s v="23638115" u="1"/>
        <s v="23639680" u="1"/>
        <s v="23639774" u="1"/>
        <s v="23639808" u="1"/>
        <s v="23640067" u="1"/>
        <s v="23641365" u="1"/>
        <s v="23644124" u="1"/>
        <s v="23644591" u="1"/>
        <s v="23645620" u="1"/>
        <s v="23647911" u="1"/>
        <s v="23648539" u="1"/>
        <s v="23648853" u="1"/>
        <s v="23650872" u="1"/>
        <s v="23650959" u="1"/>
        <s v="23651466" u="1"/>
        <s v="23651484" u="1"/>
        <s v="23651513" u="1"/>
        <s v="23651695" u="1"/>
        <s v="23651792" u="1"/>
        <s v="23651811" u="1"/>
        <s v="23651832" u="1"/>
        <s v="23652879" u="1"/>
        <s v="23652977" u="1"/>
        <s v="23653039" u="1"/>
        <s v="23653233" u="1"/>
        <s v="23654621" u="1"/>
        <s v="23656444" u="1"/>
        <s v="23656820" u="1"/>
        <s v="23656835" u="1"/>
        <s v="23656929" u="1"/>
        <s v="23656973" u="1"/>
        <s v="23657082" u="1"/>
        <s v="23657150" u="1"/>
        <s v="23657193" u="1"/>
        <s v="23657202" u="1"/>
        <s v="23657204" u="1"/>
        <s v="23657208" u="1"/>
        <s v="23657225" u="1"/>
        <s v="23657388" u="1"/>
        <s v="23657438" u="1"/>
        <s v="23657442" u="1"/>
        <s v="23657488" u="1"/>
        <s v="23657498" u="1"/>
        <s v="23657938" u="1"/>
        <s v="23657978" u="1"/>
        <s v="23657980" u="1"/>
        <s v="23658008" u="1"/>
        <s v="23658028" u="1"/>
        <s v="23658105" u="1"/>
        <s v="23658182" u="1"/>
        <s v="23658306" u="1"/>
        <s v="23658503" u="1"/>
        <s v="23658518" u="1"/>
        <s v="23658716" u="1"/>
        <s v="23659156" u="1"/>
        <s v="23659252" u="1"/>
        <s v="23659313" u="1"/>
        <s v="23659541" u="1"/>
        <s v="23659996" u="1"/>
        <s v="23660188" u="1"/>
        <s v="23660750" u="1"/>
        <s v="23660759" u="1"/>
        <s v="23660798" u="1"/>
        <s v="23660859" u="1"/>
        <s v="23660880" u="1"/>
        <s v="23660883" u="1"/>
        <s v="23660922" u="1"/>
        <s v="23660972" u="1"/>
        <s v="23661024" u="1"/>
        <s v="23661057" u="1"/>
        <s v="23661438" u="1"/>
        <s v="23661482" u="1"/>
        <s v="23661620" u="1"/>
        <s v="23661639" u="1"/>
        <s v="23661759" u="1"/>
        <s v="23662140" u="1"/>
        <s v="23662143" u="1"/>
        <s v="23662167" u="1"/>
        <s v="23662172" u="1"/>
        <s v="23662208" u="1"/>
        <s v="23662239" u="1"/>
        <s v="23662348" u="1"/>
        <s v="23662367" u="1"/>
        <s v="23662399" u="1"/>
        <s v="23662428" u="1"/>
        <s v="23662470" u="1"/>
        <s v="23662506" u="1"/>
        <s v="23662545" u="1"/>
        <s v="23662596" u="1"/>
        <s v="23662728" u="1"/>
        <s v="23662742" u="1"/>
        <s v="23662846" u="1"/>
        <s v="23662848" u="1"/>
        <s v="23663157" u="1"/>
        <s v="23663167" u="1"/>
        <s v="23663185" u="1"/>
        <s v="23663198" u="1"/>
        <s v="23663638" u="1"/>
        <s v="23663783" u="1"/>
        <s v="23664197" u="1"/>
        <s v="23664285" u="1"/>
        <s v="23664346" u="1"/>
        <s v="23664404" u="1"/>
        <s v="23664932" u="1"/>
        <s v="23664979" u="1"/>
        <s v="23664984" u="1"/>
        <s v="23664998" u="1"/>
        <s v="23665000" u="1"/>
        <s v="23665011" u="1"/>
        <s v="23665019" u="1"/>
        <s v="23665021" u="1"/>
        <s v="23665022" u="1"/>
        <s v="23665038" u="1"/>
        <s v="23665065" u="1"/>
        <s v="23665120" u="1"/>
        <s v="23665145" u="1"/>
        <s v="23665149" u="1"/>
        <s v="23665160" u="1"/>
        <s v="23665313" u="1"/>
        <s v="23665355" u="1"/>
        <s v="23665381" u="1"/>
        <s v="23665382" u="1"/>
        <s v="23665438" u="1"/>
        <s v="23665601" u="1"/>
        <s v="23665734" u="1"/>
        <s v="23665753" u="1"/>
        <s v="23665940" u="1"/>
        <s v="23666006" u="1"/>
        <s v="23666051" u="1"/>
        <s v="23666227" u="1"/>
        <s v="23666254" u="1"/>
        <s v="23666303" u="1"/>
        <s v="23666304" u="1"/>
        <s v="23666470" u="1"/>
        <s v="23666512" u="1"/>
        <s v="23666527" u="1"/>
        <s v="23666606" u="1"/>
        <s v="23666646" u="1"/>
        <s v="23666669" u="1"/>
        <s v="23666680" u="1"/>
        <s v="23666712" u="1"/>
        <s v="23666781" u="1"/>
        <s v="23666827" u="1"/>
        <s v="23666849" u="1"/>
        <s v="23666880" u="1"/>
        <s v="23666900" u="1"/>
        <s v="23667172" u="1"/>
        <s v="23667193" u="1"/>
        <s v="23667234" u="1"/>
        <s v="23667368" u="1"/>
        <s v="23667381" u="1"/>
        <s v="23667463" u="1"/>
        <s v="23668315" u="1"/>
        <s v="23668628" u="1"/>
        <s v="23668706" u="1"/>
        <s v="23669057" u="1"/>
        <s v="23669296" u="1"/>
        <s v="23669722" u="1"/>
        <s v="23669740" u="1"/>
        <s v="23669749" u="1"/>
        <s v="23669762" u="1"/>
        <s v="23669765" u="1"/>
        <s v="23669971" u="1"/>
        <s v="23669974" u="1"/>
        <s v="23670320" u="1"/>
        <s v="23670618" u="1"/>
        <s v="23670661" u="1"/>
        <s v="23670744" u="1"/>
        <s v="23670850" u="1"/>
        <s v="23670870" u="1"/>
        <s v="23671447" u="1"/>
        <s v="23671466" u="1"/>
        <s v="23671595" u="1"/>
        <s v="23387918" u="1"/>
        <s v="23554761" u="1"/>
        <s v="23559258" u="1"/>
        <s v="23564647" u="1"/>
        <s v="23576649" u="1"/>
        <s v="23615517" u="1"/>
        <s v="23616687" u="1"/>
        <s v="23625276" u="1"/>
        <s v="23627680" u="1"/>
        <s v="23640172" u="1"/>
        <s v="23645572" u="1"/>
        <s v="23646655" u="1"/>
        <s v="23648037" u="1"/>
        <s v="23651558" u="1"/>
        <s v="23651630" u="1"/>
        <s v="23651634" u="1"/>
        <s v="23655525" u="1"/>
        <s v="23655542" u="1"/>
        <s v="23656458" u="1"/>
        <s v="23656506" u="1"/>
        <s v="23656725" u="1"/>
        <s v="23656785" u="1"/>
        <s v="23657374" u="1"/>
        <s v="23658181" u="1"/>
        <s v="23658374" u="1"/>
        <s v="23660727" u="1"/>
        <s v="23662036" u="1"/>
        <s v="23663155" u="1"/>
        <s v="23663771" u="1"/>
        <s v="23664407" u="1"/>
        <s v="23664413" u="1"/>
        <s v="23664422" u="1"/>
        <s v="23664856" u="1"/>
        <s v="23665096" u="1"/>
        <s v="23665244" u="1"/>
        <s v="23665334" u="1"/>
        <s v="23665343" u="1"/>
        <s v="23665345" u="1"/>
        <s v="23665425" u="1"/>
        <s v="23665452" u="1"/>
        <s v="23665531" u="1"/>
        <s v="23665532" u="1"/>
        <s v="23665574" u="1"/>
        <s v="23665579" u="1"/>
        <s v="23665580" u="1"/>
        <s v="23665624" u="1"/>
        <s v="23665658" u="1"/>
        <s v="23665669" u="1"/>
        <s v="23665705" u="1"/>
        <s v="23665707" u="1"/>
        <s v="23665717" u="1"/>
        <s v="23665737" u="1"/>
        <s v="23665742" u="1"/>
        <s v="23666076" u="1"/>
        <s v="23666169" u="1"/>
        <s v="23666209" u="1"/>
        <s v="23666467" u="1"/>
        <s v="23666650" u="1"/>
        <s v="23666846" u="1"/>
        <s v="23667203" u="1"/>
        <s v="23667898" u="1"/>
        <s v="23668025" u="1"/>
        <s v="23668164" u="1"/>
        <s v="23668165" u="1"/>
        <s v="23668269" u="1"/>
        <s v="23668625" u="1"/>
        <s v="23668638" u="1"/>
        <s v="23668677" u="1"/>
        <s v="23669187" u="1"/>
        <s v="23669191" u="1"/>
        <s v="23671032" u="1"/>
        <s v="23476732" u="1"/>
        <s v="23483385" u="1"/>
        <s v="23495157" u="1"/>
        <s v="23567463" u="1"/>
        <s v="23583516" u="1"/>
        <s v="23590819" u="1"/>
        <s v="23600368" u="1"/>
        <s v="23612522" u="1"/>
        <s v="23615749" u="1"/>
        <s v="23619403" u="1"/>
        <s v="23620980" u="1"/>
        <s v="23621156" u="1"/>
        <s v="23624063" u="1"/>
        <s v="23624908" u="1"/>
        <s v="23631003" u="1"/>
        <s v="23633072" u="1"/>
        <s v="23633106" u="1"/>
        <s v="23633117" u="1"/>
        <s v="23633132" u="1"/>
        <s v="23633147" u="1"/>
        <s v="23636974" u="1"/>
        <s v="23638372" u="1"/>
        <s v="23639494" u="1"/>
        <s v="23640913" u="1"/>
        <s v="23642173" u="1"/>
        <s v="23644968" u="1"/>
        <s v="23646422" u="1"/>
        <s v="23647867" u="1"/>
        <s v="23650403" u="1"/>
        <s v="23650533" u="1"/>
        <s v="23650567" u="1"/>
        <s v="23650621" u="1"/>
        <s v="23654178" u="1"/>
        <s v="23656373" u="1"/>
        <s v="23656388" u="1"/>
        <s v="23656706" u="1"/>
        <s v="23656850" u="1"/>
        <s v="23656863" u="1"/>
        <s v="23656873" u="1"/>
        <s v="23656909" u="1"/>
        <s v="23656920" u="1"/>
        <s v="23656952" u="1"/>
        <s v="23657005" u="1"/>
        <s v="23657152" u="1"/>
        <s v="23657178" u="1"/>
        <s v="23657199" u="1"/>
        <s v="23657277" u="1"/>
        <s v="23657654" u="1"/>
        <s v="23658630" u="1"/>
        <s v="23658641" u="1"/>
        <s v="23658759" u="1"/>
        <s v="23658761" u="1"/>
        <s v="23658762" u="1"/>
        <s v="23658764" u="1"/>
        <s v="23659181" u="1"/>
        <s v="23659636" u="1"/>
        <s v="23659938" u="1"/>
        <s v="23659976" u="1"/>
        <s v="23660626" u="1"/>
        <s v="23660647" u="1"/>
        <s v="23660672" u="1"/>
        <s v="23660738" u="1"/>
        <s v="23660745" u="1"/>
        <s v="23660749" u="1"/>
        <s v="23660761" u="1"/>
        <s v="23660856" u="1"/>
        <s v="23660965" u="1"/>
        <s v="23661049" u="1"/>
        <s v="23661350" u="1"/>
        <s v="23661558" u="1"/>
        <s v="23661603" u="1"/>
        <s v="23661632" u="1"/>
        <s v="23661682" u="1"/>
        <s v="23662204" u="1"/>
        <s v="23662616" u="1"/>
        <s v="23662636" u="1"/>
        <s v="23662667" u="1"/>
        <s v="23662746" u="1"/>
        <s v="23662785" u="1"/>
        <s v="23662844" u="1"/>
        <s v="23662867" u="1"/>
        <s v="23662926" u="1"/>
        <s v="23662930" u="1"/>
        <s v="23662947" u="1"/>
        <s v="23663624" u="1"/>
        <s v="23663657" u="1"/>
        <s v="23663709" u="1"/>
        <s v="23663718" u="1"/>
        <s v="23663781" u="1"/>
        <s v="23663807" u="1"/>
        <s v="23663890" u="1"/>
        <s v="23663911" u="1"/>
        <s v="23663938" u="1"/>
        <s v="23663939" u="1"/>
        <s v="23663985" u="1"/>
        <s v="23664031" u="1"/>
        <s v="23664058" u="1"/>
        <s v="23664076" u="1"/>
        <s v="23664091" u="1"/>
        <s v="23664166" u="1"/>
        <s v="23664180" u="1"/>
        <s v="23664332" u="1"/>
        <s v="23664333" u="1"/>
        <s v="23664347" u="1"/>
        <s v="23664384" u="1"/>
        <s v="23664432" u="1"/>
        <s v="23664450" u="1"/>
        <s v="23664452" u="1"/>
        <s v="23664867" u="1"/>
        <s v="23664919" u="1"/>
        <s v="23664921" u="1"/>
        <s v="23665010" u="1"/>
        <s v="23665013" u="1"/>
        <s v="23665020" u="1"/>
        <s v="23665032" u="1"/>
        <s v="23665049" u="1"/>
        <s v="23665076" u="1"/>
        <s v="23665088" u="1"/>
        <s v="23665147" u="1"/>
        <s v="23665179" u="1"/>
        <s v="23665272" u="1"/>
        <s v="23665310" u="1"/>
        <s v="23665383" u="1"/>
        <s v="23665677" u="1"/>
        <s v="23665951" u="1"/>
        <s v="23666156" u="1"/>
        <s v="23666159" u="1"/>
        <s v="23666235" u="1"/>
        <s v="23666403" u="1"/>
        <s v="23666521" u="1"/>
        <s v="23666576" u="1"/>
        <s v="23666694" u="1"/>
        <s v="23666710" u="1"/>
        <s v="23666719" u="1"/>
        <s v="23666746" u="1"/>
        <s v="23666889" u="1"/>
        <s v="23667313" u="1"/>
        <s v="23667892" u="1"/>
        <s v="23667897" u="1"/>
        <s v="23667963" u="1"/>
        <s v="23667992" u="1"/>
        <s v="23668000" u="1"/>
        <s v="23668083" u="1"/>
        <s v="23668179" u="1"/>
        <s v="23668624" u="1"/>
        <s v="23668679" u="1"/>
        <s v="23669679" u="1"/>
        <s v="23670684" u="1"/>
        <s v="23167821" u="1"/>
        <s v="23251842" u="1"/>
        <s v="23361704" u="1"/>
        <s v="23429155" u="1"/>
        <s v="23491412" u="1"/>
        <s v="23510035" u="1"/>
        <s v="23522568" u="1"/>
        <s v="23525130" u="1"/>
        <s v="23534040" u="1"/>
        <s v="23553862" u="1"/>
        <s v="23554871" u="1"/>
        <s v="23559907" u="1"/>
        <s v="23590860" u="1"/>
        <s v="23597695" u="1"/>
        <s v="23598174" u="1"/>
        <s v="23604127" u="1"/>
        <s v="23606342" u="1"/>
        <s v="23606980" u="1"/>
        <s v="23610411" u="1"/>
        <s v="23611812" u="1"/>
        <s v="23614821" u="1"/>
        <s v="23627491" u="1"/>
        <s v="23629595" u="1"/>
        <s v="23631317" u="1"/>
        <s v="23632918" u="1"/>
        <s v="23634771" u="1"/>
        <s v="23635383" u="1"/>
        <s v="23635907" u="1"/>
        <s v="23637394" u="1"/>
        <s v="23638507" u="1"/>
        <s v="23638800" u="1"/>
        <s v="23639443" u="1"/>
        <s v="23639480" u="1"/>
        <s v="23639528" u="1"/>
        <s v="23639657" u="1"/>
        <s v="23640780" u="1"/>
        <s v="23640927" u="1"/>
        <s v="23642098" u="1"/>
        <s v="23645532" u="1"/>
        <s v="23650069" u="1"/>
        <s v="23650342" u="1"/>
        <s v="23650416" u="1"/>
        <s v="23650422" u="1"/>
        <s v="23650457" u="1"/>
        <s v="23650494" u="1"/>
        <s v="23650738" u="1"/>
        <s v="23650771" u="1"/>
        <s v="23650841" u="1"/>
        <s v="23650976" u="1"/>
        <s v="23651726" u="1"/>
        <s v="23651731" u="1"/>
        <s v="23652754" u="1"/>
        <s v="23652933" u="1"/>
        <s v="23653902" u="1"/>
        <s v="23654608" u="1"/>
        <s v="23655379" u="1"/>
        <s v="23655387" u="1"/>
        <s v="23655405" u="1"/>
        <s v="23655425" u="1"/>
        <s v="23655446" u="1"/>
        <s v="23655472" u="1"/>
        <s v="23655511" u="1"/>
        <s v="23655546" u="1"/>
        <s v="23655568" u="1"/>
        <s v="23655634" u="1"/>
        <s v="23655656" u="1"/>
        <s v="23655663" u="1"/>
        <s v="23655715" u="1"/>
        <s v="23655745" u="1"/>
        <s v="23655777" u="1"/>
        <s v="23655824" u="1"/>
        <s v="23655847" u="1"/>
        <s v="23655856" u="1"/>
        <s v="23655902" u="1"/>
        <s v="23656199" u="1"/>
        <s v="23656213" u="1"/>
        <s v="23656841" u="1"/>
        <s v="23657051" u="1"/>
        <s v="23657057" u="1"/>
        <s v="23657165" u="1"/>
        <s v="23657227" u="1"/>
        <s v="23657284" u="1"/>
        <s v="23657292" u="1"/>
        <s v="23657323" u="1"/>
        <s v="23657362" u="1"/>
        <s v="23657371" u="1"/>
        <s v="23657389" u="1"/>
        <s v="23657573" u="1"/>
        <s v="23657873" u="1"/>
        <s v="23657882" u="1"/>
        <s v="23658486" u="1"/>
        <s v="23658516" u="1"/>
        <s v="23658770" u="1"/>
        <s v="23659153" u="1"/>
        <s v="23659172" u="1"/>
        <s v="23659259" u="1"/>
        <s v="23659300" u="1"/>
        <s v="23659334" u="1"/>
        <s v="23659336" u="1"/>
        <s v="23659344" u="1"/>
        <s v="23659356" u="1"/>
        <s v="23659389" u="1"/>
        <s v="23659396" u="1"/>
        <s v="23659450" u="1"/>
        <s v="23659462" u="1"/>
        <s v="23659516" u="1"/>
        <s v="23659534" u="1"/>
        <s v="23659656" u="1"/>
        <s v="23659699" u="1"/>
        <s v="23659758" u="1"/>
        <s v="23659765" u="1"/>
        <s v="23659779" u="1"/>
        <s v="23659790" u="1"/>
        <s v="23659864" u="1"/>
        <s v="23659865" u="1"/>
        <s v="23660014" u="1"/>
        <s v="23660186" u="1"/>
        <s v="23660820" u="1"/>
        <s v="23660944" u="1"/>
        <s v="23660949" u="1"/>
        <s v="23660950" u="1"/>
        <s v="23660994" u="1"/>
        <s v="23661220" u="1"/>
        <s v="23661252" u="1"/>
        <s v="23661352" u="1"/>
        <s v="23661380" u="1"/>
        <s v="23661410" u="1"/>
        <s v="23661451" u="1"/>
        <s v="23661466" u="1"/>
        <s v="23661608" u="1"/>
        <s v="23661933" u="1"/>
        <s v="23661962" u="1"/>
        <s v="23662083" u="1"/>
        <s v="23662112" u="1"/>
        <s v="23662131" u="1"/>
        <s v="23662156" u="1"/>
        <s v="23662249" u="1"/>
        <s v="23662268" u="1"/>
        <s v="23662410" u="1"/>
        <s v="23662418" u="1"/>
        <s v="23662424" u="1"/>
        <s v="23662594" u="1"/>
        <s v="23662595" u="1"/>
        <s v="23662663" u="1"/>
        <s v="23662671" u="1"/>
        <s v="23662681" u="1"/>
        <s v="23662750" u="1"/>
        <s v="23662805" u="1"/>
        <s v="23662888" u="1"/>
        <s v="23662952" u="1"/>
        <s v="23663504" u="1"/>
        <s v="23663507" u="1"/>
        <s v="23663540" u="1"/>
        <s v="23663563" u="1"/>
        <s v="23663628" u="1"/>
        <s v="23663674" u="1"/>
        <s v="23663682" u="1"/>
        <s v="23663690" u="1"/>
        <s v="23663693" u="1"/>
        <s v="23663698" u="1"/>
        <s v="23663701" u="1"/>
        <s v="23663741" u="1"/>
        <s v="23663749" u="1"/>
        <s v="23663768" u="1"/>
        <s v="23663769" u="1"/>
        <s v="23663786" u="1"/>
        <s v="23663793" u="1"/>
        <s v="23663800" u="1"/>
        <s v="23663813" u="1"/>
        <s v="23663837" u="1"/>
        <s v="23663843" u="1"/>
        <s v="23663860" u="1"/>
        <s v="23663877" u="1"/>
        <s v="23663969" u="1"/>
        <s v="23663973" u="1"/>
        <s v="23664024" u="1"/>
        <s v="23664097" u="1"/>
        <s v="23664247" u="1"/>
        <s v="23664257" u="1"/>
        <s v="23664260" u="1"/>
        <s v="23664419" u="1"/>
        <s v="23664421" u="1"/>
        <s v="23664686" u="1"/>
        <s v="23664813" u="1"/>
        <s v="23664836" u="1"/>
        <s v="23664845" u="1"/>
        <s v="23664876" u="1"/>
        <s v="23664907" u="1"/>
        <s v="23664985" u="1"/>
        <s v="23665001" u="1"/>
        <s v="23665024" u="1"/>
        <s v="23665034" u="1"/>
        <s v="23665055" u="1"/>
        <s v="23665075" u="1"/>
        <s v="23665183" u="1"/>
        <s v="23665199" u="1"/>
        <s v="23665211" u="1"/>
        <s v="23665250" u="1"/>
        <s v="23665322" u="1"/>
        <s v="23665344" u="1"/>
        <s v="23665399" u="1"/>
        <s v="23665963" u="1"/>
        <s v="23666035" u="1"/>
        <s v="23666059" u="1"/>
        <s v="23666077" u="1"/>
        <s v="23666138" u="1"/>
        <s v="23666208" u="1"/>
        <s v="23666211" u="1"/>
        <s v="23666296" u="1"/>
        <s v="23666314" u="1"/>
        <s v="23666330" u="1"/>
        <s v="23666397" u="1"/>
        <s v="23666428" u="1"/>
        <s v="23666464" u="1"/>
        <s v="23666495" u="1"/>
        <s v="23666496" u="1"/>
        <s v="23666509" u="1"/>
        <s v="23666530" u="1"/>
        <s v="23666638" u="1"/>
        <s v="23666699" u="1"/>
        <s v="23666704" u="1"/>
        <s v="23666839" u="1"/>
        <s v="23667362" u="1"/>
        <s v="23667398" u="1"/>
        <s v="23667400" u="1"/>
        <s v="23667488" u="1"/>
        <s v="23667544" u="1"/>
        <s v="23667558" u="1"/>
        <s v="23667571" u="1"/>
        <s v="23667615" u="1"/>
        <s v="23667622" u="1"/>
        <s v="23667635" u="1"/>
        <s v="23667647" u="1"/>
        <s v="23667711" u="1"/>
        <s v="23667734" u="1"/>
        <s v="23668131" u="1"/>
        <s v="23668161" u="1"/>
        <s v="23668170" u="1"/>
        <s v="23668176" u="1"/>
        <s v="23668177" u="1"/>
        <s v="23668193" u="1"/>
        <s v="23668345" u="1"/>
        <s v="23668597" u="1"/>
        <s v="23668643" u="1"/>
        <s v="23668723" u="1"/>
        <s v="23669165" u="1"/>
        <s v="23669199" u="1"/>
        <s v="23669291" u="1"/>
        <s v="23669324" u="1"/>
        <s v="23670234" u="1"/>
        <s v="23287836" u="1"/>
        <s v="23593937" u="1"/>
        <s v="23596468" u="1"/>
        <s v="23596472" u="1"/>
        <s v="23596497" u="1"/>
        <s v="23619934" u="1"/>
        <s v="23641651" u="1"/>
        <s v="23644310" u="1"/>
        <s v="23649212" u="1"/>
        <s v="23650005" u="1"/>
        <s v="23650107" u="1"/>
        <s v="23650113" u="1"/>
        <s v="23650119" u="1"/>
        <s v="23655221" u="1"/>
        <s v="23655325" u="1"/>
        <s v="23655789" u="1"/>
        <s v="23658084" u="1"/>
        <s v="23658143" u="1"/>
        <s v="23658242" u="1"/>
        <s v="23658255" u="1"/>
        <s v="23661360" u="1"/>
        <s v="23662775" u="1"/>
        <s v="23662777" u="1"/>
        <s v="23662882" u="1"/>
        <s v="23662892" u="1"/>
        <s v="23662912" u="1"/>
        <s v="23662936" u="1"/>
        <s v="23662956" u="1"/>
        <s v="23662957" u="1"/>
        <s v="23662958" u="1"/>
        <s v="23663487" u="1"/>
        <s v="23663641" u="1"/>
        <s v="23663644" u="1"/>
        <s v="23663669" u="1"/>
        <s v="23663694" u="1"/>
        <s v="23663702" u="1"/>
        <s v="23663740" u="1"/>
        <s v="23663747" u="1"/>
        <s v="23663787" u="1"/>
        <s v="23663803" u="1"/>
        <s v="23663913" u="1"/>
        <s v="23663923" u="1"/>
        <s v="23663932" u="1"/>
        <s v="23664087" u="1"/>
        <s v="23664136" u="1"/>
        <s v="23664144" u="1"/>
        <s v="23664145" u="1"/>
        <s v="23664146" u="1"/>
        <s v="23664147" u="1"/>
        <s v="23664148" u="1"/>
        <s v="23664149" u="1"/>
        <s v="23664150" u="1"/>
        <s v="23664151" u="1"/>
        <s v="23664152" u="1"/>
        <s v="23664153" u="1"/>
        <s v="23664170" u="1"/>
        <s v="23664171" u="1"/>
        <s v="23664172" u="1"/>
        <s v="23664173" u="1"/>
        <s v="23664174" u="1"/>
        <s v="23664175" u="1"/>
        <s v="23664176" u="1"/>
        <s v="23664177" u="1"/>
        <s v="23664178" u="1"/>
        <s v="23664179" u="1"/>
        <s v="23664186" u="1"/>
        <s v="23664187" u="1"/>
        <s v="23664188" u="1"/>
        <s v="23664189" u="1"/>
        <s v="23664190" u="1"/>
        <s v="23664191" u="1"/>
        <s v="23664192" u="1"/>
        <s v="23664193" u="1"/>
        <s v="23664194" u="1"/>
        <s v="23664195" u="1"/>
        <s v="23664206" u="1"/>
        <s v="23664207" u="1"/>
        <s v="23664208" u="1"/>
        <s v="23664209" u="1"/>
        <s v="23664210" u="1"/>
        <s v="23664211" u="1"/>
        <s v="23664212" u="1"/>
        <s v="23664213" u="1"/>
        <s v="23664214" u="1"/>
        <s v="23664215" u="1"/>
        <s v="23664225" u="1"/>
        <s v="23664226" u="1"/>
        <s v="23664227" u="1"/>
        <s v="23664228" u="1"/>
        <s v="23664229" u="1"/>
        <s v="23664230" u="1"/>
        <s v="23664231" u="1"/>
        <s v="23664232" u="1"/>
        <s v="23664233" u="1"/>
        <s v="23664245" u="1"/>
        <s v="23664246" u="1"/>
        <s v="23664248" u="1"/>
        <s v="23664250" u="1"/>
        <s v="23664251" u="1"/>
        <s v="23664252" u="1"/>
        <s v="23664253" u="1"/>
        <s v="23664254" u="1"/>
        <s v="23664255" u="1"/>
        <s v="23664256" u="1"/>
        <s v="23664263" u="1"/>
        <s v="23664272" u="1"/>
        <s v="23664273" u="1"/>
        <s v="23664275" u="1"/>
        <s v="23664276" u="1"/>
        <s v="23664277" u="1"/>
        <s v="23664278" u="1"/>
        <s v="23664279" u="1"/>
        <s v="23664280" u="1"/>
        <s v="23664281" u="1"/>
        <s v="23664282" u="1"/>
        <s v="23664291" u="1"/>
        <s v="23664292" u="1"/>
        <s v="23664303" u="1"/>
        <s v="23664304" u="1"/>
        <s v="23664305" u="1"/>
        <s v="23664306" u="1"/>
        <s v="23664307" u="1"/>
        <s v="23664308" u="1"/>
        <s v="23664309" u="1"/>
        <s v="23664310" u="1"/>
        <s v="23664311" u="1"/>
        <s v="23664315" u="1"/>
        <s v="23664316" u="1"/>
        <s v="23664317" u="1"/>
        <s v="23664318" u="1"/>
        <s v="23664320" u="1"/>
        <s v="23664321" u="1"/>
        <s v="23664322" u="1"/>
        <s v="23664323" u="1"/>
        <s v="23664324" u="1"/>
        <s v="23664337" u="1"/>
        <s v="23664338" u="1"/>
        <s v="23664339" u="1"/>
        <s v="23664340" u="1"/>
        <s v="23664341" u="1"/>
        <s v="23664342" u="1"/>
        <s v="23664343" u="1"/>
        <s v="23664355" u="1"/>
        <s v="23664356" u="1"/>
        <s v="23664357" u="1"/>
        <s v="23664358" u="1"/>
        <s v="23664359" u="1"/>
        <s v="23664360" u="1"/>
        <s v="23664369" u="1"/>
        <s v="23664370" u="1"/>
        <s v="23664371" u="1"/>
        <s v="23664372" u="1"/>
        <s v="23664373" u="1"/>
        <s v="23664439" u="1"/>
        <s v="23664455" u="1"/>
        <s v="23664834" u="1"/>
        <s v="23665274" u="1"/>
        <s v="23665927" u="1"/>
        <s v="23666269" u="1"/>
        <s v="23666325" u="1"/>
        <s v="23666488" u="1"/>
        <s v="23666503" u="1"/>
        <s v="23666528" u="1"/>
        <s v="23666532" u="1"/>
        <s v="23667420" u="1"/>
        <s v="23667572" u="1"/>
        <s v="23667573" u="1"/>
        <s v="23667574" u="1"/>
        <s v="23667575" u="1"/>
        <s v="23667576" u="1"/>
        <s v="23667577" u="1"/>
        <s v="23667578" u="1"/>
        <s v="23667579" u="1"/>
        <s v="23667580" u="1"/>
        <s v="23667773" u="1"/>
        <s v="23667774" u="1"/>
        <s v="23667775" u="1"/>
        <s v="23667776" u="1"/>
        <s v="23667777" u="1"/>
        <s v="23667778" u="1"/>
        <s v="23667779" u="1"/>
        <s v="23667780" u="1"/>
        <s v="23667781" u="1"/>
        <s v="23667804" u="1"/>
        <s v="23667805" u="1"/>
        <s v="23667806" u="1"/>
        <s v="23667807" u="1"/>
        <s v="23667808" u="1"/>
        <s v="23667810" u="1"/>
        <s v="23667811" u="1"/>
        <s v="23667831" u="1"/>
        <s v="23667832" u="1"/>
        <s v="23667833" u="1"/>
        <s v="23667834" u="1"/>
        <s v="23667835" u="1"/>
        <s v="23667836" u="1"/>
        <s v="23667837" u="1"/>
        <s v="23667838" u="1"/>
        <s v="23667839" u="1"/>
        <s v="23667857" u="1"/>
        <s v="23667858" u="1"/>
        <s v="23667859" u="1"/>
        <s v="23667861" u="1"/>
        <s v="23667862" u="1"/>
        <s v="23667863" u="1"/>
        <s v="23667864" u="1"/>
        <s v="23667866" u="1"/>
        <s v="23667869" u="1"/>
        <s v="23667879" u="1"/>
        <s v="23667880" u="1"/>
        <s v="23667881" u="1"/>
        <s v="23667882" u="1"/>
        <s v="23667883" u="1"/>
        <s v="23667884" u="1"/>
        <s v="23667885" u="1"/>
        <s v="23667886" u="1"/>
        <s v="23667911" u="1"/>
        <s v="23667912" u="1"/>
        <s v="23667913" u="1"/>
        <s v="23667914" u="1"/>
        <s v="23667915" u="1"/>
        <s v="23667916" u="1"/>
        <s v="23667917" u="1"/>
        <s v="23667918" u="1"/>
        <s v="23667919" u="1"/>
        <s v="23667921" u="1"/>
        <s v="23667954" u="1"/>
        <s v="23667985" u="1"/>
        <s v="23668114" u="1"/>
        <s v="23668246" u="1"/>
        <s v="23669181" u="1"/>
        <s v="23515726" u="1"/>
        <s v="23517693" u="1"/>
        <s v="23577572" u="1"/>
        <s v="23601528" u="1"/>
        <s v="23609017" u="1"/>
        <s v="23609695" u="1"/>
        <s v="23611131" u="1"/>
        <s v="23623029" u="1"/>
        <s v="23626110" u="1"/>
        <s v="23636706" u="1"/>
        <s v="23649467" u="1"/>
        <s v="23650405" u="1"/>
        <s v="23650406" u="1"/>
        <s v="23650424" u="1"/>
        <s v="23650425" u="1"/>
        <s v="23650426" u="1"/>
        <s v="23650427" u="1"/>
        <s v="23650428" u="1"/>
        <s v="23650429" u="1"/>
        <s v="23650430" u="1"/>
        <s v="23650431" u="1"/>
        <s v="23650432" u="1"/>
        <s v="23650439" u="1"/>
        <s v="23650440" u="1"/>
        <s v="23650441" u="1"/>
        <s v="23650443" u="1"/>
        <s v="23650444" u="1"/>
        <s v="23650445" u="1"/>
        <s v="23650446" u="1"/>
        <s v="23650447" u="1"/>
        <s v="23650472" u="1"/>
        <s v="23650503" u="1"/>
        <s v="23650530" u="1"/>
        <s v="23651650" u="1"/>
        <s v="23651989" u="1"/>
        <s v="23652273" u="1"/>
        <s v="23652741" u="1"/>
        <s v="23652746" u="1"/>
        <s v="23652752" u="1"/>
        <s v="23652753" u="1"/>
        <s v="23652755" u="1"/>
        <s v="23653143" u="1"/>
        <s v="23653144" u="1"/>
        <s v="23653145" u="1"/>
        <s v="23653146" u="1"/>
        <s v="23653147" u="1"/>
        <s v="23653148" u="1"/>
        <s v="23653149" u="1"/>
        <s v="23653150" u="1"/>
        <s v="23653151" u="1"/>
        <s v="23653152" u="1"/>
        <s v="23653174" u="1"/>
        <s v="23653175" u="1"/>
        <s v="23653176" u="1"/>
        <s v="23653178" u="1"/>
        <s v="23653179" u="1"/>
        <s v="23653180" u="1"/>
        <s v="23653181" u="1"/>
        <s v="23653182" u="1"/>
        <s v="23653183" u="1"/>
        <s v="23653191" u="1"/>
        <s v="23653192" u="1"/>
        <s v="23653800" u="1"/>
        <s v="23654992" u="1"/>
        <s v="23655195" u="1"/>
        <s v="23655275" u="1"/>
        <s v="23655285" u="1"/>
        <s v="23656442" u="1"/>
        <s v="23656665" u="1"/>
        <s v="23656764" u="1"/>
        <s v="23657270" u="1"/>
        <s v="23657358" u="1"/>
        <s v="23657506" u="1"/>
        <s v="23657631" u="1"/>
        <s v="23658021" u="1"/>
        <s v="23658638" u="1"/>
        <s v="23658686" u="1"/>
        <s v="23659161" u="1"/>
        <s v="23659395" u="1"/>
        <s v="23660709" u="1"/>
        <s v="23660757" u="1"/>
        <s v="23660974" u="1"/>
        <s v="23661473" u="1"/>
        <s v="23661566" u="1"/>
        <s v="23661648" u="1"/>
        <s v="23661669" u="1"/>
        <s v="23662604" u="1"/>
        <s v="23662629" u="1"/>
        <s v="23662648" u="1"/>
        <s v="23662684" u="1"/>
        <s v="23662688" u="1"/>
        <s v="23662691" u="1"/>
        <s v="23662739" u="1"/>
        <s v="23662752" u="1"/>
        <s v="23662771" u="1"/>
        <s v="23662772" u="1"/>
        <s v="23662795" u="1"/>
        <s v="23662800" u="1"/>
        <s v="23662837" u="1"/>
        <s v="23662893" u="1"/>
        <s v="23662896" u="1"/>
        <s v="23663144" u="1"/>
        <s v="23663153" u="1"/>
        <s v="23663160" u="1"/>
        <s v="23663607" u="1"/>
        <s v="23663659" u="1"/>
        <s v="23663920" u="1"/>
        <s v="23663976" u="1"/>
        <s v="23664846" u="1"/>
        <s v="23664944" u="1"/>
        <s v="23665154" u="1"/>
        <s v="23665286" u="1"/>
        <s v="23665390" u="1"/>
        <s v="23665391" u="1"/>
        <s v="23665392" u="1"/>
        <s v="23665393" u="1"/>
        <s v="23665394" u="1"/>
        <s v="23665395" u="1"/>
        <s v="23665396" u="1"/>
        <s v="23665397" u="1"/>
        <s v="23665398" u="1"/>
        <s v="23665400" u="1"/>
        <s v="23665585" u="1"/>
        <s v="23665586" u="1"/>
        <s v="23665587" u="1"/>
        <s v="23665588" u="1"/>
        <s v="23665589" u="1"/>
        <s v="23665590" u="1"/>
        <s v="23665591" u="1"/>
        <s v="23665592" u="1"/>
        <s v="23665608" u="1"/>
        <s v="23665609" u="1"/>
        <s v="23665610" u="1"/>
        <s v="23665611" u="1"/>
        <s v="23665615" u="1"/>
        <s v="23665616" u="1"/>
        <s v="23665617" u="1"/>
        <s v="23665618" u="1"/>
        <s v="23665619" u="1"/>
        <s v="23665620" u="1"/>
        <s v="23665633" u="1"/>
        <s v="23665634" u="1"/>
        <s v="23665635" u="1"/>
        <s v="23665636" u="1"/>
        <s v="23665637" u="1"/>
        <s v="23665638" u="1"/>
        <s v="23665639" u="1"/>
        <s v="23665640" u="1"/>
        <s v="23665641" u="1"/>
        <s v="23665642" u="1"/>
        <s v="23665692" u="1"/>
        <s v="23665693" u="1"/>
        <s v="23665694" u="1"/>
        <s v="23665695" u="1"/>
        <s v="23665696" u="1"/>
        <s v="23665697" u="1"/>
        <s v="23665698" u="1"/>
        <s v="23665699" u="1"/>
        <s v="23665700" u="1"/>
        <s v="23665701" u="1"/>
        <s v="23665708" u="1"/>
        <s v="23665709" u="1"/>
        <s v="23665710" u="1"/>
        <s v="23666109" u="1"/>
        <s v="23666277" u="1"/>
        <s v="23666433" u="1"/>
        <s v="23666438" u="1"/>
        <s v="23666457" u="1"/>
        <s v="23666658" u="1"/>
        <s v="23666847" u="1"/>
        <s v="23667202" u="1"/>
        <s v="23667252" u="1"/>
        <s v="23667498" u="1"/>
        <s v="23667528" u="1"/>
        <s v="23667559" u="1"/>
        <s v="23667693" u="1"/>
        <s v="23667756" u="1"/>
        <s v="23667812" u="1"/>
        <s v="23667840" u="1"/>
        <s v="23667945" u="1"/>
        <s v="23667965" u="1"/>
        <s v="23668180" u="1"/>
        <s v="23668238" u="1"/>
        <s v="23668388" u="1"/>
        <s v="23668644" u="1"/>
        <s v="23668987" u="1"/>
        <s v="22534721" u="1"/>
        <s v="23130751" u="1"/>
        <s v="23270425" u="1"/>
        <s v="23287788" u="1"/>
        <s v="23287794" u="1"/>
        <s v="23296780" u="1"/>
        <s v="23297237" u="1"/>
        <s v="23408414" u="1"/>
        <s v="23413473" u="1"/>
        <s v="23425538" u="1"/>
        <s v="23425541" u="1"/>
        <s v="23441569" u="1"/>
        <s v="23452936" u="1"/>
        <s v="23464882" u="1"/>
        <s v="23480329" u="1"/>
        <s v="23501305" u="1"/>
        <s v="23510831" u="1"/>
        <s v="23538306" u="1"/>
        <s v="23546002" u="1"/>
        <s v="23549285" u="1"/>
        <s v="23553612" u="1"/>
        <s v="23555768" u="1"/>
        <s v="23558533" u="1"/>
        <s v="23558547" u="1"/>
        <s v="23558560" u="1"/>
        <s v="23558781" u="1"/>
        <s v="23568717" u="1"/>
        <s v="23569435" u="1"/>
        <s v="23572247" u="1"/>
        <s v="23576710" u="1"/>
        <s v="23577764" u="1"/>
        <s v="23584046" u="1"/>
        <s v="23588097" u="1"/>
        <s v="23588135" u="1"/>
        <s v="23591363" u="1"/>
        <s v="23591472" u="1"/>
        <s v="23604133" u="1"/>
        <s v="23606514" u="1"/>
        <s v="23608646" u="1"/>
        <s v="23612514" u="1"/>
        <s v="23624930" u="1"/>
        <s v="23625730" u="1"/>
        <s v="23626179" u="1"/>
        <s v="23631218" u="1"/>
        <s v="23633193" u="1"/>
        <s v="23633352" u="1"/>
        <s v="23634514" u="1"/>
        <s v="23634829" u="1"/>
        <s v="23636926" u="1"/>
        <s v="23637809" u="1"/>
        <s v="23639493" u="1"/>
        <s v="23639849" u="1"/>
        <s v="23641512" u="1"/>
        <s v="23645020" u="1"/>
        <s v="23648629" u="1"/>
        <s v="23648694" u="1"/>
        <s v="23648733" u="1"/>
        <s v="23648991" u="1"/>
        <s v="23649259" u="1"/>
        <s v="23649489" u="1"/>
        <s v="23649802" u="1"/>
        <s v="23650296" u="1"/>
        <s v="23651676" u="1"/>
        <s v="23652075" u="1"/>
        <s v="23652628" u="1"/>
        <s v="23653204" u="1"/>
        <s v="23653320" u="1"/>
        <s v="23653940" u="1"/>
        <s v="23653973" u="1"/>
        <s v="23654258" u="1"/>
        <s v="23654275" u="1"/>
        <s v="23654277" u="1"/>
        <s v="23654569" u="1"/>
        <s v="23655163" u="1"/>
        <s v="23655324" u="1"/>
        <s v="23655388" u="1"/>
        <s v="23655409" u="1"/>
        <s v="23655563" u="1"/>
        <s v="23655800" u="1"/>
        <s v="23655817" u="1"/>
        <s v="23655825" u="1"/>
        <s v="23655828" u="1"/>
        <s v="23656105" u="1"/>
        <s v="23656457" u="1"/>
        <s v="23657094" u="1"/>
        <s v="23657144" u="1"/>
        <s v="23657636" u="1"/>
        <s v="23657656" u="1"/>
        <s v="23657905" u="1"/>
        <s v="23657948" u="1"/>
        <s v="23657953" u="1"/>
        <s v="23657962" u="1"/>
        <s v="23657970" u="1"/>
        <s v="23657994" u="1"/>
        <s v="23658006" u="1"/>
        <s v="23658011" u="1"/>
        <s v="23658050" u="1"/>
        <s v="23658087" u="1"/>
        <s v="23658161" u="1"/>
        <s v="23658164" u="1"/>
        <s v="23658167" u="1"/>
        <s v="23658172" u="1"/>
        <s v="23658175" u="1"/>
        <s v="23658178" u="1"/>
        <s v="23658219" u="1"/>
        <s v="23658224" u="1"/>
        <s v="23658289" u="1"/>
        <s v="23658388" u="1"/>
        <s v="23658397" u="1"/>
        <s v="23658445" u="1"/>
        <s v="23658571" u="1"/>
        <s v="23659037" u="1"/>
        <s v="23659041" u="1"/>
        <s v="23659060" u="1"/>
        <s v="23659072" u="1"/>
        <s v="23659136" u="1"/>
        <s v="23659152" u="1"/>
        <s v="23659217" u="1"/>
        <s v="23659237" u="1"/>
        <s v="23659240" u="1"/>
        <s v="23659241" u="1"/>
        <s v="23659242" u="1"/>
        <s v="23659244" u="1"/>
        <s v="23659254" u="1"/>
        <s v="23659268" u="1"/>
        <s v="23659272" u="1"/>
        <s v="23659276" u="1"/>
        <s v="23659288" u="1"/>
        <s v="23659295" u="1"/>
        <s v="23659307" u="1"/>
        <s v="23659354" u="1"/>
        <s v="23659598" u="1"/>
        <s v="23659815" u="1"/>
        <s v="23659868" u="1"/>
        <s v="23659872" u="1"/>
        <s v="23660060" u="1"/>
        <s v="23660217" u="1"/>
        <s v="23660785" u="1"/>
        <s v="23660817" u="1"/>
        <s v="23660968" u="1"/>
        <s v="23660986" u="1"/>
        <s v="23661025" u="1"/>
        <s v="23661163" u="1"/>
        <s v="23661218" u="1"/>
        <s v="23661287" u="1"/>
        <s v="23661472" u="1"/>
        <s v="23661513" u="1"/>
        <s v="23661752" u="1"/>
        <s v="23662129" u="1"/>
        <s v="23662171" u="1"/>
        <s v="23662181" u="1"/>
        <s v="23662206" u="1"/>
        <s v="23662277" u="1"/>
        <s v="23662300" u="1"/>
        <s v="23662338" u="1"/>
        <s v="23662370" u="1"/>
        <s v="23662379" u="1"/>
        <s v="23662385" u="1"/>
        <s v="23662391" u="1"/>
        <s v="23662426" u="1"/>
        <s v="23662465" u="1"/>
        <s v="23662473" u="1"/>
        <s v="23662482" u="1"/>
        <s v="23662496" u="1"/>
        <s v="23662524" u="1"/>
        <s v="23662540" u="1"/>
        <s v="23662583" u="1"/>
        <s v="23662626" u="1"/>
        <s v="23662634" u="1"/>
        <s v="23662644" u="1"/>
        <s v="23662650" u="1"/>
        <s v="23662733" u="1"/>
        <s v="23662747" u="1"/>
        <s v="23662778" u="1"/>
        <s v="23662786" u="1"/>
        <s v="23662841" u="1"/>
        <s v="23662959" u="1"/>
        <s v="23662960" u="1"/>
        <s v="23662961" u="1"/>
        <s v="23663150" u="1"/>
        <s v="23663264" u="1"/>
        <s v="23663449" u="1"/>
        <s v="23663455" u="1"/>
        <s v="23663456" u="1"/>
        <s v="23663467" u="1"/>
        <s v="23663502" u="1"/>
        <s v="23663503" u="1"/>
        <s v="23663515" u="1"/>
        <s v="23663602" u="1"/>
        <s v="23663612" u="1"/>
        <s v="23663671" u="1"/>
        <s v="23663728" u="1"/>
        <s v="23663896" u="1"/>
        <s v="23663902" u="1"/>
        <s v="23663910" u="1"/>
        <s v="23663967" u="1"/>
        <s v="23663980" u="1"/>
        <s v="23663986" u="1"/>
        <s v="23664004" u="1"/>
        <s v="23664011" u="1"/>
        <s v="23664022" u="1"/>
        <s v="23664051" u="1"/>
        <s v="23664249" u="1"/>
        <s v="23664274" u="1"/>
        <s v="23664416" u="1"/>
        <s v="23664821" u="1"/>
        <s v="23664849" u="1"/>
        <s v="23664924" u="1"/>
        <s v="23665108" u="1"/>
        <s v="23665134" u="1"/>
        <s v="23665150" u="1"/>
        <s v="23665170" u="1"/>
        <s v="23665173" u="1"/>
        <s v="23665205" u="1"/>
        <s v="23665547" u="1"/>
        <s v="23665679" u="1"/>
        <s v="23666297" u="1"/>
        <s v="23666328" u="1"/>
        <s v="23666458" u="1"/>
        <s v="23666465" u="1"/>
        <s v="23666572" u="1"/>
        <s v="23666633" u="1"/>
        <s v="23666823" u="1"/>
        <s v="23667290" u="1"/>
        <s v="23667556" u="1"/>
        <s v="23667795" u="1"/>
        <s v="23667802" u="1"/>
        <s v="23667809" u="1"/>
        <s v="23667817" u="1"/>
        <s v="23667821" u="1"/>
        <s v="23667828" u="1"/>
        <s v="23667843" u="1"/>
        <s v="23001848" u="1"/>
        <s v="23288358" u="1"/>
        <s v="23342149" u="1"/>
        <s v="23480277" u="1"/>
        <s v="23503440" u="1"/>
        <s v="23510199" u="1"/>
        <s v="23514437" u="1"/>
        <s v="23521191" u="1"/>
        <s v="23536858" u="1"/>
        <s v="23537897" u="1"/>
        <s v="23547986" u="1"/>
        <s v="23549416" u="1"/>
        <s v="23556004" u="1"/>
        <s v="23556901" u="1"/>
        <s v="23558018" u="1"/>
        <s v="23587629" u="1"/>
        <s v="23611009" u="1"/>
        <s v="23613863" u="1"/>
        <s v="23641596" u="1"/>
        <s v="23642639" u="1"/>
        <s v="23642642" u="1"/>
        <s v="23642645" u="1"/>
        <s v="23642654" u="1"/>
        <s v="23642658" u="1"/>
        <s v="23642677" u="1"/>
        <s v="23642698" u="1"/>
        <s v="23642706" u="1"/>
        <s v="23642718" u="1"/>
        <s v="23642726" u="1"/>
        <s v="23648535" u="1"/>
        <s v="23652740" u="1"/>
        <s v="23652742" u="1"/>
        <s v="23652743" u="1"/>
        <s v="23654644" u="1"/>
        <s v="23658436" u="1"/>
        <s v="23658661" u="1"/>
        <s v="23661692" u="1"/>
        <s v="23661697" u="1"/>
        <s v="23662126" u="1"/>
        <s v="23662138" u="1"/>
        <s v="23662283" u="1"/>
        <s v="23662414" u="1"/>
        <s v="23662661" u="1"/>
        <s v="23662709" u="1"/>
        <s v="23662901" u="1"/>
        <s v="23663186" u="1"/>
        <s v="23663661" u="1"/>
        <s v="23663711" u="1"/>
        <s v="23663723" u="1"/>
        <s v="23663903" u="1"/>
        <s v="23664963" u="1"/>
        <s v="23666308" u="1"/>
        <s v="23666484" u="1"/>
        <s v="23667175" u="1"/>
        <s v="23667531" u="1"/>
        <s v="23667535" u="1"/>
        <s v="23667754" u="1"/>
        <s v="23667874" u="1"/>
        <s v="23471000" u="1"/>
        <s v="23471144" u="1"/>
        <s v="23491947" u="1"/>
        <s v="23495456" u="1"/>
        <s v="23501382" u="1"/>
        <s v="23530286" u="1"/>
        <s v="23584012" u="1"/>
        <s v="23584575" u="1"/>
        <s v="23594127" u="1"/>
        <s v="23605330" u="1"/>
        <s v="23613726" u="1"/>
        <s v="23621689" u="1"/>
        <s v="23626108" u="1"/>
        <s v="23626421" u="1"/>
        <s v="23632933" u="1"/>
        <s v="23637210" u="1"/>
        <s v="23641392" u="1"/>
        <s v="23642552" u="1"/>
        <s v="23642638" u="1"/>
        <s v="23642644" u="1"/>
        <s v="23642646" u="1"/>
        <s v="23642657" u="1"/>
        <s v="23642662" u="1"/>
        <s v="23642668" u="1"/>
        <s v="23642671" u="1"/>
        <s v="23642673" u="1"/>
        <s v="23642699" u="1"/>
        <s v="23642728" u="1"/>
        <s v="23642733" u="1"/>
        <s v="23642752" u="1"/>
        <s v="23642756" u="1"/>
        <s v="23642794" u="1"/>
        <s v="23642801" u="1"/>
        <s v="23647519" u="1"/>
        <s v="23647925" u="1"/>
        <s v="23647938" u="1"/>
        <s v="23648093" u="1"/>
        <s v="23648128" u="1"/>
        <s v="23649366" u="1"/>
        <s v="23649511" u="1"/>
        <s v="23650394" u="1"/>
        <s v="23651363" u="1"/>
        <s v="23651941" u="1"/>
        <s v="23652710" u="1"/>
        <s v="23652711" u="1"/>
        <s v="23652737" u="1"/>
        <s v="23652738" u="1"/>
        <s v="23652739" u="1"/>
        <s v="23653339" u="1"/>
        <s v="23653736" u="1"/>
        <s v="23654018" u="1"/>
        <s v="23654526" u="1"/>
        <s v="23654615" u="1"/>
        <s v="23654639" u="1"/>
        <s v="23654642" u="1"/>
        <s v="23655512" u="1"/>
        <s v="23655661" u="1"/>
        <s v="23655813" u="1"/>
        <s v="23655882" u="1"/>
        <s v="23657407" u="1"/>
        <s v="23657427" u="1"/>
        <s v="23657564" u="1"/>
        <s v="23658215" u="1"/>
        <s v="23658556" u="1"/>
        <s v="23658579" u="1"/>
        <s v="23658696" u="1"/>
        <s v="23658701" u="1"/>
        <s v="23658714" u="1"/>
        <s v="23658726" u="1"/>
        <s v="23659093" u="1"/>
        <s v="23659193" u="1"/>
        <s v="23659208" u="1"/>
        <s v="23659209" u="1"/>
        <s v="23659251" u="1"/>
        <s v="23659506" u="1"/>
        <s v="23659715" u="1"/>
        <s v="23660847" u="1"/>
        <s v="23660901" u="1"/>
        <s v="23661203" u="1"/>
        <s v="23661445" u="1"/>
        <s v="23661447" u="1"/>
        <s v="23661459" u="1"/>
        <s v="23661499" u="1"/>
        <s v="23661504" u="1"/>
        <s v="23661565" u="1"/>
        <s v="23661631" u="1"/>
        <s v="23661662" u="1"/>
        <s v="23661720" u="1"/>
        <s v="23661736" u="1"/>
        <s v="23662120" u="1"/>
        <s v="23662133" u="1"/>
        <s v="23662340" u="1"/>
        <s v="23662394" u="1"/>
        <s v="23662828" u="1"/>
        <s v="23662872" u="1"/>
        <s v="23662950" u="1"/>
        <s v="23663180" u="1"/>
        <s v="23663206" u="1"/>
        <s v="23663634" u="1"/>
        <s v="23663757" u="1"/>
        <s v="23663809" u="1"/>
        <s v="23663947" u="1"/>
        <s v="23663975" u="1"/>
        <s v="23663991" u="1"/>
        <s v="23663999" u="1"/>
        <s v="23664000" u="1"/>
        <s v="23664201" u="1"/>
        <s v="23664414" u="1"/>
        <s v="23664417" u="1"/>
        <s v="23664895" u="1"/>
        <s v="23665733" u="1"/>
        <s v="23665942" u="1"/>
        <s v="23666150" u="1"/>
        <s v="23666354" u="1"/>
        <s v="23666364" u="1"/>
        <s v="23666385" u="1"/>
        <s v="23666443" u="1"/>
        <s v="23667173" u="1"/>
        <s v="22706722" u="1"/>
        <s v="23140781" u="1"/>
        <s v="23355092" u="1"/>
        <s v="23440253" u="1"/>
        <s v="23440420" u="1"/>
        <s v="23457665" u="1"/>
        <s v="23460091" u="1"/>
        <s v="23460305" u="1"/>
        <s v="23497581" u="1"/>
        <s v="23509060" u="1"/>
        <s v="23516027" u="1"/>
        <s v="23516858" u="1"/>
        <s v="23517264" u="1"/>
        <s v="23517268" u="1"/>
        <s v="23557084" u="1"/>
        <s v="23566626" u="1"/>
        <s v="23576926" u="1"/>
        <s v="23577983" u="1"/>
        <s v="23578001" u="1"/>
        <s v="23578332" u="1"/>
        <s v="23578715" u="1"/>
        <s v="23579960" u="1"/>
        <s v="23583379" u="1"/>
        <s v="23588040" u="1"/>
        <s v="23590565" u="1"/>
        <s v="23596655" u="1"/>
        <s v="23597942" u="1"/>
        <s v="23598729" u="1"/>
        <s v="23603059" u="1"/>
        <s v="23603074" u="1"/>
        <s v="23603079" u="1"/>
        <s v="23605039" u="1"/>
        <s v="23608806" u="1"/>
        <s v="23611046" u="1"/>
        <s v="23611170" u="1"/>
        <s v="23611651" u="1"/>
        <s v="23613025" u="1"/>
        <s v="23613046" u="1"/>
        <s v="23615649" u="1"/>
        <s v="23617915" u="1"/>
        <s v="23622810" u="1"/>
        <s v="23622811" u="1"/>
        <s v="23625106" u="1"/>
        <s v="23626130" u="1"/>
        <s v="23626280" u="1"/>
        <s v="23629429" u="1"/>
        <s v="23631266" u="1"/>
        <s v="23632073" u="1"/>
        <s v="23635622" u="1"/>
        <s v="23635883" u="1"/>
        <s v="23638594" u="1"/>
        <s v="23638724" u="1"/>
        <s v="23638761" u="1"/>
        <s v="23639848" u="1"/>
        <s v="23641698" u="1"/>
        <s v="23644261" u="1"/>
        <s v="23645301" u="1"/>
        <s v="23645623" u="1"/>
        <s v="23647394" u="1"/>
        <s v="23647546" u="1"/>
        <s v="23647601" u="1"/>
        <s v="23647637" u="1"/>
        <s v="23647697" u="1"/>
        <s v="23648048" u="1"/>
        <s v="23649708" u="1"/>
        <s v="23649719" u="1"/>
        <s v="23650288" u="1"/>
        <s v="23650418" u="1"/>
        <s v="23650500" u="1"/>
        <s v="23651381" u="1"/>
        <s v="23651759" u="1"/>
        <s v="23651804" u="1"/>
        <s v="23653020" u="1"/>
        <s v="23653216" u="1"/>
        <s v="23653359" u="1"/>
        <s v="23653720" u="1"/>
        <s v="23653798" u="1"/>
        <s v="23653867" u="1"/>
        <s v="23653918" u="1"/>
        <s v="23654090" u="1"/>
        <s v="23654094" u="1"/>
        <s v="23654096" u="1"/>
        <s v="23654131" u="1"/>
        <s v="23654290" u="1"/>
        <s v="23654304" u="1"/>
        <s v="23654453" u="1"/>
        <s v="23654457" u="1"/>
        <s v="23654488" u="1"/>
        <s v="23654606" u="1"/>
        <s v="23654629" u="1"/>
        <s v="23654645" u="1"/>
        <s v="23655337" u="1"/>
        <s v="23656686" u="1"/>
        <s v="23656823" u="1"/>
        <s v="23656905" u="1"/>
        <s v="23656927" u="1"/>
        <s v="23656983" u="1"/>
        <s v="23656990" u="1"/>
        <s v="23657040" u="1"/>
        <s v="23657291" u="1"/>
        <s v="23657365" u="1"/>
        <s v="23657956" u="1"/>
        <s v="23657999" u="1"/>
        <s v="23658127" u="1"/>
        <s v="23658314" u="1"/>
        <s v="23658351" u="1"/>
        <s v="23658353" u="1"/>
        <s v="23658354" u="1"/>
        <s v="23658355" u="1"/>
        <s v="23658356" u="1"/>
        <s v="23658357" u="1"/>
        <s v="23658358" u="1"/>
        <s v="23658359" u="1"/>
        <s v="23658363" u="1"/>
        <s v="23658499" u="1"/>
        <s v="23658528" u="1"/>
        <s v="23658555" u="1"/>
        <s v="23658569" u="1"/>
        <s v="23658666" u="1"/>
        <s v="23658673" u="1"/>
        <s v="23658749" u="1"/>
        <s v="23658754" u="1"/>
        <s v="23658760" u="1"/>
        <s v="23658767" u="1"/>
        <s v="23659016" u="1"/>
        <s v="23659023" u="1"/>
        <s v="23659081" u="1"/>
        <s v="23659103" u="1"/>
        <s v="23659115" u="1"/>
        <s v="23659278" u="1"/>
        <s v="23659339" u="1"/>
        <s v="23659642" u="1"/>
        <s v="23659757" u="1"/>
        <s v="23659897" u="1"/>
        <s v="23660630" u="1"/>
        <s v="23660652" u="1"/>
        <s v="23660654" u="1"/>
        <s v="23660695" u="1"/>
        <s v="23660774" u="1"/>
        <s v="23660833" u="1"/>
        <s v="23660875" u="1"/>
        <s v="23660879" u="1"/>
        <s v="23660925" u="1"/>
        <s v="23661023" u="1"/>
        <s v="23661026" u="1"/>
        <s v="23661079" u="1"/>
        <s v="23661112" u="1"/>
        <s v="23661134" u="1"/>
        <s v="23661185" u="1"/>
        <s v="23661226" u="1"/>
        <s v="23661258" u="1"/>
        <s v="23661339" u="1"/>
        <s v="23661357" u="1"/>
        <s v="23661441" u="1"/>
        <s v="23661479" u="1"/>
        <s v="23661486" u="1"/>
        <s v="23661521" u="1"/>
        <s v="23661544" u="1"/>
        <s v="23661559" u="1"/>
        <s v="23661575" u="1"/>
        <s v="23661583" u="1"/>
        <s v="23661604" u="1"/>
        <s v="23661649" u="1"/>
        <s v="23661656" u="1"/>
        <s v="23661681" u="1"/>
        <s v="23661689" u="1"/>
        <s v="23661694" u="1"/>
        <s v="23661711" u="1"/>
        <s v="23661719" u="1"/>
        <s v="23661721" u="1"/>
        <s v="23661730" u="1"/>
        <s v="23661734" u="1"/>
        <s v="23661735" u="1"/>
        <s v="23661964" u="1"/>
        <s v="23662219" u="1"/>
        <s v="23662224" u="1"/>
        <s v="23662243" u="1"/>
        <s v="23662256" u="1"/>
        <s v="23662270" u="1"/>
        <s v="23662275" u="1"/>
        <s v="23662371" u="1"/>
        <s v="23662403" u="1"/>
        <s v="23662427" u="1"/>
        <s v="23662481" u="1"/>
        <s v="23662589" u="1"/>
        <s v="23662608" u="1"/>
        <s v="23662694" u="1"/>
        <s v="23662705" u="1"/>
        <s v="23662734" u="1"/>
        <s v="23662796" u="1"/>
        <s v="23662811" u="1"/>
        <s v="23662830" u="1"/>
        <s v="23663643" u="1"/>
        <s v="23663865" u="1"/>
        <s v="23663974" u="1"/>
        <s v="23664034" u="1"/>
        <s v="23664202" u="1"/>
        <s v="23665135" u="1"/>
        <s v="23665210" u="1"/>
        <s v="23453961" u="1"/>
        <s v="23494046" u="1"/>
        <s v="23598003" u="1"/>
        <s v="23606155" u="1"/>
        <s v="23621875" u="1"/>
        <s v="23621876" u="1"/>
        <s v="23621877" u="1"/>
        <s v="23621878" u="1"/>
        <s v="23621879" u="1"/>
        <s v="23621896" u="1"/>
        <s v="23621897" u="1"/>
        <s v="23621898" u="1"/>
        <s v="23621899" u="1"/>
        <s v="23621900" u="1"/>
        <s v="23621901" u="1"/>
        <s v="23621902" u="1"/>
        <s v="23621903" u="1"/>
        <s v="23621904" u="1"/>
        <s v="23621905" u="1"/>
        <s v="23621910" u="1"/>
        <s v="23621911" u="1"/>
        <s v="23621912" u="1"/>
        <s v="23621913" u="1"/>
        <s v="23621914" u="1"/>
        <s v="23621915" u="1"/>
        <s v="23621916" u="1"/>
        <s v="23621917" u="1"/>
        <s v="23621918" u="1"/>
        <s v="23621920" u="1"/>
        <s v="23621925" u="1"/>
        <s v="23621926" u="1"/>
        <s v="23621927" u="1"/>
        <s v="23621929" u="1"/>
        <s v="23621930" u="1"/>
        <s v="23621931" u="1"/>
        <s v="23621932" u="1"/>
        <s v="23621943" u="1"/>
        <s v="23621957" u="1"/>
        <s v="23621958" u="1"/>
        <s v="23621959" u="1"/>
        <s v="23621960" u="1"/>
        <s v="23621962" u="1"/>
        <s v="23621963" u="1"/>
        <s v="23621964" u="1"/>
        <s v="23621965" u="1"/>
        <s v="23621978" u="1"/>
        <s v="23621979" u="1"/>
        <s v="23621980" u="1"/>
        <s v="23621981" u="1"/>
        <s v="23621982" u="1"/>
        <s v="23621983" u="1"/>
        <s v="23621984" u="1"/>
        <s v="23622015" u="1"/>
        <s v="23622017" u="1"/>
        <s v="23622018" u="1"/>
        <s v="23622019" u="1"/>
        <s v="23622020" u="1"/>
        <s v="23622043" u="1"/>
        <s v="23622076" u="1"/>
        <s v="23622081" u="1"/>
        <s v="23622082" u="1"/>
        <s v="23622089" u="1"/>
        <s v="23646546" u="1"/>
        <s v="23652705" u="1"/>
        <s v="23652706" u="1"/>
        <s v="23652707" u="1"/>
        <s v="23652708" u="1"/>
        <s v="23652709" u="1"/>
        <s v="23653277" u="1"/>
        <s v="23653289" u="1"/>
        <s v="23653730" u="1"/>
        <s v="23653836" u="1"/>
        <s v="23655841" u="1"/>
        <s v="23657580" u="1"/>
        <s v="23657876" u="1"/>
        <s v="23658592" u="1"/>
        <s v="23658771" u="1"/>
        <s v="23659096" u="1"/>
        <s v="23659337" u="1"/>
        <s v="23659400" u="1"/>
        <s v="23660200" u="1"/>
        <s v="23660215" u="1"/>
        <s v="23660737" u="1"/>
        <s v="23660758" u="1"/>
        <s v="23660765" u="1"/>
        <s v="23660810" u="1"/>
        <s v="23661107" u="1"/>
        <s v="23661746" u="1"/>
        <s v="23662609" u="1"/>
        <s v="23662639" u="1"/>
        <s v="23662787" u="1"/>
        <s v="23664006" u="1"/>
        <s v="23664037" u="1"/>
        <s v="23665025" u="1"/>
        <s v="23666675" u="1"/>
        <s v="23385529" u="1"/>
        <s v="23404436" u="1"/>
        <s v="23512061" u="1"/>
        <s v="23538303" u="1"/>
        <s v="23554200" u="1"/>
        <s v="23559512" u="1"/>
        <s v="23562644" u="1"/>
        <s v="23567416" u="1"/>
        <s v="23572554" u="1"/>
        <s v="23582463" u="1"/>
        <s v="23589460" u="1"/>
        <s v="23591828" u="1"/>
        <s v="23595563" u="1"/>
        <s v="23597971" u="1"/>
        <s v="23597985" u="1"/>
        <s v="23597995" u="1"/>
        <s v="23601263" u="1"/>
        <s v="23615605" u="1"/>
        <s v="23628582" u="1"/>
        <s v="23629527" u="1"/>
        <s v="23637050" u="1"/>
        <s v="23644144" u="1"/>
        <s v="23645605" u="1"/>
        <s v="23646478" u="1"/>
        <s v="23647586" u="1"/>
        <s v="23650413" u="1"/>
        <s v="23650617" u="1"/>
        <s v="23652124" u="1"/>
        <s v="23653276" u="1"/>
        <s v="23653330" u="1"/>
        <s v="23653829" u="1"/>
        <s v="23654201" u="1"/>
        <s v="23654436" u="1"/>
        <s v="23654949" u="1"/>
        <s v="23655827" u="1"/>
        <s v="23656902" u="1"/>
        <s v="23656948" u="1"/>
        <s v="23657167" u="1"/>
        <s v="23657213" u="1"/>
        <s v="23657246" u="1"/>
        <s v="23657268" u="1"/>
        <s v="23657282" u="1"/>
        <s v="23657613" u="1"/>
        <s v="23657933" u="1"/>
        <s v="23657969" u="1"/>
        <s v="23658211" u="1"/>
        <s v="23658214" u="1"/>
        <s v="23658352" u="1"/>
        <s v="23658391" u="1"/>
        <s v="23658487" u="1"/>
        <s v="23659368" u="1"/>
        <s v="23659555" u="1"/>
        <s v="23659556" u="1"/>
        <s v="23659601" u="1"/>
        <s v="23659674" u="1"/>
        <s v="23659744" u="1"/>
        <s v="23659767" u="1"/>
        <s v="23659776" u="1"/>
        <s v="23659781" u="1"/>
        <s v="23659798" u="1"/>
        <s v="23659816" u="1"/>
        <s v="23659846" u="1"/>
        <s v="23659913" u="1"/>
        <s v="23659933" u="1"/>
        <s v="23660013" u="1"/>
        <s v="23660129" u="1"/>
        <s v="23660744" u="1"/>
        <s v="23660881" u="1"/>
        <s v="23661425" u="1"/>
        <s v="23661636" u="1"/>
        <s v="23661650" u="1"/>
        <s v="23661686" u="1"/>
        <s v="23661706" u="1"/>
        <s v="23662216" u="1"/>
        <s v="23662341" u="1"/>
        <s v="23662550" u="1"/>
        <s v="23662586" u="1"/>
        <s v="23662632" u="1"/>
        <s v="23662766" u="1"/>
        <s v="23663645" u="1"/>
        <s v="23663801" u="1"/>
        <s v="23665287" u="1"/>
        <s v="23666378" u="1"/>
        <s v="23666390" u="1"/>
        <s v="23222037" u="1"/>
        <s v="23231954" u="1"/>
        <s v="23268694" u="1"/>
        <s v="23268733" u="1"/>
        <s v="23269847" u="1"/>
        <s v="23272680" u="1"/>
        <s v="23359890" u="1"/>
        <s v="23361930" u="1"/>
        <s v="23373511" u="1"/>
        <s v="23433366" u="1"/>
        <s v="23473801" u="1"/>
        <s v="23483845" u="1"/>
        <s v="23541222" u="1"/>
        <s v="23556897" u="1"/>
        <s v="23563085" u="1"/>
        <s v="23581598" u="1"/>
        <s v="23586429" u="1"/>
        <s v="23598849" u="1"/>
        <s v="23600417" u="1"/>
        <s v="23604398" u="1"/>
        <s v="23606125" u="1"/>
        <s v="23606153" u="1"/>
        <s v="23610132" u="1"/>
        <s v="23610304" u="1"/>
        <s v="23610564" u="1"/>
        <s v="23621292" u="1"/>
        <s v="23626267" u="1"/>
        <s v="23630737" u="1"/>
        <s v="23632255" u="1"/>
        <s v="23632298" u="1"/>
        <s v="23638535" u="1"/>
        <s v="23638732" u="1"/>
        <s v="23638818" u="1"/>
        <s v="23641272" u="1"/>
        <s v="23641743" u="1"/>
        <s v="23641746" u="1"/>
        <s v="23642989" u="1"/>
        <s v="23643022" u="1"/>
        <s v="23646066" u="1"/>
        <s v="23646089" u="1"/>
        <s v="23646315" u="1"/>
        <s v="23646405" u="1"/>
        <s v="23647556" u="1"/>
        <s v="23647705" u="1"/>
        <s v="23647796" u="1"/>
        <s v="23648736" u="1"/>
        <s v="23649509" u="1"/>
        <s v="23649784" u="1"/>
        <s v="23650149" u="1"/>
        <s v="23651390" u="1"/>
        <s v="23651689" u="1"/>
        <s v="23651797" u="1"/>
        <s v="23651851" u="1"/>
        <s v="23651901" u="1"/>
        <s v="23651925" u="1"/>
        <s v="23652007" u="1"/>
        <s v="23652164" u="1"/>
        <s v="23652176" u="1"/>
        <s v="23652236" u="1"/>
        <s v="23652619" u="1"/>
        <s v="23652623" u="1"/>
        <s v="23652765" u="1"/>
        <s v="23652807" u="1"/>
        <s v="23652833" u="1"/>
        <s v="23652962" u="1"/>
        <s v="23653013" u="1"/>
        <s v="23653014" u="1"/>
        <s v="23653034" u="1"/>
        <s v="23653158" u="1"/>
        <s v="23653220" u="1"/>
        <s v="23653742" u="1"/>
        <s v="23653814" u="1"/>
        <s v="23653843" u="1"/>
        <s v="23654053" u="1"/>
        <s v="23654327" u="1"/>
        <s v="23654398" u="1"/>
        <s v="23654454" u="1"/>
        <s v="23654975" u="1"/>
        <s v="23655272" u="1"/>
        <s v="23655435" u="1"/>
        <s v="23655454" u="1"/>
        <s v="23655785" u="1"/>
        <s v="23655799" u="1"/>
        <s v="23655835" u="1"/>
        <s v="23656369" u="1"/>
        <s v="23656468" u="1"/>
        <s v="23656814" u="1"/>
        <s v="23656894" u="1"/>
        <s v="23656926" u="1"/>
        <s v="23656972" u="1"/>
        <s v="23657108" u="1"/>
        <s v="23657117" u="1"/>
        <s v="23657158" u="1"/>
        <s v="23657205" u="1"/>
        <s v="23657240" u="1"/>
        <s v="23657250" u="1"/>
        <s v="23657262" u="1"/>
        <s v="23657265" u="1"/>
        <s v="23657551" u="1"/>
        <s v="23657560" u="1"/>
        <s v="23657584" u="1"/>
        <s v="23657640" u="1"/>
        <s v="23657963" u="1"/>
        <s v="23658007" u="1"/>
        <s v="23658111" u="1"/>
        <s v="23658243" u="1"/>
        <s v="23658372" u="1"/>
        <s v="23658384" u="1"/>
        <s v="23658500" u="1"/>
        <s v="23658747" u="1"/>
        <s v="23659012" u="1"/>
        <s v="23659014" u="1"/>
        <s v="23659027" u="1"/>
        <s v="23659028" u="1"/>
        <s v="23659094" u="1"/>
        <s v="23659118" u="1"/>
        <s v="23659122" u="1"/>
        <s v="23659133" u="1"/>
        <s v="23659179" u="1"/>
        <s v="23659222" u="1"/>
        <s v="23659234" u="1"/>
        <s v="23659255" u="1"/>
        <s v="23659328" u="1"/>
        <s v="23659333" u="1"/>
        <s v="23659349" u="1"/>
        <s v="23659403" u="1"/>
        <s v="23659443" u="1"/>
        <s v="23659460" u="1"/>
        <s v="23659470" u="1"/>
        <s v="23659485" u="1"/>
        <s v="23659567" u="1"/>
        <s v="23659640" u="1"/>
        <s v="23659700" u="1"/>
        <s v="23659702" u="1"/>
        <s v="23659712" u="1"/>
        <s v="23659717" u="1"/>
        <s v="23659787" u="1"/>
        <s v="23660038" u="1"/>
        <s v="23660062" u="1"/>
        <s v="23660196" u="1"/>
        <s v="23660612" u="1"/>
        <s v="23660819" u="1"/>
        <s v="23660951" u="1"/>
        <s v="23660955" u="1"/>
        <s v="23660956" u="1"/>
        <s v="23660957" u="1"/>
        <s v="23660958" u="1"/>
        <s v="23660959" u="1"/>
        <s v="23660960" u="1"/>
        <s v="23660961" u="1"/>
        <s v="23660969" u="1"/>
        <s v="23660971" u="1"/>
        <s v="23660975" u="1"/>
        <s v="23660976" u="1"/>
        <s v="23660977" u="1"/>
        <s v="23660978" u="1"/>
        <s v="23660979" u="1"/>
        <s v="23660980" u="1"/>
        <s v="23660997" u="1"/>
        <s v="23661018" u="1"/>
        <s v="23661108" u="1"/>
        <s v="23661113" u="1"/>
        <s v="23661162" u="1"/>
        <s v="23661177" u="1"/>
        <s v="23661261" u="1"/>
        <s v="23661404" u="1"/>
        <s v="23661411" u="1"/>
        <s v="23661422" u="1"/>
        <s v="23661461" u="1"/>
        <s v="23661483" u="1"/>
        <s v="23661485" u="1"/>
        <s v="23661605" u="1"/>
        <s v="23661680" u="1"/>
        <s v="23661702" u="1"/>
        <s v="23661726" u="1"/>
        <s v="23661728" u="1"/>
        <s v="23662236" u="1"/>
        <s v="23662328" u="1"/>
        <s v="23662331" u="1"/>
        <s v="23662351" u="1"/>
        <s v="23662421" u="1"/>
        <s v="23662497" u="1"/>
        <s v="23662552" u="1"/>
        <s v="23662601" u="1"/>
        <s v="23662664" u="1"/>
        <s v="23662955" u="1"/>
        <s v="23663557" u="1"/>
        <s v="23663561" u="1"/>
        <s v="23663706" u="1"/>
        <s v="23664036" u="1"/>
        <s v="23664063" u="1"/>
        <s v="23664224" u="1"/>
        <s v="23665323" u="1"/>
        <s v="23665449" u="1"/>
        <s v="23665520" u="1"/>
        <s v="23313122" u="1"/>
        <s v="23541723" u="1"/>
        <s v="23564631" u="1"/>
        <s v="23583225" u="1"/>
        <s v="23603062" u="1"/>
        <s v="23620305" u="1"/>
        <s v="23621852" u="1"/>
        <s v="23621855" u="1"/>
        <s v="23621856" u="1"/>
        <s v="23621869" u="1"/>
        <s v="23621870" u="1"/>
        <s v="23621871" u="1"/>
        <s v="23621872" u="1"/>
        <s v="23621873" u="1"/>
        <s v="23621874" u="1"/>
        <s v="23627772" u="1"/>
        <s v="23641518" u="1"/>
        <s v="23646206" u="1"/>
        <s v="23646532" u="1"/>
        <s v="23648605" u="1"/>
        <s v="23651645" u="1"/>
        <s v="23651948" u="1"/>
        <s v="23652693" u="1"/>
        <s v="23653063" u="1"/>
        <s v="23653250" u="1"/>
        <s v="23654633" u="1"/>
        <s v="23656119" u="1"/>
        <s v="23657186" u="1"/>
        <s v="23657260" u="1"/>
        <s v="23658368" u="1"/>
        <s v="23658685" u="1"/>
        <s v="23658699" u="1"/>
        <s v="23658705" u="1"/>
        <s v="23658717" u="1"/>
        <s v="23659896" u="1"/>
        <s v="23659950" u="1"/>
        <s v="23660222" u="1"/>
        <s v="23660224" u="1"/>
        <s v="23660593" u="1"/>
        <s v="23660790" u="1"/>
        <s v="23660874" u="1"/>
        <s v="23661423" u="1"/>
        <s v="23661722" u="1"/>
        <s v="23661724" u="1"/>
        <s v="23662245" u="1"/>
        <s v="23662611" u="1"/>
        <s v="23662653" u="1"/>
        <s v="23662754" u="1"/>
        <s v="23662931" u="1"/>
        <s v="23665521" u="1"/>
        <s v="23387626" u="1"/>
        <s v="23471153" u="1"/>
        <s v="23475274" u="1"/>
        <s v="23480008" u="1"/>
        <s v="23513122" u="1"/>
        <s v="23516497" u="1"/>
        <s v="23537301" u="1"/>
        <s v="23576088" u="1"/>
        <s v="23586757" u="1"/>
        <s v="23587748" u="1"/>
        <s v="23590905" u="1"/>
        <s v="23592252" u="1"/>
        <s v="23609711" u="1"/>
        <s v="23612975" u="1"/>
        <s v="23615712" u="1"/>
        <s v="23615724" u="1"/>
        <s v="23616657" u="1"/>
        <s v="23617683" u="1"/>
        <s v="23617746" u="1"/>
        <s v="23617839" u="1"/>
        <s v="23618909" u="1"/>
        <s v="23621846" u="1"/>
        <s v="23621847" u="1"/>
        <s v="23621848" u="1"/>
        <s v="23621849" u="1"/>
        <s v="23621850" u="1"/>
        <s v="23621851" u="1"/>
        <s v="23627065" u="1"/>
        <s v="23627554" u="1"/>
        <s v="23628703" u="1"/>
        <s v="23629897" u="1"/>
        <s v="23630096" u="1"/>
        <s v="23633584" u="1"/>
        <s v="23634351" u="1"/>
        <s v="23634515" u="1"/>
        <s v="23636629" u="1"/>
        <s v="23637065" u="1"/>
        <s v="23638256" u="1"/>
        <s v="23638556" u="1"/>
        <s v="23638888" u="1"/>
        <s v="23640765" u="1"/>
        <s v="23640992" u="1"/>
        <s v="23642776" u="1"/>
        <s v="23642785" u="1"/>
        <s v="23644598" u="1"/>
        <s v="23644600" u="1"/>
        <s v="23645576" u="1"/>
        <s v="23645611" u="1"/>
        <s v="23645713" u="1"/>
        <s v="23646103" u="1"/>
        <s v="23646388" u="1"/>
        <s v="23647959" u="1"/>
        <s v="23649537" u="1"/>
        <s v="23649796" u="1"/>
        <s v="23651430" u="1"/>
        <s v="23651559" u="1"/>
        <s v="23651568" u="1"/>
        <s v="23651584" u="1"/>
        <s v="23651586" u="1"/>
        <s v="23651598" u="1"/>
        <s v="23651662" u="1"/>
        <s v="23651686" u="1"/>
        <s v="23651736" u="1"/>
        <s v="23652147" u="1"/>
        <s v="23652149" u="1"/>
        <s v="23652896" u="1"/>
        <s v="23655137" u="1"/>
        <s v="23655172" u="1"/>
        <s v="23655201" u="1"/>
        <s v="23655281" u="1"/>
        <s v="23655394" u="1"/>
        <s v="23655437" u="1"/>
        <s v="23655442" u="1"/>
        <s v="23655561" u="1"/>
        <s v="23655586" u="1"/>
        <s v="23655607" u="1"/>
        <s v="23655620" u="1"/>
        <s v="23655643" u="1"/>
        <s v="23655760" u="1"/>
        <s v="23655775" u="1"/>
        <s v="23656762" u="1"/>
        <s v="23656845" u="1"/>
        <s v="23656917" u="1"/>
        <s v="23657187" u="1"/>
        <s v="23657431" u="1"/>
        <s v="23657435" u="1"/>
        <s v="23657583" u="1"/>
        <s v="23657585" u="1"/>
        <s v="23657588" u="1"/>
        <s v="23657593" u="1"/>
        <s v="23658038" u="1"/>
        <s v="23658091" u="1"/>
        <s v="23658118" u="1"/>
        <s v="23658263" u="1"/>
        <s v="23658295" u="1"/>
        <s v="23658319" u="1"/>
        <s v="23658346" u="1"/>
        <s v="23658449" u="1"/>
        <s v="23658460" u="1"/>
        <s v="23658608" u="1"/>
        <s v="23658694" u="1"/>
        <s v="23658707" u="1"/>
        <s v="23658753" u="1"/>
        <s v="23659317" u="1"/>
        <s v="23659323" u="1"/>
        <s v="23659338" u="1"/>
        <s v="23659366" u="1"/>
        <s v="23659402" u="1"/>
        <s v="23659729" u="1"/>
        <s v="23659764" u="1"/>
        <s v="23659780" u="1"/>
        <s v="23660039" u="1"/>
        <s v="23660609" u="1"/>
        <s v="23660616" u="1"/>
        <s v="23660690" u="1"/>
        <s v="23660814" u="1"/>
        <s v="23661034" u="1"/>
        <s v="23661061" u="1"/>
        <s v="23661200" u="1"/>
        <s v="23661644" u="1"/>
        <s v="23662141" u="1"/>
        <s v="23662164" u="1"/>
        <s v="23662195" u="1"/>
        <s v="23662417" u="1"/>
        <s v="23662670" u="1"/>
        <s v="23662762" u="1"/>
        <s v="23662826" u="1"/>
        <s v="23662860" u="1"/>
        <s v="23662875" u="1"/>
        <s v="23663586" u="1"/>
        <s v="23663648" u="1"/>
        <s v="23663780" u="1"/>
        <s v="23663950" u="1"/>
        <s v="23664086" u="1"/>
        <s v="23664456" u="1"/>
        <s v="23665085" u="1"/>
        <s v="23091297" u="1"/>
        <s v="23181879" u="1"/>
        <s v="23293124" u="1"/>
        <s v="23378264" u="1"/>
        <s v="23396492" u="1"/>
        <s v="23448425" u="1"/>
        <s v="23510222" u="1"/>
        <s v="23518339" u="1"/>
        <s v="23520806" u="1"/>
        <s v="23535622" u="1"/>
        <s v="23552609" u="1"/>
        <s v="23565050" u="1"/>
        <s v="23566146" u="1"/>
        <s v="23571111" u="1"/>
        <s v="23573551" u="1"/>
        <s v="23590016" u="1"/>
        <s v="23592980" u="1"/>
        <s v="23592993" u="1"/>
        <s v="23602695" u="1"/>
        <s v="23602995" u="1"/>
        <s v="23606297" u="1"/>
        <s v="23606779" u="1"/>
        <s v="23609033" u="1"/>
        <s v="23611467" u="1"/>
        <s v="23613886" u="1"/>
        <s v="23614850" u="1"/>
        <s v="23614852" u="1"/>
        <s v="23615215" u="1"/>
        <s v="23622581" u="1"/>
        <s v="23625483" u="1"/>
        <s v="23628446" u="1"/>
        <s v="23628501" u="1"/>
        <s v="23630064" u="1"/>
        <s v="23632956" u="1"/>
        <s v="23633336" u="1"/>
        <s v="23633459" u="1"/>
        <s v="23640215" u="1"/>
        <s v="23641219" u="1"/>
        <s v="23642121" u="1"/>
        <s v="23642163" u="1"/>
        <s v="23645106" u="1"/>
        <s v="23645210" u="1"/>
        <s v="23645428" u="1"/>
        <s v="23645740" u="1"/>
        <s v="23646147" u="1"/>
        <s v="23646286" u="1"/>
        <s v="23647595" u="1"/>
        <s v="23647843" u="1"/>
        <s v="23648619" u="1"/>
        <s v="23650100" u="1"/>
        <s v="23650122" u="1"/>
        <s v="23650209" u="1"/>
        <s v="23650240" u="1"/>
        <s v="23650241" u="1"/>
        <s v="23650263" u="1"/>
        <s v="23650772" u="1"/>
        <s v="23650864" u="1"/>
        <s v="23650979" u="1"/>
        <s v="23651632" u="1"/>
        <s v="23651693" u="1"/>
        <s v="23651801" u="1"/>
        <s v="23651830" u="1"/>
        <s v="23651840" u="1"/>
        <s v="23651857" u="1"/>
        <s v="23651879" u="1"/>
        <s v="23651888" u="1"/>
        <s v="23651958" u="1"/>
        <s v="23652158" u="1"/>
        <s v="23652162" u="1"/>
        <s v="23652213" u="1"/>
        <s v="23652695" u="1"/>
        <s v="23652714" u="1"/>
        <s v="23653184" u="1"/>
        <s v="23653307" u="1"/>
        <s v="23653371" u="1"/>
        <s v="23653390" u="1"/>
        <s v="23653749" u="1"/>
        <s v="23653840" u="1"/>
        <s v="23653851" u="1"/>
        <s v="23654338" u="1"/>
        <s v="23654399" u="1"/>
        <s v="23654473" u="1"/>
        <s v="23655182" u="1"/>
        <s v="23655205" u="1"/>
        <s v="23655253" u="1"/>
        <s v="23655280" u="1"/>
        <s v="23655306" u="1"/>
        <s v="23655311" u="1"/>
        <s v="23655377" u="1"/>
        <s v="23655458" u="1"/>
        <s v="23655833" u="1"/>
        <s v="23655849" u="1"/>
        <s v="23655867" u="1"/>
        <s v="23656648" u="1"/>
        <s v="23656805" u="1"/>
        <s v="23656848" u="1"/>
        <s v="23657217" u="1"/>
        <s v="23657440" u="1"/>
        <s v="23657556" u="1"/>
        <s v="23657917" u="1"/>
        <s v="23657973" u="1"/>
        <s v="23658005" u="1"/>
        <s v="23658029" u="1"/>
        <s v="23658037" u="1"/>
        <s v="23658061" u="1"/>
        <s v="23658070" u="1"/>
        <s v="23658098" u="1"/>
        <s v="23658192" u="1"/>
        <s v="23658213" u="1"/>
        <s v="23658225" u="1"/>
        <s v="23658227" u="1"/>
        <s v="23658245" u="1"/>
        <s v="23658248" u="1"/>
        <s v="23658251" u="1"/>
        <s v="23658257" u="1"/>
        <s v="23658261" u="1"/>
        <s v="23658262" u="1"/>
        <s v="23658326" u="1"/>
        <s v="23658367" u="1"/>
        <s v="23658392" u="1"/>
        <s v="23658432" u="1"/>
        <s v="23658490" u="1"/>
        <s v="23658505" u="1"/>
        <s v="23658534" u="1"/>
        <s v="23658543" u="1"/>
        <s v="23658562" u="1"/>
        <s v="23658564" u="1"/>
        <s v="23658598" u="1"/>
        <s v="23658698" u="1"/>
        <s v="23658748" u="1"/>
        <s v="23659003" u="1"/>
        <s v="23659018" u="1"/>
        <s v="23659030" u="1"/>
        <s v="23659033" u="1"/>
        <s v="23659038" u="1"/>
        <s v="23659047" u="1"/>
        <s v="23659088" u="1"/>
        <s v="23659112" u="1"/>
        <s v="23659146" u="1"/>
        <s v="23659147" u="1"/>
        <s v="23659155" u="1"/>
        <s v="23659210" u="1"/>
        <s v="23659215" u="1"/>
        <s v="23659220" u="1"/>
        <s v="23659223" u="1"/>
        <s v="23659250" u="1"/>
        <s v="23659262" u="1"/>
        <s v="23659283" u="1"/>
        <s v="23659377" u="1"/>
        <s v="23659385" u="1"/>
        <s v="23659397" u="1"/>
        <s v="23659512" u="1"/>
        <s v="23659554" u="1"/>
        <s v="23659570" u="1"/>
        <s v="23659572" u="1"/>
        <s v="23659600" u="1"/>
        <s v="23659662" u="1"/>
        <s v="23659687" u="1"/>
        <s v="23659692" u="1"/>
        <s v="23659701" u="1"/>
        <s v="23659708" u="1"/>
        <s v="23659719" u="1"/>
        <s v="23659726" u="1"/>
        <s v="23659789" u="1"/>
        <s v="23659792" u="1"/>
        <s v="23660179" u="1"/>
        <s v="23660191" u="1"/>
        <s v="23660213" u="1"/>
        <s v="23660622" u="1"/>
        <s v="23660633" u="1"/>
        <s v="23660673" u="1"/>
        <s v="23660676" u="1"/>
        <s v="23660684" u="1"/>
        <s v="23660719" u="1"/>
        <s v="23660783" u="1"/>
        <s v="23660791" u="1"/>
        <s v="23660931" u="1"/>
        <s v="23661033" u="1"/>
        <s v="23661439" u="1"/>
        <s v="23661601" u="1"/>
        <s v="23661602" u="1"/>
        <s v="23661672" u="1"/>
        <s v="23662419" u="1"/>
        <s v="23662480" u="1"/>
        <s v="23662522" u="1"/>
        <s v="23662700" u="1"/>
        <s v="23663677" u="1"/>
        <s v="23664445" u="1"/>
        <s v="23664446" u="1"/>
        <s v="23621845" u="1"/>
        <s v="23652095" u="1"/>
        <s v="23655521" u="1"/>
        <s v="23655763" u="1"/>
        <s v="23656821" u="1"/>
        <s v="23657562" u="1"/>
        <s v="23657601" u="1"/>
        <s v="23657883" u="1"/>
        <s v="23658080" u="1"/>
        <s v="23659659" u="1"/>
        <s v="23659876" u="1"/>
        <s v="23661761" u="1"/>
        <s v="23663633" u="1"/>
        <s v="23663691" u="1"/>
        <s v="23663868" u="1"/>
        <s v="23664055" u="1"/>
        <s v="22501604" u="1"/>
        <s v="23063798" u="1"/>
        <s v="23235091" u="1"/>
        <s v="23534855" u="1"/>
        <s v="23534889" u="1"/>
        <s v="23573757" u="1"/>
        <s v="23576226" u="1"/>
        <s v="23582236" u="1"/>
        <s v="23583255" u="1"/>
        <s v="23600859" u="1"/>
        <s v="23615659" u="1"/>
        <s v="23621685" u="1"/>
        <s v="23623527" u="1"/>
        <s v="23633344" u="1"/>
        <s v="23634667" u="1"/>
        <s v="23637974" u="1"/>
        <s v="23641144" u="1"/>
        <s v="23644924" u="1"/>
        <s v="23645348" u="1"/>
        <s v="23645513" u="1"/>
        <s v="23650040" u="1"/>
        <s v="23650078" u="1"/>
        <s v="23650111" u="1"/>
        <s v="23650127" u="1"/>
        <s v="23650206" u="1"/>
        <s v="23650239" u="1"/>
        <s v="23650262" u="1"/>
        <s v="23650269" u="1"/>
        <s v="23650311" u="1"/>
        <s v="23650328" u="1"/>
        <s v="23650340" u="1"/>
        <s v="23650345" u="1"/>
        <s v="23650353" u="1"/>
        <s v="23650400" u="1"/>
        <s v="23650630" u="1"/>
        <s v="23650640" u="1"/>
        <s v="23650669" u="1"/>
        <s v="23650827" u="1"/>
        <s v="23650850" u="1"/>
        <s v="23650869" u="1"/>
        <s v="23650908" u="1"/>
        <s v="23650930" u="1"/>
        <s v="23651637" u="1"/>
        <s v="23651864" u="1"/>
        <s v="23652062" u="1"/>
        <s v="23652832" u="1"/>
        <s v="23652930" u="1"/>
        <s v="23653107" u="1"/>
        <s v="23653656" u="1"/>
        <s v="23653790" u="1"/>
        <s v="23654203" u="1"/>
        <s v="23654231" u="1"/>
        <s v="23654342" u="1"/>
        <s v="23655245" u="1"/>
        <s v="23655246" u="1"/>
        <s v="23655807" u="1"/>
        <s v="23655826" u="1"/>
        <s v="23655906" u="1"/>
        <s v="23655909" u="1"/>
        <s v="23655911" u="1"/>
        <s v="23656413" u="1"/>
        <s v="23656827" u="1"/>
        <s v="23656857" u="1"/>
        <s v="23656968" u="1"/>
        <s v="23656985" u="1"/>
        <s v="23657162" u="1"/>
        <s v="23657234" u="1"/>
        <s v="23657314" u="1"/>
        <s v="23657324" u="1"/>
        <s v="23657333" u="1"/>
        <s v="23657347" u="1"/>
        <s v="23657390" u="1"/>
        <s v="23657411" u="1"/>
        <s v="23657514" u="1"/>
        <s v="23657529" u="1"/>
        <s v="23657634" u="1"/>
        <s v="23657653" u="1"/>
        <s v="23657889" u="1"/>
        <s v="23657894" u="1"/>
        <s v="23657941" u="1"/>
        <s v="23657945" u="1"/>
        <s v="23658189" u="1"/>
        <s v="23658190" u="1"/>
        <s v="23658191" u="1"/>
        <s v="23658580" u="1"/>
        <s v="23658745" u="1"/>
        <s v="23659134" u="1"/>
        <s v="23659162" u="1"/>
        <s v="23659607" u="1"/>
        <s v="23659637" u="1"/>
        <s v="23659703" u="1"/>
        <s v="23660177" u="1"/>
        <s v="23661585" u="1"/>
        <s v="23661594" u="1"/>
        <s v="23661653" u="1"/>
        <s v="23662580" u="1"/>
        <s v="23662721" u="1"/>
        <s v="23663647" u="1"/>
        <s v="23663852" u="1"/>
        <s v="23663856" u="1"/>
        <s v="23362506" u="1"/>
        <s v="23387692" u="1"/>
        <s v="23408813" u="1"/>
        <s v="23501504" u="1"/>
        <s v="23507481" u="1"/>
        <s v="23518230" u="1"/>
        <s v="23547064" u="1"/>
        <s v="23577943" u="1"/>
        <s v="23589459" u="1"/>
        <s v="23590778" u="1"/>
        <s v="23591940" u="1"/>
        <s v="23608595" u="1"/>
        <s v="23611614" u="1"/>
        <s v="23612934" u="1"/>
        <s v="23612970" u="1"/>
        <s v="23616168" u="1"/>
        <s v="23617714" u="1"/>
        <s v="23618814" u="1"/>
        <s v="23621349" u="1"/>
        <s v="23621627" u="1"/>
        <s v="23621704" u="1"/>
        <s v="23621705" u="1"/>
        <s v="23621706" u="1"/>
        <s v="23621707" u="1"/>
        <s v="23621708" u="1"/>
        <s v="23621709" u="1"/>
        <s v="23621710" u="1"/>
        <s v="23621711" u="1"/>
        <s v="23621712" u="1"/>
        <s v="23621713" u="1"/>
        <s v="23621714" u="1"/>
        <s v="23621715" u="1"/>
        <s v="23621721" u="1"/>
        <s v="23621722" u="1"/>
        <s v="23621723" u="1"/>
        <s v="23621724" u="1"/>
        <s v="23621725" u="1"/>
        <s v="23621726" u="1"/>
        <s v="23621729" u="1"/>
        <s v="23621730" u="1"/>
        <s v="23621732" u="1"/>
        <s v="23621733" u="1"/>
        <s v="23621734" u="1"/>
        <s v="23621735" u="1"/>
        <s v="23621736" u="1"/>
        <s v="23621737" u="1"/>
        <s v="23621738" u="1"/>
        <s v="23621739" u="1"/>
        <s v="23621740" u="1"/>
        <s v="23621741" u="1"/>
        <s v="23621749" u="1"/>
        <s v="23621751" u="1"/>
        <s v="23621752" u="1"/>
        <s v="23621753" u="1"/>
        <s v="23621754" u="1"/>
        <s v="23621755" u="1"/>
        <s v="23621756" u="1"/>
        <s v="23621757" u="1"/>
        <s v="23621758" u="1"/>
        <s v="23621759" u="1"/>
        <s v="23621760" u="1"/>
        <s v="23621844" u="1"/>
        <s v="23622530" u="1"/>
        <s v="23623918" u="1"/>
        <s v="23623942" u="1"/>
        <s v="23626356" u="1"/>
        <s v="23628375" u="1"/>
        <s v="23628402" u="1"/>
        <s v="23628787" u="1"/>
        <s v="23628802" u="1"/>
        <s v="23628808" u="1"/>
        <s v="23629538" u="1"/>
        <s v="23636631" u="1"/>
        <s v="23638083" u="1"/>
        <s v="23639118" u="1"/>
        <s v="23640181" u="1"/>
        <s v="23641253" u="1"/>
        <s v="23642154" u="1"/>
        <s v="23643042" u="1"/>
      </sharedItems>
    </cacheField>
    <cacheField name="PRODUCTO" numFmtId="0">
      <sharedItems containsBlank="1" count="8">
        <s v="ENERES"/>
        <s v="ENECNX"/>
        <s v="ENENOR"/>
        <s v="ENEMRT"/>
        <s v="ENEPRE"/>
        <s v="ENEGED"/>
        <s v="ENEVIT" u="1"/>
        <m u="1"/>
      </sharedItems>
    </cacheField>
    <cacheField name="TIPO_TRABAJO" numFmtId="0">
      <sharedItems/>
    </cacheField>
    <cacheField name="TIPO_ELEMENTO_ID" numFmtId="0">
      <sharedItems/>
    </cacheField>
    <cacheField name="FECHA_RECIBO" numFmtId="164">
      <sharedItems containsSemiMixedTypes="0" containsNonDate="0" containsDate="1" containsString="0" minDate="2021-03-26T13:37:49" maxDate="2026-03-03T21:24:39"/>
    </cacheField>
    <cacheField name="FECHA_INICIO_ANS" numFmtId="0">
      <sharedItems containsBlank="1" count="8000">
        <s v="2026-02-25 11:13:53"/>
        <s v="2026-03-03 12:19:21"/>
        <s v="2026-02-18 10:03:50"/>
        <s v="2026-03-03 12:28:13"/>
        <s v="2026-03-03 12:24:26"/>
        <s v="2026-03-03 12:26:55"/>
        <s v="2026-02-18 13:04:51"/>
        <s v="2026-02-26 13:55:20"/>
        <s v="2026-02-26 12:57:14"/>
        <s v="2026-03-03 10:41:11"/>
        <s v="2026-03-02 11:37:48"/>
        <s v="2026-03-02 11:36:30"/>
        <s v="2026-02-18 08:32:10"/>
        <s v="2026-02-26 15:02:33"/>
        <s v="2026-03-03 12:14:43"/>
        <s v="2026-03-03 10:53:59"/>
        <s v="2026-03-03 08:19:55"/>
        <s v="2026-02-24 11:31:37"/>
        <s v="2026-02-27 11:12:30"/>
        <s v="2026-02-23 09:48:33"/>
        <s v="2026-02-25 13:34:05"/>
        <s v="2026-02-18 08:38:32"/>
        <s v="2026-03-02 14:21:15"/>
        <s v="2026-02-25 13:44:04"/>
        <s v="2026-02-27 16:05:41"/>
        <s v="2026-02-25 09:29:32"/>
        <s v="2026-03-02 13:58:16"/>
        <s v="2026-02-25 08:48:50"/>
        <s v="2026-02-25 08:29:46"/>
        <s v="2026-02-18 15:07:10"/>
        <s v="2026-02-25 10:03:00"/>
        <s v="2026-02-13 09:31:50"/>
        <s v="2026-02-24 09:24:42"/>
        <s v="2026-02-23 09:05:48"/>
        <s v="2026-02-20 07:48:20"/>
        <s v="2026-03-01 17:42:28"/>
        <s v="2026-02-26 16:07:11"/>
        <s v="2026-02-27 09:16:13"/>
        <s v="2026-02-26 16:10:19"/>
        <s v="2026-02-20 09:53:53"/>
        <s v="2026-03-02 09:27:20"/>
        <s v="2026-03-03 08:36:40"/>
        <s v="2026-03-02 09:45:35"/>
        <s v="2026-02-25 13:16:41"/>
        <s v="2026-03-02 11:58:11"/>
        <s v="2026-02-18 16:58:00"/>
        <s v="2026-02-25 17:42:46"/>
        <s v="2026-02-25 17:34:43"/>
        <s v="2026-03-02 09:07:10"/>
        <s v="2026-02-24 11:24:06"/>
        <s v="2026-02-25 16:20:24"/>
        <s v="2026-02-13 09:32:08"/>
        <s v="2026-02-26 20:04:19"/>
        <s v="2026-02-24 07:35:23"/>
        <s v="2026-03-03 13:44:10"/>
        <s v="2026-02-24 12:52:43"/>
        <s v="2026-02-26 15:41:34"/>
        <s v="2026-02-23 15:52:11"/>
        <s v="2026-02-27 09:51:12"/>
        <s v="2026-03-02 08:14:36"/>
        <s v="2026-02-27 12:47:42"/>
        <s v="2026-02-24 09:23:06"/>
        <s v="2026-02-23 08:04:23"/>
        <s v="2026-02-13 09:30:12"/>
        <s v="2026-02-13 09:33:00"/>
        <s v="2026-02-26 13:53:04"/>
        <s v="2026-02-27 18:51:46"/>
        <s v="2026-03-02 19:01:12"/>
        <s v="2026-02-24 15:24:50"/>
        <s v="2026-02-23 08:46:31"/>
        <s v="2026-03-02 16:16:56"/>
        <s v="2026-02-26 16:31:18"/>
        <s v="2026-02-13 09:30:28"/>
        <s v="2026-03-02 16:15:39"/>
        <s v="2026-03-02 16:21:01"/>
        <s v="2026-03-02 16:22:26"/>
        <s v="2026-02-24 09:23:56"/>
        <s v="2026-03-02 10:31:14"/>
        <s v="2026-03-03 10:40:42"/>
        <s v="2026-03-02 08:46:10"/>
        <s v="2026-02-23 13:59:18"/>
        <s v="2026-02-26 16:32:50"/>
        <s v="2026-03-03 13:51:39"/>
        <s v="2026-02-26 15:43:39"/>
        <s v="2026-02-25 14:35:59"/>
        <s v="2026-02-26 15:44:47"/>
        <s v="2026-02-27 10:25:47"/>
        <s v="2026-02-26 15:46:01"/>
        <s v="2026-03-03 09:11:02"/>
        <s v="2026-02-23 09:22:13"/>
        <s v="2026-03-02 09:03:52"/>
        <s v="2026-02-26 09:45:08"/>
        <s v="2026-02-25 09:54:37"/>
        <s v="2026-02-27 15:01:59"/>
        <s v="2026-02-25 10:28:39"/>
        <s v="2026-02-24 09:15:32"/>
        <s v="2026-02-13 09:32:29"/>
        <s v="2026-02-23 11:27:39"/>
        <s v="2026-02-20 07:34:35"/>
        <s v="2026-03-03 10:09:57"/>
        <s v="2026-03-03 15:11:40"/>
        <s v="2026-03-02 21:24:49"/>
        <s v="2026-02-25 14:53:39"/>
        <s v="2026-02-25 14:51:31"/>
        <s v="2026-03-02 09:26:25"/>
        <s v="2026-02-26 10:44:19"/>
        <s v="2026-03-02 13:11:49"/>
        <s v="2026-03-02 13:12:12"/>
        <s v="2026-02-20 11:21:08"/>
        <s v="2026-02-25 11:25:56"/>
        <s v="2026-02-27 10:27:08"/>
        <s v="2026-02-28 19:39:21"/>
        <s v="2026-03-02 11:10:24"/>
        <s v="2026-02-26 15:48:41"/>
        <s v="2026-02-27 14:56:24"/>
        <s v="2026-02-23 16:11:38"/>
        <s v="2026-02-25 10:56:30"/>
        <s v="2026-02-21 08:33:27"/>
        <s v="2026-02-27 09:51:13"/>
        <s v="2026-02-24 09:23:08"/>
        <s v="2026-03-02 08:31:59"/>
        <s v="2026-03-02 13:20:07"/>
        <s v="2026-02-27 08:51:31"/>
        <s v="2026-02-20 16:30:37"/>
        <s v="2026-02-23 15:29:53"/>
        <s v="2026-02-28 19:44:22"/>
        <s v="2026-03-03 12:36:06"/>
        <s v="2026-02-26 16:14:27"/>
        <s v="2026-02-27 11:39:12"/>
        <s v="2026-02-18 09:52:59"/>
        <s v="2026-02-26 15:44:54"/>
        <s v="2026-02-26 15:44:55"/>
        <s v="2026-03-02 18:01:39"/>
        <s v="2026-03-03 10:53:39"/>
        <s v="2026-02-28 19:40:45"/>
        <s v="2026-02-28 19:42:39"/>
        <s v="2026-03-03 12:32:47"/>
        <s v="2026-03-03 15:04:59"/>
        <s v="2026-03-03 09:55:31"/>
        <s v="2026-03-02 17:11:46"/>
        <s v="2026-02-19 16:27:38"/>
        <s v="2026-03-02 16:43:49"/>
        <s v="2026-03-02 13:13:08"/>
        <s v="2026-03-02 10:25:16"/>
        <s v="2026-03-02 07:56:55"/>
        <s v="2026-02-20 09:54:20"/>
        <s v="2026-02-16 07:13:52"/>
        <s v="2026-02-26 07:13:03"/>
        <s v="2026-03-02 17:30:20"/>
        <s v="2026-02-18 09:31:38"/>
        <s v="2026-02-24 09:23:09"/>
        <s v="2026-02-17 09:04:08"/>
        <s v="2026-03-03 09:09:49"/>
        <s v="2026-02-26 13:37:08"/>
        <s v="2026-02-24 09:23:58"/>
        <s v="2026-01-07 12:47:58"/>
        <s v="2026-02-23 19:03:09"/>
        <s v="2026-02-23 19:04:30"/>
        <s v="2026-02-25 08:56:44"/>
        <s v="2026-02-26 16:45:17"/>
        <s v="2026-03-02 09:32:04"/>
        <s v="2026-02-24 10:26:53"/>
        <s v="2026-02-27 10:24:46"/>
        <s v="2026-02-23 16:48:42"/>
        <s v="2026-02-24 16:29:10"/>
        <s v="2026-02-27 13:20:55"/>
        <s v="2026-02-25 09:12:03"/>
        <s v="2026-03-02 11:27:09"/>
        <s v="2026-02-27 09:52:26"/>
        <s v="2026-02-27 09:52:45"/>
        <s v="2026-02-17 15:07:01"/>
        <s v="2026-02-21 08:36:52"/>
        <s v="2026-02-17 08:46:58"/>
        <s v="2026-02-27 12:10:34"/>
        <s v="2026-02-26 08:38:50"/>
        <s v="2026-02-20 10:17:49"/>
        <s v="2026-02-25 17:01:22"/>
        <s v="2026-03-02 11:21:52"/>
        <s v="2026-01-20 13:30:56"/>
        <s v="2026-03-03 09:09:51"/>
        <s v="2026-03-02 15:16:15"/>
        <s v="2026-03-02 09:56:33"/>
        <s v="2026-03-03 11:10:50"/>
        <s v="2026-03-03 12:37:26"/>
        <s v="2026-02-23 08:08:30"/>
        <s v="2026-02-26 08:24:28"/>
        <s v="2026-03-02 10:20:59"/>
        <s v="2026-02-19 07:38:52"/>
        <s v="2026-02-25 12:04:24"/>
        <s v="2026-02-25 12:05:38"/>
        <s v="2026-02-26 18:36:03"/>
        <s v="2026-02-27 12:43:49"/>
        <s v="2026-03-02 10:04:32"/>
        <s v="2026-02-24 09:32:46"/>
        <s v="2026-02-24 20:38:03"/>
        <s v="2026-03-03 13:27:12"/>
        <s v="2026-03-03 13:15:17"/>
        <s v="2026-03-03 16:07:05"/>
        <s v="2026-02-27 10:39:17"/>
        <s v="2026-02-26 11:51:15"/>
        <s v="2026-02-27 10:34:17"/>
        <s v="2026-02-27 15:57:47"/>
        <s v="2026-02-27 16:08:34"/>
        <s v="2026-02-18 10:29:10"/>
        <s v="2026-02-19 19:23:18"/>
        <s v="2026-03-02 12:28:51"/>
        <s v="2026-03-02 12:25:17"/>
        <s v="2026-02-24 07:13:13"/>
        <s v="2026-03-02 12:30:31"/>
        <s v="2026-02-24 09:22:08"/>
        <s v="2026-03-03 10:56:46"/>
        <s v="2026-02-26 11:09:52"/>
        <s v="2026-02-18 13:34:09"/>
        <s v="2026-03-02 13:10:55"/>
        <s v="2026-03-02 12:14:40"/>
        <s v="2026-03-02 12:22:20"/>
        <s v="2026-03-02 12:17:10"/>
        <s v="2026-03-02 13:51:57"/>
        <s v="2026-02-27 12:07:44"/>
        <s v="2026-02-20 13:44:32"/>
        <s v="2026-02-25 13:32:47"/>
        <s v="2026-02-25 13:31:35"/>
        <s v="2026-02-25 13:31:01"/>
        <s v="2026-02-26 16:53:42"/>
        <s v="2026-02-24 08:03:53"/>
        <s v="2026-02-24 08:00:49"/>
        <s v="2026-02-26 11:24:48"/>
        <s v="2026-02-26 11:17:45"/>
        <s v="2026-02-26 11:06:13"/>
        <s v="2026-02-24 12:10:07"/>
        <s v="2026-02-23 12:50:27"/>
        <s v="2026-02-23 13:36:01"/>
        <s v="2026-02-26 11:27:15"/>
        <s v="2026-02-24 08:22:26"/>
        <s v="2026-02-23 12:49:05"/>
        <s v="2026-02-23 09:14:20"/>
        <s v="2026-02-27 12:07:34"/>
        <s v="2026-02-27 12:07:33"/>
        <s v="2026-02-27 09:40:44"/>
        <s v="2026-03-02 08:27:55"/>
        <s v="2026-02-19 19:29:39"/>
        <s v="2026-02-19 19:27:20"/>
        <s v="2026-02-19 07:20:12"/>
        <s v="2026-02-24 14:53:04"/>
        <s v="2026-02-28 10:14:39"/>
        <s v="2026-02-25 09:39:36"/>
        <s v="2026-02-25 15:25:31"/>
        <s v="2026-02-25 15:37:07"/>
        <s v="2026-02-16 15:08:40"/>
        <s v="2026-02-24 14:25:40"/>
        <s v="2026-02-16 15:39:52"/>
        <s v="2026-02-25 12:35:25"/>
        <s v="2026-02-23 15:16:25"/>
        <s v="2026-02-23 15:16:26"/>
        <s v="2026-02-26 10:07:26"/>
        <s v="2026-02-23 12:55:27"/>
        <s v="2026-03-02 14:30:51"/>
        <s v="2026-02-18 10:49:54"/>
        <s v="2026-03-02 08:01:29"/>
        <s v="2026-02-24 14:32:33"/>
        <s v="2026-02-23 17:48:44"/>
        <s v="2026-03-02 15:54:00"/>
        <s v="2026-02-23 11:49:11"/>
        <s v="2026-03-02 08:31:56"/>
        <s v="2026-02-17 07:59:48"/>
        <s v="2026-02-23 12:54:28"/>
        <s v="2026-03-02 07:52:03"/>
        <s v="2026-02-23 08:49:22"/>
        <s v="2026-02-23 15:18:36"/>
        <s v="2026-02-17 12:43:17"/>
        <s v="2026-03-02 12:24:00"/>
        <s v="2026-03-02 07:53:25"/>
        <s v="2026-02-20 07:27:52"/>
        <s v="2026-03-02 17:12:27"/>
        <s v="2026-03-03 15:59:35"/>
        <s v="2026-02-25 08:29:44"/>
        <s v="2026-02-20 11:20:05"/>
        <s v="2026-02-23 13:26:25"/>
        <s v="2026-02-23 12:54:10"/>
        <s v="2026-02-27 13:30:34"/>
        <s v="2026-02-24 08:19:31"/>
        <s v="2026-03-03 08:02:31"/>
        <s v="2026-02-17 11:30:10"/>
        <s v="2026-03-03 10:10:15"/>
        <s v="2026-02-27 11:50:32"/>
        <s v="2026-03-03 09:25:21"/>
        <s v="2026-02-27 17:05:30"/>
        <s v="2026-03-02 17:53:04"/>
        <s v="2026-02-27 16:57:29"/>
        <s v="2026-02-27 16:58:14"/>
        <s v="2026-02-17 11:16:00"/>
        <s v="2026-01-21 10:37:22"/>
        <s v="2026-02-27 10:22:16"/>
        <s v="2026-02-17 06:55:19"/>
        <s v="2026-02-26 10:05:48"/>
        <s v="2026-02-06 11:28:18"/>
        <s v="2026-02-19 09:19:32"/>
        <s v="2026-02-24 11:16:19"/>
        <s v="2026-01-20 13:32:28"/>
        <s v="2026-02-23 08:22:29"/>
        <s v="2026-02-24 18:34:52"/>
        <s v="2026-02-17 11:30:48"/>
        <s v="2026-02-27 15:04:00"/>
        <s v="2026-02-18 09:52:43"/>
        <s v="2026-02-26 14:18:21"/>
        <s v="2026-02-25 10:19:03"/>
        <s v="2026-03-03 07:54:21"/>
        <s v="2026-02-26 10:07:52"/>
        <s v="2026-02-18 13:30:50"/>
        <s v="2026-02-19 09:10:43"/>
        <s v="2026-02-17 06:56:50"/>
        <s v="2026-01-22 08:41:02"/>
        <s v="2026-02-27 09:03:49"/>
        <s v="2026-02-26 15:33:36"/>
        <s v="2026-02-23 10:14:13"/>
        <s v="2026-03-02 10:55:45"/>
        <s v="2026-02-11 13:38:59"/>
        <s v="2026-02-27 16:58:54"/>
        <s v="2026-02-17 07:26:32"/>
        <s v="2026-02-26 10:07:00"/>
        <s v="2026-02-19 15:07:08"/>
        <s v="2026-02-25 14:35:30"/>
        <s v="2026-02-23 08:41:40"/>
        <s v="2026-02-26 15:23:24"/>
        <s v="2026-02-18 10:45:20"/>
        <s v="2026-03-02 15:01:00"/>
        <s v="2026-02-24 10:00:22"/>
        <s v="2026-02-27 08:59:35"/>
        <s v="2026-02-25 18:37:43"/>
        <s v="2026-02-26 16:02:04"/>
        <s v="2026-02-17 10:53:27"/>
        <s v="2026-02-27 16:38:47"/>
        <s v="2026-02-25 08:10:45"/>
        <s v="2026-02-17 16:10:30"/>
        <s v="2026-02-25 09:17:40"/>
        <s v="2026-02-20 11:17:39"/>
        <s v="2026-03-03 10:07:18"/>
        <s v="2026-03-03 10:09:20"/>
        <s v="2026-03-02 08:09:35"/>
        <s v="2026-02-28 18:49:56"/>
        <s v="2026-02-19 10:37:49"/>
        <s v="2026-02-24 18:32:41"/>
        <s v="2026-02-26 09:09:44"/>
        <s v="2026-03-03 14:30:20"/>
        <s v="2026-02-19 08:13:01"/>
        <s v="2026-02-19 13:38:20"/>
        <s v="2026-02-26 09:59:30"/>
        <s v="2026-02-23 15:18:37"/>
        <s v="2026-02-25 14:56:06"/>
        <s v="2026-01-27 13:25:33"/>
        <s v="2026-03-02 12:45:55"/>
        <s v="2026-02-26 13:30:47"/>
        <s v="2026-02-27 08:22:41"/>
        <s v="2026-03-02 15:02:39"/>
        <s v="2026-02-24 18:06:43"/>
        <s v="2026-02-27 09:47:05"/>
        <s v="2026-02-27 08:01:24"/>
        <s v="2026-02-27 08:10:12"/>
        <s v="2026-03-02 10:10:48"/>
        <s v="2026-02-24 08:21:37"/>
        <s v="2026-02-27 07:22:52"/>
        <s v="2026-02-27 15:57:11"/>
        <s v="2026-02-26 08:13:58"/>
        <s v="2026-03-02 12:51:50"/>
        <s v="2026-02-27 08:43:59"/>
        <s v="2026-02-24 15:09:15"/>
        <s v="2026-02-27 15:13:20"/>
        <s v="2026-02-25 11:12:01"/>
        <s v="2026-02-24 08:01:43"/>
        <s v="2026-03-02 09:49:07"/>
        <s v="2026-03-03 11:21:23"/>
        <s v="2026-02-23 09:09:13"/>
        <s v="2026-02-19 15:38:21"/>
        <s v="2026-03-02 10:09:22"/>
        <s v="2026-02-23 12:17:15"/>
        <s v="2026-03-02 09:45:59"/>
        <s v="2026-02-20 09:51:42"/>
        <s v="2026-02-19 15:51:49"/>
        <s v="2026-03-02 13:40:21"/>
        <s v="2026-02-25 11:07:53"/>
        <s v="2026-02-25 10:46:59"/>
        <s v="2026-02-26 13:01:34"/>
        <s v="2026-02-26 08:54:04"/>
        <s v="2026-02-19 11:19:48"/>
        <s v="2026-02-23 07:46:02"/>
        <s v="2026-02-27 15:13:30"/>
        <s v="2026-02-27 15:13:27"/>
        <s v="2026-02-13 07:17:51"/>
        <s v="2026-03-02 09:45:02"/>
        <s v="2026-03-02 09:54:16"/>
        <s v="2026-03-02 09:57:15"/>
        <s v="2026-02-24 18:09:51"/>
        <s v="2026-03-02 14:04:13"/>
        <s v="2026-02-21 11:41:30"/>
        <s v="2026-02-27 10:22:33"/>
        <s v="2026-02-27 10:21:02"/>
        <s v="2026-02-27 10:25:25"/>
        <s v="2026-02-24 20:38:30"/>
        <s v="2026-03-02 09:19:24"/>
        <s v="2026-03-02 15:04:16"/>
        <s v="2026-02-24 20:31:34"/>
        <s v="2026-02-26 10:12:16"/>
        <s v="2026-02-26 11:04:46"/>
        <s v="2026-03-03 15:54:49"/>
        <s v="2026-02-26 10:34:49"/>
        <s v="2026-02-23 13:51:40"/>
        <s v="2026-02-25 13:24:07"/>
        <s v="2026-02-26 11:51:24"/>
        <s v="2026-02-25 16:20:46"/>
        <s v="2026-02-23 13:54:12"/>
        <s v="2026-02-05 06:55:27"/>
        <s v="2026-02-25 08:32:48"/>
        <s v="2026-02-24 20:31:01"/>
        <s v="2026-03-02 09:35:30"/>
        <s v="2026-02-27 16:16:54"/>
        <s v="2026-02-26 13:57:04"/>
        <s v="2026-02-28 18:48:18"/>
        <s v="2026-02-27 08:20:23"/>
        <s v="2026-02-27 08:16:56"/>
        <s v="2026-03-02 09:23:14"/>
        <s v="2026-02-26 11:27:24"/>
        <s v="2026-03-03 10:14:34"/>
        <s v="2026-02-25 09:54:00"/>
        <s v="2026-02-27 14:07:56"/>
        <s v="2026-02-19 08:44:28"/>
        <s v="2026-02-19 10:55:43"/>
        <s v="2026-03-03 13:42:00"/>
        <s v="2026-02-23 15:03:50"/>
        <s v="2026-02-25 10:15:38"/>
        <s v="2026-02-13 12:49:23"/>
        <s v="2026-02-26 13:39:44"/>
        <s v="2026-02-26 11:26:37"/>
        <s v="2026-03-02 09:47:34"/>
        <s v="2026-03-02 16:09:58"/>
        <s v="2026-02-23 08:17:28"/>
        <s v="2026-02-26 12:15:04"/>
        <s v="2026-03-03 07:44:55"/>
        <s v="2026-02-24 14:15:14"/>
        <s v="2026-02-27 09:39:29"/>
        <s v="2026-02-27 06:22:16"/>
        <s v="2026-02-27 13:50:13"/>
        <s v="2026-03-02 16:03:31"/>
        <s v="2026-03-03 10:06:35"/>
        <s v="2026-02-23 06:32:50"/>
        <s v="2026-02-25 16:01:18"/>
        <s v="2026-02-25 08:13:27"/>
        <s v="2026-02-27 13:28:10"/>
        <s v="2026-03-03 10:59:31"/>
        <s v="2026-02-25 08:34:20"/>
        <s v="2026-02-25 16:15:19"/>
        <s v="2026-02-20 10:57:26"/>
        <s v="2026-03-02 08:50:23"/>
        <s v="2026-02-20 17:02:02"/>
        <s v="2026-03-02 14:17:19"/>
        <s v="2026-02-25 15:01:41"/>
        <s v="2026-02-25 13:31:12"/>
        <s v="2026-03-02 13:12:01"/>
        <s v="2026-02-23 13:19:32"/>
        <s v="2026-02-24 08:59:51"/>
        <s v="2026-02-26 15:37:52"/>
        <s v="2026-02-20 17:00:52"/>
        <s v="2026-02-20 16:59:40"/>
        <s v="2026-03-02 10:17:13"/>
        <s v="2026-02-20 16:55:46"/>
        <s v="2026-02-20 16:54:00"/>
        <s v="2026-02-25 15:00:51"/>
        <s v="2026-03-02 10:52:39"/>
        <s v="2026-02-11 07:56:37"/>
        <s v="2026-03-03 08:47:10"/>
        <s v="2026-03-03 10:14:58"/>
        <s v="2026-03-03 09:08:25"/>
        <s v="2026-02-23 07:54:23"/>
        <s v="2026-02-23 07:55:32"/>
        <s v="2026-02-23 07:54:54"/>
        <s v="2026-02-24 06:35:15"/>
        <s v="2026-02-11 10:01:55"/>
        <s v="2026-02-11 10:27:13"/>
        <s v="2026-02-19 07:47:21"/>
        <s v="2026-02-20 16:52:31"/>
        <s v="2026-02-20 14:30:55"/>
        <s v="2026-02-23 16:12:12"/>
        <s v="2026-02-11 13:04:16"/>
        <s v="2026-02-19 14:56:45"/>
        <s v="2026-02-11 14:16:26"/>
        <s v="2026-02-26 13:40:53"/>
        <s v="2026-02-25 08:20:49"/>
        <s v="2026-02-11 16:01:45"/>
        <s v="2026-02-11 16:04:23"/>
        <s v="2026-03-02 15:29:02"/>
        <s v="2026-02-13 12:52:08"/>
        <s v="2026-02-25 13:29:09"/>
        <s v="2026-02-11 16:20:20"/>
        <s v="2026-02-11 16:29:16"/>
        <s v="2026-02-11 17:33:26"/>
        <s v="2026-02-12 08:10:45"/>
        <s v="2026-02-12 08:35:25"/>
        <s v="2026-02-27 19:06:59"/>
        <s v="2026-02-24 12:25:32"/>
        <s v="2026-02-27 19:05:03"/>
        <s v="2026-02-12 09:15:28"/>
        <s v="2026-02-12 09:37:19"/>
        <s v="2026-03-02 20:10:40"/>
        <s v="2026-02-12 09:54:52"/>
        <s v="2026-02-23 08:26:14"/>
        <s v="2026-02-12 10:16:28"/>
        <s v="2026-02-27 09:57:09"/>
        <s v="2026-02-28 11:35:58"/>
        <s v="2026-02-27 13:28:33"/>
        <s v="2026-02-12 11:56:37"/>
        <s v="2026-03-02 08:15:01"/>
        <s v="2026-02-12 13:56:55"/>
        <s v="2026-03-02 10:36:35"/>
        <s v="2026-03-02 10:39:19"/>
        <s v="2026-02-27 08:09:11"/>
        <s v="2026-03-03 09:55:48"/>
        <s v="2026-02-12 14:54:05"/>
        <s v="2026-02-12 15:19:13"/>
        <s v="2026-02-17 13:10:33"/>
        <s v="2026-02-12 15:34:28"/>
        <s v="2026-02-12 16:12:13"/>
        <s v="2026-03-02 14:51:17"/>
        <s v="2026-02-12 16:46:43"/>
        <s v="2026-02-27 11:56:08"/>
        <s v="2026-02-12 17:16:02"/>
        <s v="2026-02-26 09:19:43"/>
        <s v="2026-02-13 08:55:59"/>
        <s v="2026-02-27 11:04:27"/>
        <s v="2026-02-23 09:15:54"/>
        <s v="2026-02-20 14:47:28"/>
        <s v="2026-03-03 09:51:01"/>
        <s v="2026-02-13 10:29:38"/>
        <s v="2026-03-02 08:56:11"/>
        <s v="2026-03-02 08:40:34"/>
        <s v="2026-02-27 07:20:54"/>
        <s v="2026-02-13 11:10:06"/>
        <s v="2026-02-13 11:12:17"/>
        <s v="2026-02-13 11:18:20"/>
        <s v="2026-02-20 09:37:15"/>
        <s v="2026-02-13 11:31:46"/>
        <s v="2026-03-03 10:04:31"/>
        <s v="2026-02-13 14:22:20"/>
        <s v="2026-02-13 14:40:24"/>
        <s v="2026-02-13 15:19:34"/>
        <s v="2026-02-13 15:45:15"/>
        <s v="2026-02-23 15:49:58"/>
        <s v="2026-03-02 14:01:17"/>
        <s v="2026-02-14 06:26:45"/>
        <s v="2026-02-24 14:37:06"/>
        <s v="2026-02-25 12:27:54"/>
        <s v="2026-02-14 11:50:40"/>
        <s v="2026-02-14 14:36:00"/>
        <s v="2026-02-16 09:13:02"/>
        <s v="2026-02-25 09:12:36"/>
        <s v="2026-03-02 09:26:05"/>
        <s v="2026-02-16 10:34:42"/>
        <s v="2026-02-16 11:08:49"/>
        <s v="2026-02-16 11:47:00"/>
        <s v="2026-02-28 08:24:45"/>
        <s v="2026-02-27 16:24:20"/>
        <s v="2026-03-03 09:27:43"/>
        <s v="2026-02-16 12:13:28"/>
        <s v="2026-02-25 09:31:57"/>
        <s v="2026-03-03 08:56:06"/>
        <s v="2026-02-20 14:40:30"/>
        <s v="2026-02-16 14:36:53"/>
        <s v="2026-02-24 13:25:40"/>
        <s v="2026-02-26 14:57:58"/>
        <s v="2026-02-16 16:26:04"/>
        <s v="2026-02-24 14:38:37"/>
        <s v="2026-02-27 13:31:03"/>
        <s v="2026-02-16 17:42:58"/>
        <s v="2026-03-03 10:39:54"/>
        <s v="2026-02-17 07:21:50"/>
        <s v="2026-02-17 07:44:44"/>
        <s v="2026-02-17 08:17:36"/>
        <s v="2026-02-17 08:28:49"/>
        <s v="2026-02-17 08:46:37"/>
        <s v="2026-02-17 08:52:53"/>
        <s v="2026-02-17 08:57:03"/>
        <s v="2026-02-17 09:10:11"/>
        <s v="2026-02-17 09:19:38"/>
        <s v="2026-02-17 09:27:17"/>
        <s v="2026-02-26 08:47:42"/>
        <s v="2026-02-17 09:33:48"/>
        <s v="2026-02-17 10:08:53"/>
        <s v="2026-02-25 10:09:03"/>
        <s v="2026-02-25 10:11:17"/>
        <s v="2026-02-25 07:27:59"/>
        <s v="2026-03-03 11:58:57"/>
        <s v="2026-02-25 07:32:29"/>
        <s v="2026-02-25 13:49:24"/>
        <s v="2026-03-02 13:53:54"/>
        <s v="2026-02-17 11:12:23"/>
        <s v="2026-02-25 14:52:04"/>
        <s v="2026-02-17 11:50:52"/>
        <s v="2026-02-25 11:26:36"/>
        <s v="2026-03-02 09:57:18"/>
        <s v="2026-02-17 13:08:04"/>
        <s v="2026-02-24 10:08:37"/>
        <s v="2026-02-27 09:20:07"/>
        <s v="2026-02-17 13:24:32"/>
        <s v="2026-02-17 13:27:35"/>
        <s v="2026-02-17 13:31:23"/>
        <s v="2026-02-26 15:23:15"/>
        <s v="2026-03-03 10:16:52"/>
        <s v="2026-02-17 14:04:38"/>
        <s v="2026-02-17 14:17:30"/>
        <s v="2026-02-17 14:17:59"/>
        <s v="2026-02-17 14:33:17"/>
        <s v="2026-02-17 14:35:15"/>
        <s v="2026-03-02 15:10:21"/>
        <s v="2026-02-17 15:17:35"/>
        <s v="2026-02-24 14:39:47"/>
        <s v="2026-02-17 15:49:58"/>
        <s v="2026-02-17 15:56:31"/>
        <s v="2026-02-17 16:08:51"/>
        <s v="2026-02-24 12:00:07"/>
        <s v="2026-02-17 16:29:30"/>
        <s v="2026-02-18 06:00:17"/>
        <s v="2026-02-18 08:01:07"/>
        <s v="2026-02-18 08:05:03"/>
        <s v="2026-02-18 08:12:41"/>
        <s v="2026-02-18 08:25:35"/>
        <s v="2026-02-18 08:29:35"/>
        <s v="2026-02-18 08:30:23"/>
        <s v="2026-02-18 08:36:17"/>
        <s v="2026-02-18 08:49:56"/>
        <s v="2026-02-18 09:09:51"/>
        <s v="2026-02-18 09:12:44"/>
        <s v="2026-02-18 09:29:51"/>
        <s v="2026-02-18 09:48:44"/>
        <s v="2026-02-18 10:27:25"/>
        <s v="2026-02-26 08:48:51"/>
        <s v="2026-02-18 10:37:31"/>
        <s v="2026-03-02 09:13:18"/>
        <s v="2026-02-27 17:25:58"/>
        <s v="2026-02-27 17:28:19"/>
        <s v="2026-02-27 17:29:12"/>
        <s v="2026-02-27 17:27:05"/>
        <s v="2026-02-27 17:24:50"/>
        <s v="2026-02-18 11:02:53"/>
        <s v="2026-02-18 11:11:05"/>
        <s v="2026-02-18 11:11:57"/>
        <s v="2026-02-26 07:59:39"/>
        <s v="2026-02-18 11:16:51"/>
        <s v="2026-02-18 11:17:59"/>
        <s v="2026-02-25 13:48:07"/>
        <s v="2026-02-18 11:51:15"/>
        <s v="2026-02-18 12:26:01"/>
        <s v="2026-02-18 13:07:27"/>
        <s v="2026-02-18 13:07:45"/>
        <s v="2026-02-18 13:20:57"/>
        <s v="2026-02-27 13:46:14"/>
        <s v="2026-02-18 13:57:37"/>
        <s v="2026-02-18 14:38:46"/>
        <s v="2026-02-18 14:47:42"/>
        <s v="2026-02-18 14:58:00"/>
        <s v="2026-02-18 15:25:36"/>
        <s v="2026-02-18 15:28:05"/>
        <s v="2026-02-25 14:59:40"/>
        <s v="2026-02-18 15:50:57"/>
        <s v="2026-02-18 15:58:35"/>
        <s v="2026-02-18 16:08:29"/>
        <s v="2026-02-18 16:15:49"/>
        <s v="2026-02-18 16:16:54"/>
        <s v="2026-02-18 16:20:34"/>
        <s v="2026-03-03 17:29:04"/>
        <s v="2026-02-18 16:41:00"/>
        <s v="2026-02-18 16:42:21"/>
        <s v="2026-02-18 16:49:47"/>
        <s v="2026-02-18 16:55:01"/>
        <s v="2026-02-18 17:06:44"/>
        <s v="2026-02-18 17:06:55"/>
        <s v="2026-02-18 17:09:48"/>
        <s v="2026-02-18 17:11:38"/>
        <s v="2026-02-18 17:15:31"/>
        <s v="2026-02-18 17:33:25"/>
        <s v="2026-02-18 18:51:52"/>
        <s v="2026-02-19 06:56:40"/>
        <s v="2026-02-19 06:56:43"/>
        <s v="2026-02-19 06:57:02"/>
        <s v="2026-02-19 06:57:05"/>
        <s v="2026-02-19 06:57:04"/>
        <s v="2026-02-19 07:42:39"/>
        <s v="2026-02-19 07:52:29"/>
        <s v="2026-02-19 08:01:27"/>
        <s v="2026-02-19 08:16:30"/>
        <s v="2026-02-19 08:18:10"/>
        <s v="2026-02-19 08:18:38"/>
        <s v="2026-02-19 08:24:39"/>
        <s v="2026-02-19 08:45:27"/>
        <s v="2026-02-19 08:47:56"/>
        <s v="2026-02-19 08:50:44"/>
        <s v="2026-02-25 08:36:07"/>
        <s v="2026-02-19 09:15:26"/>
        <s v="2026-02-19 09:43:17"/>
        <s v="2026-02-19 09:52:08"/>
        <s v="2026-02-19 10:00:25"/>
        <s v="2026-02-19 10:01:47"/>
        <s v="2026-02-19 10:10:42"/>
        <s v="2026-02-19 10:19:22"/>
        <s v="2026-02-19 10:30:08"/>
        <s v="2026-02-19 10:43:01"/>
        <s v="2026-02-19 10:43:59"/>
        <s v="2026-02-19 11:35:47"/>
        <s v="2026-02-19 11:36:08"/>
        <s v="2026-02-19 11:50:31"/>
        <s v="2026-02-19 12:57:16"/>
        <s v="2026-02-19 13:11:35"/>
        <s v="2026-02-19 13:43:41"/>
        <s v="2026-02-19 14:01:49"/>
        <s v="2026-02-19 14:15:03"/>
        <s v="2026-02-19 14:19:25"/>
        <s v="2026-02-19 14:19:57"/>
        <s v="2026-02-19 14:23:31"/>
        <s v="2026-02-19 14:33:12"/>
        <s v="2026-02-19 14:38:41"/>
        <s v="2026-02-19 14:49:43"/>
        <s v="2026-02-19 14:55:32"/>
        <s v="2026-02-19 14:59:56"/>
        <s v="2026-02-19 15:07:39"/>
        <s v="2026-02-19 15:08:27"/>
        <s v="2026-02-27 06:31:39"/>
        <s v="2026-02-19 15:20:40"/>
        <s v="2026-02-19 15:23:27"/>
        <s v="2026-02-27 15:25:32"/>
        <s v="2026-02-19 15:38:17"/>
        <s v="2026-02-24 14:09:09"/>
        <s v="2026-02-19 15:46:39"/>
        <s v="2026-02-19 15:56:56"/>
        <s v="2026-02-19 15:57:04"/>
        <s v="2026-02-19 16:02:47"/>
        <s v="2026-02-19 16:03:49"/>
        <s v="2026-02-19 16:06:02"/>
        <s v="2026-02-27 14:25:33"/>
        <s v="2026-02-19 16:28:21"/>
        <s v="2026-02-19 16:30:41"/>
        <s v="2026-02-19 16:39:28"/>
        <s v="2026-02-19 16:40:38"/>
        <s v="2026-02-27 15:11:15"/>
        <s v="2026-02-19 17:09:02"/>
        <s v="2026-03-03 14:38:11"/>
        <s v="2026-03-03 16:14:52"/>
        <s v="2026-02-19 17:42:50"/>
        <s v="2026-02-19 20:25:52"/>
        <s v="2026-02-20 07:41:43"/>
        <s v="2026-02-20 08:07:18"/>
        <s v="2026-02-20 08:20:43"/>
        <s v="2026-02-27 08:15:49"/>
        <s v="2026-03-02 07:39:06"/>
        <s v="2026-02-26 07:11:34"/>
        <s v="2026-02-20 09:22:12"/>
        <s v="2026-02-20 09:25:46"/>
        <s v="2026-02-20 09:28:00"/>
        <s v="2026-02-20 09:43:52"/>
        <s v="2026-02-20 09:49:59"/>
        <s v="2026-02-26 15:24:12"/>
        <s v="2026-02-20 10:04:23"/>
        <s v="2026-02-20 10:08:16"/>
        <s v="2026-02-20 10:09:26"/>
        <s v="2026-02-20 10:15:40"/>
        <s v="2026-02-20 10:19:18"/>
        <s v="2026-02-20 10:24:37"/>
        <s v="2026-02-20 10:25:25"/>
        <s v="2026-02-20 10:28:12"/>
        <s v="2026-02-20 10:39:09"/>
        <s v="2026-03-02 09:13:14"/>
        <s v="2026-02-20 10:44:14"/>
        <s v="2026-03-02 09:14:21"/>
        <s v="2026-02-20 10:45:59"/>
        <s v="2026-02-20 10:46:40"/>
        <s v="2026-02-20 10:51:11"/>
        <s v="2026-02-20 10:54:42"/>
        <s v="2026-02-20 10:56:06"/>
        <s v="2026-02-20 10:59:21"/>
        <s v="2026-02-20 11:01:20"/>
        <s v="2026-02-20 11:03:55"/>
        <s v="2026-02-20 11:07:11"/>
        <s v="2026-02-20 11:08:24"/>
        <s v="2026-02-20 11:23:02"/>
        <s v="2026-03-03 14:14:53"/>
        <s v="2026-02-20 11:23:57"/>
        <s v="2026-02-20 11:41:03"/>
        <s v="2026-02-20 11:45:21"/>
        <s v="2026-02-20 11:50:20"/>
        <s v="2026-02-20 11:51:20"/>
        <s v="2026-02-20 11:54:31"/>
        <s v="2026-02-20 12:00:05"/>
        <s v="2026-03-02 08:18:37"/>
        <s v="2026-02-20 12:05:28"/>
        <s v="2026-02-20 12:30:38"/>
        <s v="2026-02-20 13:09:41"/>
        <s v="2026-02-20 13:10:08"/>
        <s v="2026-02-20 13:13:33"/>
        <s v="2026-02-20 13:17:36"/>
        <s v="2026-02-20 13:31:38"/>
        <s v="2026-02-20 13:46:01"/>
        <s v="2026-02-20 13:49:13"/>
        <s v="2026-02-20 14:00:58"/>
        <s v="2026-02-20 14:03:27"/>
        <s v="2026-02-20 14:07:52"/>
        <s v="2026-02-20 14:08:12"/>
        <s v="2026-02-20 14:09:22"/>
        <s v="2026-02-20 14:17:32"/>
        <s v="2026-02-20 14:22:17"/>
        <s v="2026-02-20 14:23:21"/>
        <s v="2026-02-20 14:32:37"/>
        <s v="2026-02-20 14:36:48"/>
        <s v="2026-02-20 14:37:37"/>
        <s v="2026-02-20 14:48:44"/>
        <s v="2026-02-20 15:33:49"/>
        <s v="2026-02-20 15:41:01"/>
        <s v="2026-02-20 15:41:11"/>
        <s v="2026-02-27 16:39:43"/>
        <s v="2026-02-27 16:40:20"/>
        <s v="2026-02-27 16:40:52"/>
        <s v="2026-02-27 09:57:51"/>
        <s v="2026-02-20 16:12:39"/>
        <s v="2026-02-20 16:19:39"/>
        <s v="2026-03-03 07:30:50"/>
        <s v="2026-02-20 16:36:59"/>
        <s v="2026-02-20 16:39:50"/>
        <s v="2026-02-20 16:41:28"/>
        <s v="2026-02-20 16:43:03"/>
        <s v="2026-02-20 16:45:28"/>
        <s v="2026-02-20 16:46:36"/>
        <s v="2026-02-20 16:47:16"/>
        <s v="2026-02-26 15:26:22"/>
        <s v="2026-02-20 16:52:02"/>
        <s v="2026-02-20 16:56:50"/>
        <s v="2026-02-20 17:31:45"/>
        <s v="2026-02-27 18:48:26"/>
        <s v="2026-02-20 18:52:22"/>
        <s v="2026-02-20 19:02:13"/>
        <s v="2026-02-27 11:17:42"/>
        <s v="2026-02-21 17:27:55"/>
        <s v="2026-02-23 06:54:42"/>
        <s v="2026-02-23 07:17:57"/>
        <s v="2026-02-24 07:15:13"/>
        <s v="2026-02-23 07:41:03"/>
        <s v="2026-02-23 08:03:15"/>
        <s v="2026-02-23 08:03:51"/>
        <s v="2026-02-23 08:24:22"/>
        <s v="2026-02-23 08:24:33"/>
        <s v="2026-02-23 08:33:54"/>
        <s v="2026-02-23 08:34:06"/>
        <s v="2026-02-23 08:53:11"/>
        <s v="2026-02-23 08:58:42"/>
        <s v="2026-02-23 09:07:41"/>
        <s v="2026-02-23 09:15:06"/>
        <s v="2026-02-23 09:16:53"/>
        <s v="2026-02-23 09:20:10"/>
        <s v="2026-02-23 09:31:53"/>
        <s v="2026-02-23 09:59:07"/>
        <s v="2026-02-23 10:09:51"/>
        <s v="2026-02-23 10:11:17"/>
        <s v="2026-02-23 10:14:22"/>
        <s v="2026-02-23 10:37:47"/>
        <s v="2026-02-23 10:43:37"/>
        <s v="2026-02-27 08:40:06"/>
        <s v="2026-02-23 10:53:24"/>
        <s v="2026-02-23 11:47:59"/>
        <s v="2026-02-23 11:51:59"/>
        <s v="2026-02-23 11:53:46"/>
        <s v="2026-02-23 11:56:07"/>
        <s v="2026-02-23 11:56:37"/>
        <s v="2026-02-23 11:57:57"/>
        <s v="2026-02-23 11:58:22"/>
        <s v="2026-02-23 12:04:34"/>
        <s v="2026-02-23 12:04:36"/>
        <s v="2026-02-23 12:11:17"/>
        <s v="2026-02-23 12:11:51"/>
        <s v="2026-02-23 12:13:45"/>
        <s v="2026-02-23 12:18:56"/>
        <s v="2026-02-23 12:19:35"/>
        <s v="2026-02-27 14:27:04"/>
        <s v="2026-02-24 07:15:09"/>
        <s v="2026-02-23 12:30:57"/>
        <s v="2026-02-23 13:02:12"/>
        <s v="2026-02-23 13:06:53"/>
        <s v="2026-02-23 13:08:51"/>
        <s v="2026-02-23 13:08:56"/>
        <s v="2026-02-23 13:14:08"/>
        <s v="2026-02-23 13:27:39"/>
        <s v="2026-02-23 13:31:39"/>
        <s v="2026-02-27 12:07:29"/>
        <s v="2026-02-23 13:34:31"/>
        <s v="2026-02-27 14:29:50"/>
        <s v="2026-02-23 13:56:55"/>
        <s v="2026-02-23 13:58:15"/>
        <s v="2026-02-23 13:59:25"/>
        <s v="2026-02-27 14:06:36"/>
        <s v="2026-02-23 14:12:58"/>
        <s v="2026-02-23 14:13:48"/>
        <s v="2026-02-23 14:14:19"/>
        <s v="2026-02-23 14:16:56"/>
        <s v="2026-03-02 09:42:43"/>
        <s v="2026-02-27 14:35:11"/>
        <s v="2026-02-23 14:23:04"/>
        <s v="2026-02-23 14:23:58"/>
        <s v="2026-02-23 14:24:02"/>
        <s v="2026-02-23 14:24:53"/>
        <s v="2026-02-23 14:25:16"/>
        <s v="2026-02-23 14:25:15"/>
        <s v="2026-02-23 14:25:17"/>
        <s v="2026-02-23 14:30:19"/>
        <s v="2026-02-23 14:31:00"/>
        <s v="2026-02-23 14:35:27"/>
        <s v="2026-02-23 14:35:54"/>
        <s v="2026-02-23 14:37:23"/>
        <s v="2026-02-23 14:42:23"/>
        <s v="2026-02-23 14:53:35"/>
        <s v="2026-02-23 14:57:09"/>
        <s v="2026-02-23 14:59:18"/>
        <s v="2026-02-23 14:59:43"/>
        <s v="2026-02-23 15:01:00"/>
        <s v="2026-02-23 15:02:32"/>
        <s v="2026-02-23 15:12:10"/>
        <s v="2026-02-23 15:14:41"/>
        <s v="2026-02-23 15:15:01"/>
        <s v="2026-02-23 15:16:24"/>
        <s v="2026-02-23 15:17:44"/>
        <s v="2026-02-23 15:25:42"/>
        <s v="2026-02-23 15:25:51"/>
        <s v="2026-02-23 15:40:27"/>
        <s v="2026-02-23 15:44:29"/>
        <s v="2026-02-23 15:44:27"/>
        <s v="2026-02-23 15:45:34"/>
        <s v="2026-02-23 15:48:46"/>
        <s v="2026-02-23 16:04:23"/>
        <s v="2026-02-27 14:37:48"/>
        <s v="2026-02-23 16:12:24"/>
        <s v="2026-02-23 16:18:11"/>
        <s v="2026-02-27 06:23:16"/>
        <s v="2026-02-23 16:24:24"/>
        <s v="2026-02-23 16:30:11"/>
        <s v="2026-03-03 12:06:51"/>
        <s v="2026-02-23 16:42:49"/>
        <s v="2026-02-23 16:44:56"/>
        <s v="2026-02-23 16:46:27"/>
        <s v="2026-02-23 16:47:52"/>
        <s v="2026-03-02 15:02:22"/>
        <s v="2026-02-27 14:43:36"/>
        <s v="2026-02-27 06:23:50"/>
        <s v="2026-02-23 17:28:04"/>
        <s v="2026-02-23 17:30:30"/>
        <s v="2026-02-23 17:38:30"/>
        <s v="2026-02-23 17:42:03"/>
        <s v="2026-02-23 18:02:04"/>
        <s v="2026-02-23 18:05:59"/>
        <s v="2026-02-23 18:09:46"/>
        <s v="2026-02-23 18:23:38"/>
        <s v="2026-02-23 20:30:44"/>
        <s v="2026-02-24 05:00:43"/>
        <s v="2026-02-24 06:37:16"/>
        <s v="2026-02-24 06:59:08"/>
        <s v="2026-02-24 07:09:54"/>
        <s v="2026-02-24 07:18:06"/>
        <s v="2026-02-24 07:20:00"/>
        <s v="2026-02-24 07:23:01"/>
        <s v="2026-02-24 07:44:38"/>
        <s v="2026-02-24 07:45:51"/>
        <s v="2026-02-27 09:38:37"/>
        <s v="2026-02-24 07:50:28"/>
        <s v="2026-02-24 07:56:54"/>
        <s v="2026-02-24 07:57:32"/>
        <s v="2026-02-24 08:04:41"/>
        <s v="2026-02-24 08:05:35"/>
        <s v="2026-02-24 08:11:49"/>
        <s v="2026-02-24 08:16:12"/>
        <s v="2026-02-24 08:17:41"/>
        <s v="2026-02-24 08:19:49"/>
        <s v="2026-02-24 08:20:15"/>
        <s v="2026-02-24 08:23:59"/>
        <s v="2026-02-24 08:24:07"/>
        <s v="2026-02-24 08:28:14"/>
        <s v="2026-02-24 08:28:17"/>
        <s v="2026-02-24 08:34:37"/>
        <s v="2026-02-24 08:36:14"/>
        <s v="2026-02-24 08:41:23"/>
        <s v="2026-02-24 08:45:42"/>
        <s v="2026-02-24 08:49:29"/>
        <s v="2026-02-24 08:51:06"/>
        <s v="2026-02-24 08:51:30"/>
        <s v="2026-02-24 08:51:57"/>
        <s v="2026-02-24 08:52:10"/>
        <s v="2026-02-24 08:52:22"/>
        <s v="2026-02-24 08:52:39"/>
        <s v="2026-02-24 09:02:29"/>
        <s v="2026-02-24 09:02:46"/>
        <s v="2026-02-24 09:08:34"/>
        <s v="2026-02-24 09:11:53"/>
        <s v="2026-02-24 09:13:48"/>
        <s v="2026-02-24 09:21:34"/>
        <s v="2026-02-24 09:23:25"/>
        <s v="2026-02-24 09:28:06"/>
        <s v="2026-02-24 09:30:44"/>
        <s v="2026-02-24 09:38:02"/>
        <s v="2026-02-24 09:40:48"/>
        <s v="2026-02-24 09:44:24"/>
        <s v="2026-02-24 09:47:55"/>
        <s v="2026-02-24 09:50:53"/>
        <s v="2026-02-24 10:01:44"/>
        <s v="2026-02-24 10:06:00"/>
        <s v="2026-02-24 10:08:53"/>
        <s v="2026-02-24 10:12:20"/>
        <s v="2026-02-24 10:12:27"/>
        <s v="2026-02-24 10:24:04"/>
        <s v="2026-02-24 10:28:53"/>
        <s v="2026-02-24 10:29:55"/>
        <s v="2026-02-24 10:30:10"/>
        <s v="2026-02-24 10:36:23"/>
        <s v="2026-02-24 10:37:48"/>
        <s v="2026-02-27 06:24:30"/>
        <s v="2026-02-24 10:40:36"/>
        <s v="2026-02-24 10:46:03"/>
        <s v="2026-02-24 10:48:34"/>
        <s v="2026-03-02 14:07:16"/>
        <s v="2026-02-24 10:52:01"/>
        <s v="2026-02-24 10:54:06"/>
        <s v="2026-02-24 10:57:57"/>
        <s v="2026-02-24 10:58:07"/>
        <s v="2026-02-24 10:58:46"/>
        <s v="2026-02-24 11:00:48"/>
        <s v="2026-02-24 11:04:42"/>
        <s v="2026-02-24 11:06:35"/>
        <s v="2026-02-24 11:13:48"/>
        <s v="2026-02-24 11:14:35"/>
        <s v="2026-02-24 14:44:30"/>
        <s v="2026-02-24 11:16:07"/>
        <s v="2026-02-24 11:20:36"/>
        <s v="2026-02-24 11:30:31"/>
        <s v="2026-02-24 11:32:04"/>
        <s v="2026-03-02 10:07:49"/>
        <s v="2026-02-24 11:34:45"/>
        <s v="2026-02-24 11:37:55"/>
        <s v="2026-02-24 14:44:21"/>
        <s v="2026-02-24 11:51:40"/>
        <s v="2026-02-24 11:52:21"/>
        <s v="2026-02-24 11:55:49"/>
        <s v="2026-02-24 11:57:37"/>
        <s v="2026-02-24 12:05:16"/>
        <s v="2026-02-24 12:18:26"/>
        <s v="2026-02-24 12:22:55"/>
        <s v="2026-02-24 12:24:29"/>
        <s v="2026-02-24 12:25:04"/>
        <s v="2026-02-24 12:47:17"/>
        <s v="2026-02-24 13:01:39"/>
        <s v="2026-03-02 16:26:12"/>
        <s v="2026-03-02 11:52:58"/>
        <s v="2026-02-24 13:17:51"/>
        <s v="2026-02-24 13:20:11"/>
        <s v="2026-02-24 13:21:46"/>
        <s v="2026-02-24 13:32:25"/>
        <s v="2026-02-24 13:34:39"/>
        <s v="2026-02-24 13:38:23"/>
        <s v="2026-02-24 13:55:20"/>
        <s v="2026-02-24 13:58:42"/>
        <s v="2026-02-24 13:59:53"/>
        <s v="2026-02-24 14:03:58"/>
        <s v="2026-02-24 14:14:01"/>
        <s v="2026-02-24 14:19:12"/>
        <s v="2026-02-24 14:21:35"/>
        <s v="2026-02-24 14:30:14"/>
        <s v="2026-02-24 14:31:18"/>
        <s v="2026-02-24 14:39:36"/>
        <s v="2026-02-24 14:41:12"/>
        <s v="2026-02-24 14:42:49"/>
        <s v="2026-02-24 14:48:46"/>
        <s v="2026-02-24 14:54:02"/>
        <s v="2026-02-24 15:03:16"/>
        <s v="2026-02-24 15:06:42"/>
        <s v="2026-03-03 12:38:19"/>
        <s v="2026-02-24 15:14:20"/>
        <s v="2026-02-24 15:16:20"/>
        <s v="2026-02-24 15:16:46"/>
        <s v="2026-02-24 15:16:58"/>
        <s v="2026-02-24 15:18:17"/>
        <s v="2026-02-24 15:19:21"/>
        <s v="2026-02-24 15:33:21"/>
        <s v="2026-02-24 15:35:16"/>
        <s v="2026-02-27 10:45:31"/>
        <s v="2026-02-24 15:35:52"/>
        <s v="2026-02-24 15:37:38"/>
        <s v="2026-02-24 15:42:58"/>
        <s v="2026-02-24 15:48:12"/>
        <s v="2026-02-24 15:50:39"/>
        <s v="2026-02-24 15:53:10"/>
        <s v="2026-02-24 15:54:39"/>
        <s v="2026-02-24 15:55:44"/>
        <s v="2026-02-24 15:56:08"/>
        <s v="2026-02-24 15:59:45"/>
        <s v="2026-02-24 16:03:20"/>
        <s v="2026-03-02 16:23:08"/>
        <s v="2026-02-24 16:23:36"/>
        <s v="2026-02-24 16:40:09"/>
        <s v="2026-02-24 16:40:15"/>
        <s v="2026-02-24 16:42:20"/>
        <s v="2026-02-24 16:45:15"/>
        <s v="2026-02-24 16:46:58"/>
        <s v="2026-02-24 16:49:21"/>
        <s v="2026-02-24 16:50:35"/>
        <s v="2026-02-24 16:54:39"/>
        <s v="2026-02-24 17:00:00"/>
        <s v="2026-02-24 17:11:47"/>
        <s v="2026-02-24 17:21:23"/>
        <s v="2026-02-24 17:22:41"/>
        <s v="2026-02-24 18:05:41"/>
        <s v="2026-02-24 18:09:55"/>
        <s v="2026-02-25 06:53:04"/>
        <s v="2026-02-25 07:13:55"/>
        <s v="2026-02-25 07:52:08"/>
        <s v="2026-02-25 07:52:24"/>
        <s v="2026-02-25 08:17:17"/>
        <s v="2026-02-25 08:20:50"/>
        <s v="2026-02-25 08:23:13"/>
        <s v="2026-02-25 08:28:32"/>
        <s v="2026-02-25 08:32:10"/>
        <s v="2026-02-25 08:35:44"/>
        <s v="2026-02-25 08:36:00"/>
        <s v="2026-02-25 08:39:07"/>
        <s v="2026-02-25 08:39:46"/>
        <s v="2026-02-25 08:43:13"/>
        <s v="2026-02-26 13:15:26"/>
        <s v="2026-02-25 08:47:27"/>
        <s v="2026-02-25 08:52:12"/>
        <s v="2026-02-25 08:58:03"/>
        <s v="2026-02-25 09:00:13"/>
        <s v="2026-02-25 09:00:58"/>
        <s v="2026-03-03 10:10:37"/>
        <s v="2026-02-25 09:02:17"/>
        <s v="2026-02-25 09:05:04"/>
        <s v="2026-03-03 10:10:59"/>
        <s v="2026-03-03 10:11:19"/>
        <s v="2026-02-25 09:09:19"/>
        <s v="2026-02-25 09:09:26"/>
        <s v="2026-02-25 09:11:38"/>
        <s v="2026-02-25 09:14:56"/>
        <s v="2026-02-25 09:15:49"/>
        <s v="2026-02-25 09:21:57"/>
        <s v="2026-02-25 09:30:07"/>
        <s v="2026-02-25 09:33:44"/>
        <s v="2026-02-25 09:40:21"/>
        <s v="2026-02-25 09:41:31"/>
        <s v="2026-02-25 09:41:57"/>
        <s v="2026-03-03 14:32:30"/>
        <s v="2026-02-25 09:44:37"/>
        <s v="2026-02-25 09:45:18"/>
        <s v="2026-02-25 09:46:55"/>
        <s v="2026-02-25 09:48:22"/>
        <s v="2026-03-03 10:11:47"/>
        <s v="2026-03-03 15:58:15"/>
        <s v="2026-02-25 09:58:41"/>
        <s v="2026-03-02 10:07:25"/>
        <s v="2026-02-25 10:01:02"/>
        <s v="2026-02-25 10:04:21"/>
        <s v="2026-02-25 10:12:18"/>
        <s v="2026-02-25 10:12:45"/>
        <s v="2026-02-25 10:13:13"/>
        <s v="2026-02-25 10:20:44"/>
        <s v="2026-02-25 10:21:12"/>
        <s v="2026-02-25 10:24:56"/>
        <s v="2026-02-25 10:25:03"/>
        <s v="2026-02-25 10:25:59"/>
        <s v="2026-02-25 10:29:55"/>
        <s v="2026-02-25 10:31:25"/>
        <s v="2026-02-25 10:32:43"/>
        <s v="2026-02-25 10:37:18"/>
        <s v="2026-02-25 10:40:22"/>
        <s v="2026-02-25 10:41:53"/>
        <s v="2026-02-25 10:43:32"/>
        <s v="2026-02-25 10:47:52"/>
        <s v="2026-02-25 10:49:25"/>
        <s v="2026-02-25 10:58:34"/>
        <s v="2026-02-25 11:03:07"/>
        <s v="2026-02-25 11:09:02"/>
        <s v="2026-02-25 11:15:04"/>
        <s v="2026-02-25 11:16:24"/>
        <s v="2026-02-26 09:52:06"/>
        <s v="2026-02-25 11:18:47"/>
        <s v="2026-02-25 11:19:26"/>
        <s v="2026-02-25 11:25:22"/>
        <s v="2026-02-25 11:32:15"/>
        <s v="2026-02-25 11:36:59"/>
        <s v="2026-02-25 11:38:29"/>
        <s v="2026-03-02 10:08:36"/>
        <s v="2026-02-25 11:46:39"/>
        <s v="2026-02-25 11:47:52"/>
        <s v="2026-02-25 11:53:47"/>
        <s v="2026-02-25 11:54:48"/>
        <s v="2026-02-25 12:00:33"/>
        <s v="2026-02-25 12:00:59"/>
        <s v="2026-02-25 12:02:26"/>
        <s v="2026-02-25 12:05:13"/>
        <s v="2026-02-25 12:21:38"/>
        <s v="2026-02-25 12:54:30"/>
        <s v="2026-02-25 13:14:09"/>
        <s v="2026-02-25 13:19:20"/>
        <s v="2026-02-25 13:27:35"/>
        <s v="2026-02-25 13:46:04"/>
        <s v="2026-02-25 13:46:49"/>
        <s v="2026-02-25 13:49:08"/>
        <s v="2026-02-25 13:51:00"/>
        <s v="2026-02-25 13:51:53"/>
        <s v="2026-02-25 13:52:32"/>
        <s v="2026-02-25 13:54:51"/>
        <s v="2026-02-25 13:56:05"/>
        <s v="2026-02-25 13:56:29"/>
        <s v="2026-02-25 13:57:07"/>
        <s v="2026-02-25 13:59:23"/>
        <s v="2026-02-25 13:59:34"/>
        <s v="2026-02-25 14:07:14"/>
        <s v="2026-02-25 14:13:46"/>
        <s v="2026-02-25 14:13:48"/>
        <s v="2026-02-25 14:13:50"/>
        <s v="2026-02-25 14:13:49"/>
        <s v="2026-02-25 14:13:51"/>
        <s v="2026-02-25 14:13:52"/>
        <s v="2026-02-25 14:13:54"/>
        <s v="2026-02-25 14:13:59"/>
        <s v="2026-02-25 14:15:10"/>
        <s v="2026-02-25 14:16:46"/>
        <s v="2026-02-25 14:20:19"/>
        <s v="2026-02-25 14:24:28"/>
        <s v="2026-02-25 14:25:35"/>
        <s v="2026-02-25 14:29:38"/>
        <s v="2026-02-25 14:29:54"/>
        <s v="2026-02-25 14:30:31"/>
        <s v="2026-02-25 14:31:15"/>
        <s v="2026-02-25 14:31:52"/>
        <s v="2026-03-02 17:51:01"/>
        <s v="2026-02-25 14:33:19"/>
        <s v="2026-02-25 14:40:38"/>
        <s v="2026-02-25 14:41:25"/>
        <s v="2026-02-25 14:44:56"/>
        <s v="2026-02-25 14:47:53"/>
        <s v="2026-02-25 14:50:36"/>
        <s v="2026-02-25 14:55:25"/>
        <s v="2026-02-25 14:56:03"/>
        <s v="2026-02-25 14:58:10"/>
        <s v="2026-02-25 14:58:42"/>
        <s v="2026-02-25 14:58:59"/>
        <s v="2026-02-25 15:01:28"/>
        <s v="2026-02-25 15:01:39"/>
        <s v="2026-02-25 15:04:16"/>
        <s v="2026-02-25 15:05:44"/>
        <s v="2026-02-25 15:06:48"/>
        <s v="2026-02-25 15:07:41"/>
        <s v="2026-02-25 15:09:26"/>
        <s v="2026-02-25 15:10:18"/>
        <s v="2026-02-25 15:11:41"/>
        <s v="2026-02-25 15:11:42"/>
        <s v="2026-02-25 15:13:11"/>
        <s v="2026-02-25 15:13:53"/>
        <s v="2026-02-25 15:15:33"/>
        <s v="2026-02-25 15:16:21"/>
        <s v="2026-02-25 15:16:25"/>
        <s v="2026-02-25 15:22:09"/>
        <s v="2026-02-25 15:24:47"/>
        <s v="2026-02-25 15:28:00"/>
        <s v="2026-02-25 15:31:29"/>
        <s v="2026-02-25 15:32:04"/>
        <s v="2026-02-25 15:32:44"/>
        <s v="2026-02-25 15:39:18"/>
        <s v="2026-02-25 15:40:45"/>
        <s v="2026-02-25 15:41:38"/>
        <s v="2026-02-25 15:41:59"/>
        <s v="2026-02-25 15:53:11"/>
        <s v="2026-02-25 15:55:55"/>
        <s v="2026-03-03 10:13:10"/>
        <s v="2026-02-25 16:00:57"/>
        <s v="2026-02-25 16:05:06"/>
        <s v="2026-02-25 16:05:28"/>
        <s v="2026-02-25 16:05:42"/>
        <s v="2026-02-25 16:07:03"/>
        <s v="2026-02-25 16:11:36"/>
        <s v="2026-02-25 16:14:11"/>
        <s v="2026-02-25 16:19:09"/>
        <s v="2026-02-25 16:22:42"/>
        <s v="2026-02-25 16:24:54"/>
        <s v="2026-02-25 16:27:20"/>
        <s v="2026-02-25 16:30:10"/>
        <s v="2026-02-25 16:30:31"/>
        <s v="2026-02-25 16:31:00"/>
        <s v="2026-03-03 10:13:47"/>
        <s v="2026-02-25 16:38:13"/>
        <s v="2026-03-03 10:14:09"/>
        <s v="2026-02-25 16:46:56"/>
        <s v="2026-02-25 16:47:09"/>
        <s v="2026-02-25 16:48:34"/>
        <s v="2026-02-25 16:51:35"/>
        <s v="2026-02-25 16:55:00"/>
        <s v="2026-03-03 15:55:25"/>
        <s v="2026-02-25 16:59:43"/>
        <s v="2026-02-25 17:00:09"/>
        <s v="2026-02-25 17:02:41"/>
        <s v="2026-02-25 17:03:32"/>
        <s v="2026-02-25 17:09:16"/>
        <s v="2026-02-25 17:10:02"/>
        <s v="2026-02-25 17:11:18"/>
        <s v="2026-02-25 17:23:52"/>
        <s v="2026-02-25 17:36:11"/>
        <s v="2026-02-25 17:45:45"/>
        <s v="2026-02-26 07:07:43"/>
        <s v="2026-02-26 07:08:06"/>
        <s v="2026-02-26 07:18:59"/>
        <s v="2026-02-26 07:34:00"/>
        <s v="2026-02-26 07:35:35"/>
        <s v="2026-02-26 07:42:37"/>
        <s v="2026-02-26 07:42:42"/>
        <s v="2026-02-26 07:42:44"/>
        <s v="2026-02-26 07:42:45"/>
        <s v="2026-02-26 07:42:46"/>
        <s v="2026-02-26 07:45:10"/>
        <s v="2026-02-26 07:47:48"/>
        <s v="2026-02-26 07:47:54"/>
        <s v="2026-02-26 07:47:52"/>
        <s v="2026-02-26 07:47:58"/>
        <s v="2026-02-26 07:55:16"/>
        <s v="2026-02-26 07:58:22"/>
        <s v="2026-02-26 08:06:42"/>
        <s v="2026-02-26 08:08:09"/>
        <s v="2026-02-26 08:12:19"/>
        <s v="2026-02-26 08:15:16"/>
        <s v="2026-02-26 08:32:15"/>
        <s v="2026-02-26 08:37:20"/>
        <s v="2026-02-26 08:38:30"/>
        <s v="2026-02-26 08:41:58"/>
        <s v="2026-02-26 08:46:10"/>
        <s v="2026-02-26 09:09:37"/>
        <s v="2026-02-26 09:16:19"/>
        <s v="2026-02-26 09:27:48"/>
        <s v="2026-02-26 09:33:37"/>
        <s v="2026-02-26 09:39:26"/>
        <s v="2026-02-26 09:42:28"/>
        <s v="2026-02-26 09:43:03"/>
        <s v="2026-02-26 09:44:29"/>
        <s v="2026-02-26 09:44:30"/>
        <s v="2026-02-26 09:46:27"/>
        <s v="2026-02-26 09:46:50"/>
        <s v="2026-02-26 09:47:44"/>
        <s v="2026-02-26 09:48:22"/>
        <s v="2026-02-26 09:52:13"/>
        <s v="2026-02-26 09:58:27"/>
        <s v="2026-02-26 09:58:33"/>
        <s v="2026-02-26 10:03:29"/>
        <s v="2026-02-26 10:06:31"/>
        <s v="2026-02-26 10:11:30"/>
        <s v="2026-02-26 10:16:01"/>
        <s v="2026-02-26 10:16:37"/>
        <s v="2026-02-26 10:21:47"/>
        <s v="2026-02-26 10:23:08"/>
        <s v="2026-02-26 10:23:20"/>
        <s v="2026-02-26 10:23:58"/>
        <s v="2026-02-26 10:24:53"/>
        <s v="2026-02-26 10:26:28"/>
        <s v="2026-02-26 10:27:42"/>
        <s v="2026-02-26 10:29:01"/>
        <s v="2026-02-26 10:29:12"/>
        <s v="2026-02-26 10:29:48"/>
        <s v="2026-02-26 10:30:30"/>
        <s v="2026-02-26 10:30:44"/>
        <s v="2026-02-26 10:30:48"/>
        <s v="2026-02-26 10:33:55"/>
        <s v="2026-02-26 10:35:01"/>
        <s v="2026-02-26 10:37:29"/>
        <s v="2026-02-26 10:40:00"/>
        <s v="2026-02-26 10:43:10"/>
        <s v="2026-02-26 10:44:36"/>
        <s v="2026-02-26 10:44:41"/>
        <s v="2026-02-26 10:45:02"/>
        <s v="2026-02-26 10:46:34"/>
        <s v="2026-02-26 10:47:52"/>
        <s v="2026-02-26 10:51:09"/>
        <s v="2026-02-26 10:51:10"/>
        <s v="2026-02-26 10:54:15"/>
        <s v="2026-02-26 10:56:05"/>
        <s v="2026-02-26 10:57:25"/>
        <s v="2026-02-26 10:57:50"/>
        <s v="2026-02-26 10:58:11"/>
        <s v="2026-02-26 10:59:00"/>
        <s v="2026-02-26 11:00:32"/>
        <s v="2026-02-26 11:09:09"/>
        <s v="2026-02-26 11:09:27"/>
        <s v="2026-02-26 11:10:55"/>
        <s v="2026-02-26 11:11:45"/>
        <s v="2026-02-26 11:19:35"/>
        <s v="2026-02-26 11:20:45"/>
        <s v="2026-02-26 11:25:50"/>
        <s v="2026-02-26 11:32:30"/>
        <s v="2026-02-26 11:33:12"/>
        <s v="2026-02-26 11:34:01"/>
        <s v="2026-02-26 11:35:01"/>
        <s v="2026-02-26 11:39:01"/>
        <s v="2026-02-26 11:40:10"/>
        <s v="2026-02-26 11:40:18"/>
        <s v="2026-02-26 11:41:28"/>
        <s v="2026-02-26 11:41:46"/>
        <s v="2026-02-26 11:43:33"/>
        <s v="2026-02-26 11:45:06"/>
        <s v="2026-02-26 11:45:41"/>
        <s v="2026-02-26 11:47:23"/>
        <s v="2026-02-26 11:50:39"/>
        <s v="2026-02-26 12:10:02"/>
        <s v="2026-02-26 12:20:26"/>
        <s v="2026-02-26 12:25:36"/>
        <s v="2026-02-26 12:27:17"/>
        <s v="2026-02-26 13:00:40"/>
        <s v="2026-02-26 13:11:08"/>
        <s v="2026-02-26 13:12:41"/>
        <s v="2026-02-26 13:16:17"/>
        <s v="2026-02-26 13:16:25"/>
        <s v="2026-02-26 13:20:38"/>
        <s v="2026-02-26 13:22:01"/>
        <s v="2026-02-26 13:28:34"/>
        <s v="2026-02-26 13:29:23"/>
        <s v="2026-02-26 13:33:52"/>
        <s v="2026-02-26 13:37:14"/>
        <s v="2026-02-26 13:38:49"/>
        <s v="2026-02-26 13:42:05"/>
        <s v="2026-02-26 13:42:43"/>
        <s v="2026-02-26 13:43:09"/>
        <s v="2026-02-26 13:45:51"/>
        <s v="2026-02-26 13:46:49"/>
        <s v="2026-02-26 13:50:01"/>
        <s v="2026-02-26 13:50:47"/>
        <s v="2026-02-26 13:51:57"/>
        <s v="2026-02-26 13:54:06"/>
        <s v="2026-02-26 13:58:22"/>
        <s v="2026-02-26 14:02:36"/>
        <s v="2026-02-26 14:04:24"/>
        <s v="2026-02-26 14:06:26"/>
        <s v="2026-02-26 14:06:25"/>
        <s v="2026-02-26 14:08:37"/>
        <s v="2026-02-26 14:08:46"/>
        <s v="2026-02-26 14:09:05"/>
        <s v="2026-02-26 14:11:19"/>
        <s v="2026-02-26 14:13:53"/>
        <s v="2026-02-26 14:18:54"/>
        <s v="2026-02-26 14:21:04"/>
        <s v="2026-02-26 14:23:25"/>
        <s v="2026-02-26 14:28:07"/>
        <s v="2026-02-26 14:28:51"/>
        <s v="2026-02-26 14:31:07"/>
        <s v="2026-02-26 14:36:13"/>
        <s v="2026-02-26 14:39:39"/>
        <s v="2026-02-26 14:41:08"/>
        <s v="2026-02-26 14:51:28"/>
        <s v="2026-02-26 14:51:46"/>
        <s v="2026-02-26 15:00:13"/>
        <s v="2026-02-26 15:01:37"/>
        <s v="2026-02-26 15:05:37"/>
        <s v="2026-02-26 15:05:58"/>
        <s v="2026-02-26 15:08:11"/>
        <s v="2026-02-26 15:12:31"/>
        <s v="2026-02-26 15:16:33"/>
        <s v="2026-02-26 15:16:56"/>
        <s v="2026-02-26 15:17:32"/>
        <s v="2026-02-26 15:18:42"/>
        <s v="2026-02-26 15:21:28"/>
        <s v="2026-02-26 15:26:18"/>
        <s v="2026-02-26 15:29:03"/>
        <s v="2026-02-26 15:29:22"/>
        <s v="2026-02-26 15:32:00"/>
        <s v="2026-02-26 15:44:20"/>
        <s v="2026-02-26 15:44:52"/>
        <s v="2026-02-26 15:46:26"/>
        <s v="2026-02-26 15:47:39"/>
        <s v="2026-02-26 15:59:25"/>
        <s v="2026-02-26 16:01:47"/>
        <s v="2026-02-26 16:03:09"/>
        <s v="2026-02-26 16:05:31"/>
        <s v="2026-02-26 16:06:08"/>
        <s v="2026-02-26 16:07:42"/>
        <s v="2026-02-26 16:08:11"/>
        <s v="2026-02-26 16:08:46"/>
        <s v="2026-03-03 13:00:05"/>
        <s v="2026-02-26 16:09:25"/>
        <s v="2026-02-26 16:10:08"/>
        <s v="2026-02-26 16:13:00"/>
        <s v="2026-02-26 16:13:10"/>
        <s v="2026-02-26 16:14:16"/>
        <s v="2026-02-26 16:14:57"/>
        <s v="2026-02-26 16:16:18"/>
        <s v="2026-02-26 16:17:03"/>
        <s v="2026-02-26 16:21:24"/>
        <s v="2026-02-26 16:22:07"/>
        <s v="2026-02-27 09:24:46"/>
        <s v="2026-02-26 16:24:27"/>
        <s v="2026-02-26 16:27:50"/>
        <s v="2026-02-26 16:31:44"/>
        <s v="2026-02-26 16:35:34"/>
        <s v="2026-02-26 16:37:17"/>
        <s v="2026-02-26 16:39:53"/>
        <s v="2026-02-26 16:40:25"/>
        <s v="2026-02-26 16:42:00"/>
        <s v="2026-02-26 16:42:45"/>
        <s v="2026-02-26 16:43:47"/>
        <s v="2026-02-26 16:44:12"/>
        <s v="2026-02-26 16:45:56"/>
        <s v="2026-02-26 16:46:21"/>
        <s v="2026-02-26 16:46:47"/>
        <s v="2026-02-26 16:47:23"/>
        <s v="2026-02-26 16:49:11"/>
        <s v="2026-02-26 16:52:14"/>
        <s v="2026-02-26 16:52:34"/>
        <s v="2026-02-26 16:52:45"/>
        <s v="2026-02-26 16:55:28"/>
        <s v="2026-02-26 16:59:41"/>
        <s v="2026-02-26 17:01:49"/>
        <s v="2026-02-26 17:03:37"/>
        <s v="2026-02-26 17:04:41"/>
        <s v="2026-02-26 17:05:17"/>
        <s v="2026-02-26 17:07:04"/>
        <s v="2026-02-26 17:07:25"/>
        <s v="2026-02-26 17:09:51"/>
        <s v="2026-02-26 17:11:18"/>
        <s v="2026-02-26 17:18:58"/>
        <s v="2026-02-26 17:25:53"/>
        <s v="2026-02-26 17:30:26"/>
        <s v="2026-02-26 17:32:16"/>
        <s v="2026-02-26 17:37:13"/>
        <s v="2026-02-26 17:42:02"/>
        <s v="2026-02-26 17:45:54"/>
        <s v="2026-02-26 17:49:46"/>
        <s v="2026-02-26 17:57:40"/>
        <s v="2026-02-26 18:00:53"/>
        <s v="2026-02-26 18:08:54"/>
        <s v="2026-02-26 18:17:52"/>
        <s v="2026-02-26 19:18:55"/>
        <s v="2026-02-26 19:19:51"/>
        <s v="2026-02-26 20:14:00"/>
        <s v="2026-02-26 21:47:33"/>
        <s v="2026-02-27 07:18:59"/>
        <s v="2026-02-27 07:23:59"/>
        <s v="2026-02-27 07:24:40"/>
        <s v="2026-02-27 07:27:37"/>
        <s v="2026-02-27 15:43:59"/>
        <s v="2026-02-27 07:49:16"/>
        <s v="2026-02-27 07:55:54"/>
        <s v="2026-02-27 08:00:28"/>
        <s v="2026-02-27 08:02:04"/>
        <s v="2026-02-27 08:02:07"/>
        <s v="2026-02-27 08:09:41"/>
        <s v="2026-02-27 08:10:54"/>
        <s v="2026-02-27 08:13:42"/>
        <s v="2026-02-27 08:15:01"/>
        <s v="2026-02-27 08:18:07"/>
        <s v="2026-02-27 08:19:24"/>
        <s v="2026-02-27 08:20:08"/>
        <s v="2026-02-27 08:22:32"/>
        <s v="2026-02-27 08:23:57"/>
        <s v="2026-02-27 08:25:38"/>
        <s v="2026-02-27 08:28:09"/>
        <s v="2026-02-27 08:28:15"/>
        <s v="2026-02-27 08:29:13"/>
        <s v="2026-02-27 08:30:00"/>
        <s v="2026-02-27 08:30:34"/>
        <s v="2026-02-27 08:30:53"/>
        <s v="2026-02-27 08:31:47"/>
        <s v="2026-02-27 08:35:59"/>
        <s v="2026-02-27 08:38:02"/>
        <s v="2026-02-27 08:38:56"/>
        <s v="2026-02-27 08:39:35"/>
        <s v="2026-02-27 08:40:50"/>
        <s v="2026-02-27 08:41:10"/>
        <s v="2026-02-27 08:42:56"/>
        <s v="2026-02-27 08:43:12"/>
        <s v="2026-02-27 08:46:15"/>
        <s v="2026-02-27 08:49:21"/>
        <s v="2026-02-27 08:50:51"/>
        <s v="2026-02-27 08:51:59"/>
        <s v="2026-02-27 08:57:47"/>
        <s v="2026-02-27 08:58:12"/>
        <s v="2026-02-27 08:59:06"/>
        <s v="2026-02-27 09:03:18"/>
        <s v="2026-02-27 09:04:18"/>
        <s v="2026-02-27 09:07:11"/>
        <s v="2026-02-27 09:08:39"/>
        <s v="2026-02-27 09:09:10"/>
        <s v="2026-02-27 09:09:55"/>
        <s v="2026-02-27 09:11:50"/>
        <s v="2026-02-27 09:26:06"/>
        <s v="2026-02-27 09:31:22"/>
        <s v="2026-02-27 09:36:13"/>
        <s v="2026-02-27 09:37:09"/>
        <s v="2026-02-27 09:37:11"/>
        <s v="2026-02-27 09:37:48"/>
        <s v="2026-02-27 09:38:54"/>
        <s v="2026-02-27 09:40:08"/>
        <s v="2026-02-27 09:40:40"/>
        <s v="2026-02-27 09:41:02"/>
        <s v="2026-02-27 09:41:20"/>
        <s v="2026-02-27 09:41:42"/>
        <s v="2026-02-27 09:42:01"/>
        <s v="2026-02-27 09:43:52"/>
        <s v="2026-02-27 09:45:30"/>
        <s v="2026-02-27 09:48:36"/>
        <s v="2026-02-27 09:55:23"/>
        <s v="2026-02-27 09:58:23"/>
        <s v="2026-02-27 10:04:37"/>
        <s v="2026-02-27 10:06:01"/>
        <s v="2026-02-27 10:07:50"/>
        <s v="2026-02-27 10:08:36"/>
        <s v="2026-02-27 10:08:54"/>
        <s v="2026-02-27 10:10:47"/>
        <s v="2026-02-27 10:12:02"/>
        <s v="2026-02-27 10:14:24"/>
        <s v="2026-02-27 10:23:01"/>
        <s v="2026-02-27 10:23:44"/>
        <s v="2026-02-27 10:28:49"/>
        <s v="2026-02-27 10:35:36"/>
        <s v="2026-02-27 10:42:36"/>
        <s v="2026-02-27 10:43:51"/>
        <s v="2026-02-27 10:45:28"/>
        <s v="2026-02-27 10:47:27"/>
        <s v="2026-02-27 10:49:01"/>
        <s v="2026-02-27 10:49:02"/>
        <s v="2026-02-27 10:51:23"/>
        <s v="2026-02-27 10:54:53"/>
        <s v="2026-02-27 10:58:14"/>
        <s v="2026-02-27 10:58:22"/>
        <s v="2026-02-27 10:58:25"/>
        <s v="2026-02-27 11:00:09"/>
        <s v="2026-02-27 11:00:39"/>
        <s v="2026-02-27 11:05:01"/>
        <s v="2026-02-27 11:09:07"/>
        <s v="2026-02-27 11:09:48"/>
        <s v="2026-02-27 11:12:18"/>
        <s v="2026-02-27 11:13:02"/>
        <s v="2026-02-27 11:17:15"/>
        <s v="2026-02-27 11:18:20"/>
        <s v="2026-02-27 11:20:35"/>
        <s v="2026-02-27 11:25:14"/>
        <s v="2026-02-27 11:25:36"/>
        <s v="2026-02-27 11:27:13"/>
        <s v="2026-02-27 11:29:24"/>
        <s v="2026-02-27 11:31:19"/>
        <s v="2026-02-27 11:32:43"/>
        <s v="2026-02-27 11:34:47"/>
        <s v="2026-02-27 11:40:29"/>
        <s v="2026-02-27 11:41:00"/>
        <s v="2026-02-27 11:44:19"/>
        <s v="2026-02-27 11:46:12"/>
        <s v="2026-02-27 11:47:19"/>
        <s v="2026-02-27 11:47:27"/>
        <s v="2026-02-27 11:48:13"/>
        <s v="2026-02-27 11:48:43"/>
        <s v="2026-02-27 11:51:51"/>
        <s v="2026-02-27 11:55:35"/>
        <s v="2026-02-27 11:58:49"/>
        <s v="2026-02-27 11:59:19"/>
        <s v="2026-02-27 12:00:36"/>
        <s v="2026-02-27 12:02:53"/>
        <s v="2026-02-27 12:04:16"/>
        <s v="2026-02-27 12:04:31"/>
        <s v="2026-02-27 12:07:42"/>
        <s v="2026-02-27 12:10:45"/>
        <s v="2026-02-27 12:12:46"/>
        <s v="2026-02-27 12:13:09"/>
        <s v="2026-02-27 12:14:23"/>
        <s v="2026-02-27 12:17:12"/>
        <s v="2026-02-27 12:18:03"/>
        <s v="2026-02-27 12:28:14"/>
        <s v="2026-02-27 12:29:05"/>
        <s v="2026-02-27 12:30:31"/>
        <s v="2026-02-27 12:42:50"/>
        <s v="2026-02-27 12:50:00"/>
        <s v="2026-02-27 12:50:42"/>
        <s v="2026-02-27 13:01:41"/>
        <s v="2026-02-27 13:05:03"/>
        <s v="2026-02-27 13:05:28"/>
        <s v="2026-02-27 13:09:58"/>
        <s v="2026-02-27 13:19:05"/>
        <s v="2026-02-27 13:20:24"/>
        <s v="2026-02-27 13:21:01"/>
        <s v="2026-02-27 13:29:01"/>
        <s v="2026-02-27 13:30:45"/>
        <s v="2026-02-27 13:32:52"/>
        <s v="2026-02-27 13:36:27"/>
        <s v="2026-02-27 13:40:10"/>
        <s v="2026-02-27 13:40:52"/>
        <s v="2026-02-27 13:44:12"/>
        <s v="2026-03-02 12:00:18"/>
        <s v="2026-02-27 13:55:12"/>
        <s v="2026-02-27 13:55:55"/>
        <s v="2026-02-27 13:55:58"/>
        <s v="2026-02-27 13:56:52"/>
        <s v="2026-02-27 13:57:29"/>
        <s v="2026-02-27 13:57:51"/>
        <s v="2026-02-27 13:59:53"/>
        <s v="2026-02-27 14:02:36"/>
        <s v="2026-02-27 14:06:49"/>
        <s v="2026-02-27 14:07:52"/>
        <s v="2026-02-27 14:09:52"/>
        <s v="2026-02-27 14:11:37"/>
        <s v="2026-02-27 14:12:32"/>
        <s v="2026-02-27 14:12:36"/>
        <s v="2026-02-27 14:13:14"/>
        <s v="2026-02-27 14:13:28"/>
        <s v="2026-02-27 14:20:31"/>
        <s v="2026-02-27 14:20:53"/>
        <s v="2026-02-27 14:22:34"/>
        <s v="2026-02-27 14:23:10"/>
        <s v="2026-02-27 14:28:52"/>
        <s v="2026-02-27 14:29:25"/>
        <s v="2026-02-27 14:32:56"/>
        <s v="2026-02-27 14:33:37"/>
        <s v="2026-02-27 14:35:16"/>
        <s v="2026-02-27 14:37:10"/>
        <s v="2026-02-27 14:39:47"/>
        <s v="2026-02-27 14:47:12"/>
        <s v="2026-02-27 14:49:05"/>
        <s v="2026-02-27 14:49:15"/>
        <s v="2026-02-27 14:49:34"/>
        <s v="2026-02-27 14:51:03"/>
        <s v="2026-02-27 14:51:19"/>
        <s v="2026-02-27 14:51:51"/>
        <s v="2026-02-27 14:52:00"/>
        <s v="2026-02-27 14:54:20"/>
        <s v="2026-02-27 14:55:02"/>
        <s v="2026-02-27 14:55:07"/>
        <s v="2026-02-27 14:56:55"/>
        <s v="2026-02-27 15:00:17"/>
        <s v="2026-02-27 15:02:15"/>
        <s v="2026-02-27 15:02:42"/>
        <s v="2026-02-27 15:11:31"/>
        <s v="2026-02-27 15:14:51"/>
        <s v="2026-02-27 15:19:32"/>
        <s v="2026-02-27 15:22:17"/>
        <s v="2026-02-27 15:25:00"/>
        <s v="2026-02-27 15:25:16"/>
        <s v="2026-02-27 15:26:32"/>
        <s v="2026-02-27 15:27:26"/>
        <s v="2026-02-27 15:28:19"/>
        <s v="2026-02-27 15:31:07"/>
        <s v="2026-02-27 15:34:24"/>
        <s v="2026-02-27 15:35:39"/>
        <s v="2026-02-27 15:37:24"/>
        <s v="2026-02-27 15:37:56"/>
        <s v="2026-02-27 15:38:59"/>
        <s v="2026-02-27 15:39:33"/>
        <s v="2026-02-27 15:42:00"/>
        <s v="2026-02-27 15:44:59"/>
        <s v="2026-02-27 15:45:26"/>
        <s v="2026-02-27 15:45:27"/>
        <s v="2026-02-27 15:49:02"/>
        <s v="2026-02-27 15:49:20"/>
        <s v="2026-02-27 15:55:40"/>
        <s v="2026-02-27 15:56:07"/>
        <s v="2026-02-27 15:57:45"/>
        <s v="2026-02-27 16:00:53"/>
        <s v="2026-02-27 16:01:07"/>
        <s v="2026-02-27 16:02:49"/>
        <s v="2026-02-27 16:06:28"/>
        <s v="2026-02-27 16:08:54"/>
        <s v="2026-03-02 11:45:57"/>
        <s v="2026-02-27 16:12:30"/>
        <s v="2026-02-27 16:12:58"/>
        <s v="2026-02-27 16:13:36"/>
        <s v="2026-02-27 16:13:42"/>
        <s v="2026-02-27 16:15:29"/>
        <s v="2026-02-27 16:16:31"/>
        <s v="2026-02-27 16:18:58"/>
        <s v="2026-02-27 16:19:02"/>
        <s v="2026-02-27 16:22:00"/>
        <s v="2026-02-27 16:22:32"/>
        <s v="2026-02-27 16:23:18"/>
        <s v="2026-02-27 16:25:08"/>
        <s v="2026-02-27 16:27:24"/>
        <s v="2026-02-27 16:28:14"/>
        <s v="2026-02-27 16:28:16"/>
        <s v="2026-02-27 16:31:36"/>
        <s v="2026-02-27 16:32:28"/>
        <s v="2026-02-27 16:41:01"/>
        <s v="2026-02-27 16:43:43"/>
        <s v="2026-02-27 16:47:22"/>
        <s v="2026-02-27 16:50:13"/>
        <s v="2026-02-27 16:57:57"/>
        <s v="2026-02-27 17:02:35"/>
        <s v="2026-02-27 17:03:22"/>
        <s v="2026-02-27 17:04:16"/>
        <s v="2026-02-27 17:12:37"/>
        <s v="2026-02-27 17:19:32"/>
        <s v="2026-02-27 17:30:32"/>
        <s v="2026-02-27 17:42:15"/>
        <s v="2026-02-27 18:08:41"/>
        <s v="2026-02-27 18:10:42"/>
        <s v="2026-02-27 18:21:03"/>
        <s v="2026-02-27 19:35:39"/>
        <s v="2026-02-27 20:56:36"/>
        <s v="2026-02-28 08:18:38"/>
        <s v="2026-02-28 09:43:47"/>
        <s v="2026-02-28 09:51:29"/>
        <s v="2026-02-28 09:55:47"/>
        <s v="2026-02-28 10:01:11"/>
        <s v="2026-02-28 10:05:47"/>
        <s v="2026-02-28 10:36:41"/>
        <s v="2026-02-28 10:39:43"/>
        <s v="2026-02-28 10:45:08"/>
        <s v="2026-02-28 10:47:00"/>
        <s v="2026-02-28 10:48:01"/>
        <s v="2026-02-28 10:56:38"/>
        <s v="2026-02-28 11:23:31"/>
        <s v="2026-02-28 11:38:41"/>
        <s v="2026-02-28 11:46:58"/>
        <s v="2026-02-28 11:55:08"/>
        <s v="2026-02-28 12:37:45"/>
        <s v="2026-02-28 13:26:00"/>
        <s v="2026-02-28 13:38:21"/>
        <s v="2026-02-28 16:07:39"/>
        <s v="2026-03-01 07:14:09"/>
        <s v="2026-03-01 09:11:02"/>
        <s v="2026-03-01 09:58:17"/>
        <s v="2026-03-01 13:04:48"/>
        <s v="2026-03-01 20:28:40"/>
        <s v="2026-03-02 06:47:49"/>
        <s v="2026-03-02 07:01:30"/>
        <s v="2026-03-02 07:56:56"/>
        <s v="2026-03-02 08:06:45"/>
        <s v="2026-03-02 08:07:34"/>
        <s v="2026-03-02 08:12:01"/>
        <s v="2026-03-02 08:12:29"/>
        <s v="2026-03-02 08:19:30"/>
        <s v="2026-03-02 08:27:26"/>
        <s v="2026-03-02 08:27:51"/>
        <s v="2026-03-02 08:30:51"/>
        <s v="2026-03-02 08:32:08"/>
        <s v="2026-03-02 08:35:35"/>
        <s v="2026-03-02 08:35:55"/>
        <s v="2026-03-02 08:39:39"/>
        <s v="2026-03-02 08:44:29"/>
        <s v="2026-03-02 08:46:50"/>
        <s v="2026-03-02 08:48:01"/>
        <s v="2026-03-02 08:48:04"/>
        <s v="2026-03-02 08:48:48"/>
        <s v="2026-03-02 08:50:06"/>
        <s v="2026-03-02 08:50:48"/>
        <s v="2026-03-02 08:51:08"/>
        <s v="2026-03-02 08:51:50"/>
        <s v="2026-03-02 08:52:41"/>
        <s v="2026-03-02 08:53:54"/>
        <s v="2026-03-02 08:55:43"/>
        <s v="2026-03-02 08:56:12"/>
        <s v="2026-03-02 08:56:25"/>
        <s v="2026-03-02 08:57:54"/>
        <s v="2026-03-02 08:59:22"/>
        <s v="2026-03-02 09:00:33"/>
        <s v="2026-03-02 09:00:50"/>
        <s v="2026-03-02 09:02:16"/>
        <s v="2026-03-02 09:05:33"/>
        <s v="2026-03-02 09:06:06"/>
        <s v="2026-03-02 09:06:47"/>
        <s v="2026-03-02 09:13:40"/>
        <s v="2026-03-02 09:15:46"/>
        <s v="2026-03-02 09:17:01"/>
        <s v="2026-03-02 09:18:16"/>
        <s v="2026-03-02 09:20:06"/>
        <s v="2026-03-02 09:24:23"/>
        <s v="2026-03-02 09:26:06"/>
        <s v="2026-03-02 09:27:52"/>
        <s v="2026-03-02 09:29:05"/>
        <s v="2026-03-02 09:29:59"/>
        <s v="2026-03-02 09:34:59"/>
        <s v="2026-03-02 09:38:00"/>
        <s v="2026-03-02 09:41:52"/>
        <s v="2026-03-02 09:42:04"/>
        <s v="2026-03-02 09:43:00"/>
        <s v="2026-03-02 09:45:13"/>
        <s v="2026-03-02 09:45:23"/>
        <s v="2026-03-02 09:46:38"/>
        <s v="2026-03-02 09:47:50"/>
        <s v="2026-03-02 09:51:03"/>
        <s v="2026-03-02 09:56:02"/>
        <s v="2026-03-02 10:00:22"/>
        <s v="2026-03-02 10:01:43"/>
        <s v="2026-03-02 10:02:41"/>
        <s v="2026-03-02 10:05:19"/>
        <s v="2026-03-02 10:05:25"/>
        <s v="2026-03-02 10:05:28"/>
        <s v="2026-03-02 10:06:43"/>
        <s v="2026-03-02 10:08:18"/>
        <s v="2026-03-02 10:11:27"/>
        <s v="2026-03-02 10:13:05"/>
        <s v="2026-03-02 10:20:10"/>
        <s v="2026-03-02 10:21:01"/>
        <s v="2026-03-02 10:22:48"/>
        <s v="2026-03-02 10:23:00"/>
        <s v="2026-03-02 10:23:07"/>
        <s v="2026-03-02 10:23:58"/>
        <s v="2026-03-02 10:26:35"/>
        <s v="2026-03-02 10:27:47"/>
        <s v="2026-03-02 10:28:26"/>
        <s v="2026-03-02 10:31:40"/>
        <s v="2026-03-02 10:33:32"/>
        <s v="2026-03-02 10:37:13"/>
        <s v="2026-03-02 10:40:18"/>
        <s v="2026-03-02 10:40:41"/>
        <s v="2026-03-02 10:41:00"/>
        <s v="2026-03-02 10:44:02"/>
        <s v="2026-03-02 10:44:22"/>
        <s v="2026-03-02 10:47:11"/>
        <s v="2026-03-02 10:47:52"/>
        <s v="2026-03-02 10:48:55"/>
        <s v="2026-03-02 10:50:18"/>
        <s v="2026-03-02 10:51:41"/>
        <s v="2026-03-02 10:52:33"/>
        <s v="2026-03-02 10:53:39"/>
        <s v="2026-03-02 10:54:44"/>
        <s v="2026-03-02 10:55:11"/>
        <s v="2026-03-02 10:55:53"/>
        <s v="2026-03-02 10:55:58"/>
        <s v="2026-03-02 10:58:17"/>
        <s v="2026-03-02 10:59:38"/>
        <s v="2026-03-02 10:59:53"/>
        <s v="2026-03-02 11:00:20"/>
        <s v="2026-03-02 11:02:20"/>
        <s v="2026-03-02 11:02:45"/>
        <s v="2026-03-02 11:03:53"/>
        <s v="2026-03-02 11:04:40"/>
        <s v="2026-03-02 11:05:08"/>
        <s v="2026-03-02 11:05:27"/>
        <s v="2026-03-02 11:08:23"/>
        <s v="2026-03-02 11:11:44"/>
        <s v="2026-03-02 11:11:59"/>
        <s v="2026-03-02 11:12:51"/>
        <s v="2026-03-02 11:13:58"/>
        <s v="2026-03-02 11:19:04"/>
        <s v="2026-03-02 11:19:36"/>
        <s v="2026-03-02 11:20:46"/>
        <s v="2026-03-02 11:21:02"/>
        <s v="2026-03-02 11:21:24"/>
        <s v="2026-03-02 11:23:18"/>
        <s v="2026-03-02 11:26:03"/>
        <s v="2026-03-02 11:27:22"/>
        <s v="2026-03-02 11:28:26"/>
        <s v="2026-03-02 11:32:01"/>
        <s v="2026-03-02 11:33:24"/>
        <s v="2026-03-02 11:33:33"/>
        <s v="2026-03-02 11:33:58"/>
        <s v="2026-03-02 11:36:34"/>
        <s v="2026-03-02 11:39:34"/>
        <s v="2026-03-02 11:41:39"/>
        <s v="2026-03-02 11:47:53"/>
        <s v="2026-03-02 11:48:04"/>
        <s v="2026-03-02 11:51:20"/>
        <s v="2026-03-02 11:56:32"/>
        <s v="2026-03-02 12:00:21"/>
        <s v="2026-03-02 12:03:38"/>
        <s v="2026-03-02 12:05:07"/>
        <s v="2026-03-02 12:06:50"/>
        <s v="2026-03-02 12:07:09"/>
        <s v="2026-03-02 12:10:13"/>
        <s v="2026-03-02 12:14:32"/>
        <s v="2026-03-02 12:14:42"/>
        <s v="2026-03-02 12:14:54"/>
        <s v="2026-03-02 12:16:02"/>
        <s v="2026-03-02 12:27:04"/>
        <s v="2026-03-02 12:29:12"/>
        <s v="2026-03-02 12:32:38"/>
        <s v="2026-03-02 12:48:25"/>
        <s v="2026-03-02 12:57:12"/>
        <s v="2026-03-02 13:00:29"/>
        <s v="2026-03-02 13:00:31"/>
        <s v="2026-03-02 13:00:33"/>
        <s v="2026-03-02 13:00:52"/>
        <s v="2026-03-02 13:04:56"/>
        <s v="2026-03-02 13:08:23"/>
        <s v="2026-03-02 13:13:48"/>
        <s v="2026-03-02 13:14:20"/>
        <s v="2026-03-02 13:15:41"/>
        <s v="2026-03-02 13:16:37"/>
        <s v="2026-03-02 13:16:46"/>
        <s v="2026-03-02 13:18:19"/>
        <s v="2026-03-02 13:18:20"/>
        <s v="2026-03-02 13:21:31"/>
        <s v="2026-03-02 13:26:34"/>
        <s v="2026-03-02 13:28:37"/>
        <s v="2026-03-02 13:30:54"/>
        <s v="2026-03-02 13:32:02"/>
        <s v="2026-03-02 13:34:34"/>
        <s v="2026-03-02 13:34:57"/>
        <s v="2026-03-02 13:35:46"/>
        <s v="2026-03-02 13:36:34"/>
        <s v="2026-03-02 13:38:06"/>
        <s v="2026-03-02 13:44:31"/>
        <s v="2026-03-02 13:44:50"/>
        <s v="2026-03-02 13:44:56"/>
        <s v="2026-03-02 13:46:28"/>
        <s v="2026-03-02 13:49:27"/>
        <s v="2026-03-02 13:51:32"/>
        <s v="2026-03-02 13:52:37"/>
        <s v="2026-03-02 13:56:32"/>
        <s v="2026-03-02 13:57:32"/>
        <s v="2026-03-02 14:00:33"/>
        <s v="2026-03-02 14:00:57"/>
        <s v="2026-03-02 14:04:26"/>
        <s v="2026-03-02 14:04:39"/>
        <s v="2026-03-02 14:05:27"/>
        <s v="2026-03-02 14:10:24"/>
        <s v="2026-03-02 14:16:00"/>
        <s v="2026-03-02 14:16:06"/>
        <s v="2026-03-02 14:19:20"/>
        <s v="2026-03-02 14:24:48"/>
        <s v="2026-03-02 14:30:03"/>
        <s v="2026-03-02 14:34:15"/>
        <s v="2026-03-02 14:35:08"/>
        <s v="2026-03-02 14:39:40"/>
        <s v="2026-03-02 14:39:53"/>
        <s v="2026-03-02 14:44:00"/>
        <s v="2026-03-02 14:44:12"/>
        <s v="2026-03-02 14:49:32"/>
        <s v="2026-03-02 14:51:29"/>
        <s v="2026-03-02 14:51:49"/>
        <s v="2026-03-02 14:53:09"/>
        <s v="2026-03-02 14:53:31"/>
        <s v="2026-03-02 14:55:17"/>
        <s v="2026-03-02 14:55:23"/>
        <s v="2026-03-02 14:57:29"/>
        <s v="2026-03-02 15:06:20"/>
        <s v="2026-03-02 15:08:28"/>
        <s v="2026-03-02 15:10:09"/>
        <s v="2026-03-02 15:12:26"/>
        <s v="2026-03-02 15:13:31"/>
        <s v="2026-03-02 15:13:40"/>
        <s v="2026-03-02 15:14:04"/>
        <s v="2026-03-02 15:14:52"/>
        <s v="2026-03-02 15:14:56"/>
        <s v="2026-03-02 15:18:57"/>
        <s v="2026-03-02 15:20:54"/>
        <s v="2026-03-02 15:22:25"/>
        <s v="2026-03-02 15:23:35"/>
        <s v="2026-03-02 15:25:54"/>
        <s v="2026-03-02 15:26:32"/>
        <s v="2026-03-02 15:29:59"/>
        <s v="2026-03-02 15:32:42"/>
        <s v="2026-03-02 15:36:53"/>
        <s v="2026-03-02 15:41:43"/>
        <s v="2026-03-02 15:42:40"/>
        <s v="2026-03-02 15:44:45"/>
        <s v="2026-03-02 15:45:20"/>
        <s v="2026-03-02 15:49:09"/>
        <s v="2026-03-02 15:55:53"/>
        <s v="2026-03-02 15:56:19"/>
        <s v="2026-03-02 15:59:35"/>
        <s v="2026-03-02 16:02:04"/>
        <s v="2026-03-02 16:03:15"/>
        <s v="2026-03-02 16:04:18"/>
        <s v="2026-03-02 16:08:26"/>
        <s v="2026-03-02 16:09:29"/>
        <s v="2026-03-02 16:17:02"/>
        <s v="2026-03-02 16:27:03"/>
        <s v="2026-03-02 16:27:26"/>
        <s v="2026-03-02 16:34:09"/>
        <s v="2026-03-02 16:34:37"/>
        <s v="2026-03-02 16:36:37"/>
        <s v="2026-03-02 16:37:12"/>
        <s v="2026-03-02 16:41:27"/>
        <s v="2026-03-02 16:43:16"/>
        <s v="2026-03-02 16:43:18"/>
        <s v="2026-03-02 16:46:15"/>
        <s v="2026-03-02 16:47:06"/>
        <s v="2026-03-02 16:48:54"/>
        <s v="2026-03-02 16:49:11"/>
        <s v="2026-03-02 16:51:48"/>
        <s v="2026-03-02 16:52:12"/>
        <s v="2026-03-02 16:52:40"/>
        <s v="2026-03-02 16:57:55"/>
        <s v="2026-03-02 17:00:37"/>
        <s v="2026-03-02 17:00:40"/>
        <s v="2026-03-02 17:09:51"/>
        <s v="2026-03-02 17:26:10"/>
        <s v="2026-03-02 17:28:26"/>
        <s v="2026-03-02 17:32:29"/>
        <s v="2026-03-02 17:35:26"/>
        <s v="2026-03-02 17:36:03"/>
        <s v="2026-03-02 17:39:55"/>
        <s v="2026-03-02 17:48:11"/>
        <s v="2026-03-02 17:51:59"/>
        <s v="2026-03-02 17:59:17"/>
        <s v="2026-03-02 18:02:42"/>
        <s v="2026-03-02 18:03:52"/>
        <s v="2026-03-02 18:23:16"/>
        <s v="2026-03-02 18:34:59"/>
        <s v="2026-03-02 18:38:02"/>
        <s v="2026-03-02 18:43:33"/>
        <s v="2026-03-02 18:49:54"/>
        <s v="2026-03-02 18:56:09"/>
        <s v="2026-03-02 18:58:52"/>
        <s v="2026-03-02 19:33:28"/>
        <s v="2026-03-02 19:41:38"/>
        <s v="2026-03-02 19:48:26"/>
        <s v="2026-03-02 19:49:46"/>
        <s v="2026-03-02 21:00:19"/>
        <s v="2026-03-02 21:22:44"/>
        <s v="2026-03-03 06:50:13"/>
        <s v="2026-03-03 07:21:47"/>
        <s v="2026-03-03 07:23:59"/>
        <s v="2026-03-03 07:29:19"/>
        <s v="2026-03-03 07:35:55"/>
        <s v="2026-03-03 07:36:39"/>
        <s v="2026-03-03 07:41:17"/>
        <s v="2026-03-03 07:49:30"/>
        <s v="2026-03-03 07:51:47"/>
        <s v="2026-03-03 07:58:33"/>
        <s v="2026-03-03 08:02:30"/>
        <s v="2026-03-03 08:11:19"/>
        <s v="2026-03-03 08:12:07"/>
        <s v="2026-03-03 08:13:15"/>
        <s v="2026-03-03 08:13:49"/>
        <s v="2026-03-03 08:14:23"/>
        <s v="2026-03-03 08:23:38"/>
        <s v="2026-03-03 08:27:38"/>
        <s v="2026-03-03 08:28:55"/>
        <s v="2026-03-03 08:30:50"/>
        <s v="2026-03-03 08:31:06"/>
        <s v="2026-03-03 08:32:19"/>
        <s v="2026-03-03 08:35:31"/>
        <s v="2026-03-03 08:35:46"/>
        <s v="2026-03-03 08:36:06"/>
        <s v="2026-03-03 08:36:35"/>
        <s v="2026-03-03 08:38:58"/>
        <s v="2026-03-03 08:39:11"/>
        <s v="2026-03-03 08:39:54"/>
        <s v="2026-03-03 08:40:14"/>
        <s v="2026-03-03 08:41:33"/>
        <s v="2026-03-03 08:42:25"/>
        <s v="2026-03-03 08:42:44"/>
        <s v="2026-03-03 08:43:32"/>
        <s v="2026-03-03 08:44:36"/>
        <s v="2026-03-03 08:44:38"/>
        <s v="2026-03-03 08:44:43"/>
        <s v="2026-03-03 08:44:55"/>
        <s v="2026-03-03 08:45:53"/>
        <s v="2026-03-03 08:50:41"/>
        <s v="2026-03-03 08:50:44"/>
        <s v="2026-03-03 08:50:55"/>
        <s v="2026-03-03 08:51:12"/>
        <s v="2026-03-03 08:56:52"/>
        <s v="2026-03-03 08:57:55"/>
        <s v="2026-03-03 08:58:43"/>
        <s v="2026-03-03 08:59:41"/>
        <s v="2026-03-03 09:00:09"/>
        <s v="2026-03-03 09:01:25"/>
        <s v="2026-03-03 09:02:19"/>
        <s v="2026-03-03 09:03:53"/>
        <s v="2026-03-03 09:05:34"/>
        <s v="2026-03-03 09:07:03"/>
        <s v="2026-03-03 09:08:55"/>
        <s v="2026-03-03 09:11:21"/>
        <s v="2026-03-03 09:15:01"/>
        <s v="2026-03-03 09:15:34"/>
        <s v="2026-03-03 09:15:46"/>
        <s v="2026-03-03 09:15:53"/>
        <s v="2026-03-03 09:18:13"/>
        <s v="2026-03-03 09:19:34"/>
        <s v="2026-03-03 09:20:40"/>
        <s v="2026-03-03 09:21:05"/>
        <s v="2026-03-03 09:29:00"/>
        <s v="2026-03-03 09:30:18"/>
        <s v="2026-03-03 09:38:13"/>
        <s v="2026-03-03 09:40:03"/>
        <s v="2026-03-03 09:41:13"/>
        <s v="2026-03-03 09:42:33"/>
        <s v="2026-03-03 09:44:34"/>
        <s v="2026-03-03 09:45:37"/>
        <s v="2026-03-03 09:45:48"/>
        <s v="2026-03-03 09:46:49"/>
        <s v="2026-03-03 09:47:03"/>
        <s v="2026-03-03 09:47:08"/>
        <s v="2026-03-03 09:49:12"/>
        <s v="2026-03-03 09:51:09"/>
        <s v="2026-03-03 09:56:47"/>
        <s v="2026-03-03 09:58:05"/>
        <s v="2026-03-03 10:02:35"/>
        <s v="2026-03-03 10:03:34"/>
        <s v="2026-03-03 10:04:53"/>
        <s v="2026-03-03 10:06:57"/>
        <s v="2026-03-03 10:10:51"/>
        <s v="2026-03-03 10:15:12"/>
        <s v="2026-03-03 10:18:12"/>
        <s v="2026-03-03 10:19:27"/>
        <s v="2026-03-03 10:22:55"/>
        <s v="2026-03-03 10:24:23"/>
        <s v="2026-03-03 10:26:58"/>
        <s v="2026-03-03 10:29:43"/>
        <s v="2026-03-03 10:34:27"/>
        <s v="2026-03-03 10:38:28"/>
        <s v="2026-03-03 10:39:53"/>
        <s v="2026-03-03 10:41:31"/>
        <s v="2026-03-03 10:42:06"/>
        <s v="2026-03-03 10:42:43"/>
        <s v="2026-03-03 10:44:06"/>
        <s v="2026-03-03 10:45:22"/>
        <s v="2026-03-03 10:45:48"/>
        <s v="2026-03-03 10:45:55"/>
        <s v="2026-03-03 10:48:55"/>
        <s v="2026-03-03 10:52:47"/>
        <s v="2026-03-03 10:57:54"/>
        <s v="2026-03-03 11:01:53"/>
        <s v="2026-03-03 11:04:35"/>
        <s v="2026-03-03 11:05:19"/>
        <s v="2026-03-03 11:06:55"/>
        <s v="2026-03-03 11:07:26"/>
        <s v="2026-03-03 11:20:00"/>
        <s v="2026-03-03 11:21:13"/>
        <s v="2026-03-03 11:22:33"/>
        <s v="2026-03-03 11:26:38"/>
        <s v="2026-03-03 11:26:46"/>
        <s v="2026-03-03 11:27:32"/>
        <s v="2026-03-03 11:27:49"/>
        <s v="2026-03-03 11:29:38"/>
        <s v="2026-03-03 11:31:25"/>
        <s v="2026-03-03 11:44:35"/>
        <s v="2026-03-03 11:44:38"/>
        <s v="2026-03-03 11:45:22"/>
        <s v="2026-03-03 11:50:34"/>
        <s v="2026-03-03 11:52:01"/>
        <s v="2026-03-03 11:52:23"/>
        <s v="2026-03-03 11:57:54"/>
        <s v="2026-03-03 12:01:38"/>
        <s v="2026-03-03 12:01:58"/>
        <s v="2026-03-03 12:05:48"/>
        <s v="2026-03-03 12:06:59"/>
        <s v="2026-03-03 12:08:06"/>
        <s v="2026-03-03 12:17:29"/>
        <s v="2026-03-03 12:22:12"/>
        <s v="2026-03-03 12:22:51"/>
        <s v="2026-03-03 12:22:52"/>
        <s v="2026-03-03 12:23:17"/>
        <s v="2026-03-03 12:29:46"/>
        <s v="2026-03-03 12:32:05"/>
        <s v="2026-03-03 12:36:15"/>
        <s v="2026-03-03 12:37:32"/>
        <s v="2026-03-03 12:43:09"/>
        <s v="2026-03-03 12:59:47"/>
        <s v="2026-03-03 12:59:59"/>
        <s v="2026-03-03 13:12:11"/>
        <s v="2026-03-03 13:12:39"/>
        <s v="2026-03-03 13:15:48"/>
        <s v="2026-03-03 13:20:26"/>
        <s v="2026-03-03 13:22:13"/>
        <s v="2026-03-03 13:37:13"/>
        <s v="2026-03-03 13:39:22"/>
        <s v="2026-03-03 13:43:11"/>
        <s v="2026-03-03 13:48:34"/>
        <s v="2026-03-03 13:55:25"/>
        <s v="2026-03-03 14:02:43"/>
        <s v="2026-03-03 14:04:59"/>
        <s v="2026-03-03 14:09:07"/>
        <s v="2026-03-03 14:12:07"/>
        <s v="2026-03-03 14:17:03"/>
        <s v="2026-03-03 14:17:57"/>
        <s v="2026-03-03 14:19:00"/>
        <s v="2026-03-03 14:19:29"/>
        <s v="2026-03-03 14:29:49"/>
        <s v="2026-03-03 14:30:23"/>
        <s v="2026-03-03 14:31:43"/>
        <s v="2026-03-03 14:34:08"/>
        <s v="2026-03-03 14:37:28"/>
        <s v="2026-03-03 14:39:01"/>
        <s v="2026-03-03 14:39:54"/>
        <s v="2026-03-03 14:42:34"/>
        <s v="2026-03-03 14:44:10"/>
        <s v="2026-03-03 14:44:52"/>
        <s v="2026-03-03 14:47:30"/>
        <s v="2026-03-03 14:56:32"/>
        <s v="2026-03-03 15:03:58"/>
        <s v="2026-03-03 15:04:22"/>
        <s v="2026-03-03 15:06:36"/>
        <s v="2026-03-03 15:10:40"/>
        <s v="2026-03-03 15:12:28"/>
        <s v="2026-03-03 15:12:42"/>
        <s v="2026-03-03 15:30:10"/>
        <s v="2026-03-03 15:34:26"/>
        <s v="2026-03-03 15:36:07"/>
        <s v="2026-03-03 15:39:37"/>
        <s v="2026-03-03 15:42:18"/>
        <s v="2026-03-03 15:45:32"/>
        <s v="2026-03-03 15:50:45"/>
        <s v="2026-03-03 15:52:08"/>
        <s v="2026-03-03 15:57:48"/>
        <s v="2026-03-03 16:03:16"/>
        <s v="2026-03-03 16:04:51"/>
        <s v="2026-03-03 16:10:18"/>
        <s v="2026-03-03 16:20:38"/>
        <s v="2026-03-03 16:22:05"/>
        <s v="2026-03-03 16:27:14"/>
        <s v="2026-03-03 16:28:40"/>
        <s v="2026-03-03 16:28:51"/>
        <s v="2026-03-03 16:29:58"/>
        <s v="2026-03-03 16:36:57"/>
        <s v="2026-03-03 16:45:26"/>
        <s v="2026-03-03 16:48:53"/>
        <s v="2026-03-03 16:55:49"/>
        <s v="2026-03-03 16:55:51"/>
        <s v="2026-03-03 16:58:39"/>
        <s v="2026-03-03 17:01:57"/>
        <s v="2026-03-03 17:09:16"/>
        <s v="2026-03-03 17:10:00"/>
        <s v="2026-03-03 17:23:56"/>
        <s v="2026-03-03 17:26:39"/>
        <s v="2026-03-03 17:31:25"/>
        <s v="2026-03-03 17:36:11"/>
        <s v="2026-03-03 17:56:29"/>
        <s v="2026-03-03 18:16:11"/>
        <s v="2026-03-03 19:10:31"/>
        <s v="2026-03-03 19:56:26"/>
        <s v="2026-03-03 21:24:39"/>
        <s v="2026-02-17 16:12:46" u="1"/>
        <s v="2026-02-24 14:14:57" u="1"/>
        <s v="2026-02-17 07:00:46" u="1"/>
        <s v="2026-02-16 17:45:09" u="1"/>
        <s v="2026-02-18 08:10:17" u="1"/>
        <s v="2026-02-18 08:18:14" u="1"/>
        <s v="2026-02-19 10:06:35" u="1"/>
        <s v="2026-02-25 08:35:10" u="1"/>
        <s v="2026-02-25 08:36:35" u="1"/>
        <s v="2026-02-25 09:57:58" u="1"/>
        <s v="2026-02-25 10:00:14" u="1"/>
        <s v="2026-02-25 10:04:35" u="1"/>
        <s v="2026-02-25 10:20:06" u="1"/>
        <s v="2026-02-25 10:22:29" u="1"/>
        <s v="2026-02-25 16:57:44" u="1"/>
        <s v="2026-02-27 07:54:26" u="1"/>
        <s v="2026-03-03 08:04:49" u="1"/>
        <s v="2026-03-03 09:41:24" u="1"/>
        <s v="2026-03-03 09:42:44" u="1"/>
        <s v="2026-03-03 12:24:21" u="1"/>
        <s v="2026-02-17 14:35:23" u="1"/>
        <s v="2026-02-24 15:55:31" u="1"/>
        <s v="2026-02-27 14:37:11" u="1"/>
        <s v="2026-02-17 18:20:44" u="1"/>
        <s v="2026-02-16 14:19:16" u="1"/>
        <s v="2026-02-27 14:09:06" u="1"/>
        <s v="2026-02-27 14:10:26" u="1"/>
        <s v="2026-02-18 14:52:47" u="1"/>
        <s v="2026-02-18 14:51:05" u="1"/>
        <s v="2026-02-18 14:48:57" u="1"/>
        <s v="2026-02-23 14:30:30" u="1"/>
        <s v="2026-02-23 14:26:26" u="1"/>
        <s v="2026-02-17 13:08:23" u="1"/>
        <s v="2026-02-20 15:37:28" u="1"/>
        <s v="2026-02-25 11:21:42" u="1"/>
        <s v="2026-02-17 08:22:16" u="1"/>
        <s v="2026-02-17 13:19:51" u="1"/>
        <s v="2026-02-26 07:09:09" u="1"/>
        <s v="2026-02-17 07:55:25" u="1"/>
        <s v="2026-02-26 10:24:46" u="1"/>
        <s v="2026-02-23 10:08:40" u="1"/>
        <s v="2026-02-20 14:44:02" u="1"/>
        <s v="2026-02-23 07:09:18" u="1"/>
        <s v="2026-02-20 14:44:25" u="1"/>
        <s v="2026-02-17 10:53:09" u="1"/>
        <s v="2026-03-02 13:10:34" u="1"/>
        <s v="2026-02-17 16:59:27" u="1"/>
        <s v="2026-02-16 14:22:53" u="1"/>
        <s v="2026-02-20 15:57:02" u="1"/>
        <s v="2026-02-19 09:35:16" u="1"/>
        <s v="2026-02-25 08:20:21" u="1"/>
        <s v="2026-03-03 11:25:10" u="1"/>
        <s v="2026-03-03 11:25:53" u="1"/>
        <s v="2026-02-10 15:53:08" u="1"/>
        <s v="2026-02-10 16:37:32" u="1"/>
        <s v="2026-02-24 17:54:52" u="1"/>
        <s v="2026-02-27 11:33:34" u="1"/>
        <s v="2026-03-03 10:58:22" u="1"/>
        <s v="2026-02-16 15:16:13" u="1"/>
        <s v="2026-02-16 18:39:12" u="1"/>
        <s v="2026-02-17 07:35:27" u="1"/>
        <s v="2026-02-17 07:42:57" u="1"/>
        <s v="2026-02-17 08:12:08" u="1"/>
        <s v="2026-02-17 08:46:19" u="1"/>
        <s v="2026-02-17 10:10:14" u="1"/>
        <s v="2026-02-17 11:28:27" u="1"/>
        <s v="2026-02-17 13:29:08" u="1"/>
        <s v="2026-02-17 13:36:01" u="1"/>
        <s v="2026-02-17 13:54:25" u="1"/>
        <s v="2026-02-17 14:09:51" u="1"/>
        <s v="2026-02-17 14:26:31" u="1"/>
        <s v="2026-02-17 15:14:03" u="1"/>
        <s v="2026-02-17 15:19:30" u="1"/>
        <s v="2026-02-17 16:24:02" u="1"/>
        <s v="2026-02-17 16:43:44" u="1"/>
        <s v="2026-02-18 09:16:03" u="1"/>
        <s v="2026-02-18 09:41:36" u="1"/>
        <s v="2026-02-18 11:33:11" u="1"/>
        <s v="2026-02-18 14:24:59" u="1"/>
        <s v="2026-02-18 15:16:46" u="1"/>
        <s v="2026-02-19 12:32:58" u="1"/>
        <s v="2026-02-19 13:18:56" u="1"/>
        <s v="2026-02-19 14:31:48" u="1"/>
        <s v="2026-02-19 14:36:14" u="1"/>
        <s v="2026-02-19 14:48:20" u="1"/>
        <s v="2026-02-19 14:55:21" u="1"/>
        <s v="2026-02-19 17:15:38" u="1"/>
        <s v="2026-02-20 07:09:19" u="1"/>
        <s v="2026-02-20 08:08:06" u="1"/>
        <s v="2026-02-20 08:22:59" u="1"/>
        <s v="2026-02-20 09:29:24" u="1"/>
        <s v="2026-02-20 10:13:24" u="1"/>
        <s v="2026-02-20 11:51:32" u="1"/>
        <s v="2026-02-20 11:58:40" u="1"/>
        <s v="2026-02-20 12:04:32" u="1"/>
        <s v="2026-02-20 13:30:33" u="1"/>
        <s v="2026-02-20 13:52:28" u="1"/>
        <s v="2026-02-20 14:02:56" u="1"/>
        <s v="2026-02-20 14:17:35" u="1"/>
        <s v="2026-02-20 14:17:39" u="1"/>
        <s v="2026-02-20 14:22:06" u="1"/>
        <s v="2026-02-20 15:08:51" u="1"/>
        <s v="2026-02-20 15:32:50" u="1"/>
        <s v="2026-02-20 15:33:05" u="1"/>
        <s v="2026-02-20 16:29:09" u="1"/>
        <s v="2026-02-20 16:32:17" u="1"/>
        <s v="2026-02-20 16:42:43" u="1"/>
        <s v="2026-02-20 16:52:40" u="1"/>
        <s v="2026-02-20 17:01:56" u="1"/>
        <s v="2026-02-20 17:20:38" u="1"/>
        <s v="2026-02-20 18:00:40" u="1"/>
        <s v="2026-02-20 19:56:44" u="1"/>
        <s v="2026-02-23 08:43:23" u="1"/>
        <s v="2026-02-23 09:05:16" u="1"/>
        <s v="2026-02-23 10:55:15" u="1"/>
        <s v="2026-02-27 06:16:29" u="1"/>
        <s v="2026-02-27 06:17:46" u="1"/>
        <s v="2026-02-27 06:18:27" u="1"/>
        <s v="2026-02-23 14:18:46" u="1"/>
        <s v="2026-02-23 16:43:45" u="1"/>
        <s v="2026-02-23 16:54:25" u="1"/>
        <s v="2026-02-24 07:58:54" u="1"/>
        <s v="2026-02-24 09:17:17" u="1"/>
        <s v="2026-02-24 10:19:53" u="1"/>
        <s v="2026-02-24 13:31:49" u="1"/>
        <s v="2026-02-24 13:31:51" u="1"/>
        <m u="1"/>
        <s v="2026-02-24 13:53:33" u="1"/>
        <s v="2026-02-24 14:06:27" u="1"/>
        <s v="2026-02-24 14:06:53" u="1"/>
        <s v="2026-02-24 14:19:18" u="1"/>
        <s v="2026-02-24 14:25:09" u="1"/>
        <s v="2026-02-24 14:28:23" u="1"/>
        <s v="2026-02-24 14:30:21" u="1"/>
        <s v="2026-02-24 14:34:52" u="1"/>
        <s v="2026-02-24 15:14:14" u="1"/>
        <s v="2026-02-24 15:42:16" u="1"/>
        <s v="2026-02-24 16:25:43" u="1"/>
        <s v="2026-02-24 16:47:58" u="1"/>
        <s v="2026-02-24 16:59:59" u="1"/>
        <s v="2026-02-24 17:03:41" u="1"/>
        <s v="2026-02-24 17:20:15" u="1"/>
        <s v="2026-02-24 17:22:54" u="1"/>
        <s v="2026-02-24 18:13:40" u="1"/>
        <s v="2026-02-24 18:13:55" u="1"/>
        <s v="2026-02-24 18:35:53" u="1"/>
        <s v="2026-02-24 20:52:25" u="1"/>
        <s v="2026-02-25 07:04:09" u="1"/>
        <s v="2026-02-25 08:34:14" u="1"/>
        <s v="2026-02-25 08:58:21" u="1"/>
        <s v="2026-02-25 09:37:18" u="1"/>
        <s v="2026-02-25 09:41:58" u="1"/>
        <s v="2026-02-25 09:42:48" u="1"/>
        <s v="2026-02-25 10:11:11" u="1"/>
        <s v="2026-02-25 10:58:09" u="1"/>
        <s v="2026-02-25 11:00:15" u="1"/>
        <s v="2026-02-25 13:56:27" u="1"/>
        <s v="2026-02-25 14:04:07" u="1"/>
        <s v="2026-02-25 14:29:22" u="1"/>
        <s v="2026-02-25 15:08:24" u="1"/>
        <s v="2026-02-25 15:26:51" u="1"/>
        <s v="2026-02-25 15:54:57" u="1"/>
        <s v="2026-02-25 16:11:26" u="1"/>
        <s v="2026-02-25 16:40:38" u="1"/>
        <s v="2026-02-25 16:48:44" u="1"/>
        <s v="2026-02-25 17:10:44" u="1"/>
        <s v="2026-02-25 20:09:00" u="1"/>
        <s v="2026-02-26 08:49:34" u="1"/>
        <s v="2026-02-26 10:12:14" u="1"/>
        <s v="2026-02-26 15:03:47" u="1"/>
        <s v="2026-02-26 15:28:10" u="1"/>
        <s v="2026-02-26 15:32:51" u="1"/>
        <s v="2026-02-26 16:26:03" u="1"/>
        <s v="2026-02-26 16:34:24" u="1"/>
        <s v="2026-02-26 16:39:25" u="1"/>
        <s v="2026-02-26 16:40:59" u="1"/>
        <s v="2026-02-27 09:12:53" u="1"/>
        <s v="2026-02-27 12:36:54" u="1"/>
        <s v="2026-02-27 12:42:45" u="1"/>
        <s v="2026-02-27 12:46:40" u="1"/>
        <s v="2026-02-27 12:59:51" u="1"/>
        <s v="2026-02-27 13:28:17" u="1"/>
        <s v="2026-02-27 16:47:01" u="1"/>
        <s v="2026-03-02 09:53:48" u="1"/>
        <s v="2026-03-03 10:32:31" u="1"/>
        <s v="2026-02-23 13:56:58" u="1"/>
        <s v="2026-02-25 10:17:02" u="1"/>
        <s v="2026-02-25 10:18:29" u="1"/>
        <s v="2026-02-23 14:27:41" u="1"/>
        <s v="2026-02-23 14:28:57" u="1"/>
        <s v="2026-02-17 12:53:47" u="1"/>
        <s v="2026-02-16 08:52:15" u="1"/>
        <s v="2026-02-19 11:10:40" u="1"/>
        <s v="2026-02-19 11:11:37" u="1"/>
        <s v="2026-02-17 09:03:08" u="1"/>
        <s v="2026-02-16 14:23:11" u="1"/>
        <s v="2026-02-17 15:27:00" u="1"/>
        <s v="2026-02-18 08:20:56" u="1"/>
        <s v="2026-02-17 15:07:58" u="1"/>
        <s v="2026-02-16 12:14:43" u="1"/>
        <s v="2026-02-16 15:20:03" u="1"/>
        <s v="2026-02-19 08:40:52" u="1"/>
        <s v="2026-02-17 07:31:27" u="1"/>
        <s v="2026-02-26 07:14:38" u="1"/>
        <s v="2026-02-19 09:16:35" u="1"/>
        <s v="2026-02-20 09:45:38" u="1"/>
        <s v="2026-02-18 14:59:53" u="1"/>
        <s v="2026-02-10 08:02:19" u="1"/>
        <s v="2026-03-02 06:07:15" u="1"/>
        <s v="2026-02-27 15:57:41" u="1"/>
        <s v="2026-02-21 10:43:27" u="1"/>
        <s v="2026-02-18 08:19:46" u="1"/>
        <s v="2026-02-19 08:05:41" u="1"/>
        <s v="2026-02-24 13:43:59" u="1"/>
        <s v="2026-01-13 10:26:08" u="1"/>
        <s v="2026-02-19 08:12:05" u="1"/>
        <s v="2026-02-17 08:34:17" u="1"/>
        <s v="2026-02-17 08:34:07" u="1"/>
        <s v="2026-02-18 09:35:01" u="1"/>
        <s v="2026-02-16 17:39:23" u="1"/>
        <s v="2026-01-15 10:02:00" u="1"/>
        <s v="2026-01-16 10:20:49" u="1"/>
        <s v="2026-02-10 10:16:40" u="1"/>
        <s v="2026-02-25 08:37:24" u="1"/>
        <s v="2026-02-17 13:28:16" u="1"/>
        <s v="2026-02-16 08:02:29" u="1"/>
        <s v="2026-02-24 15:48:29" u="1"/>
        <s v="2026-02-24 15:49:54" u="1"/>
        <s v="2026-01-26 16:06:47" u="1"/>
        <s v="2026-03-02 16:30:03" u="1"/>
        <s v="2026-02-24 10:06:51" u="1"/>
        <s v="2026-02-16 09:38:11" u="1"/>
        <s v="2026-03-02 13:11:12" u="1"/>
        <s v="2026-02-24 13:38:42" u="1"/>
        <s v="2026-02-17 08:41:54" u="1"/>
        <s v="2026-02-20 13:03:26" u="1"/>
        <s v="2026-02-27 14:29:21" u="1"/>
        <s v="2026-02-27 14:30:25" u="1"/>
        <s v="2026-02-27 14:31:01" u="1"/>
        <s v="2026-02-27 14:33:54" u="1"/>
        <s v="2026-02-17 10:11:04" u="1"/>
        <s v="2026-02-26 08:18:06" u="1"/>
        <s v="2026-02-26 08:20:08" u="1"/>
        <s v="2026-02-27 14:32:32" u="1"/>
        <s v="2026-02-25 14:26:01" u="1"/>
        <s v="2026-03-02 12:40:19" u="1"/>
        <s v="2026-02-23 10:04:44" u="1"/>
        <s v="2026-02-10 09:55:26" u="1"/>
        <s v="2026-02-27 07:50:31" u="1"/>
        <s v="2026-02-10 16:06:38" u="1"/>
        <s v="2026-02-26 09:33:02" u="1"/>
        <s v="2026-02-11 09:33:27" u="1"/>
        <s v="2026-02-11 11:16:34" u="1"/>
        <s v="2026-02-11 11:31:39" u="1"/>
        <s v="2026-03-02 16:17:47" u="1"/>
        <s v="2026-02-11 14:19:40" u="1"/>
        <s v="2026-02-25 16:00:20" u="1"/>
        <s v="2026-02-13 09:50:17" u="1"/>
        <s v="2026-02-25 10:40:29" u="1"/>
        <s v="2026-02-25 12:24:15" u="1"/>
        <s v="2026-02-16 08:38:03" u="1"/>
        <s v="2026-02-16 09:04:24" u="1"/>
        <s v="2026-02-16 09:12:47" u="1"/>
        <s v="2026-02-16 09:23:37" u="1"/>
        <s v="2026-02-16 10:10:37" u="1"/>
        <s v="2026-02-16 10:13:45" u="1"/>
        <s v="2026-02-16 10:39:30" u="1"/>
        <s v="2026-02-16 11:40:50" u="1"/>
        <s v="2026-02-16 12:06:03" u="1"/>
        <s v="2026-02-16 13:04:18" u="1"/>
        <s v="2026-02-16 13:53:01" u="1"/>
        <s v="2026-02-16 14:11:59" u="1"/>
        <s v="2026-02-16 14:28:29" u="1"/>
        <s v="2026-02-16 14:32:40" u="1"/>
        <s v="2026-02-16 14:35:05" u="1"/>
        <s v="2026-02-16 14:57:51" u="1"/>
        <s v="2026-02-16 15:17:23" u="1"/>
        <s v="2026-02-16 15:29:21" u="1"/>
        <s v="2026-02-16 15:38:17" u="1"/>
        <s v="2026-02-16 15:44:56" u="1"/>
        <s v="2026-02-16 16:02:49" u="1"/>
        <s v="2026-02-16 16:22:15" u="1"/>
        <s v="2026-02-16 16:38:47" u="1"/>
        <s v="2026-02-16 17:04:50" u="1"/>
        <s v="2026-02-17 08:48:09" u="1"/>
        <s v="2026-02-17 09:58:31" u="1"/>
        <s v="2026-02-17 10:14:00" u="1"/>
        <s v="2026-02-17 10:46:26" u="1"/>
        <s v="2026-02-17 11:15:46" u="1"/>
        <s v="2026-02-28 09:59:58" u="1"/>
        <s v="2026-02-28 10:01:15" u="1"/>
        <s v="2026-02-17 12:34:23" u="1"/>
        <s v="2026-02-28 10:03:04" u="1"/>
        <s v="2026-02-17 13:14:06" u="1"/>
        <s v="2026-02-26 14:43:43" u="1"/>
        <s v="2026-02-17 15:31:00" u="1"/>
        <s v="2026-02-17 16:47:08" u="1"/>
        <s v="2026-02-17 17:06:19" u="1"/>
        <s v="2026-02-18 09:27:45" u="1"/>
        <s v="2026-02-24 11:15:21" u="1"/>
        <s v="2026-02-18 11:04:42" u="1"/>
        <s v="2026-02-18 14:54:53" u="1"/>
        <s v="2026-02-24 06:35:54" u="1"/>
        <s v="2026-02-24 06:36:31" u="1"/>
        <s v="2026-02-19 08:11:25" u="1"/>
        <s v="2026-02-19 08:35:41" u="1"/>
        <s v="2026-02-19 10:11:40" u="1"/>
        <s v="2026-02-19 10:24:51" u="1"/>
        <s v="2026-02-19 10:25:46" u="1"/>
        <s v="2026-02-19 11:26:33" u="1"/>
        <s v="2026-02-19 11:28:23" u="1"/>
        <s v="2026-02-19 13:34:42" u="1"/>
        <s v="2026-02-19 13:35:06" u="1"/>
        <s v="2026-02-19 13:48:58" u="1"/>
        <s v="2026-02-19 14:30:47" u="1"/>
        <s v="2026-02-19 14:50:27" u="1"/>
        <s v="2026-02-19 15:14:13" u="1"/>
        <s v="2026-02-19 15:31:39" u="1"/>
        <s v="2026-02-19 15:35:06" u="1"/>
        <s v="2026-02-19 17:09:31" u="1"/>
        <s v="2026-02-25 11:19:46" u="1"/>
        <s v="2026-02-26 07:10:43" u="1"/>
        <s v="2026-02-20 08:37:20" u="1"/>
        <s v="2026-02-24 14:10:05" u="1"/>
        <s v="2026-02-20 09:23:21" u="1"/>
        <s v="2026-02-20 09:50:24" u="1"/>
        <s v="2026-02-20 10:04:55" u="1"/>
        <s v="2026-02-20 11:23:36" u="1"/>
        <s v="2026-02-26 07:16:50" u="1"/>
        <s v="2026-02-20 13:33:39" u="1"/>
        <s v="2026-02-20 14:26:24" u="1"/>
        <s v="2026-02-23 08:40:47" u="1"/>
        <s v="2026-02-21 09:22:01" u="1"/>
        <s v="2026-02-21 12:28:03" u="1"/>
        <s v="2026-02-21 13:23:27" u="1"/>
        <s v="2026-02-27 06:20:00" u="1"/>
        <s v="2026-02-23 09:50:34" u="1"/>
        <s v="2026-02-23 12:27:39" u="1"/>
        <s v="2026-02-23 13:12:45" u="1"/>
        <s v="2026-02-23 13:27:26" u="1"/>
        <s v="2026-02-23 13:27:40" u="1"/>
        <s v="2026-02-23 13:35:52" u="1"/>
        <s v="2026-02-23 13:59:47" u="1"/>
        <s v="2026-02-23 15:21:15" u="1"/>
        <s v="2026-02-23 15:42:55" u="1"/>
        <s v="2026-02-23 16:39:27" u="1"/>
        <s v="2026-02-23 16:49:52" u="1"/>
        <s v="2026-02-24 07:34:46" u="1"/>
        <s v="2026-02-24 08:01:14" u="1"/>
        <s v="2026-02-24 08:04:08" u="1"/>
        <s v="2026-02-24 08:06:28" u="1"/>
        <s v="2026-02-24 08:21:55" u="1"/>
        <s v="2026-02-24 08:59:24" u="1"/>
        <s v="2026-02-24 08:59:57" u="1"/>
        <s v="2026-02-24 09:01:15" u="1"/>
        <s v="2026-02-24 09:12:45" u="1"/>
        <s v="2026-02-24 09:15:53" u="1"/>
        <s v="2026-02-24 09:17:08" u="1"/>
        <s v="2026-02-24 09:21:26" u="1"/>
        <s v="2026-02-24 09:22:36" u="1"/>
        <s v="2026-02-24 09:23:21" u="1"/>
        <s v="2026-02-24 09:26:14" u="1"/>
        <s v="2026-02-24 09:28:00" u="1"/>
        <s v="2026-02-24 09:30:00" u="1"/>
        <s v="2026-02-24 09:31:18" u="1"/>
        <s v="2026-02-24 09:36:21" u="1"/>
        <s v="2026-02-24 09:43:21" u="1"/>
        <s v="2026-02-24 09:58:27" u="1"/>
        <s v="2026-02-24 10:08:30" u="1"/>
        <s v="2026-02-24 10:15:32" u="1"/>
        <s v="2026-02-24 10:15:31" u="1"/>
        <s v="2026-02-24 10:24:20" u="1"/>
        <s v="2026-02-24 10:28:15" u="1"/>
        <s v="2026-02-24 10:34:43" u="1"/>
        <s v="2026-02-24 11:10:21" u="1"/>
        <s v="2026-02-24 11:31:13" u="1"/>
        <s v="2026-02-24 11:34:40" u="1"/>
        <s v="2026-02-24 11:35:25" u="1"/>
        <s v="2026-02-24 11:44:03" u="1"/>
        <s v="2026-02-24 11:45:31" u="1"/>
        <s v="2026-02-24 11:53:11" u="1"/>
        <s v="2026-02-24 12:02:17" u="1"/>
        <s v="2026-02-24 12:57:39" u="1"/>
        <s v="2026-02-24 13:12:05" u="1"/>
        <s v="2026-02-24 13:40:16" u="1"/>
        <s v="2026-02-24 14:51:15" u="1"/>
        <s v="2026-02-24 15:03:56" u="1"/>
        <s v="2026-02-24 15:06:08" u="1"/>
        <s v="2026-02-24 15:34:08" u="1"/>
        <s v="2026-02-24 16:38:58" u="1"/>
        <s v="2026-02-25 08:35:34" u="1"/>
        <s v="2026-02-25 08:39:09" u="1"/>
        <s v="2026-02-25 08:49:33" u="1"/>
        <s v="2026-02-25 08:55:41" u="1"/>
        <s v="2026-02-25 09:01:41" u="1"/>
        <s v="2026-02-25 09:05:34" u="1"/>
        <s v="2026-02-25 09:05:45" u="1"/>
        <s v="2026-02-25 09:07:17" u="1"/>
        <s v="2026-02-25 09:27:44" u="1"/>
        <s v="2026-02-25 09:28:00" u="1"/>
        <s v="2026-02-25 09:36:48" u="1"/>
        <s v="2026-02-25 09:38:17" u="1"/>
        <s v="2026-02-25 09:44:18" u="1"/>
        <s v="2026-02-25 09:52:09" u="1"/>
        <s v="2026-02-25 09:52:30" u="1"/>
        <s v="2026-02-25 09:54:44" u="1"/>
        <s v="2026-02-25 10:00:18" u="1"/>
        <s v="2026-02-25 10:05:31" u="1"/>
        <s v="2026-02-25 10:18:48" u="1"/>
        <s v="2026-02-25 11:34:13" u="1"/>
        <s v="2026-02-25 11:35:31" u="1"/>
        <s v="2026-02-25 13:16:05" u="1"/>
        <s v="2026-02-25 13:21:09" u="1"/>
        <s v="2026-02-25 16:00:54" u="1"/>
        <s v="2026-02-25 16:31:48" u="1"/>
        <s v="2026-02-25 16:36:40" u="1"/>
        <s v="2026-02-25 16:36:48" u="1"/>
        <s v="2026-02-25 16:42:49" u="1"/>
        <s v="2026-02-25 17:53:13" u="1"/>
        <s v="2026-02-26 07:47:02" u="1"/>
        <s v="2026-02-26 09:21:12" u="1"/>
        <s v="2026-02-26 09:28:07" u="1"/>
        <s v="2026-02-26 09:29:57" u="1"/>
        <s v="2026-02-26 09:34:05" u="1"/>
        <s v="2026-02-26 09:36:28" u="1"/>
        <s v="2026-02-26 09:49:30" u="1"/>
        <s v="2026-02-26 09:50:54" u="1"/>
        <s v="2026-02-26 10:45:36" u="1"/>
        <s v="2026-02-26 11:01:54" u="1"/>
        <s v="2026-02-26 11:14:22" u="1"/>
        <s v="2026-02-26 11:33:00" u="1"/>
        <s v="2026-02-26 11:38:47" u="1"/>
        <s v="2026-02-26 12:37:54" u="1"/>
        <s v="2026-02-26 13:37:13" u="1"/>
        <s v="2026-02-26 14:01:28" u="1"/>
        <s v="2026-02-26 14:36:25" u="1"/>
        <s v="2026-02-26 14:43:35" u="1"/>
        <s v="2026-02-26 16:22:49" u="1"/>
        <s v="2026-02-26 16:25:57" u="1"/>
        <s v="2026-02-26 16:41:00" u="1"/>
        <s v="2026-02-26 16:46:16" u="1"/>
        <s v="2026-02-27 06:23:48" u="1"/>
        <s v="2026-02-27 09:05:07" u="1"/>
        <s v="2026-02-27 12:32:59" u="1"/>
        <s v="2026-02-27 15:06:18" u="1"/>
        <s v="2026-02-27 16:00:49" u="1"/>
        <s v="2026-03-01 11:18:27" u="1"/>
        <s v="2026-03-02 08:32:22" u="1"/>
        <s v="2026-03-02 10:39:13" u="1"/>
        <s v="2026-03-02 14:49:17" u="1"/>
        <s v="2026-03-02 17:34:53" u="1"/>
        <s v="2026-02-24 12:26:14" u="1"/>
        <s v="2026-02-27 11:04:16" u="1"/>
        <s v="2026-02-18 09:53:09" u="1"/>
        <s v="2026-02-17 08:37:49" u="1"/>
        <s v="2026-02-20 16:46:28" u="1"/>
        <s v="2026-02-17 08:15:18" u="1"/>
        <s v="2026-02-16 09:54:00" u="1"/>
        <s v="2026-02-19 13:35:08" u="1"/>
        <s v="2026-02-20 09:57:17" u="1"/>
        <s v="2026-02-24 16:17:36" u="1"/>
        <s v="2026-02-21 11:15:54" u="1"/>
        <s v="2026-02-17 16:17:46" u="1"/>
        <s v="2026-02-18 10:37:09" u="1"/>
        <s v="2026-02-20 11:04:46" u="1"/>
        <s v="2026-02-19 13:29:50" u="1"/>
        <s v="2026-02-16 19:10:49" u="1"/>
        <s v="2026-03-02 11:22:54" u="1"/>
        <s v="2026-02-23 14:26:17" u="1"/>
        <s v="2026-02-27 11:43:24" u="1"/>
        <s v="2026-03-02 11:22:00" u="1"/>
        <s v="2026-03-02 11:23:10" u="1"/>
        <s v="2026-03-02 11:22:18" u="1"/>
        <s v="2026-03-02 11:23:28" u="1"/>
        <s v="2026-02-16 15:47:38" u="1"/>
        <s v="2026-03-02 11:22:37" u="1"/>
        <s v="2026-03-02 11:23:45" u="1"/>
        <s v="2026-02-16 15:03:49" u="1"/>
        <s v="2026-03-02 13:41:26" u="1"/>
        <s v="2026-03-02 11:24:00" u="1"/>
        <s v="2026-02-17 13:56:29" u="1"/>
        <s v="2026-02-17 15:19:05" u="1"/>
        <s v="2026-02-17 15:20:07" u="1"/>
        <s v="2026-02-17 15:08:15" u="1"/>
        <s v="2026-02-24 16:25:57" u="1"/>
        <s v="2026-03-02 12:39:55" u="1"/>
        <s v="2026-03-02 12:39:56" u="1"/>
        <s v="2026-03-02 12:39:57" u="1"/>
        <s v="2026-03-02 12:39:58" u="1"/>
        <s v="2026-03-02 12:39:59" u="1"/>
        <s v="2026-03-02 12:40:00" u="1"/>
        <s v="2026-03-02 12:40:01" u="1"/>
        <s v="2026-03-02 12:40:02" u="1"/>
        <s v="2026-03-02 12:40:03" u="1"/>
        <s v="2026-03-02 12:40:04" u="1"/>
        <s v="2026-03-02 12:40:05" u="1"/>
        <s v="2026-03-02 12:40:06" u="1"/>
        <s v="2026-03-02 12:40:07" u="1"/>
        <s v="2026-03-02 12:40:08" u="1"/>
        <s v="2026-03-02 12:40:09" u="1"/>
        <s v="2026-03-02 12:40:10" u="1"/>
        <s v="2026-03-02 12:40:11" u="1"/>
        <s v="2026-03-02 12:40:12" u="1"/>
        <s v="2026-03-02 12:40:13" u="1"/>
        <s v="2026-03-02 12:40:14" u="1"/>
        <s v="2026-03-02 12:40:15" u="1"/>
        <s v="2026-03-02 12:40:16" u="1"/>
        <s v="2026-03-02 12:40:17" u="1"/>
        <s v="2026-03-02 12:40:18" u="1"/>
        <s v="2026-03-02 12:40:20" u="1"/>
        <s v="2026-03-02 12:40:21" u="1"/>
        <s v="2026-03-02 12:40:22" u="1"/>
        <s v="2026-03-02 12:40:23" u="1"/>
        <s v="2026-03-02 12:40:24" u="1"/>
        <s v="2026-03-02 12:40:25" u="1"/>
        <s v="2026-03-02 12:40:26" u="1"/>
        <s v="2026-02-19 15:24:46" u="1"/>
        <s v="2026-02-10 15:38:14" u="1"/>
        <s v="2026-02-11 11:23:15" u="1"/>
        <s v="2026-02-19 10:53:55" u="1"/>
        <s v="2026-02-18 10:03:46" u="1"/>
        <s v="2026-02-18 10:04:41" u="1"/>
        <s v="2026-02-11 15:03:54" u="1"/>
        <s v="2026-02-12 16:09:48" u="1"/>
        <s v="2026-02-16 07:57:07" u="1"/>
        <s v="2026-02-16 09:01:50" u="1"/>
        <s v="2026-02-16 09:04:07" u="1"/>
        <s v="2026-02-16 10:08:33" u="1"/>
        <s v="2026-02-16 11:50:27" u="1"/>
        <s v="2026-02-16 11:54:38" u="1"/>
        <s v="2026-02-16 13:34:11" u="1"/>
        <s v="2026-02-17 08:22:56" u="1"/>
        <s v="2026-02-17 08:32:06" u="1"/>
        <s v="2026-02-17 08:39:58" u="1"/>
        <s v="2026-02-17 09:09:05" u="1"/>
        <s v="2026-02-17 09:40:39" u="1"/>
        <s v="2026-02-17 12:12:30" u="1"/>
        <s v="2026-02-17 13:20:17" u="1"/>
        <s v="2026-02-17 14:08:41" u="1"/>
        <s v="2026-02-17 14:39:00" u="1"/>
        <s v="2026-02-17 17:57:11" u="1"/>
        <s v="2026-02-18 12:45:59" u="1"/>
        <s v="2026-02-18 13:00:08" u="1"/>
        <s v="2026-02-19 07:24:49" u="1"/>
        <s v="2026-02-19 08:38:36" u="1"/>
        <s v="2026-02-19 09:15:17" u="1"/>
        <s v="2026-02-19 09:22:10" u="1"/>
        <s v="2026-02-19 09:48:16" u="1"/>
        <s v="2026-02-19 10:57:40" u="1"/>
        <s v="2026-02-19 15:33:46" u="1"/>
        <s v="2026-02-20 08:07:35" u="1"/>
        <s v="2026-02-23 17:18:27" u="1"/>
        <s v="2026-02-20 09:03:33" u="1"/>
        <s v="2026-02-20 09:08:37" u="1"/>
        <s v="2026-02-20 09:49:25" u="1"/>
        <s v="2026-02-20 10:30:57" u="1"/>
        <s v="2026-02-27 11:00:38" u="1"/>
        <s v="2026-02-20 14:16:55" u="1"/>
        <s v="2026-02-20 14:16:33" u="1"/>
        <s v="2026-02-20 14:16:08" u="1"/>
        <s v="2026-02-20 14:15:34" u="1"/>
        <s v="2026-02-20 14:30:05" u="1"/>
        <s v="2026-02-20 14:49:45" u="1"/>
        <s v="2026-02-20 15:49:51" u="1"/>
        <s v="2026-02-20 17:05:04" u="1"/>
        <s v="2026-02-20 17:13:49" u="1"/>
        <s v="2026-02-23 10:20:23" u="1"/>
        <s v="2026-02-23 11:53:16" u="1"/>
        <s v="2026-02-23 16:19:42" u="1"/>
        <s v="2026-02-23 16:21:41" u="1"/>
        <s v="2026-02-24 06:26:58" u="1"/>
        <s v="2026-02-24 06:35:17" u="1"/>
        <s v="2026-02-24 06:37:10" u="1"/>
        <s v="2026-02-24 06:37:13" u="1"/>
        <s v="2026-02-24 09:56:10" u="1"/>
        <s v="2026-02-24 10:32:14" u="1"/>
        <s v="2026-02-24 10:47:01" u="1"/>
        <s v="2026-02-24 11:22:52" u="1"/>
        <s v="2026-02-24 11:59:13" u="1"/>
        <s v="2026-02-24 12:35:10" u="1"/>
        <s v="2026-02-24 13:02:05" u="1"/>
        <s v="2026-02-24 13:03:46" u="1"/>
        <s v="2026-02-24 13:44:19" u="1"/>
        <s v="2026-02-24 13:49:30" u="1"/>
        <s v="2026-02-24 15:48:37" u="1"/>
        <s v="2026-02-24 15:52:58" u="1"/>
        <s v="2026-02-24 16:02:34" u="1"/>
        <s v="2026-02-24 16:11:57" u="1"/>
        <s v="2026-02-24 16:14:17" u="1"/>
        <s v="2026-02-24 17:11:58" u="1"/>
        <s v="2026-02-25 09:29:16" u="1"/>
        <s v="2026-02-25 12:31:03" u="1"/>
        <s v="2026-02-25 13:40:25" u="1"/>
        <s v="2026-02-25 14:07:02" u="1"/>
        <s v="2026-02-25 15:45:48" u="1"/>
        <s v="2026-02-25 16:38:59" u="1"/>
        <s v="2026-02-25 17:50:10" u="1"/>
        <s v="2026-02-26 12:53:30" u="1"/>
        <s v="2026-02-26 14:43:10" u="1"/>
        <s v="2026-02-26 16:42:13" u="1"/>
        <s v="2026-02-26 17:57:05" u="1"/>
        <s v="2026-02-27 14:19:05" u="1"/>
        <s v="2026-03-02 11:10:00" u="1"/>
        <s v="2026-03-02 15:03:05" u="1"/>
        <s v="2026-02-17 14:01:22" u="1"/>
        <s v="2026-02-18 13:00:45" u="1"/>
        <s v="2026-02-16 14:47:58" u="1"/>
        <s v="2026-02-23 13:50:58" u="1"/>
        <s v="2026-02-27 11:33:23" u="1"/>
        <s v="2026-02-18 13:06:50" u="1"/>
        <s v="2026-02-14 16:36:42" u="1"/>
        <s v="2026-02-23 15:00:39" u="1"/>
        <s v="2026-02-17 11:07:30" u="1"/>
        <s v="2026-02-18 08:21:17" u="1"/>
        <s v="2026-02-17 09:54:33" u="1"/>
        <s v="2026-02-19 07:37:04" u="1"/>
        <s v="2026-02-17 16:21:32" u="1"/>
        <s v="2026-02-16 11:39:16" u="1"/>
        <s v="2026-02-13 14:10:30" u="1"/>
        <s v="2026-02-26 13:39:54" u="1"/>
        <s v="2026-02-24 14:49:51" u="1"/>
        <s v="2026-02-17 08:25:18" u="1"/>
        <s v="2026-02-18 07:46:58" u="1"/>
        <s v="2026-02-09 14:11:11" u="1"/>
        <s v="2026-02-17 19:45:56" u="1"/>
        <s v="2026-02-19 10:00:10" u="1"/>
        <s v="2026-02-13 16:08:15" u="1"/>
        <s v="2026-02-18 10:03:17" u="1"/>
        <s v="2026-02-13 16:01:13" u="1"/>
        <s v="2026-02-18 09:54:41" u="1"/>
        <s v="2026-02-17 16:11:15" u="1"/>
        <s v="2026-02-19 09:12:24" u="1"/>
        <s v="2026-02-18 16:42:52" u="1"/>
        <s v="2026-02-06 11:09:25" u="1"/>
        <s v="2026-02-26 08:35:35" u="1"/>
        <s v="2026-02-18 08:09:55" u="1"/>
        <s v="2026-02-18 08:16:11" u="1"/>
        <s v="2026-02-20 07:32:03" u="1"/>
        <s v="2026-02-19 13:51:40" u="1"/>
        <s v="2026-02-23 13:42:54" u="1"/>
        <s v="2026-02-09 14:57:26" u="1"/>
        <s v="2026-02-09 15:10:07" u="1"/>
        <s v="2026-02-09 15:25:01" u="1"/>
        <s v="2026-02-09 16:37:12" u="1"/>
        <s v="2026-02-10 13:20:14" u="1"/>
        <s v="2026-02-27 11:09:34" u="1"/>
        <s v="2026-02-27 11:09:35" u="1"/>
        <s v="2026-02-19 07:01:55" u="1"/>
        <s v="2026-02-11 11:43:08" u="1"/>
        <s v="2026-02-11 14:55:12" u="1"/>
        <s v="2026-02-20 14:47:52" u="1"/>
        <s v="2026-02-20 11:45:39" u="1"/>
        <s v="2026-02-25 12:02:46" u="1"/>
        <s v="2026-02-13 14:49:04" u="1"/>
        <s v="2026-02-13 15:55:01" u="1"/>
        <s v="2026-02-13 16:12:44" u="1"/>
        <s v="2026-02-13 16:29:35" u="1"/>
        <s v="2026-02-13 16:41:22" u="1"/>
        <s v="2026-02-13 16:55:36" u="1"/>
        <s v="2026-02-16 10:51:45" u="1"/>
        <s v="2026-02-16 11:43:40" u="1"/>
        <s v="2026-02-16 13:24:34" u="1"/>
        <s v="2026-02-16 13:40:36" u="1"/>
        <s v="2026-02-16 13:41:37" u="1"/>
        <s v="2026-02-16 13:42:55" u="1"/>
        <s v="2026-02-16 14:00:20" u="1"/>
        <s v="2026-02-16 15:37:54" u="1"/>
        <s v="2026-02-16 16:00:48" u="1"/>
        <s v="2026-02-16 17:25:27" u="1"/>
        <s v="2026-02-17 10:56:25" u="1"/>
        <s v="2026-02-17 12:12:13" u="1"/>
        <s v="2026-02-17 13:13:39" u="1"/>
        <s v="2026-02-17 14:46:14" u="1"/>
        <s v="2026-02-17 15:23:49" u="1"/>
        <s v="2026-02-18 07:40:48" u="1"/>
        <s v="2026-02-18 09:54:04" u="1"/>
        <s v="2026-02-18 11:28:25" u="1"/>
        <s v="2026-02-18 12:52:30" u="1"/>
        <s v="2026-02-18 13:56:28" u="1"/>
        <s v="2026-02-18 14:30:49" u="1"/>
        <s v="2026-02-18 15:05:33" u="1"/>
        <s v="2026-02-18 16:32:52" u="1"/>
        <s v="2026-02-18 18:22:19" u="1"/>
        <s v="2026-02-19 08:09:21" u="1"/>
        <s v="2026-02-19 09:08:32" u="1"/>
        <s v="2026-02-19 09:54:44" u="1"/>
        <s v="2026-02-19 11:02:22" u="1"/>
        <s v="2026-02-19 11:57:36" u="1"/>
        <s v="2026-02-19 14:12:29" u="1"/>
        <s v="2026-02-19 14:52:37" u="1"/>
        <s v="2026-02-19 15:27:18" u="1"/>
        <s v="2026-02-19 16:38:53" u="1"/>
        <s v="2026-02-20 09:22:08" u="1"/>
        <s v="2026-02-20 12:23:52" u="1"/>
        <s v="2026-02-20 15:22:47" u="1"/>
        <s v="2026-02-20 15:38:23" u="1"/>
        <s v="2026-02-20 17:08:21" u="1"/>
        <s v="2026-02-23 07:50:53" u="1"/>
        <s v="2026-02-23 08:58:21" u="1"/>
        <s v="2026-02-23 12:44:31" u="1"/>
        <s v="2026-02-23 13:26:37" u="1"/>
        <s v="2026-02-23 13:41:52" u="1"/>
        <s v="2026-02-23 13:46:47" u="1"/>
        <s v="2026-02-23 13:49:31" u="1"/>
        <s v="2026-02-23 14:16:46" u="1"/>
        <s v="2026-02-23 14:45:45" u="1"/>
        <s v="2026-02-23 15:05:53" u="1"/>
        <s v="2026-02-23 16:03:18" u="1"/>
        <s v="2026-02-23 16:17:08" u="1"/>
        <s v="2026-02-23 16:23:02" u="1"/>
        <s v="2026-02-23 16:33:11" u="1"/>
        <s v="2026-02-23 16:38:05" u="1"/>
        <s v="2026-02-23 16:45:45" u="1"/>
        <s v="2026-02-23 16:48:46" u="1"/>
        <s v="2026-02-23 17:18:53" u="1"/>
        <s v="2026-02-23 17:37:31" u="1"/>
        <s v="2026-02-23 18:14:15" u="1"/>
        <s v="2026-02-24 09:24:06" u="1"/>
        <s v="2026-02-24 10:29:44" u="1"/>
        <s v="2026-02-24 10:52:02" u="1"/>
        <s v="2026-02-24 11:40:14" u="1"/>
        <s v="2026-02-24 13:18:08" u="1"/>
        <s v="2026-02-24 14:48:17" u="1"/>
        <s v="2026-02-24 14:51:03" u="1"/>
        <s v="2026-02-24 14:58:11" u="1"/>
        <s v="2026-02-24 15:05:35" u="1"/>
        <s v="2026-02-24 15:34:41" u="1"/>
        <s v="2026-02-24 15:51:20" u="1"/>
        <s v="2026-02-24 16:08:04" u="1"/>
        <s v="2026-02-24 16:18:05" u="1"/>
        <s v="2026-02-24 16:27:31" u="1"/>
        <s v="2026-02-24 16:38:09" u="1"/>
        <s v="2026-02-24 16:45:33" u="1"/>
        <s v="2026-02-24 17:18:55" u="1"/>
        <s v="2026-02-24 17:27:32" u="1"/>
        <s v="2026-02-25 09:21:39" u="1"/>
        <s v="2026-02-25 12:12:19" u="1"/>
        <s v="2026-02-25 13:25:07" u="1"/>
        <s v="2026-02-25 13:40:59" u="1"/>
        <s v="2026-02-25 14:30:47" u="1"/>
        <s v="2026-02-25 14:31:57" u="1"/>
        <s v="2026-02-25 15:00:20" u="1"/>
        <s v="2026-02-25 15:15:52" u="1"/>
        <s v="2026-02-25 15:51:16" u="1"/>
        <s v="2026-02-25 16:17:39" u="1"/>
        <s v="2026-02-26 09:59:19" u="1"/>
        <s v="2026-02-26 10:36:07" u="1"/>
        <s v="2026-02-26 11:06:26" u="1"/>
        <s v="2026-02-26 13:56:31" u="1"/>
        <s v="2026-02-26 17:12:38" u="1"/>
        <s v="2026-02-26 17:47:24" u="1"/>
        <s v="2026-02-27 07:46:33" u="1"/>
        <s v="2026-02-27 07:55:48" u="1"/>
        <s v="2026-02-27 09:26:08" u="1"/>
        <s v="2026-02-27 09:33:59" u="1"/>
        <s v="2026-02-27 10:49:43" u="1"/>
        <s v="2026-02-27 11:18:17" u="1"/>
        <s v="2026-02-27 11:29:25" u="1"/>
        <s v="2026-02-27 11:41:28" u="1"/>
        <s v="2026-02-27 11:55:46" u="1"/>
        <s v="2026-02-27 16:52:40" u="1"/>
        <s v="2022-03-28 09:59:16" u="1"/>
        <s v="2026-02-23 11:08:49" u="1"/>
        <s v="2026-02-26 08:53:11" u="1"/>
        <s v="2026-02-26 08:51:40" u="1"/>
        <s v="2026-02-26 08:50:54" u="1"/>
        <s v="2026-02-26 08:50:04" u="1"/>
        <s v="2026-02-23 14:54:19" u="1"/>
        <s v="2026-02-14 12:32:27" u="1"/>
        <s v="2026-02-13 09:55:56" u="1"/>
        <s v="2026-02-17 06:56:07" u="1"/>
        <s v="2026-02-24 10:17:51" u="1"/>
        <s v="2026-02-23 15:32:47" u="1"/>
        <s v="2026-02-13 12:09:24" u="1"/>
        <s v="2026-02-13 10:38:31" u="1"/>
        <s v="2026-02-13 13:24:46" u="1"/>
        <s v="2026-02-26 16:30:16" u="1"/>
        <s v="2026-02-18 08:09:11" u="1"/>
        <s v="2026-02-18 08:08:11" u="1"/>
        <s v="2026-02-23 12:57:27" u="1"/>
        <s v="2026-02-13 12:15:43" u="1"/>
        <s v="2026-02-26 16:30:17" u="1"/>
        <s v="2026-02-26 16:30:18" u="1"/>
        <s v="2026-02-24 08:26:38" u="1"/>
        <s v="2026-02-26 16:30:19" u="1"/>
        <s v="2026-02-13 15:30:55" u="1"/>
        <s v="2026-02-13 09:56:49" u="1"/>
        <s v="2026-02-26 07:15:15" u="1"/>
        <s v="2026-02-10 11:18:55" u="1"/>
        <s v="2026-02-13 10:54:18" u="1"/>
        <s v="2026-02-18 16:51:07" u="1"/>
        <s v="2026-02-18 14:49:56" u="1"/>
        <s v="2026-02-09 07:23:36" u="1"/>
        <s v="2026-01-20 07:47:03" u="1"/>
        <s v="2026-02-20 13:56:20" u="1"/>
        <s v="2026-02-18 06:48:16" u="1"/>
        <s v="2026-01-23 14:34:58" u="1"/>
        <s v="2026-02-27 09:47:18" u="1"/>
        <s v="2026-01-26 09:05:44" u="1"/>
        <s v="2026-02-18 14:50:17" u="1"/>
        <s v="2026-02-13 12:26:17" u="1"/>
        <s v="2026-02-16 08:01:01" u="1"/>
        <s v="2026-02-23 07:59:47" u="1"/>
        <s v="2026-02-26 11:23:24" u="1"/>
        <s v="2026-01-29 15:40:49" u="1"/>
        <s v="2026-02-17 06:56:38" u="1"/>
        <s v="2026-02-25 13:59:18" u="1"/>
        <s v="2026-02-23 13:30:39" u="1"/>
        <s v="2026-02-18 08:51:29" u="1"/>
        <s v="2026-02-18 07:40:51" u="1"/>
        <s v="2026-02-09 09:08:10" u="1"/>
        <s v="2026-02-09 09:31:48" u="1"/>
        <s v="2026-02-09 13:10:31" u="1"/>
        <s v="2026-02-27 11:12:00" u="1"/>
        <s v="2026-02-27 11:09:33" u="1"/>
        <s v="2026-02-09 14:46:14" u="1"/>
        <s v="2026-02-09 15:25:20" u="1"/>
        <s v="2026-02-09 16:13:46" u="1"/>
        <s v="2026-02-10 12:05:28" u="1"/>
        <s v="2026-02-13 09:35:22" u="1"/>
        <s v="2026-02-13 09:46:30" u="1"/>
        <s v="2026-02-13 09:51:53" u="1"/>
        <s v="2026-02-13 10:14:18" u="1"/>
        <s v="2026-02-13 10:16:32" u="1"/>
        <s v="2026-02-13 10:22:03" u="1"/>
        <s v="2026-02-13 10:46:07" u="1"/>
        <s v="2026-02-13 10:48:36" u="1"/>
        <s v="2026-02-13 10:58:21" u="1"/>
        <s v="2026-02-13 11:00:15" u="1"/>
        <s v="2026-02-13 11:02:35" u="1"/>
        <s v="2026-02-13 11:11:01" u="1"/>
        <s v="2026-02-24 14:05:47" u="1"/>
        <s v="2026-02-13 11:22:09" u="1"/>
        <s v="2026-02-13 11:33:18" u="1"/>
        <s v="2026-02-13 11:37:30" u="1"/>
        <s v="2026-02-13 11:39:45" u="1"/>
        <s v="2026-02-13 11:50:24" u="1"/>
        <s v="2026-02-13 11:55:15" u="1"/>
        <s v="2026-02-13 13:18:18" u="1"/>
        <s v="2026-02-13 13:19:22" u="1"/>
        <s v="2026-02-13 13:24:01" u="1"/>
        <s v="2026-02-13 14:20:53" u="1"/>
        <s v="2026-02-13 14:54:21" u="1"/>
        <s v="2026-02-13 14:56:38" u="1"/>
        <s v="2026-02-13 15:13:21" u="1"/>
        <s v="2026-02-13 15:14:28" u="1"/>
        <s v="2026-02-13 15:40:52" u="1"/>
        <s v="2026-02-13 15:52:38" u="1"/>
        <s v="2026-02-13 15:57:49" u="1"/>
        <s v="2026-02-13 16:06:57" u="1"/>
        <s v="2026-02-13 16:43:55" u="1"/>
        <s v="2026-02-13 17:05:22" u="1"/>
        <s v="2026-02-16 08:01:09" u="1"/>
        <s v="2026-02-16 10:03:14" u="1"/>
        <s v="2026-02-26 08:50:20" u="1"/>
        <s v="2026-02-16 11:30:07" u="1"/>
        <s v="2026-02-16 15:55:55" u="1"/>
        <s v="2026-02-16 17:33:17" u="1"/>
        <s v="2026-02-23 15:37:21" u="1"/>
        <s v="2026-02-18 07:45:32" u="1"/>
        <s v="2026-02-18 07:53:57" u="1"/>
        <s v="2026-02-18 08:23:23" u="1"/>
        <s v="2026-02-18 09:50:44" u="1"/>
        <s v="2026-02-18 09:57:10" u="1"/>
        <s v="2026-02-18 10:10:39" u="1"/>
        <s v="2026-02-18 10:20:17" u="1"/>
        <s v="2026-02-18 10:26:19" u="1"/>
        <s v="2026-02-18 10:51:15" u="1"/>
        <s v="2026-02-18 11:05:00" u="1"/>
        <s v="2026-02-18 11:31:27" u="1"/>
        <s v="2026-02-18 11:44:52" u="1"/>
        <s v="2026-02-18 11:53:40" u="1"/>
        <s v="2026-02-18 11:54:59" u="1"/>
        <s v="2026-02-18 11:56:32" u="1"/>
        <s v="2026-02-18 11:58:27" u="1"/>
        <s v="2026-02-18 12:44:48" u="1"/>
        <s v="2026-02-18 13:50:37" u="1"/>
        <s v="2026-02-18 14:13:18" u="1"/>
        <s v="2026-02-18 14:28:56" u="1"/>
        <s v="2026-02-18 15:00:39" u="1"/>
        <s v="2026-02-18 15:07:50" u="1"/>
        <s v="2026-02-18 15:07:56" u="1"/>
        <s v="2026-02-18 15:44:10" u="1"/>
        <s v="2026-02-18 16:26:26" u="1"/>
        <s v="2026-02-18 16:33:09" u="1"/>
        <s v="2026-02-18 16:36:55" u="1"/>
        <s v="2026-02-18 16:38:49" u="1"/>
        <s v="2026-02-19 13:52:16" u="1"/>
        <s v="2026-02-20 15:07:46" u="1"/>
        <s v="2026-02-20 08:37:25" u="1"/>
        <s v="2026-02-20 10:39:08" u="1"/>
        <s v="2026-02-20 10:39:10" u="1"/>
        <s v="2026-02-20 11:56:52" u="1"/>
        <s v="2026-02-20 12:02:12" u="1"/>
        <s v="2026-02-20 12:57:03" u="1"/>
        <s v="2026-02-20 13:13:00" u="1"/>
        <s v="2026-02-20 15:05:35" u="1"/>
        <s v="2026-02-20 15:31:29" u="1"/>
        <s v="2026-02-20 15:54:02" u="1"/>
        <s v="2026-02-20 16:37:37" u="1"/>
        <s v="2026-02-20 17:18:25" u="1"/>
        <s v="2026-02-27 09:36:04" u="1"/>
        <s v="2026-02-23 09:16:35" u="1"/>
        <s v="2026-02-23 10:23:26" u="1"/>
        <s v="2026-02-23 11:53:03" u="1"/>
        <s v="2026-02-23 11:58:21" u="1"/>
        <s v="2026-02-23 11:59:49" u="1"/>
        <s v="2026-02-23 12:25:38" u="1"/>
        <s v="2026-02-23 12:45:59" u="1"/>
        <s v="2026-02-23 14:11:27" u="1"/>
        <s v="2026-02-23 14:17:39" u="1"/>
        <s v="2026-02-23 16:01:33" u="1"/>
        <s v="2026-02-23 16:28:20" u="1"/>
        <s v="2026-02-23 17:46:10" u="1"/>
        <s v="2026-02-23 17:51:24" u="1"/>
        <s v="2026-02-23 17:54:13" u="1"/>
        <s v="2026-02-23 17:57:07" u="1"/>
        <s v="2026-02-23 17:59:41" u="1"/>
        <s v="2026-02-24 09:06:37" u="1"/>
        <s v="2026-02-24 09:24:26" u="1"/>
        <s v="2026-02-24 10:24:47" u="1"/>
        <s v="2026-02-24 11:34:08" u="1"/>
        <s v="2026-02-24 11:36:54" u="1"/>
        <s v="2026-02-24 11:51:16" u="1"/>
        <s v="2026-02-24 11:54:12" u="1"/>
        <s v="2026-02-24 12:23:40" u="1"/>
        <s v="2026-02-24 12:35:24" u="1"/>
        <s v="2026-02-24 12:43:55" u="1"/>
        <s v="2026-02-24 13:03:41" u="1"/>
        <s v="2026-02-24 13:36:52" u="1"/>
        <s v="2026-02-24 13:39:09" u="1"/>
        <s v="2026-02-24 13:52:59" u="1"/>
        <s v="2026-02-24 16:33:08" u="1"/>
        <s v="2026-02-24 16:37:00" u="1"/>
        <s v="2026-02-24 16:41:05" u="1"/>
        <s v="2026-02-25 09:05:17" u="1"/>
        <s v="2026-02-25 09:59:47" u="1"/>
        <s v="2026-02-25 11:39:43" u="1"/>
        <s v="2026-02-25 12:31:31" u="1"/>
        <s v="2026-02-25 12:33:10" u="1"/>
        <s v="2026-02-25 12:42:04" u="1"/>
        <s v="2026-02-25 12:47:08" u="1"/>
        <s v="2026-02-25 13:24:06" u="1"/>
        <s v="2026-02-25 14:52:14" u="1"/>
        <s v="2026-02-25 15:37:43" u="1"/>
        <s v="2026-02-26 07:22:23" u="1"/>
        <s v="2026-02-26 09:18:18" u="1"/>
        <s v="2026-02-26 11:18:59" u="1"/>
        <s v="2026-02-26 13:08:27" u="1"/>
        <s v="2026-02-26 13:18:16" u="1"/>
        <s v="2026-02-26 13:18:24" u="1"/>
        <s v="2026-02-26 13:43:25" u="1"/>
        <s v="2026-02-26 13:44:33" u="1"/>
        <s v="2026-02-26 15:09:29" u="1"/>
        <s v="2026-02-27 07:06:48" u="1"/>
        <s v="2026-02-27 09:48:31" u="1"/>
        <s v="2026-02-27 10:32:29" u="1"/>
        <s v="2026-02-27 14:02:33" u="1"/>
        <s v="2026-02-27 16:17:00" u="1"/>
        <s v="2026-02-16 08:49:53" u="1"/>
        <s v="2026-02-27 11:18:58" u="1"/>
        <s v="2026-02-23 10:35:00" u="1"/>
        <s v="2026-02-18 14:42:41" u="1"/>
        <s v="2026-02-26 07:08:01" u="1"/>
        <s v="2026-02-19 16:22:54" u="1"/>
        <s v="2026-02-26 16:24:19" u="1"/>
        <s v="2026-02-18 14:52:23" u="1"/>
        <s v="2026-02-18 14:47:18" u="1"/>
        <s v="2026-02-18 14:48:03" u="1"/>
        <s v="2026-02-19 15:48:05" u="1"/>
        <s v="2026-02-18 12:20:48" u="1"/>
        <s v="2026-02-26 16:30:12" u="1"/>
        <s v="2026-02-26 16:30:13" u="1"/>
        <s v="2026-02-19 09:55:59" u="1"/>
        <s v="2026-02-26 16:30:14" u="1"/>
        <s v="2026-02-26 16:30:15" u="1"/>
        <s v="2026-02-20 07:46:00" u="1"/>
        <s v="2026-02-20 07:37:25" u="1"/>
        <s v="2026-02-20 07:39:44" u="1"/>
        <s v="2026-02-20 07:41:50" u="1"/>
        <s v="2026-02-20 07:43:33" u="1"/>
        <s v="2026-02-25 16:41:47" u="1"/>
        <s v="2026-02-20 11:02:23" u="1"/>
        <s v="2026-02-19 08:32:56" u="1"/>
        <s v="2026-02-19 08:25:41" u="1"/>
        <s v="2026-02-19 10:16:38" u="1"/>
        <s v="2026-02-19 10:22:10" u="1"/>
        <s v="2026-02-19 10:57:44" u="1"/>
        <s v="2026-02-20 08:28:48" u="1"/>
        <s v="2026-02-20 10:51:48" u="1"/>
        <s v="2026-02-12 16:53:39" u="1"/>
        <s v="2026-02-17 14:26:16" u="1"/>
        <s v="2026-02-17 07:30:05" u="1"/>
        <s v="2026-02-17 07:56:43" u="1"/>
        <s v="2026-02-19 20:30:56" u="1"/>
        <s v="2026-02-19 20:30:57" u="1"/>
        <s v="2026-02-19 20:30:58" u="1"/>
        <s v="2026-02-19 20:30:59" u="1"/>
        <s v="2026-02-19 20:31:00" u="1"/>
        <s v="2026-02-19 20:19:45" u="1"/>
        <s v="2026-02-19 20:26:43" u="1"/>
        <s v="2026-02-19 20:19:46" u="1"/>
        <s v="2026-02-19 20:31:01" u="1"/>
        <s v="2026-02-19 20:26:44" u="1"/>
        <s v="2026-02-19 20:26:45" u="1"/>
        <s v="2026-02-19 20:31:02" u="1"/>
        <s v="2026-02-19 20:19:47" u="1"/>
        <s v="2026-02-19 20:31:03" u="1"/>
        <s v="2026-02-19 20:26:46" u="1"/>
        <s v="2026-02-19 20:26:47" u="1"/>
        <s v="2026-02-19 20:19:48" u="1"/>
        <s v="2026-02-19 20:26:48" u="1"/>
        <s v="2026-02-19 20:19:49" u="1"/>
        <s v="2026-02-19 20:26:49" u="1"/>
        <s v="2026-02-19 20:31:04" u="1"/>
        <s v="2026-02-19 20:19:50" u="1"/>
        <s v="2026-02-19 20:19:51" u="1"/>
        <s v="2026-02-19 20:26:50" u="1"/>
        <s v="2026-02-19 20:19:52" u="1"/>
        <s v="2026-02-19 20:26:51" u="1"/>
        <s v="2026-02-19 20:19:53" u="1"/>
        <s v="2026-02-23 15:56:23" u="1"/>
        <s v="2026-02-19 20:20:34" u="1"/>
        <s v="2026-02-24 07:39:15" u="1"/>
        <s v="2026-02-24 07:39:16" u="1"/>
        <s v="2026-02-23 15:54:42" u="1"/>
        <s v="2026-02-27 14:40:30" u="1"/>
        <s v="2026-02-23 08:26:09" u="1"/>
        <s v="2026-02-24 07:39:17" u="1"/>
        <s v="2026-02-24 07:39:18" u="1"/>
        <s v="2026-02-18 10:51:12" u="1"/>
        <s v="2026-02-16 14:15:06" u="1"/>
        <s v="2026-02-24 07:39:19" u="1"/>
        <s v="2026-02-24 07:39:20" u="1"/>
        <s v="2026-02-24 07:39:21" u="1"/>
        <s v="2026-02-24 07:39:22" u="1"/>
        <s v="2026-02-19 15:01:13" u="1"/>
        <s v="2026-02-19 15:08:46" u="1"/>
        <s v="2026-02-24 14:10:37" u="1"/>
        <s v="2026-02-11 11:51:11" u="1"/>
        <s v="2026-02-23 15:46:48" u="1"/>
        <s v="2026-02-27 07:43:50" u="1"/>
        <s v="2026-02-11 12:19:31" u="1"/>
        <s v="2026-02-07 09:24:18" u="1"/>
        <s v="2026-02-09 12:48:56" u="1"/>
        <s v="2026-02-17 12:10:55" u="1"/>
        <s v="2026-02-24 07:54:08" u="1"/>
        <s v="2026-02-10 09:02:04" u="1"/>
        <s v="2026-02-24 14:43:48" u="1"/>
        <s v="2026-02-10 14:30:58" u="1"/>
        <s v="2026-02-10 14:38:40" u="1"/>
        <s v="2026-02-27 11:57:30" u="1"/>
        <s v="2026-02-25 08:38:10" u="1"/>
        <s v="2026-02-10 16:40:46" u="1"/>
        <s v="2026-02-20 14:43:23" u="1"/>
        <s v="2026-02-11 08:13:11" u="1"/>
        <s v="2026-02-17 11:45:01" u="1"/>
        <s v="2026-02-23 13:09:35" u="1"/>
        <s v="2026-02-24 07:54:46" u="1"/>
        <s v="2026-02-12 11:34:38" u="1"/>
        <s v="2026-02-19 08:39:24" u="1"/>
        <s v="2026-02-19 14:41:25" u="1"/>
        <s v="2026-02-13 12:05:43" u="1"/>
        <s v="2026-02-25 15:40:39" u="1"/>
        <s v="2026-02-13 16:25:26" u="1"/>
        <s v="2026-02-16 09:02:42" u="1"/>
        <s v="2026-02-16 13:38:53" u="1"/>
        <s v="2026-02-16 15:17:56" u="1"/>
        <s v="2026-02-16 15:37:29" u="1"/>
        <s v="2026-02-16 16:50:51" u="1"/>
        <s v="2026-02-23 06:41:14" u="1"/>
        <s v="2026-02-17 08:09:36" u="1"/>
        <s v="2026-02-23 06:36:39" u="1"/>
        <s v="2026-02-17 09:26:32" u="1"/>
        <s v="2026-02-17 16:20:35" u="1"/>
        <s v="2026-02-24 11:57:50" u="1"/>
        <s v="2026-02-23 10:37:03" u="1"/>
        <s v="2026-02-18 15:39:57" u="1"/>
        <s v="2026-02-19 08:24:32" u="1"/>
        <s v="2026-02-25 08:37:53" u="1"/>
        <s v="2026-02-19 10:12:14" u="1"/>
        <s v="2026-02-19 14:34:17" u="1"/>
        <s v="2026-02-19 14:35:08" u="1"/>
        <s v="2026-02-19 14:39:13" u="1"/>
        <s v="2026-02-19 15:42:40" u="1"/>
        <s v="2026-02-19 16:22:53" u="1"/>
        <s v="2026-02-19 16:57:54" u="1"/>
        <s v="2026-02-20 05:40:39" u="1"/>
        <s v="2026-02-27 14:30:23" u="1"/>
        <s v="2026-02-20 10:49:15" u="1"/>
        <s v="2026-02-20 11:46:40" u="1"/>
        <s v="2026-02-27 14:35:28" u="1"/>
        <s v="2026-02-20 14:01:21" u="1"/>
        <s v="2026-02-20 15:29:04" u="1"/>
        <s v="2026-02-20 16:14:08" u="1"/>
        <s v="2026-02-20 16:54:48" u="1"/>
        <s v="2026-02-20 16:56:19" u="1"/>
        <s v="2026-02-27 11:22:55" u="1"/>
        <s v="2026-02-22 13:18:53" u="1"/>
        <s v="2026-02-22 23:43:10" u="1"/>
        <s v="2026-02-23 07:09:10" u="1"/>
        <s v="2026-02-23 07:56:04" u="1"/>
        <s v="2026-02-23 07:59:26" u="1"/>
        <s v="2026-02-23 08:04:19" u="1"/>
        <s v="2026-02-23 08:37:53" u="1"/>
        <s v="2026-02-23 08:56:31" u="1"/>
        <s v="2026-02-23 09:42:18" u="1"/>
        <s v="2026-02-23 09:58:41" u="1"/>
        <s v="2026-02-23 11:52:50" u="1"/>
        <s v="2026-02-23 13:06:16" u="1"/>
        <s v="2026-02-23 13:22:44" u="1"/>
        <s v="2026-02-23 13:30:49" u="1"/>
        <s v="2026-02-23 13:43:49" u="1"/>
        <s v="2026-02-23 13:47:38" u="1"/>
        <s v="2026-02-26 07:09:55" u="1"/>
        <s v="2026-02-23 14:23:01" u="1"/>
        <s v="2026-02-23 14:35:46" u="1"/>
        <s v="2026-02-23 15:02:08" u="1"/>
        <s v="2026-02-23 16:11:13" u="1"/>
        <s v="2026-02-23 16:13:54" u="1"/>
        <s v="2026-02-23 16:17:05" u="1"/>
        <s v="2026-02-23 16:38:16" u="1"/>
        <s v="2026-02-23 16:43:55" u="1"/>
        <s v="2026-02-23 17:12:11" u="1"/>
        <s v="2026-02-23 17:25:40" u="1"/>
        <s v="2026-02-23 17:26:05" u="1"/>
        <s v="2026-02-23 17:43:19" u="1"/>
        <s v="2026-02-23 18:20:45" u="1"/>
        <s v="2026-02-23 19:27:43" u="1"/>
        <s v="2026-02-24 07:44:22" u="1"/>
        <s v="2026-02-24 08:08:07" u="1"/>
        <s v="2026-02-24 09:28:25" u="1"/>
        <s v="2026-02-24 09:40:42" u="1"/>
        <s v="2026-02-24 09:45:24" u="1"/>
        <s v="2026-02-24 11:46:05" u="1"/>
        <s v="2026-02-24 13:36:44" u="1"/>
        <s v="2026-02-24 14:41:54" u="1"/>
        <s v="2026-02-24 16:54:07" u="1"/>
        <s v="2026-02-25 08:21:58" u="1"/>
        <s v="2026-02-25 09:15:18" u="1"/>
        <s v="2026-02-25 09:21:52" u="1"/>
        <s v="2026-02-25 12:45:17" u="1"/>
        <s v="2026-02-27 14:27:35" u="1"/>
        <s v="2026-02-27 14:28:00" u="1"/>
        <s v="2026-02-27 14:27:12" u="1"/>
        <s v="2026-02-25 20:33:59" u="1"/>
        <s v="2026-02-26 12:36:36" u="1"/>
        <s v="2026-02-26 14:20:15" u="1"/>
        <s v="2026-02-27 08:57:12" u="1"/>
        <s v="2026-02-27 10:41:19" u="1"/>
        <s v="2026-02-27 11:30:07" u="1"/>
        <s v="2026-02-12 15:59:53" u="1"/>
        <s v="2026-02-12 15:52:01" u="1"/>
        <s v="2026-02-12 16:03:46" u="1"/>
        <s v="2026-02-19 15:21:15" u="1"/>
        <s v="2026-02-20 14:03:56" u="1"/>
        <s v="2026-02-19 11:07:36" u="1"/>
        <s v="2026-02-23 14:39:43" u="1"/>
        <s v="2026-02-23 14:40:04" u="1"/>
        <s v="2026-02-20 16:22:12" u="1"/>
        <s v="2026-02-24 09:59:01" u="1"/>
        <s v="2026-02-24 16:27:15" u="1"/>
        <s v="2026-02-19 09:51:44" u="1"/>
        <s v="2026-02-23 09:29:51" u="1"/>
        <s v="2026-02-25 08:10:56" u="1"/>
        <s v="2026-02-19 13:14:40" u="1"/>
        <s v="2026-02-17 13:45:21" u="1"/>
        <s v="2026-02-23 16:50:31" u="1"/>
        <s v="2026-02-20 11:27:21" u="1"/>
        <s v="2026-02-12 10:54:20" u="1"/>
        <s v="2026-02-27 09:26:56" u="1"/>
        <s v="2026-02-27 09:32:17" u="1"/>
        <s v="2026-02-24 14:11:25" u="1"/>
        <s v="2026-02-24 14:11:52" u="1"/>
        <s v="2026-02-24 14:12:14" u="1"/>
        <s v="2026-02-24 14:13:14" u="1"/>
        <s v="2026-02-27 10:08:50" u="1"/>
        <s v="2026-02-27 09:35:16" u="1"/>
        <s v="2026-02-27 09:34:52" u="1"/>
        <s v="2026-02-16 09:40:11" u="1"/>
        <s v="2026-02-11 13:48:35" u="1"/>
        <s v="2026-02-06 15:52:16" u="1"/>
        <s v="2026-02-12 10:05:17" u="1"/>
        <s v="2026-02-18 10:44:06" u="1"/>
        <s v="2026-02-12 17:01:13" u="1"/>
        <s v="2026-02-13 11:56:54" u="1"/>
        <s v="2026-02-13 14:32:34" u="1"/>
        <s v="2026-02-13 19:10:37" u="1"/>
        <s v="2026-02-16 11:05:12" u="1"/>
        <s v="2026-02-24 11:28:45" u="1"/>
        <s v="2026-02-24 11:27:09" u="1"/>
        <s v="2026-02-16 14:44:53" u="1"/>
        <s v="2026-02-17 14:54:12" u="1"/>
        <s v="2026-02-17 16:20:13" u="1"/>
        <s v="2026-02-17 16:29:02" u="1"/>
        <s v="2026-02-17 16:38:00" u="1"/>
        <s v="2026-02-18 12:06:13" u="1"/>
        <s v="2026-02-18 15:28:31" u="1"/>
        <s v="2026-02-19 08:47:21" u="1"/>
        <s v="2026-02-19 08:57:28" u="1"/>
        <s v="2026-02-19 13:54:55" u="1"/>
        <s v="2026-02-19 16:06:57" u="1"/>
        <s v="2026-02-19 17:46:04" u="1"/>
        <s v="2026-02-26 16:00:10" u="1"/>
        <s v="2026-02-20 08:08:17" u="1"/>
        <s v="2026-02-26 07:12:22" u="1"/>
        <s v="2026-02-26 16:06:00" u="1"/>
        <s v="2026-02-26 07:15:44" u="1"/>
        <s v="2026-02-26 07:16:20" u="1"/>
        <s v="2026-02-20 12:34:56" u="1"/>
        <s v="2026-02-20 12:41:45" u="1"/>
        <s v="2026-02-20 12:43:25" u="1"/>
        <s v="2026-02-20 13:35:12" u="1"/>
        <s v="2026-02-20 14:02:13" u="1"/>
        <s v="2026-02-20 14:21:49" u="1"/>
        <s v="2026-02-20 14:29:13" u="1"/>
        <s v="2026-02-20 14:39:27" u="1"/>
        <s v="2026-02-20 15:36:12" u="1"/>
        <s v="2026-02-20 16:14:29" u="1"/>
        <s v="2026-02-20 17:09:32" u="1"/>
        <s v="2026-02-20 17:16:52" u="1"/>
        <s v="2026-02-20 17:19:37" u="1"/>
        <s v="2026-02-26 07:13:22" u="1"/>
        <s v="2026-02-22 20:19:32" u="1"/>
        <s v="2026-02-23 08:05:02" u="1"/>
        <s v="2026-02-23 08:17:21" u="1"/>
        <s v="2026-02-23 10:28:55" u="1"/>
        <s v="2026-02-23 10:36:09" u="1"/>
        <s v="2026-02-23 12:03:13" u="1"/>
        <s v="2026-02-23 12:20:59" u="1"/>
        <s v="2026-02-23 12:21:57" u="1"/>
        <s v="2026-02-23 12:38:10" u="1"/>
        <s v="2026-02-23 13:25:29" u="1"/>
        <s v="2026-02-23 13:28:45" u="1"/>
        <s v="2026-02-23 13:33:00" u="1"/>
        <s v="2026-02-23 13:38:24" u="1"/>
        <s v="2026-02-23 13:41:53" u="1"/>
        <s v="2026-02-23 13:44:20" u="1"/>
        <s v="2026-02-23 13:46:08" u="1"/>
        <s v="2026-02-23 14:10:44" u="1"/>
        <s v="2026-02-23 14:19:53" u="1"/>
        <s v="2026-02-23 16:05:56" u="1"/>
        <s v="2026-02-24 08:27:31" u="1"/>
        <s v="2026-02-24 08:33:48" u="1"/>
        <s v="2026-02-27 09:38:06" u="1"/>
        <s v="2026-02-25 08:11:57" u="1"/>
        <s v="2026-02-26 10:51:33" u="1"/>
        <s v="2026-02-26 13:21:59" u="1"/>
        <s v="2026-02-26 15:22:39" u="1"/>
        <s v="2026-02-27 11:23:23" u="1"/>
        <s v="2026-02-27 11:40:58" u="1"/>
        <s v="2026-02-12 15:45:24" u="1"/>
        <s v="2026-02-12 15:51:07" u="1"/>
        <s v="2026-02-12 15:48:30" u="1"/>
        <s v="2026-02-12 15:49:16" u="1"/>
        <s v="2026-02-12 16:04:40" u="1"/>
        <s v="2026-02-12 15:47:39" u="1"/>
        <s v="2026-02-12 16:02:54" u="1"/>
        <s v="2026-02-12 15:53:05" u="1"/>
        <s v="2026-02-12 15:56:51" u="1"/>
        <s v="2026-02-12 15:57:12" u="1"/>
        <s v="2026-02-12 15:57:31" u="1"/>
        <s v="2026-02-12 15:57:58" u="1"/>
        <s v="2026-02-12 15:49:53" u="1"/>
        <s v="2026-02-21 05:18:10" u="1"/>
        <s v="2026-02-19 23:23:16" u="1"/>
        <s v="2026-02-19 23:24:24" u="1"/>
        <s v="2026-02-18 13:08:17" u="1"/>
        <s v="2026-02-12 16:55:49" u="1"/>
        <s v="2026-02-25 12:17:33" u="1"/>
        <s v="2026-02-25 12:18:02" u="1"/>
        <s v="2026-02-13 09:31:19" u="1"/>
        <s v="2026-02-13 10:45:13" u="1"/>
        <s v="2026-02-13 10:42:37" u="1"/>
        <s v="2026-02-22 05:19:35" u="1"/>
        <s v="2026-02-13 13:56:49" u="1"/>
        <s v="2026-02-12 07:19:23" u="1"/>
        <s v="2026-02-19 23:23:11" u="1"/>
        <s v="2026-02-21 05:20:30" u="1"/>
        <s v="2026-02-18 15:01:30" u="1"/>
        <s v="2026-02-20 07:41:14" u="1"/>
        <s v="2026-02-20 01:30:56" u="1"/>
        <s v="2026-02-12 19:36:21" u="1"/>
        <s v="2026-02-25 08:39:57" u="1"/>
        <s v="2026-02-25 08:40:24" u="1"/>
        <s v="2026-02-12 07:42:54" u="1"/>
        <s v="2026-02-20 11:33:03" u="1"/>
        <s v="2026-02-24 11:56:54" u="1"/>
        <s v="2026-02-24 11:58:32" u="1"/>
        <s v="2026-02-17 15:58:16" u="1"/>
        <s v="2026-02-24 08:09:55" u="1"/>
        <s v="2026-02-20 14:19:48" u="1"/>
        <s v="2026-02-23 09:32:03" u="1"/>
        <s v="2026-01-09 11:50:13" u="1"/>
        <s v="2026-02-19 10:54:06" u="1"/>
        <s v="2026-02-17 12:58:43" u="1"/>
        <s v="2026-02-17 13:02:10" u="1"/>
        <s v="2026-02-13 10:21:04" u="1"/>
        <s v="2026-02-17 13:00:57" u="1"/>
        <s v="2026-02-13 14:18:40" u="1"/>
        <s v="2026-01-20 08:54:22" u="1"/>
        <s v="2026-01-21 16:01:04" u="1"/>
        <s v="2026-02-17 16:05:44" u="1"/>
        <s v="2026-02-20 12:28:38" u="1"/>
        <s v="2026-01-23 08:21:45" u="1"/>
        <s v="2026-02-20 14:07:09" u="1"/>
        <s v="2026-02-12 19:38:04" u="1"/>
        <s v="2026-02-12 19:44:06" u="1"/>
        <s v="2026-02-25 08:38:46" u="1"/>
        <s v="2026-02-21 10:06:23" u="1"/>
        <s v="2026-02-18 10:15:36" u="1"/>
        <s v="2026-02-12 14:50:25" u="1"/>
        <s v="2026-02-20 13:00:05" u="1"/>
        <s v="2026-02-26 11:53:27" u="1"/>
        <s v="2026-02-24 14:11:03" u="1"/>
        <s v="2026-02-17 08:15:49" u="1"/>
        <s v="2026-02-24 06:35:01" u="1"/>
        <s v="2026-02-06 10:28:26" u="1"/>
        <s v="2026-02-19 11:28:46" u="1"/>
        <s v="2026-02-06 13:20:01" u="1"/>
        <s v="2026-02-06 13:36:20" u="1"/>
        <s v="2026-02-06 13:43:24" u="1"/>
        <s v="2026-02-06 14:21:35" u="1"/>
        <s v="2026-02-20 08:26:51" u="1"/>
        <s v="2026-02-06 15:27:01" u="1"/>
        <s v="2026-02-06 16:10:27" u="1"/>
        <s v="2026-02-24 14:09:32" u="1"/>
        <s v="2026-02-25 08:37:21" u="1"/>
        <s v="2026-02-09 10:43:53" u="1"/>
        <s v="2026-02-09 11:04:40" u="1"/>
        <s v="2026-02-23 09:31:56" u="1"/>
        <s v="2026-02-09 14:04:35" u="1"/>
        <s v="2026-02-17 14:26:19" u="1"/>
        <s v="2026-02-09 14:26:28" u="1"/>
        <s v="2026-02-25 14:27:22" u="1"/>
        <s v="2026-02-25 14:29:31" u="1"/>
        <s v="2026-02-25 13:14:15" u="1"/>
        <s v="2026-02-12 08:20:01" u="1"/>
        <s v="2026-02-12 09:25:22" u="1"/>
        <s v="2026-02-12 13:18:06" u="1"/>
        <s v="2026-02-12 14:33:01" u="1"/>
        <s v="2026-02-12 14:33:32" u="1"/>
        <s v="2026-02-12 14:41:25" u="1"/>
        <s v="2026-02-12 14:58:30" u="1"/>
        <s v="2026-02-12 16:09:55" u="1"/>
        <s v="2026-02-26 14:51:04" u="1"/>
        <s v="2026-02-23 17:14:19" u="1"/>
        <s v="2026-02-13 08:55:26" u="1"/>
        <s v="2026-02-13 11:51:09" u="1"/>
        <s v="2026-02-13 12:23:08" u="1"/>
        <s v="2026-02-13 13:04:39" u="1"/>
        <s v="2026-02-13 13:16:23" u="1"/>
        <s v="2026-02-13 14:01:14" u="1"/>
        <s v="2026-02-13 14:41:27" u="1"/>
        <s v="2026-02-13 15:30:01" u="1"/>
        <s v="2026-02-13 17:19:39" u="1"/>
        <s v="2026-02-13 17:24:47" u="1"/>
        <s v="2026-02-14 06:02:23" u="1"/>
        <s v="2026-02-16 14:30:49" u="1"/>
        <s v="2026-02-16 14:33:31" u="1"/>
        <s v="2026-02-16 14:55:54" u="1"/>
        <s v="2026-02-16 15:08:31" u="1"/>
        <s v="2026-02-16 15:26:27" u="1"/>
        <s v="2026-02-16 15:27:39" u="1"/>
        <s v="2026-02-16 15:34:48" u="1"/>
        <s v="2026-02-16 16:35:48" u="1"/>
        <s v="2026-02-23 06:40:20" u="1"/>
        <s v="2026-02-23 06:35:41" u="1"/>
        <s v="2026-02-24 06:34:14" u="1"/>
        <s v="2026-02-17 10:52:02" u="1"/>
        <s v="2026-02-17 12:31:59" u="1"/>
        <s v="2026-02-17 13:37:52" u="1"/>
        <s v="2026-02-17 13:45:13" u="1"/>
        <s v="2026-02-17 14:28:51" u="1"/>
        <s v="2026-02-17 14:49:25" u="1"/>
        <s v="2026-02-17 14:51:26" u="1"/>
        <s v="2026-02-17 15:25:20" u="1"/>
        <s v="2026-02-17 15:58:52" u="1"/>
        <s v="2026-02-18 08:36:26" u="1"/>
        <s v="2026-02-18 09:03:30" u="1"/>
        <s v="2026-02-18 09:47:49" u="1"/>
        <s v="2026-02-18 10:11:10" u="1"/>
        <s v="2026-02-18 10:23:19" u="1"/>
        <s v="2026-02-18 10:43:04" u="1"/>
        <s v="2026-02-18 10:54:21" u="1"/>
        <s v="2026-02-18 11:05:21" u="1"/>
        <s v="2026-02-18 11:16:02" u="1"/>
        <s v="2026-02-18 11:27:21" u="1"/>
        <s v="2026-02-18 11:36:14" u="1"/>
        <s v="2026-02-18 11:49:06" u="1"/>
        <s v="2026-02-18 11:58:06" u="1"/>
        <s v="2026-02-18 12:06:26" u="1"/>
        <s v="2026-02-25 10:29:00" u="1"/>
        <s v="2026-02-19 07:22:10" u="1"/>
        <s v="2026-02-18 12:38:36" u="1"/>
        <s v="2026-02-19 07:22:11" u="1"/>
        <s v="2026-02-18 13:25:29" u="1"/>
        <s v="2026-02-18 13:48:02" u="1"/>
        <s v="2026-02-18 14:07:40" u="1"/>
        <s v="2026-02-18 14:14:53" u="1"/>
        <s v="2026-02-18 14:32:43" u="1"/>
        <s v="2026-02-18 15:17:51" u="1"/>
        <s v="2026-02-18 16:09:19" u="1"/>
        <s v="2026-02-18 16:56:20" u="1"/>
        <s v="2026-02-18 17:01:25" u="1"/>
        <s v="2026-02-18 17:34:27" u="1"/>
        <s v="2026-02-18 17:56:32" u="1"/>
        <s v="2026-02-19 10:46:15" u="1"/>
        <s v="2026-02-19 11:08:19" u="1"/>
        <s v="2026-02-19 11:15:07" u="1"/>
        <s v="2026-02-19 12:14:44" u="1"/>
        <s v="2026-02-19 13:31:54" u="1"/>
        <s v="2026-02-19 13:52:49" u="1"/>
        <s v="2026-02-19 15:14:41" u="1"/>
        <s v="2026-02-19 16:07:50" u="1"/>
        <s v="2026-02-19 16:11:44" u="1"/>
        <s v="2026-02-19 16:26:04" u="1"/>
        <s v="2026-02-19 16:39:45" u="1"/>
        <s v="2026-02-19 16:53:22" u="1"/>
        <s v="2026-02-19 19:17:12" u="1"/>
        <s v="2026-02-19 19:25:06" u="1"/>
        <s v="2026-02-19 19:25:45" u="1"/>
        <s v="2026-02-19 19:25:51" u="1"/>
        <s v="2026-02-19 19:26:12" u="1"/>
        <s v="2026-02-19 19:26:29" u="1"/>
        <s v="2026-02-19 19:26:56" u="1"/>
        <s v="2026-02-19 19:27:31" u="1"/>
        <s v="2026-02-19 19:27:32" u="1"/>
        <s v="2026-02-19 19:28:29" u="1"/>
        <s v="2026-02-19 19:29:23" u="1"/>
        <s v="2026-02-19 19:30:53" u="1"/>
        <s v="2026-02-19 19:31:05" u="1"/>
        <s v="2026-02-19 19:32:12" u="1"/>
        <s v="2026-02-19 19:33:04" u="1"/>
        <s v="2026-02-19 19:33:32" u="1"/>
        <s v="2026-02-19 19:33:56" u="1"/>
        <s v="2026-02-19 19:42:00" u="1"/>
        <s v="2026-02-19 19:46:06" u="1"/>
        <s v="2026-02-19 19:58:37" u="1"/>
        <s v="2026-02-19 19:59:12" u="1"/>
        <s v="2026-02-19 19:59:17" u="1"/>
        <s v="2026-02-19 19:59:37" u="1"/>
        <s v="2026-02-19 20:00:32" u="1"/>
        <s v="2026-02-19 20:00:57" u="1"/>
        <s v="2026-02-19 20:01:42" u="1"/>
        <s v="2026-02-19 20:02:18" u="1"/>
        <s v="2026-02-19 20:02:53" u="1"/>
        <s v="2026-02-19 20:03:14" u="1"/>
        <s v="2026-02-19 20:03:23" u="1"/>
        <s v="2026-02-19 20:04:14" u="1"/>
        <s v="2026-02-19 20:04:16" u="1"/>
        <s v="2026-02-19 23:21:19" u="1"/>
        <s v="2026-02-19 23:21:50" u="1"/>
        <s v="2026-02-19 23:22:11" u="1"/>
        <s v="2026-02-19 23:22:34" u="1"/>
        <s v="2026-02-19 23:23:51" u="1"/>
        <s v="2026-02-20 01:26:54" u="1"/>
        <s v="2026-02-20 01:27:15" u="1"/>
        <s v="2026-02-20 01:29:15" u="1"/>
        <s v="2026-02-20 01:30:21" u="1"/>
        <s v="2026-02-20 01:31:24" u="1"/>
        <s v="2026-02-20 01:41:40" u="1"/>
        <s v="2026-02-20 05:21:29" u="1"/>
        <s v="2026-02-20 05:24:41" u="1"/>
        <s v="2026-02-20 05:24:53" u="1"/>
        <s v="2026-02-20 05:25:09" u="1"/>
        <s v="2026-02-20 05:25:32" u="1"/>
        <s v="2026-02-20 05:29:05" u="1"/>
        <s v="2026-02-20 05:30:14" u="1"/>
        <s v="2026-02-20 05:33:01" u="1"/>
        <s v="2026-02-20 05:49:32" u="1"/>
        <s v="2026-02-20 07:23:28" u="1"/>
        <s v="2026-02-20 08:36:17" u="1"/>
        <s v="2026-02-20 08:43:29" u="1"/>
        <s v="2026-02-20 09:10:03" u="1"/>
        <s v="2026-02-20 09:19:58" u="1"/>
        <s v="2026-02-20 09:27:08" u="1"/>
        <s v="2026-02-20 09:27:12" u="1"/>
        <s v="2026-02-20 09:28:57" u="1"/>
        <s v="2026-02-20 09:42:44" u="1"/>
        <s v="2026-02-20 10:23:22" u="1"/>
        <s v="2026-02-20 10:23:41" u="1"/>
        <s v="2026-02-20 10:27:20" u="1"/>
        <s v="2026-02-20 10:33:20" u="1"/>
        <s v="2026-02-20 11:00:03" u="1"/>
        <s v="2026-02-20 11:31:34" u="1"/>
        <s v="2026-02-20 11:31:59" u="1"/>
        <s v="2026-02-20 11:32:40" u="1"/>
        <s v="2026-02-20 11:32:52" u="1"/>
        <s v="2026-02-20 11:33:00" u="1"/>
        <s v="2026-02-20 11:33:02" u="1"/>
        <s v="2026-02-20 11:33:08" u="1"/>
        <s v="2026-02-20 11:33:31" u="1"/>
        <s v="2026-02-20 11:34:33" u="1"/>
        <s v="2026-02-20 11:35:06" u="1"/>
        <s v="2026-02-20 11:35:29" u="1"/>
        <s v="2026-02-20 11:37:54" u="1"/>
        <s v="2026-02-20 11:38:15" u="1"/>
        <s v="2026-02-20 11:38:16" u="1"/>
        <s v="2026-02-20 11:38:17" u="1"/>
        <s v="2026-02-20 11:40:57" u="1"/>
        <s v="2026-02-20 11:44:14" u="1"/>
        <s v="2026-02-20 11:44:16" u="1"/>
        <s v="2026-02-20 12:19:15" u="1"/>
        <s v="2026-02-20 12:37:17" u="1"/>
        <s v="2026-02-20 13:19:42" u="1"/>
        <s v="2026-02-20 13:32:33" u="1"/>
        <s v="2026-02-20 13:32:53" u="1"/>
        <s v="2026-02-20 14:19:35" u="1"/>
        <s v="2026-02-20 15:20:59" u="1"/>
        <s v="2026-02-20 15:30:38" u="1"/>
        <s v="2026-02-20 15:31:56" u="1"/>
        <s v="2026-02-20 15:39:37" u="1"/>
        <s v="2026-02-20 16:03:53" u="1"/>
        <s v="2026-02-20 16:22:56" u="1"/>
        <s v="2026-02-20 16:43:15" u="1"/>
        <s v="2026-02-20 17:08:14" u="1"/>
        <s v="2026-02-20 17:44:39" u="1"/>
        <s v="2026-02-20 18:12:42" u="1"/>
        <s v="2026-02-20 23:21:58" u="1"/>
        <s v="2026-02-20 23:22:34" u="1"/>
        <s v="2026-02-20 23:24:35" u="1"/>
        <s v="2026-02-21 05:15:06" u="1"/>
        <s v="2026-02-21 05:18:37" u="1"/>
        <s v="2026-02-21 05:19:36" u="1"/>
        <s v="2026-02-21 09:09:36" u="1"/>
        <s v="2026-02-21 11:13:22" u="1"/>
        <s v="2026-02-21 11:50:19" u="1"/>
        <s v="2026-02-21 11:50:33" u="1"/>
        <s v="2026-02-21 11:50:47" u="1"/>
        <s v="2026-02-21 11:51:04" u="1"/>
        <s v="2026-02-21 11:51:06" u="1"/>
        <s v="2026-02-21 11:51:14" u="1"/>
        <s v="2026-02-21 11:51:25" u="1"/>
        <s v="2026-02-21 11:52:11" u="1"/>
        <s v="2026-02-21 11:52:32" u="1"/>
        <s v="2026-02-21 12:15:40" u="1"/>
        <s v="2026-02-21 12:33:37" u="1"/>
        <s v="2026-02-21 13:31:19" u="1"/>
        <s v="2026-02-22 05:16:10" u="1"/>
        <s v="2026-02-22 05:17:25" u="1"/>
        <s v="2026-02-22 05:17:58" u="1"/>
        <s v="2026-02-22 05:18:13" u="1"/>
        <s v="2026-02-22 05:18:28" u="1"/>
        <s v="2026-02-22 05:18:35" u="1"/>
        <s v="2026-02-22 05:18:43" u="1"/>
        <s v="2026-02-22 05:18:51" u="1"/>
        <s v="2026-02-22 05:19:26" u="1"/>
        <s v="2026-02-22 05:19:37" u="1"/>
        <s v="2026-02-22 05:20:50" u="1"/>
        <s v="2026-02-22 05:21:17" u="1"/>
        <s v="2026-02-22 05:21:56" u="1"/>
        <s v="2026-02-22 05:22:27" u="1"/>
        <s v="2026-02-22 09:24:23" u="1"/>
        <s v="2026-02-22 09:26:23" u="1"/>
        <s v="2026-02-22 15:31:50" u="1"/>
        <s v="2026-02-22 15:32:55" u="1"/>
        <s v="2026-02-22 23:43:12" u="1"/>
        <s v="2026-02-23 07:05:05" u="1"/>
        <s v="2026-02-23 07:20:23" u="1"/>
        <s v="2026-02-23 07:21:08" u="1"/>
        <s v="2026-02-23 07:50:24" u="1"/>
        <s v="2026-02-23 07:51:32" u="1"/>
        <s v="2026-02-23 08:00:38" u="1"/>
        <s v="2026-02-23 08:06:39" u="1"/>
        <s v="2026-02-23 08:38:35" u="1"/>
        <s v="2026-02-23 09:51:33" u="1"/>
        <s v="2026-02-23 10:49:22" u="1"/>
        <s v="2026-02-23 11:50:49" u="1"/>
        <s v="2026-02-23 11:58:32" u="1"/>
        <s v="2026-02-23 11:58:35" u="1"/>
        <s v="2026-02-23 12:04:40" u="1"/>
        <s v="2026-02-23 12:07:40" u="1"/>
        <s v="2026-02-23 12:09:17" u="1"/>
        <s v="2026-02-23 12:11:24" u="1"/>
        <s v="2026-02-23 12:13:38" u="1"/>
        <s v="2026-02-23 12:13:55" u="1"/>
        <s v="2026-02-23 12:14:15" u="1"/>
        <s v="2026-02-23 12:17:17" u="1"/>
        <s v="2026-02-23 12:27:53" u="1"/>
        <s v="2026-02-23 12:29:24" u="1"/>
        <s v="2026-02-23 12:41:15" u="1"/>
        <s v="2026-02-23 12:41:58" u="1"/>
        <s v="2026-02-23 12:44:08" u="1"/>
        <s v="2026-02-23 12:47:35" u="1"/>
        <s v="2026-02-23 12:52:40" u="1"/>
        <s v="2026-02-23 12:52:54" u="1"/>
        <s v="2026-02-23 12:53:55" u="1"/>
        <s v="2026-02-23 12:56:43" u="1"/>
        <s v="2026-02-23 13:05:32" u="1"/>
        <s v="2026-02-23 13:08:28" u="1"/>
        <s v="2026-02-23 13:10:22" u="1"/>
        <s v="2026-02-23 13:10:37" u="1"/>
        <s v="2026-02-23 13:15:10" u="1"/>
        <s v="2026-02-23 13:28:18" u="1"/>
        <s v="2026-02-23 13:40:20" u="1"/>
        <s v="2026-02-23 13:41:48" u="1"/>
        <s v="2026-02-23 13:43:42" u="1"/>
        <s v="2026-02-23 13:49:53" u="1"/>
        <s v="2026-02-23 13:52:33" u="1"/>
        <s v="2026-02-23 13:55:47" u="1"/>
        <s v="2026-02-23 13:57:46" u="1"/>
        <s v="2026-02-23 13:58:02" u="1"/>
        <s v="2026-02-23 14:00:28" u="1"/>
        <s v="2026-02-23 14:02:23" u="1"/>
        <s v="2026-02-23 14:02:27" u="1"/>
        <s v="2026-02-23 14:03:14" u="1"/>
        <s v="2026-02-23 14:05:02" u="1"/>
        <s v="2026-02-23 14:06:23" u="1"/>
        <s v="2026-02-23 14:09:15" u="1"/>
        <s v="2026-02-23 14:09:47" u="1"/>
        <s v="2026-02-23 14:13:08" u="1"/>
        <s v="2026-02-23 14:13:51" u="1"/>
        <s v="2026-02-23 14:13:55" u="1"/>
        <s v="2026-02-23 14:15:13" u="1"/>
        <s v="2026-02-23 14:15:36" u="1"/>
        <s v="2026-02-23 14:15:39" u="1"/>
        <s v="2026-02-23 14:16:52" u="1"/>
        <s v="2026-02-23 14:18:52" u="1"/>
        <s v="2026-02-23 14:19:11" u="1"/>
        <s v="2026-02-23 14:21:24" u="1"/>
        <s v="2026-02-23 14:22:22" u="1"/>
        <s v="2026-02-23 14:23:10" u="1"/>
        <s v="2026-02-23 14:23:16" u="1"/>
        <s v="2026-02-23 14:24:41" u="1"/>
        <s v="2026-02-23 14:26:04" u="1"/>
        <s v="2026-02-23 14:28:15" u="1"/>
        <s v="2026-02-23 14:29:47" u="1"/>
        <s v="2026-02-23 14:38:46" u="1"/>
        <s v="2026-02-23 14:39:33" u="1"/>
        <s v="2026-02-23 14:43:58" u="1"/>
        <s v="2026-02-23 14:45:21" u="1"/>
        <s v="2026-02-23 14:48:43" u="1"/>
        <s v="2026-02-23 14:51:54" u="1"/>
        <s v="2026-02-23 15:00:53" u="1"/>
        <s v="2026-02-23 15:10:12" u="1"/>
        <s v="2026-02-23 15:17:06" u="1"/>
        <s v="2026-02-23 15:22:54" u="1"/>
        <s v="2026-02-23 15:23:38" u="1"/>
        <s v="2026-02-23 15:27:04" u="1"/>
        <s v="2026-02-23 15:27:48" u="1"/>
        <s v="2026-02-23 15:39:38" u="1"/>
        <s v="2026-02-23 15:45:10" u="1"/>
        <s v="2026-02-23 16:06:08" u="1"/>
        <s v="2026-02-23 16:21:24" u="1"/>
        <s v="2026-02-23 16:26:53" u="1"/>
        <s v="2026-02-23 16:31:52" u="1"/>
        <s v="2026-02-23 16:34:00" u="1"/>
        <s v="2026-02-23 16:39:09" u="1"/>
        <s v="2026-02-23 16:39:36" u="1"/>
        <s v="2026-02-23 16:42:10" u="1"/>
        <s v="2026-02-23 16:45:59" u="1"/>
        <s v="2026-02-23 16:50:06" u="1"/>
        <s v="2026-02-23 16:52:22" u="1"/>
        <s v="2026-02-23 16:55:02" u="1"/>
        <s v="2026-02-23 17:02:34" u="1"/>
        <s v="2026-02-23 17:07:45" u="1"/>
        <s v="2026-02-23 17:10:43" u="1"/>
        <s v="2026-02-23 17:15:09" u="1"/>
        <s v="2026-02-23 17:16:37" u="1"/>
        <s v="2026-02-23 17:19:01" u="1"/>
        <s v="2026-02-23 17:23:25" u="1"/>
        <s v="2026-02-23 17:27:15" u="1"/>
        <s v="2026-02-23 17:37:46" u="1"/>
        <s v="2026-02-23 17:42:21" u="1"/>
        <s v="2026-02-23 17:59:19" u="1"/>
        <s v="2026-02-24 07:16:48" u="1"/>
        <s v="2026-02-24 07:47:55" u="1"/>
        <s v="2026-02-24 07:53:08" u="1"/>
        <s v="2026-02-24 08:20:09" u="1"/>
        <s v="2026-02-24 08:27:37" u="1"/>
        <s v="2026-02-24 08:28:59" u="1"/>
        <s v="2026-02-24 08:29:11" u="1"/>
        <s v="2026-02-24 08:32:24" u="1"/>
        <s v="2026-02-24 08:37:40" u="1"/>
        <s v="2026-02-24 08:39:08" u="1"/>
        <s v="2026-02-24 08:40:38" u="1"/>
        <s v="2026-02-24 08:43:47" u="1"/>
        <s v="2026-02-24 09:11:11" u="1"/>
        <s v="2026-02-24 10:25:26" u="1"/>
        <s v="2026-02-24 10:28:22" u="1"/>
        <s v="2026-02-24 10:38:39" u="1"/>
        <s v="2026-02-24 10:40:08" u="1"/>
        <s v="2026-02-24 10:46:57" u="1"/>
        <s v="2026-02-24 14:44:20" u="1"/>
        <s v="2026-02-24 11:07:14" u="1"/>
        <s v="2026-02-24 11:33:05" u="1"/>
        <s v="2026-02-24 11:34:26" u="1"/>
        <s v="2026-02-24 11:35:48" u="1"/>
        <s v="2026-02-24 11:40:33" u="1"/>
        <s v="2026-02-24 12:54:37" u="1"/>
        <s v="2026-02-24 13:11:42" u="1"/>
        <s v="2026-02-24 13:26:20" u="1"/>
        <s v="2026-02-24 13:59:01" u="1"/>
        <s v="2026-02-24 14:18:04" u="1"/>
        <s v="2026-02-24 14:31:05" u="1"/>
        <s v="2026-02-24 14:57:58" u="1"/>
        <s v="2026-02-24 15:11:08" u="1"/>
        <s v="2026-02-24 15:35:27" u="1"/>
        <s v="2026-02-24 17:10:15" u="1"/>
        <s v="2026-02-25 07:50:43" u="1"/>
        <s v="2026-02-25 11:13:21" u="1"/>
        <s v="2026-02-25 12:58:19" u="1"/>
        <s v="2026-02-25 13:57:41" u="1"/>
        <s v="2026-02-25 14:41:21" u="1"/>
        <s v="2026-02-25 14:43:36" u="1"/>
        <s v="2026-02-25 15:09:47" u="1"/>
        <s v="2026-02-25 15:24:43" u="1"/>
        <s v="2026-02-25 15:29:52" u="1"/>
        <s v="2026-02-25 15:41:10" u="1"/>
        <s v="2026-02-25 15:45:51" u="1"/>
        <s v="2026-02-25 15:50:32" u="1"/>
        <s v="2026-02-25 15:55:00" u="1"/>
        <s v="2026-02-25 16:01:54" u="1"/>
        <s v="2026-02-25 16:09:21" u="1"/>
        <s v="2026-02-25 19:22:03" u="1"/>
        <s v="2026-02-26 09:58:43" u="1"/>
        <s v="2026-02-26 15:40:58" u="1"/>
        <s v="2026-02-19 20:02:48" u="1"/>
        <s v="2026-02-19 19:35:38" u="1"/>
        <s v="2026-02-16 09:56:56" u="1"/>
        <s v="2026-02-20 11:26:46" u="1"/>
        <s v="2026-02-19 20:04:28" u="1"/>
        <s v="2026-02-19 16:46:25" u="1"/>
        <s v="2026-02-21 09:53:23" u="1"/>
        <s v="2026-02-13 07:52:24" u="1"/>
        <s v="2026-02-12 12:03:44" u="1"/>
        <s v="2026-02-19 14:28:02" u="1"/>
        <s v="2026-02-06 08:49:15" u="1"/>
        <s v="2026-02-18 14:34:03" u="1"/>
        <s v="2026-02-23 15:02:04" u="1"/>
        <s v="2026-02-13 10:06:32" u="1"/>
        <s v="2026-02-16 11:19:23" u="1"/>
        <s v="2026-02-16 14:26:59" u="1"/>
        <s v="2026-02-17 12:29:56" u="1"/>
        <s v="2026-02-17 13:21:09" u="1"/>
        <s v="2026-02-18 14:04:26" u="1"/>
        <s v="2026-02-19 16:57:11" u="1"/>
        <s v="2026-02-19 17:39:03" u="1"/>
        <s v="2026-02-19 17:43:14" u="1"/>
        <s v="2026-02-19 17:48:51" u="1"/>
        <s v="2026-02-19 17:48:57" u="1"/>
        <s v="2026-02-19 19:25:44" u="1"/>
        <s v="2026-02-19 19:30:32" u="1"/>
        <s v="2026-02-19 19:30:41" u="1"/>
        <s v="2026-02-19 19:36:06" u="1"/>
        <s v="2026-02-19 20:03:00" u="1"/>
        <s v="2026-02-20 01:28:09" u="1"/>
        <s v="2026-02-20 01:28:31" u="1"/>
        <s v="2026-02-20 01:28:46" u="1"/>
        <s v="2026-02-20 01:32:34" u="1"/>
        <s v="2026-02-20 01:41:31" u="1"/>
        <s v="2026-02-20 01:45:05" u="1"/>
        <s v="2026-02-20 05:23:15" u="1"/>
        <s v="2026-02-20 05:24:50" u="1"/>
        <s v="2026-02-20 05:30:35" u="1"/>
        <s v="2026-02-20 05:32:09" u="1"/>
        <s v="2026-02-20 05:34:32" u="1"/>
        <s v="2026-02-20 07:14:10" u="1"/>
        <s v="2026-02-20 07:25:21" u="1"/>
        <s v="2026-02-20 07:50:31" u="1"/>
        <s v="2026-02-20 08:07:36" u="1"/>
        <s v="2026-02-20 09:09:51" u="1"/>
        <s v="2026-02-20 09:17:49" u="1"/>
        <s v="2026-02-20 09:34:38" u="1"/>
        <s v="2026-02-20 10:43:38" u="1"/>
        <s v="2026-02-20 10:53:48" u="1"/>
        <s v="2026-02-20 10:55:59" u="1"/>
        <s v="2026-02-20 11:32:49" u="1"/>
        <s v="2026-02-20 11:37:26" u="1"/>
        <s v="2026-02-20 13:47:39" u="1"/>
        <s v="2026-02-20 15:40:50" u="1"/>
        <s v="2026-02-20 15:40:58" u="1"/>
        <s v="2026-02-20 15:41:00" u="1"/>
        <s v="2026-02-20 15:41:08" u="1"/>
        <s v="2026-02-20 15:41:14" u="1"/>
        <s v="2026-02-21 05:15:59" u="1"/>
        <s v="2026-02-21 05:18:03" u="1"/>
        <s v="2026-02-21 05:18:04" u="1"/>
        <s v="2026-02-21 05:18:40" u="1"/>
        <s v="2026-02-21 07:17:48" u="1"/>
        <s v="2026-02-21 07:19:58" u="1"/>
        <s v="2026-02-21 11:50:32" u="1"/>
        <s v="2026-02-22 05:16:02" u="1"/>
        <s v="2026-02-22 05:16:06" u="1"/>
        <s v="2026-02-22 05:19:13" u="1"/>
        <s v="2026-02-22 05:20:11" u="1"/>
        <s v="2026-02-22 05:21:29" u="1"/>
        <s v="2026-02-22 05:22:31" u="1"/>
        <s v="2026-02-23 07:28:59" u="1"/>
        <s v="2026-02-23 09:59:24" u="1"/>
        <s v="2026-02-23 15:07:14" u="1"/>
        <s v="2026-02-23 16:30:47" u="1"/>
        <s v="2026-02-24 12:19:31" u="1"/>
        <s v="2026-02-24 12:56:22" u="1"/>
        <s v="2026-02-24 14:00:23" u="1"/>
        <s v="2026-02-24 14:13:03" u="1"/>
        <s v="2026-02-24 16:58:46" u="1"/>
        <s v="2026-02-26 10:35:58" u="1"/>
        <s v="2026-02-26 10:53:28" u="1"/>
        <s v="2026-02-12 15:42:53" u="1"/>
        <s v="2026-02-12 14:17:57" u="1"/>
        <s v="2026-02-11 15:55:57" u="1"/>
        <s v="2026-02-11 16:20:03" u="1"/>
        <s v="2026-02-15 17:31:23" u="1"/>
        <s v="2026-02-16 19:09:39" u="1"/>
        <s v="2026-02-12 11:04:25" u="1"/>
        <s v="2026-02-12 11:26:57" u="1"/>
        <s v="2026-02-11 16:48:09" u="1"/>
        <s v="2026-02-23 08:09:27" u="1"/>
        <s v="2026-02-16 08:01:14" u="1"/>
        <s v="2026-02-12 10:57:02" u="1"/>
        <s v="2026-02-25 13:12:25" u="1"/>
        <s v="2026-02-12 13:40:57" u="1"/>
        <s v="2026-02-19 09:56:16" u="1"/>
        <s v="2026-02-19 09:57:01" u="1"/>
        <s v="2026-02-17 20:22:32" u="1"/>
        <s v="2026-02-18 14:16:05" u="1"/>
        <s v="2026-02-18 14:17:44" u="1"/>
        <s v="2026-02-18 15:08:39" u="1"/>
        <s v="2026-02-24 14:30:34" u="1"/>
        <s v="2026-02-16 15:51:46" u="1"/>
        <s v="2026-02-17 10:25:27" u="1"/>
        <s v="2026-02-16 17:00:02" u="1"/>
        <s v="2026-02-05 15:56:07" u="1"/>
        <s v="2026-02-06 08:40:34" u="1"/>
        <s v="2026-02-25 07:53:40" u="1"/>
        <s v="2026-02-09 15:40:28" u="1"/>
        <s v="2026-02-11 15:52:51" u="1"/>
        <s v="2026-02-11 16:01:14" u="1"/>
        <s v="2026-02-11 16:30:07" u="1"/>
        <s v="2026-02-11 16:30:34" u="1"/>
        <s v="2026-02-11 16:35:43" u="1"/>
        <s v="2026-02-12 05:26:34" u="1"/>
        <s v="2026-02-12 07:14:43" u="1"/>
        <s v="2026-02-12 07:55:48" u="1"/>
        <s v="2026-02-12 08:19:39" u="1"/>
        <s v="2026-02-12 08:54:03" u="1"/>
        <s v="2026-02-12 09:24:18" u="1"/>
        <s v="2026-02-12 09:25:01" u="1"/>
        <s v="2026-02-12 09:42:32" u="1"/>
        <s v="2026-02-12 09:49:13" u="1"/>
        <s v="2026-02-12 10:30:12" u="1"/>
        <s v="2026-02-12 10:30:45" u="1"/>
        <s v="2026-02-12 10:32:37" u="1"/>
        <s v="2026-02-12 10:36:58" u="1"/>
        <s v="2026-02-12 10:46:00" u="1"/>
        <s v="2026-02-12 11:11:45" u="1"/>
        <s v="2026-02-12 11:27:00" u="1"/>
        <s v="2026-02-12 13:07:56" u="1"/>
        <s v="2026-02-17 12:13:21" u="1"/>
        <s v="2026-02-12 15:38:55" u="1"/>
        <s v="2026-02-19 13:35:31" u="1"/>
        <s v="2026-02-12 16:51:32" u="1"/>
        <s v="2026-02-12 16:59:20" u="1"/>
        <s v="2026-02-13 09:08:10" u="1"/>
        <s v="2026-02-13 11:11:47" u="1"/>
        <s v="2026-02-13 13:22:39" u="1"/>
        <s v="2026-02-19 07:37:52" u="1"/>
        <s v="2026-02-13 16:05:06" u="1"/>
        <s v="2026-02-13 17:13:04" u="1"/>
        <s v="2026-02-13 17:54:38" u="1"/>
        <s v="2026-02-14 09:43:22" u="1"/>
        <s v="2026-02-16 08:22:12" u="1"/>
        <s v="2026-02-16 10:41:08" u="1"/>
        <s v="2026-02-16 16:05:18" u="1"/>
        <s v="2026-02-16 16:05:58" u="1"/>
        <s v="2026-02-16 16:16:04" u="1"/>
        <s v="2026-02-16 17:07:34" u="1"/>
        <s v="2026-02-16 17:51:29" u="1"/>
        <s v="2026-02-17 06:51:01" u="1"/>
        <s v="2026-02-17 07:03:02" u="1"/>
        <s v="2026-02-17 07:06:23" u="1"/>
        <s v="2026-02-17 08:39:38" u="1"/>
        <s v="2026-02-17 09:02:15" u="1"/>
        <s v="2026-02-17 09:20:17" u="1"/>
        <s v="2026-02-24 06:40:00" u="1"/>
        <s v="2026-02-17 10:48:47" u="1"/>
        <s v="2026-02-17 11:01:17" u="1"/>
        <s v="2026-02-17 11:06:46" u="1"/>
        <s v="2026-02-17 11:14:33" u="1"/>
        <s v="2026-02-17 11:33:16" u="1"/>
        <s v="2026-02-25 12:01:44" u="1"/>
        <s v="2026-02-17 12:18:08" u="1"/>
        <s v="2026-02-17 12:27:52" u="1"/>
        <s v="2026-02-17 13:32:24" u="1"/>
        <s v="2026-02-17 14:38:40" u="1"/>
        <s v="2026-02-17 14:48:12" u="1"/>
        <s v="2026-02-17 15:16:14" u="1"/>
        <s v="2026-02-17 16:13:25" u="1"/>
        <s v="2026-02-17 16:18:43" u="1"/>
        <s v="2026-02-17 16:33:39" u="1"/>
        <s v="2026-02-18 09:01:49" u="1"/>
        <s v="2026-02-23 06:37:38" u="1"/>
        <s v="2026-02-18 10:32:54" u="1"/>
        <s v="2026-02-18 16:57:46" u="1"/>
        <s v="2026-02-24 12:46:52" u="1"/>
        <s v="2026-02-19 08:57:40" u="1"/>
        <s v="2026-02-24 14:08:40" u="1"/>
        <s v="2026-02-19 10:26:38" u="1"/>
        <s v="2026-02-20 06:38:31" u="1"/>
        <s v="2026-02-19 12:12:00" u="1"/>
        <s v="2026-02-19 13:46:50" u="1"/>
        <s v="2026-02-19 16:09:19" u="1"/>
        <s v="2026-02-19 18:02:13" u="1"/>
        <s v="2026-02-19 19:26:05" u="1"/>
        <s v="2026-02-19 19:26:19" u="1"/>
        <s v="2026-02-19 19:26:51" u="1"/>
        <s v="2026-02-19 19:27:22" u="1"/>
        <s v="2026-02-19 19:28:40" u="1"/>
        <s v="2026-02-19 20:00:08" u="1"/>
        <s v="2026-02-19 20:04:05" u="1"/>
        <s v="2026-02-20 01:27:40" u="1"/>
        <s v="2026-02-20 01:27:48" u="1"/>
        <s v="2026-02-20 01:28:11" u="1"/>
        <s v="2026-02-20 01:28:59" u="1"/>
        <s v="2026-02-20 01:29:04" u="1"/>
        <s v="2026-02-20 01:31:37" u="1"/>
        <s v="2026-02-20 01:32:54" u="1"/>
        <s v="2026-02-20 01:32:55" u="1"/>
        <s v="2026-02-20 01:41:16" u="1"/>
        <s v="2026-02-20 01:44:48" u="1"/>
        <s v="2026-02-20 01:47:57" u="1"/>
        <s v="2026-02-20 05:20:20" u="1"/>
        <s v="2026-02-20 05:22:47" u="1"/>
        <s v="2026-02-20 05:23:39" u="1"/>
        <s v="2026-02-20 05:24:09" u="1"/>
        <s v="2026-02-20 05:24:52" u="1"/>
        <s v="2026-02-20 05:25:49" u="1"/>
        <s v="2026-02-20 05:25:52" u="1"/>
        <s v="2026-02-20 05:28:33" u="1"/>
        <s v="2026-02-20 05:30:22" u="1"/>
        <s v="2026-02-20 05:33:35" u="1"/>
        <s v="2026-02-20 08:28:14" u="1"/>
        <s v="2026-02-20 10:01:04" u="1"/>
        <s v="2026-02-20 10:33:15" u="1"/>
        <s v="2026-02-20 10:37:56" u="1"/>
        <s v="2026-02-20 15:07:50" u="1"/>
        <s v="2026-02-20 13:08:45" u="1"/>
        <s v="2026-02-20 13:33:18" u="1"/>
        <s v="2026-02-20 14:38:33" u="1"/>
        <s v="2026-02-20 16:49:28" u="1"/>
        <s v="2026-02-20 16:59:28" u="1"/>
        <s v="2026-02-20 23:25:57" u="1"/>
        <s v="2026-02-21 03:26:31" u="1"/>
        <s v="2026-02-21 05:15:57" u="1"/>
        <s v="2026-02-21 05:18:27" u="1"/>
        <s v="2026-02-21 05:20:23" u="1"/>
        <s v="2026-02-21 06:58:39" u="1"/>
        <s v="2026-02-21 11:51:26" u="1"/>
        <s v="2026-02-22 05:17:52" u="1"/>
        <s v="2026-02-22 05:17:57" u="1"/>
        <s v="2026-02-22 05:18:19" u="1"/>
        <s v="2026-02-22 05:19:20" u="1"/>
        <s v="2026-02-22 05:21:10" u="1"/>
        <s v="2026-02-22 05:21:21" u="1"/>
        <s v="2026-02-22 09:26:56" u="1"/>
        <s v="2026-02-23 13:36:18" u="1"/>
        <s v="2026-02-23 13:41:51" u="1"/>
        <s v="2026-02-23 14:02:38" u="1"/>
        <s v="2026-02-23 14:23:23" u="1"/>
        <s v="2026-02-23 14:26:37" u="1"/>
        <s v="2026-02-23 14:30:42" u="1"/>
        <s v="2026-02-24 07:15:05" u="1"/>
        <s v="2026-02-23 15:56:24" u="1"/>
        <s v="2026-02-23 16:12:57" u="1"/>
        <s v="2026-02-23 16:32:36" u="1"/>
        <s v="2026-02-23 16:34:40" u="1"/>
        <s v="2026-02-23 16:36:44" u="1"/>
        <s v="2026-02-23 17:51:21" u="1"/>
        <s v="2026-02-24 08:38:05" u="1"/>
        <s v="2026-02-24 16:25:04" u="1"/>
        <s v="2026-02-25 08:46:19" u="1"/>
        <s v="2026-02-25 11:18:59" u="1"/>
        <s v="2026-02-25 14:46:54" u="1"/>
        <s v="2026-02-25 15:08:44" u="1"/>
        <s v="2026-02-25 15:17:42" u="1"/>
        <s v="2026-02-23 14:12:42" u="1"/>
        <s v="2026-02-17 17:16:48" u="1"/>
        <s v="2026-02-17 10:47:36" u="1"/>
        <s v="2026-02-16 08:22:46" u="1"/>
        <s v="2026-02-11 10:02:46" u="1"/>
        <s v="2026-02-20 16:16:38" u="1"/>
        <s v="2026-02-11 14:37:22" u="1"/>
        <s v="2026-02-12 11:59:20" u="1"/>
        <s v="2026-02-17 17:50:58" u="1"/>
        <s v="2026-02-11 08:20:34" u="1"/>
        <s v="2026-02-17 12:59:45" u="1"/>
        <s v="2026-02-13 09:38:32" u="1"/>
        <s v="2026-02-12 14:52:59" u="1"/>
        <s v="2026-02-19 18:05:17" u="1"/>
        <s v="2026-02-12 14:28:48" u="1"/>
        <s v="2026-02-11 08:44:33" u="1"/>
        <s v="2026-02-19 10:55:31" u="1"/>
        <s v="2026-02-16 11:49:10" u="1"/>
        <s v="2026-02-16 09:40:27" u="1"/>
        <s v="2026-02-19 19:26:40" u="1"/>
        <s v="2026-02-12 14:08:15" u="1"/>
        <s v="2026-02-08 21:19:39" u="1"/>
        <s v="2026-01-16 11:01:13" u="1"/>
        <s v="2026-02-19 10:04:06" u="1"/>
        <s v="2026-02-23 09:10:01" u="1"/>
        <s v="2026-02-16 14:34:00" u="1"/>
        <s v="2026-02-18 07:58:05" u="1"/>
        <s v="2026-02-19 19:36:11" u="1"/>
        <s v="2026-02-11 10:04:38" u="1"/>
        <s v="2026-02-23 11:53:14" u="1"/>
        <s v="2026-02-12 08:58:09" u="1"/>
        <s v="2026-02-20 11:47:00" u="1"/>
        <s v="2026-02-11 08:21:03" u="1"/>
        <s v="2025-12-16 14:18:29" u="1"/>
        <s v="2026-02-23 15:55:33" u="1"/>
        <s v="2026-02-11 08:19:04" u="1"/>
        <s v="2026-01-07 09:13:51" u="1"/>
        <s v="2026-02-13 13:40:49" u="1"/>
        <s v="2026-02-13 15:33:16" u="1"/>
        <s v="2026-02-15 10:04:51" u="1"/>
        <s v="2026-02-17 11:58:48" u="1"/>
        <s v="2026-02-16 07:50:50" u="1"/>
        <s v="2026-02-16 07:51:49" u="1"/>
        <s v="2026-02-16 07:49:18" u="1"/>
        <s v="2026-02-17 09:17:38" u="1"/>
        <s v="2026-02-11 08:43:39" u="1"/>
        <s v="2026-02-24 14:25:45" u="1"/>
        <s v="2026-02-16 07:57:20" u="1"/>
        <s v="2026-02-16 19:46:13" u="1"/>
        <s v="2026-02-16 10:42:45" u="1"/>
        <s v="2026-02-25 08:35:12" u="1"/>
        <s v="2026-02-16 13:50:30" u="1"/>
        <s v="2026-02-21 11:36:13" u="1"/>
        <s v="2026-02-19 13:57:54" u="1"/>
        <s v="2026-01-28 16:15:43" u="1"/>
        <s v="2026-02-20 14:30:40" u="1"/>
        <s v="2026-02-20 14:29:15" u="1"/>
        <s v="2026-02-20 14:31:55" u="1"/>
        <s v="2026-02-25 15:38:25" u="1"/>
        <s v="2026-02-11 12:05:36" u="1"/>
        <s v="2026-02-25 09:37:47" u="1"/>
        <s v="2026-02-25 09:38:02" u="1"/>
        <s v="2026-02-16 14:42:54" u="1"/>
        <s v="2026-02-23 11:53:49" u="1"/>
        <s v="2026-02-03 15:51:06" u="1"/>
        <s v="2026-02-19 21:58:13" u="1"/>
        <s v="2026-02-16 15:30:20" u="1"/>
        <s v="2026-02-05 08:37:07" u="1"/>
        <s v="2026-02-18 08:38:54" u="1"/>
        <s v="2026-02-05 09:25:40" u="1"/>
        <s v="2026-02-05 09:35:00" u="1"/>
        <s v="2026-02-05 09:35:34" u="1"/>
        <s v="2026-02-20 11:24:05" u="1"/>
        <s v="2026-02-05 11:15:52" u="1"/>
        <s v="2026-02-05 13:21:00" u="1"/>
        <s v="2026-02-05 14:45:07" u="1"/>
        <s v="2026-02-05 17:09:00" u="1"/>
        <s v="2026-02-06 08:07:49" u="1"/>
        <s v="2026-02-23 06:41:55" u="1"/>
        <s v="2026-02-19 09:29:48" u="1"/>
        <s v="2026-02-20 11:43:21" u="1"/>
        <s v="2026-02-20 11:18:58" u="1"/>
        <s v="2026-02-23 06:02:13" u="1"/>
        <s v="2026-02-11 06:49:13" u="1"/>
        <s v="2026-02-11 07:00:07" u="1"/>
        <s v="2026-02-11 07:00:21" u="1"/>
        <s v="2026-02-11 07:18:50" u="1"/>
        <s v="2026-02-19 14:59:09" u="1"/>
        <s v="2026-02-11 08:08:02" u="1"/>
        <s v="2026-02-11 08:14:13" u="1"/>
        <s v="2026-02-11 08:21:40" u="1"/>
        <s v="2026-02-11 08:22:15" u="1"/>
        <s v="2026-02-11 08:48:17" u="1"/>
        <s v="2026-02-11 08:54:06" u="1"/>
        <s v="2026-02-24 06:38:15" u="1"/>
        <s v="2026-02-24 16:49:45" u="1"/>
        <s v="2026-02-11 10:39:19" u="1"/>
        <s v="2026-02-11 10:55:15" u="1"/>
        <s v="2026-02-11 11:00:35" u="1"/>
        <s v="2026-02-11 11:12:54" u="1"/>
        <s v="2026-02-11 11:19:13" u="1"/>
        <s v="2026-02-19 09:53:15" u="1"/>
        <s v="2026-02-11 11:39:00" u="1"/>
        <s v="2026-02-11 11:44:54" u="1"/>
        <s v="2026-02-11 11:48:05" u="1"/>
        <s v="2026-02-11 13:21:53" u="1"/>
        <s v="2026-02-11 13:34:58" u="1"/>
        <s v="2026-02-11 13:47:27" u="1"/>
        <s v="2026-02-11 13:48:26" u="1"/>
        <s v="2026-02-11 14:51:14" u="1"/>
        <s v="2026-02-11 14:55:34" u="1"/>
        <s v="2026-02-11 15:02:19" u="1"/>
        <s v="2026-02-11 15:06:04" u="1"/>
        <s v="2026-02-11 15:50:03" u="1"/>
        <s v="2026-02-20 11:07:34" u="1"/>
        <s v="2026-02-20 11:18:23" u="1"/>
        <s v="2026-02-18 16:37:28" u="1"/>
        <s v="2026-02-12 11:19:16" u="1"/>
        <s v="2026-02-12 11:33:44" u="1"/>
        <s v="2026-02-12 11:37:16" u="1"/>
        <s v="2026-02-20 09:19:52" u="1"/>
        <s v="2026-02-19 07:36:07" u="1"/>
        <s v="2026-02-12 14:54:03" u="1"/>
        <s v="2026-02-12 16:02:36" u="1"/>
        <s v="2026-02-13 08:45:34" u="1"/>
        <s v="2026-02-13 09:05:45" u="1"/>
        <s v="2026-02-13 10:00:18" u="1"/>
        <s v="2026-02-20 16:04:12" u="1"/>
        <s v="2026-02-20 16:05:03" u="1"/>
        <s v="2026-02-13 10:54:57" u="1"/>
        <s v="2026-02-13 10:57:08" u="1"/>
        <s v="2026-02-13 11:19:30" u="1"/>
        <s v="2026-02-13 11:29:32" u="1"/>
        <s v="2026-02-13 12:31:21" u="1"/>
        <s v="2026-02-13 13:00:08" u="1"/>
        <s v="2026-02-16 07:33:48" u="1"/>
        <s v="2026-02-16 07:54:03" u="1"/>
        <s v="2026-02-16 09:01:35" u="1"/>
        <s v="2026-02-16 09:19:37" u="1"/>
        <s v="2026-02-16 09:25:00" u="1"/>
        <s v="2026-02-16 09:28:06" u="1"/>
        <s v="2026-02-16 09:28:19" u="1"/>
        <s v="2026-02-16 09:45:05" u="1"/>
        <s v="2026-02-16 10:11:07" u="1"/>
        <s v="2026-02-16 10:51:10" u="1"/>
        <s v="2026-02-16 10:58:20" u="1"/>
        <s v="2026-02-16 11:06:34" u="1"/>
        <s v="2026-02-16 11:25:58" u="1"/>
        <s v="2026-02-16 11:31:54" u="1"/>
        <s v="2026-02-16 11:32:29" u="1"/>
        <s v="2026-02-16 12:07:53" u="1"/>
        <s v="2026-02-16 13:03:09" u="1"/>
        <s v="2026-02-16 13:34:10" u="1"/>
        <s v="2026-02-16 13:50:17" u="1"/>
        <s v="2026-02-16 14:22:14" u="1"/>
        <s v="2026-02-16 14:25:56" u="1"/>
        <s v="2026-02-16 14:43:58" u="1"/>
        <s v="2026-02-16 14:48:45" u="1"/>
        <s v="2026-02-16 14:55:37" u="1"/>
        <s v="2026-02-16 15:06:57" u="1"/>
        <s v="2026-02-16 15:07:33" u="1"/>
        <s v="2026-02-16 15:57:30" u="1"/>
        <s v="2026-02-17 09:46:51" u="1"/>
        <s v="2026-02-17 10:30:27" u="1"/>
        <s v="2026-02-19 08:36:51" u="1"/>
        <s v="2026-02-17 12:32:51" u="1"/>
        <s v="2026-02-17 12:52:45" u="1"/>
        <s v="2026-02-17 12:58:04" u="1"/>
        <s v="2026-02-17 13:25:45" u="1"/>
        <s v="2026-02-17 14:12:00" u="1"/>
        <s v="2026-02-17 14:32:07" u="1"/>
        <s v="2026-02-17 14:40:52" u="1"/>
        <s v="2026-02-18 08:04:47" u="1"/>
        <s v="2026-02-18 08:53:26" u="1"/>
        <s v="2026-02-18 09:01:07" u="1"/>
        <s v="2026-02-18 10:58:59" u="1"/>
        <s v="2026-02-18 11:11:29" u="1"/>
        <s v="2026-02-18 11:16:00" u="1"/>
        <s v="2026-02-18 11:39:14" u="1"/>
        <s v="2026-02-18 15:12:49" u="1"/>
        <s v="2026-02-18 17:09:35" u="1"/>
        <s v="2026-02-18 17:40:28" u="1"/>
        <s v="2026-02-19 07:49:48" u="1"/>
        <s v="2026-02-19 08:52:10" u="1"/>
        <s v="2026-02-19 09:48:43" u="1"/>
        <s v="2026-02-19 10:18:24" u="1"/>
        <s v="2026-02-19 10:21:39" u="1"/>
        <s v="2026-02-19 10:53:39" u="1"/>
        <s v="2026-02-19 11:03:48" u="1"/>
        <s v="2026-02-25 08:38:16" u="1"/>
        <s v="2026-02-19 11:32:49" u="1"/>
        <s v="2026-02-19 11:38:06" u="1"/>
        <s v="2026-02-19 12:13:33" u="1"/>
        <s v="2026-02-19 12:13:34" u="1"/>
        <s v="2026-02-19 12:14:37" u="1"/>
        <s v="2026-02-20 07:17:01" u="1"/>
        <s v="2026-02-19 13:59:14" u="1"/>
        <s v="2026-02-19 14:10:43" u="1"/>
        <s v="2026-02-25 08:40:56" u="1"/>
        <s v="2026-02-19 15:32:11" u="1"/>
        <s v="2026-02-19 16:07:25" u="1"/>
        <s v="2026-02-19 16:49:39" u="1"/>
        <s v="2026-02-19 19:18:34" u="1"/>
        <s v="2026-02-19 19:26:02" u="1"/>
        <s v="2026-02-19 19:26:14" u="1"/>
        <s v="2026-02-19 19:29:55" u="1"/>
        <s v="2026-02-19 19:33:00" u="1"/>
        <s v="2026-02-19 19:35:04" u="1"/>
        <s v="2026-02-19 19:46:43" u="1"/>
        <s v="2026-02-19 19:58:27" u="1"/>
        <s v="2026-02-19 20:01:53" u="1"/>
        <s v="2026-02-19 20:03:03" u="1"/>
        <s v="2026-02-19 20:03:12" u="1"/>
        <s v="2026-02-19 20:04:02" u="1"/>
        <s v="2026-02-19 20:04:12" u="1"/>
        <s v="2026-02-19 20:04:32" u="1"/>
        <s v="2026-02-19 23:23:10" u="1"/>
        <s v="2026-02-19 23:23:53" u="1"/>
        <s v="2026-02-20 01:28:27" u="1"/>
        <s v="2026-02-20 01:28:38" u="1"/>
        <s v="2026-02-20 01:29:06" u="1"/>
        <s v="2026-02-20 01:29:24" u="1"/>
        <s v="2026-02-20 01:29:37" u="1"/>
        <s v="2026-02-20 01:40:57" u="1"/>
        <s v="2026-02-20 05:17:38" u="1"/>
        <s v="2026-02-20 05:17:41" u="1"/>
        <s v="2026-02-20 05:21:49" u="1"/>
        <s v="2026-02-20 05:23:16" u="1"/>
        <s v="2026-02-20 05:24:28" u="1"/>
        <s v="2026-02-20 05:31:00" u="1"/>
        <s v="2026-02-20 06:21:59" u="1"/>
        <s v="2026-02-20 07:23:20" u="1"/>
        <s v="2026-02-20 07:50:53" u="1"/>
        <s v="2026-02-20 07:58:03" u="1"/>
        <s v="2026-02-20 08:11:56" u="1"/>
        <s v="2026-02-20 08:36:13" u="1"/>
        <s v="2026-02-20 08:59:32" u="1"/>
        <s v="2026-02-20 09:05:25" u="1"/>
        <s v="2026-02-20 09:18:00" u="1"/>
        <s v="2026-02-20 09:44:29" u="1"/>
        <s v="2026-02-20 10:26:48" u="1"/>
        <s v="2026-02-20 10:43:06" u="1"/>
        <s v="2026-02-20 11:13:47" u="1"/>
        <s v="2026-02-20 11:18:42" u="1"/>
        <s v="2026-02-20 11:27:35" u="1"/>
        <s v="2026-02-20 11:28:24" u="1"/>
        <s v="2026-02-20 11:30:34" u="1"/>
        <s v="2026-02-20 11:32:16" u="1"/>
        <s v="2026-02-20 11:32:24" u="1"/>
        <s v="2026-02-20 11:33:04" u="1"/>
        <s v="2026-02-20 11:33:44" u="1"/>
        <s v="2026-02-20 11:34:31" u="1"/>
        <s v="2026-02-20 11:37:32" u="1"/>
        <s v="2026-02-20 11:38:03" u="1"/>
        <s v="2026-02-20 12:10:50" u="1"/>
        <s v="2026-02-20 12:19:07" u="1"/>
        <s v="2026-02-20 12:24:30" u="1"/>
        <s v="2026-02-20 12:28:12" u="1"/>
        <s v="2026-02-20 12:31:39" u="1"/>
        <s v="2026-02-23 08:40:41" u="1"/>
        <s v="2026-02-20 15:07:53" u="1"/>
        <s v="2026-02-20 15:07:52" u="1"/>
        <s v="2026-02-20 13:19:16" u="1"/>
        <s v="2026-02-20 15:07:55" u="1"/>
        <s v="2026-02-20 14:05:52" u="1"/>
        <s v="2026-02-20 14:23:01" u="1"/>
        <s v="2026-02-20 15:06:07" u="1"/>
        <s v="2026-02-20 15:06:25" u="1"/>
        <s v="2026-02-20 15:10:47" u="1"/>
        <s v="2026-02-20 15:13:11" u="1"/>
        <s v="2026-02-20 15:13:16" u="1"/>
        <s v="2026-02-20 15:25:02" u="1"/>
        <s v="2026-02-20 15:36:58" u="1"/>
        <s v="2026-02-20 16:24:12" u="1"/>
        <s v="2026-02-20 17:00:19" u="1"/>
        <s v="2026-02-20 17:39:04" u="1"/>
        <s v="2026-02-20 19:42:14" u="1"/>
        <s v="2026-02-20 23:25:26" u="1"/>
        <s v="2026-02-20 23:25:44" u="1"/>
        <s v="2026-02-20 23:26:27" u="1"/>
        <s v="2026-02-21 05:16:43" u="1"/>
        <s v="2026-02-21 09:52:56" u="1"/>
        <s v="2026-02-21 10:24:48" u="1"/>
        <s v="2026-02-21 10:28:22" u="1"/>
        <s v="2026-02-21 11:50:38" u="1"/>
        <s v="2026-02-21 11:51:33" u="1"/>
        <s v="2026-02-21 13:38:25" u="1"/>
        <s v="2026-02-22 05:21:27" u="1"/>
        <s v="2026-02-22 05:21:15" u="1"/>
        <s v="2026-02-22 05:21:32" u="1"/>
        <s v="2026-02-22 15:30:48" u="1"/>
        <s v="2026-02-23 05:05:41" u="1"/>
        <s v="2026-02-23 12:02:12" u="1"/>
        <s v="2026-02-23 12:11:06" u="1"/>
        <s v="2026-02-23 13:28:58" u="1"/>
        <s v="2026-02-23 13:53:51" u="1"/>
        <s v="2026-02-23 14:00:19" u="1"/>
        <s v="2026-02-23 14:17:51" u="1"/>
        <s v="2026-02-23 16:25:38" u="1"/>
        <s v="2026-02-23 16:35:08" u="1"/>
        <s v="2026-02-23 16:46:30" u="1"/>
        <s v="2026-02-23 17:49:56" u="1"/>
        <s v="2026-02-24 08:37:34" u="1"/>
        <s v="2026-02-24 10:59:52" u="1"/>
        <s v="2026-02-24 13:08:43" u="1"/>
        <s v="2026-02-25 08:33:48" u="1"/>
        <s v="2026-02-25 08:55:01" u="1"/>
        <s v="2026-02-25 09:01:39" u="1"/>
        <s v="2026-02-25 09:07:59" u="1"/>
        <s v="2026-02-25 09:15:36" u="1"/>
        <s v="2026-02-25 09:22:23" u="1"/>
        <s v="2026-02-25 11:41:38" u="1"/>
        <s v="2026-02-25 15:54:03" u="1"/>
        <s v="2026-02-25 17:05:01" u="1"/>
        <s v="2026-02-25 17:13:08" u="1"/>
        <s v="2026-02-12 11:26:49" u="1"/>
        <s v="2026-02-19 14:03:28" u="1"/>
        <s v="2026-02-12 09:50:51" u="1"/>
        <s v="2026-02-10 16:57:31" u="1"/>
        <s v="2026-02-20 12:13:01" u="1"/>
        <s v="2026-02-11 14:20:43" u="1"/>
        <s v="2026-02-19 10:18:40" u="1"/>
        <s v="2026-02-25 14:42:39" u="1"/>
        <s v="2026-02-19 09:19:01" u="1"/>
        <s v="2026-02-19 07:34:15" u="1"/>
        <s v="2026-02-10 18:48:52" u="1"/>
        <s v="2026-02-10 18:49:23" u="1"/>
        <s v="2026-02-20 11:41:43" u="1"/>
        <s v="2026-02-20 11:42:06" u="1"/>
        <s v="2026-02-20 11:42:36" u="1"/>
        <s v="2026-02-12 07:54:10" u="1"/>
        <s v="2026-02-12 08:07:41" u="1"/>
        <s v="2026-02-12 10:59:46" u="1"/>
        <s v="2026-02-13 13:35:55" u="1"/>
        <s v="2026-02-13 16:34:26" u="1"/>
        <s v="2026-02-13 17:02:35" u="1"/>
        <s v="2026-02-16 12:01:14" u="1"/>
        <s v="2026-02-17 07:15:20" u="1"/>
        <s v="2026-02-17 08:50:11" u="1"/>
        <s v="2026-02-17 09:06:46" u="1"/>
        <s v="2026-02-17 14:01:40" u="1"/>
        <s v="2026-02-17 14:01:39" u="1"/>
        <s v="2026-02-17 14:01:42" u="1"/>
        <s v="2026-02-17 14:23:47" u="1"/>
        <s v="2026-02-17 14:25:49" u="1"/>
        <s v="2026-02-19 08:11:33" u="1"/>
        <s v="2026-02-19 11:56:50" u="1"/>
        <s v="2026-02-19 12:14:20" u="1"/>
        <s v="2026-02-19 12:14:39" u="1"/>
        <s v="2026-02-19 12:14:53" u="1"/>
        <s v="2026-02-19 13:25:18" u="1"/>
        <s v="2026-02-19 13:40:41" u="1"/>
        <s v="2026-02-19 13:46:41" u="1"/>
        <s v="2026-02-19 14:15:29" u="1"/>
        <s v="2026-02-19 14:29:19" u="1"/>
        <s v="2026-02-19 15:17:36" u="1"/>
        <s v="2026-02-19 16:12:05" u="1"/>
        <s v="2026-02-19 17:09:53" u="1"/>
        <s v="2026-02-19 19:26:09" u="1"/>
        <s v="2026-02-19 19:26:46" u="1"/>
        <s v="2026-02-19 19:26:55" u="1"/>
        <s v="2026-02-19 19:27:33" u="1"/>
        <s v="2026-02-19 19:27:34" u="1"/>
        <s v="2026-02-19 19:27:36" u="1"/>
        <s v="2026-02-19 19:31:07" u="1"/>
        <s v="2026-02-19 19:34:03" u="1"/>
        <s v="2026-02-19 19:35:06" u="1"/>
        <s v="2026-02-19 19:35:07" u="1"/>
        <s v="2026-02-19 19:38:51" u="1"/>
        <s v="2026-02-19 19:45:32" u="1"/>
        <s v="2026-02-19 19:53:04" u="1"/>
        <s v="2026-02-19 19:54:06" u="1"/>
        <s v="2026-02-19 20:00:01" u="1"/>
        <s v="2026-02-19 20:02:43" u="1"/>
        <s v="2026-02-19 20:03:33" u="1"/>
        <s v="2026-02-19 20:03:42" u="1"/>
        <s v="2026-02-19 20:04:17" u="1"/>
        <s v="2026-02-19 20:04:20" u="1"/>
        <s v="2026-02-19 23:22:18" u="1"/>
        <s v="2026-02-19 23:22:56" u="1"/>
        <s v="2026-02-19 23:23:50" u="1"/>
        <s v="2026-02-19 23:24:02" u="1"/>
        <s v="2026-02-19 23:24:23" u="1"/>
        <s v="2026-02-19 23:24:31" u="1"/>
        <s v="2026-02-20 01:28:13" u="1"/>
        <s v="2026-02-20 01:28:37" u="1"/>
        <s v="2026-02-20 01:29:47" u="1"/>
        <s v="2026-02-20 12:01:54" u="1"/>
        <s v="2026-02-23 12:07:45" u="1"/>
        <s v="2026-02-23 12:15:22" u="1"/>
        <s v="2026-02-23 13:39:29" u="1"/>
        <s v="2026-02-24 07:10:24" u="1"/>
        <s v="2026-02-24 07:14:34" u="1"/>
        <s v="2026-02-24 09:33:41" u="1"/>
        <s v="2026-02-24 09:35:32" u="1"/>
        <s v="2026-02-24 09:37:18" u="1"/>
        <s v="2026-02-24 09:37:37" u="1"/>
        <s v="2026-02-17 17:47:45" u="1"/>
        <s v="2026-02-12 16:03:34" u="1"/>
        <s v="2026-02-13 09:29:42" u="1"/>
        <s v="2026-02-17 14:13:53" u="1"/>
        <s v="2026-02-11 13:25:17" u="1"/>
        <s v="2026-02-17 11:28:00" u="1"/>
        <s v="2026-02-16 08:14:50" u="1"/>
        <s v="2026-02-23 11:56:03" u="1"/>
        <s v="2026-02-11 11:45:42" u="1"/>
        <s v="2026-02-23 07:15:51" u="1"/>
        <s v="2026-02-19 16:41:02" u="1"/>
        <s v="2026-02-20 14:12:38" u="1"/>
        <s v="2026-02-16 14:07:44" u="1"/>
        <s v="2026-02-16 13:30:47" u="1"/>
        <s v="2026-02-11 16:35:15" u="1"/>
        <s v="2026-02-09 08:36:12" u="1"/>
        <s v="2026-02-13 10:34:20" u="1"/>
        <s v="2026-02-16 14:04:22" u="1"/>
        <s v="2026-02-10 14:52:55" u="1"/>
        <s v="2026-02-25 11:26:08" u="1"/>
        <s v="2026-02-11 16:13:26" u="1"/>
        <s v="2026-02-10 15:07:40" u="1"/>
        <s v="2026-02-16 15:16:32" u="1"/>
        <s v="2026-02-23 14:42:09" u="1"/>
        <s v="2026-02-06 15:24:53" u="1"/>
        <s v="2026-02-23 08:38:36" u="1"/>
        <s v="2026-02-16 08:16:47" u="1"/>
        <s v="2026-02-06 11:18:15" u="1"/>
        <s v="2026-02-20 10:29:37" u="1"/>
        <s v="2026-02-06 11:19:20" u="1"/>
        <s v="2026-02-13 14:57:44" u="1"/>
        <s v="2026-02-19 07:47:13" u="1"/>
        <s v="2026-02-13 15:11:16" u="1"/>
        <s v="2026-02-20 16:32:25" u="1"/>
        <s v="2026-02-20 16:33:15" u="1"/>
        <s v="2026-02-20 16:36:10" u="1"/>
        <s v="2026-02-23 09:32:25" u="1"/>
        <s v="2026-02-20 16:34:53" u="1"/>
        <s v="2026-02-13 06:29:58" u="1"/>
        <s v="2026-02-05 11:16:29" u="1"/>
        <s v="2026-02-05 14:24:27" u="1"/>
        <s v="2026-02-18 09:22:50" u="1"/>
        <s v="2026-02-23 11:23:31" u="1"/>
        <s v="2026-02-13 13:21:27" u="1"/>
        <s v="2026-02-10 15:11:27" u="1"/>
        <s v="2026-02-10 15:32:44" u="1"/>
        <s v="2026-02-10 16:56:02" u="1"/>
        <s v="2026-02-11 10:59:25" u="1"/>
        <s v="2026-02-16 13:27:52" u="1"/>
        <s v="2026-02-11 11:26:19" u="1"/>
        <s v="2026-02-11 13:56:53" u="1"/>
        <s v="2026-02-11 15:35:09" u="1"/>
        <s v="2026-02-12 06:57:05" u="1"/>
        <s v="2026-02-12 09:28:47" u="1"/>
        <s v="2026-02-12 12:28:58" u="1"/>
        <s v="2026-02-19 09:36:37" u="1"/>
        <s v="2026-02-12 14:21:20" u="1"/>
        <s v="2026-02-12 14:40:30" u="1"/>
        <s v="2026-02-12 15:13:38" u="1"/>
        <s v="2026-02-12 15:23:10" u="1"/>
        <s v="2026-02-12 15:28:54" u="1"/>
        <s v="2026-02-12 16:55:45" u="1"/>
        <s v="2026-02-12 17:35:54" u="1"/>
        <s v="2026-02-13 08:31:36" u="1"/>
        <s v="2026-02-21 12:03:15" u="1"/>
        <s v="2026-02-13 12:11:11" u="1"/>
        <s v="2026-02-13 14:31:26" u="1"/>
        <s v="2026-02-25 07:24:51" u="1"/>
        <s v="2026-02-13 15:53:32" u="1"/>
        <s v="2026-02-20 08:20:20" u="1"/>
        <s v="2026-02-14 15:06:46" u="1"/>
        <s v="2026-02-25 07:25:31" u="1"/>
        <s v="2026-02-16 12:28:30" u="1"/>
        <s v="2026-02-16 12:43:59" u="1"/>
        <s v="2026-02-16 12:51:20" u="1"/>
        <s v="2026-02-16 13:06:59" u="1"/>
        <s v="2026-02-16 13:11:00" u="1"/>
        <s v="2026-02-16 13:17:12" u="1"/>
        <s v="2026-02-20 06:32:20" u="1"/>
        <s v="2026-02-16 14:22:55" u="1"/>
        <s v="2026-02-16 14:50:00" u="1"/>
        <s v="2026-02-16 15:50:24" u="1"/>
        <s v="2026-02-16 16:27:05" u="1"/>
        <s v="2026-02-17 06:39:40" u="1"/>
        <s v="2026-02-17 08:39:02" u="1"/>
        <s v="2026-02-17 09:14:12" u="1"/>
        <s v="2026-02-17 10:37:12" u="1"/>
        <s v="2026-02-17 15:28:24" u="1"/>
        <s v="2026-02-18 09:19:46" u="1"/>
        <s v="2026-02-17 11:38:29" u="1"/>
        <s v="2026-02-17 12:34:25" u="1"/>
        <s v="2026-02-17 13:17:01" u="1"/>
        <s v="2026-02-17 13:48:22" u="1"/>
        <s v="2026-02-17 13:57:42" u="1"/>
        <s v="2026-02-25 09:56:25" u="1"/>
        <s v="2026-02-18 07:39:39" u="1"/>
        <s v="2026-02-18 07:55:10" u="1"/>
        <s v="2026-02-20 11:30:23" u="1"/>
        <s v="2026-02-18 11:36:55" u="1"/>
        <s v="2026-02-18 11:44:49" u="1"/>
        <s v="2026-02-18 12:30:45" u="1"/>
        <s v="2026-02-18 12:58:43" u="1"/>
        <s v="2026-02-18 13:43:31" u="1"/>
        <s v="2026-02-18 15:06:08" u="1"/>
        <s v="2026-02-18 15:33:54" u="1"/>
        <s v="2026-02-18 15:38:13" u="1"/>
        <s v="2026-02-24 12:45:30" u="1"/>
        <s v="2026-02-18 15:57:37" u="1"/>
        <s v="2026-02-18 15:58:33" u="1"/>
        <s v="2026-02-18 16:25:19" u="1"/>
        <s v="2026-02-18 16:25:24" u="1"/>
        <s v="2026-02-18 17:02:15" u="1"/>
        <s v="2026-02-18 17:06:07" u="1"/>
        <s v="2026-02-19 07:48:58" u="1"/>
        <s v="2026-02-19 08:22:58" u="1"/>
        <s v="2026-02-24 14:08:01" u="1"/>
        <s v="2026-02-19 09:30:46" u="1"/>
        <s v="2026-02-19 09:49:34" u="1"/>
        <s v="2026-02-19 09:50:57" u="1"/>
        <s v="2026-02-19 10:46:01" u="1"/>
        <s v="2026-02-19 11:07:52" u="1"/>
        <s v="2026-02-19 11:32:24" u="1"/>
        <s v="2026-02-19 12:14:52" u="1"/>
        <s v="2026-02-19 14:02:14" u="1"/>
        <s v="2026-02-19 14:02:30" u="1"/>
        <s v="2026-02-19 17:09:32" u="1"/>
        <s v="2026-02-19 17:45:48" u="1"/>
        <s v="2026-02-19 19:26:54" u="1"/>
        <s v="2026-02-19 19:34:02" u="1"/>
        <s v="2026-02-19 19:53:53" u="1"/>
        <s v="2026-02-20 01:28:33" u="1"/>
        <s v="2026-02-20 01:31:01" u="1"/>
        <s v="2026-02-20 01:45:15" u="1"/>
        <s v="2026-02-20 01:45:27" u="1"/>
        <s v="2026-02-20 05:31:41" u="1"/>
        <s v="2026-02-20 11:51:19" u="1"/>
        <s v="2026-02-20 15:07:56" u="1"/>
        <s v="2026-02-20 14:58:38" u="1"/>
        <s v="2026-02-20 15:44:01" u="1"/>
        <s v="2026-02-23 08:40:42" u="1"/>
        <s v="2026-02-20 15:53:29" u="1"/>
        <s v="2026-02-20 16:01:23" u="1"/>
        <s v="2026-02-20 16:06:55" u="1"/>
        <s v="2026-02-21 09:21:59" u="1"/>
        <s v="2026-02-21 09:25:37" u="1"/>
        <s v="2026-02-23 07:57:04" u="1"/>
        <s v="2026-02-23 08:22:54" u="1"/>
        <s v="2026-02-23 08:27:46" u="1"/>
        <s v="2026-02-23 10:52:06" u="1"/>
        <s v="2026-02-23 13:45:27" u="1"/>
        <s v="2026-02-23 14:59:23" u="1"/>
        <s v="2026-02-23 15:21:23" u="1"/>
        <s v="2026-02-23 15:21:48" u="1"/>
        <s v="2026-02-24 10:22:38" u="1"/>
        <s v="2026-02-24 10:35:11" u="1"/>
        <s v="2026-02-24 11:46:50" u="1"/>
        <s v="2026-02-24 13:18:20" u="1"/>
        <s v="2026-02-24 14:13:15" u="1"/>
        <s v="2026-02-24 15:03:06" u="1"/>
        <s v="2026-02-24 15:14:04" u="1"/>
        <s v="2026-02-24 15:38:13" u="1"/>
        <s v="2026-02-24 15:46:03" u="1"/>
        <s v="2026-02-25 10:53:05" u="1"/>
        <s v="2026-02-05 09:08:38" u="1"/>
        <s v="2026-02-24 14:17:53" u="1"/>
        <s v="2026-02-23 09:50:19" u="1"/>
        <s v="2026-02-23 09:52:57" u="1"/>
        <s v="2026-02-19 06:05:11" u="1"/>
        <s v="2026-02-19 06:06:35" u="1"/>
        <s v="2026-02-24 14:12:56" u="1"/>
        <s v="2026-02-16 11:44:01" u="1"/>
        <s v="2026-02-10 11:00:35" u="1"/>
        <s v="2026-02-13 15:21:49" u="1"/>
        <s v="2026-02-13 13:42:06" u="1"/>
        <s v="2026-02-16 16:36:37" u="1"/>
        <s v="2026-02-16 16:39:08" u="1"/>
        <s v="2026-02-12 11:05:37" u="1"/>
        <s v="2026-02-20 14:30:01" u="1"/>
        <s v="2026-02-20 14:30:23" u="1"/>
        <s v="2026-02-10 13:37:12" u="1"/>
        <s v="2026-02-16 17:30:29" u="1"/>
        <s v="2026-02-23 18:19:12" u="1"/>
        <s v="2026-02-22 13:58:20" u="1"/>
        <s v="2026-02-22 13:59:56" u="1"/>
        <s v="2026-02-22 13:59:14" u="1"/>
        <s v="2026-02-24 07:13:35" u="1"/>
        <s v="2026-02-23 18:17:46" u="1"/>
        <s v="2026-02-24 15:55:26" u="1"/>
        <s v="2026-02-11 09:53:21" u="1"/>
        <s v="2026-02-10 14:35:03" u="1"/>
        <s v="2026-02-10 14:36:13" u="1"/>
        <s v="2026-02-16 08:09:40" u="1"/>
        <s v="2026-02-16 08:09:05" u="1"/>
        <s v="2026-02-16 08:07:58" u="1"/>
        <s v="2026-02-19 19:21:01" u="1"/>
        <s v="2025-12-30 15:36:43" u="1"/>
        <s v="2026-02-19 09:42:40" u="1"/>
        <s v="2026-02-13 15:34:02" u="1"/>
        <s v="2026-02-11 11:05:22" u="1"/>
        <s v="2026-01-09 14:41:54" u="1"/>
        <s v="2026-02-06 10:21:31" u="1"/>
        <s v="2026-02-12 16:41:54" u="1"/>
        <s v="2026-01-15 09:34:26" u="1"/>
        <s v="2026-02-12 15:46:26" u="1"/>
        <s v="2026-01-19 09:21:29" u="1"/>
        <s v="2026-01-19 09:53:59" u="1"/>
        <s v="2026-02-11 10:38:33" u="1"/>
        <s v="2026-02-13 10:35:12" u="1"/>
        <s v="2026-02-16 13:49:57" u="1"/>
        <s v="2026-02-18 10:07:34" u="1"/>
        <s v="2026-02-18 10:03:39" u="1"/>
        <s v="2026-02-18 09:50:00" u="1"/>
        <s v="2026-02-21 09:49:03" u="1"/>
        <s v="2026-02-18 09:48:11" u="1"/>
        <s v="2026-01-29 14:47:54" u="1"/>
        <s v="2026-02-23 11:16:18" u="1"/>
        <s v="2026-02-16 09:01:47" u="1"/>
        <s v="2026-02-13 12:18:35" u="1"/>
        <s v="2026-02-13 14:11:32" u="1"/>
        <s v="2026-02-04 09:50:18" u="1"/>
        <s v="2026-02-04 10:05:06" u="1"/>
        <s v="2026-02-04 10:19:56" u="1"/>
        <s v="2026-02-04 10:33:39" u="1"/>
        <s v="2026-02-04 14:26:59" u="1"/>
        <s v="2026-02-04 14:36:08" u="1"/>
        <s v="2026-02-05 09:38:14" u="1"/>
        <s v="2026-02-05 16:09:27" u="1"/>
        <s v="2026-02-16 10:57:21" u="1"/>
        <s v="2026-02-16 09:47:39" u="1"/>
        <s v="2026-02-17 14:31:02" u="1"/>
        <s v="2026-02-12 11:57:35" u="1"/>
        <s v="2026-02-20 09:04:13" u="1"/>
        <s v="2026-02-19 15:06:28" u="1"/>
        <s v="2026-02-18 16:03:03" u="1"/>
        <s v="2026-02-10 08:53:42" u="1"/>
        <s v="2026-02-10 10:16:27" u="1"/>
        <s v="2026-02-10 10:35:55" u="1"/>
        <s v="2026-02-10 12:20:34" u="1"/>
        <s v="2026-02-10 12:22:22" u="1"/>
        <s v="2026-02-10 12:47:03" u="1"/>
        <s v="2026-02-18 16:04:36" u="1"/>
        <s v="2026-02-11 07:12:59" u="1"/>
        <s v="2026-02-18 06:46:53" u="1"/>
        <s v="2026-02-11 10:42:38" u="1"/>
        <s v="2026-02-11 10:49:31" u="1"/>
        <s v="2026-02-11 11:03:52" u="1"/>
        <s v="2026-02-11 17:31:46" u="1"/>
        <s v="2026-02-12 09:02:34" u="1"/>
        <s v="2026-02-12 09:15:30" u="1"/>
        <s v="2026-02-13 07:49:57" u="1"/>
        <s v="2026-02-13 08:32:34" u="1"/>
        <s v="2026-02-13 10:13:09" u="1"/>
        <s v="2026-02-13 10:23:30" u="1"/>
        <s v="2026-02-13 10:25:54" u="1"/>
        <s v="2026-02-13 10:40:51" u="1"/>
        <s v="2026-02-13 10:56:50" u="1"/>
        <s v="2026-02-13 13:09:49" u="1"/>
        <s v="2026-02-13 13:36:45" u="1"/>
        <s v="2026-02-13 15:41:43" u="1"/>
        <s v="2026-02-13 16:10:09" u="1"/>
        <s v="2026-02-16 08:38:55" u="1"/>
        <s v="2026-02-16 09:29:25" u="1"/>
        <s v="2026-02-17 11:24:10" u="1"/>
        <s v="2026-02-16 10:34:18" u="1"/>
        <s v="2026-02-16 11:14:00" u="1"/>
        <s v="2026-02-23 08:27:08" u="1"/>
        <s v="2026-02-16 13:08:18" u="1"/>
        <s v="2026-02-17 10:13:05" u="1"/>
        <s v="2026-02-17 15:28:25" u="1"/>
        <s v="2026-02-17 10:35:48" u="1"/>
        <s v="2026-02-17 10:47:46" u="1"/>
        <s v="2026-02-17 10:53:38" u="1"/>
        <s v="2026-02-17 13:18:30" u="1"/>
        <s v="2026-02-17 15:28:46" u="1"/>
        <s v="2026-02-18 07:20:24" u="1"/>
        <s v="2026-02-18 07:23:22" u="1"/>
        <s v="2026-02-18 08:56:10" u="1"/>
        <s v="2026-02-18 10:12:10" u="1"/>
        <s v="2026-02-18 10:31:11" u="1"/>
        <s v="2026-02-18 10:37:45" u="1"/>
        <s v="2026-02-18 11:00:47" u="1"/>
        <s v="2026-02-18 11:28:30" u="1"/>
        <s v="2026-02-18 11:36:25" u="1"/>
        <s v="2026-02-18 11:41:59" u="1"/>
        <s v="2026-02-18 11:53:06" u="1"/>
        <s v="2026-02-18 11:59:05" u="1"/>
        <s v="2026-02-18 12:10:57" u="1"/>
        <s v="2026-02-18 12:51:28" u="1"/>
        <s v="2026-02-18 13:52:01" u="1"/>
        <s v="2026-02-18 13:54:06" u="1"/>
        <s v="2026-02-24 14:06:54" u="1"/>
        <s v="2026-02-18 14:55:38" u="1"/>
        <s v="2026-02-18 15:34:29" u="1"/>
        <s v="2026-02-23 11:44:08" u="1"/>
        <s v="2026-02-18 19:56:02" u="1"/>
        <s v="2026-02-19 07:13:07" u="1"/>
        <s v="2026-02-19 07:15:42" u="1"/>
        <s v="2026-02-19 08:04:50" u="1"/>
        <s v="2026-02-19 08:10:01" u="1"/>
        <s v="2026-02-19 08:35:19" u="1"/>
        <s v="2026-02-19 09:02:22" u="1"/>
        <s v="2026-02-19 10:34:22" u="1"/>
        <s v="2026-02-23 11:28:10" u="1"/>
        <s v="2026-02-19 10:58:14" u="1"/>
        <s v="2026-02-19 11:08:58" u="1"/>
        <s v="2026-02-19 12:24:36" u="1"/>
        <s v="2026-02-19 12:46:50" u="1"/>
        <s v="2026-02-19 13:56:35" u="1"/>
        <s v="2026-02-19 13:58:22" u="1"/>
        <s v="2026-02-19 14:12:56" u="1"/>
        <s v="2026-02-19 15:19:59" u="1"/>
        <s v="2026-02-19 15:31:48" u="1"/>
        <s v="2026-02-19 15:32:46" u="1"/>
        <s v="2026-02-19 15:45:35" u="1"/>
        <s v="2026-02-19 16:48:32" u="1"/>
        <s v="2026-02-19 17:14:42" u="1"/>
        <s v="2026-02-19 17:31:01" u="1"/>
        <s v="2026-02-19 17:40:50" u="1"/>
        <s v="2026-02-19 17:48:25" u="1"/>
        <s v="2026-02-19 17:53:40" u="1"/>
        <s v="2026-02-19 19:25:28" u="1"/>
        <s v="2026-02-19 19:26:39" u="1"/>
        <s v="2026-02-19 19:54:36" u="1"/>
        <s v="2026-02-19 20:03:59" u="1"/>
        <s v="2026-02-20 01:27:34" u="1"/>
        <s v="2026-02-20 01:31:50" u="1"/>
        <s v="2026-02-20 09:46:53" u="1"/>
        <s v="2026-02-20 12:01:57" u="1"/>
        <s v="2026-02-20 16:18:07" u="1"/>
        <s v="2026-02-21 05:16:58" u="1"/>
        <s v="2026-02-21 07:27:56" u="1"/>
        <s v="2026-02-22 05:20:20" u="1"/>
        <s v="2026-02-22 05:20:30" u="1"/>
        <s v="2026-02-23 07:18:40" u="1"/>
        <s v="2026-02-23 07:18:39" u="1"/>
        <s v="2026-02-23 07:18:56" u="1"/>
        <s v="2026-02-23 07:18:53" u="1"/>
        <s v="2026-02-23 07:18:54" u="1"/>
        <s v="2026-02-23 07:19:00" u="1"/>
        <s v="2026-02-23 07:19:06" u="1"/>
        <s v="2026-02-23 11:45:53" u="1"/>
        <s v="2026-02-23 13:00:39" u="1"/>
        <s v="2026-02-23 15:20:31" u="1"/>
        <s v="2026-02-24 09:07:22" u="1"/>
        <s v="2026-02-24 13:43:06" u="1"/>
        <s v="2026-02-24 16:17:30" u="1"/>
        <s v="2026-02-17 15:10:20" u="1"/>
        <s v="2026-02-17 17:45:06" u="1"/>
        <s v="2026-02-13 14:38:01" u="1"/>
        <s v="2026-02-24 15:38:06" u="1"/>
        <s v="2026-02-13 15:16:52" u="1"/>
        <s v="2026-02-17 11:27:02" u="1"/>
        <s v="2026-02-13 15:11:01" u="1"/>
        <s v="2026-02-13 15:10:45" u="1"/>
        <s v="2026-02-10 15:39:52" u="1"/>
        <s v="2026-02-10 17:59:00" u="1"/>
        <s v="2026-02-13 15:11:54" u="1"/>
        <s v="2026-02-24 15:38:34" u="1"/>
        <s v="2026-02-23 18:08:30" u="1"/>
        <s v="2026-02-17 15:39:57" u="1"/>
        <s v="2026-02-17 15:41:58" u="1"/>
        <s v="2026-02-18 07:42:35" u="1"/>
        <s v="2026-02-18 10:19:31" u="1"/>
        <s v="2026-02-18 11:27:55" u="1"/>
        <s v="2026-02-18 17:02:52" u="1"/>
        <s v="2026-02-19 16:27:07" u="1"/>
        <s v="2026-02-19 17:04:57" u="1"/>
        <s v="2026-02-19 20:21:31" u="1"/>
        <s v="2026-02-20 05:30:04" u="1"/>
        <s v="2026-02-20 08:22:56" u="1"/>
        <s v="2026-02-20 12:42:00" u="1"/>
        <s v="2026-02-23 13:18:10" u="1"/>
        <s v="2026-02-23 14:18:06" u="1"/>
        <s v="2026-02-23 14:20:14" u="1"/>
        <s v="2026-02-23 14:28:20" u="1"/>
        <s v="2026-02-23 14:40:22" u="1"/>
        <s v="2026-02-23 15:11:11" u="1"/>
        <s v="2026-02-23 16:05:42" u="1"/>
        <s v="2026-02-17 16:24:07" u="1"/>
        <s v="2026-02-17 11:41:56" u="1"/>
        <s v="2026-02-18 16:01:08" u="1"/>
        <s v="2026-02-18 10:49:15" u="1"/>
        <s v="2026-02-10 10:54:01" u="1"/>
        <s v="2026-02-20 09:37:13" u="1"/>
        <s v="2026-02-09 15:59:35" u="1"/>
        <s v="2026-02-10 09:32:18" u="1"/>
        <s v="2026-02-16 10:54:51" u="1"/>
        <s v="2026-02-17 13:32:53" u="1"/>
        <s v="2026-02-13 09:11:24" u="1"/>
        <s v="2026-02-10 10:20:57" u="1"/>
        <s v="2026-02-13 10:30:17" u="1"/>
        <s v="2026-02-24 06:06:27" u="1"/>
        <s v="2026-02-20 06:25:58" u="1"/>
        <s v="2026-02-05 14:38:39" u="1"/>
        <s v="2026-02-09 13:34:05" u="1"/>
        <s v="2026-02-13 12:05:11" u="1"/>
        <s v="2026-02-18 14:00:15" u="1"/>
        <s v="2026-02-17 09:42:37" u="1"/>
        <s v="2026-02-17 08:18:29" u="1"/>
        <s v="2026-02-20 08:54:40" u="1"/>
        <s v="2026-02-20 08:55:32" u="1"/>
        <s v="2026-02-20 08:56:07" u="1"/>
        <s v="2026-02-20 08:56:47" u="1"/>
        <s v="2026-02-20 08:57:40" u="1"/>
        <s v="2026-02-20 08:58:13" u="1"/>
        <s v="2026-02-04 09:46:01" u="1"/>
        <s v="2026-02-11 15:42:43" u="1"/>
        <s v="2026-02-05 15:26:44" u="1"/>
        <s v="2026-02-18 11:53:42" u="1"/>
        <s v="2026-02-19 16:27:28" u="1"/>
        <s v="2026-02-18 12:01:48" u="1"/>
        <s v="2026-02-09 16:47:36" u="1"/>
        <s v="2026-02-09 16:59:25" u="1"/>
        <s v="2026-02-09 17:16:18" u="1"/>
        <s v="2026-02-10 09:23:50" u="1"/>
        <s v="2026-02-10 09:56:05" u="1"/>
        <s v="2026-02-10 10:26:58" u="1"/>
        <s v="2026-02-10 10:27:31" u="1"/>
        <s v="2026-02-10 10:41:31" u="1"/>
        <s v="2026-02-10 10:48:11" u="1"/>
        <s v="2026-02-10 11:15:58" u="1"/>
        <s v="2026-02-10 12:49:37" u="1"/>
        <s v="2026-02-10 13:45:33" u="1"/>
        <s v="2026-02-10 13:57:39" u="1"/>
        <s v="2026-02-10 15:01:22" u="1"/>
        <s v="2026-02-10 15:23:03" u="1"/>
        <s v="2026-02-10 17:57:39" u="1"/>
        <s v="2026-02-11 10:54:17" u="1"/>
        <s v="2026-02-11 15:39:58" u="1"/>
        <s v="2026-02-11 16:08:30" u="1"/>
        <s v="2026-02-11 16:17:58" u="1"/>
        <s v="2026-02-12 14:33:03" u="1"/>
        <s v="2026-02-12 15:21:57" u="1"/>
        <s v="2026-02-12 16:44:36" u="1"/>
        <s v="2026-02-12 16:45:23" u="1"/>
        <s v="2026-02-12 17:03:30" u="1"/>
        <s v="2026-02-12 17:20:22" u="1"/>
        <s v="2026-02-12 17:26:20" u="1"/>
        <s v="2026-02-13 07:59:59" u="1"/>
        <s v="2026-02-13 08:01:51" u="1"/>
        <s v="2026-02-13 08:04:42" u="1"/>
        <s v="2026-02-13 08:06:46" u="1"/>
        <s v="2026-02-13 10:22:17" u="1"/>
        <s v="2026-02-13 11:04:12" u="1"/>
        <s v="2026-02-13 11:05:41" u="1"/>
        <s v="2026-02-13 11:16:26" u="1"/>
        <s v="2026-02-13 11:17:00" u="1"/>
        <s v="2026-02-13 11:26:00" u="1"/>
        <s v="2026-02-13 11:40:30" u="1"/>
        <s v="2026-02-21 12:03:06" u="1"/>
        <s v="2026-02-19 13:07:46" u="1"/>
        <s v="2026-02-19 13:09:28" u="1"/>
        <s v="2026-02-19 13:10:50" u="1"/>
        <s v="2026-02-19 07:44:47" u="1"/>
        <s v="2026-02-13 15:28:54" u="1"/>
        <s v="2026-02-13 16:02:59" u="1"/>
        <s v="2026-02-13 17:48:56" u="1"/>
        <s v="2026-02-13 17:57:53" u="1"/>
        <s v="2026-02-16 15:13:52" u="1"/>
        <s v="2026-02-19 07:48:45" u="1"/>
        <s v="2026-02-19 07:49:16" u="1"/>
        <s v="2026-02-19 07:49:45" u="1"/>
        <s v="2026-02-17 11:24:12" u="1"/>
        <s v="2026-02-16 16:50:00" u="1"/>
        <s v="2026-02-17 12:03:32" u="1"/>
        <s v="2026-02-17 12:28:03" u="1"/>
        <s v="2026-02-17 12:37:05" u="1"/>
        <s v="2026-02-17 13:22:54" u="1"/>
        <s v="2026-02-17 13:59:41" u="1"/>
        <s v="2026-02-17 14:10:09" u="1"/>
        <s v="2026-02-17 14:10:20" u="1"/>
        <s v="2026-02-17 14:10:28" u="1"/>
        <s v="2026-02-17 14:10:48" u="1"/>
        <s v="2026-02-17 14:11:54" u="1"/>
        <s v="2026-02-17 14:13:50" u="1"/>
        <s v="2026-02-17 14:30:54" u="1"/>
        <s v="2026-02-17 14:47:31" u="1"/>
        <s v="2026-02-17 14:47:40" u="1"/>
        <s v="2026-02-17 15:11:42" u="1"/>
        <s v="2026-02-17 15:26:48" u="1"/>
        <s v="2026-02-17 15:34:33" u="1"/>
        <s v="2026-02-18 09:19:52" u="1"/>
        <s v="2026-02-17 15:48:17" u="1"/>
        <s v="2026-02-17 16:02:59" u="1"/>
        <s v="2026-02-17 16:06:41" u="1"/>
        <s v="2026-02-17 16:20:47" u="1"/>
        <s v="2026-02-17 16:23:15" u="1"/>
        <s v="2026-02-17 16:26:00" u="1"/>
        <s v="2026-02-17 17:06:35" u="1"/>
        <s v="2026-02-17 17:10:38" u="1"/>
        <s v="2026-02-17 17:26:35" u="1"/>
        <s v="2026-02-17 18:10:54" u="1"/>
        <s v="2026-02-17 19:08:29" u="1"/>
        <s v="2026-02-18 07:12:38" u="1"/>
        <s v="2026-02-18 08:39:12" u="1"/>
        <s v="2026-02-18 10:03:06" u="1"/>
        <s v="2026-02-18 10:05:06" u="1"/>
        <s v="2026-02-20 11:32:08" u="1"/>
        <s v="2026-02-18 10:37:12" u="1"/>
        <s v="2026-02-18 10:59:16" u="1"/>
        <s v="2026-02-18 11:25:59" u="1"/>
        <s v="2026-02-18 11:55:20" u="1"/>
        <s v="2026-02-18 12:35:43" u="1"/>
        <s v="2026-02-18 13:38:01" u="1"/>
        <s v="2026-02-18 13:49:10" u="1"/>
        <s v="2026-02-18 14:17:52" u="1"/>
        <s v="2026-02-18 14:19:55" u="1"/>
        <s v="2026-02-18 14:31:12" u="1"/>
        <s v="2026-02-18 15:03:09" u="1"/>
        <s v="2026-02-18 15:05:54" u="1"/>
        <s v="2026-02-18 15:52:43" u="1"/>
        <s v="2026-02-18 16:04:17" u="1"/>
        <s v="2026-02-18 16:23:20" u="1"/>
        <s v="2026-02-18 16:30:59" u="1"/>
        <s v="2026-02-18 16:31:00" u="1"/>
        <s v="2026-02-18 17:27:54" u="1"/>
        <s v="2026-02-18 21:01:18" u="1"/>
        <s v="2026-02-18 21:01:26" u="1"/>
        <s v="2026-02-19 09:09:20" u="1"/>
        <s v="2026-02-19 09:19:05" u="1"/>
        <s v="2026-02-19 09:41:09" u="1"/>
        <s v="2026-02-19 09:59:55" u="1"/>
        <s v="2026-02-19 10:11:37" u="1"/>
        <s v="2026-02-19 10:25:26" u="1"/>
        <s v="2026-02-23 11:24:19" u="1"/>
        <s v="2026-02-23 11:24:46" u="1"/>
        <s v="2026-02-19 12:14:31" u="1"/>
        <s v="2026-02-19 15:40:48" u="1"/>
        <s v="2026-02-19 17:05:48" u="1"/>
        <s v="2026-02-19 17:26:32" u="1"/>
        <s v="2026-02-19 18:02:03" u="1"/>
        <s v="2026-02-19 19:26:20" u="1"/>
        <s v="2026-02-19 19:26:43" u="1"/>
        <s v="2026-02-19 19:26:59" u="1"/>
        <s v="2026-02-19 19:28:46" u="1"/>
        <s v="2026-02-19 19:34:44" u="1"/>
        <s v="2026-02-19 20:01:09" u="1"/>
        <s v="2026-02-19 20:03:37" u="1"/>
        <s v="2026-02-19 20:04:31" u="1"/>
        <s v="2026-02-19 23:21:38" u="1"/>
        <s v="2026-02-19 23:22:41" u="1"/>
        <s v="2026-02-19 23:22:43" u="1"/>
        <s v="2026-02-20 01:27:01" u="1"/>
        <s v="2026-02-20 01:27:24" u="1"/>
        <s v="2026-02-20 05:19:12" u="1"/>
        <s v="2026-02-20 05:24:55" u="1"/>
        <s v="2026-02-20 06:11:59" u="1"/>
        <s v="2026-02-20 08:53:51" u="1"/>
        <s v="2026-02-20 09:47:13" u="1"/>
        <s v="2026-02-20 10:40:01" u="1"/>
        <s v="2026-02-20 10:44:54" u="1"/>
        <s v="2026-02-20 12:44:30" u="1"/>
        <s v="2026-02-20 12:53:09" u="1"/>
        <s v="2026-02-20 14:33:11" u="1"/>
        <s v="2026-02-20 14:48:13" u="1"/>
        <s v="2026-02-20 15:50:15" u="1"/>
        <s v="2026-02-20 15:54:09" u="1"/>
        <s v="2026-02-21 03:31:54" u="1"/>
        <s v="2026-02-21 07:17:11" u="1"/>
        <s v="2026-02-23 08:15:29" u="1"/>
        <s v="2026-02-23 08:24:07" u="1"/>
        <s v="2026-02-23 08:31:42" u="1"/>
        <s v="2026-02-23 08:32:06" u="1"/>
        <s v="2026-02-23 08:54:41" u="1"/>
        <s v="2026-02-23 09:27:29" u="1"/>
        <s v="2026-02-23 13:19:31" u="1"/>
        <s v="2026-02-23 14:16:09" u="1"/>
        <s v="2026-02-23 14:22:05" u="1"/>
        <s v="2026-02-23 14:24:09" u="1"/>
        <s v="2026-02-23 14:28:17" u="1"/>
        <s v="2026-02-23 14:32:47" u="1"/>
        <s v="2026-02-23 15:12:47" u="1"/>
        <s v="2026-02-23 15:59:47" u="1"/>
        <s v="2026-02-12 15:30:03" u="1"/>
        <s v="2026-02-12 15:58:55" u="1"/>
        <s v="2026-02-16 16:52:17" u="1"/>
        <s v="2026-02-18 07:14:26" u="1"/>
        <s v="2026-02-18 07:13:43" u="1"/>
        <s v="2026-02-18 07:14:48" u="1"/>
        <s v="2026-02-18 07:15:11" u="1"/>
        <s v="2026-02-09 12:38:23" u="1"/>
        <s v="2026-02-20 14:09:06" u="1"/>
        <s v="2026-02-19 13:41:17" u="1"/>
        <s v="2026-02-19 13:40:29" u="1"/>
        <s v="2026-02-19 14:40:34" u="1"/>
        <s v="2026-02-13 16:38:06" u="1"/>
        <s v="2026-02-13 13:58:24" u="1"/>
        <s v="2026-02-13 16:09:04" u="1"/>
        <s v="2026-02-13 18:05:55" u="1"/>
        <s v="2026-02-13 18:03:40" u="1"/>
        <s v="2026-02-18 09:53:53" u="1"/>
        <s v="2026-02-13 09:30:49" u="1"/>
        <s v="2026-02-12 13:46:31" u="1"/>
        <s v="2026-02-09 12:18:49" u="1"/>
        <s v="2026-02-23 15:38:36" u="1"/>
        <s v="2026-02-12 13:48:04" u="1"/>
        <s v="2026-02-12 13:48:53" u="1"/>
        <s v="2026-02-16 11:35:12" u="1"/>
        <s v="2026-02-16 17:35:18" u="1"/>
        <s v="2026-02-09 17:18:50" u="1"/>
        <s v="2026-02-18 13:12:27" u="1"/>
        <s v="2026-02-18 07:24:21" u="1"/>
        <s v="2026-02-10 08:12:29" u="1"/>
        <s v="2026-02-20 11:31:16" u="1"/>
        <s v="2026-02-09 11:47:21" u="1"/>
        <s v="2026-02-10 08:13:52" u="1"/>
        <s v="2026-02-16 12:19:35" u="1"/>
        <s v="2026-02-16 12:08:50" u="1"/>
        <s v="2025-12-23 08:47:49" u="1"/>
        <s v="2026-02-10 08:12:52" u="1"/>
        <s v="2026-02-13 09:04:13" u="1"/>
        <s v="2026-02-13 09:03:55" u="1"/>
        <s v="2026-02-09 14:24:41" u="1"/>
        <s v="2026-02-12 11:06:10" u="1"/>
        <s v="2026-02-13 13:26:42" u="1"/>
        <s v="2026-02-19 09:26:36" u="1"/>
        <s v="2026-01-15 11:14:13" u="1"/>
        <s v="2026-02-23 15:58:15" u="1"/>
        <s v="2026-02-17 13:01:43" u="1"/>
        <s v="2026-02-21 06:48:45" u="1"/>
        <s v="2026-02-20 06:33:10" u="1"/>
        <s v="2026-02-21 09:30:05" u="1"/>
        <s v="2026-02-10 09:53:07" u="1"/>
        <s v="2026-02-23 15:58:29" u="1"/>
        <s v="2026-02-21 13:47:52" u="1"/>
        <s v="2026-02-19 08:58:47" u="1"/>
        <s v="2026-02-12 11:29:45" u="1"/>
        <s v="2026-02-13 08:15:50" u="1"/>
        <s v="2026-01-29 13:42:50" u="1"/>
        <s v="2026-01-29 15:00:32" u="1"/>
        <s v="2026-02-20 06:24:26" u="1"/>
        <s v="2026-02-05 10:19:07" u="1"/>
        <s v="2026-02-23 06:35:00" u="1"/>
        <s v="2026-02-17 09:16:55" u="1"/>
        <s v="2026-02-03 08:20:18" u="1"/>
        <s v="2026-02-03 08:31:17" u="1"/>
        <s v="2026-02-16 12:51:56" u="1"/>
        <s v="2026-02-03 10:38:51" u="1"/>
        <s v="2026-02-23 06:43:44" u="1"/>
        <s v="2026-02-23 06:42:41" u="1"/>
        <s v="2026-02-03 12:07:53" u="1"/>
        <s v="2026-02-03 14:40:02" u="1"/>
        <s v="2026-02-04 08:49:47" u="1"/>
        <s v="2026-02-04 11:26:07" u="1"/>
        <s v="2026-02-04 12:49:20" u="1"/>
        <s v="2026-02-04 13:51:44" u="1"/>
        <s v="2026-02-23 15:58:58" u="1"/>
        <s v="2026-02-17 15:41:42" u="1"/>
        <s v="2026-02-19 14:38:05" u="1"/>
        <s v="2026-02-09 08:13:20" u="1"/>
        <s v="2026-02-09 10:01:11" u="1"/>
        <s v="2026-02-09 10:09:13" u="1"/>
        <s v="2026-02-09 11:01:20" u="1"/>
        <s v="2026-02-09 11:23:48" u="1"/>
        <s v="2026-02-12 12:01:04" u="1"/>
        <s v="2026-02-09 13:30:12" u="1"/>
        <s v="2026-02-09 13:52:57" u="1"/>
        <s v="2026-02-09 13:57:33" u="1"/>
        <s v="2026-02-09 13:59:55" u="1"/>
        <s v="2026-02-09 14:01:48" u="1"/>
        <s v="2026-02-09 14:10:14" u="1"/>
        <s v="2026-02-09 15:35:16" u="1"/>
        <s v="2026-02-09 15:36:32" u="1"/>
        <s v="2026-02-09 15:49:09" u="1"/>
        <s v="2026-02-09 15:50:31" u="1"/>
        <s v="2026-02-09 16:11:08" u="1"/>
        <s v="2026-02-09 16:17:05" u="1"/>
        <s v="2026-02-10 08:37:23" u="1"/>
        <s v="2026-02-10 09:04:30" u="1"/>
        <s v="2026-02-10 09:04:44" u="1"/>
        <s v="2026-02-10 09:25:28" u="1"/>
        <s v="2026-02-10 09:35:37" u="1"/>
        <s v="2026-02-10 10:24:59" u="1"/>
        <s v="2026-02-10 11:07:40" u="1"/>
        <s v="2026-02-17 10:59:03" u="1"/>
        <s v="2026-02-10 12:20:18" u="1"/>
        <s v="2026-02-10 14:56:42" u="1"/>
        <s v="2026-02-10 15:03:51" u="1"/>
        <s v="2026-02-10 17:30:45" u="1"/>
        <s v="2026-02-11 08:39:26" u="1"/>
        <s v="2026-02-19 09:40:30" u="1"/>
        <s v="2026-02-11 10:01:08" u="1"/>
        <s v="2026-02-11 10:15:34" u="1"/>
        <s v="2026-02-11 12:05:23" u="1"/>
        <s v="2026-02-11 15:59:52" u="1"/>
        <s v="2026-02-11 16:58:50" u="1"/>
        <s v="2026-02-19 09:33:11" u="1"/>
        <s v="2026-02-12 09:04:35" u="1"/>
        <s v="2026-02-12 09:26:09" u="1"/>
        <s v="2026-02-12 10:01:11" u="1"/>
        <s v="2026-02-12 10:09:23" u="1"/>
        <s v="2026-02-12 10:11:15" u="1"/>
        <s v="2026-02-12 10:28:28" u="1"/>
        <s v="2026-02-12 10:51:14" u="1"/>
        <s v="2026-02-12 11:16:56" u="1"/>
        <s v="2026-02-12 11:36:53" u="1"/>
        <s v="2026-02-12 14:12:32" u="1"/>
        <s v="2026-02-12 14:34:50" u="1"/>
        <s v="2026-02-12 15:32:15" u="1"/>
        <s v="2026-02-12 15:44:11" u="1"/>
        <s v="2026-02-19 08:16:17" u="1"/>
        <s v="2026-02-12 20:55:44" u="1"/>
        <s v="2026-02-13 08:26:44" u="1"/>
        <s v="2026-02-13 08:32:00" u="1"/>
        <s v="2026-02-13 08:40:09" u="1"/>
        <s v="2026-02-13 08:44:16" u="1"/>
        <s v="2026-02-13 09:17:17" u="1"/>
        <s v="2026-02-13 09:32:58" u="1"/>
        <s v="2026-02-13 10:28:26" u="1"/>
        <s v="2026-02-13 10:38:42" u="1"/>
        <s v="2026-02-13 10:55:21" u="1"/>
        <s v="2026-02-13 11:06:08" u="1"/>
        <s v="2026-02-13 11:26:41" u="1"/>
        <s v="2026-02-13 11:43:11" u="1"/>
        <s v="2026-02-13 12:03:25" u="1"/>
        <s v="2026-02-13 12:57:45" u="1"/>
        <s v="2026-02-13 14:48:44" u="1"/>
        <s v="2026-02-13 14:55:21" u="1"/>
        <s v="2026-02-13 16:08:39" u="1"/>
        <s v="2026-02-13 16:09:52" u="1"/>
        <s v="2026-02-14 09:16:25" u="1"/>
        <s v="2026-02-14 10:28:49" u="1"/>
        <s v="2026-02-14 11:31:14" u="1"/>
        <s v="2026-02-20 09:29:26" u="1"/>
        <s v="2026-02-16 09:42:43" u="1"/>
        <s v="2026-02-16 10:27:16" u="1"/>
        <s v="2026-02-16 11:13:31" u="1"/>
        <s v="2026-02-16 15:49:15" u="1"/>
        <s v="2026-02-19 07:48:12" u="1"/>
        <s v="2026-02-16 16:37:41" u="1"/>
        <s v="2026-02-16 17:23:19" u="1"/>
        <s v="2026-02-17 09:11:05" u="1"/>
        <s v="2026-02-17 09:16:43" u="1"/>
        <s v="2026-02-17 09:20:38" u="1"/>
        <s v="2026-02-17 09:27:33" u="1"/>
        <s v="2026-02-17 09:29:41" u="1"/>
        <s v="2026-02-17 09:35:41" u="1"/>
        <s v="2026-02-17 09:49:26" u="1"/>
        <s v="2026-02-17 09:49:49" u="1"/>
        <s v="2026-02-17 09:56:44" u="1"/>
        <s v="2026-02-17 10:06:48" u="1"/>
        <s v="2026-02-17 10:07:07" u="1"/>
        <s v="2026-02-17 10:07:17" u="1"/>
        <s v="2026-02-17 10:12:50" u="1"/>
        <s v="2026-02-17 10:26:41" u="1"/>
        <s v="2026-02-17 10:51:45" u="1"/>
        <s v="2026-02-17 10:56:57" u="1"/>
        <s v="2026-02-17 11:15:19" u="1"/>
        <s v="2026-02-17 11:19:07" u="1"/>
        <s v="2026-02-17 11:25:45" u="1"/>
        <s v="2026-02-17 13:09:17" u="1"/>
        <s v="2026-02-17 13:59:55" u="1"/>
        <s v="2026-02-17 14:16:02" u="1"/>
        <s v="2026-02-17 14:31:01" u="1"/>
        <s v="2026-02-17 14:31:03" u="1"/>
        <s v="2026-02-17 15:01:42" u="1"/>
        <s v="2026-02-17 15:04:18" u="1"/>
        <s v="2026-02-17 15:59:03" u="1"/>
        <s v="2026-02-17 17:44:59" u="1"/>
        <s v="2026-02-17 20:41:15" u="1"/>
        <s v="2026-02-18 06:51:37" u="1"/>
        <s v="2026-02-18 07:57:48" u="1"/>
        <s v="2026-02-18 08:31:02" u="1"/>
        <s v="2026-02-18 10:40:37" u="1"/>
        <s v="2026-02-18 10:52:44" u="1"/>
        <s v="2026-02-18 11:04:40" u="1"/>
        <s v="2026-02-23 06:38:20" u="1"/>
        <s v="2026-02-23 06:39:29" u="1"/>
        <s v="2026-02-18 13:00:46" u="1"/>
        <s v="2026-02-18 13:49:41" u="1"/>
        <s v="2026-02-18 14:06:41" u="1"/>
        <s v="2026-02-18 14:41:29" u="1"/>
        <s v="2026-02-18 15:05:27" u="1"/>
        <s v="2026-02-18 15:09:18" u="1"/>
        <s v="2026-02-18 15:16:43" u="1"/>
        <s v="2026-02-18 15:18:23" u="1"/>
        <s v="2026-02-18 15:22:29" u="1"/>
        <s v="2026-02-18 15:42:58" u="1"/>
        <s v="2026-02-23 06:44:33" u="1"/>
        <s v="2026-02-18 16:38:59" u="1"/>
        <s v="2026-02-18 16:56:05" u="1"/>
        <s v="2026-02-18 17:40:22" u="1"/>
        <s v="2026-02-18 19:12:34" u="1"/>
        <s v="2026-02-19 07:44:55" u="1"/>
        <s v="2026-02-19 08:06:46" u="1"/>
        <s v="2026-02-19 08:44:30" u="1"/>
        <s v="2026-02-19 10:27:58" u="1"/>
        <s v="2026-02-19 10:32:57" u="1"/>
        <s v="2026-02-19 11:10:18" u="1"/>
        <s v="2026-02-19 23:23:41" u="1"/>
        <s v="2026-02-20 05:28:22" u="1"/>
        <s v="2026-02-20 07:47:16" u="1"/>
        <s v="2026-02-20 10:36:30" u="1"/>
        <s v="2026-02-20 10:40:30" u="1"/>
        <s v="2026-02-23 11:26:24" u="1"/>
        <s v="2026-02-20 17:09:05" u="1"/>
        <s v="2026-02-20 17:37:46" u="1"/>
        <s v="2026-02-20 17:49:18" u="1"/>
        <s v="2026-02-20 18:28:28" u="1"/>
        <s v="2026-02-20 18:56:38" u="1"/>
        <s v="2026-02-21 07:39:51" u="1"/>
        <s v="2026-02-21 07:48:35" u="1"/>
        <s v="2026-02-22 23:42:47" u="1"/>
        <s v="2026-02-23 08:29:47" u="1"/>
        <s v="2026-02-23 09:15:14" u="1"/>
        <s v="2026-02-23 10:43:19" u="1"/>
        <s v="2026-02-23 12:16:55" u="1"/>
        <s v="2026-02-23 12:27:56" u="1"/>
        <s v="2026-02-23 15:52:29" u="1"/>
        <s v="2026-02-23 16:03:31" u="1"/>
        <s v="2026-02-23 17:04:40" u="1"/>
        <s v="2026-02-09 18:09:08" u="1"/>
        <s v="2026-02-10 11:07:13" u="1"/>
        <s v="2026-02-09 08:26:17" u="1"/>
        <s v="2026-02-16 12:41:08" u="1"/>
        <s v="2026-02-09 18:36:18" u="1"/>
        <s v="2026-02-12 08:33:10" u="1"/>
        <s v="2026-02-09 08:24:30" u="1"/>
        <s v="2026-02-11 05:46:24" u="1"/>
        <s v="2026-02-06 15:44:12" u="1"/>
        <s v="2026-02-09 09:10:46" u="1"/>
        <s v="2026-02-04 13:24:42" u="1"/>
        <s v="2026-02-12 18:31:37" u="1"/>
        <s v="2026-02-23 08:00:01" u="1"/>
        <s v="2026-02-23 07:41:19" u="1"/>
        <s v="2026-02-12 16:18:41" u="1"/>
        <s v="2026-02-03 09:17:57" u="1"/>
        <s v="2026-02-11 06:47:43" u="1"/>
        <s v="2026-02-12 15:29:03" u="1"/>
        <s v="2026-02-23 08:49:31" u="1"/>
        <s v="2026-02-19 10:26:00" u="1"/>
        <s v="2026-02-19 10:25:15" u="1"/>
        <s v="2026-02-09 08:17:46" u="1"/>
        <s v="2026-02-09 08:39:48" u="1"/>
        <s v="2026-02-09 09:24:57" u="1"/>
        <s v="2026-02-09 09:45:45" u="1"/>
        <s v="2026-02-09 15:25:54" u="1"/>
        <s v="2026-02-23 11:54:09" u="1"/>
        <s v="2026-02-23 11:56:16" u="1"/>
        <s v="2026-02-10 11:05:21" u="1"/>
        <s v="2026-02-10 13:17:19" u="1"/>
        <s v="2026-02-12 08:41:45" u="1"/>
        <s v="2026-02-13 07:39:33" u="1"/>
        <s v="2026-02-13 16:28:09" u="1"/>
        <s v="2026-02-14 09:08:04" u="1"/>
        <s v="2026-02-16 11:08:26" u="1"/>
        <s v="2026-02-16 17:24:56" u="1"/>
        <s v="2026-02-16 17:27:05" u="1"/>
        <s v="2026-02-16 17:34:51" u="1"/>
        <s v="2026-02-16 18:14:04" u="1"/>
        <s v="2026-02-23 14:10:30" u="1"/>
        <s v="2026-02-17 10:45:03" u="1"/>
        <s v="2026-02-17 12:41:04" u="1"/>
        <s v="2026-02-17 14:09:01" u="1"/>
        <s v="2026-02-17 14:11:04" u="1"/>
        <s v="2026-02-17 14:11:46" u="1"/>
        <s v="2026-02-17 14:49:07" u="1"/>
        <s v="2026-02-17 15:10:26" u="1"/>
        <s v="2026-02-17 15:34:25" u="1"/>
        <s v="2026-02-17 15:34:24" u="1"/>
        <s v="2026-02-17 15:48:06" u="1"/>
        <s v="2026-02-17 15:48:20" u="1"/>
        <s v="2026-02-17 15:49:31" u="1"/>
        <s v="2026-02-17 16:07:01" u="1"/>
        <s v="2026-02-17 16:25:24" u="1"/>
        <s v="2026-02-17 16:32:37" u="1"/>
        <s v="2026-02-17 16:57:50" u="1"/>
        <s v="2026-02-17 17:00:32" u="1"/>
        <s v="2026-02-17 17:13:52" u="1"/>
        <s v="2026-02-17 17:53:06" u="1"/>
        <s v="2026-02-17 18:00:46" u="1"/>
        <s v="2026-02-18 08:49:33" u="1"/>
        <s v="2026-02-18 10:15:01" u="1"/>
        <s v="2026-02-23 09:04:18" u="1"/>
        <s v="2026-02-18 12:59:35" u="1"/>
        <s v="2026-02-18 15:06:57" u="1"/>
        <s v="2026-02-18 16:55:14" u="1"/>
        <s v="2026-02-19 08:15:08" u="1"/>
        <s v="2026-02-19 15:28:14" u="1"/>
        <s v="2026-02-19 15:45:10" u="1"/>
        <s v="2026-02-19 17:00:27" u="1"/>
        <s v="2026-02-19 19:29:42" u="1"/>
        <s v="2026-02-19 19:29:46" u="1"/>
        <s v="2026-02-19 20:03:40" u="1"/>
        <s v="2026-02-20 05:25:56" u="1"/>
        <s v="2026-02-20 05:30:37" u="1"/>
        <s v="2026-02-20 07:29:41" u="1"/>
        <s v="2026-02-20 11:32:57" u="1"/>
        <s v="2026-02-20 11:33:06" u="1"/>
        <s v="2026-02-23 14:01:05" u="1"/>
        <s v="2026-02-12 15:00:06" u="1"/>
        <s v="2026-02-19 14:36:31" u="1"/>
        <s v="2026-02-13 11:12:39" u="1"/>
        <s v="2026-02-11 10:00:09" u="1"/>
        <s v="2026-02-09 13:49:02" u="1"/>
        <s v="2026-02-18 09:33:16" u="1"/>
        <s v="2026-02-09 14:57:16" u="1"/>
        <s v="2026-02-09 07:57:16" u="1"/>
        <s v="2026-02-11 16:34:28" u="1"/>
        <s v="2026-02-09 08:26:31" u="1"/>
        <s v="2026-02-19 10:19:10" u="1"/>
        <s v="2026-02-12 14:37:24" u="1"/>
        <s v="2026-02-10 14:52:49" u="1"/>
        <s v="2026-02-17 09:41:47" u="1"/>
        <s v="2026-02-09 08:25:39" u="1"/>
        <s v="2026-02-17 08:54:37" u="1"/>
        <s v="2026-02-17 08:56:13" u="1"/>
        <s v="2026-02-17 08:57:13" u="1"/>
        <s v="2026-02-17 08:57:59" u="1"/>
        <s v="2026-02-17 08:58:46" u="1"/>
        <s v="2026-02-09 13:59:34" u="1"/>
        <s v="2026-02-19 09:39:07" u="1"/>
        <s v="2026-02-09 08:31:06" u="1"/>
        <s v="2026-02-10 07:27:53" u="1"/>
        <s v="2026-02-17 10:50:13" u="1"/>
        <s v="2026-02-17 11:01:45" u="1"/>
        <s v="2026-02-12 08:10:15" u="1"/>
        <s v="2026-02-16 14:45:33" u="1"/>
        <s v="2026-02-19 07:37:09" u="1"/>
        <s v="2026-02-12 11:42:11" u="1"/>
        <s v="2026-02-02 14:31:54" u="1"/>
        <s v="2026-02-02 15:05:24" u="1"/>
        <s v="2026-02-19 16:02:35" u="1"/>
        <s v="2026-02-05 13:00:29" u="1"/>
        <s v="2026-02-09 07:39:44" u="1"/>
        <s v="2026-02-09 07:47:43" u="1"/>
        <s v="2026-02-09 09:19:29" u="1"/>
        <s v="2026-02-09 10:21:34" u="1"/>
        <s v="2026-02-09 10:26:36" u="1"/>
        <s v="2026-02-09 10:32:27" u="1"/>
        <s v="2026-02-09 10:48:24" u="1"/>
        <s v="2026-02-09 10:56:23" u="1"/>
        <s v="2026-02-09 11:08:57" u="1"/>
        <s v="2026-02-09 11:40:46" u="1"/>
        <s v="2026-02-15 15:48:34" u="1"/>
        <s v="2026-02-09 13:45:46" u="1"/>
        <s v="2026-02-09 13:55:47" u="1"/>
        <s v="2026-02-09 14:34:37" u="1"/>
        <s v="2026-02-09 19:54:20" u="1"/>
        <s v="2026-02-10 15:35:16" u="1"/>
        <s v="2026-02-16 14:59:27" u="1"/>
        <s v="2026-02-10 16:15:28" u="1"/>
        <s v="2026-02-16 15:01:44" u="1"/>
        <s v="2026-02-18 14:32:54" u="1"/>
        <s v="2026-02-18 14:33:41" u="1"/>
        <s v="2026-02-18 14:34:20" u="1"/>
        <s v="2026-02-18 14:34:49" u="1"/>
        <s v="2026-02-17 06:35:11" u="1"/>
        <s v="2026-02-18 06:41:55" u="1"/>
        <s v="2026-02-11 15:45:46" u="1"/>
        <s v="2026-02-11 15:54:01" u="1"/>
        <s v="2026-02-12 07:52:08" u="1"/>
        <s v="2026-02-12 07:56:45" u="1"/>
        <s v="2026-02-19 07:35:14" u="1"/>
        <s v="2026-02-18 06:43:45" u="1"/>
        <s v="2026-02-12 08:55:04" u="1"/>
        <s v="2026-02-12 08:57:17" u="1"/>
        <s v="2026-02-12 09:07:05" u="1"/>
        <s v="2026-02-12 10:00:00" u="1"/>
        <s v="2026-02-12 10:46:37" u="1"/>
        <s v="2026-02-12 11:08:49" u="1"/>
        <s v="2026-02-12 11:31:43" u="1"/>
        <s v="2026-02-12 13:44:23" u="1"/>
        <s v="2026-02-12 15:15:12" u="1"/>
        <s v="2026-02-12 15:35:41" u="1"/>
        <s v="2026-02-12 15:52:34" u="1"/>
        <s v="2026-02-12 16:30:13" u="1"/>
        <s v="2026-02-13 09:12:44" u="1"/>
        <s v="2026-02-13 13:21:50" u="1"/>
        <s v="2026-02-13 13:46:23" u="1"/>
        <s v="2026-02-13 14:08:51" u="1"/>
        <s v="2026-02-13 14:57:58" u="1"/>
        <s v="2026-02-13 15:22:00" u="1"/>
        <s v="2026-02-13 16:07:22" u="1"/>
        <s v="2026-02-13 16:24:34" u="1"/>
        <s v="2026-02-13 17:31:17" u="1"/>
        <s v="2026-02-13 17:34:27" u="1"/>
        <s v="2026-02-13 18:05:18" u="1"/>
        <s v="2026-02-18 16:05:08" u="1"/>
        <s v="2026-02-16 09:49:51" u="1"/>
        <s v="2026-02-16 10:28:21" u="1"/>
        <s v="2026-02-16 10:35:21" u="1"/>
        <s v="2026-02-16 11:11:39" u="1"/>
        <s v="2026-02-19 07:45:43" u="1"/>
        <s v="2026-02-16 12:44:46" u="1"/>
        <s v="2026-02-16 13:13:15" u="1"/>
        <s v="2026-02-16 13:43:52" u="1"/>
        <s v="2026-02-16 13:43:53" u="1"/>
        <s v="2026-02-16 14:15:32" u="1"/>
        <s v="2026-02-16 14:36:42" u="1"/>
        <s v="2026-02-16 14:54:11" u="1"/>
        <s v="2026-02-16 15:03:30" u="1"/>
        <s v="2026-02-16 15:12:33" u="1"/>
        <s v="2026-02-16 15:40:54" u="1"/>
        <s v="2026-02-16 15:43:35" u="1"/>
        <s v="2026-02-16 15:57:17" u="1"/>
        <s v="2026-02-16 16:32:12" u="1"/>
        <s v="2026-02-16 16:32:58" u="1"/>
        <s v="2026-02-16 16:38:18" u="1"/>
        <s v="2026-02-16 17:02:40" u="1"/>
        <s v="2026-02-16 17:47:38" u="1"/>
        <s v="2026-02-16 19:27:44" u="1"/>
        <s v="2026-02-16 20:18:37" u="1"/>
        <s v="2026-02-17 08:29:16" u="1"/>
        <s v="2026-02-17 09:03:44" u="1"/>
        <s v="2026-02-17 09:04:43" u="1"/>
        <s v="2026-02-20 14:22:30" u="1"/>
        <s v="2026-02-17 15:31:19" u="1"/>
        <s v="2026-02-17 10:06:55" u="1"/>
        <s v="2026-02-19 12:51:34" u="1"/>
        <s v="2026-02-17 10:18:11" u="1"/>
        <s v="2026-02-17 10:33:44" u="1"/>
        <s v="2026-02-17 10:42:17" u="1"/>
        <s v="2026-02-17 11:16:53" u="1"/>
        <s v="2026-02-17 11:33:56" u="1"/>
        <s v="2026-02-17 13:24:37" u="1"/>
        <s v="2026-02-17 13:58:54" u="1"/>
        <s v="2026-02-17 14:31:29" u="1"/>
        <s v="2026-02-17 16:39:25" u="1"/>
        <s v="2026-02-18 07:14:06" u="1"/>
        <s v="2026-02-18 10:06:23" u="1"/>
        <s v="2026-02-18 10:09:25" u="1"/>
        <s v="2026-02-18 10:43:15" u="1"/>
        <s v="2026-02-18 11:47:08" u="1"/>
        <s v="2026-02-18 13:59:23" u="1"/>
        <s v="2026-02-18 14:29:28" u="1"/>
        <s v="2026-02-18 15:29:14" u="1"/>
        <s v="2026-02-18 15:39:32" u="1"/>
        <s v="2026-02-18 15:48:48" u="1"/>
        <s v="2026-02-18 16:03:50" u="1"/>
        <s v="2026-02-18 17:59:05" u="1"/>
        <s v="2026-02-19 09:49:51" u="1"/>
        <s v="2026-02-19 15:41:59" u="1"/>
        <s v="2026-02-19 15:44:15" u="1"/>
        <s v="2026-02-19 16:15:00" u="1"/>
        <s v="2026-02-19 16:34:52" u="1"/>
        <s v="2026-02-19 16:42:22" u="1"/>
        <s v="2026-02-23 11:31:11" u="1"/>
        <s v="2026-02-19 19:32:07" u="1"/>
        <s v="2026-02-20 05:25:53" u="1"/>
        <s v="2026-02-20 07:31:55" u="1"/>
        <s v="2026-02-20 16:30:03" u="1"/>
        <s v="2026-02-23 09:40:20" u="1"/>
        <s v="2026-02-06 10:13:54" u="1"/>
        <s v="2026-02-17 11:44:48" u="1"/>
        <s v="2026-02-06 10:47:12" u="1"/>
        <s v="2026-02-06 12:19:08" u="1"/>
        <s v="2026-02-11 13:13:53" u="1"/>
        <s v="2026-02-18 12:55:10" u="1"/>
        <s v="2026-02-11 12:01:26" u="1"/>
        <s v="2026-02-19 08:40:26" u="1"/>
        <s v="2026-02-06 08:54:17" u="1"/>
        <s v="2026-02-06 08:55:54" u="1"/>
        <s v="2026-02-09 10:17:06" u="1"/>
        <s v="2026-02-09 10:30:28" u="1"/>
        <s v="2026-02-11 13:50:44" u="1"/>
        <s v="2026-02-09 10:27:32" u="1"/>
        <s v="2026-02-06 21:46:09" u="1"/>
        <s v="2026-02-11 15:15:53" u="1"/>
        <s v="2026-02-06 09:22:02" u="1"/>
        <s v="2026-02-06 17:01:47" u="1"/>
        <s v="2026-02-09 12:22:06" u="1"/>
        <s v="2026-02-06 10:48:36" u="1"/>
        <s v="2026-02-17 10:45:54" u="1"/>
        <s v="2026-02-09 09:44:48" u="1"/>
        <s v="2026-02-06 09:43:24" u="1"/>
        <s v="2026-02-06 09:42:43" u="1"/>
        <s v="2026-02-12 12:36:01" u="1"/>
        <s v="2025-12-23 14:36:02" u="1"/>
        <s v="2026-02-17 12:03:11" u="1"/>
        <s v="2026-02-21 07:19:51" u="1"/>
        <s v="2026-02-17 17:39:57" u="1"/>
        <s v="2026-02-10 10:52:24" u="1"/>
        <s v="2026-02-17 17:38:55" u="1"/>
        <s v="2026-02-09 08:42:28" u="1"/>
        <s v="2026-02-17 17:17:50" u="1"/>
        <s v="2026-01-19 08:51:20" u="1"/>
        <s v="2026-02-07 11:54:08" u="1"/>
        <s v="2026-01-20 09:02:42" u="1"/>
        <s v="2026-02-21 08:27:49" u="1"/>
        <s v="2026-02-21 09:22:08" u="1"/>
        <s v="2026-02-11 15:34:43" u="1"/>
        <s v="2026-02-11 15:33:35" u="1"/>
        <s v="2026-02-21 08:41:31" u="1"/>
        <s v="2026-02-21 05:59:21" u="1"/>
        <s v="2026-02-09 08:55:05" u="1"/>
        <s v="2026-02-16 12:15:07" u="1"/>
        <s v="2026-02-11 06:26:39" u="1"/>
        <s v="2026-01-28 11:30:25" u="1"/>
        <s v="2026-02-12 10:13:24" u="1"/>
        <s v="2026-02-10 07:43:18" u="1"/>
        <s v="2026-02-10 07:46:35" u="1"/>
        <s v="2026-02-02 12:53:23" u="1"/>
        <s v="2026-02-02 13:16:14" u="1"/>
        <s v="2026-02-02 13:43:59" u="1"/>
        <s v="2026-02-02 15:50:36" u="1"/>
        <s v="2026-02-02 15:57:49" u="1"/>
        <s v="2026-02-02 16:20:01" u="1"/>
        <s v="2026-02-16 14:10:04" u="1"/>
        <s v="2026-02-02 18:06:43" u="1"/>
        <s v="2026-02-03 10:50:42" u="1"/>
        <s v="2026-02-03 10:54:07" u="1"/>
        <s v="2026-02-18 07:38:17" u="1"/>
        <s v="2026-02-18 07:37:31" u="1"/>
        <s v="2026-02-16 10:29:18" u="1"/>
        <s v="2026-02-11 07:32:47" u="1"/>
        <s v="2026-02-19 08:31:10" u="1"/>
        <s v="2026-02-12 11:58:53" u="1"/>
        <s v="2026-02-06 10:44:40" u="1"/>
        <s v="2026-02-06 10:49:18" u="1"/>
        <s v="2026-02-06 11:03:13" u="1"/>
        <s v="2026-02-06 11:18:07" u="1"/>
        <s v="2026-02-18 07:09:14" u="1"/>
        <s v="2026-02-06 11:32:07" u="1"/>
        <s v="2026-02-14 10:53:34" u="1"/>
        <s v="2026-02-06 12:46:59" u="1"/>
        <s v="2026-02-06 13:23:01" u="1"/>
        <s v="2026-02-06 13:37:04" u="1"/>
        <s v="2026-02-06 14:23:52" u="1"/>
        <s v="2026-02-06 14:33:25" u="1"/>
        <s v="2026-02-06 14:42:09" u="1"/>
        <s v="2026-02-06 15:14:01" u="1"/>
        <s v="2026-02-06 15:29:06" u="1"/>
        <s v="2026-02-06 15:42:37" u="1"/>
        <s v="2026-02-06 16:05:59" u="1"/>
        <s v="2026-02-06 16:26:09" u="1"/>
        <s v="2026-02-06 16:39:19" u="1"/>
        <s v="2026-02-06 17:56:10" u="1"/>
        <s v="2026-02-07 16:13:25" u="1"/>
        <s v="2026-02-07 17:08:00" u="1"/>
        <s v="2026-02-09 10:15:47" u="1"/>
        <s v="2026-02-09 12:03:12" u="1"/>
        <s v="2026-02-09 12:10:26" u="1"/>
        <s v="2026-02-09 13:39:50" u="1"/>
        <s v="2026-02-09 14:11:07" u="1"/>
        <s v="2026-02-18 08:34:37" u="1"/>
        <s v="2026-02-18 08:36:36" u="1"/>
        <s v="2026-02-18 08:38:03" u="1"/>
        <s v="2026-02-18 08:41:22" u="1"/>
        <s v="2026-02-18 08:43:21" u="1"/>
        <s v="2026-02-18 08:39:50" u="1"/>
        <s v="2026-02-09 16:52:09" u="1"/>
        <s v="2026-02-09 18:38:31" u="1"/>
        <s v="2026-02-18 08:45:19" u="1"/>
        <s v="2026-02-18 08:46:43" u="1"/>
        <s v="2026-02-19 08:04:01" u="1"/>
        <s v="2026-02-17 11:42:52" u="1"/>
        <s v="2026-02-17 11:41:55" u="1"/>
        <s v="2026-02-10 10:40:59" u="1"/>
        <s v="2026-02-10 14:47:53" u="1"/>
        <s v="2026-02-10 15:02:21" u="1"/>
        <s v="2026-02-10 18:01:23" u="1"/>
        <s v="2026-02-11 08:38:29" u="1"/>
        <s v="2026-02-11 08:49:35" u="1"/>
        <s v="2026-02-11 09:28:26" u="1"/>
        <s v="2026-02-11 09:43:54" u="1"/>
        <s v="2026-02-11 10:05:47" u="1"/>
        <s v="2026-02-11 10:29:32" u="1"/>
        <s v="2026-02-11 10:32:07" u="1"/>
        <s v="2026-02-11 10:36:36" u="1"/>
        <s v="2026-02-11 10:42:46" u="1"/>
        <s v="2026-02-13 09:38:16" u="1"/>
        <s v="2026-02-11 11:02:17" u="1"/>
        <s v="2026-02-11 11:28:11" u="1"/>
        <s v="2026-02-11 11:30:57" u="1"/>
        <s v="2026-02-11 11:51:50" u="1"/>
        <s v="2026-02-11 12:00:06" u="1"/>
        <s v="2026-02-11 12:00:51" u="1"/>
        <s v="2026-02-11 13:15:42" u="1"/>
        <s v="2026-02-11 13:43:23" u="1"/>
        <s v="2026-02-11 14:33:26" u="1"/>
        <s v="2026-02-11 14:38:27" u="1"/>
        <s v="2026-02-11 14:43:28" u="1"/>
        <s v="2026-02-17 09:31:44" u="1"/>
        <s v="2026-02-11 15:16:26" u="1"/>
        <s v="2026-02-11 15:17:31" u="1"/>
        <s v="2026-02-11 16:03:19" u="1"/>
        <s v="2026-02-11 16:05:25" u="1"/>
        <s v="2026-02-11 16:57:45" u="1"/>
        <s v="2026-02-12 09:36:50" u="1"/>
        <s v="2026-02-12 09:57:45" u="1"/>
        <s v="2026-02-12 10:37:11" u="1"/>
        <s v="2026-02-12 10:40:35" u="1"/>
        <s v="2026-02-12 10:43:29" u="1"/>
        <s v="2026-02-12 11:00:28" u="1"/>
        <s v="2026-02-12 11:10:48" u="1"/>
        <s v="2026-02-19 08:38:45" u="1"/>
        <s v="2026-02-12 13:33:03" u="1"/>
        <s v="2026-02-12 13:45:26" u="1"/>
        <s v="2026-02-12 13:54:51" u="1"/>
        <s v="2026-02-12 14:03:18" u="1"/>
        <s v="2026-02-12 14:17:45" u="1"/>
        <s v="2026-02-12 14:27:58" u="1"/>
        <s v="2026-02-12 15:39:32" u="1"/>
        <s v="2026-02-13 06:55:42" u="1"/>
        <s v="2026-02-13 07:28:05" u="1"/>
        <s v="2026-02-13 07:41:35" u="1"/>
        <s v="2026-02-13 07:55:37" u="1"/>
        <s v="2026-02-13 08:17:34" u="1"/>
        <s v="2026-02-13 08:35:37" u="1"/>
        <s v="2026-02-13 09:41:28" u="1"/>
        <s v="2026-02-13 09:57:04" u="1"/>
        <s v="2026-02-13 10:04:11" u="1"/>
        <s v="2026-02-13 10:59:37" u="1"/>
        <s v="2026-02-13 11:03:14" u="1"/>
        <s v="2026-02-13 11:05:23" u="1"/>
        <s v="2026-02-13 12:52:50" u="1"/>
        <s v="2026-02-13 12:56:28" u="1"/>
        <s v="2026-02-13 14:04:30" u="1"/>
        <s v="2026-02-13 14:12:00" u="1"/>
        <s v="2026-02-13 14:17:07" u="1"/>
        <s v="2026-02-13 14:59:30" u="1"/>
        <s v="2026-02-13 15:44:52" u="1"/>
        <s v="2026-02-13 16:35:36" u="1"/>
        <s v="2026-02-19 08:41:12" u="1"/>
        <s v="2026-02-14 08:27:42" u="1"/>
        <s v="2026-02-16 07:43:15" u="1"/>
        <s v="2026-02-20 06:31:36" u="1"/>
        <s v="2026-02-16 08:31:21" u="1"/>
        <s v="2026-02-16 08:53:13" u="1"/>
        <s v="2026-02-16 09:36:46" u="1"/>
        <s v="2026-02-16 10:02:23" u="1"/>
        <s v="2026-02-16 10:09:54" u="1"/>
        <s v="2026-02-16 10:16:39" u="1"/>
        <s v="2026-02-16 10:18:01" u="1"/>
        <s v="2026-02-16 10:21:14" u="1"/>
        <s v="2026-02-16 10:26:42" u="1"/>
        <s v="2026-02-16 10:52:06" u="1"/>
        <s v="2026-02-16 10:58:08" u="1"/>
        <s v="2026-02-16 11:06:37" u="1"/>
        <s v="2026-02-16 11:07:54" u="1"/>
        <s v="2026-02-16 11:16:59" u="1"/>
        <s v="2026-02-16 11:20:00" u="1"/>
        <s v="2026-02-16 11:26:57" u="1"/>
        <s v="2026-02-16 11:32:37" u="1"/>
        <s v="2026-02-16 11:48:51" u="1"/>
        <s v="2026-02-16 11:52:00" u="1"/>
        <s v="2026-02-16 12:07:55" u="1"/>
        <s v="2026-02-16 12:25:53" u="1"/>
        <s v="2026-02-16 14:06:41" u="1"/>
        <s v="2026-02-16 14:08:36" u="1"/>
        <s v="2026-02-16 14:33:46" u="1"/>
        <s v="2026-02-16 15:15:47" u="1"/>
        <s v="2026-02-16 16:07:08" u="1"/>
        <s v="2026-02-16 16:08:47" u="1"/>
        <s v="2026-02-16 16:09:19" u="1"/>
        <s v="2026-02-16 17:16:39" u="1"/>
        <s v="2026-02-16 17:26:02" u="1"/>
        <s v="2026-02-16 17:31:19" u="1"/>
        <s v="2026-02-16 17:47:32" u="1"/>
        <s v="2026-02-16 21:24:32" u="1"/>
        <s v="2026-02-17 07:16:51" u="1"/>
        <s v="2026-02-17 07:26:14" u="1"/>
        <s v="2026-02-17 07:54:47" u="1"/>
        <s v="2026-02-17 08:05:22" u="1"/>
        <s v="2026-02-17 08:13:27" u="1"/>
        <s v="2026-02-17 08:15:14" u="1"/>
        <s v="2026-02-17 08:38:07" u="1"/>
        <s v="2026-02-17 08:55:27" u="1"/>
        <s v="2026-02-17 09:35:59" u="1"/>
        <s v="2026-02-17 09:51:10" u="1"/>
        <s v="2026-02-17 10:07:39" u="1"/>
        <s v="2026-02-17 10:10:52" u="1"/>
        <s v="2026-02-17 10:22:18" u="1"/>
        <s v="2026-02-17 10:32:45" u="1"/>
        <s v="2026-02-17 11:37:35" u="1"/>
        <s v="2026-02-17 11:55:41" u="1"/>
        <s v="2026-02-17 12:12:04" u="1"/>
        <s v="2026-02-18 09:19:50" u="1"/>
        <s v="2026-02-17 12:56:37" u="1"/>
        <s v="2026-02-17 14:02:02" u="1"/>
        <s v="2026-02-17 14:09:59" u="1"/>
        <s v="2026-02-17 14:11:09" u="1"/>
        <s v="2026-02-17 14:34:25" u="1"/>
        <s v="2026-02-18 07:25:31" u="1"/>
        <s v="2026-02-20 11:29:58" u="1"/>
        <s v="2026-02-18 08:36:20" u="1"/>
        <s v="2026-02-18 08:49:32" u="1"/>
        <s v="2026-02-18 09:57:08" u="1"/>
        <s v="2026-02-18 10:05:00" u="1"/>
        <s v="2026-02-18 10:33:31" u="1"/>
        <s v="2026-02-18 10:33:55" u="1"/>
        <s v="2026-02-18 10:33:58" u="1"/>
        <s v="2026-02-18 11:10:48" u="1"/>
        <s v="2026-02-18 11:12:05" u="1"/>
        <s v="2026-02-18 11:19:58" u="1"/>
        <s v="2026-02-18 11:42:21" u="1"/>
        <s v="2026-02-18 12:05:35" u="1"/>
        <s v="2026-02-18 12:56:26" u="1"/>
        <s v="2026-02-18 13:31:26" u="1"/>
        <s v="2026-02-18 13:32:22" u="1"/>
        <s v="2026-02-18 13:49:07" u="1"/>
        <s v="2026-02-18 14:07:36" u="1"/>
        <s v="2026-02-18 15:01:25" u="1"/>
        <s v="2026-02-18 15:33:49" u="1"/>
        <s v="2026-02-18 15:36:50" u="1"/>
        <s v="2026-02-18 16:21:30" u="1"/>
        <s v="2026-02-18 16:48:35" u="1"/>
        <s v="2026-02-19 10:25:22" u="1"/>
        <s v="2026-02-19 10:39:25" u="1"/>
        <s v="2026-02-19 10:41:05" u="1"/>
        <s v="2026-02-19 10:51:47" u="1"/>
        <s v="2026-02-19 11:24:46" u="1"/>
        <s v="2026-02-19 11:27:25" u="1"/>
        <s v="2026-02-19 11:30:32" u="1"/>
        <s v="2026-02-19 12:12:21" u="1"/>
        <s v="2026-02-19 12:14:30" u="1"/>
        <s v="2026-02-19 12:15:17" u="1"/>
        <s v="2026-02-19 13:20:22" u="1"/>
        <s v="2026-02-19 13:40:33" u="1"/>
        <s v="2026-02-19 13:49:33" u="1"/>
        <s v="2026-02-19 14:29:14" u="1"/>
        <s v="2026-02-19 18:42:25" u="1"/>
        <s v="2026-02-19 19:28:58" u="1"/>
        <s v="2026-02-19 19:30:23" u="1"/>
        <s v="2026-02-19 19:31:15" u="1"/>
        <s v="2026-02-19 19:31:20" u="1"/>
        <s v="2026-02-19 19:34:19" u="1"/>
        <s v="2026-02-20 01:28:00" u="1"/>
        <s v="2026-02-20 05:22:32" u="1"/>
        <s v="2026-02-20 05:32:34" u="1"/>
        <s v="2026-02-20 08:01:44" u="1"/>
        <s v="2026-02-20 11:28:56" u="1"/>
        <s v="2026-02-20 11:33:47" u="1"/>
        <s v="2026-02-20 12:29:57" u="1"/>
        <s v="2026-02-20 12:35:46" u="1"/>
        <s v="2026-02-20 13:04:02" u="1"/>
        <s v="2026-02-22 05:16:08" u="1"/>
        <s v="2026-02-13 09:24:55" u="1"/>
        <s v="2026-02-13 15:48:38" u="1"/>
        <s v="2026-02-13 15:45:08" u="1"/>
        <s v="2026-02-06 10:09:48" u="1"/>
        <s v="2026-02-11 08:29:50" u="1"/>
        <s v="2026-02-11 08:41:23" u="1"/>
        <s v="2026-02-11 08:37:02" u="1"/>
        <s v="2026-02-12 06:19:06" u="1"/>
        <s v="2026-02-10 08:24:50" u="1"/>
        <s v="2026-02-06 15:26:00" u="1"/>
        <s v="2026-02-19 15:18:41" u="1"/>
        <s v="2026-02-02 07:51:15" u="1"/>
        <s v="2026-02-02 09:16:38" u="1"/>
        <s v="2026-02-02 09:20:37" u="1"/>
        <s v="2026-02-02 09:25:52" u="1"/>
        <s v="2026-02-06 08:57:06" u="1"/>
        <s v="2026-02-06 10:08:23" u="1"/>
        <s v="2026-02-06 15:45:53" u="1"/>
        <s v="2026-02-09 08:32:55" u="1"/>
        <s v="2026-02-10 10:10:22" u="1"/>
        <s v="2026-02-10 10:41:53" u="1"/>
        <s v="2026-02-10 11:44:31" u="1"/>
        <s v="2026-02-10 11:48:05" u="1"/>
        <s v="2026-02-10 11:57:09" u="1"/>
        <s v="2026-02-10 12:24:54" u="1"/>
        <s v="2026-02-13 10:05:58" u="1"/>
        <s v="2026-02-13 15:16:32" u="1"/>
        <s v="2026-02-13 15:17:07" u="1"/>
        <s v="2026-02-13 16:32:03" u="1"/>
        <s v="2026-02-13 16:39:38" u="1"/>
        <s v="2026-02-13 17:00:53" u="1"/>
        <s v="2026-02-13 17:47:34" u="1"/>
        <s v="2026-02-13 20:38:02" u="1"/>
        <s v="2026-02-13 21:02:58" u="1"/>
        <s v="2026-02-13 21:19:54" u="1"/>
        <s v="2026-02-16 07:08:24" u="1"/>
        <s v="2026-02-16 09:43:49" u="1"/>
        <s v="2026-02-16 09:44:08" u="1"/>
        <s v="2026-02-16 09:59:26" u="1"/>
        <s v="2026-02-16 10:18:16" u="1"/>
        <s v="2026-02-16 10:27:03" u="1"/>
        <s v="2026-02-16 10:51:57" u="1"/>
        <s v="2026-02-16 10:55:34" u="1"/>
        <s v="2026-02-16 11:17:04" u="1"/>
        <s v="2026-02-16 11:27:36" u="1"/>
        <s v="2026-02-16 12:01:09" u="1"/>
        <s v="2026-02-16 13:17:19" u="1"/>
        <s v="2026-02-16 13:32:18" u="1"/>
        <s v="2026-02-16 13:39:37" u="1"/>
        <s v="2026-02-16 15:10:15" u="1"/>
        <s v="2026-02-16 15:30:47" u="1"/>
        <s v="2026-02-16 15:35:16" u="1"/>
        <s v="2026-02-16 15:35:17" u="1"/>
        <s v="2026-02-16 15:35:18" u="1"/>
        <s v="2026-02-16 15:35:20" u="1"/>
        <s v="2026-02-16 15:35:21" u="1"/>
        <s v="2026-02-16 15:35:22" u="1"/>
        <s v="2026-02-16 15:42:07" u="1"/>
        <s v="2026-02-16 15:42:08" u="1"/>
        <s v="2026-02-16 15:42:13" u="1"/>
        <s v="2026-02-16 15:42:14" u="1"/>
        <s v="2026-02-16 15:42:16" u="1"/>
        <s v="2026-02-16 15:42:19" u="1"/>
        <s v="2026-02-16 15:48:41" u="1"/>
        <s v="2026-02-16 15:48:40" u="1"/>
        <s v="2026-02-16 15:48:42" u="1"/>
        <s v="2026-02-16 15:48:44" u="1"/>
        <s v="2026-02-16 15:48:45" u="1"/>
        <s v="2026-02-16 15:48:46" u="1"/>
        <s v="2026-02-16 15:55:05" u="1"/>
        <s v="2026-02-16 15:55:06" u="1"/>
        <s v="2026-02-16 15:55:07" u="1"/>
        <s v="2026-02-16 15:55:09" u="1"/>
        <s v="2026-02-16 15:55:11" u="1"/>
        <s v="2026-02-16 15:55:12" u="1"/>
        <s v="2026-02-16 15:55:13" u="1"/>
        <s v="2026-02-16 16:00:27" u="1"/>
        <s v="2026-02-16 16:00:28" u="1"/>
        <s v="2026-02-16 16:00:30" u="1"/>
        <s v="2026-02-16 16:00:31" u="1"/>
        <s v="2026-02-16 16:00:32" u="1"/>
        <s v="2026-02-16 16:00:33" u="1"/>
        <s v="2026-02-16 16:07:03" u="1"/>
        <s v="2026-02-16 16:07:14" u="1"/>
        <s v="2026-02-16 16:07:22" u="1"/>
        <s v="2026-02-16 16:07:23" u="1"/>
        <s v="2026-02-16 16:07:30" u="1"/>
        <s v="2026-02-16 16:07:31" u="1"/>
        <s v="2026-02-16 16:07:39" u="1"/>
        <s v="2026-02-16 16:10:52" u="1"/>
        <s v="2026-02-16 16:13:56" u="1"/>
        <s v="2026-02-16 16:13:58" u="1"/>
        <s v="2026-02-16 16:13:59" u="1"/>
        <s v="2026-02-16 16:14:00" u="1"/>
        <s v="2026-02-16 16:14:07" u="1"/>
        <s v="2026-02-16 16:14:08" u="1"/>
        <s v="2026-02-16 16:14:17" u="1"/>
        <s v="2026-02-16 16:19:33" u="1"/>
        <s v="2026-02-16 16:19:58" u="1"/>
        <s v="2026-02-16 16:26:18" u="1"/>
        <s v="2026-02-16 16:26:19" u="1"/>
        <s v="2026-02-16 16:26:20" u="1"/>
        <s v="2026-02-16 16:26:21" u="1"/>
        <s v="2026-02-16 16:26:22" u="1"/>
        <s v="2026-02-16 16:27:57" u="1"/>
        <s v="2026-02-16 16:27:59" u="1"/>
        <s v="2026-02-16 16:28:00" u="1"/>
        <s v="2026-02-16 16:28:04" u="1"/>
        <s v="2026-02-16 16:28:06" u="1"/>
        <s v="2026-02-16 16:28:12" u="1"/>
        <s v="2026-02-16 16:36:51" u="1"/>
        <s v="2026-02-16 16:36:50" u="1"/>
        <s v="2026-02-16 16:36:53" u="1"/>
        <s v="2026-02-16 16:36:59" u="1"/>
        <s v="2026-02-16 16:36:57" u="1"/>
        <s v="2026-02-16 16:36:58" u="1"/>
        <s v="2026-02-16 16:42:40" u="1"/>
        <s v="2026-02-16 16:42:41" u="1"/>
        <s v="2026-02-16 16:42:42" u="1"/>
        <s v="2026-02-16 16:42:44" u="1"/>
        <s v="2026-02-16 16:42:45" u="1"/>
        <s v="2026-02-16 16:48:49" u="1"/>
        <s v="2026-02-16 16:48:52" u="1"/>
        <s v="2026-02-16 16:48:55" u="1"/>
        <s v="2026-02-16 16:48:56" u="1"/>
        <s v="2026-02-16 16:48:57" u="1"/>
        <s v="2026-02-16 18:06:36" u="1"/>
        <s v="2026-02-16 21:45:11" u="1"/>
        <s v="2026-02-17 07:52:54" u="1"/>
        <s v="2026-02-17 13:25:46" u="1"/>
        <s v="2026-02-18 06:03:16" u="1"/>
        <s v="2026-02-18 10:59:57" u="1"/>
        <s v="2026-02-18 11:18:34" u="1"/>
        <s v="2026-02-18 13:23:19" u="1"/>
        <s v="2026-02-18 13:41:31" u="1"/>
        <s v="2026-02-18 14:06:43" u="1"/>
        <s v="2026-02-18 14:07:42" u="1"/>
        <s v="2026-02-18 14:31:03" u="1"/>
        <s v="2026-02-19 10:48:52" u="1"/>
        <s v="2026-02-19 12:15:19" u="1"/>
        <s v="2026-02-19 12:19:28" u="1"/>
        <s v="2026-02-19 12:19:31" u="1"/>
        <s v="2026-02-19 12:19:35" u="1"/>
        <s v="2026-02-19 12:19:34" u="1"/>
        <s v="2026-02-19 12:19:37" u="1"/>
        <s v="2026-02-19 12:19:41" u="1"/>
        <s v="2026-02-19 12:19:43" u="1"/>
        <s v="2026-02-19 14:58:26" u="1"/>
        <s v="2026-02-19 14:58:28" u="1"/>
        <s v="2026-02-19 14:58:27" u="1"/>
        <s v="2026-02-19 15:11:30" u="1"/>
        <s v="2026-02-19 15:11:57" u="1"/>
        <s v="2026-02-19 15:12:04" u="1"/>
        <s v="2026-02-19 15:12:09" u="1"/>
        <s v="2026-02-19 15:12:14" u="1"/>
        <s v="2026-02-19 15:12:25" u="1"/>
        <s v="2026-02-19 15:22:51" u="1"/>
        <s v="2026-02-19 15:22:54" u="1"/>
        <s v="2026-02-19 15:23:07" u="1"/>
        <s v="2026-02-19 15:23:10" u="1"/>
        <s v="2026-02-19 15:23:09" u="1"/>
        <s v="2026-02-19 15:23:11" u="1"/>
        <s v="2026-02-19 15:23:20" u="1"/>
        <s v="2026-02-19 15:33:10" u="1"/>
        <s v="2026-02-19 15:33:13" u="1"/>
        <s v="2026-02-19 15:33:15" u="1"/>
        <s v="2026-02-19 15:33:16" u="1"/>
        <s v="2026-02-19 15:33:39" u="1"/>
        <s v="2026-02-19 15:33:40" u="1"/>
        <s v="2026-02-19 15:33:42" u="1"/>
        <s v="2026-02-19 15:33:49" u="1"/>
        <s v="2026-02-19 15:33:54" u="1"/>
        <s v="2026-02-19 15:38:22" u="1"/>
        <s v="2026-02-19 15:38:23" u="1"/>
        <s v="2026-02-19 15:38:24" u="1"/>
        <s v="2026-02-19 15:38:25" u="1"/>
        <s v="2026-02-19 15:52:30" u="1"/>
        <s v="2026-02-19 15:52:32" u="1"/>
        <s v="2026-02-19 15:52:33" u="1"/>
        <s v="2026-02-19 15:52:47" u="1"/>
        <s v="2026-02-19 15:52:49" u="1"/>
        <s v="2026-02-19 15:52:50" u="1"/>
        <s v="2026-02-19 16:10:40" u="1"/>
        <s v="2026-02-19 16:29:04" u="1"/>
        <s v="2026-02-19 20:02:16" u="1"/>
        <s v="2026-02-20 11:32:37" u="1"/>
        <s v="2026-02-12 10:23:37" u="1"/>
        <s v="2026-02-11 06:38:47" u="1"/>
        <s v="2026-02-06 15:16:27" u="1"/>
        <s v="2026-02-05 12:07:54" u="1"/>
        <s v="2026-02-18 06:41:18" u="1"/>
        <s v="2026-02-18 14:46:31" u="1"/>
        <s v="2026-02-18 14:47:40" u="1"/>
        <s v="2026-02-06 09:44:31" u="1"/>
        <s v="2026-02-13 15:48:04" u="1"/>
        <s v="2026-02-06 08:54:38" u="1"/>
        <s v="2026-02-06 09:45:28" u="1"/>
        <s v="2026-02-08 09:38:53" u="1"/>
        <s v="2026-02-20 08:01:52" u="1"/>
        <s v="2026-02-03 16:47:40" u="1"/>
        <s v="2026-02-06 09:48:35" u="1"/>
        <s v="2026-02-06 09:58:43" u="1"/>
        <s v="2026-02-10 07:38:23" u="1"/>
        <s v="2026-01-30 16:16:12" u="1"/>
        <s v="2026-02-20 11:35:41" u="1"/>
        <s v="2026-02-20 11:35:42" u="1"/>
        <s v="2026-02-20 11:35:43" u="1"/>
        <s v="2026-02-20 11:35:44" u="1"/>
        <s v="2026-02-20 11:35:45" u="1"/>
        <s v="2026-02-02 13:51:35" u="1"/>
        <s v="2026-02-02 14:09:06" u="1"/>
        <s v="2026-02-03 10:16:53" u="1"/>
        <s v="2026-02-03 14:48:27" u="1"/>
        <s v="2026-02-03 17:05:00" u="1"/>
        <s v="2026-02-03 17:07:17" u="1"/>
        <s v="2026-02-16 10:30:14" u="1"/>
        <s v="2026-02-16 10:24:43" u="1"/>
        <s v="2026-02-16 10:27:12" u="1"/>
        <s v="2026-02-16 10:28:30" u="1"/>
        <s v="2026-02-16 10:28:57" u="1"/>
        <s v="2026-02-16 10:29:52" u="1"/>
        <s v="2026-02-20 11:35:46" u="1"/>
        <s v="2026-02-20 11:35:47" u="1"/>
        <s v="2026-02-20 11:35:48" u="1"/>
        <s v="2026-02-20 11:35:49" u="1"/>
        <s v="2026-02-12 09:52:52" u="1"/>
        <s v="2026-02-06 07:33:44" u="1"/>
        <s v="2026-02-06 08:38:26" u="1"/>
        <s v="2026-02-06 09:34:09" u="1"/>
        <s v="2026-02-06 09:43:41" u="1"/>
        <s v="2026-02-20 10:30:11" u="1"/>
        <s v="2026-02-09 09:01:49" u="1"/>
        <s v="2026-02-09 09:38:17" u="1"/>
        <s v="2026-02-09 14:31:28" u="1"/>
        <s v="2026-02-09 15:20:03" u="1"/>
        <s v="2026-02-09 16:20:33" u="1"/>
        <s v="2026-02-10 09:33:58" u="1"/>
        <s v="2026-02-10 16:11:59" u="1"/>
        <s v="2026-02-10 16:45:32" u="1"/>
        <s v="2026-02-10 18:48:47" u="1"/>
        <s v="2026-02-11 06:27:14" u="1"/>
        <s v="2026-02-11 07:24:01" u="1"/>
        <s v="2026-02-11 07:38:29" u="1"/>
        <s v="2026-02-11 08:41:56" u="1"/>
        <s v="2026-02-11 10:41:30" u="1"/>
        <s v="2026-02-11 11:02:10" u="1"/>
        <s v="2026-02-11 11:48:58" u="1"/>
        <s v="2026-02-12 08:32:40" u="1"/>
        <s v="2026-02-12 09:03:31" u="1"/>
        <s v="2026-02-12 10:51:22" u="1"/>
        <s v="2026-02-12 14:32:29" u="1"/>
        <s v="2026-02-12 15:17:12" u="1"/>
        <s v="2026-02-12 16:03:56" u="1"/>
        <s v="2026-02-12 16:17:32" u="1"/>
        <s v="2026-02-12 17:13:40" u="1"/>
        <s v="2026-02-13 13:07:03" u="1"/>
        <s v="2026-02-13 13:39:32" u="1"/>
        <s v="2026-02-13 13:41:07" u="1"/>
        <s v="2026-02-13 13:51:14" u="1"/>
        <s v="2026-02-13 14:20:07" u="1"/>
        <s v="2026-02-13 14:21:55" u="1"/>
        <s v="2026-02-13 14:23:13" u="1"/>
        <s v="2026-02-13 14:53:41" u="1"/>
        <s v="2026-02-13 15:03:10" u="1"/>
        <s v="2026-02-13 15:14:34" u="1"/>
        <s v="2026-02-13 15:14:59" u="1"/>
        <s v="2026-02-13 15:34:43" u="1"/>
        <s v="2026-02-13 15:40:13" u="1"/>
        <s v="2026-02-13 16:05:32" u="1"/>
        <s v="2026-02-13 16:40:13" u="1"/>
        <s v="2026-02-13 16:42:49" u="1"/>
        <s v="2026-02-18 13:39:12" u="1"/>
        <s v="2026-02-20 11:37:59" u="1"/>
        <s v="2026-02-20 11:20:43" u="1"/>
        <s v="2026-02-16 09:25:43" u="1"/>
        <s v="2026-02-16 09:51:22" u="1"/>
        <s v="2026-02-16 13:26:33" u="1"/>
        <s v="2026-02-16 14:10:44" u="1"/>
        <s v="2026-02-16 14:30:32" u="1"/>
        <s v="2026-02-17 08:07:58" u="1"/>
        <s v="2026-02-17 09:13:40" u="1"/>
        <s v="2026-02-17 11:21:14" u="1"/>
        <s v="2026-02-17 14:34:18" u="1"/>
        <s v="2026-02-17 14:34:19" u="1"/>
        <s v="2026-02-17 14:34:20" u="1"/>
        <s v="2026-02-17 14:34:31" u="1"/>
        <s v="2026-02-17 15:52:34" u="1"/>
        <s v="2026-02-17 15:52:37" u="1"/>
        <s v="2026-02-17 15:52:42" u="1"/>
        <s v="2026-02-17 15:52:39" u="1"/>
        <s v="2026-02-17 15:52:41" u="1"/>
        <s v="2026-02-17 15:52:43" u="1"/>
        <s v="2026-02-17 16:05:18" u="1"/>
        <s v="2026-02-17 16:05:21" u="1"/>
        <s v="2026-02-17 16:05:30" u="1"/>
        <s v="2026-02-17 16:05:29" u="1"/>
        <s v="2026-02-17 16:05:31" u="1"/>
        <s v="2026-02-17 16:05:32" u="1"/>
        <s v="2026-02-17 16:05:39" u="1"/>
        <s v="2026-02-17 16:05:40" u="1"/>
        <s v="2026-02-17 16:14:27" u="1"/>
        <s v="2026-02-17 16:14:29" u="1"/>
        <s v="2026-02-17 16:14:32" u="1"/>
        <s v="2026-02-17 16:14:31" u="1"/>
        <s v="2026-02-17 16:14:33" u="1"/>
        <s v="2026-02-17 16:14:34" u="1"/>
        <s v="2026-02-17 16:14:35" u="1"/>
        <s v="2026-02-17 16:14:36" u="1"/>
        <s v="2026-02-17 16:55:11" u="1"/>
        <s v="2026-02-17 16:55:12" u="1"/>
        <s v="2026-02-17 16:55:29" u="1"/>
        <s v="2026-02-17 16:55:30" u="1"/>
        <s v="2026-02-17 16:55:31" u="1"/>
        <s v="2026-02-17 16:55:32" u="1"/>
        <s v="2026-02-17 17:02:48" u="1"/>
        <s v="2026-02-17 17:02:49" u="1"/>
        <s v="2026-02-18 09:30:02" u="1"/>
        <s v="2026-02-18 11:00:31" u="1"/>
        <s v="2026-02-18 11:01:45" u="1"/>
        <s v="2026-02-18 12:09:33" u="1"/>
        <s v="2026-02-18 12:22:28" u="1"/>
        <s v="2026-02-18 12:46:10" u="1"/>
        <s v="2026-02-19 08:15:01" u="1"/>
        <s v="2026-02-19 08:53:12" u="1"/>
        <s v="2026-02-19 11:32:55" u="1"/>
        <s v="2026-02-19 11:52:32" u="1"/>
        <s v="2026-02-19 14:18:00" u="1"/>
        <s v="2026-02-19 15:12:39" u="1"/>
        <s v="2026-02-19 15:23:25" u="1"/>
        <s v="2026-02-19 16:05:16" u="1"/>
        <s v="2026-02-19 16:16:55" u="1"/>
        <s v="2026-02-19 19:32:22" u="1"/>
        <s v="2026-02-19 20:01:16" u="1"/>
        <s v="2026-02-20 01:40:20" u="1"/>
        <s v="2026-02-20 09:47:24" u="1"/>
        <s v="2026-02-16 12:07:23" u="1"/>
        <s v="2026-02-13 08:04:33" u="1"/>
        <s v="2026-02-18 15:58:34" u="1"/>
        <s v="2026-02-17 14:42:25" u="1"/>
        <s v="2026-02-17 14:43:00" u="1"/>
        <s v="2026-02-13 10:53:29" u="1"/>
        <s v="2026-02-14 10:40:53" u="1"/>
        <s v="2026-02-13 09:02:12" u="1"/>
        <s v="2026-02-16 16:34:07" u="1"/>
        <s v="2026-02-13 09:03:56" u="1"/>
        <s v="2026-02-13 09:04:14" u="1"/>
        <s v="2026-02-06 10:03:20" u="1"/>
        <s v="2026-02-13 09:04:33" u="1"/>
        <s v="2026-02-13 08:03:25" u="1"/>
        <s v="2026-02-13 08:04:09" u="1"/>
        <s v="2026-02-13 08:02:46" u="1"/>
        <s v="2026-02-11 14:33:32" u="1"/>
        <s v="2026-02-11 07:59:21" u="1"/>
        <s v="2026-02-13 08:00:10" u="1"/>
        <s v="2026-01-31 09:30:43" u="1"/>
        <s v="2026-02-13 08:04:54" u="1"/>
        <s v="2026-02-13 07:59:28" u="1"/>
        <s v="2026-02-10 15:21:58" u="1"/>
        <s v="2026-02-10 15:23:01" u="1"/>
        <s v="2026-02-10 15:23:41" u="1"/>
        <s v="2026-02-13 08:01:20" u="1"/>
        <s v="2026-02-18 19:53:01" u="1"/>
        <s v="2026-02-18 19:58:19" u="1"/>
        <s v="2026-02-06 16:56:06" u="1"/>
        <s v="2026-02-05 14:38:01" u="1"/>
        <s v="2026-02-14 12:37:00" u="1"/>
        <s v="2026-02-13 10:27:59" u="1"/>
        <s v="2026-02-17 17:13:54" u="1"/>
        <s v="2026-02-17 17:12:01" u="1"/>
        <s v="2026-02-10 09:50:26" u="1"/>
        <s v="2026-02-10 09:51:44" u="1"/>
        <s v="2026-02-13 16:20:18" u="1"/>
        <s v="2026-02-09 09:22:37" u="1"/>
        <s v="2026-02-05 21:07:16" u="1"/>
        <s v="2026-02-05 14:34:10" u="1"/>
        <s v="2026-02-18 17:08:59" u="1"/>
        <s v="2026-02-09 08:52:40" u="1"/>
        <s v="2025-12-23 15:41:38" u="1"/>
        <s v="2026-01-30 10:38:39" u="1"/>
        <s v="2026-02-10 09:37:15" u="1"/>
        <s v="2026-02-13 09:07:10" u="1"/>
        <s v="2026-02-16 09:43:13" u="1"/>
        <s v="2026-02-17 14:24:34" u="1"/>
        <s v="2026-01-13 16:34:41" u="1"/>
        <s v="2026-02-10 10:18:35" u="1"/>
        <s v="2026-02-06 07:40:15" u="1"/>
        <s v="2026-02-16 14:25:46" u="1"/>
        <s v="2026-02-17 14:36:01" u="1"/>
        <s v="2026-02-19 15:35:35" u="1"/>
        <s v="2026-02-16 09:49:16" u="1"/>
        <s v="2026-02-05 09:26:42" u="1"/>
        <s v="2026-02-16 15:43:54" u="1"/>
        <s v="2026-02-10 07:49:28" u="1"/>
        <s v="2026-02-10 10:43:58" u="1"/>
        <s v="2026-02-13 09:32:44" u="1"/>
        <s v="2026-02-17 13:15:53" u="1"/>
        <s v="2026-02-11 10:10:16" u="1"/>
        <s v="2026-02-13 15:08:45" u="1"/>
        <s v="2026-01-30 09:26:38" u="1"/>
        <s v="2026-01-30 09:48:30" u="1"/>
        <s v="2026-02-13 09:07:43" u="1"/>
        <s v="2026-01-30 11:27:36" u="1"/>
        <s v="2026-01-30 14:24:05" u="1"/>
        <s v="2026-01-30 16:34:36" u="1"/>
        <s v="2026-01-31 14:14:56" u="1"/>
        <s v="2026-02-13 16:04:25" u="1"/>
        <s v="2026-02-02 11:17:44" u="1"/>
        <s v="2026-02-02 17:01:22" u="1"/>
        <s v="2026-02-13 15:01:40" u="1"/>
        <s v="2026-02-13 09:25:36" u="1"/>
        <s v="2026-02-13 08:50:11" u="1"/>
        <s v="2026-02-13 15:49:18" u="1"/>
        <s v="2026-02-17 12:13:35" u="1"/>
        <s v="2026-02-19 15:40:52" u="1"/>
        <s v="2026-02-05 10:18:32" u="1"/>
        <s v="2026-02-05 10:36:00" u="1"/>
        <s v="2026-02-05 13:47:58" u="1"/>
        <s v="2026-02-05 13:53:39" u="1"/>
        <s v="2026-02-05 13:55:59" u="1"/>
        <s v="2026-02-05 16:06:32" u="1"/>
        <s v="2026-02-06 08:10:04" u="1"/>
        <s v="2026-02-06 10:04:55" u="1"/>
        <s v="2026-02-06 10:50:38" u="1"/>
        <s v="2026-02-06 11:07:40" u="1"/>
        <s v="2026-02-06 13:35:07" u="1"/>
        <s v="2026-02-06 15:53:08" u="1"/>
        <s v="2026-02-06 16:02:23" u="1"/>
        <s v="2026-02-06 16:06:02" u="1"/>
        <s v="2026-02-06 16:07:07" u="1"/>
        <s v="2026-02-06 16:55:21" u="1"/>
        <s v="2026-02-07 10:22:09" u="1"/>
        <s v="2026-02-09 08:14:25" u="1"/>
        <s v="2026-02-09 12:37:06" u="1"/>
        <s v="2026-02-09 13:25:13" u="1"/>
        <s v="2026-02-09 14:37:42" u="1"/>
        <s v="2026-02-09 14:42:54" u="1"/>
        <s v="2026-02-09 14:58:37" u="1"/>
        <s v="2026-02-09 15:20:54" u="1"/>
        <s v="2026-02-09 15:25:19" u="1"/>
        <s v="2026-02-09 15:35:23" u="1"/>
        <s v="2026-02-09 17:52:41" u="1"/>
        <s v="2026-02-16 16:36:36" u="1"/>
        <s v="2026-02-10 07:06:40" u="1"/>
        <s v="2026-02-10 07:26:51" u="1"/>
        <s v="2026-02-10 07:59:56" u="1"/>
        <s v="2026-02-10 08:44:53" u="1"/>
        <s v="2026-02-10 08:48:06" u="1"/>
        <s v="2026-02-10 08:52:38" u="1"/>
        <s v="2026-02-10 08:58:46" u="1"/>
        <s v="2026-02-10 08:59:53" u="1"/>
        <s v="2026-02-10 09:20:11" u="1"/>
        <s v="2026-02-10 09:24:52" u="1"/>
        <s v="2026-02-10 09:26:22" u="1"/>
        <s v="2026-02-10 09:45:19" u="1"/>
        <s v="2026-02-10 10:12:52" u="1"/>
        <s v="2026-02-10 10:58:07" u="1"/>
        <s v="2026-02-10 10:58:55" u="1"/>
        <s v="2026-02-10 10:59:27" u="1"/>
        <s v="2026-02-10 11:00:48" u="1"/>
        <s v="2026-02-10 11:02:08" u="1"/>
        <s v="2026-02-10 11:03:50" u="1"/>
        <s v="2026-02-10 11:30:23" u="1"/>
        <s v="2026-02-10 11:32:27" u="1"/>
        <s v="2026-02-10 11:57:04" u="1"/>
        <s v="2026-02-10 12:03:51" u="1"/>
        <s v="2026-02-10 13:33:01" u="1"/>
        <s v="2026-02-10 13:37:16" u="1"/>
        <s v="2026-02-10 14:26:01" u="1"/>
        <s v="2026-02-10 15:27:44" u="1"/>
        <s v="2026-02-10 16:48:41" u="1"/>
        <s v="2026-02-11 07:10:38" u="1"/>
        <s v="2026-02-11 07:13:12" u="1"/>
        <s v="2026-02-11 07:28:37" u="1"/>
        <s v="2026-02-18 06:40:37" u="1"/>
        <s v="2026-02-11 07:42:19" u="1"/>
        <s v="2026-02-11 08:25:53" u="1"/>
        <s v="2026-02-11 08:38:07" u="1"/>
        <s v="2026-02-11 09:21:53" u="1"/>
        <s v="2026-02-11 09:32:51" u="1"/>
        <s v="2026-02-11 09:32:48" u="1"/>
        <s v="2026-02-11 09:32:52" u="1"/>
        <s v="2026-02-11 09:32:57" u="1"/>
        <s v="2026-02-11 09:38:09" u="1"/>
        <s v="2026-02-11 09:49:35" u="1"/>
        <s v="2026-02-11 09:50:41" u="1"/>
        <s v="2026-02-11 09:52:53" u="1"/>
        <s v="2026-02-11 09:59:58" u="1"/>
        <s v="2026-02-11 10:02:10" u="1"/>
        <s v="2026-02-11 10:10:29" u="1"/>
        <s v="2026-02-11 10:42:33" u="1"/>
        <s v="2026-02-11 12:37:59" u="1"/>
        <s v="2026-02-11 15:00:59" u="1"/>
        <s v="2026-02-11 15:13:02" u="1"/>
        <s v="2026-02-11 15:20:21" u="1"/>
        <s v="2026-02-11 15:22:39" u="1"/>
        <s v="2026-02-18 14:10:53" u="1"/>
        <s v="2026-02-18 06:42:44" u="1"/>
        <s v="2026-02-12 09:16:46" u="1"/>
        <s v="2026-02-12 09:32:59" u="1"/>
        <s v="2026-02-12 10:27:42" u="1"/>
        <s v="2026-02-19 08:37:49" u="1"/>
        <s v="2026-02-18 06:48:59" u="1"/>
        <s v="2026-02-12 11:18:37" u="1"/>
        <s v="2026-02-12 11:34:12" u="1"/>
        <s v="2026-02-12 12:34:26" u="1"/>
        <s v="2026-02-12 12:56:06" u="1"/>
        <s v="2026-02-12 13:12:03" u="1"/>
        <s v="2026-02-12 13:40:08" u="1"/>
        <s v="2026-02-12 14:32:25" u="1"/>
        <s v="2026-02-12 14:52:38" u="1"/>
        <s v="2026-02-19 07:46:24" u="1"/>
        <s v="2026-02-13 08:14:22" u="1"/>
        <s v="2026-02-13 08:42:41" u="1"/>
        <s v="2026-02-13 15:43:22" u="1"/>
        <s v="2026-02-13 09:15:23" u="1"/>
        <s v="2026-02-13 09:40:47" u="1"/>
        <s v="2026-02-13 10:00:24" u="1"/>
        <s v="2026-02-13 10:11:17" u="1"/>
        <s v="2026-02-13 10:24:13" u="1"/>
        <s v="2026-02-13 10:39:38" u="1"/>
        <s v="2026-02-18 16:03:56" u="1"/>
        <s v="2026-02-13 10:47:15" u="1"/>
        <s v="2026-02-13 10:49:58" u="1"/>
        <s v="2026-02-13 11:05:49" u="1"/>
        <s v="2026-02-13 11:20:30" u="1"/>
        <s v="2026-02-13 11:27:16" u="1"/>
        <s v="2026-02-13 11:31:21" u="1"/>
        <s v="2026-02-13 11:40:41" u="1"/>
        <s v="2026-02-13 11:54:48" u="1"/>
        <s v="2026-02-13 12:02:29" u="1"/>
        <s v="2026-02-13 12:41:17" u="1"/>
        <s v="2026-02-13 13:37:53" u="1"/>
        <s v="2026-02-13 13:44:12" u="1"/>
        <s v="2026-02-13 13:49:17" u="1"/>
        <s v="2026-02-13 13:54:05" u="1"/>
        <s v="2026-02-13 14:14:29" u="1"/>
        <s v="2026-02-13 14:37:08" u="1"/>
        <s v="2026-02-13 14:50:25" u="1"/>
        <s v="2026-02-13 15:18:03" u="1"/>
        <s v="2026-02-13 15:22:57" u="1"/>
        <s v="2026-02-13 16:06:27" u="1"/>
        <s v="2026-02-13 16:53:02" u="1"/>
        <s v="2026-02-13 21:20:32" u="1"/>
        <s v="2026-02-13 21:30:01" u="1"/>
        <s v="2026-02-13 21:37:35" u="1"/>
        <s v="2026-02-14 08:57:30" u="1"/>
        <s v="2026-02-14 09:06:45" u="1"/>
        <s v="2026-02-14 09:29:31" u="1"/>
        <s v="2026-02-14 12:17:38" u="1"/>
        <s v="2026-02-14 17:43:38" u="1"/>
        <s v="2026-02-15 08:44:40" u="1"/>
        <s v="2026-02-15 10:37:02" u="1"/>
        <s v="2026-02-15 10:38:15" u="1"/>
        <s v="2026-02-15 15:26:59" u="1"/>
        <s v="2026-02-16 07:35:07" u="1"/>
        <s v="2026-02-16 07:37:02" u="1"/>
        <s v="2026-02-16 07:51:02" u="1"/>
        <s v="2026-02-16 07:58:26" u="1"/>
        <s v="2026-02-16 08:29:32" u="1"/>
        <s v="2026-02-16 09:23:31" u="1"/>
        <s v="2026-02-16 09:29:18" u="1"/>
        <s v="2026-02-16 09:39:12" u="1"/>
        <s v="2026-02-16 10:00:09" u="1"/>
        <s v="2026-02-16 10:42:38" u="1"/>
        <s v="2026-02-16 12:03:51" u="1"/>
        <s v="2026-02-16 12:59:49" u="1"/>
        <s v="2026-02-16 13:07:23" u="1"/>
        <s v="2026-02-16 13:11:49" u="1"/>
        <s v="2026-02-16 14:04:55" u="1"/>
        <s v="2026-02-16 14:14:35" u="1"/>
        <s v="2026-02-16 14:16:29" u="1"/>
        <s v="2026-02-16 14:21:35" u="1"/>
        <s v="2026-02-16 14:26:34" u="1"/>
        <s v="2026-02-16 14:29:26" u="1"/>
        <s v="2026-02-16 14:32:51" u="1"/>
        <s v="2026-02-16 14:48:35" u="1"/>
        <s v="2026-02-19 08:41:59" u="1"/>
        <s v="2026-02-16 17:28:12" u="1"/>
        <s v="2026-02-17 07:37:16" u="1"/>
        <s v="2026-02-17 08:08:27" u="1"/>
        <s v="2026-02-17 09:07:21" u="1"/>
        <s v="2026-02-17 10:50:19" u="1"/>
        <s v="2026-02-17 10:55:48" u="1"/>
        <s v="2026-02-17 11:07:00" u="1"/>
        <s v="2026-02-17 11:19:26" u="1"/>
        <s v="2026-02-17 11:30:21" u="1"/>
        <s v="2026-02-17 11:31:02" u="1"/>
        <s v="2026-02-19 13:06:27" u="1"/>
        <s v="2026-02-17 15:39:47" u="1"/>
        <s v="2026-02-17 16:42:51" u="1"/>
        <s v="2026-02-18 08:22:17" u="1"/>
        <s v="2026-02-18 10:31:18" u="1"/>
        <s v="2026-02-18 10:32:12" u="1"/>
        <s v="2026-02-18 11:10:49" u="1"/>
        <s v="2026-02-18 11:19:36" u="1"/>
        <s v="2026-02-18 11:22:23" u="1"/>
        <s v="2026-02-19 07:22:15" u="1"/>
        <s v="2026-02-19 07:22:14" u="1"/>
        <s v="2026-02-18 14:27:42" u="1"/>
        <s v="2026-02-18 15:00:35" u="1"/>
        <s v="2026-02-18 15:09:37" u="1"/>
        <s v="2026-02-18 16:37:11" u="1"/>
        <s v="2026-02-18 16:55:30" u="1"/>
        <s v="2026-02-19 09:29:33" u="1"/>
        <s v="2026-02-19 15:07:21" u="1"/>
        <s v="2026-02-19 15:09:47" u="1"/>
        <s v="2026-02-19 15:14:57" u="1"/>
        <s v="2026-02-19 15:17:54" u="1"/>
        <s v="2026-02-19 15:20:46" u="1"/>
        <s v="2026-02-19 15:23:53" u="1"/>
        <s v="2026-02-13 08:01:37" u="1"/>
        <s v="2026-02-18 14:19:44" u="1"/>
        <s v="2026-02-13 09:03:40" u="1"/>
        <s v="2026-02-13 08:00:58" u="1"/>
        <s v="2026-02-13 08:05:14" u="1"/>
        <s v="2026-02-13 07:59:47" u="1"/>
        <s v="2026-02-05 20:57:32" u="1"/>
        <s v="2026-02-05 12:14:51" u="1"/>
        <s v="2026-02-13 08:02:01" u="1"/>
        <s v="2026-02-13 08:02:21" u="1"/>
        <s v="2026-02-13 07:57:42" u="1"/>
        <s v="2026-02-13 08:00:36" u="1"/>
        <s v="2026-02-13 07:58:51" u="1"/>
        <s v="2026-02-13 07:58:06" u="1"/>
        <s v="2026-02-13 07:58:32" u="1"/>
        <s v="2026-02-19 15:36:56" u="1"/>
        <s v="2026-02-12 13:32:03" u="1"/>
        <s v="2026-02-15 10:04:12" u="1"/>
        <s v="2026-02-16 14:56:08" u="1"/>
        <s v="2026-02-05 15:29:10" u="1"/>
        <s v="2026-02-16 19:31:58" u="1"/>
        <s v="2026-02-16 19:31:59" u="1"/>
        <s v="2026-02-16 19:32:00" u="1"/>
        <s v="2026-02-16 19:32:02" u="1"/>
        <s v="2026-02-16 19:32:03" u="1"/>
        <s v="2026-01-30 08:24:50" u="1"/>
        <s v="2026-02-16 10:24:23" u="1"/>
        <s v="2026-02-16 10:25:10" u="1"/>
        <s v="2026-02-16 10:25:31" u="1"/>
        <s v="2026-02-05 16:49:53" u="1"/>
        <s v="2026-02-10 14:15:39" u="1"/>
        <s v="2026-02-10 16:28:34" u="1"/>
        <s v="2026-02-12 16:35:24" u="1"/>
        <s v="2026-02-12 16:41:49" u="1"/>
        <s v="2026-02-12 16:46:52" u="1"/>
        <s v="2026-02-12 17:43:16" u="1"/>
        <s v="2026-02-13 08:10:51" u="1"/>
        <s v="2026-02-13 08:24:44" u="1"/>
        <s v="2026-02-13 10:04:02" u="1"/>
        <s v="2026-02-13 11:00:01" u="1"/>
        <s v="2026-02-13 14:04:19" u="1"/>
        <s v="2026-02-13 14:35:35" u="1"/>
        <s v="2026-02-13 16:49:42" u="1"/>
        <s v="2026-02-14 11:31:37" u="1"/>
        <s v="2026-02-16 09:52:21" u="1"/>
        <s v="2026-02-16 10:30:05" u="1"/>
        <s v="2026-02-16 10:39:39" u="1"/>
        <s v="2026-02-16 13:07:39" u="1"/>
        <s v="2026-02-17 09:23:19" u="1"/>
        <s v="2026-02-18 11:12:55" u="1"/>
        <s v="2026-02-18 13:17:10" u="1"/>
        <s v="2026-02-18 16:34:38" u="1"/>
        <s v="2026-02-19 07:49:22" u="1"/>
        <s v="2026-02-19 11:58:53" u="1"/>
        <s v="2026-02-19 12:02:13" u="1"/>
        <s v="2026-02-19 14:47:18" u="1"/>
        <s v="2026-02-19 15:36:15" u="1"/>
        <s v="2026-02-17 06:33:01" u="1"/>
        <s v="2026-02-13 09:05:07" u="1"/>
        <s v="2026-02-13 09:06:06" u="1"/>
        <s v="2026-02-13 09:06:28" u="1"/>
        <s v="2026-02-11 08:56:41" u="1"/>
        <s v="2026-02-04 15:49:01" u="1"/>
        <s v="2026-02-17 12:03:00" u="1"/>
        <s v="2026-02-04 17:22:28" u="1"/>
        <s v="2026-02-09 10:58:39" u="1"/>
        <s v="2026-02-11 18:30:27" u="1"/>
        <s v="2026-02-11 17:25:22" u="1"/>
        <s v="2026-02-12 15:33:13" u="1"/>
        <s v="2026-02-10 21:28:27" u="1"/>
        <s v="2026-02-10 16:38:08" u="1"/>
        <s v="2026-02-05 13:47:04" u="1"/>
        <s v="2026-02-10 14:28:06" u="1"/>
        <s v="2026-02-16 15:01:28" u="1"/>
        <s v="2026-02-11 10:18:34" u="1"/>
        <s v="2026-02-13 17:22:05" u="1"/>
        <s v="2026-02-16 19:38:41" u="1"/>
        <s v="2026-02-16 19:32:01" u="1"/>
        <s v="2026-02-16 19:32:04" u="1"/>
        <s v="2026-02-16 19:32:05" u="1"/>
        <s v="2026-02-12 15:55:35" u="1"/>
        <s v="2026-02-09 08:30:25" u="1"/>
        <s v="2026-01-29 15:13:35" u="1"/>
        <s v="2026-01-29 16:43:07" u="1"/>
        <s v="2026-01-29 17:22:03" u="1"/>
        <s v="2026-02-10 15:43:33" u="1"/>
        <s v="2026-02-17 10:52:56" u="1"/>
        <s v="2026-02-02 12:17:23" u="1"/>
        <s v="2026-02-18 11:11:59" u="1"/>
        <s v="2026-02-03 14:17:55" u="1"/>
        <s v="2026-02-16 10:14:14" u="1"/>
        <s v="2026-02-16 10:14:53" u="1"/>
        <s v="2026-02-16 10:23:09" u="1"/>
        <s v="2026-02-16 10:23:37" u="1"/>
        <s v="2026-02-16 10:23:59" u="1"/>
        <s v="2026-02-06 10:18:45" u="1"/>
        <s v="2026-02-04 16:52:20" u="1"/>
        <s v="2026-02-05 08:30:22" u="1"/>
        <s v="2026-02-05 11:00:17" u="1"/>
        <s v="2026-02-05 15:38:18" u="1"/>
        <s v="2026-02-05 16:35:51" u="1"/>
        <s v="2026-02-05 16:48:10" u="1"/>
        <s v="2026-02-05 16:49:17" u="1"/>
        <s v="2026-02-06 12:47:44" u="1"/>
        <s v="2026-02-06 14:37:02" u="1"/>
        <s v="2026-02-06 16:00:35" u="1"/>
        <s v="2026-02-06 17:10:00" u="1"/>
        <s v="2026-02-09 15:42:06" u="1"/>
        <s v="2026-02-13 15:06:21" u="1"/>
        <s v="2026-02-09 16:47:06" u="1"/>
        <s v="2026-02-10 11:27:28" u="1"/>
        <s v="2026-02-10 15:21:02" u="1"/>
        <s v="2026-02-10 15:34:49" u="1"/>
        <s v="2026-02-10 16:54:14" u="1"/>
        <s v="2026-02-10 17:00:31" u="1"/>
        <s v="2026-02-10 17:10:03" u="1"/>
        <s v="2026-02-10 17:30:19" u="1"/>
        <s v="2026-02-16 15:03:09" u="1"/>
        <s v="2026-02-10 17:58:31" u="1"/>
        <s v="2026-02-11 07:55:13" u="1"/>
        <s v="2026-02-18 06:46:10" u="1"/>
        <s v="2026-02-17 09:44:07" u="1"/>
        <s v="2026-02-11 09:11:44" u="1"/>
        <s v="2026-02-11 09:12:09" u="1"/>
        <s v="2026-02-11 09:35:14" u="1"/>
        <s v="2026-02-11 11:47:53" u="1"/>
        <s v="2026-02-19 07:16:25" u="1"/>
        <s v="2026-02-12 09:14:32" u="1"/>
        <s v="2026-02-12 09:51:57" u="1"/>
        <s v="2026-02-12 10:17:18" u="1"/>
        <s v="2026-02-12 13:09:28" u="1"/>
        <s v="2026-02-12 14:15:17" u="1"/>
        <s v="2026-02-12 14:15:35" u="1"/>
        <s v="2026-02-12 14:22:29" u="1"/>
        <s v="2026-02-12 14:43:51" u="1"/>
        <s v="2026-02-12 14:46:32" u="1"/>
        <s v="2026-02-12 15:17:02" u="1"/>
        <s v="2026-02-12 15:52:14" u="1"/>
        <s v="2026-02-12 16:12:00" u="1"/>
        <s v="2026-02-12 16:53:18" u="1"/>
        <s v="2026-02-12 17:07:08" u="1"/>
        <s v="2026-02-13 08:04:17" u="1"/>
        <s v="2026-02-13 08:17:55" u="1"/>
        <s v="2026-02-13 10:25:18" u="1"/>
        <s v="2026-02-13 10:53:00" u="1"/>
        <s v="2026-02-13 15:59:35" u="1"/>
        <s v="2026-02-13 16:27:00" u="1"/>
        <s v="2026-02-13 18:11:28" u="1"/>
        <s v="2026-02-14 11:25:59" u="1"/>
        <s v="2026-02-14 13:30:24" u="1"/>
        <s v="2026-02-16 09:39:48" u="1"/>
        <s v="2026-02-16 11:00:19" u="1"/>
        <s v="2026-02-18 16:05:33" u="1"/>
        <s v="2026-02-16 11:46:21" u="1"/>
        <s v="2026-02-16 12:03:30" u="1"/>
        <s v="2026-02-16 13:50:44" u="1"/>
        <s v="2026-02-16 13:53:45" u="1"/>
        <s v="2026-02-16 13:55:55" u="1"/>
        <s v="2026-02-16 14:09:46" u="1"/>
        <s v="2026-02-16 14:19:45" u="1"/>
        <s v="2026-02-16 14:23:41" u="1"/>
        <s v="2026-02-16 14:24:52" u="1"/>
        <s v="2026-02-16 15:51:24" u="1"/>
        <s v="2026-02-16 17:27:36" u="1"/>
        <s v="2026-02-16 17:29:24" u="1"/>
        <s v="2026-02-17 08:46:49" u="1"/>
        <s v="2026-02-17 10:09:59" u="1"/>
        <s v="2026-02-17 12:06:10" u="1"/>
        <s v="2026-02-17 13:47:51" u="1"/>
        <s v="2026-02-17 17:34:37" u="1"/>
        <s v="2026-02-18 06:52:38" u="1"/>
        <s v="2026-02-18 11:26:11" u="1"/>
        <s v="2026-02-18 11:28:44" u="1"/>
        <s v="2026-02-18 14:56:35" u="1"/>
        <s v="2026-02-19 07:45:11" u="1"/>
        <s v="2026-02-09 17:23:23" u="1"/>
        <s v="2026-02-05 11:00:41" u="1"/>
        <s v="2026-02-12 13:48:44" u="1"/>
        <s v="2026-02-05 07:15:38" u="1"/>
        <s v="2026-02-12 11:43:38" u="1"/>
        <s v="2026-02-11 11:30:52" u="1"/>
        <s v="2026-02-16 08:38:21" u="1"/>
        <s v="2026-02-16 08:39:06" u="1"/>
        <s v="2026-02-12 08:35:34" u="1"/>
        <s v="2026-02-11 08:55:23" u="1"/>
        <s v="2026-02-11 08:58:23" u="1"/>
        <s v="2026-02-08 21:13:57" u="1"/>
        <s v="2026-02-09 11:28:51" u="1"/>
        <s v="2026-02-17 15:47:51" u="1"/>
        <s v="2026-02-09 15:06:58" u="1"/>
        <s v="2026-02-17 15:46:42" u="1"/>
        <s v="2026-02-09 15:04:45" u="1"/>
        <s v="2026-02-05 12:19:35" u="1"/>
        <s v="2026-02-09 12:03:50" u="1"/>
        <s v="2026-02-09 12:05:52" u="1"/>
        <s v="2026-02-14 11:36:12" u="1"/>
        <s v="2026-02-12 13:53:33" u="1"/>
        <s v="2026-02-11 16:35:26" u="1"/>
        <s v="2026-02-18 12:09:57" u="1"/>
        <s v="2026-02-18 09:36:55" u="1"/>
        <s v="2026-02-10 15:08:17" u="1"/>
        <s v="2026-02-17 13:02:05" u="1"/>
        <s v="2026-02-17 13:03:10" u="1"/>
        <s v="2026-02-05 14:16:39" u="1"/>
        <s v="2026-02-12 15:25:50" u="1"/>
        <s v="2026-02-17 13:04:40" u="1"/>
        <s v="2026-02-17 13:03:58" u="1"/>
        <s v="2026-02-12 15:51:03" u="1"/>
        <s v="2026-02-10 15:03:16" u="1"/>
        <s v="2026-02-09 08:03:08" u="1"/>
        <s v="2026-02-09 16:06:58" u="1"/>
        <s v="2026-02-09 17:40:31" u="1"/>
        <s v="2026-02-13 16:18:45" u="1"/>
        <s v="2026-02-09 13:50:48" u="1"/>
        <s v="2026-02-09 13:51:46" u="1"/>
        <s v="2026-02-09 13:54:07" u="1"/>
        <s v="2026-02-10 08:23:18" u="1"/>
        <s v="2026-02-09 17:04:33" u="1"/>
        <s v="2026-02-11 08:33:27" u="1"/>
        <s v="2026-02-05 10:49:29" u="1"/>
        <s v="2026-02-18 13:12:59" u="1"/>
        <s v="2026-02-11 08:22:18" u="1"/>
        <s v="2026-02-10 11:13:36" u="1"/>
        <s v="2026-02-09 13:09:32" u="1"/>
        <s v="2026-02-06 09:57:29" u="1"/>
        <s v="2025-12-23 08:38:53" u="1"/>
        <s v="2026-02-12 16:15:42" u="1"/>
        <s v="2026-02-16 14:02:02" u="1"/>
        <s v="2026-02-11 12:05:07" u="1"/>
        <s v="2026-02-05 11:52:14" u="1"/>
        <s v="2026-02-10 12:25:46" u="1"/>
        <s v="2026-02-12 14:34:58" u="1"/>
        <s v="2026-02-06 09:33:40" u="1"/>
        <s v="2026-02-05 07:11:26" u="1"/>
        <s v="2026-02-16 14:53:00" u="1"/>
        <s v="2026-02-05 14:13:04" u="1"/>
        <s v="2026-02-12 08:20:30" u="1"/>
        <s v="2026-02-16 08:15:45" u="1"/>
        <s v="2026-01-19 16:01:16" u="1"/>
        <s v="2026-01-19 16:28:42" u="1"/>
        <s v="2026-01-19 16:53:58" u="1"/>
        <s v="2026-01-19 17:12:08" u="1"/>
        <s v="2026-02-10 12:25:52" u="1"/>
        <s v="2026-02-10 12:26:44" u="1"/>
        <s v="2026-02-10 12:24:53" u="1"/>
        <s v="2026-02-09 16:44:58" u="1"/>
        <s v="2026-02-11 09:28:58" u="1"/>
        <s v="2026-02-04 06:29:17" u="1"/>
        <s v="2026-02-09 15:20:52" u="1"/>
        <s v="2026-02-10 17:03:37" u="1"/>
        <s v="2026-02-06 06:46:32" u="1"/>
        <s v="2026-02-10 11:22:28" u="1"/>
        <s v="2026-01-29 11:05:17" u="1"/>
        <s v="2026-02-06 14:41:56" u="1"/>
        <s v="2026-01-29 11:58:09" u="1"/>
        <s v="2026-01-29 16:19:35" u="1"/>
        <s v="2026-01-30 16:03:40" u="1"/>
        <s v="2026-01-31 08:18:20" u="1"/>
        <s v="2026-01-31 08:47:17" u="1"/>
        <s v="2026-02-10 13:40:26" u="1"/>
        <s v="2026-02-13 09:48:11" u="1"/>
        <s v="2026-02-17 09:10:01" u="1"/>
        <s v="2026-02-11 15:22:44" u="1"/>
        <s v="2026-02-13 09:04:44" u="1"/>
        <s v="2026-02-12 11:56:29" u="1"/>
        <s v="2026-02-06 11:07:26" u="1"/>
        <s v="2026-02-03 11:48:09" u="1"/>
        <s v="2026-02-04 13:34:57" u="1"/>
        <s v="2026-02-13 11:50:17" u="1"/>
        <s v="2026-02-04 15:28:19" u="1"/>
        <s v="2026-02-04 17:15:49" u="1"/>
        <s v="2026-02-05 08:16:12" u="1"/>
        <s v="2026-02-05 08:17:29" u="1"/>
        <s v="2026-02-05 09:10:59" u="1"/>
        <s v="2026-02-05 09:48:45" u="1"/>
        <s v="2026-02-05 10:02:45" u="1"/>
        <s v="2026-02-05 10:11:46" u="1"/>
        <s v="2026-02-05 11:03:17" u="1"/>
        <s v="2026-02-05 11:38:39" u="1"/>
        <s v="2026-02-05 11:40:36" u="1"/>
        <s v="2026-02-05 11:41:09" u="1"/>
        <s v="2026-02-05 12:02:42" u="1"/>
        <s v="2026-02-05 14:07:43" u="1"/>
        <s v="2026-02-05 14:09:54" u="1"/>
        <s v="2026-02-05 15:06:42" u="1"/>
        <s v="2026-02-05 15:09:16" u="1"/>
        <s v="2026-02-05 15:22:04" u="1"/>
        <s v="2026-02-05 16:27:48" u="1"/>
        <s v="2026-02-05 16:32:47" u="1"/>
        <s v="2026-02-05 16:44:24" u="1"/>
        <s v="2026-02-11 08:33:18" u="1"/>
        <s v="2026-02-06 09:26:01" u="1"/>
        <s v="2026-02-13 09:26:43" u="1"/>
        <s v="2026-02-06 12:04:44" u="1"/>
        <s v="2026-02-06 13:28:07" u="1"/>
        <s v="2026-02-06 13:41:34" u="1"/>
        <s v="2026-02-09 09:10:14" u="1"/>
        <s v="2026-02-09 09:25:50" u="1"/>
        <s v="2026-02-12 07:22:34" u="1"/>
        <s v="2026-02-09 10:02:20" u="1"/>
        <s v="2026-02-09 10:47:15" u="1"/>
        <s v="2026-02-09 11:00:20" u="1"/>
        <s v="2026-02-09 11:27:56" u="1"/>
        <s v="2026-02-09 11:31:51" u="1"/>
        <s v="2026-02-09 11:58:33" u="1"/>
        <s v="2026-02-09 14:42:16" u="1"/>
        <s v="2026-02-09 15:24:38" u="1"/>
        <s v="2026-02-10 08:49:13" u="1"/>
        <s v="2026-02-10 09:22:28" u="1"/>
        <s v="2026-02-10 09:31:47" u="1"/>
        <s v="2026-02-10 10:09:34" u="1"/>
        <s v="2026-02-10 10:34:50" u="1"/>
        <s v="2026-02-10 12:24:27" u="1"/>
        <s v="2026-02-10 12:51:23" u="1"/>
        <s v="2026-02-10 12:51:36" u="1"/>
        <s v="2026-02-10 12:54:52" u="1"/>
        <s v="2026-02-10 12:54:53" u="1"/>
        <s v="2026-02-10 12:54:59" u="1"/>
        <s v="2026-02-10 12:55:00" u="1"/>
        <s v="2026-02-10 12:55:01" u="1"/>
        <s v="2026-02-10 12:59:43" u="1"/>
        <s v="2026-02-10 13:06:01" u="1"/>
        <s v="2026-02-10 14:13:28" u="1"/>
        <s v="2026-02-10 14:25:14" u="1"/>
        <s v="2026-02-10 14:54:51" u="1"/>
        <s v="2026-02-10 15:08:45" u="1"/>
        <s v="2026-02-10 15:20:55" u="1"/>
        <s v="2026-02-10 15:27:25" u="1"/>
        <s v="2026-02-10 15:40:43" u="1"/>
        <s v="2026-02-10 16:32:20" u="1"/>
        <s v="2026-02-10 16:37:19" u="1"/>
        <s v="2026-02-10 17:56:48" u="1"/>
        <s v="2026-02-10 17:58:16" u="1"/>
        <s v="2026-02-10 17:59:22" u="1"/>
        <s v="2026-02-10 18:01:06" u="1"/>
        <s v="2026-02-11 06:54:25" u="1"/>
        <s v="2026-02-18 06:44:34" u="1"/>
        <s v="2026-02-11 07:44:06" u="1"/>
        <s v="2026-02-11 08:05:11" u="1"/>
        <s v="2026-02-18 06:45:23" u="1"/>
        <s v="2026-02-11 08:40:10" u="1"/>
        <s v="2026-02-11 09:56:04" u="1"/>
        <s v="2026-02-11 10:35:42" u="1"/>
        <s v="2026-02-11 10:39:24" u="1"/>
        <s v="2026-02-17 09:43:22" u="1"/>
        <s v="2026-02-11 13:53:43" u="1"/>
        <s v="2026-02-12 09:05:43" u="1"/>
        <s v="2026-02-11 14:32:41" u="1"/>
        <s v="2026-02-11 15:29:06" u="1"/>
        <s v="2026-02-12 07:53:43" u="1"/>
        <s v="2026-02-12 08:01:34" u="1"/>
        <s v="2026-02-12 08:03:00" u="1"/>
        <s v="2026-02-12 08:12:45" u="1"/>
        <s v="2026-02-12 08:20:24" u="1"/>
        <s v="2026-02-12 08:55:31" u="1"/>
        <s v="2026-02-12 09:09:19" u="1"/>
        <s v="2026-02-12 09:10:04" u="1"/>
        <s v="2026-02-12 09:45:25" u="1"/>
        <s v="2026-02-12 10:05:36" u="1"/>
        <s v="2026-02-12 10:08:48" u="1"/>
        <s v="2026-02-12 10:29:54" u="1"/>
        <s v="2026-02-12 10:47:54" u="1"/>
        <s v="2026-02-12 11:15:18" u="1"/>
        <s v="2026-02-12 11:18:42" u="1"/>
        <s v="2026-02-12 11:51:18" u="1"/>
        <s v="2026-02-12 11:54:17" u="1"/>
        <s v="2026-02-12 12:04:16" u="1"/>
        <s v="2026-02-12 12:16:23" u="1"/>
        <s v="2026-02-12 12:55:11" u="1"/>
        <s v="2026-02-12 12:57:56" u="1"/>
        <s v="2026-02-12 13:14:36" u="1"/>
        <s v="2026-02-12 13:18:42" u="1"/>
        <s v="2026-02-12 13:33:17" u="1"/>
        <s v="2026-02-12 13:35:53" u="1"/>
        <s v="2026-02-12 13:43:52" u="1"/>
        <s v="2026-02-12 13:44:28" u="1"/>
        <s v="2026-02-12 13:46:41" u="1"/>
        <s v="2026-02-12 13:53:30" u="1"/>
        <s v="2026-02-12 14:13:27" u="1"/>
        <s v="2026-02-12 14:34:07" u="1"/>
        <s v="2026-02-12 14:35:49" u="1"/>
        <s v="2026-02-12 14:56:39" u="1"/>
        <s v="2026-02-12 15:09:25" u="1"/>
        <s v="2026-02-12 15:15:22" u="1"/>
        <s v="2026-02-12 15:21:20" u="1"/>
        <s v="2026-02-12 15:25:13" u="1"/>
        <s v="2026-02-12 15:36:58" u="1"/>
        <s v="2026-02-12 16:04:17" u="1"/>
        <s v="2026-02-12 16:07:56" u="1"/>
        <s v="2026-02-12 16:28:27" u="1"/>
        <s v="2026-02-12 16:33:14" u="1"/>
        <s v="2026-02-12 16:37:16" u="1"/>
        <s v="2026-02-12 16:48:03" u="1"/>
        <s v="2026-02-12 16:53:05" u="1"/>
        <s v="2026-02-12 16:53:44" u="1"/>
        <s v="2026-02-12 17:02:25" u="1"/>
        <s v="2026-02-12 17:05:20" u="1"/>
        <s v="2026-02-12 17:06:07" u="1"/>
        <s v="2026-02-12 17:55:35" u="1"/>
        <s v="2026-02-12 18:24:02" u="1"/>
        <s v="2026-02-13 07:30:29" u="1"/>
        <s v="2026-02-13 09:26:39" u="1"/>
        <s v="2026-02-13 09:34:54" u="1"/>
        <s v="2026-02-13 09:48:18" u="1"/>
        <s v="2026-02-13 09:57:33" u="1"/>
        <s v="2026-02-13 09:59:32" u="1"/>
        <s v="2026-02-13 10:40:27" u="1"/>
        <s v="2026-02-13 10:56:37" u="1"/>
        <s v="2026-02-13 11:05:52" u="1"/>
        <s v="2026-02-13 11:14:48" u="1"/>
        <s v="2026-02-13 11:31:08" u="1"/>
        <s v="2026-02-13 12:46:33" u="1"/>
        <s v="2026-02-13 13:12:12" u="1"/>
        <s v="2026-02-13 14:26:54" u="1"/>
        <s v="2026-02-13 14:34:09" u="1"/>
        <s v="2026-02-13 14:41:41" u="1"/>
        <s v="2026-02-13 14:50:44" u="1"/>
        <s v="2026-02-13 15:06:56" u="1"/>
        <s v="2026-02-13 15:13:07" u="1"/>
        <s v="2026-02-13 15:36:41" u="1"/>
        <s v="2026-02-13 15:47:27" u="1"/>
        <s v="2026-02-13 16:00:36" u="1"/>
        <s v="2026-02-13 18:58:57" u="1"/>
        <s v="2026-02-16 09:43:57" u="1"/>
        <s v="2026-02-16 11:29:46" u="1"/>
        <s v="2026-02-16 12:11:57" u="1"/>
        <s v="2026-02-16 14:08:42" u="1"/>
        <s v="2026-02-18 16:06:52" u="1"/>
        <s v="2026-02-16 15:51:30" u="1"/>
        <s v="2026-02-16 16:07:12" u="1"/>
        <s v="2026-02-16 16:16:39" u="1"/>
        <s v="2026-02-16 16:23:03" u="1"/>
        <s v="2026-02-16 16:29:21" u="1"/>
        <s v="2026-02-16 16:29:23" u="1"/>
        <s v="2026-02-17 11:00:53" u="1"/>
        <s v="2026-02-17 11:08:19" u="1"/>
        <s v="2026-02-17 12:12:01" u="1"/>
        <s v="2026-02-17 12:34:27" u="1"/>
        <s v="2026-02-11 16:08:47" u="1"/>
        <s v="2026-02-18 13:16:33" u="1"/>
        <s v="2026-02-12 08:38:46" u="1"/>
        <s v="2026-02-10 12:00:42" u="1"/>
        <s v="2026-02-13 18:38:56" u="1"/>
        <s v="2026-02-11 17:09:40" u="1"/>
        <s v="2026-02-10 09:19:51" u="1"/>
        <s v="2026-02-10 21:28:45" u="1"/>
        <s v="2026-02-10 21:28:46" u="1"/>
        <s v="2026-02-10 21:28:47" u="1"/>
        <s v="2026-02-10 21:28:48" u="1"/>
        <s v="2026-02-10 21:28:49" u="1"/>
        <s v="2026-02-10 21:28:50" u="1"/>
        <s v="2026-02-10 21:28:51" u="1"/>
        <s v="2026-02-10 21:28:52" u="1"/>
        <s v="2026-02-10 21:28:53" u="1"/>
        <s v="2026-02-10 21:28:54" u="1"/>
        <s v="2026-02-10 21:28:55" u="1"/>
        <s v="2026-02-10 21:28:56" u="1"/>
        <s v="2026-02-10 21:28:57" u="1"/>
        <s v="2026-02-10 21:28:58" u="1"/>
        <s v="2026-02-10 21:28:59" u="1"/>
        <s v="2026-02-10 21:29:00" u="1"/>
        <s v="2026-02-18 11:45:45" u="1"/>
        <s v="2026-02-16 09:03:41" u="1"/>
        <s v="2026-02-17 09:03:22" u="1"/>
        <s v="2026-02-17 09:04:16" u="1"/>
        <s v="2026-02-17 09:05:03" u="1"/>
        <s v="2026-02-17 09:05:31" u="1"/>
        <s v="2026-02-17 09:06:10" u="1"/>
        <s v="2026-02-16 10:07:52" u="1"/>
        <s v="2026-02-16 10:08:10" u="1"/>
        <s v="2026-02-16 10:08:27" u="1"/>
        <s v="2026-02-16 10:08:49" u="1"/>
        <s v="2026-02-16 10:09:15" u="1"/>
        <s v="2026-02-04 16:12:57" u="1"/>
        <s v="2026-02-05 08:26:31" u="1"/>
        <s v="2026-02-05 09:32:15" u="1"/>
        <s v="2026-02-06 16:20:53" u="1"/>
        <s v="2026-02-09 16:26:46" u="1"/>
        <s v="2026-02-09 16:59:57" u="1"/>
        <s v="2026-02-10 07:17:15" u="1"/>
        <s v="2026-02-10 14:26:10" u="1"/>
        <s v="2026-02-13 15:44:17" u="1"/>
        <s v="2026-02-10 18:01:34" u="1"/>
        <s v="2026-02-11 07:56:09" u="1"/>
        <s v="2026-02-11 10:32:45" u="1"/>
        <s v="2026-02-12 09:05:32" u="1"/>
        <s v="2026-02-11 17:28:20" u="1"/>
        <s v="2026-02-11 17:54:27" u="1"/>
        <s v="2026-02-12 08:51:38" u="1"/>
        <s v="2026-02-12 09:04:31" u="1"/>
        <s v="2026-02-12 09:07:29" u="1"/>
        <s v="2026-02-12 09:28:00" u="1"/>
        <s v="2026-02-12 12:03:41" u="1"/>
        <s v="2026-02-12 16:33:02" u="1"/>
        <s v="2026-02-12 17:23:57" u="1"/>
        <s v="2026-02-13 10:44:16" u="1"/>
        <s v="2026-02-13 13:14:07" u="1"/>
        <s v="2026-02-13 13:46:55" u="1"/>
        <s v="2026-02-13 15:25:28" u="1"/>
        <s v="2026-02-14 10:49:42" u="1"/>
        <s v="2026-02-16 09:34:24" u="1"/>
        <s v="2026-02-16 11:30:52" u="1"/>
        <s v="2026-02-16 14:27:18" u="1"/>
        <s v="2026-02-16 14:37:07" u="1"/>
        <s v="2026-02-16 14:39:45" u="1"/>
        <s v="2026-02-17 10:07:58" u="1"/>
        <s v="2026-02-18 15:19:24" u="1"/>
        <s v="2026-02-11 14:37:48" u="1"/>
        <s v="2026-02-13 09:02:32" u="1"/>
        <s v="2026-02-04 10:56:32" u="1"/>
        <s v="2026-02-11 10:00:34" u="1"/>
        <s v="2026-02-11 17:08:32" u="1"/>
        <s v="2026-02-09 15:58:57" u="1"/>
        <s v="2026-02-18 08:49:39" u="1"/>
        <s v="2026-02-12 13:40:01" u="1"/>
        <s v="2026-02-06 13:18:58" u="1"/>
        <s v="2026-02-13 09:41:25" u="1"/>
        <s v="2025-11-13 14:16:22" u="1"/>
        <s v="2026-02-12 15:53:43" u="1"/>
        <s v="2025-11-20 15:08:59" u="1"/>
        <s v="2026-02-13 11:30:55" u="1"/>
        <s v="2026-02-11 16:38:14" u="1"/>
        <s v="2026-02-11 16:42:28" u="1"/>
        <s v="2026-02-11 16:56:44" u="1"/>
        <s v="2026-02-17 06:37:05" u="1"/>
        <s v="2026-02-04 07:51:04" u="1"/>
        <s v="2026-02-17 06:55:56" u="1"/>
        <s v="2026-02-17 06:55:44" u="1"/>
        <s v="2026-02-09 15:11:33" u="1"/>
        <s v="2026-02-17 06:56:27" u="1"/>
        <s v="2026-02-04 14:57:55" u="1"/>
        <s v="2026-01-28 14:45:20" u="1"/>
        <s v="2026-01-29 10:59:37" u="1"/>
        <s v="2026-02-02 12:39:31" u="1"/>
        <s v="2026-02-11 08:29:51" u="1"/>
        <s v="2026-02-03 15:24:55" u="1"/>
        <s v="2026-02-03 16:14:39" u="1"/>
        <s v="2026-02-04 15:38:30" u="1"/>
        <s v="2026-02-04 16:02:27" u="1"/>
        <s v="2026-02-04 16:02:52" u="1"/>
        <s v="2026-02-13 09:01:51" u="1"/>
        <s v="2026-02-05 09:29:13" u="1"/>
        <s v="2026-02-05 13:14:51" u="1"/>
        <s v="2026-02-05 14:55:47" u="1"/>
        <s v="2026-02-06 06:26:58" u="1"/>
        <s v="2026-02-06 16:07:01" u="1"/>
        <s v="2026-02-09 10:46:07" u="1"/>
        <s v="2026-02-09 11:07:46" u="1"/>
        <s v="2026-02-09 13:43:17" u="1"/>
        <s v="2026-02-09 14:03:54" u="1"/>
        <s v="2026-02-09 14:18:58" u="1"/>
        <s v="2026-02-09 14:30:47" u="1"/>
        <s v="2026-02-09 14:36:33" u="1"/>
        <s v="2026-02-09 17:19:54" u="1"/>
        <s v="2026-02-10 08:30:53" u="1"/>
        <s v="2026-02-10 08:58:14" u="1"/>
        <s v="2026-02-10 11:25:48" u="1"/>
        <s v="2026-02-10 11:26:44" u="1"/>
        <s v="2026-02-10 12:51:34" u="1"/>
        <s v="2026-02-10 13:34:48" u="1"/>
        <s v="2026-02-10 14:47:59" u="1"/>
        <s v="2026-02-11 10:08:09" u="1"/>
        <s v="2026-02-11 10:50:19" u="1"/>
        <s v="2026-02-11 12:09:27" u="1"/>
        <s v="2026-02-11 12:10:49" u="1"/>
        <s v="2026-02-13 09:37:23" u="1"/>
        <s v="2026-02-11 13:27:11" u="1"/>
        <s v="2026-02-11 14:23:57" u="1"/>
        <s v="2026-02-11 14:38:38" u="1"/>
        <s v="2026-02-11 14:42:50" u="1"/>
        <s v="2026-02-11 14:45:42" u="1"/>
        <s v="2026-02-11 14:57:00" u="1"/>
        <s v="2026-02-11 15:01:03" u="1"/>
        <s v="2026-02-11 15:13:20" u="1"/>
        <s v="2026-02-12 09:05:38" u="1"/>
        <s v="2026-02-11 16:02:19" u="1"/>
        <s v="2026-02-11 16:16:08" u="1"/>
        <s v="2026-02-11 16:19:50" u="1"/>
        <s v="2026-02-11 16:28:56" u="1"/>
        <s v="2026-02-12 08:54:25" u="1"/>
        <s v="2026-02-12 09:37:10" u="1"/>
        <s v="2026-02-18 11:28:34" u="1"/>
        <s v="2026-02-12 14:08:38" u="1"/>
        <s v="2026-02-12 15:56:16" u="1"/>
        <s v="2026-02-12 15:57:45" u="1"/>
        <s v="2026-02-12 16:04:25" u="1"/>
        <s v="2026-02-12 16:31:24" u="1"/>
        <s v="2026-02-12 16:45:47" u="1"/>
        <s v="2026-02-13 09:22:29" u="1"/>
        <s v="2026-02-13 10:25:37" u="1"/>
        <s v="2026-02-17 09:46:15" u="1"/>
        <s v="2026-02-16 11:09:34" u="1"/>
        <s v="2026-02-13 13:42:40" u="1"/>
        <s v="2026-02-13 15:12:00" u="1"/>
        <s v="2026-02-16 09:44:34" u="1"/>
        <s v="2026-02-17 13:37:24" u="1"/>
        <s v="2026-02-18 11:36:08" u="1"/>
        <s v="2026-02-18 11:39:32" u="1"/>
        <s v="2026-02-03 16:37:03" u="1"/>
        <s v="2026-02-03 17:00:31" u="1"/>
        <s v="2026-02-12 09:12:37" u="1"/>
        <s v="2026-02-12 09:12:45" u="1"/>
        <s v="2026-02-17 14:50:37" u="1"/>
        <s v="2026-02-11 13:52:27" u="1"/>
        <s v="2026-02-12 13:37:09" u="1"/>
        <s v="2026-02-12 16:22:35" u="1"/>
        <s v="2026-02-04 14:31:38" u="1"/>
        <s v="2026-02-12 10:31:37" u="1"/>
        <s v="2026-02-04 11:06:31" u="1"/>
        <s v="2026-02-11 10:12:49" u="1"/>
        <s v="2026-02-11 10:48:54" u="1"/>
        <s v="2026-02-04 09:16:40" u="1"/>
        <s v="2026-02-06 09:20:02" u="1"/>
        <s v="2026-02-09 16:44:33" u="1"/>
        <s v="2026-02-10 10:31:42" u="1"/>
        <s v="2026-02-09 17:57:33" u="1"/>
        <s v="2026-02-09 09:27:06" u="1"/>
        <s v="2026-02-12 10:10:56" u="1"/>
        <s v="2026-02-13 08:13:16" u="1"/>
        <s v="2026-02-04 11:21:56" u="1"/>
        <s v="2026-01-06 13:33:04" u="1"/>
        <s v="2026-02-03 07:52:28" u="1"/>
        <s v="2026-02-09 10:22:22" u="1"/>
        <s v="2026-02-03 15:41:32" u="1"/>
        <s v="2026-02-06 11:31:35" u="1"/>
        <s v="2026-02-11 13:49:47" u="1"/>
        <s v="2025-12-16 10:44:09" u="1"/>
        <s v="2025-12-22 08:24:19" u="1"/>
        <s v="2026-02-09 16:46:19" u="1"/>
        <s v="2026-02-04 17:21:15" u="1"/>
        <s v="2025-12-30 08:36:33" u="1"/>
        <s v="2026-02-04 07:50:16" u="1"/>
        <s v="2026-01-08 11:33:44" u="1"/>
        <s v="2026-01-08 14:13:22" u="1"/>
        <s v="2026-02-10 10:51:57" u="1"/>
        <s v="2026-02-16 09:20:52" u="1"/>
        <s v="2026-02-03 13:56:20" u="1"/>
        <s v="2026-01-14 08:56:11" u="1"/>
        <s v="2026-01-14 14:36:41" u="1"/>
        <s v="2026-01-14 14:38:20" u="1"/>
        <s v="2026-01-19 08:38:26" u="1"/>
        <s v="2026-02-11 07:38:43" u="1"/>
        <s v="2026-01-20 14:37:01" u="1"/>
        <s v="2026-02-10 11:59:13" u="1"/>
        <s v="2026-02-11 15:44:45" u="1"/>
        <s v="2026-02-11 15:15:52" u="1"/>
        <s v="2026-01-29 13:22:58" u="1"/>
        <s v="2026-02-17 10:22:51" u="1"/>
        <s v="2026-02-17 10:25:40" u="1"/>
        <s v="2026-02-11 08:52:02" u="1"/>
        <s v="2026-02-12 13:39:59" u="1"/>
        <s v="2026-02-06 15:29:55" u="1"/>
        <s v="2026-01-28 09:12:24" u="1"/>
        <s v="2026-01-28 09:30:13" u="1"/>
        <s v="2026-01-28 10:34:42" u="1"/>
        <s v="2026-01-28 11:57:40" u="1"/>
        <s v="2026-02-17 08:30:20" u="1"/>
        <s v="2026-02-05 11:54:21" u="1"/>
        <s v="2026-01-29 12:03:09" u="1"/>
        <s v="2026-01-29 13:29:28" u="1"/>
        <s v="2026-01-29 15:18:46" u="1"/>
        <s v="2026-02-11 10:05:14" u="1"/>
        <s v="2026-02-16 08:20:21" u="1"/>
        <s v="2026-01-31 12:04:38" u="1"/>
        <s v="2026-02-02 09:47:32" u="1"/>
        <s v="2026-02-03 07:44:19" u="1"/>
        <s v="2026-02-03 08:08:22" u="1"/>
        <s v="2026-02-03 10:35:05" u="1"/>
        <s v="2026-02-03 11:44:43" u="1"/>
        <s v="2026-02-12 10:15:29" u="1"/>
        <s v="2026-02-03 13:45:38" u="1"/>
        <s v="2026-02-03 14:05:43" u="1"/>
        <s v="2026-02-03 15:02:05" u="1"/>
        <s v="2026-02-10 15:54:23" u="1"/>
        <s v="2026-02-03 16:49:06" u="1"/>
        <s v="2026-02-03 17:07:27" u="1"/>
        <s v="2026-02-04 09:40:23" u="1"/>
        <s v="2026-02-04 09:40:53" u="1"/>
        <s v="2026-02-04 10:30:43" u="1"/>
        <s v="2026-02-04 10:43:36" u="1"/>
        <s v="2026-02-04 10:57:45" u="1"/>
        <s v="2026-02-04 12:13:00" u="1"/>
        <s v="2026-02-04 13:30:46" u="1"/>
        <s v="2026-02-04 13:31:12" u="1"/>
        <s v="2026-02-04 13:48:34" u="1"/>
        <s v="2026-02-04 14:50:53" u="1"/>
        <s v="2026-02-04 15:18:35" u="1"/>
        <s v="2026-02-12 14:17:42" u="1"/>
        <s v="2026-02-05 08:35:28" u="1"/>
        <s v="2026-02-05 09:23:31" u="1"/>
        <s v="2026-02-05 09:36:50" u="1"/>
        <s v="2026-02-05 11:15:58" u="1"/>
        <s v="2026-02-12 10:16:05" u="1"/>
        <s v="2026-02-05 14:44:09" u="1"/>
        <s v="2026-02-05 15:06:44" u="1"/>
        <s v="2026-02-06 07:14:34" u="1"/>
        <s v="2026-02-06 09:31:42" u="1"/>
        <s v="2026-02-06 11:25:45" u="1"/>
        <s v="2026-02-06 11:39:37" u="1"/>
        <s v="2026-02-06 14:07:03" u="1"/>
        <s v="2026-02-06 15:44:16" u="1"/>
        <s v="2026-02-06 16:14:58" u="1"/>
        <s v="2026-02-09 07:33:29" u="1"/>
        <s v="2026-02-09 08:26:08" u="1"/>
        <s v="2026-02-09 09:58:55" u="1"/>
        <s v="2026-02-09 10:43:15" u="1"/>
        <s v="2026-02-09 10:59:58" u="1"/>
        <s v="2026-02-09 11:23:39" u="1"/>
        <s v="2026-02-09 11:45:07" u="1"/>
        <s v="2026-02-09 13:02:49" u="1"/>
        <s v="2026-02-09 13:08:47" u="1"/>
        <s v="2026-02-09 13:36:21" u="1"/>
        <s v="2026-02-09 13:52:34" u="1"/>
        <s v="2026-02-09 14:00:30" u="1"/>
        <s v="2026-02-09 14:15:56" u="1"/>
        <s v="2026-02-09 14:21:06" u="1"/>
        <s v="2026-02-09 14:27:09" u="1"/>
        <s v="2026-02-09 14:28:33" u="1"/>
        <s v="2026-02-09 16:39:02" u="1"/>
        <s v="2026-02-09 16:44:25" u="1"/>
        <s v="2026-02-09 17:03:18" u="1"/>
        <s v="2026-02-09 18:10:17" u="1"/>
        <s v="2026-02-10 08:53:40" u="1"/>
        <s v="2026-02-10 09:25:26" u="1"/>
        <s v="2026-02-10 10:27:07" u="1"/>
        <s v="2026-02-10 11:44:38" u="1"/>
        <s v="2026-02-10 13:15:42" u="1"/>
        <s v="2026-02-10 13:31:35" u="1"/>
        <s v="2026-02-10 13:32:32" u="1"/>
        <s v="2026-02-10 14:54:50" u="1"/>
        <s v="2026-02-10 17:55:51" u="1"/>
        <s v="2026-02-11 06:51:25" u="1"/>
        <s v="2026-02-11 06:52:44" u="1"/>
        <s v="2026-02-11 07:03:04" u="1"/>
        <s v="2026-02-11 07:03:35" u="1"/>
        <s v="2026-02-11 07:36:09" u="1"/>
        <s v="2026-02-11 07:47:49" u="1"/>
        <s v="2026-02-11 07:55:26" u="1"/>
        <s v="2026-02-11 08:15:05" u="1"/>
        <s v="2026-02-11 08:17:16" u="1"/>
        <s v="2026-02-11 08:19:50" u="1"/>
        <s v="2026-02-11 08:23:48" u="1"/>
        <s v="2026-02-11 08:56:15" u="1"/>
        <s v="2026-02-11 09:02:54" u="1"/>
        <s v="2026-02-11 09:03:30" u="1"/>
        <s v="2026-02-11 09:27:49" u="1"/>
        <s v="2026-02-11 09:31:34" u="1"/>
        <s v="2026-02-11 09:32:21" u="1"/>
        <s v="2026-02-11 09:38:51" u="1"/>
        <s v="2026-02-11 10:26:00" u="1"/>
        <s v="2026-02-11 10:29:02" u="1"/>
        <s v="2026-02-11 10:40:21" u="1"/>
        <s v="2026-02-11 11:05:10" u="1"/>
        <s v="2026-02-11 11:24:41" u="1"/>
        <s v="2026-02-11 11:30:10" u="1"/>
        <s v="2026-02-11 11:35:35" u="1"/>
        <s v="2026-02-11 11:36:33" u="1"/>
        <s v="2026-02-11 11:39:34" u="1"/>
        <s v="2026-02-11 12:12:25" u="1"/>
        <s v="2026-02-11 13:08:34" u="1"/>
        <s v="2026-02-11 13:09:17" u="1"/>
        <s v="2026-02-11 13:44:39" u="1"/>
        <s v="2026-02-11 13:45:58" u="1"/>
        <s v="2026-02-11 13:53:39" u="1"/>
        <s v="2026-02-11 14:01:03" u="1"/>
        <s v="2026-02-11 14:23:08" u="1"/>
        <s v="2026-02-11 14:28:56" u="1"/>
        <s v="2026-02-11 14:50:41" u="1"/>
        <s v="2026-02-11 15:31:29" u="1"/>
        <s v="2026-02-11 16:12:37" u="1"/>
        <s v="2026-02-11 16:17:39" u="1"/>
        <s v="2026-02-11 17:10:07" u="1"/>
        <s v="2026-02-11 18:08:52" u="1"/>
        <s v="2026-02-16 11:37:41" u="1"/>
        <s v="2026-02-12 08:37:17" u="1"/>
        <s v="2026-02-12 08:52:28" u="1"/>
        <s v="2026-02-12 09:35:35" u="1"/>
        <s v="2026-02-12 10:10:08" u="1"/>
        <s v="2026-02-12 10:43:32" u="1"/>
        <s v="2026-02-12 10:44:44" u="1"/>
        <s v="2026-02-12 10:44:47" u="1"/>
        <s v="2026-02-12 10:44:51" u="1"/>
        <s v="2026-02-12 10:44:52" u="1"/>
        <s v="2026-02-12 10:49:56" u="1"/>
        <s v="2026-02-12 10:50:41" u="1"/>
        <s v="2026-02-12 10:51:45" u="1"/>
        <s v="2026-02-12 10:51:47" u="1"/>
        <s v="2026-02-12 10:51:48" u="1"/>
        <s v="2026-02-12 10:51:51" u="1"/>
        <s v="2026-02-12 10:55:05" u="1"/>
        <s v="2026-02-12 11:02:17" u="1"/>
        <s v="2026-02-12 11:13:43" u="1"/>
        <s v="2026-02-12 12:03:49" u="1"/>
        <s v="2026-02-12 12:04:19" u="1"/>
        <s v="2026-02-12 12:31:19" u="1"/>
        <s v="2026-02-12 12:46:39" u="1"/>
        <s v="2026-02-12 13:37:11" u="1"/>
        <s v="2026-02-12 13:59:58" u="1"/>
        <s v="2026-02-12 14:03:19" u="1"/>
        <s v="2026-02-12 14:07:15" u="1"/>
        <s v="2026-02-12 14:24:34" u="1"/>
        <s v="2026-02-12 14:35:13" u="1"/>
        <s v="2026-02-12 14:35:38" u="1"/>
        <s v="2026-02-12 15:37:09" u="1"/>
        <s v="2026-02-12 16:25:35" u="1"/>
        <s v="2026-02-12 16:45:08" u="1"/>
        <s v="2026-02-12 16:59:02" u="1"/>
        <s v="2026-02-13 09:31:56" u="1"/>
        <s v="2026-02-13 10:21:56" u="1"/>
        <s v="2026-02-13 10:22:15" u="1"/>
        <s v="2026-02-13 10:31:00" u="1"/>
        <s v="2026-02-13 11:04:29" u="1"/>
        <s v="2026-02-13 11:40:48" u="1"/>
        <s v="2026-02-13 12:06:17" u="1"/>
        <s v="2026-02-13 13:04:32" u="1"/>
        <s v="2026-02-13 14:05:28" u="1"/>
        <s v="2026-02-13 20:37:26" u="1"/>
        <s v="2026-02-16 08:48:01" u="1"/>
        <s v="2026-02-16 08:51:26" u="1"/>
        <s v="2026-02-16 10:27:53" u="1"/>
        <s v="2026-02-16 14:38:33" u="1"/>
        <s v="2026-02-16 14:56:19" u="1"/>
        <s v="2026-02-16 15:59:11" u="1"/>
        <s v="2026-02-17 14:02:37" u="1"/>
        <s v="2026-02-17 15:09:05" u="1"/>
        <s v="2026-02-17 15:29:49" u="1"/>
        <s v="2026-02-10 16:02:00" u="1"/>
        <s v="2026-02-10 17:06:23" u="1"/>
        <s v="2026-02-11 13:17:28" u="1"/>
        <s v="2026-02-09 08:57:21" u="1"/>
        <s v="2026-02-09 09:14:07" u="1"/>
        <s v="2026-02-17 15:45:04" u="1"/>
        <s v="2026-02-10 21:28:43" u="1"/>
        <s v="2026-02-10 21:28:44" u="1"/>
        <s v="2026-02-04 13:59:33" u="1"/>
        <s v="2026-02-10 14:45:06" u="1"/>
        <s v="2026-02-17 13:40:45" u="1"/>
        <s v="2026-01-28 10:49:42" u="1"/>
        <s v="2026-01-28 15:22:47" u="1"/>
        <s v="2026-01-30 09:09:52" u="1"/>
        <s v="2026-02-03 10:14:56" u="1"/>
        <s v="2026-02-10 17:55:32" u="1"/>
        <s v="2026-02-04 10:06:49" u="1"/>
        <s v="2026-02-04 14:04:43" u="1"/>
        <s v="2026-02-04 15:44:16" u="1"/>
        <s v="2026-02-05 08:47:35" u="1"/>
        <s v="2026-02-05 08:51:20" u="1"/>
        <s v="2026-02-05 16:46:37" u="1"/>
        <s v="2026-02-07 11:16:23" u="1"/>
        <s v="2026-02-09 13:51:33" u="1"/>
        <s v="2026-02-09 14:26:49" u="1"/>
        <s v="2026-02-10 11:21:38" u="1"/>
        <s v="2026-02-10 13:11:52" u="1"/>
        <s v="2026-02-10 16:43:26" u="1"/>
        <s v="2026-02-10 17:04:56" u="1"/>
        <s v="2026-02-10 17:17:43" u="1"/>
        <s v="2026-02-10 17:31:26" u="1"/>
        <s v="2026-02-11 15:28:36" u="1"/>
        <s v="2026-02-11 15:48:13" u="1"/>
        <s v="2026-02-11 18:41:27" u="1"/>
        <s v="2026-02-11 18:51:10" u="1"/>
        <s v="2026-02-12 06:43:14" u="1"/>
        <s v="2026-02-12 09:22:08" u="1"/>
        <s v="2026-02-12 10:05:10" u="1"/>
        <s v="2026-02-12 14:07:30" u="1"/>
        <s v="2026-02-17 14:36:49" u="1"/>
        <s v="2026-02-17 14:37:06" u="1"/>
        <s v="2026-02-13 08:50:28" u="1"/>
        <s v="2026-02-13 09:36:47" u="1"/>
        <s v="2026-02-13 13:15:57" u="1"/>
        <s v="2026-02-13 13:57:27" u="1"/>
        <s v="2026-02-13 15:04:38" u="1"/>
        <s v="2026-02-13 17:35:47" u="1"/>
        <s v="2026-02-17 15:30:25" u="1"/>
        <s v="2026-02-13 09:01:14" u="1"/>
        <s v="2026-02-06 13:24:48" u="1"/>
        <s v="2026-02-13 09:05:27" u="1"/>
        <s v="2026-02-13 09:05:51" u="1"/>
        <s v="2026-02-03 12:30:34" u="1"/>
        <s v="2026-02-03 12:36:01" u="1"/>
        <s v="2026-02-17 07:10:17" u="1"/>
        <s v="2026-01-31 07:39:21" u="1"/>
        <s v="2026-02-06 13:26:05" u="1"/>
        <s v="2026-02-06 13:26:39" u="1"/>
        <s v="2026-02-03 10:41:26" u="1"/>
        <s v="2026-02-03 07:51:02" u="1"/>
        <s v="2026-02-03 11:12:32" u="1"/>
        <s v="2026-02-13 09:06:52" u="1"/>
        <s v="2026-02-07 09:04:50" u="1"/>
        <s v="2026-02-06 12:45:29" u="1"/>
        <s v="2026-02-09 08:57:48" u="1"/>
        <s v="2026-01-29 07:49:28" u="1"/>
        <s v="2026-02-03 16:54:57" u="1"/>
        <s v="2026-02-03 16:55:26" u="1"/>
        <s v="2026-02-16 11:42:46" u="1"/>
        <s v="2026-02-06 10:30:08" u="1"/>
        <s v="2026-02-06 10:29:20" u="1"/>
        <s v="2026-02-06 10:30:38" u="1"/>
        <s v="2026-02-03 15:11:12" u="1"/>
        <s v="2026-02-10 21:28:41" u="1"/>
        <s v="2026-02-10 21:28:42" u="1"/>
        <s v="2026-01-30 08:31:41" u="1"/>
        <s v="2026-02-10 20:18:52" u="1"/>
        <s v="2026-02-10 08:48:25" u="1"/>
        <s v="2026-02-03 09:42:01" u="1"/>
        <s v="2026-02-16 11:42:07" u="1"/>
        <s v="2026-02-16 15:40:00" u="1"/>
        <s v="2026-02-06 12:33:55" u="1"/>
        <s v="2026-02-10 12:03:47" u="1"/>
        <s v="2026-02-17 06:55:32" u="1"/>
        <s v="2026-02-03 11:00:38" u="1"/>
        <s v="2026-02-13 14:55:33" u="1"/>
        <s v="2026-02-03 13:04:56" u="1"/>
        <s v="2026-02-16 12:02:34" u="1"/>
        <s v="2026-02-12 08:39:08" u="1"/>
        <s v="2026-02-09 15:22:14" u="1"/>
        <s v="2026-02-13 09:07:28" u="1"/>
        <s v="2026-02-10 09:27:30" u="1"/>
        <s v="2026-02-04 06:42:28" u="1"/>
        <s v="2026-02-04 11:08:13" u="1"/>
        <s v="2026-02-11 10:26:19" u="1"/>
        <s v="2026-01-29 14:38:10" u="1"/>
        <s v="2026-02-09 10:02:03" u="1"/>
        <s v="2026-02-09 16:57:36" u="1"/>
        <s v="2026-01-27 15:17:03" u="1"/>
        <s v="2026-01-27 15:37:45" u="1"/>
        <s v="2026-01-27 16:51:11" u="1"/>
        <s v="2026-01-28 09:36:19" u="1"/>
        <s v="2026-01-28 13:25:54" u="1"/>
        <s v="2026-01-29 15:25:57" u="1"/>
        <s v="2026-02-17 06:57:02" u="1"/>
        <s v="2026-01-31 13:26:48" u="1"/>
        <s v="2026-02-03 08:17:13" u="1"/>
        <s v="2026-02-03 09:18:11" u="1"/>
        <s v="2026-02-03 09:23:49" u="1"/>
        <s v="2026-02-03 09:41:19" u="1"/>
        <s v="2026-02-03 09:41:22" u="1"/>
        <s v="2026-02-03 09:50:35" u="1"/>
        <s v="2026-02-03 10:23:46" u="1"/>
        <s v="2026-02-03 10:32:49" u="1"/>
        <s v="2026-02-03 10:58:15" u="1"/>
        <s v="2026-02-03 13:24:20" u="1"/>
        <s v="2026-02-03 16:31:39" u="1"/>
        <s v="2026-02-03 16:33:16" u="1"/>
        <s v="2026-02-03 17:45:57" u="1"/>
        <s v="2026-02-04 11:31:14" u="1"/>
        <s v="2026-02-06 07:48:05" u="1"/>
        <s v="2026-02-06 08:18:52" u="1"/>
        <s v="2026-02-06 08:42:33" u="1"/>
        <s v="2026-02-06 08:47:48" u="1"/>
        <s v="2026-02-06 09:38:57" u="1"/>
        <s v="2026-02-06 10:55:05" u="1"/>
        <s v="2026-02-06 11:27:21" u="1"/>
        <s v="2026-02-06 11:31:04" u="1"/>
        <s v="2026-02-06 13:34:31" u="1"/>
        <s v="2026-02-06 13:47:07" u="1"/>
        <s v="2026-02-06 14:00:58" u="1"/>
        <s v="2026-02-06 14:14:55" u="1"/>
        <s v="2026-02-06 14:29:04" u="1"/>
        <s v="2026-02-06 15:29:04" u="1"/>
        <s v="2026-02-06 15:33:31" u="1"/>
        <s v="2026-02-06 15:40:39" u="1"/>
        <s v="2026-02-06 17:55:45" u="1"/>
        <s v="2026-02-09 09:37:48" u="1"/>
        <s v="2026-02-09 10:18:09" u="1"/>
        <s v="2026-02-09 10:52:39" u="1"/>
        <s v="2026-02-09 13:51:44" u="1"/>
        <s v="2026-02-09 14:25:41" u="1"/>
        <s v="2026-02-09 15:47:24" u="1"/>
        <s v="2026-02-09 15:47:39" u="1"/>
        <s v="2026-02-09 17:01:31" u="1"/>
        <s v="2026-02-09 17:05:36" u="1"/>
        <s v="2026-02-16 09:00:51" u="1"/>
        <s v="2026-02-09 17:10:29" u="1"/>
        <s v="2026-02-10 09:39:29" u="1"/>
        <s v="2026-02-12 10:44:41" u="1"/>
        <s v="2026-02-10 10:30:34" u="1"/>
        <s v="2026-02-10 11:50:47" u="1"/>
        <s v="2026-02-10 12:08:06" u="1"/>
        <s v="2026-02-13 06:28:01" u="1"/>
        <s v="2026-02-10 12:45:20" u="1"/>
        <s v="2026-02-10 14:27:38" u="1"/>
        <s v="2026-02-12 10:45:22" u="1"/>
        <s v="2026-02-10 15:54:06" u="1"/>
        <s v="2026-02-10 16:05:53" u="1"/>
        <s v="2026-02-10 16:08:00" u="1"/>
        <s v="2026-02-10 16:57:46" u="1"/>
        <s v="2026-02-10 17:18:55" u="1"/>
        <s v="2026-02-10 17:58:02" u="1"/>
        <s v="2026-02-11 08:57:16" u="1"/>
        <s v="2026-02-11 10:16:31" u="1"/>
        <s v="2026-02-11 10:19:16" u="1"/>
        <s v="2026-02-16 11:36:59" u="1"/>
        <s v="2026-02-11 10:49:38" u="1"/>
        <s v="2026-02-11 11:04:23" u="1"/>
        <s v="2026-02-11 13:51:02" u="1"/>
        <s v="2026-02-11 14:13:21" u="1"/>
        <s v="2026-02-16 11:38:46" u="1"/>
        <s v="2026-02-11 16:13:09" u="1"/>
        <s v="2026-02-12 07:27:05" u="1"/>
        <s v="2026-02-16 11:38:13" u="1"/>
        <s v="2026-02-12 08:19:36" u="1"/>
        <s v="2026-02-12 09:31:05" u="1"/>
        <s v="2026-02-12 11:23:45" u="1"/>
        <s v="2026-02-12 11:40:16" u="1"/>
        <s v="2026-02-12 13:07:31" u="1"/>
        <s v="2026-02-13 07:04:34" u="1"/>
        <s v="2026-02-12 16:02:27" u="1"/>
        <s v="2026-02-12 16:17:09" u="1"/>
        <s v="2026-02-12 16:55:31" u="1"/>
        <s v="2026-02-12 16:57:20" u="1"/>
        <s v="2026-02-13 08:29:48" u="1"/>
        <s v="2026-02-13 08:39:27" u="1"/>
        <s v="2026-02-13 09:05:01" u="1"/>
        <s v="2026-02-13 11:02:38" u="1"/>
        <s v="2026-02-13 14:11:05" u="1"/>
        <s v="2026-02-13 15:11:19" u="1"/>
        <s v="2026-02-13 15:57:57" u="1"/>
        <s v="2026-02-13 16:19:05" u="1"/>
        <s v="2026-02-13 16:28:31" u="1"/>
        <s v="2026-02-16 09:11:18" u="1"/>
        <s v="2026-02-16 09:45:46" u="1"/>
        <s v="2026-02-16 11:11:12" u="1"/>
        <s v="2026-02-16 13:52:12" u="1"/>
        <s v="2026-02-16 15:10:02" u="1"/>
        <s v="2026-02-16 21:51:42" u="1"/>
        <s v="2026-02-17 10:40:56" u="1"/>
        <s v="2026-02-03 15:54:35" u="1"/>
        <s v="2026-02-02 13:16:20" u="1"/>
        <s v="2026-02-11 08:47:26" u="1"/>
        <s v="2026-02-06 17:51:34" u="1"/>
        <s v="2026-02-11 15:39:00" u="1"/>
        <s v="2026-02-10 09:57:16" u="1"/>
        <s v="2026-02-10 08:23:15" u="1"/>
        <s v="2026-02-03 16:40:20" u="1"/>
        <s v="2026-02-11 19:36:55" u="1"/>
        <s v="2026-02-11 10:07:58" u="1"/>
        <s v="2026-01-28 18:10:08" u="1"/>
        <s v="2026-02-09 07:44:11" u="1"/>
        <s v="2026-02-04 09:29:47" u="1"/>
        <s v="2026-02-10 13:26:22" u="1"/>
        <s v="2026-02-10 08:51:36" u="1"/>
        <s v="2026-02-11 13:18:19" u="1"/>
        <s v="2026-02-09 11:50:06" u="1"/>
        <s v="2026-02-12 17:51:20" u="1"/>
        <s v="2026-02-09 10:07:41" u="1"/>
        <s v="2026-02-04 14:19:43" u="1"/>
        <s v="2026-02-06 10:59:04" u="1"/>
        <s v="2026-02-13 08:14:14" u="1"/>
        <s v="2026-02-12 07:04:56" u="1"/>
        <s v="2026-02-02 11:57:36" u="1"/>
        <s v="2026-02-10 13:39:48" u="1"/>
        <s v="2026-02-03 07:55:09" u="1"/>
        <s v="2026-02-03 07:55:38" u="1"/>
        <s v="2026-02-02 13:39:48" u="1"/>
        <s v="2026-02-03 07:50:02" u="1"/>
        <s v="2026-02-11 10:57:37" u="1"/>
        <s v="2026-02-08 21:35:21" u="1"/>
        <s v="2026-02-08 21:35:43" u="1"/>
        <s v="2026-02-10 11:40:30" u="1"/>
        <s v="2026-02-16 15:55:19" u="1"/>
        <s v="2026-02-05 16:03:24" u="1"/>
        <s v="2026-02-09 16:30:10" u="1"/>
        <s v="2026-02-05 15:51:08" u="1"/>
        <s v="2026-02-16 19:08:04" u="1"/>
        <s v="2026-02-11 08:38:38" u="1"/>
        <s v="2026-02-06 15:23:07" u="1"/>
        <s v="2026-02-10 15:14:19" u="1"/>
        <s v="2026-01-23 09:37:51" u="1"/>
        <s v="2026-02-10 13:08:04" u="1"/>
        <s v="2026-02-09 10:20:43" u="1"/>
        <s v="2026-02-03 11:01:56" u="1"/>
        <s v="2026-02-11 07:36:34" u="1"/>
        <s v="2026-02-11 10:00:20" u="1"/>
        <s v="2026-02-10 12:59:46" u="1"/>
        <s v="2026-02-06 09:01:10" u="1"/>
        <s v="2026-01-27 14:08:34" u="1"/>
        <s v="2026-01-27 17:36:19" u="1"/>
        <s v="2026-01-28 10:10:33" u="1"/>
        <s v="2026-02-16 11:40:44" u="1"/>
        <s v="2026-01-29 11:02:33" u="1"/>
        <s v="2026-01-29 14:10:17" u="1"/>
        <s v="2026-01-30 09:14:00" u="1"/>
        <s v="2026-02-02 09:12:08" u="1"/>
        <s v="2026-02-02 09:28:42" u="1"/>
        <s v="2026-02-02 10:24:16" u="1"/>
        <s v="2026-02-02 10:42:19" u="1"/>
        <s v="2026-02-02 10:42:39" u="1"/>
        <s v="2026-02-16 15:07:09" u="1"/>
        <s v="2026-02-02 14:02:12" u="1"/>
        <s v="2026-02-02 15:57:51" u="1"/>
        <s v="2026-02-02 16:30:46" u="1"/>
        <s v="2026-02-02 18:16:15" u="1"/>
        <s v="2026-02-03 10:08:19" u="1"/>
        <s v="2026-02-03 10:37:32" u="1"/>
        <s v="2026-02-03 11:46:02" u="1"/>
        <s v="2026-02-03 12:07:20" u="1"/>
        <s v="2026-02-10 14:01:21" u="1"/>
        <s v="2026-02-03 12:55:51" u="1"/>
        <s v="2026-02-03 13:20:56" u="1"/>
        <s v="2026-02-03 13:31:17" u="1"/>
        <s v="2026-02-03 14:26:39" u="1"/>
        <s v="2026-02-03 16:37:52" u="1"/>
        <s v="2026-02-03 16:42:39" u="1"/>
        <s v="2026-02-03 16:53:57" u="1"/>
        <s v="2026-02-04 10:07:17" u="1"/>
        <s v="2026-02-04 10:12:41" u="1"/>
        <s v="2026-02-04 13:26:48" u="1"/>
        <s v="2026-02-04 13:35:53" u="1"/>
        <s v="2026-02-04 15:04:22" u="1"/>
        <s v="2026-02-04 16:22:54" u="1"/>
        <s v="2026-02-13 15:02:19" u="1"/>
        <s v="2026-02-11 15:39:01" u="1"/>
        <s v="2026-02-05 08:37:41" u="1"/>
        <s v="2026-02-05 09:35:23" u="1"/>
        <s v="2026-02-05 09:42:45" u="1"/>
        <s v="2026-02-05 14:24:59" u="1"/>
        <s v="2026-02-05 14:44:46" u="1"/>
        <s v="2026-02-05 15:17:54" u="1"/>
        <s v="2026-02-06 08:31:30" u="1"/>
        <s v="2026-02-06 08:46:58" u="1"/>
        <s v="2026-02-06 09:22:43" u="1"/>
        <s v="2026-02-06 09:38:44" u="1"/>
        <s v="2026-02-06 09:51:42" u="1"/>
        <s v="2026-02-06 09:53:09" u="1"/>
        <s v="2026-02-06 10:42:48" u="1"/>
        <s v="2026-02-09 09:39:55" u="1"/>
        <s v="2026-02-13 06:44:06" u="1"/>
        <s v="2026-02-06 13:10:22" u="1"/>
        <s v="2026-02-06 13:21:23" u="1"/>
        <s v="2026-02-06 16:10:46" u="1"/>
        <s v="2026-02-06 16:27:49" u="1"/>
        <s v="2026-02-06 16:55:15" u="1"/>
        <s v="2026-02-07 07:47:15" u="1"/>
        <s v="2026-02-09 08:58:06" u="1"/>
        <s v="2026-02-09 09:52:55" u="1"/>
        <s v="2026-02-09 10:20:11" u="1"/>
        <s v="2026-02-09 11:18:31" u="1"/>
        <s v="2026-02-09 14:05:04" u="1"/>
        <s v="2026-02-09 15:49:53" u="1"/>
        <s v="2026-02-09 16:42:05" u="1"/>
        <s v="2026-02-10 08:20:14" u="1"/>
        <s v="2026-02-10 09:00:15" u="1"/>
        <s v="2026-02-10 09:24:27" u="1"/>
        <s v="2026-02-10 09:36:03" u="1"/>
        <s v="2026-02-10 09:38:58" u="1"/>
        <s v="2026-02-10 09:54:44" u="1"/>
        <s v="2026-02-10 09:58:45" u="1"/>
        <s v="2026-02-10 10:20:16" u="1"/>
        <s v="2026-02-10 10:21:56" u="1"/>
        <s v="2026-02-10 10:24:08" u="1"/>
        <s v="2026-02-10 11:13:12" u="1"/>
        <s v="2026-02-10 11:26:36" u="1"/>
        <s v="2026-02-10 11:33:29" u="1"/>
        <s v="2026-02-10 11:33:49" u="1"/>
        <s v="2026-02-10 11:45:43" u="1"/>
        <s v="2026-02-10 11:46:09" u="1"/>
        <s v="2026-02-10 11:46:38" u="1"/>
        <s v="2026-02-10 11:48:51" u="1"/>
        <s v="2026-02-10 11:50:32" u="1"/>
        <s v="2026-02-10 11:50:40" u="1"/>
        <s v="2026-02-10 11:51:00" u="1"/>
        <s v="2026-02-10 12:34:11" u="1"/>
        <s v="2026-02-10 13:10:11" u="1"/>
        <s v="2026-02-10 13:35:10" u="1"/>
        <s v="2026-02-10 14:11:24" u="1"/>
        <s v="2026-02-10 14:49:16" u="1"/>
        <s v="2026-02-10 14:57:02" u="1"/>
        <s v="2026-02-10 15:11:22" u="1"/>
        <s v="2026-02-10 15:15:06" u="1"/>
        <s v="2026-02-10 15:24:46" u="1"/>
        <s v="2026-02-10 15:25:20" u="1"/>
        <s v="2026-02-10 15:48:41" u="1"/>
        <s v="2026-02-10 17:04:48" u="1"/>
        <s v="2026-02-10 17:56:31" u="1"/>
        <s v="2026-02-11 06:31:59" u="1"/>
        <s v="2026-02-11 06:56:20" u="1"/>
        <s v="2026-02-11 07:05:48" u="1"/>
        <s v="2026-02-11 07:07:31" u="1"/>
        <s v="2026-02-11 07:09:19" u="1"/>
        <s v="2026-02-11 07:11:36" u="1"/>
        <s v="2026-02-11 07:19:08" u="1"/>
        <s v="2026-02-11 07:53:27" u="1"/>
        <s v="2026-02-11 07:53:58" u="1"/>
        <s v="2026-02-11 08:14:30" u="1"/>
        <s v="2026-02-11 08:32:39" u="1"/>
        <s v="2026-02-11 08:33:50" u="1"/>
        <s v="2026-02-11 08:58:13" u="1"/>
        <s v="2026-02-11 09:14:51" u="1"/>
        <s v="2026-02-11 09:20:24" u="1"/>
        <s v="2026-02-11 09:23:27" u="1"/>
        <s v="2026-02-11 09:28:12" u="1"/>
        <s v="2026-02-11 09:34:45" u="1"/>
        <s v="2026-02-11 09:46:27" u="1"/>
        <s v="2026-02-11 09:58:18" u="1"/>
        <s v="2026-02-11 10:54:56" u="1"/>
        <s v="2026-02-11 10:59:05" u="1"/>
        <s v="2026-02-11 11:02:28" u="1"/>
        <s v="2026-02-11 11:50:53" u="1"/>
        <s v="2026-02-11 12:09:00" u="1"/>
        <s v="2026-02-11 12:14:37" u="1"/>
        <s v="2026-02-11 12:17:41" u="1"/>
        <s v="2026-02-11 12:38:45" u="1"/>
        <s v="2026-02-11 13:10:07" u="1"/>
        <s v="2026-02-11 13:20:04" u="1"/>
        <s v="2026-02-11 13:35:22" u="1"/>
        <s v="2026-02-11 13:37:04" u="1"/>
        <s v="2026-02-11 13:44:45" u="1"/>
        <s v="2026-02-11 13:50:54" u="1"/>
        <s v="2026-02-11 14:02:16" u="1"/>
        <s v="2026-02-11 14:10:11" u="1"/>
        <s v="2026-02-11 14:51:31" u="1"/>
        <s v="2026-02-11 14:52:45" u="1"/>
        <s v="2026-02-11 15:52:55" u="1"/>
        <s v="2026-02-11 16:03:42" u="1"/>
        <s v="2026-02-11 16:15:41" u="1"/>
        <s v="2026-02-11 16:21:59" u="1"/>
        <s v="2026-02-11 16:47:48" u="1"/>
        <s v="2026-02-11 17:01:45" u="1"/>
        <s v="2026-02-11 17:50:48" u="1"/>
        <s v="2026-02-12 07:44:46" u="1"/>
        <s v="2026-02-12 07:55:49" u="1"/>
        <s v="2026-02-12 08:14:18" u="1"/>
        <s v="2026-02-12 08:16:10" u="1"/>
        <s v="2026-02-12 08:17:48" u="1"/>
        <s v="2026-02-12 08:34:03" u="1"/>
        <s v="2026-02-12 09:06:04" u="1"/>
        <s v="2026-02-12 09:16:26" u="1"/>
        <s v="2026-02-12 09:23:12" u="1"/>
        <s v="2026-02-12 10:30:49" u="1"/>
        <s v="2026-02-12 11:22:41" u="1"/>
        <s v="2026-02-12 14:12:38" u="1"/>
        <s v="2026-02-12 14:53:37" u="1"/>
        <s v="2026-02-12 15:35:21" u="1"/>
        <s v="2026-02-12 15:35:25" u="1"/>
        <s v="2026-02-12 16:20:19" u="1"/>
        <s v="2026-02-13 10:32:24" u="1"/>
        <s v="2026-02-13 10:35:48" u="1"/>
        <s v="2026-02-13 11:03:21" u="1"/>
        <s v="2026-02-13 11:29:34" u="1"/>
        <s v="2026-02-13 11:45:19" u="1"/>
        <s v="2026-02-13 11:53:25" u="1"/>
        <s v="2026-02-13 12:05:47" u="1"/>
        <s v="2026-02-13 13:38:47" u="1"/>
        <s v="2026-02-13 13:43:05" u="1"/>
        <s v="2026-02-13 13:50:46" u="1"/>
        <s v="2026-02-13 14:31:57" u="1"/>
        <s v="2026-02-16 10:04:48" u="1"/>
        <s v="2026-02-16 18:26:51" u="1"/>
        <s v="2026-02-16 18:28:39" u="1"/>
        <s v="2026-02-12 10:16:42" u="1"/>
        <s v="2026-02-06 13:07:22" u="1"/>
        <s v="2026-02-06 15:34:23" u="1"/>
        <s v="2026-02-09 10:01:42" u="1"/>
        <s v="2026-02-09 15:00:35" u="1"/>
        <s v="2026-02-09 16:45:43" u="1"/>
        <s v="2026-02-09 17:12:28" u="1"/>
        <s v="2026-02-10 07:32:59" u="1"/>
        <s v="2026-02-10 09:22:05" u="1"/>
        <s v="2026-02-10 10:09:13" u="1"/>
        <s v="2026-02-11 13:18:07" u="1"/>
        <s v="2026-02-11 15:24:57" u="1"/>
        <s v="2026-02-12 22:08:37" u="1"/>
        <s v="2026-02-16 09:39:29" u="1"/>
        <s v="2026-02-16 10:17:30" u="1"/>
        <s v="2026-02-16 12:14:14" u="1"/>
        <s v="2026-02-10 14:25:46" u="1"/>
        <s v="2026-02-10 16:05:23" u="1"/>
        <s v="2026-02-05 11:43:13" u="1"/>
        <s v="2026-02-06 11:40:39" u="1"/>
        <s v="2026-02-06 11:39:27" u="1"/>
        <s v="2026-01-28 14:26:11" u="1"/>
        <s v="2026-02-02 11:20:46" u="1"/>
        <s v="2026-02-09 17:00:55" u="1"/>
        <s v="2026-02-04 14:11:03" u="1"/>
        <s v="2026-02-02 16:54:00" u="1"/>
        <s v="2026-02-09 16:36:07" u="1"/>
        <s v="2026-02-10 09:44:46" u="1"/>
        <s v="2026-02-02 18:26:33" u="1"/>
        <s v="2026-02-10 09:34:21" u="1"/>
        <s v="2026-01-28 10:50:48" u="1"/>
        <s v="2026-02-04 10:58:49" u="1"/>
        <s v="2026-02-05 12:01:07" u="1"/>
        <s v="2026-02-12 08:54:11" u="1"/>
        <s v="2026-02-13 06:27:17" u="1"/>
        <s v="2026-02-04 06:33:26" u="1"/>
        <s v="2026-02-06 09:01:03" u="1"/>
        <s v="2026-01-27 13:11:07" u="1"/>
        <s v="2026-02-04 09:32:48" u="1"/>
        <s v="2026-02-02 08:18:07" u="1"/>
        <s v="2026-02-02 08:54:44" u="1"/>
        <s v="2026-02-02 09:19:41" u="1"/>
        <s v="2026-02-11 08:29:22" u="1"/>
        <s v="2026-02-02 10:23:14" u="1"/>
        <s v="2026-02-02 10:40:47" u="1"/>
        <s v="2026-02-02 10:53:15" u="1"/>
        <s v="2026-02-02 10:57:26" u="1"/>
        <s v="2026-02-11 17:12:11" u="1"/>
        <s v="2026-02-02 11:34:32" u="1"/>
        <s v="2026-02-02 11:40:17" u="1"/>
        <s v="2026-02-02 11:43:27" u="1"/>
        <s v="2026-02-02 11:47:39" u="1"/>
        <s v="2026-02-02 12:24:42" u="1"/>
        <s v="2026-02-02 15:14:00" u="1"/>
        <s v="2026-02-02 15:18:11" u="1"/>
        <s v="2026-02-02 15:26:48" u="1"/>
        <s v="2026-02-02 15:31:48" u="1"/>
        <s v="2026-02-02 16:07:26" u="1"/>
        <s v="2026-02-02 16:24:48" u="1"/>
        <s v="2026-02-02 16:34:17" u="1"/>
        <s v="2026-02-02 17:03:09" u="1"/>
        <s v="2026-02-02 17:24:15" u="1"/>
        <s v="2026-02-03 10:11:29" u="1"/>
        <s v="2026-02-03 13:08:54" u="1"/>
        <s v="2026-02-03 15:33:26" u="1"/>
        <s v="2026-02-03 15:48:49" u="1"/>
        <s v="2026-02-04 10:57:00" u="1"/>
        <s v="2026-02-10 10:28:47" u="1"/>
        <s v="2026-02-12 06:29:21" u="1"/>
        <s v="2026-02-04 16:21:49" u="1"/>
        <s v="2026-02-05 07:08:50" u="1"/>
        <s v="2026-02-05 09:07:13" u="1"/>
        <s v="2026-02-05 13:16:15" u="1"/>
        <s v="2026-02-05 13:34:53" u="1"/>
        <s v="2026-02-05 14:27:20" u="1"/>
        <s v="2026-02-16 06:27:02" u="1"/>
        <s v="2026-02-06 09:15:18" u="1"/>
        <s v="2026-02-13 13:20:12" u="1"/>
        <s v="2026-02-12 16:15:20" u="1"/>
        <s v="2026-02-06 18:00:33" u="1"/>
        <s v="2026-02-06 18:03:54" u="1"/>
        <s v="2026-02-06 18:06:16" u="1"/>
        <s v="2026-02-11 08:30:17" u="1"/>
        <s v="2026-02-09 10:04:29" u="1"/>
        <s v="2026-02-11 08:31:46" u="1"/>
        <s v="2026-02-09 11:20:25" u="1"/>
        <s v="2026-02-13 06:29:16" u="1"/>
        <s v="2026-02-09 13:38:28" u="1"/>
        <s v="2026-02-09 14:13:38" u="1"/>
        <s v="2026-02-09 14:52:58" u="1"/>
        <s v="2026-02-09 14:58:42" u="1"/>
        <s v="2026-02-09 15:04:12" u="1"/>
        <s v="2026-02-09 15:13:53" u="1"/>
        <s v="2026-02-09 15:43:05" u="1"/>
        <s v="2026-02-09 16:24:07" u="1"/>
        <s v="2026-02-09 16:30:21" u="1"/>
        <s v="2026-02-09 17:38:16" u="1"/>
        <s v="2026-02-09 17:48:59" u="1"/>
        <s v="2026-02-09 19:50:22" u="1"/>
        <s v="2026-02-10 07:39:19" u="1"/>
        <s v="2026-02-10 07:48:14" u="1"/>
        <s v="2026-02-10 08:38:22" u="1"/>
        <s v="2026-02-10 08:43:00" u="1"/>
        <s v="2026-02-10 09:11:32" u="1"/>
        <s v="2026-02-11 13:45:19" u="1"/>
        <s v="2026-02-10 15:18:06" u="1"/>
        <s v="2026-02-10 15:35:14" u="1"/>
        <s v="2026-02-10 16:09:35" u="1"/>
        <s v="2026-02-10 16:29:05" u="1"/>
        <s v="2026-02-10 17:38:20" u="1"/>
        <s v="2026-02-10 17:53:46" u="1"/>
        <s v="2026-02-11 08:24:45" u="1"/>
        <s v="2026-02-11 08:42:08" u="1"/>
        <s v="2026-02-11 12:48:39" u="1"/>
        <s v="2026-02-11 13:08:42" u="1"/>
        <s v="2026-02-11 13:47:15" u="1"/>
        <s v="2026-02-11 16:45:50" u="1"/>
        <s v="2026-02-13 07:04:35" u="1"/>
        <s v="2026-02-12 16:06:12" u="1"/>
        <s v="2026-02-13 12:37:05" u="1"/>
        <s v="2026-02-13 14:43:28" u="1"/>
        <s v="2026-02-16 09:45:43" u="1"/>
        <s v="2026-02-16 12:05:12" u="1"/>
        <s v="2026-02-06 15:58:32" u="1"/>
        <s v="2026-02-12 12:14:14" u="1"/>
        <s v="2026-02-12 12:20:39" u="1"/>
        <s v="2026-02-02 18:01:04" u="1"/>
        <s v="2026-02-10 12:30:05" u="1"/>
        <s v="2026-02-09 16:57:31" u="1"/>
      </sharedItems>
    </cacheField>
    <cacheField name="CLIENTEID" numFmtId="0">
      <sharedItems containsSemiMixedTypes="0" containsString="0" containsNumber="1" containsInteger="1" minValue="397373" maxValue="8909049961"/>
    </cacheField>
    <cacheField name="NOMBRE_CLIENTE" numFmtId="0">
      <sharedItems/>
    </cacheField>
    <cacheField name="TELEFONO_CONTACTO" numFmtId="0">
      <sharedItems/>
    </cacheField>
    <cacheField name="CELULAR_CONTACTO" numFmtId="0">
      <sharedItems/>
    </cacheField>
    <cacheField name="DIRECCION" numFmtId="0">
      <sharedItems containsBlank="1" count="8000">
        <s v="RURAL_163009508500000002_PROV.ITAGUI"/>
        <s v="RURAL_190674200543760002_PROV.VDA MONTEGRADE"/>
        <s v="RURAL_190378200374095001_PROV.FRAGUAS LA ESPERANZA"/>
        <s v="RURAL_190674200583500005_PROV.VDA SAN JOSE"/>
        <s v="RURAL_190649200334880001_PROV.VEREDA PUERTO RICO"/>
        <s v="RURAL_181053228000000003_PROV.VDA MORRO"/>
        <s v="RURAL_190440200590837001_PROV.VEREDA LA ESMERALDA"/>
        <s v="RURAL_190861100102330002"/>
        <s v="RURAL_190318203309500002_PROV.VEREDA  LA BRIZUELA"/>
        <s v="CL 43 BB CR 120 B -23 (INTERIOR 340 )"/>
        <s v="CR 31 CL 59 -14 (INTERIOR 201 )"/>
        <s v="CR 31 CL 59 -14 (INTERIOR 301 )"/>
        <s v="RURAL_190113200086500002_PROV.VEREDA HIGABRA"/>
        <s v="TRAN 31 SUR DIAG 32 D -28"/>
        <s v="RURAL_190318205031750005_VDA HOJAS ANCHAS"/>
        <s v="RURAL_190375100069574125_LT10_MZ D_CL 26A CR12_IN5"/>
        <s v="RURAL_190649100058250002"/>
        <s v="RURAL_190102200515200000_FARALLON"/>
        <s v="RURAL_190680100425400003"/>
        <s v="RURAL_190674100062975203_SECTOR LA FONDA"/>
        <s v="RURAL_190319205818550001_PROV.190319205818550000"/>
        <s v="RURAL_190440200900955107_VDA EL SOCORRO"/>
        <s v="RURAL_190093100351600003"/>
        <s v="RURAL_190885200702760000_VDA SAN MAU"/>
        <s v="CL 1 CR 51 B -10 (INTERIOR 302 )"/>
        <s v="RURAL_190576100129435004"/>
        <s v="CR 94 CL 57 C -65 (INTERIOR 104 )"/>
        <s v="RURAL_190576100129435007"/>
        <s v="RURAL_190660200771300003_PROV.RURAL_19066020077130"/>
        <s v="RURAL_190680200735100002"/>
        <s v="RURAL_190450200086580003_PROV.VDA EL CARDAL"/>
        <s v="RURAL_190893200903000001"/>
        <s v="RURAL_190628200040400002_PROV.EL JUNCO"/>
        <s v="RURAL_190607200478169507_PROV MONTE SERENO L507"/>
        <s v="RURAL_190319206129022000_VEREDA LA CLARITA"/>
        <s v="RURAL_190440200612500003_PROV.LAS MERCEDES"/>
        <s v="CL 59 CR 50 -3 (INTERIOR 301 )"/>
        <s v="CL 49 CR 51 -66 (INTERIOR 602 )"/>
        <s v="CR 61 CL 56 -27"/>
        <s v="RURAL_190616200150574000_CS3 FI VI GPE VDA EL ROSL"/>
        <s v="RURAL_125004528000000000_CL 20C SR CR 7 450 ANTENA"/>
        <s v="CR 57 CL 76 B SUR -70 (INTERIOR 401 )"/>
        <s v="RURAL_146025366500000001_PROV.146025366500000000"/>
        <s v="RURAL_190376200192764250_PARC PADUA LOTE 20"/>
        <s v="CR 41 CL 53 -42 (INTERIOR 334 )"/>
        <s v="CL 39 A CR 113 -28"/>
        <s v="RURAL_190740100056800005 CL 12 5-23 CASA 1"/>
        <s v="RURAL_190740100056800004 CL 12 5-23 CASA 4"/>
        <s v="RURAL_190319203834635001"/>
        <s v="RURAL_190858200480560101"/>
        <s v="DIAG 56 CL 11 -24 (INTERIOR 1701 BQ 2 MARCEVILL )"/>
        <s v="RURAL_190604200760660000_VDA ANACORETO"/>
        <s v="CR 33 CL 40 SUR -16 (INTERIOR 202 )"/>
        <s v="RURAL_190284100774465008"/>
        <s v="CR 68 CL 49 -31"/>
        <s v="RURAL_190617200499011000_PROV.PARC ESSENZA LT11"/>
        <s v="CL 44 CR 10 C -67 (INTERIOR 201 )"/>
        <s v="CL 50 CR 71 -190 (INTERIOR 106 )"/>
        <s v="RURAL_190670101153200002"/>
        <s v="CL 48 BG CR 104 -54"/>
        <s v="RURAL_190617200711150002_PROV.VEREDA PONTEZUELA"/>
        <s v="RURAL_190649200341130004_PROV.VEREDA VALLEJUELO"/>
        <s v="RURAL_190761100263100009"/>
        <s v="RURAL_190031201980560000_PAVAS"/>
        <s v="RURAL_190142200130080000_LAS AGUILAS"/>
        <s v="CL 36 CR 80 -17 (INTERIOR 101 )"/>
        <s v="RURAL_125004758000000003_CR 1C CL 23 S-207 IN 220"/>
        <s v="RURAL_190149100220144202_PROV.M24 CASA 17 APTO 201"/>
        <s v="RURAL_188024930900000001_PROV.VEREDA PIEDRAS ARRIB"/>
        <s v="RURAL_190579101165350005_MIGUEL GOMEZ"/>
        <s v="RURAL_190628100449200005"/>
        <s v="RURAL_190036200504654001_PROV.LA BALASTRERA"/>
        <s v="RURAL_190604200705600000_190604200705600000"/>
        <s v="RURAL_190616200332247001_PROV.VEREDA LAS CUCHILLAS"/>
        <s v="RURAL_190616200332240002_PROV.VEREDA LAS CUCHILLAS"/>
        <s v="RURAL_190616200332240003_PROV.VDA LAS CUCHILLAS"/>
        <s v="RURAL_190674200719050002_PROV.VDA LA COMPAÑIA"/>
        <s v="CL 58 CR 30 -59 (INTERIOR 102 )"/>
        <s v="RURAL_159083505000000333_TABLAZA CARRILER"/>
        <s v="RURAL_190670201805427003_PROV.VEREDA SAN JUAN"/>
        <s v="RURAL_161099834000000003_PROV.SALADA PTE BAJA LOS"/>
        <s v="CL 4 SUR CR 84 -155"/>
        <s v="CL 34 CR 82 B -27 (INTERIOR 1001 )"/>
        <s v="RURAL_176057562800000010_FINCA 17 VEREDA ROBLE"/>
        <s v="RURAL_190543100256505001"/>
        <s v="RURAL_176057562800000009_VDA EL ROBLE FNC 17 CS 9"/>
        <s v="RURAL_190042100339025000_190042100339025000"/>
        <s v="RURAL_176057562800000400_VDA EL ROBLE FINCA 17 CAS"/>
        <s v="RURAL_190617200783110037_PROV.RESERVA DE LLANOGRAN"/>
        <s v="CR 112 B CL 36 C -88 (INTERIOR 301 )"/>
        <s v="RURAL_190439100533800201"/>
        <s v="RURAL_190234200850325000_VEREDA PALONEGRO 850325"/>
        <s v="RURAL_190649200269990003_PROV.VEREDA LA VILLA DINA"/>
        <s v="RURAL_190149100157560003"/>
        <s v="RURAL_190190100271000000_CR DUQUE PARQUEADE"/>
        <s v="RURAL_190042200880180121_LT 121 LA RIVIERA"/>
        <s v="RURAL_190031201767540000_VEREDA QUEBRADONA"/>
        <s v="RURAL_190616200311780003_VDA LA LAJA"/>
        <s v="RURAL_190649200334010004_PROV.VEREDA VALLEJUELO"/>
        <s v="RURAL_190375100822772009_CR 12A CL 6 -277 LOTE 88"/>
        <s v="RURAL_190607200481090000_VEREDA LLANADAS"/>
        <s v="CL 11 CR 6 -59 (INTERIOR 202 )"/>
        <s v="CL 49 CR 40 -12"/>
        <s v="CL 49 CR 40 -8"/>
        <s v="CL 69 CR 49 -8 (INTERIOR 201 )"/>
        <s v="190893100504500000_CR 58A 45 14 B JOSE DOM"/>
        <s v="RURAL_190375100090900001_CR 13 CL 21-31 LC"/>
        <s v="RURAL_190698200518574001_VDA PAVAS"/>
        <s v="RURAL_190616200141000005_PROV.VDA OJO DE AGUA"/>
        <s v="CL 39 BF CR 112 A -11 (INTERIOR 322 )"/>
        <s v="RURAL_190670201895800005_PROV.VEREDA LAS ENCARNACI"/>
        <s v="RURAL_190234200777925000"/>
        <s v="RURAL_190885100003500000_CALLE LA BASCULA"/>
        <s v="CR 55 CL 77 SUR -131 (INTERIOR 57 )"/>
        <s v="CL 45 CR 32 -20 (INTERIOR 301 )"/>
        <s v="RURAL_190501200350410001"/>
        <s v="RURAL_146019299009500001_LA ALDEA"/>
        <s v="RURAL_126007920000000101_MEDELLIN LAS PALMAS"/>
        <s v="RURAL_190604100074785100_CL 4A 10A 13"/>
        <s v="RURAL_190318203208100002_PROV.190318203208100000"/>
        <s v="RURAL_190318203213375000 VDA PIEDRAS BLANCAS"/>
        <s v="RURAL_190617200774325001"/>
        <s v="RURAL_190670101099200000_KRA 6"/>
        <s v="RURAL_190440200901800001_VDA EL SOCORRO"/>
        <s v="CR 64 C CL 67 -336 (INTERIOR 1 )"/>
        <s v="RURAL_190234200777912000"/>
        <s v="RURAL_190234200777911000"/>
        <s v="CR 43 A CL 16 SUR -47"/>
        <s v="RURAL_122005400000000101_122005400000000101"/>
        <s v="RURAL_190376200374780000_VEREDA LA MILAGROSA"/>
        <s v="CR 32 CL 59 A -229 (INTERIOR 905 BQ 2 )"/>
        <s v="CR 32 CL 59 A -229 (INTERIOR 704 BQ 2 )"/>
        <s v="CR 82 CL 9 SUR -450 (INTERIOR 226 )"/>
        <s v="CL 3 SUR CR 53 -81 (INTERIOR 302 )"/>
        <s v="RURAL_190234200777868000"/>
        <s v="RURAL_190234200778057000"/>
        <s v="RURAL_190234200777933000"/>
        <s v="RURAL_190234200777856000"/>
        <s v="CL 52 CR 122 -88 (INTERIOR 114 )"/>
        <s v="CR 107 CL 36 -88"/>
        <s v="RURAL_190033200894977001_PROV.RURAL_19003320089497"/>
        <s v="RURAL_190206100292500001_CALLE ABELARDO ARANGO"/>
        <s v="RURAL_190680200491005000"/>
        <s v="RURAL_190674200632850002_190674200632850002"/>
        <s v="RURAL_190400200398890001_PROV._VDA LA MADERA"/>
        <s v="RURAL_181040721500000006 VDA LA MAGDALENA"/>
        <s v="RURAL_190285200712442001_PROV.LA BLANQUITA"/>
        <s v="RURAL_190670201803945007_PROV.VEREDA LA FLORESTA"/>
        <s v="RURAL_190029200833105000"/>
        <s v="RURAL_190656200586000002_PROV.VEREDAA LA LINCE"/>
        <s v="RURAL_190149200773555099_VDA CAMPO ALEGRE"/>
        <s v="RURAL_190674200669520000_VEREDA CHAPARRAL"/>
        <s v="CR 19 CL 59 C -57 (INTERIOR 1206 )"/>
        <s v="RURAL_190890200975750001_PROV.VEREDA BARBASCAL"/>
        <s v="RURAL_190674200559900001_EL CALVARIO"/>
        <s v="RURAL_190698200833510001_PROV.VDA LA SERRANIA"/>
        <s v="RURAL_190197200395860003_PROV.EL CHOCO"/>
        <s v="RURAL_190197200441800002_PROV.LOS POTREROS"/>
        <s v="RURAL_190378100032680001_TRES Y MEDIA - LA CRUZADA"/>
        <s v="CL 10 C SUR CR 53 B -14 (INTERIOR 301 )"/>
        <s v="RURAL_190653100156180001"/>
        <s v="RURAL_190617200499000037_ VRD EL TABLAZO SECTOR PO"/>
        <s v="CR 24 EE CL 39 A SUR -54 (INTERIOR 201 )"/>
        <s v="RURAL_190400100435368000301_CL 5 CR 5-25 (INT 301"/>
        <s v="RURAL_190660100038000005_BARRIO SAN JOAQUIN"/>
        <s v="RURAL_190093100543785001_BUENAVISTA"/>
        <s v="RURAL_190113200598920008_CORREGIMIENTO TABACAL"/>
        <s v="RURAL_190657200224720002_CL 4 CR 9 -178 INT 302"/>
        <s v="RURAL_190656100020000101_190656100020000101"/>
        <s v="RURAL_ 190614100045820201 CR 54 CL 48 -23 (INTERIO"/>
        <s v="RURAL_190376200092650027_PARCELACION MONTECAPIRO L"/>
        <s v="RURAL_130024229922500000_VEREDA LA HONDA SAN IGNAC"/>
        <s v="RURAL_190440200911083006_PROV.VDA ALTO DEL MERCADO"/>
        <s v="RUAL_190617200770090005_PROV LOTE 60 PARC LA CAMPI"/>
        <s v="CR 52 CL 53 -30 (INTERIOR 408 )"/>
        <s v="RURAL_190607200472760005_PROV VDA PANTANILLO"/>
        <s v="RURAL_190042200915810000_190042200915810000"/>
        <s v="CL 56 E CR 17 B -20 (INTERIOR 202 )"/>
        <s v="RURAL_130016299000000001_PROV.VEREDA BARRO BLANCO"/>
        <s v="CR 51 CL 38 -53 (INTERIOR 201 )"/>
        <s v="RURAL_190698200797350000_VDA MORRITOS"/>
        <s v="RURAL_147058630000000102_147058630000000102"/>
        <s v="RURAL_190604100011520011_CL EL TAMARINDO"/>
        <s v="CL 34 B CR 112 E -42 (INTERIOR 100 )"/>
        <s v="RURAL_190318101396585103_CL 33 C CR 48 A -15 (LC 1"/>
        <s v="CL 59 CR 65 -36 (INTERIOR 301 )"/>
        <s v="CL 57 A CR 18 D -34 (INTERIOR 201 )"/>
        <s v="RURAL_190736208020400001_PROV.VDA CAMPO ALEGRE"/>
        <s v="CR 47 CL 41 -24 (INTERIOR 301 )"/>
        <s v="CR 47 CL 41 -24 (INTERIOR 302 )"/>
        <s v="CL 52 B CR 12 -101 (INTERIOR 201 )"/>
        <s v="CL 53 CR 46 -12"/>
        <s v="CR 147 CL 65 A -80 (INTERIOR 301 )"/>
        <s v="RURAL_190607200482003002_PROV.PARCELACION CIMAZUL"/>
        <s v="RURAL_176015240000000003_PROV.LA PEÑA"/>
        <s v="CR 68 CL 49 -35"/>
        <s v="CR 68 CL 49 -33 (INTERIOR 101 )"/>
        <s v="RURAL_190033200355880000_VDA SAN BARTOLO"/>
        <s v="RURAL_190674200753500001_PROV.VEREDA LA HONDA"/>
        <s v="RURAL_190319205927145001_PROV.VEREDA EL COLORADO"/>
        <s v="CR 24 CL 30 -101 (INTERIOR 502 BQ 4 LA HEREDIA )"/>
        <s v="RURAL_190617200770090609_PARCELACION_LA_CAMPINA"/>
        <s v="CL 47 AA CR 91 A -44 (INTERIOR 201 )"/>
        <s v="RURAL_190736105425015011_LA PATERA VILLA HERMOSA"/>
        <s v="RURAL_190617200640661216_PROV.PARC SERENO"/>
        <s v="RURAL_163006428429200101"/>
        <s v="RURAL_163006428429200302"/>
        <s v="RURAL_190030200760370002_PROV.KILOMETRO 2 VEREDA P"/>
        <s v="RURAL_163006428429200301"/>
        <s v="RURAL_190102200658000001_PUERTO LIMON PARTE ALTA"/>
        <s v="RURAL_190617200562212000_VDA LLANOGRANDE"/>
        <s v="CL 45 D CR 14 B -48 (INTERIOR 201 )"/>
        <s v="RURAL_190483200942200001_PROV.VDA RIO ARRIBA"/>
        <s v="CL 56 A CR 25 BB -70 (INTERIOR 242 )"/>
        <s v="RURAL_190614100434400201_CL 46 CR 52 -72 ( INTERIO"/>
        <s v="RURAL_190614100434400202_CL 46 CR 52 -72 (INTERIOR"/>
        <s v="RURAL_190614100434400301_CL 46 CR 52 -72 (INTERIOR"/>
        <s v="RURAL_190319207306005002"/>
        <s v="RURAL_125002329000000030_LOTE 30- PARCELACIÓN MONT"/>
        <s v="RURAL_190674200642100003_190674200642100003"/>
        <s v="RURAL_190093100134750001_VILLANUEVA"/>
        <s v="RURAL-190093100134750002_VILLANUEVA"/>
        <s v="RURAL_190093100134750003_VILLANUEVA"/>
        <s v="CR 14 CL 6 -239 (INTERIOR 1509 BQ 2 )"/>
        <s v="RURAL_190761200557980004_PROV.CIRUELAR"/>
        <s v="RURAL_190761200557980000_190761200557980000"/>
        <s v="RURAL_190113200596680001_TABACAL SECTOR LA PLANTA"/>
        <s v="RURAL_190113200596680002_PROV.TABACAL SECTOR LA PL"/>
        <s v="RURAL_190113200596680003_PROV.TABACAL SECTOR LA PL"/>
        <s v="RURAL_190319207548735000_VDA GUAMITO"/>
        <s v="RURAL_190617200792100037_VEREDA LOS ALTICOS"/>
        <s v="CL 39 FC CR 120 D -85 (INTERIOR 3002 )"/>
        <s v="RURAL_190670201884680005_PROV.VEREDA FRAILES"/>
        <s v="RURAL_190616200141296000_FI VIL NATALIE VDA ST ANA"/>
        <s v="RURAL_190617200792100001_PROV.VEREDA LOS ALTICOS S"/>
        <s v="RURAL_190617200740200003_VEREDA CAPIRO FINCA LA PL"/>
        <s v="CR 34 CL 8 A -15 (INTERIOR 9901 )"/>
        <s v="CR 34 CL 8 A -15 (INTERIOR 9902 )"/>
        <s v="RURAL_190138100000395002"/>
        <s v="CL 18 B CR 88 A -50 (INTERIOR 301 )"/>
        <s v="RURAL_190318204908400003_PROV.190318204908400000"/>
        <s v="RURAL_190318204908400004_PROV.190318204908400000"/>
        <s v="RURAL_190042200522150011_VDRA LA NOQUE - SECTOR_VDR"/>
        <s v="CL 53 CR 79 -10"/>
        <s v="RURAL_136029743154000000_136029743154000000"/>
        <s v="CL 26 SUR CR 22 -50 (INTERIOR 109 )"/>
        <s v="RURAL_190313200820350002_PROV.VEREDA VAHITOS"/>
        <s v="RURAL_190698200060900003_PROV.VDA EL CALVARIO"/>
        <s v="RURAL_190030200616158000"/>
        <s v="RURAL_190149100025545004"/>
        <s v="RURAL_190649200270400000_EL POPO"/>
        <s v="RURAL_190042100395411103_ SAN PEDRO"/>
        <s v="RURAL_190607200480998003_ZCT3-1_VDA PANTANILLO"/>
        <s v="RURAL_190607200480998001_ZCT1-1_VDA PANTANILLO"/>
        <s v="RURAL_190607200480998004_ZCT4-1_VDA PANTANILLO"/>
        <s v="RURAL_190607200480998002_ZCT2-1_VDA PANTANILLO"/>
        <s v="RURAL_190319207971000001_PROV.190319207971000000"/>
        <s v="RURAL_190319207020082010_VDA YOLOMBAL"/>
        <s v="CL 33 CR 64 -208 (INTERIOR 201 )"/>
        <s v="RURAL_130023726800009902_PROV.130023726800009901"/>
        <s v="RURAL_190149200550800005_PROV.VEREDA VIBORAL"/>
        <s v="RURAL_190885100128205000_LA REPRESA"/>
        <s v="RURAL_190761200426100034_190761200426100034"/>
        <s v="CL 38 GLORIETA SOMER"/>
        <s v="RURAL_190605100017350010_SAN JUDAS_ALTO DE LOS POM"/>
        <s v="CL 18 B CR 88 A -50 (INTERIOR 201 )"/>
        <s v="RURAL_190510200782405000"/>
        <s v="RURAL_190698200882600001_VDA CRUCES"/>
        <s v="RURAL_190319207309500003_PROV.VDA LA MEJIA"/>
        <s v="RURAL_190550200650080009_PROV.VEREDA PIEDRA GORDA"/>
        <s v="RURAL_190607200480998017_LT17_VDA PANTANILLO"/>
        <s v="RURAL_190698200658220006_190698200658220006"/>
        <s v="RURAL_163002502100000000_163002502100000000"/>
        <s v="RURAL_190660200800887002_PROV.VEREDA BUENOS AIRES"/>
        <s v="RURAL_190670201805480000_SAN JUAN"/>
        <s v="CR 78 CL 30 A -33"/>
        <s v="RURAL_146009137240000001_VEREDA BOQUERON"/>
        <s v="RURAL_190450100055200001_CR 10 CL 7 -20 PARQUEADER"/>
        <s v="RURAL_190550200605700102_RURAL_190550200605700102"/>
        <s v="RURAL_190042200863151002_SAN NICOLAS DE BARY CASA"/>
        <s v="RURAL_190697100854050001_VDA LA CHAPA"/>
        <s v="RURAL_190680200430560002_PROV.VDA LOS CHARCOS"/>
        <s v="RURAL_190318101685500002_CR 47 CL 41 B -21"/>
        <s v="CR 80 CL 38 SUR -20 (INTERIOR 4408 )"/>
        <s v="RURAL_190440200812125006_PROV.VDA ROSARIO CASA 1"/>
        <s v="CR 14 B CL 56 AA -54 (INTERIOR 2040 )"/>
        <s v="RURAL_190680200430560003_PROV.VDA LOS CHARCOS"/>
        <s v="RURAL_190735100148400002_CR 56 CL 45 -206 (INTERIO"/>
        <s v="CL 56 A CR 25 BB -29 (INTERIOR 242 )"/>
        <s v="CR 82 CL 9 SUR -450 (INTERIOR 1225 )"/>
        <s v="CL 56 A CR 25 BB -29 (INTERIOR 342 )"/>
        <s v="CL 56 A CR 25 BB -29 (INTERIOR 343 )"/>
        <s v="RURAL_190440200812125010_PROV.VDA ROSARIO CASA 2"/>
        <s v="RURAL_130025730400000004_BARRO BLANCO"/>
        <s v="RURAL_190440200812250001_VDA EL ROSARIO"/>
        <s v="RURAL_190656200485900000_V EL RINCO VEGAS DEL A"/>
        <s v="RURAL_190440200562812029_PROV.VEREDA CAMPO ALEGRE"/>
        <s v="CR 147 CL 65 A -80 (INTERIOR 111 )"/>
        <s v="RURAL_190617200664851001_VEREDA CHIPRE SECTOR AMAL"/>
        <s v="RURAL_190690100354700002"/>
        <s v="RURAL_190206200479820001_VEREDA ARANGO"/>
        <s v="RURAL_190736105391600001_MANZANILLO CANCHAS DE TEJ"/>
        <s v="RURAL_190440200635300004_PROV.VDA LA PLANTA"/>
        <s v="RURAL_190234200563165002_VEREDA LOPIA"/>
        <s v="RURAL_167073340000000301"/>
        <s v="RURAL_130023544001000003_PROV.130023544001000000"/>
        <s v="RURAL_190656200951936002_PROV.VDA EL CHOCHO"/>
        <s v="CR 25 CL 40 A SUR -56 (INTERIOR 204 )"/>
        <s v="CL 6 SUR CR 90 -103 (INTERIOR 201 )"/>
        <s v="RURAL_190698200679260002_PROV.VDA POTRERITO"/>
        <s v="RURAL_190656200816705000_LOMA HERMOSA"/>
        <s v="RURAL_190364200926250001_VEREDA LA SALADA"/>
        <s v="RURAL_190656200606000000_VEREDA LA LINCE"/>
        <s v="RURAL_190755100017600005_LA DANTA"/>
        <s v="RURAL_190042200601350002_VEREDA FATIMA"/>
        <s v="RURAL_190029200840405101"/>
        <s v="RURAL_147051975000000000_147051975000000000"/>
        <s v="RURAL_159001812000000009_SAN JOSE"/>
        <s v="RURAL_190761200575190000_VDA CORDOBA"/>
        <s v="CL 56 A CR 25 BB -29 (INTERIOR 243 )"/>
        <s v="RURAL_190411200780070003_PROV.CORREGIMIENTO LA HON"/>
        <s v="RURAL_190440200562150001_PROV.VEREDA CAMPO ALEGRE"/>
        <s v="RURAL_190674200646870001_VEREDA SAN ANTONIO LA COM"/>
        <s v="RURAL_190042100342912000_190042100342912000"/>
        <s v="RURAL_190390100061900001_EL PROGRESO"/>
        <s v="RURAL_190761200909000013_PROV.LA ESMERALDA"/>
        <s v="RURAL_147052508000000201_147052508000000201_TRAVES"/>
        <s v="RURAL_190376200513000000_VEREDA EL TAMBO"/>
        <s v="RURAL_122036220000000101_ VEREDA SANTA ELENA"/>
        <s v="RURAL_190690200618690001_PROV.VEREDA LA ALDEA"/>
        <s v="CL 54 A CR 121 A -53 (INTERIOR 101 )"/>
        <s v="CL 46 CR 63 A -69 (INTERIOR 101 )"/>
        <s v="RURAL_190642200547500000_LLANADAS"/>
        <s v="CR 50 A CL 45 -48"/>
        <s v="RURAL_190030100067900000_CALLE 46"/>
        <s v="RURAL_190605200051713003_PROV.SANTA ISABEL LOS LAG"/>
        <s v="RURAL_190616100063000054_CL 12 N 51 B -61"/>
        <s v="RURAL_190044200578200000_CORREGIMIENTO DE GUINTAR"/>
        <s v="CL 58 C CR 90 -92 (INTERIOR 202 )"/>
        <s v="CL 58 C CR 90 -92 (INTERIOR 204 )"/>
        <s v="RURAL_190149200751307003_VEREDA CAMARGO"/>
        <s v="RURAL_190847100067530201_BUENOS AIRES"/>
        <s v="RURAL_190604100289238000_LA CULEBRA"/>
        <s v="RURAL_190690100369200001_VILLA TERE"/>
        <s v="CR 39 CL 34 D SUR -6 (INTERIOR 2000 )"/>
        <s v="RURAL_190234200779780000_VEREDA PEGADO RUTA"/>
        <s v="RURAL_190318204810923000_VEREDA SAN JOSE"/>
        <s v="RURAL_190617200686287067_PARCELACION CASA CAMPO LT"/>
        <s v="RURAL_190550200135100001_CGTO VILLA NUEVA"/>
        <s v="RURAL_190607200480998114_ZCT4-2_VDA PANTANILLO"/>
        <s v="RURAL_190607200480998112_ZCT2-2_VDA PANTANILLO"/>
        <s v="RURAL_190607200480998111_ZCT1-2_VDA PANTANILLO"/>
        <s v="RURAL_163018706200000301"/>
        <s v="RURAL_190440200592355003_PROV.VDA LA ESMERALDA"/>
        <s v="RURAL_114013375000000001_PROV.114013375000000000"/>
        <s v="RURAL_190375100822772056_CR 12 A CL 6 -277 LT 56 C"/>
        <s v="RURAL_190674200562175000_VDA GUACIRU"/>
        <s v="RURAL_125004613000000101_CR 2A CL 20B S-29 IN 144"/>
        <s v="RURAL_190364200894205001_PROV.VEREDA LA HERRERA"/>
        <s v="RURAL_190378200374620001_CGTO FRAGUAS"/>
        <s v="RURAL_190378200374620002_CGTO FRAGUAS"/>
        <s v="RURAL_190378200374500002_CGTO FRAGUAS"/>
        <s v="CL 69 CR 121 -154 (INTERIOR 199 )"/>
        <s v="RURAL_190697100075605011_CR 43 CL 47 -70 LOCAL"/>
        <s v="RURAL_190284200935000000_LA COMPAIA"/>
        <s v="RURAL_159134203000000001_PROV.159134203000000000"/>
        <s v="RURAL_190042100359083001_LA MEMBRILLALA"/>
        <s v="RURAL_146015383000000201_146015383000000201"/>
        <s v="RURAL_190031101513511001_VEREDA EL TAPARO - LA MANG"/>
        <s v="RURAL_190792200668200001_CL 72B 27 70 ZONA HUMEDA"/>
        <s v="DIAG 32 D TRAN 32 A SUR -35 (INTERIOR 301 )"/>
        <s v="RURAL_163013700000000110_RURAL ITAGUI EL PEDREGAL"/>
        <s v="RURAL_190149201556270001_PROV.VEREDA LAS BRISAS"/>
        <s v="CL 55 CR 126 -120 (INTERIOR 104 )"/>
        <s v="RURAL_190616200342037202_PROV.VDA LAS CUCHILLAS"/>
        <s v="RURAL_146022855000000000_RURAL_PALMITAS"/>
        <s v="RURAL_190735101076800000_BARRIO LA PAZ"/>
        <s v="CL 55 CR 126 -120 (INTERIOR 101 )"/>
        <s v="RURAL_190858100145500000_CALLE LA CANCHA"/>
        <s v="RURAL_190617200792100002_VEREDA VILACHUAGA"/>
        <s v="RURAL_190642200621200001_PROV.VEREDA LA TARQUI"/>
        <s v="RURAL_190368200952476015_PROV.JERICÓ CAMPESTRE LOT"/>
        <s v="RURAL_147022719300000001_CL 68 CR 152 A -117_EL UV"/>
        <s v="RURAL_190761200405209001_PROV.CHAGUALAR SECTOR PAN"/>
        <s v="RURAL_187003117895000002_VEREDA EL CANEY"/>
        <s v="CL 57 CR 127 -6"/>
        <s v="RURAL_190378200374979001_VDA FRAGUAS"/>
        <s v="RURAL_190604100285955010_LA CULEBRA"/>
        <s v="RURAL_190735101507200000_CL 48C N 53 20 16"/>
        <s v="DIAG 32 D TRAN 32 A SUR -35 (INTERIOR 302 )"/>
        <s v="DIAG 32 D TRAN 32 A SUR -35 (INTERIOR 401 )"/>
        <s v="RURAL_190125200725190022_VDRA LA CASCAJALA"/>
        <s v="CL 48 A CR 103 BB -40 (INTERIOR 161 )"/>
        <s v="CR 7 B CL 54 -20 (INTERIOR 104 )"/>
        <s v="CL 65 CR 140 -93 (INTERIOR 201 )"/>
        <s v="CL 65 CR 140 -93 (INTERIOR 202 )"/>
        <s v="RURAL_190576100129435207"/>
        <s v="RURAL_190042100359020001_ LA MEMBRILLALA"/>
        <s v="CR 29 CL 28 -2 (INTERIOR 101 )"/>
        <s v="RURAL_190579100375150000_LOS NARANJOS"/>
        <s v="RURAL_190604100080105902_CR 10 N 5 -117"/>
        <s v="RURAL_190579100375400000_CR 3 N74 35 INT 102"/>
        <s v="RURAL_181051957500000000_VDA GUAMITO"/>
        <s v="RURAL_190809200305350000_OTRAMINA ABELLO"/>
        <s v="RURAL_122023269000000003_SANTA ELENA VDA EL PLAN"/>
        <s v="CR 22 C CL 12 DD -52"/>
        <s v="CR 52 CL 45 -93 (INTERIOR 101 )"/>
        <s v="CR 52 CL 45 -93 (INTERIOR 102 )"/>
        <s v="CR 15 AA CL 40 -4 (INTERIOR 201 )"/>
        <s v="RURAL_190037200931150001_VDA LA ESTACION"/>
        <s v="RURAL_190607200655850002_PROV.VEREDA LA MIEL"/>
        <s v="CR 102 B CL 17 B -26 (INTERIOR 104 )"/>
        <s v="RURAL_190761200512450006_PROV.VEREDA LA MIRANDA"/>
        <s v="RURAL_190642200264000000"/>
        <s v="RURAL_190190100492750000"/>
        <s v="CL 20 B SUR CR 27 -335 (INTERIOR 1006 )"/>
        <s v="RURAL_190616200252260921_LOTE 21 PARC PIEDRAS BL"/>
        <s v="RURAL_181042055000000001_PROV.181042055000000001"/>
        <s v="CL 35 A SUR CR 69 -57 (INTERIOR 201 )"/>
        <s v="RURAL_190376200113200157_PROV.PARCELACION ASTURIAS"/>
        <s v="RURAL_190149200701561033_PROV.QUIRAMA"/>
        <s v="RURAL_190792100312000101"/>
        <s v="RURAL_190378200374750001_VDA FRAGUAS"/>
        <s v="RURAL_190378200374753002_VDA FRAGUAS"/>
        <s v="RURAL_147048861900000001_147048861900000000 INT 10"/>
        <s v="RURAL_190378200374753001_VDA FRAGUAS"/>
        <s v="CR 96 A CL 62 D -3 (INTERIOR 3700 )"/>
        <s v="CR 12 CL 3 -390 (INTERIOR 5 )"/>
        <s v="RURAL_190584200531800000_PROV.LOTE 3 A LA FLORIDA"/>
        <s v="RURAL_190105200915048101"/>
        <s v="RURAL_190105200915048102"/>
        <s v="CR 131 AC CL 55 B -6 (INTERIOR 101 )"/>
        <s v="RURAL_190306100023805002_BARRIO EL CARMELO PISCINA"/>
        <s v="RURAL_190002100170900001"/>
        <s v="RURAL_190735101207100001_CL 47 N 45 166"/>
        <s v="RURAL_190840200234250001_VEREDA NUDILLALES"/>
        <s v="RURAL_147023400000000005_CRGSANCRISTOBAL"/>
        <s v="RURAL_190149100025725000_CR 27 CL 37A 64"/>
        <s v="CR 84 CL 41 A SUR -92 (INTERIOR 9901 )"/>
        <s v="RURAL_190656200737906013_PROV.PARCELACIÓN EL CASTI"/>
        <s v="CL 71 CR 51 C -16 (INTERIOR 301 )"/>
        <s v="RURAL_190736104000906000_EL ESTABLO"/>
        <s v="RURAL_190690200606204002_EL BRASIL PARTE ALTA"/>
        <s v="CL 56 CR 54 -80"/>
        <s v="CR 1 CL 55 G -49 (INTERIOR 201 )"/>
        <s v="CR 92 A CL 62 B -64 (INTERIOR 101 )"/>
        <s v="RURAL_181009121890000001_VDA GUAMITO"/>
        <s v="TRAN 50 D SUR CR 63 -10 (INTERIOR 101 )"/>
        <s v="RURAL_190642200621263000_VDA_LA TARQUI"/>
        <s v="RURAL_190376200521295007_PROV.URB BOSQUES DEL TAMB"/>
        <s v="RURAL_190604100280795100_7 DE AGOSTO"/>
        <s v="CL 61 E CR 125 -14 (INTERIOR 202 )"/>
        <s v="CL 36 C CR 112 B -43 (INTERIOR 202 )"/>
        <s v="RURAL_191245100201020003_CEMENTERIO"/>
        <s v="RURAL_190101100193600000_KA 48 56-36"/>
        <s v="RURAL_190656200950150000_VEREDA LOS CEDROS"/>
        <s v="RURAL_190376200423337001_VEREDA EL TAMBO"/>
        <s v="RURAL_190735101566500303_CL 49 CR 54 A 89 AP 303"/>
        <s v="RURAL_190893100040900001_BRISAS DE ORIENTE"/>
        <s v="RURAL_190847200631100100_GRANJA_BONITA"/>
        <s v="CR 62 B CL 42 -19 (INTERIOR 201 )"/>
        <s v="RURAL_190607200560550028_PC PAULANDIA LT 28"/>
        <s v="CR 18 B CL 62 -158 (INTERIOR 207 )"/>
        <s v="RURAL_190375100822772090_CR 12A CL 6 -277 LOTE 76"/>
        <s v="CR 51 D CL 61 -84"/>
        <s v="RURAL_190735101566800203_CL 49 CR 54 A -89 (INTERI"/>
        <s v="RURAL_190735101566500301_CL 49 CR 54A -89_INT301"/>
        <s v="RURAL_130022260000000100"/>
        <s v="RURAL_190735101566800302_CL 49 CR 54 A -89 (INTERI"/>
        <s v="RURAL_190735101566500202_CL 49 CR 54 A 89 AP 202"/>
        <s v="RURAL_190847100018300101_CR 32 CL 26-75_LOCAL101"/>
        <s v="CR 109 CL 57 -26"/>
        <s v="RURAL_190616200202365000_VEREDA 190616200202365000"/>
        <s v="RURAL_190377200631020001_PROV.VEREDA EL HIGUERON"/>
        <s v="CL 70 A CR 53 -64 (INTERIOR 4001 )"/>
        <s v="RURAL_900056070001563472_PAR MONTE SERENO LT 472"/>
        <s v="RURAL_190847100023938101_CR 33 CL 26-54_LC101"/>
        <s v="RURAL_190847100023936201_CR 33 CL 26-54_INT201"/>
        <s v="RURAL_190847100023936202_CR 33 CL 26-54_INT202"/>
        <s v="RURAL_190105200914133000"/>
        <s v="RURAL_190607200510730000_VDA DON DIEGO"/>
        <s v="RURAL_190890200624010003_PROV.VEREDA SABANITAS"/>
        <s v="RURAL_190657100032355000_"/>
        <s v="CL 49 CR 54 A -89 (INTERIOR 201 )"/>
        <s v="RURAL_190885200418325000_"/>
        <s v="RURAL_190614100079385001_CALLE 47 CRA 83 EL LLANIT"/>
        <s v="RURAL_190688200313460000_VEREDA BEREÑO RUTA 944120"/>
        <s v="RURAL_190604100330580000_LAS PAVAS"/>
        <s v="RURAL_190856200382860000_MURRAPAL"/>
        <s v="RURAL_190616200411660164_PROV.VDA BARRO BLANCO"/>
        <s v="RURAL_190042100388650000_190042100388650000"/>
        <s v="RURAL_190319207154800000_VER OVEJAS"/>
        <s v="RURAL_190440200622657000_LAS MERCEDES"/>
        <s v="RURAL_190615100708250102_TRAN 49 CR 34 -146 LC 102"/>
        <s v="RURAL_190604100330180000_LAS PAVAS"/>
        <s v="RURAL_190761200970665013_PARC CENTRO AMERICA"/>
        <s v="RURAL_190890200655680000_EL RUBI"/>
        <s v="RURAL_174006071200000000_174006071200000000"/>
        <s v="RURAL_190607200502750000_VEREDA EL PORTENTO"/>
        <s v="RURAL_190138200999970001_PROV.VEREDA CHONTADURO"/>
        <s v="RURAL_190283200592400000_EL ZANCUDO"/>
        <s v="CR 19 CL 56 HC -4 (INTERIOR 102 )"/>
        <s v="CL 48 CR 60 -65"/>
        <s v="CR 19 CL 56 HC -4 (INTERIOR 202 )"/>
        <s v="RURAL_190033200766908000_VEREDA SAN CARLOS RUTA 76"/>
        <s v="RURAL_190283200664250000_LA TOSCANA"/>
        <s v="RURAL_161089497000000002_PROV.EL 60"/>
        <s v="RURAL_190318203221400000_SAN ISIDRO"/>
        <s v="CR 29 CL 32 -50"/>
        <s v="RURAL_190142200124580000_LA CLAVELLINA"/>
        <s v="RURAL_190190200725200005_PROV.VDA EL BALZAL"/>
        <s v="CR 54 A CL 63 A -16"/>
        <s v="CL 21 CR 77 -11 (INTERIOR 401 )"/>
        <s v="RURAL_188051035000000000_188051035000000000"/>
        <s v="CL 41 BB SUR CR 31 B -3 (INTERIOR 6100 )"/>
        <s v="RURAL_190616200313155000_LAS LAJAS"/>
        <s v="RURAL_190616200350607004_PROV.VDA EL CARMIN INT 10"/>
        <s v="RURAL_190616200350607005_PROV.VDA CARMIN INT 102"/>
        <s v="RURAL_163011915000000020_RURAL ITAGUI LOS GOMEZ"/>
        <s v="RURAL_147058586000000304_147058586000000304"/>
        <s v="RURAL_188023005050000000_VEREDA LA CUCHILLA"/>
        <s v="RURAL_190616200190400000_VDA RIOABAJO LOS PIN"/>
        <s v="RURAL_190893100468860103_LA TAPITA"/>
        <s v="RURAL_190091200592200001_VEREDA LAS BRISAS"/>
        <s v="RURAL_191245200747050000_EL SIETE"/>
        <s v="RURAL_126009500000000109_CR 9 CL 2 -10 INT 101"/>
        <s v="RURAL_190885200900090001_PROV.VDA EL CAIRO"/>
        <s v="RURAL_190674200605850000_VEREDA SAN NICOLAS"/>
        <s v="RURAL_190789200394445000_CER 394450"/>
        <s v="RURAL_190584200500200000_DORADAL"/>
        <s v="RURAL_190698200011175001_PROV.VDA PORTACHUELO INT"/>
        <s v="RURAL_190318203193401000_VDA BATEA SECA"/>
        <s v="RURAL_190604100331982000_LAS PAVAS"/>
        <s v="CR 4 CL 4 -28 (INTERIOR 301 )"/>
        <s v="RURAL_163001261600000209_163001261600000209"/>
        <s v="RURAL_190617200602565000_VER CABECERAS"/>
        <s v="CL 48 D CR 121 C -21 (INTERIOR 111 )"/>
        <s v="CL 48 D CR 121 C -21 (INTERIOR 9911 )"/>
        <s v="RURAL_190149100145300002_CRA 33 A 22 54"/>
        <s v="RURAL_190033200624028000_VDA PENAS AZULES"/>
        <s v="RURAL_190022200511800000_VDA CABUYAL"/>
        <s v="RURAL_190030200403075000_VEREDA MATA DE GUAUDA"/>
        <s v="RURAL_190284100732800301"/>
        <s v="RURAL_190440200640162000_VDA EL RECODO MARINILLA"/>
        <s v="RURAL_190378100032000000_BARRIO 20 DE JULIO"/>
        <s v="RURAL_187006406000000000_187006406000000000"/>
        <s v="RURAL_190510200782580000_STA TEREZA"/>
        <s v="RURAL_190653200405740000_VEREDA SAN ISIDRO"/>
        <s v="RURAL_190616200190310000_RIO ABAJO LOS PINOS"/>
        <s v="RURAL_190604100332585000 _LAS PAVAS"/>
        <s v="RURAL_122010445000000202_VDA SANTA ELENA"/>
        <s v="RURAL_190149200773702000_VDA CAMPO ALEGRE"/>
        <s v="RURAL_190031101115825000"/>
        <s v="CR 103 CL 61 AA -12 (INTERIOR 1 )"/>
        <s v="RURAL_190030200590475101_190030200590475101"/>
        <s v="RURAL_190698200689700000_ALDANA"/>
        <s v="RURAL_190033200906100000_190033200906100000"/>
        <s v="RURAL_190761200615315006_PROV.PIÑONES"/>
        <s v="RURAL_190649100180950002"/>
        <s v="RURAL_190138200524450000_LLORONCITA"/>
        <s v="RURAL_190890200851440001_PROV.VEREDA EL COMINO"/>
        <s v="RURAL_190319205142511000_INT 5"/>
        <s v="RURAL_190021200904860001_PROV.VEREDA SAN MIGUEL"/>
        <s v="CL 29 B CR 43 -14 (INTERIOR 201 )"/>
        <s v="CL 59 AA CR 24 -17 (INTERIOR 201 )"/>
        <s v="RURAL_190197200587445000_VDA EL CEDRO"/>
        <s v="RURAL_190411200523602204_PROV.CORREGIMIENTO SAN DI"/>
        <s v="CR 65 A CL 32 -16 (INTERIOR 303 )"/>
        <s v="RURAL_190670101228802000"/>
        <s v="RURAL_190425200409100000_VDA MONTE NEGRO"/>
        <s v="RURAL_190604100345550000_"/>
        <s v="RURAL_190149100090400101_CR 31-46A-142(101) FAMILY"/>
        <s v="RURAL_190149200610300000_LA PALMA ALTO GRANDE"/>
        <s v="RURAL_190893100486080000"/>
        <s v="CR 125 CL 34 AA -148 (INTERIOR 208 )"/>
        <s v="RURAL_190376200201455000_VDA STA TERESA"/>
        <s v="CR 40 CL 124 SUR -150 (INTERIOR 110 )"/>
        <s v="RURAL_190376200372000014_LT14 PARC LOOP HOUSINN"/>
        <s v="RURAL_171040370000000002_PROV.VEREDA MALABRIGO"/>
        <s v="RURAL_190190200822170000_190190200822170000"/>
        <s v="RURAL_190376200095888001_PROV.PINO LINDA CL 22C CR"/>
        <s v="RURAL_190680200500900000_BUENA VISTA"/>
        <s v="RURAL_190377200606950002_PROV.VEREDA LA MIEL"/>
        <s v="RURAL_190440200900964001_PROV.VEREDA EL SOCORRO"/>
        <s v="RURAL_190044200856217000_PROV VEREDA LA PORRA"/>
        <s v="RURAL_190318203356180002_PROV.VDA BELLAVISTA"/>
        <s v="RURAL_181055416203000021_PROV.EL PEÑOL"/>
        <s v="RURAL_190318203116700004_PROV.VDA ROMERAL"/>
        <s v="RURAL_190736208141800002_PROV.VEREDA MATUNA"/>
        <s v="RURAL_190761200716953002_PROV.CORREGIMIENTO DE HOR"/>
        <s v="RURAL_190735100019100004_SAN JOAQUIN"/>
        <s v="RURAL_190735100019100003_MARQUETALIA"/>
        <s v="RURAL_190378100035248000"/>
        <s v="RURAL_190674200501703001_PROV.VDA LA TRAVESIA"/>
        <s v="RURAL_190378100035247000"/>
        <s v="RURAL_190649100198828026_190649100198828026"/>
        <s v="CL 63 CR 93 A -19 (INTERIOR 301 )"/>
        <s v="RURAL_190190200927040000_VEREDA LA TRINIDAD"/>
        <s v="RURAL_190649100199060005_190649100199060005"/>
        <s v="RURAL_190649200265370002_PROV.PARCELACION LA HACIE"/>
        <s v="RURAL_190607100404000000_CL 18 N 20 -45"/>
        <s v="CL 58 CR 131 -70 (INTERIOR 110 )"/>
        <s v="RURAL_190893200600100000_PTO LOS MANGOS"/>
        <s v="RURAL_190101100316200001_CL 52 N 65-37"/>
        <s v="RURAL_190021200757585002_PROV.VEREDA EL POPO"/>
        <s v="RURAL_190440200812125012_PROV.VDA ROSARIO CASA 4"/>
        <s v="RURAL_190149200631351000_VDA LA PALMA"/>
        <s v="RURAL_190440200812125013_PROV.VDA ROSARIO CASA 3"/>
        <s v="RURAL_190029200866419000"/>
        <s v="RURAL_147007175000000001"/>
        <s v="RURAL_190698200497230006_VDA PANTANILLO"/>
        <s v="RURAL_190674200551700003_PROV.LA MAGDALENA"/>
        <s v="RURAL_190197200537100000_SAN VICENTE"/>
        <s v="RURAL_190319206025465002_PROV.VDA BELLA VISTA"/>
        <s v="RURAL_190142200201060000_VEREDA LA 62"/>
        <s v="CL 39 F CR 120 -79 (INTERIOR 2001 )"/>
        <s v="RURAL_190617200610650000_FI CHARANGO VDA GUAYABITO"/>
        <s v="RURAL_190893100428410103"/>
        <s v="RURAL_190893200603200000_CL PUERTO LOS MAN"/>
        <s v="RURAL_190376200103464470_COND RESERVA SILVESTRE"/>
        <s v="RURAL_190698200548800000_VARGAS"/>
        <s v="RURAL_190847100145015000"/>
        <s v="RURAL_190149200674400000_VEREDA SAMARIA"/>
        <s v="RURAL_190617200603088005_INT5_VDA GUAYABITO"/>
        <s v="RURAL_190893200606540000_VDA PTO LOS MANGOS"/>
        <s v="RURAL_190319207269503001_PROV.VEREDA OVEJAS"/>
        <s v="RURAL_190040101102200000_DIAG 37 CR 32 -195"/>
        <s v="RURAL_190022100137025000_VRDA ALTAMIRA"/>
        <s v="RURAL_190579101097100000_KA 5 17-46"/>
        <s v="RURAL_190893100416460000_CR 61 CL 53-10 LOTE 12"/>
        <s v="RURAL_190893200609000000_PTO LOS MANGOS"/>
        <s v="RURAL_190893200606600000_VDA PTO LOS MANGOS"/>
        <s v="RURAL_190319203810610001_PROV.VDA JUAN XXIII"/>
        <s v="RURAL_174005034020000005_VEREDA LA BONITA"/>
        <s v="RURAL_190033200943370006_PROV.LA COMUNA"/>
        <s v="RURAL_190031201716125001_PROV.VEREDA SALAZAR"/>
        <s v="RURAL_190190200939800000_PALMIRA"/>
        <s v="RURAL_190318205008650004_PROV.VDA SAN JOSE"/>
        <s v="RURAL_190149200572520000_VEREDA LA AURORA"/>
        <s v="CR 4 ESTE CL 56 -10 (INTERIOR 103 )"/>
        <s v="CR 43 A CL 65 SUR -12 (INTERIOR 302 )"/>
        <s v="CR 43 A CL 65 SUR -12 (INTERIOR 402 )"/>
        <s v="CR 43 A CL 65 SUR -12 (INTERIOR 501 )"/>
        <s v="CR 43 A CL 65 SUR -12 (INTERIOR 401 )"/>
        <s v="CR 43 A CL 65 SUR -12 (INTERIOR 301 )"/>
        <s v="RURAL_190149200851960001_PROV.VEREDA BETANIA SECTO"/>
        <s v="RURAL_190400200394500001_PROV._VEREDA LAS ACACIAS"/>
        <s v="RURAL_190102200851853006_PROV.ARENALES LOTE 1"/>
        <s v="RURAL_190735105415255000_MANZANILLO"/>
        <s v="RURAL_190656200633132000_190656200633132000"/>
        <s v="RURAL_190674200580000002_VEREDA SAN JOSE"/>
        <s v="RURAL_190234100272700201"/>
        <s v="RURAL_190400200495890004_PROV._EL GUARANGO"/>
        <s v="RURAL_190670201871636000_VEREDA EL VESUBIO"/>
        <s v="RURAL_147049060000000101_TRAVESIAS"/>
        <s v="RURAL_190190200909160000_CLAVELLINA"/>
        <s v="RURAL_190377200606950003_PROV.VDA LA MIEL"/>
        <s v="CL 41 SUR CR 24 B -7 (INTERIOR 101 )"/>
        <s v="RURAL_140003520000000102_140003520000000102"/>
        <s v="RURAL_190604100205700010_EL MATADERO"/>
        <s v="RURAL_190378200401025000_BELEN"/>
        <s v="RURAL_181042015000000000_VEREDA EL MARIAL"/>
        <s v="RURAL_190550200115200003_PROV.SECTOR HOJAS ANCHAS"/>
        <s v="RURAL_190649200340590000_VEREDA EL TABOR"/>
        <s v="RURAL_190234100100025000_"/>
        <s v="RURAL_181005090000000004_PROV.VDA HORIZONTES"/>
        <s v="RURAL_190376200009420000_VDA LOMITAS"/>
        <s v="RURAL_190617200610670000_VEREDA LLANO GRANDE"/>
        <s v="RURAL_181086380000000001_PROV.PALESTINA"/>
        <s v="RURAL_190856200461800000_PALMAR"/>
        <s v="RURAL_181086390000000001_PROV.VDA PALESTINA"/>
        <s v="CR 52 CL 45 -92 (INTERIOR 1201 )"/>
        <s v="RURAL_190378200408550001_PROV.VEREDA EL CHISPERO"/>
        <s v="RURAL_147054318000000000_147054318000000000"/>
        <s v="RURAL_190607200691580002_PROV.VRD NAZARETH LT 57"/>
        <s v="RURAL_190284200998548000_VDA LA PALON RUTA 998548"/>
        <s v="RURAL_190893100392000000_BARRIO GAITAN"/>
        <s v="RURAL_190319207027650001_VEREDA YOLOMBAL"/>
        <s v="RURAL_190387100054400000_CR 4 41 27"/>
        <s v="RURAL_190607200671120007_PROV.VDA PANTALIO"/>
        <s v="RURAL_190893100391920000_CR 56 CL 51 47 (IN 201)"/>
        <s v="RURAL_190674200694570000_VEREDA LA PORQUERA"/>
        <s v="RURAL_190318203244130408_190318203244130408 LOTE B"/>
        <s v="RURAL_190761200429110003_PARC MONTESOL_CS03"/>
        <s v="RURAL_190761200429160160_PARC MONTESOL_CS160"/>
        <s v="RURAL_190761200429110101_PARC MONTESOL_CS101"/>
        <s v="RURAL_190761200429160093_PARC MONTESOL_CS93"/>
        <s v="RURAL_190761200429160161_PARC MONTESOL_CS161"/>
        <s v="RURAL_190145200555800000_V BUENOS AIRES 87"/>
        <s v="RURAL_181055424600000014_VDA LA HELIDA"/>
        <s v="RURAL_122018822005000000_122018822005000000"/>
        <s v="RURAL_181055424600000015_VDA LA HELIDA"/>
        <s v="RURAL_190440200660074001_VDA GAVIRIA"/>
        <s v="RURAL_190318203207010002_VEREDA SAN ISIDRO"/>
        <s v="RURAL_190440200662155002_PROV.GAVIRIA"/>
        <s v="RURAL_190234200709408000_EL PITAL"/>
        <s v="RURAL_176057250000000000_GUATAPE"/>
        <s v="RURAL_188020601000000000_RUR SAN RAFAEL"/>
        <s v="RURAL_190021200770652000_VEREDA SAN JOSE"/>
        <s v="CL 48 DD CR 99 CC -85 (INTERIOR 216 )"/>
        <s v="RURAL_190856100147200000_GIRARDOT 57"/>
        <s v="RURAL_190616200352601000_VDA EL CARMIN LOS GILES"/>
        <s v="RURAL_147024423000000103"/>
        <s v="RURAL_147025423000009901_147025423000009901"/>
        <s v="RURAL_181033745000000001_PROV.VEREDA LA CHAPA"/>
        <s v="RURAL_190383100079000000_190383100079000000"/>
        <s v="RURAL_190604100008460000_URB. BUENOS AIRES"/>
        <s v="RURAL_190607200478475001_PROV.PARC MONTE SERENO CS"/>
        <s v="RURAL_190377200592800000_VEREDA EL GUAICO"/>
        <s v="RURAL_181053610150000001_PROV.VEREDA UVITAL"/>
        <s v="RURAL_190149200741850029_PROV.LA SONADORA PARC. SA"/>
        <s v="RURAL_190607200478606001_PROV.MONTESERENO LT 628"/>
        <s v="RURAL_190440200600300003_PROV.VEREDA LA ESMERALDA"/>
        <s v="RURAL_147006692003000202"/>
        <s v="RURAL_190240200393830000_190240200393830000"/>
        <s v="RURAL_190033200936700001_PROV.VEREDA LA SOLITA ALT"/>
        <s v="RURAL_190318203124458000_VDA ALTO DE LA VIRGEN"/>
        <s v="RURAL_190576200511400001_PROV.LA ENVIDIA"/>
        <s v="CL 2 A SUR CR 8 -"/>
        <s v="RURAL_122008300000000000_122008300000000000"/>
        <s v="RURAL_190149200813735001_PROV.VEREDA LA CHAPA"/>
        <s v="RURAL_190042200837052110_PROV.RURAL_19004220083705"/>
        <s v="RURAL_190576200511400003_PROV.LA ENVIDIA"/>
        <s v="RURAL_190197200847605002_PROV.VEREDA LA PIÑUELA"/>
        <s v="RURAL_190580103977800000_CR 42A 38 134 BR LLERAS"/>
        <s v="RURAL_190130200773000000_V MANI DEL CARDAL"/>
        <s v="RURAL_190858200505540000_VDA LA CABAÑA RUTA 505540"/>
        <s v="RURAL_190149200818190001_PROV.VDA SAN JOSE"/>
        <s v="RURAL_190604100346230000"/>
        <s v="RURAL_190197200665720001_PROV.VEREDA SAN LORENZO"/>
        <s v="RURAL_190604200260092008_PROV.VEREDA LA BRAVA"/>
        <s v="RURAL_190616100403427001_ALTO BONITO ENTRADA"/>
        <s v="RURAL_190679100199130000_SECTOR LOS PATIOS"/>
        <s v="RURAL_163004865010000202"/>
        <s v="RURAL_190680200476800000_EL GUAYABO"/>
        <s v="RURAL_190138200817555000_CESTILLAL"/>
        <s v="RURAL_130023595050000006_PROV VDA SAN MIGUEL"/>
        <s v="RURAL_190091100136500000_CALLE 21 N 17 02"/>
        <s v="RURAL_190607200504162000_PARC HORIZONTES CS 162"/>
        <s v="RURAL_190149200582160002_PROV.LA AURORA PISO 2"/>
        <s v="RURAL_190653100036410001_CL 1ER PISO SAN"/>
        <s v="RURAL_130018851000000003_VEREDA SAN IGNACIO SECTOR"/>
        <s v="RURAL_181005020000000001_PROV.VDA HORIZONTES"/>
        <s v="BARRIO PRIMAVERA"/>
        <s v="RURAL_190319206522600000_LA CLARA"/>
        <s v="RURAL_190615100646100100_TULIA ARANGO DE RESTREPO"/>
        <s v="RURAL_130023758000000000_VDA BARRO BLANCO"/>
        <s v="CR 42 CL 16 B SUR -20"/>
        <s v="RURAL_116005374000000005_BELENAGUASFRIAS"/>
        <s v="RURAL_176015042300000001_PROV.VEREDA LA  PIEDRA- M"/>
        <s v="CL 34 C CR 118 -179 (INTERIOR 110 )"/>
        <s v="RURAL_188022811602000001_PROV.VDA EL TOTUMITO"/>
        <s v="RURAL_181055023000000007_LOTE 7 CONDOMINIO BAIKAL"/>
        <s v="RURAL_190149200641807002_VEREDA LAS GARZONAS"/>
        <s v="CL 68 A CR 57 -37 (INTERIOR 201 )"/>
        <s v="RURAL_190858100185995000"/>
        <s v="CR 10 CL 52 -127 (INTERIOR 302 )"/>
        <s v="RURAL_190607200478001063_INT 5 PARC. MONTESERENO L"/>
        <s v="RURAL_190656200619600000_VDA QUIMBAYO"/>
        <s v="RURAL_190190100013500000_LA SEMTENCIA"/>
        <s v="RURAL_147004945000000000_147004945000000000"/>
        <s v="RURAL_190149200742610000_VDA SONADORA"/>
        <s v="RURAL_190347100040300101"/>
        <s v="RURAL_190197200582300007_PROV.VDA LOS CEDROS"/>
        <s v="RURAL_190234200882900000_VDA LA BALSA RUTA 882900"/>
        <s v="RURAL_190285200604935000_VDA CHONTADURO LA QUIEBRA"/>
        <s v="RURAL_190347200564100000_VDA LLANOS DE SAN JUAN"/>
        <s v="CR 2 AG CL 46 DD -24"/>
        <s v="RURAL_190149200851344103_PROV.BETANIA"/>
        <s v="RURAL_190375100880132016_CL 21 CR 9 LOTE 16"/>
        <s v="RURAL_190319206129020007_190319206129020007"/>
        <s v="RURAL_190660100006469901_CR 17 SOTANO 901"/>
        <s v="CR 7 C CL 43 E -107"/>
        <s v="RURAL_190604100326370202_LLANO DE CORDOBA"/>
        <s v="CR 7 C CL 43 E -107 (INTERIOR 201 )"/>
        <s v="RURAL_190761200915858002_PROV.SABANAZO"/>
        <s v="RURAL_190149201554990004_PROV.VEREDA LAS BRISAS IN"/>
        <s v="RURAL_190034100326048000_CRA 53 N45-67"/>
        <s v="RURAL_190318203132800000_VEREDA ALTO DE LA VIRGEN"/>
        <s v="RURAL_181005040310000000_VDA HORIZONTES"/>
        <s v="RURAL_190736208148000000_190736208148000000"/>
        <s v="RURAL_190617200687075003_PROV.CONDOMINIO SIBARIS L"/>
        <s v="RURAL_190660200810858000_LA TEBAIDA"/>
        <s v="RURAL_190607200478475478_PARC MONTESERENO LT 478"/>
        <s v="RURAL_190149201554990005_PROV.VEREDA LAS BRISAS IN"/>
        <s v="RURAL_190617200576285201_COMPLEX LOTE81 LOCAL 201"/>
        <s v="CL 47 C CR 102 -13 (INTERIOR 102 )"/>
        <s v="RURAL_190617200687110000_PC SIBARIS LOTE 32"/>
        <s v="RURAL_190607200581100027_AV LAS PALMAS KM 27 LA FE"/>
        <s v="RURAL_190617200575590302_PROV.COMPLEX LOTE81 LOCAL"/>
        <s v="RURAL_188022875815000002_PROV.VDA EL ARENAL"/>
        <s v="RURAL_188023501000000003_PROV.VDA LA CUMBRE"/>
        <s v="TRAN 50 SUR CR 62 A -4"/>
        <s v="RURAL_174035028300000000_174035028300000000"/>
        <s v="RURAL_190736104270600001_VILLA NUEVA"/>
        <s v="RURAL_190735100104400001_CRA 56A 46A 72"/>
        <s v="RURAL_190698200631700201_VEREDA EL CARMELO (INT 20"/>
        <s v="RURAL_190617200575590402_COMPLEX LOTE81 LOCAL 401"/>
        <s v="RURAL_190607200624202006_PROV LOT 34 PINAR AZUL"/>
        <s v="RURAL_190149200621910000_VDA ALTO GRANDE"/>
        <s v="RURAL_190617200575590502_PROV.COMPLEX LOTE81 LOCAL"/>
        <s v="RURAL_190318203156650005_VEREDA BATEA SECA"/>
        <s v="RURAL_190670201800615005_PROV.VEREDA EL TACHIRA"/>
        <s v="RURAL_190617200570250371_HARAS DE SANTALUCIA"/>
        <s v="RURAL_190755100155000201_LA DANTA AP 201"/>
        <s v="RURAL_190149200640557005_PROV.VDA CIMARRONAS"/>
        <s v="RURAL_190617200575590006_PROV.COMPLEX LOTE81 ZC"/>
        <s v="RURAL_190285200534300003_VDA MONOS"/>
        <s v="RURAL_176015002200000001_PROV.VEREDA LA PIEDRA"/>
        <s v="RURAL_190736103422800000_CR 52 N 54-24"/>
        <s v="RURAL_190680200442520000_PALO COPOSO PARTE BAJA"/>
        <s v="RURAL_190698200631700101_VEREDA EL CARMELO"/>
        <s v="RURAL_190755100155000202_LA DANTA APT 202"/>
        <s v="RURAL_190670101127500000_CRA 17 N 24A-107"/>
        <s v="RURAL_190755100061000003_LA DANTA BR LA ESPERANZA"/>
        <s v="RURAL_190756100674600000_CR 07 CL 08 - 47 INT 201"/>
        <s v="RURAL_190667100315800000_CL 19 CR 16 B -131"/>
        <s v="RURAL_190697100686800003_CL 48AA 52-19 APTO 501"/>
        <s v="RURAL_190697100686800004_CL 48 AA 52-19 LC 101"/>
        <s v="CR 50 A CL 45 -48 (INTERIOR 301 )"/>
        <s v="CR 50 A CL 45 -48 (INTERIOR 401 )"/>
        <s v="CR 50 A CL 45 -48 (INTERIOR 501 )"/>
        <s v="CL 75 SUR CR 54 A -10 (INTERIOR 111 )"/>
        <s v="RURAL_190440200642450001_PROV.RURAL_19044020064245"/>
        <s v="RURAL_190616200181688001_VEREDA LOS PINOS"/>
        <s v="RURAL_190736105422150010_LA PATERA"/>
        <s v="RURAL_190282100131850000_CR 49 50 50"/>
        <s v="RURAL_146014045000000101_RURAL_PALMITAS"/>
        <s v="RURAL_190674200688550002_PROV.VDA LA PORQUERA"/>
        <s v="RURAL_190674200663500003_PROV.VDA CHAPARRAL"/>
        <s v="RURAL_190605200051520010_LOS LAGOS"/>
        <s v="RURAL_190550200608680000_VDA PASO NIVEL CARRILERA"/>
        <s v="RURAL_190736105250900202_CL 47 N 58-18"/>
        <s v="RURAL_190347100035400201"/>
        <s v="RURAL_190440200913924008_VDA ALTO MERCADO"/>
        <s v="RURAL_190440200913924009_VDA ALTO MERCADO"/>
        <s v="RURAL_190197200874400002_PROV.190197200874400000_"/>
        <s v="CR 108 B CL 35 -42 (INTERIOR 1109 )"/>
        <s v="RURAL_190197200485600000_LA PLACETA"/>
        <s v="RURAL_190044200879430100_LA ISLETA"/>
        <s v="CR 61 CL 47 B -5 (INTERIOR 101 )"/>
        <s v="CL 15 CR 18 -"/>
        <s v="RURAL_190375100290302017_URB SAN SEBASTIAN LT P 17"/>
        <s v="RURAL_190376200232000000_PARC MONTEMADERO PORTERÍA"/>
        <s v="RURAL_190604100284505010_EL BOSQUE"/>
        <s v="RURAL_190439100177670102"/>
        <s v="CL 16 CR 13 -42 (INTERIOR 101 )"/>
        <s v="CL 56 EF CR 18 A -48 (INTERIOR 101 )"/>
        <s v="RURAL_190149200773702002_PROV.CAMPO ALEGRE"/>
        <s v="RURAL_190440200841000001_VDA CHOCHO MAYO"/>
        <s v="CL 65 CR 35 -59"/>
        <s v="RURAL_190040101140300000_CL 32 CR 32 36 (IN 142)"/>
        <s v="RURAL_264419008100170001"/>
        <s v="RURAL_190034100029600002"/>
        <s v="RURAL_190697100324500101_CL 51 CR 40 -162 LC 101"/>
        <s v="RURAL_190034100029600003"/>
        <s v="RURAL_190319207030610204_PROV.190319207030610201"/>
        <s v="RURAL_190130200732610000_SINIFANA"/>
        <s v="RURAL_190761200811893005_PROV.BARRIO LA ESPERANZA"/>
        <s v="RURAL_190616200180640001_PROV.VEREDA RIO ABAJO"/>
        <s v="RURAL_190042200961600000_VDA KILOMETRO"/>
        <s v="RURAL_190616200200600003_PROV.VEREDA RIOABAJO"/>
        <s v="RURAL_190378100020420102_EL HUESO"/>
        <s v="RURAL_190033200795800000_SAN JOSE"/>
        <s v="CR 50 CL 140 SUR -61 (INTERIOR 101 )"/>
        <s v="CL 36 CR 80 B -44"/>
        <s v="RURAL_190378100020420101_EL HUESO"/>
        <s v="RURAL_190378100020420901_EL HUESO"/>
        <s v="DIAG 66 B TRAN 39 -44"/>
        <s v="RURAL_190390100063966000_CR 9 CL 16 A -27"/>
        <s v="RURAL_190378100020420103_EL HUESO"/>
        <s v="RURAL_190149200660210002_PROV.VEREDA CRISTO REY"/>
        <s v="RURAL_190550100042410906"/>
        <s v="RURAL_190736105415246001_BRR BELLA LUZ"/>
        <s v="RURAL_190617200652294100_VDA CABECERAS"/>
        <s v="CL 38 CR 49 -46 (INTERIOR 201 RESERVAS ARCOIRIS )"/>
        <s v="RURAL_190234200712400000_VDA DABEIBA VIEJO"/>
        <s v="CR 3 B ESTE CL 54 A -52"/>
        <s v="CR 57 CL 9 SUR -144 (INTERIOR 301 )"/>
        <s v="RURAL_190378100021702001_RURAL_190378100021702001"/>
        <s v="RURAL_190375100006100000_ZC"/>
        <s v="CR 108 CL 44 A -63 (INTERIOR 3220 )"/>
        <s v="RURAL_190604100283890005_LA PRIMAVERA"/>
        <s v="CL 59 CR 16 D -37 (INTERIOR 103 )"/>
        <s v="CR 31 CL 17 -5 (INTERIOR 102 )"/>
        <s v="CR 120 CL 39 FF -32 (INTERIOR 2110 )"/>
        <s v="RURAL_190660200774800003_PROV.VEREDA LA ESTRELLA"/>
        <s v="RURAL_190101100174000000_KA 47 52B-25"/>
        <s v="CL 18 CR 90 -82"/>
        <s v="CL 49 B CR 99 B -129"/>
        <s v="RURAL_190736208245200000_VDA N CANAVERAL"/>
        <s v="RURAL_163010097000000114"/>
        <s v="RURAL_190656200635200003_PROV.VEREDA GUAYACANES"/>
        <s v="CL 34 B CR 115 A -70 (INTERIOR 202 )"/>
        <s v="RURAL_190033200604650004_PROV.SANTA INES"/>
        <s v="RURAL_190347100072900000_190347100072900000"/>
        <s v="RURAL_190033200940900001_PROV.SECTOR EL BOSQUE"/>
        <s v="CL 65 CR 16 DD -19 (INTERIOR 1580 )"/>
        <s v="RURAL_190761200616862002_PROV.LLANADAS"/>
        <s v="RURAL_190318203080560001_VEREDA EL SANGO"/>
        <s v="RURAL_190584100231610004_DORADAL VIA LA ALDEA"/>
        <s v="RURAL_190697100550730501_CL 53-49-92 IN 501 BQ 3"/>
        <s v="CR 143 CL 65 C -3 (INTERIOR 112 )"/>
        <s v="CL 48 A CR 103 A -11 (INTERIOR 101 )"/>
        <s v="RURAL_190674200637470009_PROV.VDA CHAPARRAL"/>
        <s v="CR 11 CL 10 -87"/>
        <s v="CL 11 CR 11 -7 (LC 101 )"/>
        <s v="RURAL_190735100114750201_CRA 56 45 267 APA 201"/>
        <s v="CL 11 CR 11 -5 (INTERIOR 202 )"/>
        <s v="CR 11 CL 10 -83 (LC 102 )"/>
        <s v="CR 11 CL 10 -81 (LC 103 )"/>
        <s v="RURAL_190761100283232019"/>
        <s v="RURAL_190318203148450000_VEREDA LA PASTORA GUARNE"/>
        <s v="RURAL_190022100020600002"/>
        <s v="RURAL_190656200635200002_GUAYACAN"/>
        <s v="RURAL_190197100126041002"/>
        <s v="RURAL_190840100169400004"/>
        <s v="RURAL_190022100020600003"/>
        <s v="CL 45 SUR CR 83 C -113"/>
        <s v="RURAL_190656200633200000_VRDA GUAYACAN"/>
        <s v="RURAL_190319207305140234_PROV.VDA LA MEJIA"/>
        <s v="RURAL_190585200391000003_PUERTO PERALES EL PUERTO"/>
        <s v="RURAL_190319206517100010_VEREDA LA CLARA"/>
        <s v="RURAL_190425100134220000_VDA SECTOR LAS RUI"/>
        <s v="RURAL_190440200603755330_CL 17 CR 20 -330 LC"/>
        <s v="RURAL_190101100421400000_LA PALMA"/>
        <s v="RURAL_190735101821200010_ALTODE LOS PATIOS"/>
        <s v="RURAL_190375100688070009_URB VILLAS DE LA ALDEA LO"/>
        <s v="RURAL_130015040000000000_V BARROBLANCO"/>
        <s v="RURAL_190440200603755336_CL 17 CR 20 -336"/>
        <s v="RURAL_190375100688030010_URB VILLAS DE LA ALDEA LO"/>
        <s v="RURAL_190209100224435002_BRR PEÑITAS"/>
        <s v="RURAL_190698200721000101_EL CARMELO"/>
        <s v="RURAL_181055435506005003_PROV.VDA LA HELIDA"/>
        <s v="RURAL_181055432000000001_PROV.VDA LA HELIDA"/>
        <s v="RURAL_190697100656985403_CL 50- 52-50 (403)SN JOSE"/>
        <s v="CR 92 B CL 58 -44 (INTERIOR 310 )"/>
        <s v="RURAL_190698200721000102_EL CARMELO"/>
        <s v="RURAL_163010189500000301_163010189500000301"/>
        <s v="CR 38 A CL 34 -21 (INTERIOR 304 )"/>
        <s v="RURAL_190197200581400009_PROV.RURAL_19019720058140"/>
        <s v="RURAL_190364200671215000_VDA CARAMANTA"/>
        <s v="RURAL_190649200334840001_PROV.VEREDA PUERTO RICO"/>
        <s v="RURAL_190616200451690001_PROV.VEREDA LA MOSQUITA"/>
        <s v="RURAL_190616200473000000_SAJONIA"/>
        <s v="CR 8 A ESTE CL 54 AA -19"/>
        <s v="RURAL_190674200793400002_PROV.VDA LA HONDA"/>
        <s v="RURAL_190101100451195000"/>
        <s v="CL 48 CC CR 97 A -96"/>
        <s v="CR 1 CL 55 G -49 (INTERIOR 202 )"/>
        <s v="CL 52 D CR 57 -20 (INTERIOR 201 )"/>
        <s v="190755200185656003_VDA HONDURAS"/>
        <s v="CR 26 CL 55 B -7"/>
        <s v="RURAL_190674200793400003_PROV.VDA LAS FRIAS"/>
        <s v="RURAL_190378100020420902_EL HUESO"/>
        <s v="RURAL_190378100020420802_EL HUESO"/>
        <s v="RURAL_190378100020420801_EL HUESO"/>
        <s v="RURAL_125003200000000000_CR 5 CL 25 S-400 IN 170"/>
        <s v="RURAL_190377200590200000_VEREDA SAN JOSE"/>
        <s v="RURAL_159013160000000005_159013160000000005"/>
        <s v="RURAL_190584100268710101_CR24 CL23-20_PR10_MZB_101"/>
        <s v="RURAL_190847100290000302_CL 37 CR 27 - 24 INT 302"/>
        <s v="RURAL_190847100290000301_CL 37 CR 27 - 24 INT 302"/>
        <s v="RURAL_190847100290000201_CL 37 CR 27 - 24 INT 201"/>
        <s v="RURAL_190761100283232020"/>
        <s v="RURAL_190847100290000202_CL 37 CR 27 - 24 INT 202"/>
        <s v="RURAL_190439100577850101_CL 27 A N 31-25 LOCAL 101"/>
        <s v="RURAL_190616200460470002_PROV.VEREDA PLAYA RICA CA"/>
        <s v="RURAL_122012748000000002_PROV.122012748000000000"/>
        <s v="RURAL_190149100251121003_CL 15 A N 32 -11 INT 102"/>
        <s v="CR 120 F CL 48 D -85 (INTERIOR 209 )"/>
        <s v="RURAL_190439100400950102_CR 43 CL 31 -16 (INTERIOR"/>
        <s v="RURAL_190234200513062000_VDA EL RETIRO CHI"/>
        <s v="RURAL_190347200430100000_CRUCERO"/>
        <s v="RURAL_190149100079188301_CR 26 F N 43 -8 APTO 301"/>
        <s v="RURAL_190674200700810000_VDA LAS HOJAS FC 17"/>
        <s v="RURAL_190616200470155011_PROV.VEREDA SAN IGNACIO"/>
        <s v="CR 120 F CL 48 D -85 (INTERIOR 202 )"/>
        <s v="RURAL_190736105410950001_BRR BELLA LUZ"/>
        <s v="RURAL_190149100074955001_CRA 26 41 A 06 APTO 202 V"/>
        <s v="RURAL_190893100266600000_BARRIO EL PROGRESO"/>
        <s v="RURAL_190761200546100000_CORDOBA"/>
        <s v="CL 34 B CR 112 E -42 (INTERIOR 220 )"/>
        <s v="RURAL_190440200832300003_PROV.VDA LA PEÑA"/>
        <s v="RURAL_190149100275332004_CL 10 C N 30 -136 APTO 20"/>
        <s v="CL 17 CR 102 BB -21 (INTERIOR 301 )"/>
        <s v="CL 12 CR 51 B -95 (CS E58 )"/>
        <s v="RURAL_190736105409820001_BRR BELLA LUZ"/>
        <s v="RURAL_190034100114638003_SALIDA A MEDELLIN"/>
        <s v="RURAL_190649100121880201"/>
        <s v="RURAL_190149100110397001_CL 36B 31 44 APTO 201"/>
        <s v="RURAL_190660200505068000_VDA LA CRISTALINA"/>
        <s v="RURAL_190387100117630000_CL 39 A 5-10"/>
        <s v="RURAL_190690100213000003"/>
        <s v="RURAL_190674200536700002_PROV.VDA LAS FRIAS"/>
        <s v="RURAL_190890200627070004_PROV.190890200627070000"/>
        <s v="RURAL_190149100275332003_CL 10 C N 30 -136 APTO 20"/>
        <s v="RURAL_1908471000886000201_ALEU 201"/>
        <s v="RURAL_190209200801100002_PROV.VRD PUEBLO RICO"/>
        <s v="RURAL_190736105415246002_BRR BELLA LUZ"/>
        <s v="RURAL_190616200390650001_PROV.VEREDA ABREO"/>
        <s v="RURAL_1908471000886000101_ALEU 101"/>
        <s v="RURAL_190885100167075002"/>
        <s v="RURAL_190138200512200002_PROV.VEREDA LOS NARANJOS"/>
        <s v="RURAL_190674200631820003_PROV.190674200631820000"/>
        <s v="RURAL_370224001000010001_PROV.370225008000300000"/>
        <s v="RURAL_190674100394600001_CL 22 CR 81 B -38"/>
        <s v="RURAL_130016340000000002_PROV.BARRO BLANCO"/>
        <s v="RURAL_190319207021690000_VRDA CRUCES"/>
        <s v="RURAL_190400200424610001_PROV._LA ALMERIA"/>
        <s v="RURAL_190616200310805001_VEREDA LAS CUCHILLAS FINC"/>
        <s v="RURAL_190616200141300003_PROV.SANTA ANA_LA PEDRERA"/>
        <s v="CR 29 CL 16 -200"/>
        <s v="RURAL_190040101106000000_CL. 2 2-2 LA LOMA"/>
        <s v="RURAL_190657100023120000_46070 S JOSE"/>
        <s v="CR 48 A CL 69 -52 (INTERIOR 201 )"/>
        <s v="RURAL_190649200386285001_PROV.VEREDA LA ESPERANZA"/>
        <s v="RURAL_190735100159200001_CRA 55 45 260"/>
        <s v="CL 80 SUR CR 63 A -64 (INTERIOR 301 )"/>
        <s v="CL 52 B SUR CR 63 -38 (INTERIOR 401 )"/>
        <s v="RURAL_190735100159200002_CRA 55 45 260"/>
        <s v="RURAL_190604100287180002_LA CULEBRA"/>
        <s v="RURAL_190319206710150000_VDA GUAPANTE"/>
        <s v="CR 65 GG CL 25 -30 (INTERIOR 104 )"/>
        <s v="RURAL_190698200048480001_PROV.RURAL_19069820004848"/>
        <s v="RURAL_190149100110397301_CL 36 B 31 44 APTO 301"/>
        <s v="RURAL_190319206129037001_PROV.190319206129037000"/>
        <s v="RURAL_190580103386200201_CLL 43 N 12A - 04"/>
        <s v="RURAL_190318203415503000_VEREDA LA HONDA"/>
        <s v="RURAL_190318203279010000_VDA LA BRIZUELA"/>
        <s v="RURAL_190698200015600000_190698200015600000"/>
        <s v="RURAL_190616200382880002_PROV.VEREDA ABREITO"/>
        <s v="RURAL_190616200210151016_PROV.VEREDA SANTA BARBARA"/>
        <s v="RURAL_126007700000000001_CR 9 SUR CL 16 A 636 KM 1"/>
        <s v="RURAL_190736105424615001_LA PATERA"/>
        <s v="RURAL_190697100048613010_CL 47 CR 49 -89"/>
        <s v="RURAL_190376200341010000_190376200341010000"/>
        <s v="RURAL_190364200913000080"/>
        <s v="RURAL_190378100033690104_LAS BRISAS"/>
        <s v="CR 120 D CL 39 FD -54 (INTERIOR 201 )"/>
        <s v="RURAL_190284100605750001_CALLE ABAJO NUTIBARA"/>
        <s v="RURAL_190364200913023080"/>
        <s v="RURAL_190604100269260000_ECOALDEA LA BENDICION"/>
        <s v="RURAL_190364200913041080"/>
        <s v="CL 24 CR 55 F -13 (INTERIOR 201 )"/>
        <s v="RURAL_190400100033148100_CR 5A CL 10 B -24"/>
        <s v="RURAL_190364200913058080"/>
        <s v="RURAL_190364200867750080"/>
        <s v="RURAL_190680100401955080"/>
        <s v="RURAL_190550200620737000_LA NEGRA"/>
        <s v="RURAL_190680100401952080"/>
        <s v="RURAL_190439100624000000_CL 26 CR 36 E -142 (INTER"/>
        <s v="RURAL_190550100063600000_PORCE"/>
        <s v="CL 35 CR 40 -70 (INTERIOR 102 )"/>
        <s v="RURAL_163017815600000202_RURAL ITAGUI LOS ZULETA"/>
        <s v="CL 52 CR 5 -27 (INTERIOR 101 )"/>
        <s v="RURAL_190686200630000000_190686200630000000"/>
        <s v="RURAL_190149200740960002_PROV.VEREDA EL CERRO"/>
        <s v="CL 134 SUR CR 44 -20 (INTERIOR 115 )"/>
        <s v="RURAL_159097399600000001_PROV.BR SAN ISIDRO LA TAB"/>
        <s v="RURAL_190283200932700010_LAS MERCEDES"/>
        <s v="RURAL_190697100872450000_CL 45 CR 52 -60"/>
        <s v="RURAL_190576100136465000_AGUACATAL"/>
        <s v="RURAL_190607200534500000_PC MARJULIA LT 11"/>
        <s v="RURAL_190440200823192006_PROV.190440200823192005"/>
        <s v="CL 49 CR 50 -42 (INTERIOR 102 )"/>
        <s v="RURAL_140004950000000010_PROV.PARCELACIÓN VOLTA HO"/>
        <s v="CR 75 B CL 41 SUR -9 (INTERIOR 101 )"/>
        <s v="CR 48 CL 76 D SUR -52 (INTERIOR 120 )"/>
        <s v="RURAL_190285200700525000_VDA NARANJAL"/>
        <s v="RURAL_190440200750010001_EL POZO"/>
        <s v="CL 49 CR 50 -42 (INTERIOR 103 )"/>
        <s v="RURAL_190240100021895101"/>
        <s v="RURAL_190653100036133005"/>
        <s v="RURAL_163011710000000000_RURAL ITAGUI LOS GOMEZ"/>
        <s v="CL 35 C CR 39 -16"/>
        <s v="CR 17 A CL 56 H -8 (INTERIOR 1031 )"/>
        <s v="RURAL_190318203118091004_VDA ROMERAL"/>
        <s v="RURAL_190576100121410000"/>
        <s v="RURAL_190440200582980003_VDA CASCAJO ABAJO"/>
        <s v="RURAL_176016724700000004_LOS NARANJOS"/>
        <s v="RURAL_190091100300000202_CL 19 CR 24 27 INT202"/>
        <s v="RURAL_181041965000000008_LACUS LOTE 16"/>
        <s v="CR 39 A CL 63 -52 (INTERIOR 402 )"/>
        <s v="RURAL_190674200568400000_EL CANTOR"/>
        <s v="RURAL_190149200831170006_VDA LA CHAPA"/>
        <s v="RURAL_190440200901318003_PROV.VDA EL SOCORRO"/>
        <s v="RURAL_190657100026160201_BARRIO EL POBLADO"/>
        <s v="CR 79 CL 2 SUR -17"/>
        <s v="RURAL_190319205529630008_PROV.VDA CHAPARAL"/>
        <s v="CR 21 CL 59 -19 (INTERIOR 201 )"/>
        <s v="RURAL_190284200996700000_NOVOGA"/>
        <s v="RURAL_190616100032134075_PROV PIETRA SANTRA LOTE 7"/>
        <s v="RURAL_190091100387050000_18 22-63 SAN VICENTE"/>
        <s v="RURAL_190550200700720001_ VEREDA TURANTIOQUIA"/>
        <s v="RURAL_190440200702850003_PROV.190440200702850000_S"/>
        <s v="CR 96 A CL 62 D -117"/>
        <s v="CL 55 CR 127 -13 (INTERIOR 301 )"/>
        <s v="RURAL_190792200627000004_PROV.VRD TACAMOCHO"/>
        <s v="CL 57 B CR 18 D -25 (INTERIOR 302 )"/>
        <s v="CR 120 F CL 48 D -85 (INTERIOR 309 )"/>
        <s v="RURAL_190319206310300000_VEREDA LA CLARA"/>
        <s v="RURAL_190375100056770004_CR 10 N 24 -196"/>
        <s v="CL 57 EE CR 22 B -58 (INTERIOR 201 )"/>
        <s v="RURAL_125003181000000224_CR 5 N 27 SR -167 (IN 24)"/>
        <s v="RURAL_190031101440255000_190031101440255000"/>
        <s v="RURAL_190042100206400001_CR 6 N°13-90 LA MAQUEA"/>
        <s v="RURAL_190440200650500009_PROV.VDA GAVIRIA"/>
        <s v="RURAL_190580102744400202_CR 14 N 56 -37"/>
        <s v="DIAG 74 A CL 33 -183 (INTERIOR 101 )"/>
        <s v="RURAL_190649200380054011_PROV.CAÑAVERAL"/>
        <s v="RURAL_190616200312000000_LA MOSCA LAS LAJAS"/>
        <s v="RURAL_190579100008100201_CR 1 CL 11  EL PUERTO"/>
        <s v="RURAL_190616200351556000_EL CARMIN"/>
        <s v="DIAG 74 B CL 33 A -30"/>
        <s v="RURAL_190607200606804005_JUANITO LAGUNA LT 6"/>
        <s v="RURAL_190240100038700003"/>
        <s v="RURAL_190400100033040301_CL 10B CR 5A -45 INT 301"/>
        <s v="CR 9 CL 55 -12 (INTERIOR 202 )"/>
        <s v="CR 8 CL 58 A -39 (INTERIOR 9901 )"/>
        <s v="RURAL_161112700000000003_PROV.LA CORRALITA"/>
        <s v="RURAL_190313200670650002_PROV.VEREDA LOS MEDIOS"/>
        <s v="RURAL_190400100017012301_CL 6 C CR 4 A -30 INT 301"/>
        <s v="RURAL_190149200601993003_VDA LA RIVERA"/>
        <s v="RURAL_190604100279545004_7 DE AGOSTO"/>
        <s v="RURAL_114013395000000009_VEREDA_EL MANZANILLO"/>
        <s v="CR 43 AA CL 72 SUR -60"/>
        <s v="RURAL_190649100077960000_CA 6 3-92"/>
        <s v="RURAL_190657100039195001_CR 11 CL 4-261 APTO 101-S"/>
        <s v="RURAL_181055205000000001_VEREDA EL MORRO"/>
        <s v="RURAL_181055424600000016_VDA LA HELIDA"/>
        <s v="RURAL_190736104110255002_SECTOR EL ESTABLO VÍA CAM"/>
        <s v="RURAL_190657100039195002_CR 11 CL 4 -261 APTO 102"/>
        <s v="RURAL_190440200823000002_PROV.VDA LA MILAGROSA"/>
        <s v="CL 57 F CR 92 DD -59 (INTERIOR 1 )"/>
        <s v="RURAL_190690100056200003"/>
        <s v="RURAL_190483100189200202_CL 13 CR 11 -07 APT 202"/>
        <s v="CR 25 BB CL 56 EE -63"/>
        <s v="CR 25 BB CL 56 EE -63 (INTERIOR 101 )"/>
        <s v="RURAL_190149200692810000_VDA QUIRAMA"/>
        <s v="RURAL_190617200615200039_JARDINES LLANOGRANDE_LOCA"/>
        <s v="CORREGIMIENTO DE LA CRUZADA"/>
        <s v="RURAL_190439100122737004_CR 26 N 34 288 INT306 BL2"/>
        <s v="RURAL_190411200550080001_PROV.VEREDA EL GUAMAL"/>
        <s v="RURAL_190190100348600000_LAS CAMELIAS"/>
        <s v="CL 10 A CR 71 -62 (INTERIOR 202 )"/>
        <s v="RURAL_190656200944726000_GUAYABOS"/>
        <s v="RURAL_190607200542345000_VEREDA LOS SALADOS"/>
        <s v="RURAL_190607200626850000_VEREDA LA FE"/>
        <s v="RURAL_190690200624880000_EL RAYO"/>
        <s v="CL 56 A CR 25 BB -29 (INTERIOR 110 )"/>
        <s v="CR 107 CL 34 CC -40 (INTERIOR 201 )"/>
        <s v="RURAL_190245100016260202"/>
        <s v="RURAL_190736103845600000_CR 42 N 52 A 31"/>
        <s v="CR 107 CL 34 CC -40 (INTERIOR 202 )"/>
        <s v="CL 57 F CR 92 DD -59 (INTERIOR 100 )"/>
        <s v="CL 31 CR 67 -68 (INTERIOR 107 )"/>
        <s v="RURAL_190245100016260203"/>
        <s v="CL 61 A CR 105 F -31 (INTERIOR 302 )"/>
        <s v="RURAL_190245100016260101"/>
        <s v="RURAL_190400100059310100_CL 14 A N 3-90 INT 301"/>
        <s v="RURAL_190585200654000002_PROV.MARIA AUXILIADORA PA"/>
        <s v="RURAL_190033200868200000_TAPARTO"/>
        <s v="RURAL_125004760700000035_CL 23 SUR CR 2-07 035"/>
        <s v="RURAL_190580104481750000_MILLA 9"/>
        <s v="CL 65 CR 16 DD -99 (INTERIOR 1324 )"/>
        <s v="RURAL_190029200820500000_MINAS"/>
        <s v="RURAL_190604100043129001_CIR 8 17 156"/>
        <s v="RURAL_190893100334300000_CALLE 8 LOTE 160"/>
        <s v="RURAL_190439100400950100"/>
        <s v="RURAL_190761100210100050_CALLE 11"/>
        <s v="RURAL_190319206901730006_VEREDA LA MEJIA"/>
        <s v="RURAL_190125200536745102_VDA EL TAMBOR"/>
        <s v="CR 50 C CL 10 SUR -27"/>
        <s v="RURAL_190617200570102000_190617200570102000"/>
        <s v="RURAL_190736104277190001_VILLA NUEVA"/>
        <s v="RURAL_190387100117650001_EL CARMEN"/>
        <s v="CL 49 CR 50 -51"/>
        <s v="RURAL_190617200760182001_PARCELACIÓN PRADO AZUL CA"/>
        <s v="RURAL_190234100099950102_CALLE NARIÑO"/>
        <s v="CR 48 CL 32 B SUR -139 (INTERIOR 3872 )"/>
        <s v="RURAL_116005603001100101_CL 30 110 -4"/>
        <s v="RURAL_190318101642100012_CL 41 A CR 48 A -48"/>
        <s v="RURAL_190604100284420101_LA CULEBRA"/>
        <s v="RURAL_190757200264600004_PROV.VDA LA FRANCIA"/>
        <s v="RURAL_190840100109330000_BR SAN JOSE"/>
        <s v="RURAL_190616100400580101_VDA ABREBO INT 101"/>
        <s v="RURAL_190584200573900001_PROV.JERUSALEN APTO 301"/>
        <s v="RURAL_190616100400580201_VDA ABREBO INT 201"/>
        <s v="RURAL_190584200579300302_PROV.JERUSALEN APTO 101"/>
        <s v="CL 62 AA CR 106 B -59 (INTERIOR 103 )"/>
        <s v="RURAL_190604100077660000_CALLE SAN NICOLAS"/>
        <s v="RURAL_190240200406900000_VDA LA RENTA"/>
        <s v="RURAL_190890200737840002_PROV.VEREDA LA PAJITA"/>
        <s v="RURAL_190584200573900002_PROV.JERUSALEN APT 201"/>
        <s v="RURAL_190617200499092008_RURAL_190617200499092008"/>
        <s v="RURAL_190319207020280007_VDA YOLOMBAL"/>
        <s v="RURAL_190890200737840003_PROV.VEREDA LA PAJITA"/>
        <s v="RURAL_190376200430270000_VEREDA ALTA VISTA"/>
        <s v="RURAL_190113200731540000_VEREDA LAS BRISAS"/>
        <s v="RURAL_176014811000000001_FINCA 214 VEREDA LA PIEDR"/>
        <s v="RURAL_190425200520115000_VDA CORRALES CUCHILLA"/>
        <s v="RURAL_190757200011200002_PROV.VDA YARUMAL"/>
        <s v="RURAL_190440200652150000_PAVAS LA ESTRELLA"/>
        <s v="RURAL_190149200602183029_RIVERA"/>
        <s v="RURAL_167046000000000100"/>
        <s v="RURAL_190660200775328000_VDA CAPOTAL"/>
        <s v="CL 2 B CR 81 B -207 (INTERIOR 182 )"/>
        <s v="RURAL_190674100212200101_CL 29 CR -59 (INTERIOR 10"/>
        <s v="RURAL_190789100142460001_ CL 18H 10-134"/>
        <s v="RURAL_190030200584155001_PROV.RURAL_19003020058415"/>
        <s v="RURAL_190149100763600005_CAMARGO"/>
        <s v="RURAL_190240200274722000_CORREGIMIENTO LA CLARA"/>
        <s v="RURAL_190306100013230102_CALLE 9 NO 11 77"/>
        <s v="CL 52 CR 124 -25 (INTERIOR 101 )"/>
        <s v="RURAL_140006262500000000_140006262500000000"/>
        <s v="RURAL_190736105424945001_LA PATERA"/>
        <s v="DIAG 56 CL 15 -78 (INTERIOR 1307 BQ 2 )"/>
        <s v="DIAG 56 CL 15 -78 (INTERIOR 507 BQ 2 )"/>
        <s v="DIAG 56 CL 15 -78 (INTERIOR 1212 BQ 2 )"/>
        <s v="DIAG 56 CL 15 -78 (INTERIOR 1211 BQ 2 )"/>
        <s v="DIAG 56 CL 15 -78 (INTERIOR 608 BQ 2 )"/>
        <s v="DIAG 56 CL 15 -78 (INTERIOR 808 BQ 2 )"/>
        <s v="DIAG 56 CL 15 -78 (INTERIOR 1012 BQ 2 )"/>
        <s v="DIAG 56 CL 15 -78 (INTERIOR 1207 BQ 2 )"/>
        <s v="DIAG 56 CL 15 -78 (INTERIOR 912 BQ 2 )"/>
        <s v="DIAG 56 CL 15 -78 (INTERIOR 708 BQ 2 )"/>
        <s v="RURAL_190697100315100501_CR 51 CL 45 127 INT501"/>
        <s v="RURAL_190735100954800004_MARMAJITO"/>
        <s v="RURAL_190376200140000002_PROV.VEREDA LA MILAGROSA"/>
        <s v="RURAL_190656200866615001_VDA QUIMBAYO"/>
        <s v="RURAL_190319207309650001_PROV.190319207309650000"/>
        <s v="RURAL_190674100212200102_CL 29 CR 32 -65 (INTERIOR"/>
        <s v="RURAL_190735100109600000_CL 46B N 55-253-257"/>
        <s v="PIEDRA CANDELA DETRAS DEL BARRIO CRISTO REY"/>
        <s v="CL 29 CR 29 -55"/>
        <s v="RURAL_190674200672150001_PROV.VDA LAS FRIAS"/>
        <s v="CR 51 CL 14 -135"/>
        <s v="RURAL_190789100132610000_EADE TAMESIS"/>
        <s v="CR 15 CL 7 -38"/>
        <s v="RURAL_190378100017505005_BR EL  HUESO"/>
        <s v="RURAL_190840100126960202"/>
        <s v="RURAL_190697100493550101_CL 51 CR 48 -26 LC 101"/>
        <s v="RURAL_190674100212200201_CL 29 CR 32 -59 (INTERIOR"/>
        <s v="RURAL_176054900000000000_RUR SN RAFAEL"/>
        <s v="RURAL_190698200026558000_SC MANANTIALES"/>
        <s v="RURAL_190543100429600202"/>
        <s v="CL 11 CR 11 -67"/>
        <s v="RURAL_190190200952440000_CADILLO"/>
        <s v="RURAL_190674100212200401_CL 29 CR 32 -59(INTERIOR"/>
        <s v="RURAL_190698200025400002_PROV.VDA PALMARCITO"/>
        <s v="RURAL_190617200664854000_CLJON SEC LA AMALITA VDA"/>
        <s v="RURAL_190616200314810003_PROV.VEREDA LA LAJA FINCA"/>
        <s v="RURAL_190040101034500101_AV  31 N 33-22"/>
        <s v="RURAL_190149100112050004_CR 34 A N 34 B -79 (APTO"/>
        <s v="CL 73 A CR 45 A -62"/>
        <s v="RURAL_190425200514660001_CORREGIMIENTO LA SUSANA P"/>
        <s v="CR 55 A CL 35 -227 (INTERIOR 406 )"/>
        <s v="RURAL_190674100212200402_CL 29 CR 32 -59(INTERIOR"/>
        <s v="CR 45 A CL 72 -101"/>
        <s v="RURAL_190617200664851000_VEREDA CHIPRE"/>
        <s v="CR 125 CL 61 E -25 (INTERIOR 301 )"/>
        <s v="RURAL_190319206613620005_PROV.VDA LA CHARANGA"/>
        <s v="RURAL_190040101034500001_INT 301"/>
        <s v="RURAL_190674100212200301_CL 29 CR 32 -59(INTERIOR"/>
        <s v="RURAL_190318203219600301_FINCA 154-B (INT301) SECT"/>
        <s v="RURAL_190318203219600302_FINCA 154-B (INT302) SECT"/>
        <s v="RURAL_190318203219600303_FINCA 154-B (INT303) SECT"/>
        <s v="RURAL_190674100212200302_CL 29 CR 32 -59(INTERIOR"/>
        <s v="RURAL_190809200530200004_PROV.PROYECTO LA SENDA"/>
        <s v="RURAL_190319207973225000_VDA EL PALMAR"/>
        <s v="CR 44 CL 27 -44 (INTERIOR 201 )"/>
        <s v="RURAL_190318100006500000_CL 51 CR 49 -45"/>
        <s v="RURAL_190149100112050005_CR 34 A N 34 B -79 (APTO"/>
        <s v="RURAL_181055204400000000_ VEREDA EL MORRO"/>
        <s v="RURAL_190318101689550002_CL 42 CR 50 -16 (INTERIOR"/>
        <s v="CR 83 CL 26 -41 (INTERIOR 302 )"/>
        <s v="RURAL_190234100346200000_BARRIO GIRARDOT"/>
        <s v="RURAL_190893100225180001_VILLA DEL PILAR"/>
        <s v="RURAL_190411200502100103_PROV.SANDIEGO"/>
        <s v="CL 49 CR 52 -47"/>
        <s v="RURAL_190616100418200033_LT 33 MZ C PRY NATTURA"/>
        <s v="RURAL_190674200512505002_PROV.CORRIENTES DE SAN VI"/>
        <s v="RURAL_181072231020100001_PROV.VEREDA BONILLA"/>
        <s v="RURAL_190697100043360000_SALIDA AL MATADERO"/>
        <s v="CL 52 CR 7 -3 (INTERIOR 301 )"/>
        <s v="RURAL_190660200812608000_VALLE SOL"/>
        <s v="RURAL_190697100780000000_LA CHAPA"/>
        <s v="CR 44 CL 27 -44 (INTERIOR 202 )"/>
        <s v="RURAL_190579101949800000_PBLO NV 129"/>
        <s v="RURAL_190617200790200051_CR55 AD N 11-20 LOTE 45 M"/>
        <s v="CR 89 D CL 27 A -75 (INTERIOR 301 )"/>
        <s v="RURAL_190674200679813006_PROV.VDA CHAPARRAL"/>
        <s v="CR 89 D CL 27 A -75 (INTERIOR 302 )"/>
        <s v="CR 136 C CL 66 -415 (INTERIOR 5 )"/>
        <s v="CL 52 B CR 54 -100 (INTERIOR 201 )"/>
        <s v="RURAL_190617200664854002_PROV.VDA CHIPRE"/>
        <s v="RURAL_190761200615315001_PROV.PIÑONES"/>
        <s v="RURAL_190698200102400002_PROV.VDA VARGAS"/>
        <s v="CL 6 SUR CR 80 AC -36 (INTERIOR 101 )"/>
        <s v="RURAL_190617200562895000_PARC LAGO GRANDE LT 43"/>
        <s v="CR 44 CL 27 -44 (INTERIOR 101 )"/>
        <s v="CR 91 A CL 38 -55 (INTERIOR 301 )"/>
        <s v="RURAL_190002200710250000_190002200710250000"/>
        <s v="RURAL_190616200431530000_VIA SAJONIA"/>
        <s v="RURAL_190761200726000050_EL SAUCE"/>
        <s v="RURAL_190736104158600117_ CR 52 CL 59 -117 LA MADR"/>
        <s v="RURAL_140002500000000125_140002500000000125"/>
        <s v="RURAL_190697100550630220_CL 30 A CR 69 -35 INT 202"/>
        <s v="RURAL_122014680000000000_122014680000000000"/>
        <s v="RURAL_190617200550724044_VDA EL TABLACITO FINCA 44"/>
        <s v="CL 47 CR 82 -21 (INTERIOR 202 )"/>
        <s v="RURAL_190440200623500019_PROV.VDA LA ALDANA"/>
        <s v="CR 107 CL 34 CC -40 (INTERIOR 101 )"/>
        <s v="RURAL_190440200591613001_PROV.VDA LA ESMERALDA"/>
        <s v="CL 35 CR 64 A -45 (INTERIOR 802 )"/>
        <s v="CL 35 CR 64 A -45 (INTERIOR 801 )"/>
        <s v="CL 35 CR 64 A -45 (INTERIOR 202 )"/>
        <s v="CL 35 CR 64 A -45 (INTERIOR 701 )"/>
        <s v="CL 35 CR 64 A -45 (INTERIOR 501 )"/>
        <s v="CL 35 CR 64 A -45 (INTERIOR 601 )"/>
        <s v="RURAL_190698200672608004_PROV.VEREDA ALDANA ABAJO"/>
        <s v="CL 35 CR 64 A -45 (INTERIOR 402 )"/>
        <s v="CL 35 CR 64 A -45 (INTERIOR 201 )"/>
        <s v="CL 35 CR 64 A -45 (INTERIOR 502 )"/>
        <s v="CL 35 CR 64 A -45 (INTERIOR 1 )"/>
        <s v="CL 35 CR 64 A -45 (INTERIOR 702 )"/>
        <s v="CL 35 CR 64 A -45 (INTERIOR 602 )"/>
        <s v="RURAL_171022861000000001_VEREDA EL ANDEN"/>
        <s v="RURAL_190616200293708000_VEREDA BERRACAL"/>
        <s v="CR 114 C CL 39 B -38"/>
        <s v="RURAL_190440200562150002_VDA CAMPO ALEGRE"/>
        <s v="RURAL_136029761482500201_136029761482500201"/>
        <s v="CR 114 C CL 39 B -38 (INTERIOR 201 )"/>
        <s v="RURAL_190761200418760000_CL 3AYAMONTE"/>
        <s v="CR 50 C CL 67 -28 (INTERIOR 111 )"/>
        <s v="RURAL_190761200580584004_PROV.LA MIRANDA"/>
        <s v="RURAL_190318203110638004_PROV.VEREDA EL MOLINO"/>
        <s v="RURAL_190318203167310345_VEREDA EL SANGO"/>
        <s v="CL 33 CR 80 C -25"/>
        <s v="RURAL_190656200960030000_LA CIENAGA"/>
        <s v="RURAL_190318204908400005_VEREDA LA MOSQUITA FINCA"/>
        <s v="RURAL_190615100352065002_VEREDA FONTIBON"/>
        <s v="RURAL_190604100205600010_CIUDADELA LA PAZ PARTE BA"/>
        <s v="RURAL_190649100079850000_KA 3# 5-7"/>
        <s v="RURAL_190656200810159000_VDA LOMA HERMOSA"/>
        <s v="RURAL_190656100103800201_190656100103800201"/>
        <s v="RURAL_190679100053400000_K BOLIVAR N 49-55"/>
        <s v="CL 56 CR 56 A -65 (INTERIOR 6 )"/>
        <s v="RURAL_190044200964425002_VEREDA EL GREDAL"/>
        <s v="RURAL_190736103382000001_KR 47 N 53A 145"/>
        <s v="RURAL_190607200534635002_PARCELACIÓN MARJULIA LOTE"/>
        <s v="RURAL_190757200274826002_PROV.VDA YARUMAL"/>
        <s v="RURAL_190674200598700001_PROV.VDA LA ENEA"/>
        <s v="CR 143 CL 68 -173"/>
        <s v="CR 142 CL 62 -3 (INTERIOR 305 )"/>
        <s v="CL 57 CR 7 -0 (INTERIOR 119 )"/>
        <s v="RURAL_190656200443900001_ESTANCIAS"/>
        <s v="RURAL_190467200123850000_ZARCITOS"/>
        <s v="RURAL_190375100856280001_CR 10 A CL 17 -74"/>
        <s v="CL 35 CR 64 A -45 (INTERIOR 301 )"/>
        <s v="RURAL_190660100048830001_CL 19 CR 17 -07 INT 101"/>
        <s v="RURAL_190149200852460001_PROV.BETANIA"/>
        <s v="CL 50 CR 62 -222"/>
        <s v="CR 12 B CL 8 -11"/>
        <s v="RURAL_181005129000000000_181005129000000000"/>
        <s v="RURAL_190319203801000001_VEREDA GUAMITO"/>
        <s v="RURAL_190318203201250001_SAN ISIDRO SANGO"/>
        <s v="RURAL_190670101237800002_CALLE REAL"/>
        <s v="RURAL_190318203219600002_VDA SAN ISIDRO"/>
        <s v="RURAL_190319203826900001_PROV.190319203826900000"/>
        <s v="RURAL_190319203832740001_PROV.VDA CHAPARRAL"/>
        <s v="RURAL_190319203822980002_PROV.190319203822980000"/>
        <s v="RURAL_170054472500000001_VEREDA LA GRANJA"/>
        <s v="RURAL_190319203832740002_PROV.VDAD EL COLORADO"/>
        <s v="RURAL_190616100039566001_CRA 55 AEN 11 33 URB NUVI"/>
        <s v="CL 48 CC CR 103 A -27 (INTERIOR 102 )"/>
        <s v="RURAL_188022830510400000_VDA LA ESTRELLA"/>
        <s v="RURAL_190674200650785003_PROV.190674200650785000"/>
        <s v="CR 18 CL 52 -114 (INTERIOR 201 )"/>
        <s v="RURAL_141030801000000000_141030801000000000"/>
        <s v="RURAL_190617200770096012_PROV.VDA AGUAS CLARAS PC"/>
        <s v="RURAL_190243200535080000_190243200535080000"/>
        <s v="RURAL_190657200605370005_INT5_PROV VEREDA LA LINDA"/>
        <s v="CL 6 SUR CR 80 AA -77 (INTERIOR 401 )"/>
        <s v="CL 45 B CR 103 A -2 (INTERIOR 157 )"/>
        <s v="RURAL_190376200021800022_VDA UCHUVAL PARC LA SELVA"/>
        <s v="RURAL_190680200673330000_CORDONCILLO"/>
        <s v="RURAL_122036220000000003_PROV.122036220000000000"/>
        <s v="RURAL_190657200203120001_PROV.CORREGIMIENTO PROVID"/>
        <s v="RURAL_125004765400000037_125004765400000037"/>
        <s v="CL 49 CR 3 -19 (INTERIOR 1 MEDELLIN )"/>
        <s v="CR 110 CL 48 D -182 (INTERIOR 101 )"/>
        <s v="CR 42 A CL 45 A SUR -6 (INTERIOR 401 )"/>
        <s v="RURAL_190378100021702000_BARRIO ARGELIA"/>
        <s v="CL 48 D CR 99 B -292 (INTERIOR 5209 )"/>
        <s v="CL 48 D CR 99 B -292 (INTERIOR 4209 )"/>
        <s v="CR 47 C CL 76 D SUR -10"/>
        <s v="RURAL_181005136000001005_VDA HORIZONTES"/>
        <s v="RURAL_181053735300000002_PROV.VDA UVITAL"/>
        <s v="RURAL_190318203498060002_PROV.VDA SAN JOSE"/>
        <s v="RURAL_170053600000000003_VEREDA CLARITAS"/>
        <s v="RURAL_181005136000000002_VDA HORIZONTES"/>
        <s v="CR 6 A CL 55 GA -29 (INTERIOR 267 )"/>
        <s v="CL 143 SUR CR 52 -151 (INTERIOR 9999 )"/>
        <s v="RURAL_190616100032506023_BOSQUE CAMPESTRE LT23 MZC"/>
        <s v="CL 115 SUR CR 50 B -114 (INTERIOR 101 )"/>
        <s v="RURAL_190318203427500001_PROV.190318203427500000"/>
        <s v="RURAL_190318203103450000_VDA EL MOLINO"/>
        <s v="CL 57 CR 19 -52 (INTERIOR 301 )"/>
        <s v="RURAL_188015137000000000_188015137000000000"/>
        <s v="RURAL_190698200520650000_PAVAS LA FLORA"/>
        <s v="RURAL_147012814200000000_147012814200000000"/>
        <s v="CL 71 SUR CR 45 -9 (INTERIOR 5 )"/>
        <s v="CL 35 CR 64 A -45 (INTERIOR 401 )"/>
        <s v="RURAL_147017700000000002_147017700000000002_VDA EL"/>
        <s v="CR 31 CL 19 -435 (CS 1176 ARGENTINA )"/>
        <s v="RURAL_190440200551700000_VEREDA CIMARRONAS"/>
        <s v="CR 99 CD CL 49 A -83 (INTERIOR 205 )"/>
        <s v="RURAL_190617200573933005"/>
        <s v="RURAL_190642100017300000_KA BOLIVAR"/>
        <s v="CL 33 CR 66 B -170"/>
        <s v="RURAL_190607200600634000_SENIORS CLUB FIZEBAD VIA"/>
        <s v="CL 35 CR 64 A -45 (INTERIOR 302 )"/>
        <s v="RURAL_190313200301450001_PROV.LAS PALMAS"/>
        <s v="RURAL_190736105424350001_LA PATERA"/>
        <s v="RURAL_163010500000000001"/>
        <s v="RURAL_190375100172700000_CR 18 CL 23 -50"/>
        <s v="RURAL_190149200710025065_VDA EL CANADA TRAFO 17406"/>
        <s v="CL 41 SUR CR 25 A -119 (INTERIOR 160 )"/>
        <s v="RURAL_190607100404000000_CALLE ZEA"/>
        <s v="RURAL_190319207363000101_VDA SAN IGNACIO"/>
        <s v="CR 52 CL 42 -13 (LC 102 )"/>
        <s v="RURAL_190617200630150001_PROV.TRES PUERTAS"/>
        <s v="RURAL_190616100411890010"/>
        <s v="TRAN 31 SUR DIAG 32 D -28 (INTERIOR 5 )"/>
        <s v="VDA TABLACITO-SECTOR LA PICA"/>
        <s v="RURAL_146015116000000000_RURAL_PALMITAS"/>
        <s v="CR 52 CL 47 -102"/>
        <s v="RURAL_190376200338200000_CHAPARRAL"/>
        <s v="RURAL_190890200620125001_PROV.VEREDA BENGALA"/>
        <s v="CR 36 CL 55 -66"/>
        <s v="RURAL_190657200203120002_PROV.CORREGIMIENTO PROVID"/>
        <s v="RURAL_122015999484000000_122015999484000000"/>
        <s v="CL 20 CR 17 B -103"/>
        <s v="RURAL_190628200657900000_EL CLAVEL"/>
        <s v="RURAL_190042200923005046_190042200923005046"/>
        <s v="RURAL_181034060000000001_VDA LA CHAPA"/>
        <s v="RURAL_190197100004674000_CL 18 22 - 19 INT 101"/>
        <s v="RURAL_190616200260481000_VEREDA SAN LUIS"/>
        <s v="RURAL_190440200660754002_190440200660754002"/>
        <s v="RURAL_190605200051322001_PROV.EL PIÑAL SANTA ISABE"/>
        <s v="RURAL_190440200673530001_VEREDA ALTO DEL MERCADO"/>
        <s v="RURAL_190649100023505011_CL 20 CR 45 -11 LOTE 83"/>
        <s v="RURAL_190042100358410000_CR 2 N 19B-33  BARRIO"/>
        <s v="RURAL_190604100277487010_SIETE DE AGOSTO"/>
        <s v="RURAL_190736105352400000_HOSPITAL LA SALADA"/>
        <s v="RURAL_190885200330760006_VDA DOÑA ANA"/>
        <s v="RURAL_190616200252160000_VDA LA MOSCA"/>
        <s v="CR 9 CL 51 -15 (INTERIOR 205 )"/>
        <s v="CL 66 CR 131 -16"/>
        <s v="CR 31 CL 19 -435 (CS 1320 ARGENTINA )"/>
        <s v="RURAL_190614100393546001_CRA 57 CL 40 92 LAS TORRE"/>
        <s v="RURAL_147058490000000000_147058490000000000"/>
        <s v="CL 45 CR 53 -83"/>
        <s v="RURAL_190319205114100001_PROV.190319205114100000"/>
        <s v="CL 45 CR 53 -79"/>
        <s v="RURAL_190318203135930002_PROV.190318203135930000"/>
        <s v="RURAL_190318204802000003_VEREDA SAN JOSE"/>
        <s v="RURAL_190584200543480000_VDA LS DELICIAS RIO CLARO"/>
        <s v="RURAL_187003117491360000_187003117491360000"/>
        <s v="RURAL_190680200591600001_EL KIOSKO"/>
        <s v="RURAL_190885100167085001_LA CITA"/>
        <s v="RURAL_190149100112140201_CR 33 B CL 35-04 INT 301"/>
        <s v="RURAL_190002200710550000_VDA PIEDRA CANDELA"/>
        <s v="RURAL_190319203834350000_VDA CHAPARRAL"/>
        <s v="RURAL_190736103903600000_20 DE JULIO"/>
        <s v="RURAL_181005129000000004_VDA HORIZONTES"/>
        <s v="CL 64 BA CR 106 -67 (INTERIOR 505 )"/>
        <s v="RURAL_190840200505009000_VDA COMINAL"/>
        <s v="CL 56 SUR CR 75 -799 (INTERIOR 210 )"/>
        <s v="CL 35 SUR CR 74 -15 (INTERIOR 301 )"/>
        <s v="CR 57 CL 46 A -42 (INTERIOR 401 )"/>
        <s v="RURAL_190197200665710000_VDA SAN LORENZO"/>
        <s v="RURAL_190893100438390002_VILLA MARIA"/>
        <s v="RURAL_190861200404200002_VDA. PALENQUE"/>
        <s v="RURAL_190034100045590005_SALIDA A JARDIN"/>
        <s v="CR 106 CL 31 AA -89 (INTERIOR 201 )"/>
        <s v="CR 18 D CL 57 B -92"/>
        <s v="CL 48 D SUR CR 42 D -80"/>
        <s v="CL 12 C SUR CR 54 -46"/>
        <s v="CL 61 AA CR 104 -57 (INTERIOR 101 )"/>
        <s v="RURAL_190318203215600001_PROV.VDA SAN ISIDRO"/>
        <s v="RURAL_181005129000000010_VDA HORIZONTES"/>
        <s v="RURAL_190440200660550002_190440200660550002"/>
        <s v="RURAL_190736105423495010_LA PATERA"/>
        <s v="CR 34 CL 1 SUR -137"/>
        <s v="RURAL_190411200310561010_PROV.BARRIO PRIMAVERA"/>
        <s v="RURAL_161087806000000000_CALDAS VIA A MINAS"/>
        <s v="RURAL_190674200710700016_PROV.VDA LAS HOJAS"/>
        <s v="RURAL_191245200746100002_PROV.SIETE"/>
        <s v="CR 20 C CL 56 A -56 (INTERIOR 201 )"/>
        <s v="CR 42 A CL 41 -49 (INTERIOR 203 )"/>
        <s v="RURAL_176014811000000003_FINCA 214 VEREDA LA PIEDR"/>
        <s v="CR 78 B CL 2 A -36"/>
        <s v="CR 42 A CL 41 -49 (INTERIOR 201 )"/>
        <s v="RURAL_190674200697900011_PARC BONAIRE LT 11"/>
        <s v="RURAL_190674200710700017_PROV.VDA LAS HOJAS"/>
        <s v="CR 42 A CL 41 -49 (INTERIOR 202 )"/>
        <s v="RURAL_181005129000000011_VDA HORIZONTES"/>
        <s v="RURAL_190318203005600005_PROV.190318203005600000"/>
        <s v="RURAL_190657200933380000_VEREDA LA FLORESTA"/>
        <s v="RURAL_190856100096600000_VILLANUEVA 152"/>
        <s v="CR 63 CL 37 -25"/>
        <s v="RURAL_190616100411660007_PARCELACIÓN ALMANZA LOTE"/>
        <s v="CL 30 AA CR 89 DA -80 (INTERIOR 301 )"/>
        <s v="RURAL_190616200400179001_KM5+443"/>
        <s v="RURAL_190690100138200000_CL 15 15-06"/>
        <s v="RURAL_190616100323768050_VDA FONTIBON"/>
        <s v="CR 53 CL 54 -29"/>
        <s v="RURAL_190653100155500000_VDA GUACALES"/>
        <s v="RURAL_190736103564700000_190736103564700000"/>
        <s v="RURAL_190318100337200201_CR 49 A CL 55 -49 INT 201"/>
        <s v="RURAL_190197200648985000_VDA LA MANOSA"/>
        <s v="RURAL_190483200582200003_PROV.VEREDA MORRO AZUL"/>
        <s v="RURAL_190318100337200302_CR 49 A CL 55 -49 INT 302"/>
        <s v="RURAL_190318100337200401_CR 49 A CL 55 -49 INT 401"/>
        <s v="RURAL_190319205336400003_VEREDA TOLDAS"/>
        <s v="RURAL_190858200208940001_PROV.EL ZANCUDO"/>
        <s v="RURAL_190318100337200501_CR 49 A CL 55 -49 INT 501"/>
        <s v="RURAL_190197200682405002_PROV.190197200682405000"/>
        <s v="RURAL_190318100337200502_CR 49 A CL 55 -49 INT 502"/>
        <s v="CL 58 B CR 88 -18 (INTERIOR 100 )"/>
        <s v="CR 25 CL 8 -28 (INTERIOR 401 )"/>
        <s v="CL 58 B CR 88 -18 (INTERIOR 200 )"/>
        <s v="RURAL_122023465000000005_CL 15 CR 17 E -215 V PLAN"/>
        <s v="RURAL_190607200580207000_MOTELORO ZC 2"/>
        <s v="RURAL_190607200610740000_PARC. LA SIBERIA L 29"/>
        <s v="CR 26 BD CL 56 D -12 (INTERIOR 401 )"/>
        <s v="CR 104 C CL 61 B -83 (INTERIOR 101 )"/>
        <s v="CR 59 CL 69 C -16 (INTERIOR 301 )"/>
        <s v="RURAL_190425200425120002_TRES PIEDRAS"/>
        <s v="CL 1 SUR CR 81 A -23 (INTERIOR 318 )"/>
        <s v="CL 59 D CR 54 -45 (INTERIOR 122 )"/>
        <s v="CR 81 B CL 7 A -49 (INTERIOR 129 )"/>
        <s v="RURAL_190234200794260001_VEREDA SANTA TERESA"/>
        <s v="CL 9 SUR CR 35 -100"/>
        <s v="CL 45 CR 10 A -65 (INTERIOR 301 )"/>
        <s v="CR 44 CL 50 SUR -9 (INTERIOR 8000 )"/>
        <s v="CL 13 CR 111 A -12 (INTERIOR 201 )"/>
        <s v="RURAL_190400200582563001_PROV._VDA CHALARCA"/>
        <s v="CL 39 A CR 34 -127 (INTERIOR 401 )"/>
        <s v="RURAL_190319207564110002_PROV.VDA GUAMITO"/>
        <s v="CL 40 A CR 38 B -73 (INTERIOR 402 )"/>
        <s v="RURAL_147055840000000404_VD TRAVECIA LA CUMBRE"/>
        <s v="CL 13 CR 111 A -12 (INTERIOR 202 )"/>
        <s v="RURAL_190736103370415001_SAN BARTOLO"/>
        <s v="RURAL_190318203077290002_VEREDA EL SANGO"/>
        <s v="RURAL_122007550000000002_VD MEDIA LUNA"/>
        <s v="RURAL_190736103370415002_SAN BARTOLO"/>
        <s v="RURAL_190657200223480005_BARRIO LA ESPERANZA - PRO"/>
        <s v="CR 29 A CL 59 A -2 (INTERIOR 102 )"/>
        <s v="RURAL_190736103370415003_SAN BARTOLO SECTOR EL BOS"/>
        <s v="CR 10 CL 11 -26 (AP 201 )"/>
        <s v="RURAL_161110400000007001_PROV.LA CORRALA"/>
        <s v="RURAL_190657200223480006_BARRIO LA ESPERANZA - PRO"/>
        <s v="CR 29 A CL 59 A -2 (INTERIOR 104 )"/>
        <s v="CR 29 A CL 59 -103"/>
        <s v="RURAL_161110400000007002_PROV.LA CORRALA"/>
        <s v="RURAL_190674200598650003_PROV.VEREDA LA ENEA"/>
        <s v="RURAL_190756100827800004"/>
        <s v="RURAL_190425200813450000_VDA SAN LUIS-FINCA EL SOL"/>
        <s v="CL 13 CR 111 A -12 (INTERIOR 301 )"/>
        <s v="RURAL_190440200580050001_PROV.VAD CASCAJO ARRIBA"/>
        <s v="CL 12 CR 43 E -7"/>
        <s v="RURAL_190735100265600001_KR 53 N. 44"/>
        <s v="CL 27 CR 59 -30 (INTERIOR 201 )"/>
        <s v="RURAL_190377200680660001_PROV.VDA SAN RAFAEL"/>
        <s v="RURAL_190375100688070010_VILLAS DE LA ALDEA LOTE 2"/>
        <s v="RURAL_190042200590265000_VEDA CATIVO"/>
        <s v="RURAL_190149200852779001_PROV.BETANIA"/>
        <s v="RURAL_190649100012900002_VEREDA PLAN 35"/>
        <s v="RURAL_190735101852400001_CR 44 CL 47B-138"/>
        <s v="RURAL_190042200952637001_PROV.EL TUNAL - LAS FLORE"/>
        <s v="CR 109 CL 55 -97 (INTERIOR 104 )"/>
        <s v="RURAL_190607200580275000_REFORESTADORA LOS RETIRO"/>
        <s v="CR 55 CL 54 A SUR -4"/>
        <s v="RURAL_190607200655850000_VDA LA MIEL"/>
        <s v="RURAL_190234100377235000_CL12 CR10 41 IN01"/>
        <s v="RURAL_190649100144750000_SIN DIRECCION"/>
        <s v="RURAL_190757200341000001_VDA SAN FRANCISCO"/>
        <s v="CR 70 CL 40 A SUR -27 (INTERIOR 401 )"/>
        <s v="CL 49 D SUR CR 39 B -90"/>
        <s v="CR 50 A CL 39 A -23 (LC 2 )"/>
        <s v="RURAL_190735101205200001_CL 47 N 45 146"/>
        <s v="RURAL_190649200369100000_LA CABAA"/>
        <s v="CL 53 CR 74 -175"/>
        <s v="CR 50 A CL 39 A -29 (LC 4 )"/>
        <s v="CR 50 A CL 39 A -21 (LC 1 )"/>
        <s v="CR 50 A CL 39 A -27 (LC 3 )"/>
        <s v="RURAL_190616100418200025_NATURA LT 25 MZ C"/>
        <s v="RURAL_190209200505900000_LOMA DEL VENADO"/>
        <s v="RURAL_190680200515250001_PROV.VDA LA LIBORIANA"/>
        <s v="CR 73 A CL 30 B -76"/>
        <s v="RURAL_190580102599100000_CRA 10 N 9 03"/>
        <s v="RURAL_190240100026700002 SAN FRANCISCO"/>
        <s v="RURAL_188023010000000005_PROV.VDA EL SILENCIO"/>
        <s v="RURAL_190890100534605000_ALTO POTRERO"/>
        <s v="RURAL_190149200571200000_LA AURORA"/>
        <s v="RURAL_190616200441164202_VEREDA LA MOSQUITA"/>
        <s v="RURAL_190125200837147000_VDA LOS PINOS"/>
        <s v="CR 29 A CL 59 A -2 (INTERIOR 204 )"/>
        <s v="RURAL_190584100083400000_DORADAL CL 20 CR 18"/>
        <s v="RURAL_190657100003290008_CALLE 11A-04"/>
        <s v="RURAL_190149200640498003_PROV.VDA LAS GARZONAS"/>
        <s v="RURAL_190234200513265000_VD. 0 0-0 VD LOS NARANJO"/>
        <s v="RURAL_190847100280440201_CL 36 29 15"/>
        <s v="RURAL_190190100329300201_BRR LA CLAVELLINA PT BAJA"/>
        <s v="CL 31 CA CR 89 E -14"/>
        <s v="CL 27 A CR 81 -70"/>
        <s v="RURAL_190209200705650002_PROV.VRD LLANADAS"/>
        <s v="RURAL_190364100084278006_CR 8 CL 17 -56 (INTERIOR"/>
        <s v="RURAL_190617200641140001_PROV.PARCELACIÓN SERENO L"/>
        <s v="RURAL_190584100107800001_CL 1 13 1 DORADAL JT"/>
        <s v="RURAL_190674200609060001"/>
        <s v="RURAL_190375100614200201_CL 5 A CR 24 -57 INT 201)"/>
        <s v="RURAL_190091200794805001_PROV.RURAL_19009120079480"/>
        <s v="CR 78 A CL 45 SUR -152 (INTERIOR 190 )"/>
        <s v="RURAL_190584100159690201_CL 32 N17 33 AP 201"/>
        <s v="RURAL_190584100159690202_CL 32 N17 33 AP 202"/>
        <s v="CR 61 CL 34 -84"/>
        <s v="RURAL_190034100285340005"/>
        <s v="RURAL_190149200750407000_VDA CAMARGO ARRIBA"/>
        <s v="RURAL_190347200577600001_PROV.190347200577600000"/>
        <s v="RURAL_190657200211200000_PROVIDENCIA"/>
        <s v="RURAL_190670101278100003_CL 17 CR 23-40"/>
        <s v="RURAL_190674100014000000_LA PLAZA"/>
        <s v="RURAL_190584100083400003_CL 20 CRA 18 APTO 101"/>
        <s v="RURAL_190584100083400004_CL 20 CRA 18 APTO 201"/>
        <s v="CL 65 CR 16 DD -99 (INTERIOR 2000 )"/>
        <s v="RURAL_190584100083400005_CL 20 CRA 18 APTO 202"/>
        <s v="RURAL_190411100219465001"/>
        <s v="RURAL_188046265000000000_CR 29 CL 29 -43"/>
        <s v="CR 7 CL 57 B -24 (INTERIOR 101 )"/>
        <s v="RURAL_166035909000000003_VDA ARENALES"/>
        <s v="RURAL_190690200638000009_PROV.VDA SAN PEDRO"/>
        <s v="RURAL_147023400000000008"/>
        <s v="RURAL_125004448500000296_PARCELACION BELLA TERRA L"/>
        <s v="RURAL_163010099500000001_VDA BETANIA POR LA DROGUE"/>
        <s v="CL 38 SUR CR 44 -"/>
        <s v="RURAL_190617200642100000_SC GUALANDAY VDA CHIPRE"/>
        <s v="RURAL_190680200735275080_VDA EL CAIRO"/>
        <s v="RURAL_190319207105300001_PROV.VCDA YOLOMBAL"/>
        <s v="CL 39 CR 115 -85 (INTERIOR 201 )"/>
        <s v="CR 45 A CL 30 A SUR -"/>
        <s v="CR 43 CL 39 SUR -"/>
        <s v="CR 47 CL 34 SUR -"/>
        <s v="RURAL_190607100284000000_CL 20 CR 22 -143"/>
        <s v="RURAL_190617200551238002_PROV.VEREDA EL TABLAZO"/>
        <s v="CR 65 CL 27 -127 (INTERIOR 201 )"/>
        <s v="CL 49 AA CR 99 EE -95 (INTERIOR 102 )"/>
        <s v="CR 37 CL 54 -35 (INTERIOR 301 )"/>
        <s v="RURAL_190761200970670085_PROV.190761200970670083"/>
        <s v="CL 48 B CR 107 B -29 (INTERIOR 173 )"/>
        <s v="CR 29 A CL 39 B SUR -5"/>
        <s v="CL 1 SUR CR 53 -27"/>
        <s v="RURAL_122036255000000101_122036255000000101"/>
        <s v="RURAL_190400100057900000_BUENOS AIRES"/>
        <s v="CL 9 A SUR CR 11 -111 (INTERIOR 118 )"/>
        <s v="RURAL_190761200907534000_190761200907534000"/>
        <s v="CL 56 A SUR CR 64 -51"/>
        <s v="CR 29 A CL 39 B SUR -9 (INTERIOR 301 )"/>
        <s v="RURAL_190670201821750096_ VILLA LAURA LOTE 96 VERE"/>
        <s v="TRAN 79 C DIAG 80 -63 (INTERIOR 501 )"/>
        <s v="RURAL_190044200589900001_CORREGIMIENTO DE GUINTAR"/>
        <s v="CR 43 A CL 39 -66 (INTERIOR 140 )"/>
        <s v="RURAL_146034857000000101_146034857000000101"/>
        <s v="RURAL_190736103667200005_BARRIO20 DEJULIO"/>
        <s v="CR 25 BB CL 56 EE -111 (INTERIOR 111 )"/>
        <s v="CL 56 D CR 26 BD -32 (INTERIOR 201 )"/>
        <s v="CR 25 BB CL 56 EE -111 (INTERIOR 222 )"/>
        <s v="RURAL_171024451000000002_PROV.SECTOR LAS TRAVESÍAS"/>
        <s v="CL 51 A CR 1 -142"/>
        <s v="CR 25 BB CL 56 EE -111 (INTERIOR 333 )"/>
        <s v="RURAL_159042805000000003_PUEBLO VIEJO PARTE ALTA P"/>
        <s v="CL 65 CR 18 B -160"/>
        <s v="CR 25 BB CL 56 EE -111 (INTERIOR 444 )"/>
        <s v="CL 48 FF CR 100 AE -44 (INTERIOR 222 )"/>
        <s v="RURAL_163014336000000219_EL PEDREGAL"/>
        <s v="RURAL_190605200051343011_LOS LAGOS"/>
        <s v="CL 51 B CR 1 ESTE -27 (INTERIOR 101 )"/>
        <s v="RURAL_161071208500000004_VEREDA URAPANES"/>
        <s v="RURAL_190617200575590005_CD COMPLEX LT 81 INT 5"/>
        <s v="RURAL_190313200620400002_PROV.LA LINDA"/>
        <s v="RURAL_190885200540170001_ALTO DEL PUEBLO"/>
        <s v="RURAL_190093200630740000_EL GLOBO"/>
        <s v="RURAL_190736104008900004_BARRIO LA ESTRELLA"/>
        <s v="RURAL_190034100285340001_"/>
        <s v="CR 8 A CL 58 A -9 (INTERIOR 222 )"/>
        <s v="CL 65 CR 18 B -159"/>
        <s v="RURAL_190036200632000001_VEREDA EL NUDILLO"/>
        <s v="RURAL_188022876101000002_PROV.VEEREDA ARENAL"/>
        <s v="RURAL_190319205331000000_VEREDA TOLDAS"/>
        <s v="CL 41 CR 70 -48"/>
        <s v="CL 52 CR 54 A -62"/>
        <s v="CL 51 B CR 1 ESTE -27 (INTERIOR 201 )"/>
        <s v="CR 46 B CL 72 SUR -56"/>
        <s v="CR 53 CL 55 -47 (INTERIOR 301 )"/>
        <s v="RURAL_190607200367816111_PROV.PARCELACIÓN VILLAS D"/>
        <s v="RURAL_190440200720764011_PROV.ALTO DEL CHOCHO"/>
        <s v="RURAL_190584100158752302_CL 31 CR 16 -40 INT 301"/>
        <s v="RURAL_181031199400000000_VDA LA CHAPA"/>
        <s v="CR 53 CL 1 -64 (INTERIOR 302 )"/>
        <s v="CL 51 B CR 1 ESTE -27 (INTERIOR 301 )"/>
        <s v="RURAL_190885200415500101_PLAN DE LA VIRGEN"/>
        <s v="RURAL_190029200828053001_PROV.SECTOR MINITAS"/>
        <s v="RURAL_190847200605210000_VDA SAN FERNANDO"/>
        <s v="CR 104 D CL 61 B -77 (INTERIOR 101 )"/>
        <s v="RURAL_190093100544510002"/>
        <s v="TRAN 2 CR 30 -15 (INTERIOR 204 )"/>
        <s v="RURAL_190840200524550000_SUBES TUNEL FALSO UF2-PRR"/>
        <s v="RURAL_190885200415500102_PLAN DE LA VIRGEN"/>
        <s v="RURAL_190440200533710003_PROV.VDA ALCARAVANES - PAR"/>
        <s v="RURAL_190670101541540001_CORR CRISTALES"/>
        <s v="CL 55 CR 106 -52 (INTERIOR 1162 )"/>
        <s v="RURAL_190690100256500003"/>
        <s v="RURAL_190584100177600000_DORADAL"/>
        <s v="RURAL_190761200423025004_PROV.LA RESERVA VILLA CAM"/>
        <s v="RURAL_181057937000000001"/>
        <s v="RURAL_190667100096018003"/>
        <s v="RURAL_181051904000000000_181051904000000000"/>
        <s v="RURAL_190690100079800002"/>
        <s v="RURAL_190584100159870000_CR 20 CL 25 -17"/>
        <s v="RURAL_190617200532850000_PARTIDAS TABLAZO"/>
        <s v="RURAL_181005129000000012_VDA HORIZONTES"/>
        <s v="RURAL_190670201830640001_PROV.VEREDA PLAYA RICA"/>
        <s v="CR 102 B CL 48 C -7 (INTERIOR 201 )"/>
        <s v="RURAL_190550200636945002_VDA LA EME"/>
        <s v="RURAL_190283200715000000_ESCUELA LA ARCADIA"/>
        <s v="RURAL_163017247050000001_RURAL ITAGUI LOS ZULETA"/>
        <s v="CR 120 B CL 43 BA -8"/>
        <s v="RURAL_130017320000000101_SAN IGNACIO"/>
        <s v="RURAL_190674200700730007_PROV.VDA LAS HOJAS"/>
        <s v="CR 102 B CL 48 C -7 (INTERIOR 202 )"/>
        <s v="RURAL_190616200220090002_PROV.VEREDA SANTA BARBARA"/>
        <s v="RURAL_190021200751350003_PROV.VEREDA EL POPO"/>
        <s v="CR 24 B CL 53 -6 (INTERIOR 101 )"/>
        <s v="RURAL_190680200575035004_PROV.VDA LAS MERCEDES"/>
        <s v="RURAL_190649100139400302"/>
        <s v="CR 45 CL 52 -59"/>
        <s v="CR 81 B CL 4 SUR -40 (INTERIOR 215 )"/>
        <s v="RURAL_181005129000000013_VDA HORIZONTES"/>
        <s v="RURAL_190543200506125000_GUAYABAL"/>
        <s v="CL 56 EE CR 18 -40"/>
        <s v="CL 44 B SUR CR 91 A -175 (INTERIOR 104 )"/>
        <s v="RURAL_181031350000000000_181031350000000000"/>
        <s v="CL 56 EE CR 18 -40 (INTERIOR 201 )"/>
        <s v="CL 42 SUR CR 81 -57 (INTERIOR 201 )"/>
        <s v="CL 42 SUR CR 81 -57 (INTERIOR 301 )"/>
        <s v="RURAL_190467200144800000_ZARCITOS"/>
        <s v="CR 61 CL 36 -12"/>
        <s v="RURAL_190698200411260002_PROV.VDA EL SALTO"/>
        <s v="RURAL_190378100024320011__CR 13 N 4 -15 LT 1"/>
        <s v="RURAL_176022399000000001_PROV.176022399000000000"/>
        <s v="CL 57 A CR 17 A -28"/>
        <s v="RURAL_190440200622386001_VEREDA LAS MERCEDES"/>
        <s v="RURAL_190649100023525201"/>
        <s v="CL 34 B CR 115 A -94 (INTERIOR 118 )"/>
        <s v="RURAL_190607200503323000_VDA EL CHUZCAL"/>
        <s v="RURAL_161001309000000001"/>
        <s v="CL 56 EE CR 18 -40 (INTERIOR 202 )"/>
        <s v="CL 56 EE CR 18 -40 (INTERIOR 203 )"/>
        <s v="RURAL_190789200422300000_CRA 46 50-63 PISO 10"/>
        <s v="RURAL_190698200732300006_PROV.VDA EL CARMELO"/>
        <s v="RURAL_190584100268250000_CR 24 23-20 PRED 10 MZB"/>
        <s v="RURAL_190002200653050001_PROV.VEREDA MORRON"/>
        <s v="RURAL_190698200010608002_PROV.VDA VALLE DE MARIA"/>
        <s v="RURAL_190617200656215019_VDA VILACHUAGA"/>
        <s v="CL 56 BE CR 20 B -108 (INTERIOR 1203 )"/>
        <s v="RURAL_190440200663812001_VDA CRISTO REY INT 101"/>
        <s v="RURAL_190550200616240001_LA PRIMAVERA"/>
        <s v="CL 56 EE CR 18 -40 (INTERIOR 301 )"/>
        <s v="RURAL_190616100500510104_VDA ABREO FINCA 15"/>
        <s v="CR 18 C CL 59 B -55"/>
        <s v="RURAL_161105337000000006_PROV.LA CORRALA"/>
        <s v="RURAL_190615100485410203_CR 52 CL 42 -11 (INTERIOR"/>
        <s v="CR 42 A CL 41 -49"/>
        <s v="RURAL_161105337000000007_PROV.LA CORRALA"/>
        <s v="RURAL_161105337000000008_PROV.LA CORRALA"/>
        <s v="CL 48 CR 59 -51"/>
        <s v="CL 34 CR 24 -"/>
        <s v="RURAL_190616200180200000_VDA 0 N 0-0 VDA LAS HOJAS"/>
        <s v="CL 39 CR 117 B -55 (INTERIOR 212 )"/>
        <s v="RURAL_190149200680150000_QUIRAMA"/>
        <s v="CL 34 AA CR 125 -47 (INTERIOR 109 )"/>
        <s v="CL 60 B SUR CR 44 -100 (INTERIOR 815 )"/>
        <s v="CL 48 SUR CR 69 A -61 (INTERIOR 101 )"/>
        <s v="CR 54 CL 137 SUR -46 (INTERIOR 201 )"/>
        <s v="RURAL_190318203081200005_VEREDA EL ZANGO"/>
        <s v="RURAL_136029956355000001__OLAYAHERRERA"/>
        <s v="RURAL_190149200752270117_VDA CAMARGO"/>
        <s v="CR 133 C CL 63 -25"/>
        <s v="RURAL_125004635000000002_CR 2 CL 20A SR 79(INTERIO"/>
        <s v="RURAL_190604100276745000_FINCA LA CABANA"/>
        <s v="RURAL_181050330600000000_181050330600000000"/>
        <s v="CR 73 CL 29 -59"/>
        <s v="CR 24 D CL 34 B -20 (INTERIOR 301 )"/>
        <s v="CR 32 C CL 7 A -35 (INTERIOR 1001 )"/>
        <s v="LOTE 1 VEREDA LLANADAS MARINILLA ANTIOQUIA"/>
        <s v="CL 18 CR 90 -68 (INTERIOR 315 )"/>
        <s v="RURAL_190149200551685000_VDA LA AURORA"/>
        <s v="CR 17 A CL 57 -141"/>
        <s v="RURAL_190653200459288000_VEREDA EL TAGUAL"/>
        <s v="RURAL_114000520000000000_CR 81 CL 2 B - 54"/>
        <s v="RURAL_190318203249100000_VDA ALTO DE MEDINA"/>
        <s v="CR 43 A CL 65 SUR -12 (INTERIOR 502 )"/>
        <s v="CL 17 A SUR CR 44 -214"/>
        <s v="CR 83 CB CL 20 -100 (INTERIOR 109 )"/>
        <s v="RURAL_190617200713651000_VDA PONTEZUELA"/>
        <s v="CR 54 CL 139 SUR -17"/>
        <s v="RURAL_1460057187000000100_BOQUERON PALMITAS"/>
        <s v="RURAL_176051310000000000_176051310000000000"/>
        <s v="CR 8 A CL 57 A -41 (INTERIOR 220 )"/>
        <s v="RURAL_190607200700800004_PROV.RURAL_19060720070080"/>
        <s v="RURAL_190440200860800002_VDA LA ASUNCION"/>
        <s v="CR 69 B CL 32 -22"/>
        <s v="RURAL_190376200103465429_LT 429 RSILVESTRE ETP 3A"/>
        <s v="RURAL_181033745000000002_PROV.VEREDA LA CHAPA"/>
        <s v="RURAL_190130200703370000_VEREDA SALINAS CALDAS"/>
        <s v="RURAL_190467100073500001_BARRIO LAS MERSEDES PISO"/>
        <s v="RURAL_190378100011680207_PROV.CR 10 CL 3 A -200/20"/>
        <s v="RURAL_190376200450500001_PROV.VEREDA PAYUCO FINCA"/>
        <s v="RURAL_190656200445062001_PROV.VEREDA ESTANCIAS"/>
        <s v="CR 56 A CL 50 -80"/>
        <s v="RURAL_190400100059391101_CL 14 A N 3 -59 (INT 101"/>
        <s v="RURAL_190190200822160007_VEREDA SANTA ELENA"/>
        <s v="RURAL_147052500000000101 _TRAVESIAS INT 101"/>
        <s v="RURAL_190400100059391201_CL 14 A N 3 -59 (INT 201"/>
        <s v="RURAL_147052500000000102 _TRAVESIAS INT 102"/>
        <s v="RURAL_190604100329700002_BARRIO LAS PAVAS"/>
        <s v="RURAL_181005129000000014_VDA HORIZONTES"/>
        <s v="RURAL_147052500000000103 _TRAVESIAS INT 103"/>
        <s v="RURAL_190584200538800000_LA FLORIDA TRES RANCHOS"/>
        <s v="RURAL_147052500000000201 _TRAVESIAS INT 201"/>
        <s v="RURAL_190400100059391301__CL 14 A N 3 -59 (INT 301"/>
        <s v="RURAL_147052500000000203 _TRAVESIAS INT 203"/>
        <s v="RURAL_147052500000000202 _TRAVESIAS INT 202"/>
        <s v="RURAL_190605100019920102_SANTA ISABEL SALIDA A MED"/>
        <s v="RURAL_147052500000000301 _TRAVESIAS INT 301"/>
        <s v="RURAL_147052500000000302 _TRAVESIAS INT 302"/>
        <s v="RURAL_190605100019920201_SANTA ISABEL SALIDA A MED"/>
        <s v="RURAL_147052500000009901 _TRAVESIAS INT 9901"/>
        <s v="RURAL_147052500000009902 _TRAVESIAS INT 9902"/>
        <s v="RURAL_190439100533800301"/>
        <s v="CL 87 SUR CR 65 A -60 (INTERIOR 201 )"/>
        <s v="CR 10 CL 19 SUR -629"/>
        <s v="CL 48 DD CR 99 F -126 (INTERIOR 202 )"/>
        <s v="CR 43 A CL 29 SUR -60"/>
        <s v="RURAL_190400100017130100_CL 5 CR 5 -55 LT 133"/>
        <s v="RURAL_190736105422484001_LA PATERA"/>
        <s v="CL 62 CR 96 A -157 (INTERIOR 195 )"/>
        <s v="RURAL_190318102443000001_CLL 49 N 46-132"/>
        <s v="RURAL_190617200615336147_LCAL 147 JARDIN LLANOGRAN"/>
        <s v="CL 42 CR 104 -41"/>
        <s v="RURAL_190660100043026003_SECTOR SAN JOAQUIN"/>
        <s v="CL 56 A CR 17 H -14 (INTERIOR 1209 )"/>
        <s v="RURAL_190383100225200000_B COLOMBIA LA YE"/>
        <s v="RURAL_190031101301100000_SALAZAR"/>
        <s v="RURAL_190368200594400002_PROV.ESTRELLA NUEVA"/>
        <s v="RURAL_190376200338000000_CHAPARRAL"/>
        <s v="RURAL_181055505500000000_RUR EL PE OL"/>
        <s v="CL 85 CR 48 -96 (INTERIOR 401 )"/>
        <s v="CR 34 CL 8 A -15 (INTERIOR 401 )"/>
        <s v="CR 69 CL 27 -98 (INTERIOR 202 )"/>
        <s v="CL 10 CR 37 -20 (INTERIOR 301 )"/>
        <s v="CL 45 CR 98 -47"/>
        <s v="RURAL_190604100279280001_BARRIO LAS FLOREZ"/>
        <s v="RURAL_190031101301100201_CL 23 N°24-081 APTO 201"/>
        <s v="CL 51 CR 78 -80 (INTERIOR 202 )"/>
        <s v="RURAL_190190100337700001_BARRIO LA CLAVELLINA"/>
        <s v="RURAL_190735101034800001_KR 43 N 47 68"/>
        <s v="RURAL_190149100106148002_CL 38 N 33 A -09 APTO 101"/>
        <s v="RURAL_190440200741260000_VDA EL POZO"/>
        <s v="RURAL_190234200708084000_EL PITAL"/>
        <s v="RURAL_147048856500000001_147048856500000001"/>
        <s v="CL 55 EE CR 6 -4"/>
        <s v="RURAL_190440200742508000_VEREDA EL POZO"/>
        <s v="RURAL_190604100279280011_SIETE DE AGOSTO"/>
        <s v="RURAL_190698200411256002_PROV.VDA EL SALTO"/>
        <s v="RURAL_190467200620010001_PROV.VDA BARRO BLANCO"/>
        <s v="CR 105 D CL 60 D -50"/>
        <s v="CL 27 CR 44 -56"/>
        <s v="RURAL_190284100728600000_CR 37 N 18 76"/>
        <s v="CL 55 CR 106 -52 (INTERIOR 179 )"/>
        <s v="CL 51 CR 28 -22 (INTERIOR 301 )"/>
        <s v="CL 55 EE CR 6 A -30 (INTERIOR 301 )"/>
        <s v="RURAL_190031101301100202_CL 23 N°24-081 APTO 202"/>
        <s v="RURAL_190030200454400005_PROV.VEREDA LA FERRERIA"/>
        <s v="RURAL_190757200447655000_VDA MZRES CENTRO"/>
        <s v="RURAL_190616200271296000_VEREDA SAN LUIS FINCA 230"/>
        <s v="RURAL_190890100282000012_BARRIO EL CARIÑO"/>
        <s v="RURAL_190690200613280000_VDA SAN JAVIER"/>
        <s v="CL 33 CR 23 -56 (INTERIOR 101 )"/>
        <s v="RURAL_190378100016423000_BR EL HUESO EL"/>
        <s v="RURAL_181040690700000001_PROV.181040690700000000"/>
        <s v="RURAL_190042100358950201_190042100358950201"/>
        <s v="CL 47 CR 1 -80"/>
        <s v="CL 58 SUR CR 35 -121 (INTERIOR 1224 BQ 4 )"/>
        <s v="RURAL_190483200305200005_PROV.VDA EL FARO"/>
        <s v="RURAL_190031101375350000_PUEBLO NUEVO"/>
        <s v="CL 29 CR 52 -115"/>
        <s v="RURAL_190604100080160900_KR 10 5 117"/>
        <s v="CR 103 A CL 45 B -16 (INTERIOR 201 )"/>
        <s v="CR 120 F CL 48 D -85 (INTERIOR 219 )"/>
        <s v="RURAL_190809200684575002_PROV.LA CABAÑA"/>
        <s v="CL 53 SUR CR 78 A -15 (INTERIOR 302 )"/>
        <s v="CL 44 CR 71 -22"/>
        <s v="CR 67 CL 42 -66"/>
        <s v="RURAL_190847100094800201"/>
        <s v="CL 58 CR 7 -74 (INTERIOR 129 )"/>
        <s v="CR 67 CL 42 -68"/>
        <s v="RURAL_190607200460378006_PROV.190607200460378000"/>
        <s v="CR 50 C CL 46 -119"/>
        <s v="CL 112 SUR CR 51 -12 (INTERIOR 102 )"/>
        <s v="CL 18 CR 110 A -99 (INTERIOR 218 )"/>
        <s v="TRAN 34 D SUR DIAG 32 D -32"/>
        <s v="CL 42 CR 118 A -11 (INTERIOR 610 )"/>
        <s v="RURAL_190245100022280010"/>
        <s v="RURAL_190885100291600000_CALLE LA LOMA"/>
        <s v="CR 31 CL 32 -37 (LC 102 )"/>
        <s v="RURAL_191245200745040001_PROV.SIETE"/>
        <s v="RURAL_114005010000000004_114005010000000004"/>
        <s v="CL 58 AA SUR CR 61 -2"/>
        <s v="CL 59 D CR 54 -45 (INTERIOR 123 )"/>
        <s v="RURAL_190858100177760000_CR 50 CL 47 -220"/>
        <s v="TRAN 78 CR 65 -299"/>
        <s v="RURAL_181055601700000001"/>
        <s v="RURAL_370017009000420004"/>
        <s v="RURAL_190690200695360002_PROV.VDA LOS PLANES"/>
        <s v="RURAL_176057562800000005_ VEREDA EL ROBLE FINCA 17"/>
        <s v="CL 49 E CR 9 D -31 (INTERIOR 1 )"/>
        <s v="RURAL_181038951000000001"/>
        <s v="CR 18 CL 56 EC -43 (INTERIOR 301 )"/>
        <s v="RURAL_190755100133200000_LA DANTA"/>
        <s v="RURAL_190607200460378052_CASA 52 LT 2 B"/>
        <s v="RURAL_190318203235400000_VDA EL SALADO"/>
        <s v="CR 7 CL 55 F -118"/>
        <s v="CL 29 CR 29 -18"/>
        <s v="CR 7 CL 55 F -116"/>
        <s v="CR 77 CL 23 -39"/>
        <s v="RURAL_190138200399901007_BARRIO LOS BALSOS"/>
        <s v="RURAL_190840200201357000_VDA EL PITAL"/>
        <s v="CR 56 C CL 49 -130 (INTERIOR 701 )"/>
        <s v="CL 57 SUR CR 57 -5"/>
        <s v="RURAL_190190200946120001_VEREDA SAN VICTORINO"/>
        <s v="RURAL_190616200271216001_PROV.VEREDA SAN LUIS"/>
        <s v="CR 6 A CL 55 H -5 (INTERIOR 301 )"/>
        <s v="RURAL_161050800000000000_CARRETERA AMAGA"/>
        <s v="RURAL_163008500000000000_RURAL ITAGUI EL AJIZAL"/>
        <s v="RURAL_136029902864200009_OLAYA HERRERA"/>
        <s v="RURAL_190042200964472000_VDA KILOMETROS2"/>
        <s v="CL 60 A CR 40 -100"/>
        <s v="RURAL_190607200471500000_VEREDA PANTANILLO"/>
        <s v="CL 34 B CR 119 A -205 (INTERIOR 202 )"/>
        <s v="CL 34 B CR 119 A -205 (INTERIOR 401 )"/>
        <s v="CL 34 B CR 119 A -205 (INTERIOR 402 )"/>
        <s v="CL 56 CR 25 BB -47 (INTERIOR 201 )"/>
        <s v="CL 34 B CR 119 A -205 (INTERIOR 201 )"/>
        <s v="CR 120 FF CL 54 -277"/>
        <s v="CL 56 CR 25 BB -47 (INTERIOR 301 )"/>
        <s v="CL 34 B CR 119 A -205 (INTERIOR 302 )"/>
        <s v="CL 56 CR 25 BB -47 (INTERIOR 401 )"/>
        <s v="CR 52 CL 34 B -45 (INTERIOR 201 )"/>
        <s v="RURAL_190674200650952000_VDA CHAPARRAL"/>
        <s v="CL 34 B CR 119 A -205 (INTERIOR 301 )"/>
        <s v="RURAL_190347100043800001_190347100043800001"/>
        <s v="RURAL_190440200860659007_PROV.VDA LA ASUNCION"/>
        <s v="CL 53 CR 122 -99 (INTERIOR 108 )"/>
        <s v="RURAL_190440200663812002_VDA CRISTO REY APTO 302"/>
        <s v="RURAL_190660100770157000_SECT CEMENTERIO"/>
        <s v="RURAL_190670201893240002_PROV.VEREDA SAN MATIAS"/>
        <s v="CL 48 F CR 99 -86 (INTERIOR 216 )"/>
        <s v="RURAL_190440200560820003_PROV.VEREDA CASCAJO ABAJO"/>
        <s v="CL 49 CR 48 -27"/>
        <s v="CL 63 CR 77 -41 (INTERIOR 616 )"/>
        <s v="RURAL_190197100026959810_VDA LAPIÑUELA SECT MAZAMO"/>
        <s v="RURAL_190440200663812003_VDA CRSITO REY APTO 402"/>
        <s v="CR 91 A CL 13 -47 (INTERIOR 105 )"/>
        <s v="RURAL_190616200261654009_PROV.VEREDA SAN LUIS"/>
        <s v="RURAL_190149100058785000_CARRERA 26 E 40-38"/>
        <s v="RURAL_136029809802000010"/>
        <s v="RURAL_190670101273500000_CL 17 1 1 CL 17 P2"/>
        <s v="RURAL_190660200803015000_VEREDA LA CUBA"/>
        <s v="RURAL_147021863000000000_CL 65 A CR 152 -45_VDA LA"/>
        <s v="RURAL_190761100248075019"/>
        <s v="RURAL_190002200710450002_PROV.VEREDA CANDELA"/>
        <s v="RURAL_190736105500000000_190736105500000000"/>
        <s v="RURAL_190318203193530004_PROV.VDA BATEA SECA"/>
        <s v="RURAL_190440200663800001_VDA CRISTO REY APTO 202"/>
        <s v="RURAL_190197200711720000_VDA LA VETA"/>
        <s v="CL 39 B CR 114 C -32 (INTERIOR 105 )"/>
        <s v="CR 116 D CL 34 AA -18"/>
        <s v="RURAL_190789200433050002_PROV.SAN LUIS"/>
        <s v="RURAL_190607200480100000_PANTANILLO"/>
        <s v="RURAL_190149100058785001_CRA 26 E 40 B 01 APTO 201"/>
        <s v="RURAL_181049811100000002_PROV.181049811100000000"/>
        <s v="CL 48 EE CR 99 D -85 (INTERIOR 103 )"/>
        <s v="RURAL_190037200931015000_VDA LA ESTACION"/>
        <s v="RURAL_190614100295030101_PARCELCION GREEN HILLS_VD"/>
        <s v="CR 38 CL 65 B -25"/>
        <s v="RURAL_190190200949880001_PROV.VEREDA SOFÍA"/>
        <s v="RURAL_190149100058785002_CRA 26 E 40 B 01 APTO 301"/>
        <s v="RURAL_190736104068000001_CL60 N 44 73"/>
        <s v="CL 41 CR 57 -30"/>
        <s v="RURAL_190190200949880002_PROV.VEREDA SOFIA"/>
        <s v="CR 99 AB CL 49 AD -15 (INTERIOR 301 )"/>
        <s v="RURAL_190697100327000211_CL 51A-40-95 IN 211"/>
        <s v="RURAL_190190100117610000_B CARRETEABLE"/>
        <s v="RURAL_190736104068000002_CL60 N 44 73"/>
        <s v="RURAL_190319207020167001_PROV.VDA YOLOMBAL"/>
        <s v="RURAL_190149200563140000_VDA VIBORAL"/>
        <s v="RURAL_190149100078550005_PRV CL 41 VIA LA PALMA"/>
        <s v="CR 59 CL 28 -44"/>
        <s v="CL 48 B CR 107 B -35 (INTERIOR 201 )"/>
        <s v="CL 34 CR 34 C -191 (INTERIOR 1226 )"/>
        <s v="CR 99 AB CL 49 AD -15 (INTERIOR 302 )"/>
        <s v="CR 62 CL 87 SUR -32"/>
        <s v="RURAL_190318203364100000_ROSENDAL BODEGA 9"/>
        <s v="RURAL_191245200750700000_VEREDA HABITA"/>
        <s v="CL 39 AB CR 118 -50 (INTERIOR 201 )"/>
        <s v="RURAL_190439100287000501_CL 31 A CR 33 -94 ( INTER"/>
        <s v="CL 24 CR 55 F -13 (INTERIOR 202 )"/>
        <s v="RURAL_176016725000000005_PROV.176016725000000000"/>
        <s v="CR 129 CL 67 -260 (INTERIOR 268 )"/>
        <s v="RURAL_190042200811350080_EADE"/>
        <s v="RURAL_190697100730110000_CR 39 N 49 A 07"/>
        <s v="CL 55 CR 106 -49"/>
        <s v="RURAL_190761100154900000_CLL COLON CRA SANTANDER"/>
        <s v="RURAL_190318101385020301_CR 51 CLL 37 -15 ( INTERI"/>
        <s v="RURAL_190284100602400000_PLAZA PPAL"/>
        <s v="CR 83 CL 29 A -28 (INTERIOR 301 )"/>
        <s v="RURAL_190616200332408001_PROV.VDA CUCHILLAS DE SAN"/>
        <s v="CL 2 B CR 81 B -207 (INTERIOR 1000 )"/>
        <s v="RURAL_190649200227625001_PROV.VEREDA BETULIA"/>
        <s v="RURAL_190667100555600000_CL 15 CR 22 -21"/>
        <s v="RURAL_181033771110000000_VDA LA CHAPA"/>
        <s v="RURAL_190284200983120001_VDA PIEDRAS BLANCAS"/>
        <s v="RURAL_190319203821430001_VEREDA JUAN XXIII"/>
        <s v="RURAL_190649200263008001_PROV.VEREDA DINAMARCA"/>
        <s v="CL 49 AA CR 99 AB -33 (INTERIOR 301 )"/>
        <s v="CL 58 CR 94 -71 (INTERIOR 208 )"/>
        <s v="CL 18 CR 103 -151 (INTERIOR 223 )"/>
        <s v="RURAL_190149200862458103_VDA BETANIA"/>
        <s v="CR 81 CL 1 SUR -205 (INTERIOR 217 )"/>
        <s v="CL 40 D SUR CR 38 B -1 (INTERIOR 5 )"/>
        <s v="RURAL_190607200371602002_PROV.VDA EL CHUSCAL 1 LOO"/>
        <s v="CR 90 C CL 15 -64 (INTERIOR 301 )"/>
        <s v="RURAL_190376200491613000_EL TAMBO"/>
        <s v="CR 90 CL 58 CC -51 (INTERIOR 301 )"/>
        <s v="CL 55 G CR 3 ESTE -15 (INTERIOR 102 )"/>
        <s v="RURAL_174008968000000003_VEREDA LA CONTRATA"/>
        <s v="RURAL_174008968000000002_VEREDA LA CONTRATA"/>
        <s v="RURAL_190604100024900000_EL BOLSILLO"/>
        <s v="RURAL_190670201821750001_190670201821750001"/>
        <s v="RURAL_190649200340527004_PROV.VEREDA EL TABOR"/>
        <s v="CR 59 CL 25 -31"/>
        <s v="RURAL_171026843000000002_PROV.VEREDA SAN BASILIO A"/>
        <s v="CL 53 CR 110 -500 (INTERIOR 110 )"/>
        <s v="RURAL_190284100821520000_UNUDAD DEPORT CAFETERIA"/>
        <s v="RURAL_190319207387522003_PROV.VDA GUAMITO"/>
        <s v="RURAL_171041701000000001_PROV.VEREDA SAN JUAN"/>
        <s v="RURAL_190030100067270000_CL 46 51-90"/>
        <s v="CL 56 DD CR 26 BB -3"/>
        <s v="RURAL_190042200590002001_PROV.VEREDA EL BALSO"/>
        <s v="RURAL_190318101287500001"/>
        <s v="RURAL_190042100343060000_190042100343060000"/>
        <s v="CL 33 B SUR CR 47 -57"/>
        <s v="CR 20 B CL 47 -195 (INTERIOR 400 )"/>
        <s v="RURAL_125003195105000000_CL 28 SR 4A 304(IN 106)"/>
        <s v="RURAL_190847100046100000_KR 1"/>
        <s v="RURAL_190698200445952001_PROV.VEREDA ALPES"/>
        <s v="RURAL_190740100078200004"/>
        <s v="CL 62 CR 18 D -23 (INTERIOR 202 )"/>
        <s v="RURAL_190755200188510000_VDA LA LINDA HONDURAS"/>
        <s v="RURAL_190755200170057000_VDA HONDURAS"/>
        <s v="RURAL_190584200552200000_RIO CLARO"/>
        <s v="RURAL_190670201816160000_VDA SAN JUAN"/>
        <s v="CL 26 CR 84 -67 (INTERIOR 333 )"/>
        <s v="RURAL_190440200533756000_VDA BELEN"/>
        <s v="RURAL_190660100073000000_CALLE COLOMBIA"/>
        <s v="CR 24 C CL 41 SUR -0 (INTERIOR 193 )"/>
        <s v="RURAL_190616200220616101"/>
        <s v="RURAL_190036200812520201_VDA PROMISION"/>
        <s v="RURAL_190149200640537001_190149200640537001"/>
        <s v="RURAL_181041222500000000_181041222500000000"/>
        <s v="RURAL_190102200623570000_EL VERGEL"/>
        <s v="RURAL_190318203080248001_PROV.VDA EL ZANGO"/>
        <s v="RURAL_190029100806050000_MINAS PLAZA"/>
        <s v="RURAL_190674200646470006_PROV_VDA CHAPARRAL"/>
        <s v="CL 45 D CR 76 -7"/>
        <s v="RURAL_190616100033021003_(LT 26 BOSKE CAMPESTRE )"/>
        <s v="RURAL_190400100034644001_CL 11 B CR 2 -70 LT 8 MZ"/>
        <s v="RURAL_125004743000000001_PROV.VDA LOS SALADOS_LT 3"/>
        <s v="CL 49 C CR 9 A -60"/>
        <s v="CL 59 D CR 54 -45 (INTERIOR 124 )"/>
        <s v="RURAL_190616200261654010_VEREDA SAN LUIS"/>
        <s v="RURAL_1610221010000001110_LA CHUSCALA"/>
        <s v="CL 64 CR 17 -107 (INTERIOR 321 )"/>
        <s v="RURAL_190616100323768055_VDA FONTIBON"/>
        <s v="RURAL_163008140000000001"/>
        <s v="CL 64 CR 17 -107 (INTERIOR 322 )"/>
        <s v="RURAL_159049010000000001"/>
        <s v="RURAL_190616100033021001_LOTE 25 PARCELACIÓN BOSKE"/>
        <s v="CR 128 CL 63 -17 (INTERIOR 201 )"/>
        <s v="RURAL_181055592000000000_VDA CHIQUINQUIRA"/>
        <s v="CR 8 B CL 49 C -5 (INTERIOR 101 )"/>
        <s v="RURAL_147011608300000105"/>
        <s v="RURAL_161026340000000203_CERCANOACERAMICASPRIMAVER"/>
        <s v="RURAL_190319207973630001_VEREDA LA MEJIA"/>
        <s v="RURAL_103043428500000116_VEREDA ACAPULCO"/>
        <s v="RURAL_181072070000000006_EL MORRO"/>
        <s v="RURAL_190617200651800000_EL ANGOSTADO VILACHUAGA"/>
        <s v="RURAL_190377200643354006_PROV.VEREDA AL CHAGUALO"/>
        <s v="CL 5 CR 25 -310 (INTERIOR 201 )"/>
        <s v="CL 54 CR 7 -94 (INTERIOR 201 )"/>
        <s v="CL 34 B CR 127 -46 (INTERIOR 101 )"/>
        <s v="CL 59 CR 69 -79 (INTERIOR 136 )"/>
        <s v="RURAL_190660200775077000_VDA CHORRO HONDO"/>
        <s v="RURAL_190113100019135016_CR 9 N 4A-60"/>
        <s v="CR 128 CL 63 -17 (INTERIOR 100 )"/>
        <s v="RURAL_190628200308096100"/>
        <s v="CL 56 BD CR 21 -30 (INTERIOR 311 )"/>
        <s v="RURAL_190660200600560000_SOPETRAN"/>
        <s v="RURAL_181005129000000016_VDA HORIZONTES"/>
        <s v="RURAL_190197100059050000_CALLE B AIRES"/>
        <s v="CR 55 CL 83 B SUR -114"/>
        <s v="CR 27 CL 59 C -41 (INTERIOR 102 )"/>
        <s v="RURAL_190440200641390001_PROV.VDA EL RECODO"/>
        <s v="CL 5 CR 25 -310 (INTERIOR 401 )"/>
        <s v="RURAL_181005129000000017_VDA HORIZONTES"/>
        <s v="RURAL_190674200524305000_VDA PORVENIR"/>
        <s v="RURAL_190440200791905000_VDA EL ROSARIO"/>
        <s v="CR 128 CL 63 -17 (INTERIOR 104 )"/>
        <s v="RURAL_126005900000000000_MEDELLIN LAS PALMAS"/>
        <s v="RURAL_190149100165343000_CR 33 CL 25 -10"/>
        <s v="RURAL_190059200350650003_PROV.VEREDA LA CUCHILLA"/>
        <s v="CR 107 CL 35 -108 (INTERIOR 202 )"/>
        <s v="RURAL_190149200851205001_PROV.VEREDA BETANIA PARTE"/>
        <s v="CR 76 CL 42 SUR -36 (INTERIOR 402 )"/>
        <s v="CL 48 SUR CR 83 -97"/>
        <s v="CL 59 D CR 54 -45 (INTERIOR 121 )"/>
        <s v="RURAL_190649100014030301"/>
        <s v="CR 137 CL 63 -128 (INTERIOR 202 )"/>
        <s v="RURAL_122003659500000004_PROV.MEDIA LUNA"/>
        <s v="RURAL_190649100014030201"/>
        <s v="RURAL_190670201801491000_VDA PATIO BONITO"/>
        <s v="CL 34 B CR 119 A -161"/>
        <s v="RURAL_190616200352350001_VEREDA LAS CUCHILLAS"/>
        <s v="RURAL_190858100101180103_CASA VIVA"/>
        <s v="RURAL_190138200513365000_CASUTI CAMPINA"/>
        <s v="CR 107 CL 34 CC -95 (INTERIOR 301 )"/>
        <s v="CL 46 CR 38 -42 (INTERIOR 9901 )"/>
        <s v="CR 108 C CL 34 CC -23 (INTERIOR 201 )"/>
        <s v="VEREDA TRES PUERTAS VEREDA TRES PUERTAS MALL PLAZA"/>
        <s v="RURAL_190670201840765002_PROV.VEREDA EL PORVENIR"/>
        <s v="CR 115 CL 39 A -36 (INTERIOR 119 )"/>
        <s v="RURAL_190670201840757001_PROV.VEREDA LA CEIBA"/>
        <s v="CL 46 CR 38 -42 (INTERIOR 9902 )"/>
        <s v="RURAL_190319203806120001_PROV.VDA CHAPARRAL"/>
        <s v="RURAL_190670201810200001_PROV.VEREDA SAN ROQUITO S"/>
        <s v="RURAL_190679100066365003_CRA SANTANDER"/>
        <s v="RURAL_190318203081250001_VEREDA EL SANGO LA PLAYA"/>
        <s v="CR 108 C CL 34 CC -23 (INTERIOR 301 )"/>
        <s v="RURAL_190660200816500000_VDA EL POPAL"/>
        <s v="CL 52 CR 13 -30 (INTERIOR 211 )"/>
        <s v="RURAL_190033200649587002_PROV.SAN BARTOLO - LA CAP"/>
        <s v="RURAL_190042100035000103_CR 9 CL 5 72 LC 103"/>
        <s v="RURAL_190145200464000000_V ALEGRIAS 690"/>
        <s v="RURAL_190318203081250002_VEREDA EL SANGO LA PLAYA"/>
        <s v="RURAL_190318203424150101_VEREDA LA HONDITA"/>
        <s v="RURAL_190197200665520001_PROV.VEREDA SAN LORENZO"/>
        <s v="RURAL_103015004390500202_103015004390500202"/>
        <s v="CL 49 CR 3 -19 (INTERIOR 101 )"/>
        <s v="CR 94 CL 57 C -65 (INTERIOR 1152 )"/>
        <s v="RURAL_190616200430890000_SAJONIA"/>
        <s v="CL 63 BA CR 105 A -77 (INTERIOR 9904 )"/>
        <s v="CL 30 CR 43 -13 (INTERIOR 401 )"/>
        <s v="RURAL_190698200048100004_PROV.VDA LA AURORA"/>
        <s v="CL 65 CR 16 DD -19 (INTERIOR 1811 )"/>
        <s v="CR 51 CL 45 -68"/>
        <s v="RURAL_125006608500000018_CL 29 SUR CR 4 -769 INT 5"/>
        <s v="CR 111 A CL 12 B -26 (INTERIOR 302 )"/>
        <s v="RURAL_190440200903100000_CHORRO HONDO (POTOSI)"/>
        <s v="RURAL_190149200841500003_PROV.190149200841500000"/>
        <s v="TRAN 2 CR 19 A -12 (INTERIOR 201 )"/>
        <s v="RURAL_146030330000000000_PALMITAS URGUITA"/>
        <s v="RURAL_190607200571850005_PROV.VRD LOS SALADOS"/>
        <s v="RURAL_190847200644800000_EL SALADITO"/>
        <s v="RURAL_1906602007719300052_VDASANFRANCISCO"/>
        <s v="RURAL_190617200704415000_VDA CABECERAS"/>
        <s v="RURAL_190318203347655003_PROV.VDA TOLDAS"/>
        <s v="RURAL_190617200712135001_VDA PONTEZUELA SECTOR HIG"/>
        <s v="RURAL_190036200507250001_VDA STA RITA"/>
        <s v="RURAL_190190200948840000_SOFIA"/>
        <s v="RURAL_190142100043400000_CALLE PALANQUERO"/>
        <s v="RURAL_190847100094800101"/>
        <s v="RURAL_190350200449400000_VDA LAS PICAS"/>
        <s v="RURAL_190789200454700002_PROV.SAN LUIS"/>
        <s v="RURAL_190318101140225001_LA BRIZUELA"/>
        <s v="RURAL_190674200649350005_PROV VDA CAPARRAL"/>
        <s v="RURAL_190439100072020005_CL 28 24 1 (INTERIOR 5 )"/>
        <s v="RURAL_190439100072020006_CL 28 24 1 (INTERIOR 6 )"/>
        <s v="RURAL_122016986400000001_122016986400000001"/>
        <s v="CL 17 SUR CR 43 A -30"/>
        <s v="RURAL_190657100004240006_BARRIO JUAN XXIII PARTE B"/>
        <s v="RURAL_190649100014030000_DIAG 19 E PLAN 35"/>
        <s v="RURAL_190657100038310006_BARRIO SAN DIEGO - PARTE"/>
        <s v="RURAL_190649200380054012_PROV.VEREDA CAÑAVERAL"/>
        <s v="RURAL_159160554000000001_VDA LA RAYA"/>
        <s v="RURAL_130023761200000102_VDA LA FILIPA CS 1"/>
        <s v="RURAL_190113100025400009_CR 9A N 3-25"/>
        <s v="RURAL_159160554000000002_VDA LA RAYA"/>
        <s v="CR 47 A CL 51 -53"/>
        <s v="RURAL_190649200360800000_VDA LA ESPERANZA"/>
        <s v="RURAL_163008093000000010_RURAL ITAGUI EL AJIZAL"/>
        <s v="CL 68 A CR 57 -37 (INTERIOR 301 )"/>
        <s v="RURAL_114012246500000101_VDA MANZANILLO INT 101"/>
        <s v="RURAL_114012246500000202_VDA MANZANILLO INT 202"/>
        <s v="RURAL_114012246500000302_VDA MANZANILLO INT 302"/>
        <s v="RURAL_114012246500000102_VDA MANZANILLO INT 102"/>
        <s v="RURAL_114012246500000402_VDA MANZANILLO INT 402"/>
        <s v="RURAL_114012246500000401_VDA MANZANILLO INT 401"/>
        <s v="RURAL_161015849499000003_VEREDARAIZALCALDAS"/>
        <s v="CL 55 CR 103 DA -370 (INTERIOR 200 )"/>
        <s v="RURAL_190670201811670000_VERDA LA CANDELARIA"/>
        <s v="RURAL_190149200850200003_PROV.RURAL_19014920085020"/>
        <s v="RURAL_190377200589600000_VEREDA SAN JOSE"/>
        <s v="CL 65 CR 18 B -156 (INTERIOR 218 )"/>
        <s v="RURAL_163007192000000005_SECTOREL BENEFICIO"/>
        <s v="CL 39 BD CR 115 -9 (INTERIOR 301 )"/>
        <s v="RURAL_190617200782660000_VDA SAN ANTONIO"/>
        <s v="RURAL_190440200621850004_PROV.VDA LAS MERCEDES"/>
        <s v="CL 22 CR 75 -28"/>
        <s v="RURAL_190318203208160004_VEREDA SAN ISIDRO"/>
        <s v="RURAL_190680200466227000_VDA LA URSULA"/>
        <s v="CL 57 CR 127 -3 (INTERIOR 9901 )"/>
        <s v="RURAL_163014470100000201_163014470100000201"/>
        <s v="RURAL_147052500000009903 _TRAVESIAS INT 9903"/>
        <s v="CR 48 CL 75 SUR -141"/>
        <s v="RURAL_190761200970460000_VDA LA PUERTA"/>
        <s v="RURAL_190425200501505002_LA SUSANA"/>
        <s v="CL 1 CR 79 AA -10 (INTERIOR 1128 )"/>
        <s v="CL 59 A CR 21 -25 (INTERIOR 301 )"/>
        <s v="CR 99 CL 49 A -27 (INTERIOR 301 )"/>
        <s v="CL 50 FA SUR CR 63 C -10"/>
        <s v="RURAL_190234200562724000_VEREDA ANTA"/>
        <s v="CL 66 C CR 39 A -12"/>
        <s v="RURAL_190364100258800000_KA 4A"/>
        <s v="RURAL_190197200680360001_PROV.VEREDA SAN LORENZO"/>
        <s v="RURAL_181053465500000008_LOTE 8 VDA PARAJE EL UVIT"/>
        <s v="RURAL_190847100237200000_CRISTO REY"/>
        <s v="RURAL_190376200231605000_LA ESPERANZA"/>
        <s v="CL 56 AA CR 2 -78"/>
        <s v="CR 99 EE CL 49 AA -80 (INTERIOR 201 )"/>
        <s v="CL 52 CR 13 -30 (INTERIOR 210 )"/>
        <s v="CL 52 CR 13 -30 (INTERIOR 209 )"/>
        <s v="CR 2 A CL 48 B -27 (INTERIOR 301 )"/>
        <s v="RURAL_146009153100000101_146009153100000101"/>
        <s v="RURAL_190102200580450000_LA ANGOSTURA PARTE MEDIA"/>
        <s v="RURAL_181081710000000001_VDA BONILLA"/>
        <s v="RURAL_114009060000000301_VEREDA EL MANZANILLO"/>
        <s v="RURAL_159002100000000000_RURAL LA ESTRELLA SAN JOS"/>
        <s v="RURAL_190033200936400002_PROV.LA SOLITA ALTO DEL R"/>
        <s v="CL 47 CR 70 A -37"/>
        <s v="RURAL_190400200425552002_PROV._VDA ALMERIA"/>
        <s v="CR 2 BB CL 47 A -10 (INTERIOR 201 )"/>
        <s v="RURAL_190616200272095101"/>
        <s v="CL 56 D CR 26 BD -13 (INTERIOR 201 )"/>
        <s v="RURAL_191245200822048001_LA PRADERA"/>
        <s v="RURAL_190376200429663000_VEREDA LA MILAGROSA"/>
        <s v="RURAL_161025300000000021_CERCANOPARCELACIÓNALTOSDE"/>
        <s v="RURAL_190378200401260000_BELEN"/>
        <s v="RURAL_190761200921100000_PARC PALMAR DL CAMPO LT18"/>
        <s v="RURAL_190284200954030000_VEREDA LAS CRUCES RUTA 95"/>
        <s v="RURAL_174042050003800001_PROV.VALLE DE LAS MARGARI"/>
        <s v="RURAL_181005085010000001_PROV.VDA HORIZONTES"/>
        <s v="CL 56 CR 14 -30 (INTERIOR 202 )"/>
        <s v="CL 53 SUR CR 62 D -33 (INTERIOR 201 )"/>
        <s v="CR 78 A CL 34 A -94 (SO 2 )"/>
        <s v="RURAL_190042200862200000_SAN NICOLAS"/>
        <s v="CL 53 CR 42 -81"/>
        <s v="CL 49 CR 99 F -155 (INTERIOR 1180 )"/>
        <s v="CR 5 CL 55 F -51 (INTERIOR 202 )"/>
        <s v="RURAL_190101100039450001_BARRIO LA FLORESTA"/>
        <s v="RURAL_190209200793825001_PROV.VRD SANTA RITA"/>
        <s v="CL 26 CR 44 -45"/>
        <s v="RURAL_181055424550000000_RURAL EL PEÑOL"/>
        <s v="RURAL_190029100814025001"/>
        <s v="DIAG 48 CL 32 -16 (INTERIOR 301 )"/>
        <s v="CR 61 CL 82 SUR -9"/>
        <s v="CR 5 CL 55 F -51 (INTERIOR 201 )"/>
        <s v="RURAL_190439100114165000_CL 34 CR 20 - 53 (9901)"/>
        <s v="RURAL_190642200621258024"/>
        <s v="CR 10 CL 19 SUR -852 (INTERIOR 433 )"/>
        <s v="RURAL_190042200904050000_VEREDA EL PASO"/>
        <s v="RURAL_190042200867325000_CGTO SAN NICOLAS"/>
        <s v="RURAL_190440200911658000_VDA ALTO DEL MERCADO"/>
        <s v="RURAL_190617200501770000_CRRA. 81 45-194 MEDELLIN"/>
        <s v="RURAL_188024598200000000_VDA EL SILENCIO"/>
        <s v="CL 31 CR 67 -68 (INTERIOR 109 )"/>
        <s v="CL 50 F SUR CR 70 -50 ( )"/>
        <s v="LA CULEBRA" u="1"/>
        <s v="CR 36 CL 57 -10" u="1"/>
        <s v="RURAL_190893100419380009" u="1"/>
        <s v="RURAL_190319206236350265_PROV_PARC RES LACLARA_L26" u="1"/>
        <s v="RURAL_190893200606900000_190893200606900000" u="1"/>
        <s v="RURAL_190893200607100000_VDA PTO LOS MANGOS" u="1"/>
        <s v="RURAL_190580102652000000_BARRIO BUENOS AIRES" u="1"/>
        <s v="RURAL_190376200164050000_VDA LA MILAGROSA" u="1"/>
        <s v="RURAL_190616200250293001_PROV.RURAL_19061620025029" u="1"/>
        <s v="CL 38 A CR 107 -18" u="1"/>
        <s v="CR 50 CL 97 B SUR -279" u="1"/>
        <s v="CR 81 CL 45 -191 (INTERIOR 701 )" u="1"/>
        <s v="CL 8 SUR CR 52 -94" u="1"/>
        <s v="CL 79 B SUR CR 54 -10" u="1"/>
        <s v="CL 136 SUR CR 50 -7 (INTERIOR 203 )" u="1"/>
        <s v="AVDA 45 B DIAG 67 -6 (INTERIOR 401 )" u="1"/>
        <s v="CL 136 SUR CR 50 -7 (INTERIOR 102 )" u="1"/>
        <s v="CL 136 SUR CR 50 -7 (INTERIOR 202 )" u="1"/>
        <s v="RURAL_190674200761850002_PROV.VEREDA PEOLCITO" u="1"/>
        <s v="RURAL_190042100137600101" u="1"/>
        <s v="CR 33 CL 44 -7" u="1"/>
        <s v="RURAL_190617200771850025" u="1"/>
        <s v="RURAL_166041210000000010_VEREDA EL VALLANO" u="1"/>
        <s v="CL 56 BD CR 21 -30 (INTERIOR 4411 )" u="1"/>
        <s v="CL 56 BD CR 21 -30 (INTERIOR 411 )" u="1"/>
        <s v="RURAL_190234200777910000" u="1"/>
        <s v="RURAL_190234200777848000" u="1"/>
        <s v="RURAL_190234200777935000" u="1"/>
        <s v="RURAL_190044100030300201_ CALLE 9 # 9 - 18 APT 201" u="1"/>
        <s v="RURAL_190044100030300202_ CALLE 9 # 9 - 18 APTO 20" u="1"/>
        <s v="RURAL_190319203810010003_PROV.VDA CHAPARRAL" u="1"/>
        <s v="RURAL_190576100128600001_CL 31 N 22 -41" u="1"/>
        <s v="CR 32 CL 59 A -229 (INTERIOR 204 BQ 16 )" u="1"/>
        <s v="116005552500000201" u="1"/>
        <s v="RURAL_190197200582200002_PROV.VDA LOS CEDROS" u="1"/>
        <s v="RURAL_190761200823300002_PROV.GUAYABAL" u="1"/>
        <s v="CL 18 CR 91 -42 (INTERIOR 122 )" u="1"/>
        <s v="RURAL_190440200901318002_VEREDA EL SOCORRO" u="1"/>
        <s v="RURAL_190145200537220002_PROV.VDA SUCRE" u="1"/>
        <s v="RURAL_181055424600000011_VDA LA HELIDA" u="1"/>
        <s v="RURAL_190809200702620002_PROV.190809200702620000" u="1"/>
        <s v="RURAL_190660100112450001_CR 20 CL 20-04 APT 401" u="1"/>
        <s v="CL 34 B CR 94 -45 (INTERIOR 201 )" u="1"/>
        <s v="RURAL_190660100112450000_KA REAL" u="1"/>
        <s v="RURAL_190607200470802012_CONDOMINIO MONTE SERENO L" u="1"/>
        <s v="RURAL_190607200607445000_PARC JUANITO LAGUNA LT 23" u="1"/>
        <s v="RURAL_190840200041420005_PROV.VEREDA CHUPADERO" u="1"/>
        <s v="RURAL_146005140000000000_BOQUERON PALMITAS" u="1"/>
        <s v="CL 29 SUR CR 4 -769 (LT 64 )" u="1"/>
        <s v="CL 36 SUR CR 42 -17" u="1"/>
        <s v="RURAL_190031101582315004_TV 17 N° 14-049 APT0 201" u="1"/>
        <s v="CR 60 D CL 38 SUR -2 (INTERIOR 1213 )" u="1"/>
        <s v="CR 60 D CL 38 SUR -2" u="1"/>
        <s v="RURAL_190885200540025000_VDA LA CEIBA" u="1"/>
        <s v="RURAL_190649200297420000_PALMICHAL" u="1"/>
        <s v="RURAL_125003105000000012_CR 7 26 SR - 401 (IN 12)" u="1"/>
        <s v="CR 44 CL 42 -29" u="1"/>
        <s v="CL 65 CR 137 -49 (INTERIOR 101 )" u="1"/>
        <s v="RURAL_190376200511256000_CR 17A CL 4 25" u="1"/>
        <s v="CL 48 FB CR 100 -25" u="1"/>
        <s v="RURAL_125003300720000007_VEREDA LAS PALMAS LOTE 1A" u="1"/>
        <s v="RURAL_190149200652700001_PROV.VEREDA CRISTO REY" u="1"/>
        <s v="RURAL_190149200750407001_PROV.VEREDA CAMARGO POR L" u="1"/>
        <s v="RURAL_190149200790368102_PROV.VEREDA LA FLORIDA" u="1"/>
        <s v="RURAL_190149200740578003_PROV.VEREDA EL CERRO" u="1"/>
        <s v="RURAL_190674200766650001_PROV.VDA LA HONDA" u="1"/>
        <s v="RURAL_190044200950076009_VEREDA EL PEDRERO" u="1"/>
        <s v="RURAL_190149200581765011_ VEREDA LA AURORA" u="1"/>
        <s v="RURAL_190044200964165001_VEREDA EL VENTIADERO" u="1"/>
        <s v="RURAL_190031101114100000_190031101114100000" u="1"/>
        <s v="RURAL_190656200550705001_CAMPIÑAS DE LA PRADERA N" u="1"/>
        <s v="RURAL_181031195000000010" u="1"/>
        <s v="RURAL_190033200528150001_PROV.SAN PEDRO" u="1"/>
        <s v="RURAL_181055002200000000_181055002200000000" u="1"/>
        <s v="RURAL_190149200862458001_PROV.BETANIA" u="1"/>
        <s v="RURAL_190656200474976006_PROV.CANCHA DE ARENA" u="1"/>
        <s v="RURAL_190376200140100007_VEREDA LA MILAGROSA" u="1"/>
        <s v="RURAL_190376200160905002_PROV.PARC AGUAS CLARAS CA" u="1"/>
        <s v="RURAL_190617200541350004_PROV.VDA TABLAZO" u="1"/>
        <s v="RURAL_190616200352602001_VDA EL CARMIN - LOS GILES" u="1"/>
        <s v="CR 17 B CL 57 -37" u="1"/>
        <s v="RURAL_161041150000000001_PROV.161041150000000000" u="1"/>
        <s v="TRAN 40 CR 65 -52" u="1"/>
        <s v="RURAL_190660200411008004_PROV.RURAL_19066020041100" u="1"/>
        <s v="RURAL_190378100011960202_CRA10 7 16 18 APA 202" u="1"/>
        <s v="RURAL_190378100011960701_CRA 10 7 16 18 APA 701" u="1"/>
        <s v="CR 68 CL 49 A -5" u="1"/>
        <s v="RURAL_190757200316400014_CRA 55AE CL 14B 30" u="1"/>
        <s v="CR 38 C CL 39 D -19" u="1"/>
        <s v="RURAL_188024270000000001_PROV.VDA EL SILENCIO" u="1"/>
        <s v="CL 56 CR 25 BB -59 (INTERIOR 301 )" u="1"/>
        <s v="CL 36 C CR 112 F -10 (INTERIOR 119 )" u="1"/>
        <s v="CR 2 AD CL 46 DD -26" u="1"/>
        <s v="CL 39 BD CR 113 B -33" u="1"/>
        <s v="CL 65 CR 18 B -25" u="1"/>
        <s v="RURAL_190375100688030002_CR 17 A CL 7 -13 PISO 2" u="1"/>
        <s v="RURAL_190375100688030001_CR 17 A CL 7 -15 PISO 1" u="1"/>
        <s v="RURAL_190364100283049001_CR 3 CL 2 -13 (INTERIOR 3" u="1"/>
        <s v="RURAL_190364100283049002_CR 3 CL 2 -13 (INTERIOR 2" u="1"/>
        <s v="RURAL_190847100362271001_BARRIO EL LLANO" u="1"/>
        <s v="RURAL_190847100362271002_BARRIO EL LLANO" u="1"/>
        <s v="RURAL_190735101274000000_CR 47 N 47A-91" u="1"/>
        <s v="RURAL_190761100087600050" u="1"/>
        <s v="RURAL_190615100485410303_CR 52 CL 42 -11 (INTERIOR" u="1"/>
        <s v="RURAL_190400100004050000_CALLE 9 X CRA 9" u="1"/>
        <s v="RURAL_190856100164860003_" u="1"/>
        <s v="CL 26 CR 65 A -8 (INTERIOR 303 )" u="1"/>
        <s v="RURAL_190234100172400000_B LA ARENERA" u="1"/>
        <s v="RURAL_190197200586200002_PROV.LOS CEDROS" u="1"/>
        <s v="RURAL_190400100004020000_CALLE 9 X CRA 9" u="1"/>
        <s v="RURAL_190400100004100000_190400100004100000" u="1"/>
        <s v="RURAL_190375100290972017_MANZANA N LOTE 17" u="1"/>
        <s v="RURAL_190031101582100001_TRAN 17 CL 15 -45 APTO 10" u="1"/>
        <s v="CL 39 F CR 108 -65 (INTERIOR 101 )" u="1"/>
        <s v="RURAL_159140095000000000_RURAL LA ESTRELLA EL PLAN" u="1"/>
        <s v="CL 2 B CR 81 B -213 (INTERIOR 217 )" u="1"/>
        <s v="CL 2 B CR 81 B -213 (INTERIOR 218 )" u="1"/>
        <s v="CL 2 B CR 81 B -213 (INTERIOR 316 )" u="1"/>
        <s v="RURAL_159073810000000000_CARRILERA SIERRA MORENA" u="1"/>
        <s v="CL 44 A CR 10 C -52 (INTERIOR 201 )" u="1"/>
        <s v="RURAL_190364100283310001_CL 4 B CR 3 -20 (INTERIOR" u="1"/>
        <s v="CR 120 F CL 48 D -85 (INTERIOR 201 )" u="1"/>
        <s v="RURAL_190893100341130001_LOS PALMITOS" u="1"/>
        <s v="RURAL_190282100272155100_CR 50 CL 57-85" u="1"/>
        <s v="CR 32 CL 40 E SUR -10" u="1"/>
        <s v="CL 6 CR 55 -34 (INTERIOR 301 )" u="1"/>
        <s v="CL 6 CR 55 -34 (INTERIOR 201 )" u="1"/>
        <s v="RURAL_165012520000000001VDA ALTO DE LA VIRGEN" u="1"/>
        <s v="RURAL_190149200852757001_VEREDA BETANIA EL HOYITO" u="1"/>
        <s v="RURAL_190022100102915001_CGTO ALTAMIRA" u="1"/>
        <s v="RURAL_190617200745250002_PROV.VEREDA PONTEZUELA" u="1"/>
        <s v="CL 54 CR 54 -42" u="1"/>
        <s v="RURAL_190616200242715001_VEREDA LA PLAYA" u="1"/>
        <s v="RURAL_190616200242715002_VEREDA LA PLAYA PISO 2" u="1"/>
        <s v="CR 55 B CL 13 -" u="1"/>
        <s v="RURAL_190789200454700001_PROV.SECTOR LA BATEA" u="1"/>
        <s v="CL 30 CR 26 -185" u="1"/>
        <s v="CL 43 CR 54 -78" u="1"/>
        <s v="CR 120 F CL 48 D -85 (INTERIOR 301 )" u="1"/>
        <s v="RURAL_190674200633617000_VDA CHAPARRAL" u="1"/>
        <s v="RURAL_190674200594400001_PROV.VDA LA ENEA" u="1"/>
        <s v="RURAL_370217003000230005" u="1"/>
        <s v="RURAL_190021200751600001_PROV.VEREDA EL POPO" u="1"/>
        <s v="RURAL_188022999908000004" u="1"/>
        <s v="RURAL_190149200620320000_VDA ALTO GRANDE" u="1"/>
        <s v="RURAL_190607200481079001_PROV.VRD PANTANILLO SECTO" u="1"/>
        <s v="RURAL_190439100663800000_CL 22 CR 34 -6" u="1"/>
        <s v="RURAL_190318100002000020_VDA SAN ISIDRO" u="1"/>
        <s v="RURAL_190616200252037001_PROV.VEREDA LA PLAYA" u="1"/>
        <s v="RURAL_190319206301300001_VEREDA LA CLARA SECTOR LO" u="1"/>
        <s v="CL 39 CR 116 B -9 (INTERIOR 301 )" u="1"/>
        <s v="CL 39 CR 116 B -9 (INTERIOR 302 )" u="1"/>
        <s v="CL 65 CR 18 B -156 (INTERIOR 219 )" u="1"/>
        <s v="CR 49 CL 127 SUR -6" u="1"/>
        <s v="CR 30 CL 46 -30 (INTERIOR 301 )" u="1"/>
        <s v="RURAL_190856100102800001_ CR 13 N 10 -32" u="1"/>
        <s v="CL 43 BB CR 120 B -13 (INTERIOR 305 )" u="1"/>
        <s v="RURAL_116005617701200002_PROV.LA SOBERANA" u="1"/>
        <s v="CR 99 EC CL 48 BB -16 (INTERIOR 201 )" u="1"/>
        <s v="RURAL_190113100054600008_SECTOR PATE GALLINA" u="1"/>
        <s v="CL 56 AA CR 2 -21 (INTERIOR 131 )" u="1"/>
        <s v="CL 52 CR 4 -42 (INTERIOR 315 )" u="1"/>
        <s v="CL 15 A CR 51 -68 (INTERIOR 205 )" u="1"/>
        <s v="CL 56 CR 25 BA -80 (INTERIOR 244 )" u="1"/>
        <s v="CL 52 CR 4 -42 (INTERIOR 301 )" u="1"/>
        <s v="RURAL_190740200707700000_SEVILLA" u="1"/>
        <s v="CL 48 DD CR 99 F -102 (INTERIOR 120 )" u="1"/>
        <s v="RURAL_190809200605450101_VEREDA ALBANIA MIRAMONTES" u="1"/>
        <s v="RURAL_159097365000000000_SAN ISIDRO" u="1"/>
        <s v="RURAL_190113100032933011_SECTOR LA CUEVA" u="1"/>
        <s v="CR 27 A CL 54 -10 (INTERIOR 402 )" u="1"/>
        <s v="CR 34 E CL 31 -105 (INTERIOR 9801 )" u="1"/>
        <s v="CR 34 E CL 31 -105 (INTERIOR 9902 )" u="1"/>
        <s v="RURAL_159100070000000101_159100070000000101" u="1"/>
        <s v="CR 34 E CL 31 -105 (INTERIOR 9901 )" u="1"/>
        <s v="RURAL_190761100087600302_190761100087600302" u="1"/>
        <s v="CL 45 CR 54 -18 (INTERIOR 301 )" u="1"/>
        <s v="CR 36 CL 10 -43" u="1"/>
        <s v="CR 49 B CL 107 SUR -92" u="1"/>
        <s v="CL 60 CR 37 -39 (INTERIOR 101 )" u="1"/>
        <s v="CR 27 A CL 54 -10 (INTERIOR 401 )" u="1"/>
        <s v="RURAL_161095828000000101_161095828000000101" u="1"/>
        <s v="RURAL_190021200900705005_PROV.VEREDA SAN MIGUEL" u="1"/>
        <s v="RURAL_190584200458800003" u="1"/>
        <s v="CR 10 CL 55 -366 (INTERIOR 103 )" u="1"/>
        <s v="CR 10 CL 55 -366 (INTERIOR 203 )" u="1"/>
        <s v="CR 40 A CL 39 A -34 (INTERIOR 301 )" u="1"/>
        <s v="CR 40 A CL 39 A -34 (INTERIOR 201 )" u="1"/>
        <s v="RURAL_190149200862448111_BETANIA PISO 1" u="1"/>
        <s v="RURAL_190607200478640591_PARC MONTESERENO LT 591" u="1"/>
        <s v="RURAL_190736103362400002" u="1"/>
        <s v="RURAL_190736103362400003" u="1"/>
        <s v="RURAL_190607100403500000_CL 18 N 20 -45" u="1"/>
        <s v="RURAL_190585200360410000_CL FINCA ST MARTA" u="1"/>
        <s v="RURAL_190607200478144000_PARC MONTE SERENO CS 144" u="1"/>
        <s v="RURAL_190616200352755002_PROV.VDA EL CARMIN" u="1"/>
        <s v="RURAL_190649200380100007_PROV.VEREDA CAÑAVERAL" u="1"/>
        <s v="RURAL_190400200540720000_VEREDA QDA NEGRA" u="1"/>
        <s v="CR 32 CL 59 A -229 (INTERIOR 808 BQ 3 )" u="1"/>
        <s v="CR 32 CL 59 A -229 (INTERIOR 306 BQ 4 )" u="1"/>
        <s v="CR 32 CL 59 A -229 (INTERIOR 808 BQ 2 )" u="1"/>
        <s v="RURAL_190149200661550000_VEREDA CRISTO REY" u="1"/>
        <s v="RURAL_190197200588100003_PROV.LOS CEDROS" u="1"/>
        <s v="RURAL_190318203508350006_PROV.VDA CANOAS" u="1"/>
        <s v="RURAL_116005552500000001_VEREDA_BELEN_AGUAS_FRIAS" u="1"/>
        <s v="CL 56 F CR 18 C -57 (INTERIOR 201 )" u="1"/>
        <s v="CR 43 CL 27 -109 (INTERIOR 201 )" u="1"/>
        <s v="RURAL_190206200479489009_PROV.VEREDA ARANGO LA PLA" u="1"/>
        <s v="RURAL_190607200505000095_PROV_PARC HORIZONTES_LT 9" u="1"/>
        <s v="RURAL_190736208211200000_VEREDA LA PO" u="1"/>
        <s v="CR 47 CL 39 A SUR -33 (INTERIOR 201 )" u="1"/>
        <s v="CR 47 CL 39 A SUR -31" u="1"/>
        <s v="RURAL_190616100032606007_CR 55 E CL 08 -51 (LOTE 0" u="1"/>
        <s v="RURAL_181055424600000010_VDA LA HELIDA" u="1"/>
        <s v="RURAL_190197200898608001_PROV.VEREDA EL RETIRO" u="1"/>
        <s v="RURAL_116005356200000010_BELEN AGUAS FRIAS" u="1"/>
        <s v="RURAL_190616200350607003_APTO 103" u="1"/>
        <s v="RURAL_190149200552500004_VDA LA AURORA APTO 201" u="1"/>
        <s v="RURAL_190149200552500005_VDA LA AURORA APTO 201" u="1"/>
        <s v="RURAL_190149200672970001_PROV.190149200672970000" u="1"/>
        <s v="RURAL_176050600000000001_CLL 33 17-219" u="1"/>
        <s v="RURAL_190318204805977000_SAN JOSE" u="1"/>
        <s v="RURAL_190674200721050002_VEREDA LA COMPAÑÍA ABAJO" u="1"/>
        <s v="RURAL_190755200185067002_PROV.VEREDA HONDURAS" u="1"/>
        <s v="CL 57 A CR 127 C -95" u="1"/>
        <s v="RURAL_114004600915000009_ELJARDIN" u="1"/>
        <s v="RURAL_190440200613100003_PROV.VEREDA LAS MERCEDES" u="1"/>
        <s v="RURAL_190616100424031000_BG 31 ZONA FRANCA" u="1"/>
        <s v="CL 48 D CR 99 B -292 (INTERIOR 2210 )" u="1"/>
        <s v="RURAL_130016130487990235_PROV_BARRO BLANCO" u="1"/>
        <s v="RURAL_190616200190185003_PROV.VDA LOS PINOS_201" u="1"/>
        <s v="RURAL_190698200104910001_CENTRO LOG BD 1" u="1"/>
        <s v="RURAL_190698200104910002_CENTRO LOG BD 2" u="1"/>
        <s v="RURAL_190698200104920012_ZC_CENTRO LOG BD 1_2" u="1"/>
        <s v="RURAL_190698200104920034_ZC_CENTRO LOG BD 3_4" u="1"/>
        <s v="RURAL_190698200104910003_CENTRO LOG BD 3" u="1"/>
        <s v="RURAL_190616200151000001_VEREDA SANTA ANA" u="1"/>
        <s v="CR 96 A CL 62 D -3 (INTERIOR 9701 )" u="1"/>
        <s v="RURAL_190698200104910004_CENTRO LOGISTICO BD 4" u="1"/>
        <s v="CL 48 B CR 107 C -103 (INTERIOR 201 )" u="1"/>
        <s v="DIAG 57 A CL 40 -92 (INTERIOR 615 )" u="1"/>
        <s v="RURAL_190736104000895001_EL ESTABLO" u="1"/>
        <s v="RURAL_190789200366700000_SAN ISIDRO 2263" u="1"/>
        <s v="CL 49 B CR 99 B -86 (INTERIOR 101 )" u="1"/>
        <s v="RURAL_190030200458720000_EL CEDRO" u="1"/>
        <s v="RURAL_190240200266200000_VDA FILO DE LOS ARBOLEDAS" u="1"/>
        <s v="RURAL_190847200605310000_VEREDA SAN FERNANDO" u="1"/>
        <s v="RURAL_190616200480550005_PROV.VDA SANTA BARBARA" u="1"/>
        <s v="RURAL_141032152305000101_141032152305000101" u="1"/>
        <s v="RURAL_190240200289000000_VEREDA ARENALES" u="1"/>
        <s v="CL 47 D CR 77 -135" u="1"/>
        <s v="RURAL_190628200631950000_VDA EL TAMBO" u="1"/>
        <s v="CL 58 CR 94 -101 (INTERIOR 201 )" u="1"/>
        <s v="CL 27 CR 79 C -125 (INTERIOR 9901 )" u="1"/>
        <s v="RURAL_190607200461270101_SAN ESTEBAN LT 1" u="1"/>
        <s v="RURAL_190440200730155007_PROV.VDA MONTAÑITA" u="1"/>
        <s v="RURAL_190550200400200007_PARC QUEBRADA LOTE 1A" u="1"/>
        <s v="RURAL_190649200392004003_VEREDA PIO 12 (INTERIOR 4" u="1"/>
        <s v="RURAL_181051081000000000_VDA GUAMITO" u="1"/>
        <s v="RURAL_190318203167310012_PROV.190318203167310000" u="1"/>
        <s v="RURAL_190318203026300010_PROV.VDA MONTAÑEZ" u="1"/>
        <s v="RURAL_190607200504120000_PARC HORIZONTES CS 120" u="1"/>
        <s v="RURAL_190318203114700002_PROV.VDA EL MOLINO" u="1"/>
        <s v="RURAL_190757200443600100_VEREDA MANZANARES ARRIBA" u="1"/>
        <s v="RURAL_190660200600934003_PROV.VEREDA SAN FRANCISCO" u="1"/>
        <s v="RURAL_190698200101445001_PROV.VDA VARGAS" u="1"/>
        <s v="RURAL_176022812220000002_PROV.176022812220000000" u="1"/>
        <s v="RURAL_190197200586220001_PROV.VEREDA ALTO DE LA VI" u="1"/>
        <s v="RURAL_190649200393665001_PROV.VEREDA EL CHARCON" u="1"/>
        <s v="RURAL_190319206506850003_PROV.VDA SAN ANTONIO P AL" u="1"/>
        <s v="RURAL_190319206506850004_PROV.VDA SAN ANTONIO P AL" u="1"/>
        <s v="RURAL_190149200652700002_VEREDA CRISTO REY" u="1"/>
        <s v="RURAL_190319206506850005_PROV.VDA SAN ANTONIO P AL" u="1"/>
        <s v="RURAL_190206200429220002_PROV.VEREDA LA PIEDAD" u="1"/>
        <s v="RURAL_190149200652700003_PROV.VEREDA CRISTO REY" u="1"/>
        <s v="RURAL_190440200901330002_VDA LA PRIMAVERA" u="1"/>
        <s v="RURAL_190440200903445001_VDA EL SOCORRO" u="1"/>
        <s v="RURAL_190616200380440005_VEREDA ABREITO FINCA 235" u="1"/>
        <s v="RURAL_190377200580400001_PROV.VEREDA SAN JOSE" u="1"/>
        <s v="RURAL_190510100707250000_190510100707250000" u="1"/>
        <s v="RURAL_190890100228612000_190890100228612000" u="1"/>
        <s v="CL 29 CR 29 -2" u="1"/>
        <s v="RURAL_190656200746900002_VEREDA TAFETANES" u="1"/>
        <s v="CL 57 AA CR 16 C -10 (INTERIOR 202 )" u="1"/>
        <s v="CL 57 AA CR 16 C -10 (INTERIOR 102 )" u="1"/>
        <s v="RURAL_161012715000000003_PROV.161012715000000000" u="1"/>
        <s v="CL 57 AA CR 16 C -10 (INTERIOR 203 )" u="1"/>
        <s v="RURAL_191245200617500104_191245200617500102" u="1"/>
        <s v="RURAL_190149200862268103_PROV.VEREDA BETANIA_JARDI" u="1"/>
        <s v="RURAL_190319206108000004_PROV.VDA LA CLARA" u="1"/>
        <s v="RURAL_190319207300500001_PROV.VDA LA MEJIA" u="1"/>
        <s v="RURAL_190149200610720002_PROV.VDA ALTO GRAND" u="1"/>
        <s v="CR 71 CL 10 -16 (INTERIOR 101 )" u="1"/>
        <s v="RURAL_190642200623800005" u="1"/>
        <s v="RURAL_190138100163200000_K SUCRE" u="1"/>
        <s v="RURAL_163007359000000201_ITAGUI AJIZAL" u="1"/>
        <s v="RURAL_163007359000000301_ITAGUI AJIZAL" u="1"/>
        <s v="RURAL_190858100154600101" u="1"/>
        <s v="RURAL_190607200504191000_PARC HORIZONTES CS 191" u="1"/>
        <s v="RURAL_190125100121500005_EL CASCAJAL VDA ASESÍ KM1" u="1"/>
        <s v="RURAL_190615100661200001_VDA CIMARRONAS FINCA 31" u="1"/>
        <s v="RURAL_190735100092850001_CL 46A N 56A 36" u="1"/>
        <s v="RURAL_190736104337200201_CL 53 B N 52 -50" u="1"/>
        <s v="RURAL_190736104337200301_CL 53 B N 52- 50" u="1"/>
        <s v="RURAL_190615100302600043_CR 54 CL 54-43" u="1"/>
        <s v="RURAL_190375100840784105_UB AGUAS DEL VALLES LT 10" u="1"/>
        <s v="RURAL_190375100840784104_UB AGUAS DEL VALLES LT 10" u="1"/>
        <s v="RURAL_190138100102050007_CARRERA BOLIVAR-2 PISO" u="1"/>
        <s v="RURAL_190378100011960001_CR 10 N 7 16 18 APT 302" u="1"/>
        <s v="RURAL_190893100379800001_B EL PARAISO" u="1"/>
        <s v="RURAL_190378100011960003_CR 10 N 7 16 18 APT 301" u="1"/>
        <s v="RURAL_190607200504179000_PARC HORIZONTES CS 179" u="1"/>
        <s v="RURAL_190893100395355000_EL PARAISO" u="1"/>
        <s v="CL 20 AB CR 83 -90 (INTERIOR 101 )" u="1"/>
        <s v="CR 19 CL 56 -23 (INTERIOR 220 )" u="1"/>
        <s v="CR 57 CL 25 -22 (INTERIOR 301 )" u="1"/>
        <s v="RURAL_163006910400000005_SECTOR EL BENEFICIO" u="1"/>
        <s v="RURAL_190197200612900002_PROV.RURAL_19019720061290" u="1"/>
        <s v="RURAL_125000150000000003_125000150000000003" u="1"/>
        <s v="RURAL_190679100177940009_BARRIO ANTONIO NARIÑO" u="1"/>
        <s v="RURAL_163008361200000000" u="1"/>
        <s v="CL 1 CR 82 -230 (INTERIOR 119 )" u="1"/>
        <s v="CR 88 CL 19 A -103 (INTERIOR 201 )" u="1"/>
        <s v="RURAL_190736105424150010_LA PATERA" u="1"/>
        <s v="CL 48 BB CR 122 -10" u="1"/>
        <s v="CL 35 CR 83 -33" u="1"/>
        <s v="RURAL_190125200707225001" u="1"/>
        <s v="CL 52 CR 22 -25" u="1"/>
        <s v="CR 70 CL 1 -141 (INTERIOR 9838 )" u="1"/>
        <s v="RURAL_190736105426255201_LA PATERA LAS COLINAS" u="1"/>
        <s v="CL 39 CR 101 A -69 (INTERIOR 401 )" u="1"/>
        <s v="CR 143 CL 65 A -30 (INTERIOR 301 )" u="1"/>
        <s v="CR 143 CL 65 A -30 (INTERIOR 303 )" u="1"/>
        <s v="CL 59 A CR 57 -87 (INTERIOR 201 )" u="1"/>
        <s v="RURAL_190616100409390050_CR 60A CL 50 -50" u="1"/>
        <s v="RURAL_190616100322185111_VDA FONTIBON PARAJE CUCHI" u="1"/>
        <s v="CL 58 CR 131 -44 (INTERIOR 103 )" u="1"/>
        <s v="RURAL_122001081500000000_122001081500000000" u="1"/>
        <s v="CL 40 CR 73 -94" u="1"/>
        <s v="CL 48 B CR 107 C -121 (INTERIOR 101 )" u="1"/>
        <s v="RURAL_163018049500000102_INT102" u="1"/>
        <s v="RURAL_163018049500000201_INT201" u="1"/>
        <s v="RURAL_163018049500000301_INT301" u="1"/>
        <s v="RURAL_163018049500000001_LC1" u="1"/>
        <s v="RURAL_190584200578000000_VEREDA JERUSALEN" u="1"/>
        <s v="RURAL_190667100160720000_CR 24 CL 18 - 21" u="1"/>
        <s v="RURAL_190585200656100023_ESTADIO ESTACIÓN COCORNA" u="1"/>
        <s v="CR 83 CL 40 SUR -20 (INTERIOR 401 )" u="1"/>
        <s v="RURAL_190313200470490003_VEREDA LIBERTADOR" u="1"/>
        <s v="RURAL_190585200656100202_PROV.ESTADIO ESTACIÓN COC" u="1"/>
        <s v="RURAL_190616100414950005_CL 47 CR 85 A -78 INT 5" u="1"/>
        <s v="RURAL_190616200450673003_PROV.VDA LA MOSQUITA" u="1"/>
        <s v="190102200801200001_VEREDA LA LINDA EL TRES" u="1"/>
        <s v="RURAL_190376200386700000_CL 10 42 45 OF 402" u="1"/>
        <s v="RURAL_190585200551600001_PROV.SECTOR ARBOLETES" u="1"/>
        <s v="RURAL_190616200252270036_PROV.VDA GARRIDO" u="1"/>
        <s v="RURAL_190756100830200001" u="1"/>
        <s v="RURAL_190313200330411000_190313200330411000" u="1"/>
        <s v="CL 75 SUR CR 54 A -131" u="1"/>
        <s v="RURAL_190059100013300002_190059100013300002" u="1"/>
        <s v="RURAL_190656200567400001_PROV.BARRIO LETICIA" u="1"/>
        <s v="RURAL_190318203027960019_PROV.VDA MONTAÑEZ" u="1"/>
        <s v="RURAL_181005129000000007" u="1"/>
        <s v="RURAL_190628100444700003" u="1"/>
        <s v="RURAL_181005129000000009" u="1"/>
        <s v="RURAL_190670201605100001_PROV.VEREDA EL CARMEN" u="1"/>
        <s v="RURAL_190440200570640014_PROV.RURAL_19044020057064" u="1"/>
        <s v="RURAL_190021200503920005_PROV.VEREDA REMANGO" u="1"/>
        <s v="RURAL_190440200583040003_PROV.VDA CASCAJO ARRIBA" u="1"/>
        <s v="CL 59 A CR 57 -87 (INTERIOR 301 )" u="1"/>
        <s v="CR 120 F CL 54 -173 (INTERIOR 129 )" u="1"/>
        <s v="RURAL_190617200656072000_PC TOSCANA LT 12" u="1"/>
        <s v="RURAL_190439100114165005_ LOTE CERCA A LA CL 34 CR" u="1"/>
        <s v="RURAL_190467200372240002_PROV.EL OLIVAL" u="1"/>
        <s v="CR 52 E CL 75 A SUR -90" u="1"/>
        <s v="RURAL_190789200418300000_SAN JULIAN 2455" u="1"/>
        <s v="RURAL_190758200992200005_PROV.VDA GUAMAL" u="1"/>
        <s v="RURAL_190318100002000928 AUT MED_BOG KM 28" u="1"/>
        <s v="RURAL_165012520000000001_PROV.165012520000000000" u="1"/>
        <s v="CR 83 CL 52 BB -64 (INTERIOR 401 )" u="1"/>
        <s v="CL 59 A CR 80 A -191 (INTERIOR 305 )" u="1"/>
        <s v="CR 52 CL 45 -87" u="1"/>
        <s v="CR 66 CL 48 B -9 (INTERIOR 301 )" u="1"/>
        <s v="CL 18 D CR 89 -11 (INTERIOR 397 )" u="1"/>
        <s v="CL 1 CR 82 -230 (INTERIOR 3367 )" u="1"/>
        <s v="CR 83 CL 52 BB -58 (INTERIOR 402 )" u="1"/>
        <s v="CL 1 CR 82 -230 (INTERIOR 3368 )" u="1"/>
        <s v="CL 1 CR 82 -230 (INTERIOR 3369 )" u="1"/>
        <s v="CR 92 A CL 58 AA -47 (INTERIOR 204 )" u="1"/>
        <s v="CL 32 CR 50 D -16" u="1"/>
        <s v="CR 65 C CL 26 -73 (INTERIOR 501 )" u="1"/>
        <s v="RURAL_190761200803331202_PROV.RURAL_19076120080333" u="1"/>
        <s v="RURAL_190400200444423001_PROV.VDA VILLAS DEL RIO" u="1"/>
        <s v="CL 70 CR 52 D -23" u="1"/>
        <s v="CR 2 CL 54 -263 (INTERIOR 1123 )" u="1"/>
        <s v="CR 42 CL 53 -55" u="1"/>
        <s v="CL 21 CR 84 BB -129 (INTERIOR 200 )" u="1"/>
        <s v="CR 52 C CL 72 -46" u="1"/>
        <s v="CL 36 C CR 114 -31 (INTERIOR 101 )" u="1"/>
        <s v="RURAL_190240200339200001_PROV.VEREDA NARIÑO" u="1"/>
        <s v="DIRECCIÓNCL 2 B CR 81 B -213 (INTERIOR 216 )" u="1"/>
        <s v="CR 24 CL 56 E -24 (INTERIOR 120 )" u="1"/>
        <s v="RURAL_190125200505580004_VDA EL PLAYON" u="1"/>
        <s v="CR 106 B CL 60 C -82 (INTERIOR 101 )" u="1"/>
        <s v="CR 11 CL 54 -122 (INTERIOR 201 )" u="1"/>
        <s v="CL 49 B CR 99 B -84 (INTERIOR 102 )" u="1"/>
        <s v="CL 52 CR 13 -40 (INTERIOR 101 )" u="1"/>
        <s v="CL 58 AB CR 97 AA -19 (INTERIOR 459 )" u="1"/>
        <s v="CL 58 AB CR 97 AA -19 (INTERIOR 460 )" u="1"/>
        <s v="DIAG 17 E CL 56 B -1 (INTERIOR 218 )" u="1"/>
        <s v="CL 18 CR 115 -198 (INTERIOR 201 )" u="1"/>
        <s v="CL 18 CR 115 -198 (INTERIOR 301 )" u="1"/>
        <s v="DIAG 17 E CL 56 B -1 (INTERIOR 217 )" u="1"/>
        <s v="DIAG 17 E CL 56 B -1 (INTERIOR 117 )" u="1"/>
        <s v="CL 52 CR 13 -40 (INTERIOR 102 )" u="1"/>
        <s v="CL 52 CR 13 -40 (INTERIOR 103 )" u="1"/>
        <s v="CL 48 A CR 103 BB -40 (INTERIOR 338 )" u="1"/>
        <s v="RURAL_163008664700000202_ITAGUI AJIZAL" u="1"/>
        <s v="RURAL_190319207025043001_PROV.190319207025043000" u="1"/>
        <s v="CR 29 A CL 59 -86 (INTERIOR 201 )" u="1"/>
        <s v="CR 88 CL 37 -16 (INTERIOR 102 )" u="1"/>
        <s v="CR 29 A CL 59 -101 (INTERIOR 101 )" u="1"/>
        <s v="CR 29 A CL 59 -101 (INTERIOR 102 )" u="1"/>
        <s v="CR 29 A CL 59 -101 (INTERIOR 103 )" u="1"/>
        <s v="CR 21 CL 45 -65 (INTERIOR 401 )" u="1"/>
        <s v="CR 21 CL 45 -65 (INTERIOR 402 )" u="1"/>
        <s v="CR 21 CL 45 -65 (INTERIOR 301 )" u="1"/>
        <s v="CR 21 CL 45 -65 (INTERIOR 302 )" u="1"/>
        <s v="CL 34 AB CR 126 A -4" u="1"/>
        <s v="CL 72 A CR 50 A -61" u="1"/>
        <s v="CR 42 CL 57 -55 (INTERIOR 204 )" u="1"/>
        <s v="CR 11 CL 54 -122" u="1"/>
        <s v="RURAL_190616200332225000_CUCHILLAS DE SAN JOSE" u="1"/>
        <s v="RURAL_163006878200000008_PROV.163006878200000000" u="1"/>
        <s v="CL 47 DD CR 82 A -84 (INTERIOR 402 )" u="1"/>
        <s v="CR 28 CL 29 -145 (INTERIOR 305 )" u="1"/>
        <s v="CR 86 CL 49 E -85 (INTERIOR 1908 )" u="1"/>
        <s v="CR 86 CL 49 E -85 (INTERIOR 2402 )" u="1"/>
        <s v="CR 73 CL 51 -113 (INTERIOR 703 )" u="1"/>
        <s v="CR 106 CL 31 AA -237 (INTERIOR 201 )" u="1"/>
        <s v="RURAL_190698200716230002_PROV.VEREDA EL CARMELO" u="1"/>
        <s v="RURAL_170054762000000006_PROV.VEREDA LA CAMELIA" u="1"/>
        <s v="RURAL_181055424600000004_PROV.VDA HELIDA" u="1"/>
        <s v="CR 71 A CL 53 -11" u="1"/>
        <s v="RURAL_190616200270834001_VDA SAN LUIS" u="1"/>
        <s v="RURAL_181055517500000001_PROV.VEREDA CHIQUINQUIRA" u="1"/>
        <s v="RURAL_190313200790050004_PROV.EL CONCILIO" u="1"/>
        <s v="RURAL_190690200633120102_VEREDA SAN PEDRO" u="1"/>
        <s v="RURAL_190206200479960001_PROV.VEREDA ARANGO" u="1"/>
        <s v="RURAL_190021100075012001_BARRIO CENTENARIO" u="1"/>
        <s v="RURAL_190674200615700003_PROV.VDA LA ENEA" u="1"/>
        <s v="RURAL_171041355000000002_PROV.171041355000000000_1" u="1"/>
        <s v="RURAL_190190200727280015_EL PORVENIR" u="1"/>
        <s v="RURAL_190616200211270115_PROV.STA BARBARA" u="1"/>
        <s v="RURAL_370122007000360001" u="1"/>
        <s v="RURAL_181086808000000001_PROV.VDA BONILLA" u="1"/>
        <s v="RURAL_190040101080100000_LA PLAYITA" u="1"/>
        <s v="CL 42 CR 70 -93" u="1"/>
        <s v="RURAL_190319203815657000_VDA JUAN XXII" u="1"/>
        <s v="RURAL_190890200636640001_PROV.SECTOR ALTO DEL CHOC" u="1"/>
        <s v="RURAL_190890100459210000_LA FLORIDA" u="1"/>
        <s v="RURAL_190031101514000000_VDA EL TAPARO RUTA 394020" u="1"/>
        <s v="RURAL_190885100060200000_BUENOS AIRES" u="1"/>
        <s v="RURAL_190616200260471002_PROV.VEREDA SAN LUIS" u="1"/>
        <s v="RURAL_190736208139400000_190736208139400000" u="1"/>
        <s v="RURAL_190890200778770004_PROV.VEREDA BARRO BLANCO" u="1"/>
        <s v="RURAL_190440200531820002_VDA BELEN" u="1"/>
        <s v="RURAL_190190100331300000_CLAVELLINA" u="1"/>
        <s v="RURAL_190858200360400000_VEREDA LA SONADORA" u="1"/>
        <s v="RURAL_190616200190357002_PROV.VEREDA LOS PINOS FIN" u="1"/>
        <s v="RURAL_190616200441172001_PROV.VDA LA MOSQUITA" u="1"/>
        <s v="RURAL_190616200441172002_PROV.VDA LA MOSQUITA" u="1"/>
        <s v="RURAL_190617200580000024_VILLASDELLANOGRANDE LT24" u="1"/>
        <s v="RURAL_190206200507610001_PROV.VDA SANTA ANA" u="1"/>
        <s v="DIAG 57 A CL 40 -92 (INTERIOR 910 )" u="1"/>
        <s v="DIAG 57 A CL 40 -92 (INTERIOR 803 )" u="1"/>
        <s v="DIAG 57 A CL 40 -92 (INTERIOR 607 )" u="1"/>
        <s v="DIAG 57 A CL 40 -92 (INTERIOR 608 )" u="1"/>
        <s v="DIAG 57 A CL 40 -92 (INTERIOR 705 )" u="1"/>
        <s v="DIAG 57 A CL 40 -92 (INTERIOR 907 )" u="1"/>
        <s v="DIAG 57 A CL 40 -92 (INTERIOR 1009 )" u="1"/>
        <s v="DIAG 57 A CL 40 -92 (INTERIOR 813 )" u="1"/>
        <s v="DIAG 57 A CL 40 -92 (INTERIOR 811 )" u="1"/>
        <s v="DIAG 57 A CL 40 -92 (INTERIOR 805 )" u="1"/>
        <s v="DIAG 57 A CL 40 -92 (INTERIOR 609 )" u="1"/>
        <s v="DIAG 57 A CL 40 -92 (INTERIOR 514 )" u="1"/>
        <s v="DIAG 57 A CL 40 -92 (INTERIOR 515 )" u="1"/>
        <s v="DIAG 57 A CL 40 -92 (INTERIOR 516 )" u="1"/>
        <s v="DIAG 57 A CL 40 -92 (INTERIOR 601 )" u="1"/>
        <s v="DIAG 57 A CL 40 -92 (INTERIOR 603 )" u="1"/>
        <s v="DIAG 57 A CL 40 -92 (INTERIOR 604 )" u="1"/>
        <s v="DIAG 57 A CL 40 -92 (INTERIOR 801 )" u="1"/>
        <s v="DIAG 57 A CL 40 -92 (INTERIOR 605 )" u="1"/>
        <s v="DIAG 57 A CL 40 -92 (INTERIOR 606 )" u="1"/>
        <s v="DIAG 57 A CL 40 -92 (INTERIOR 602 )" u="1"/>
        <s v="DIAG 57 A CL 40 -92 (INTERIOR 518 )" u="1"/>
        <s v="DIAG 57 A CL 40 -92 (INTERIOR 517 )" u="1"/>
        <s v="DIAG 57 A CL 40 -92 (INTERIOR 504 )" u="1"/>
        <s v="DIAG 57 A CL 40 -92 (INTERIOR 503 )" u="1"/>
        <s v="DIAG 57 A CL 40 -92 (INTERIOR 506 )" u="1"/>
        <s v="DIAG 57 A CL 40 -92 (INTERIOR 509 )" u="1"/>
        <s v="DIAG 57 A CL 40 -92 (INTERIOR 512 )" u="1"/>
        <s v="DIAG 57 A CL 40 -92 (INTERIOR 513 )" u="1"/>
        <s v="DIAG 57 A CL 40 -92 (INTERIOR 510 )" u="1"/>
        <s v="DIAG 57 A CL 40 -92 (INTERIOR 508 )" u="1"/>
        <s v="DIAG 57 A CL 40 -92 (INTERIOR 511 )" u="1"/>
        <s v="DIAG 57 A CL 40 -92 (INTERIOR 507 )" u="1"/>
        <s v="DIAG 57 A CL 40 -92 (INTERIOR 502 )" u="1"/>
        <s v="DIAG 57 A CL 40 -92 (INTERIOR 505 )" u="1"/>
        <s v="DIAG 57 A CL 40 -92 (INTERIOR 413 )" u="1"/>
        <s v="DIAG 57 A CL 40 -92 (INTERIOR 416 )" u="1"/>
        <s v="DIAG 57 A CL 40 -92 (INTERIOR 415 )" u="1"/>
        <s v="DIAG 57 A CL 40 -92 (INTERIOR 501 )" u="1"/>
        <s v="DIAG 57 A CL 40 -92 (INTERIOR 412 )" u="1"/>
        <s v="DIAG 57 A CL 40 -92 (INTERIOR 414 )" u="1"/>
        <s v="DIAG 57 A CL 40 -92 (INTERIOR 410 )" u="1"/>
        <s v="DIAG 57 A CL 40 -92 (INTERIOR 418 )" u="1"/>
        <s v="DIAG 57 A CL 40 -92 (INTERIOR 417 )" u="1"/>
        <s v="DIAG 57 A CL 40 -92 (INTERIOR 411 )" u="1"/>
        <s v="DIAG 57 A CL 40 -92 (INTERIOR 113 )" u="1"/>
        <s v="DIAG 57 A CL 40 -92 (INTERIOR 116 )" u="1"/>
        <s v="DIAG 57 A CL 40 -92 (INTERIOR 203 )" u="1"/>
        <s v="DIAG 57 A CL 40 -92 (INTERIOR 118 )" u="1"/>
        <s v="DIAG 57 A CL 40 -92 (INTERIOR 204 )" u="1"/>
        <s v="DIAG 57 A CL 40 -92 (INTERIOR 202 )" u="1"/>
        <s v="DIAG 57 A CL 40 -92 (INTERIOR 106 )" u="1"/>
        <s v="DIAG 57 A CL 40 -92 (INTERIOR 201 )" u="1"/>
        <s v="DIAG 57 A CL 40 -92 (INTERIOR 206 )" u="1"/>
        <s v="DIAG 57 A CL 40 -92 (INTERIOR 117 )" u="1"/>
        <s v="DIAG 57 A CL 40 -92 (INTERIOR 205 )" u="1"/>
        <s v="DIAG 57 A CL 40 -92 (INTERIOR 315 )" u="1"/>
        <s v="DIAG 57 A CL 40 -92 (INTERIOR 317 )" u="1"/>
        <s v="DIAG 57 A CL 40 -92 (INTERIOR 406 )" u="1"/>
        <s v="DIAG 57 A CL 40 -92 (INTERIOR 401 )" u="1"/>
        <s v="DIAG 57 A CL 40 -92 (INTERIOR 316 )" u="1"/>
        <s v="DIAG 57 A CL 40 -92 (INTERIOR 409 )" u="1"/>
        <s v="DIAG 57 A CL 40 -92 (INTERIOR 408 )" u="1"/>
        <s v="DIAG 57 A CL 40 -92 (INTERIOR 403 )" u="1"/>
        <s v="DIAG 57 A CL 40 -92 (INTERIOR 402 )" u="1"/>
        <s v="DIAG 57 A CL 40 -92 (INTERIOR 407 )" u="1"/>
        <s v="DIAG 57 A CL 40 -92 (INTERIOR 318 )" u="1"/>
        <s v="DIAG 57 A CL 40 -92 (INTERIOR 404 )" u="1"/>
        <s v="DIAG 57 A CL 40 -92 (INTERIOR 209 )" u="1"/>
        <s v="DIAG 57 A CL 40 -92 (INTERIOR 213 )" u="1"/>
        <s v="DIAG 57 A CL 40 -92 (INTERIOR 208 )" u="1"/>
        <s v="DIAG 57 A CL 40 -92 (INTERIOR 212 )" u="1"/>
        <s v="DIAG 57 A CL 40 -92 (INTERIOR 207 )" u="1"/>
        <s v="DIAG 57 A CL 40 -92 (INTERIOR 216 )" u="1"/>
        <s v="DIAG 57 A CL 40 -92 (INTERIOR 210 )" u="1"/>
        <s v="DIAG 57 A CL 40 -92 (INTERIOR 217 )" u="1"/>
        <s v="DIAG 57 A CL 40 -92 (INTERIOR 211 )" u="1"/>
        <s v="DIAG 57 A CL 40 -92 (INTERIOR 308 )" u="1"/>
        <s v="DIAG 57 A CL 40 -92 (INTERIOR 314 )" u="1"/>
        <s v="DIAG 57 A CL 40 -92 (INTERIOR 309 )" u="1"/>
        <s v="DIAG 57 A CL 40 -92 (INTERIOR 303 )" u="1"/>
        <s v="DIAG 57 A CL 40 -92 (INTERIOR 304 )" u="1"/>
        <s v="DIAG 57 A CL 40 -92 (INTERIOR 305 )" u="1"/>
        <s v="DIAG 57 A CL 40 -92 (INTERIOR 311 )" u="1"/>
        <s v="DIAG 57 A CL 40 -92 (INTERIOR 310 )" u="1"/>
        <s v="DIAG 57 A CL 40 -92 (INTERIOR 307 )" u="1"/>
        <s v="DIAG 57 A CL 40 -92 (INTERIOR 313 )" u="1"/>
        <s v="DIAG 57 A CL 40 -92 (INTERIOR 306 )" u="1"/>
        <s v="DIAG 57 A CL 40 -92 (INTERIOR 312 )" u="1"/>
        <s v="DIAG 57 A CL 40 -92 (INTERIOR 218 )" u="1"/>
        <s v="DIAG 57 A CL 40 -92 (INTERIOR 301 )" u="1"/>
        <s v="DIAG 57 A CL 40 -92 (INTERIOR 302 )" u="1"/>
        <s v="DIAG 57 A CL 40 -92 (INTERIOR 1013 )" u="1"/>
        <s v="DIAG 57 A CL 40 -92 (INTERIOR 1015 )" u="1"/>
        <s v="DIAG 57 A CL 40 -92 (INTERIOR 111 )" u="1"/>
        <s v="DIAG 57 A CL 40 -92 (INTERIOR 1101 )" u="1"/>
        <s v="DIAG 57 A CL 40 -92 (INTERIOR 1107 )" u="1"/>
        <s v="DIAG 57 A CL 40 -92 (INTERIOR 1014 )" u="1"/>
        <s v="DIAG 57 A CL 40 -92 (INTERIOR 1016 )" u="1"/>
        <s v="DIAG 57 A CL 40 -92 (INTERIOR 1002 )" u="1"/>
        <s v="DIAG 57 A CL 40 -92 (INTERIOR 1110 )" u="1"/>
        <s v="DIAG 57 A CL 40 -92 (INTERIOR 1004 )" u="1"/>
        <s v="DIAG 57 A CL 40 -92 (INTERIOR 904 )" u="1"/>
        <s v="DIAG 57 A CL 40 -92 (INTERIOR 911 )" u="1"/>
        <s v="DIAG 57 A CL 40 -92 (INTERIOR 913 )" u="1"/>
        <s v="DIAG 57 A CL 40 -92 (INTERIOR 917 )" u="1"/>
        <s v="DIAG 57 A CL 40 -92 (INTERIOR 918 )" u="1"/>
        <s v="DIAG 57 A CL 40 -92 (INTERIOR 916 )" u="1"/>
        <s v="DIAG 57 A CL 40 -92 (INTERIOR 903 )" u="1"/>
        <s v="DIAG 57 A CL 40 -92 (INTERIOR 909 )" u="1"/>
        <s v="DIAG 57 A CL 40 -92 (INTERIOR 905 )" u="1"/>
        <s v="DIAG 57 A CL 40 -92 (INTERIOR 908 )" u="1"/>
        <s v="DIAG 57 A CL 40 -92 (INTERIOR 1209 )" u="1"/>
        <s v="DIAG 57 A CL 40 -92 (INTERIOR 1203 )" u="1"/>
        <s v="DIAG 57 A CL 40 -92 (INTERIOR 1212 )" u="1"/>
        <s v="DIAG 57 A CL 40 -92 (INTERIOR 114 )" u="1"/>
        <s v="DIAG 57 A CL 40 -92 (INTERIOR 112 )" u="1"/>
        <s v="DIAG 57 A CL 40 -92 (INTERIOR 1204 )" u="1"/>
        <s v="DIAG 57 A CL 40 -92 (INTERIOR 214 )" u="1"/>
        <s v="DIAG 57 A CL 40 -92 (INTERIOR 1211 )" u="1"/>
        <s v="DIAG 57 A CL 40 -92 (INTERIOR 1117 )" u="1"/>
        <s v="DIAG 57 A CL 40 -92 (INTERIOR 1213 )" u="1"/>
        <s v="DIAG 57 A CL 40 -92 (INTERIOR 618 )" u="1"/>
        <s v="DIAG 57 A CL 40 -92 (INTERIOR 617 )" u="1"/>
        <s v="DIAG 57 A CL 40 -92 (INTERIOR 614 )" u="1"/>
        <s v="DIAG 57 A CL 40 -92 (INTERIOR 613 )" u="1"/>
        <s v="DIAG 57 A CL 40 -92 (INTERIOR 611 )" u="1"/>
        <s v="DIAG 57 A CL 40 -92 (INTERIOR 612 )" u="1"/>
        <s v="DIAG 57 A CL 40 -92 (INTERIOR 405 )" u="1"/>
        <s v="DIAG 57 A CL 40 -92 (INTERIOR 215 )" u="1"/>
        <s v="DIAG 57 A CL 40 -92 (INTERIOR 616 )" u="1"/>
        <s v="DIAG 57 A CL 40 -92 (INTERIOR 610 )" u="1"/>
        <s v="DIAG 57 A CL 40 -92 (INTERIOR 707 )" u="1"/>
        <s v="DIAG 57 A CL 40 -92 (INTERIOR 708 )" u="1"/>
        <s v="DIAG 57 A CL 40 -92 (INTERIOR 711 )" u="1"/>
        <s v="DIAG 57 A CL 40 -92 (INTERIOR 701 )" u="1"/>
        <s v="DIAG 57 A CL 40 -92 (INTERIOR 702 )" u="1"/>
        <s v="DIAG 57 A CL 40 -92 (INTERIOR 706 )" u="1"/>
        <s v="DIAG 57 A CL 40 -92 (INTERIOR 703 )" u="1"/>
        <s v="DIAG 57 A CL 40 -92 (INTERIOR 704 )" u="1"/>
        <s v="DIAG 57 A CL 40 -92 (INTERIOR 710 )" u="1"/>
        <s v="DIAG 57 A CL 40 -92 (INTERIOR 709 )" u="1"/>
        <s v="DIAG 57 A CL 40 -92 (INTERIOR 714 )" u="1"/>
        <s v="DIAG 57 A CL 40 -92 (INTERIOR 807 )" u="1"/>
        <s v="DIAG 57 A CL 40 -92 (INTERIOR 718 )" u="1"/>
        <s v="DIAG 57 A CL 40 -92 (INTERIOR 804 )" u="1"/>
        <s v="DIAG 57 A CL 40 -92 (INTERIOR 715 )" u="1"/>
        <s v="DIAG 57 A CL 40 -92 (INTERIOR 806 )" u="1"/>
        <s v="DIAG 57 A CL 40 -92 (INTERIOR 716 )" u="1"/>
        <s v="DIAG 57 A CL 40 -92 (INTERIOR 712 )" u="1"/>
        <s v="DIAG 57 A CL 40 -92 (INTERIOR 802 )" u="1"/>
        <s v="DIAG 57 A CL 40 -92 (INTERIOR 713 )" u="1"/>
        <s v="DIAG 57 A CL 40 -92 (INTERIOR 717 )" u="1"/>
        <s v="DIAG 57 A CL 40 -92 (INTERIOR 812 )" u="1"/>
        <s v="DIAG 57 A CL 40 -92 (INTERIOR 814 )" u="1"/>
        <s v="DIAG 57 A CL 40 -92 (INTERIOR 808 )" u="1"/>
        <s v="DIAG 57 A CL 40 -92 (INTERIOR 809 )" u="1"/>
        <s v="DIAG 57 A CL 40 -92 (INTERIOR 115 )" u="1"/>
        <s v="DIAG 57 A CL 40 -92 (INTERIOR 810 )" u="1"/>
        <s v="DIAG 57 A CL 40 -92 (INTERIOR 818 )" u="1"/>
        <s v="DIAG 57 A CL 40 -92 (INTERIOR 902 )" u="1"/>
        <s v="DIAG 57 A CL 40 -92 (INTERIOR 901 )" u="1"/>
        <s v="DIAG 57 A CL 40 -92 (INTERIOR 817 )" u="1"/>
        <s v="DIAG 57 A CL 40 -92 (INTERIOR 815 )" u="1"/>
        <s v="DIAG 57 A CL 40 -92 (INTERIOR 816 )" u="1"/>
        <s v="DIAG 57 A CL 40 -92 (INTERIOR 906 )" u="1"/>
        <s v="DIAG 57 A CL 40 -92 (INTERIOR 1109 )" u="1"/>
        <s v="RURAL_190375100573832302_CR 22A CL 13-79 INT 302" u="1"/>
        <s v="RURAL_190757200274826000_VEREDA YARUMAL" u="1"/>
        <s v="RURAL_190616200302450000_SAN JOSE SANTA ANA" u="1"/>
        <s v="RURAL_190378100017161000" u="1"/>
        <s v="RURAL_190690100165500901_" u="1"/>
        <s v="RURAL_190690100165500101_" u="1"/>
        <s v="RURAL_190736205481205000_VEREDA MARMAJO" u="1"/>
        <s v="RURAL_190031101000010000_CL21 LATITUD: 6.90817 &amp;#1" u="1"/>
        <s v="RURAL_190890200610920000_VDA SABANITAS" u="1"/>
        <s v="RURAL_190698200630050000_VEREDA EL SALADITO" u="1"/>
        <s v="RURAL_190440200535350007_PROV.VDA BELEN" u="1"/>
        <s v="RURAL_190840200238830000_VDA EL CAUNCE" u="1"/>
        <s v="RURAL_190616200180725001_PROV.VEREDA RIO ABAJO" u="1"/>
        <s v="RURAL_190319207025500002_PROV.VDA YOLOMBAL" u="1"/>
        <s v="RURAL_190319207025500003_PROV.VDA YOLOMBAL" u="1"/>
        <s v="RURAL_190698200005430005_PROV.VDA LA PAZ" u="1"/>
        <s v="RURAL_190616200200928002_PROV.VEREDA RIO ABAJO" u="1"/>
        <s v="RURAL_190617200704950003_PROV.VEREDA CABECERAS" u="1"/>
        <s v="RURAL_190440200660072011_PROV.VEREDA GAVIRIA" u="1"/>
        <s v="RURAL_190319207124615002_PROV.VDA YOLOMBAL" u="1"/>
        <s v="RURAL_190736105395800000_CLLE. 13 # 13-1 BARRIO MA" u="1"/>
        <s v="RURAL_181072185000000001_PROV.VEREDA BONILLA" u="1"/>
        <s v="RURAL_190674200622050004_PROV.VDA LA ENEA" u="1"/>
        <s v="RURAL_190698200717013001_PROV.VDA EL CARMELO" u="1"/>
        <s v="RURAL_190585200326863002_PROV.BARRIO GUADALUPE LT" u="1"/>
        <s v="RURAL_190674200697990001_PARCELACION BONAIRE LOTE" u="1"/>
        <s v="RURAL_190378100033190002_190378100033190002" u="1"/>
        <s v="RURAL_190617200621050002_LANOGRANDE" u="1"/>
        <s v="RURAL_190318203029950000_VEREDA MONTAEZ" u="1"/>
        <s v="CR 6 F CL 54 -88 (INTERIOR 101 )" u="1"/>
        <s v="RURAL_190550200400200002_VDA HORM OLIVARES LOTE 2" u="1"/>
        <s v="RURAL_190040101190150302_AV 38 N 37-61 INT 302" u="1"/>
        <s v="RURAL_190021200752350002_PROV.VEREDA LA SABINA" u="1"/>
        <s v="RURAL_190040101096350000_190040101096350000" u="1"/>
        <s v="CL 9 CR 9 -20 (INTERIOR 301 )" u="1"/>
        <s v="RURAL_190604100066517000_190604100066517000" u="1"/>
        <s v="CR 47 CL 64 A -163 (LC 18 PARQU )" u="1"/>
        <s v="CR 47 CL 40 AB -2 (INTERIOR 201 )" u="1"/>
        <s v="CL 51 A CR 40 -95 (INTERIOR 417 )" u="1"/>
        <s v="CL 63 CR 98 B -201" u="1"/>
        <s v="CL 51 A CR 40 -95 (INTERIOR 502 )" u="1"/>
        <s v="RURAL_190890200747260003_PROV.VEREDA BELLA VISTA" u="1"/>
        <s v="RURAL_190439100593200001_LOCAL 101" u="1"/>
        <s v="RURAL_190439100593200002_LOCAL102" u="1"/>
        <s v="RURAL_190439100593200003_LOCAL 103" u="1"/>
        <s v="RURAL_190439100593200005_LOCAL 104" u="1"/>
        <s v="RURAL_190735100533600001_CL 42 N 49 69" u="1"/>
        <s v="RURAL_190657100032080201_CRA 13 N 03 02 URB ALMEND" u="1"/>
        <s v="RURAL_190584100158100010_LT10 MZ A 4 ALBORADA" u="1"/>
        <s v="RURAL_190149200741850031_PROV.PARCELACIÓN MIRADOR" u="1"/>
        <s v="RURAL_190584100251400009_ALDEA DORADAL PI 2 9" u="1"/>
        <s v="CL 56 CR 102 -231 (INTERIOR 201 )" u="1"/>
        <s v="RURAL_190604100271600000_BR 7 DE AGOSTO" u="1"/>
        <s v="CR 31 CL 42 -30 (INTERIOR 301 )" u="1"/>
        <s v="CR 31 CL 42 -16 (INTERIOR 302 )" u="1"/>
        <s v="RURAL_190736104231200000_CL 56 N 52 37 35" u="1"/>
        <s v="CR 48 CL 4 SUR -200 (INTERIOR 4 )" u="1"/>
        <s v="RURAL_190584100268710402_CR24 CL23-20_PR10_MZB_402" u="1"/>
        <s v="RURAL_190584100268710401_CR24 CL23-20_PR10_MZB_401" u="1"/>
        <s v="RURAL_190584100268710201_CR24 CL23-20_PR10_MZB_201" u="1"/>
        <s v="RURAL_190584100268710302_CR24 CL23-20_PR10_MZB_302" u="1"/>
        <s v="RURAL_190584100268710301_CR24 CL23-20_PR10_MZB_301" u="1"/>
        <s v="RURAL_190584100268710102_CR24 CL23-20_PR10_MZB_102" u="1"/>
        <s v="RURAL_190584100268710202_CR24 CL23-20_PR10_MZB_202" u="1"/>
        <s v="RURAL_190890100008900000_CALLE COLOMBIA" u="1"/>
        <s v="CR 48 CL 45 -57" u="1"/>
        <s v="RURAL_190580103901000000_B 17 DE ABRIL" u="1"/>
        <s v="RURAL_190736105432000000_LA PESEBRERA" u="1"/>
        <s v="CL 26 CR 38 -7" u="1"/>
        <s v="RURAL_159059520000000001_CERCANA A REINA DEL QUIND" u="1"/>
        <s v="CR 78 CL 47 -95" u="1"/>
        <s v="CR 22 A CL 56 -171 (INTERIOR 301 )" u="1"/>
        <s v="CL 58 CR 92 A -101 (INTERIOR 1153 )" u="1"/>
        <s v="CR 107 CL 31 AA -37" u="1"/>
        <s v="RURAL_161119800000000000_RURAL CALDAS LA MIEL" u="1"/>
        <s v="RURAL_190890200727320000_POCORO YOLOMBO" u="1"/>
        <s v="RURAL_190617200560180001_PROV.VEREDA EL GUAYABITO" u="1"/>
        <s v="RURAL_161098416600000005_VDACLARA" u="1"/>
        <s v="RURAL_190604100326833000_EL LLANO" u="1"/>
        <s v="CR 50 CL 62 -120" u="1"/>
        <s v="CL 23 CR 41 -40" u="1"/>
        <s v="CR 15 AA CL 36 -62" u="1"/>
        <s v="CR 33 CL 43 -45" u="1"/>
        <s v="CR 33 B CL 34 -26" u="1"/>
        <s v="RURAL_125004772000000000_CR 6 CL 23 SUR - 02" u="1"/>
        <s v="CR 43 G CL 19 -158" u="1"/>
        <s v="CR 31 CL 42 -16 (INTERIOR 201 )" u="1"/>
        <s v="CL 112 SUR CR 55 -72 (INTERIOR 229 )" u="1"/>
        <s v="RURAL_190616200391850007_PROV.VEREDA ABREO" u="1"/>
        <s v="RURAL_125003585000000000_CR 5A 26 SR 01 PARC ALTA" u="1"/>
        <s v="CL 130 SUR CR 56 -157 (INTERIOR 203 )" u="1"/>
        <s v="RURAL_159104635000000001_159104635000000001" u="1"/>
        <s v="RURAL_159120600000000009_MARIAN OSPINA" u="1"/>
        <s v="RURAL_190149200652073048_PROV.VEREDA CRISTO REY" u="1"/>
        <s v="RURAL_190617200770090335_LA CAMPINA LT 81" u="1"/>
        <s v="RURAL_190653200400101001" u="1"/>
        <s v="RURAL_190149200701040008" u="1"/>
        <s v="RURAL_190550200650080008_PROV.VEREDA PIEDRA GORDA" u="1"/>
        <s v="RURAL_190616200491230216_VDA YARUMAL_INT216" u="1"/>
        <s v="RURAL_190197200850807003_PROV.LA TOLDA" u="1"/>
        <s v="RURAL_190649200269990004_PROV.VEREDA LA VILLA DINA" u="1"/>
        <s v="RURAL_190313200770000005_PROV.LA AURORA" u="1"/>
        <s v="RURAL_190604100341159201_BARRIO LA HOGA" u="1"/>
        <s v="RURAL_190550200650140002_190550200650140002" u="1"/>
        <s v="19039010012508001_DIVINO NINO" u="1"/>
        <s v="RURAL_190390100038800003_EL VERGEL" u="1"/>
        <s v="RURAL_190616200253304005_GARRIDO" u="1"/>
        <s v="RURAL_190376200374222010_PARC FARO DE ORO LT10" u="1"/>
        <s v="RURAL_190735102010400001 CL 48 N 45 114" u="1"/>
        <s v="RURAL_190690200620560011_VEREDA LA ALDEA_CERCA A L" u="1"/>
        <s v="RURAL_190149200592207002_PROV.VDA RIVERA" u="1"/>
        <s v="RURAL_190149200773500002_PROV.VEREDA CAMPO ALEGRE" u="1"/>
        <s v="RURAL_190411200310185000_BR SOCOLAO" u="1"/>
        <s v="RURAL_190318203013350003_PROV.VDA MONTAÑEZ" u="1"/>
        <s v="RURAL_190042100175000000_CL 12 1480" u="1"/>
        <s v="RURAL_190607200504187000_PARC HORIZONTES CS 187" u="1"/>
        <s v="RURAL_190197200511600006_PROV.VEREDA LA PLACETA" u="1"/>
        <s v="RURAL_190378100021854000_190378100021854000" u="1"/>
        <s v="RURAL_190604100206820012_BR MARIANGOLA" u="1"/>
        <s v="RURAL_190400100033230200_CR 4 CL 10A -96 (INT 201" u="1"/>
        <s v="RURAL_190375100479895001_CL 19 CR 28 -34" u="1"/>
        <s v="RURAL_190579102022400301_BARRIO ALFONSO LOPEZ" u="1"/>
        <s v="RURAL_190670201602415012_PROV.VEREDA SAN JAVIER" u="1"/>
        <s v="RURAL_190318203174190003_PROV.190318203174190000" u="1"/>
        <s v="RURAL_190318203174190004_PROV.190318203174190000" u="1"/>
        <s v="CR 8 CL 1 -73" u="1"/>
        <s v="CR 47 CL 49 -77 (LC 11 )" u="1"/>
        <s v="RURAL_190893100419380000" u="1"/>
        <s v="RURAL_190149100310020092_CL 14 CR 27 -92" u="1"/>
        <s v="RURAL_190890200744268000_LAS MARGARITAS" u="1"/>
        <s v="RURAL_130019953000000000_130019953000000000" u="1"/>
        <s v="RURAL_188049630000000002_PROV.VEDA AGUA BONITA" u="1"/>
        <s v="RURAL_190576200681200000_LOURDES" u="1"/>
        <s v="RURAL_190283200620957000_EL MANGO" u="1"/>
        <s v="RURAL_190376200322100008 PAR_CERRO LA CRUZ_LT8" u="1"/>
        <s v="RURAL_190376200321780007_PROV_PARCEL_CERRO LA CRUZ" u="1"/>
        <s v="RURAL_190376200321780006_PROV_PARCEL_CERRO LA CRUZ" u="1"/>
        <s v="RURAL_190376200321780009_PROV_PARCEL_CERRO LA CRUZ" u="1"/>
        <s v="RURAL_190376200321780010_PROV_PARCEL_CERRO LA CRUZ" u="1"/>
        <s v="RURAL_190376200321780012_PROV_PARCEL_CERRO LA CRUZ" u="1"/>
        <s v="RURAL_190376200321780011_PROV_PARCEL_CERRO LA CRUZ" u="1"/>
        <s v="RURAL_190376200321780002_PROV_PARCEL_CERRO LA CRUZ" u="1"/>
        <s v="RURAL_190893100494598000" u="1"/>
        <s v="RURAL_190138200819490000_VEREDA LA LOMA" u="1"/>
        <s v="CR 61 CL 81 SUR -27" u="1"/>
        <s v="RURAL_190615100646073000_TULIA ARANGO" u="1"/>
        <s v="RURAL_190306100023799001_EL CARAMELO" u="1"/>
        <s v="RURAL_190607200478458000_PARC MONTE SERENO CS 458" u="1"/>
        <s v="RURAL_190698200061050001_PROV.VDA BODEGAS" u="1"/>
        <s v="RURAL_190698200061050002_PROV.VDA PANTANILLO" u="1"/>
        <s v="RURAL_176022047000000001_PROV.176022047000000000" u="1"/>
        <s v="RURAL_190440200860675005_190440200860675005_LOTE 5" u="1"/>
        <s v="RURAL_190149200591920005_PROV.VDA LA AURORA" u="1"/>
        <s v="RURAL_190093200694020438_PARAJE CAJAMARCA" u="1"/>
        <s v="RURAL_190149200821880002_VEREDA CHAVERRAS" u="1"/>
        <s v="RURAL_190149200763349004_VEREDA CAMPO ALEGRE" u="1"/>
        <s v="RURAL_190318203062954001_CR 52 CL 59 -506" u="1"/>
        <s v="RURAL_190149200763364001_VEREDA CAMPO ALEGRRE" u="1"/>
        <s v="RURAL_190674200724100009_VEREDA ALTO DE LA COMPAÑI" u="1"/>
        <s v="RURAL_190674200724100010_VEREDA ALTO DE LA COMPAÑI" u="1"/>
        <s v="RURAL_190604100077860000_BARRIO SAN NICOLAS" u="1"/>
        <s v="RURAL_190318203103470002_PROV.VDA EL MOLIN" u="1"/>
        <s v="RURAL_190761100240675000_CL 1A 1 1 LOS MORRITOS" u="1"/>
        <s v="RURAL_190149200850830001_VDA BETANIA" u="1"/>
        <s v="CR 8 A CL 56 -49" u="1"/>
        <s v="RURAL_181080679500000000_VDA BONILLA" u="1"/>
        <s v="RURAL_190149200850399001_PROV.VEREDA BETANIA" u="1"/>
        <s v="RURAL_190149200811310002_VEREDA LA CHAPA" u="1"/>
        <s v="RURAL_190318203131200004_ALTO DE LA VIRGEN DE ABEJ" u="1"/>
        <s v="RURAL_188023057000000002_PROV.VDA LA CUMBRE" u="1"/>
        <s v="RURAL_122028711600000002" u="1"/>
        <s v="CL 53 B CR 1 B -36 (INTERIOR 124 )" u="1"/>
        <s v="RURAL_190387100102640000_20 15-20 BR VILLA DEL CA" u="1"/>
        <s v="RURAL_190400200462977002_PROV.LOS URREAS" u="1"/>
        <s v="CR 55 AA CL 10 -149 (CS 143 )" u="1"/>
        <s v="RURAL_190149100204902301_CR 31 CL 17 -07 (INTERIOR" u="1"/>
        <s v="RURAL_190439100253615303_CR 32 N 30 29 INT 303" u="1"/>
        <s v="CR 11 CL 9 -33 (INTERIOR 201 )" u="1"/>
        <s v="RURAL_190040101190150301_AV 38 N 37-61 INT 301" u="1"/>
        <s v="RURAL_190483100077500001_CL 11 CR 11 -52" u="1"/>
        <s v="RURAL_190021100031200002_CL 21 PISO 2" u="1"/>
        <s v="RURAL_190149200741850030_PROV.PARC SAN NICOLAS LT" u="1"/>
        <s v="RURAL_190616200411660005_PROV-PARC ALMANZA-LT 41" u="1"/>
        <s v="RURAL_190584100159720103_CR 18 CL 32 -10 INT 103" u="1"/>
        <s v="RURAL_190847100208150009_CR 28 CL 22-33 INT 101" u="1"/>
        <s v="CR 93 CL 62 B -14 (INTERIOR 201 )" u="1"/>
        <s v="CR 57 A CL 46 -104" u="1"/>
        <s v="CL 54 B CR 58 -14 (INTERIOR 1103 )" u="1"/>
        <s v="RURAL_147047158000000000_EL LLANO" u="1"/>
        <s v="RURAL_190149100078560001_CARRERA 26_ 41 37 LOCAL 1" u="1"/>
        <s v="RURAL_190149100343000000_CL 28 CR 30 -47 (PRQUADRO" u="1"/>
        <s v="RURAL_190616100411660148_TRANSVERSAL 3" u="1"/>
        <s v="RURAL_190149200610720003_PROV.VDA ALTO GRANDE LT 8" u="1"/>
        <s v="CR 25 CL 1 -23 (INTERIOR 401 )" u="1"/>
        <s v="RURAL_190660200860550000_VDA SAN PABLO" u="1"/>
        <s v="CR 84 F CL 18 A -17" u="1"/>
        <s v="RURAL_190616100404325001_VDA ALTO BONITO TERCER CA" u="1"/>
        <s v="RURAL_190674200795155000_VDA LA FLORESTA" u="1"/>
        <s v="CR 49 CL 52 -24" u="1"/>
        <s v="RURAL_181050000000000001_PROV.VEREDA SANTA ANA" u="1"/>
        <s v="RURAL_190440200660625000_VDA LA GAVIRIA MARINILLA" u="1"/>
        <s v="CR 31 CL 42 -16 (INTERIOR 301 )" u="1"/>
        <s v="RURAL_190607200480631001_PROV.VDA LA AMAPOLA" u="1"/>
        <s v="CL 31 CR 69 -91 (INTERIOR 102 )" u="1"/>
        <s v="RURAL_190440200621850000_VEREDA LAS MERCEDES" u="1"/>
        <s v="RURAL_190149100025510007_CL 37 27 02 URB EL PARAIS" u="1"/>
        <s v="RURAL_190101100451150001_CRA 48 N57B 43 INDEPENDEN" u="1"/>
        <s v="CL 50 D SUR CR 70 -4" u="1"/>
        <s v="RURAL_190130200733100000_SINIFANA" u="1"/>
        <s v="RURAL_190149200850830002_VEREDA BETANIA APTO 301" u="1"/>
        <s v="CR 103 A CL 61 B -25 (INTERIOR 101 )" u="1"/>
        <s v="CR 78 B CL 2 A -55" u="1"/>
        <s v="CL 34 AD CR 128 -54 (INTERIOR 201 )" u="1"/>
        <s v="RURAL_190789100120014003_CALLE 14" u="1"/>
        <s v="CL 39 BF CR 113 B -79 (INTERIOR 342 )" u="1"/>
        <s v="RURAL_190285200300685002_VDA CURADIENTE" u="1"/>
        <s v="RURAL_163004107500000202_163004107500000202" u="1"/>
        <s v="RURAL_163008964000000201_163008964000000201" u="1"/>
        <s v="RURAL_190890100364250006_SECTOR VILLA ESPERANZA" u="1"/>
        <s v="RURAL_190285200300685003_VDA CURADIENTE CHACHAFRUT" u="1"/>
        <s v="RURAL_190284200983200001_VDA PIEDRAS BLANCAS" u="1"/>
        <s v="RURAL_190284200913680001_CORREGIMIENTO PONTÓN" u="1"/>
        <s v="RURAL_190285200316978001_VDA NOBOGACITA" u="1"/>
        <s v="CR 25 BB CL 56 EE -111 (INTERIOR 1004 )" u="1"/>
        <s v="RURAL_190285200314055001_VDA LA QUIEBRA" u="1"/>
        <s v="RURAL_190285200536290001_VDA MONOS" u="1"/>
        <s v="CR 52 CL 31 -69" u="1"/>
        <s v="RURAL_190285200303700001_VDA CURADIENTES" u="1"/>
        <s v="RURAL_190284200997700001_VDA NOBOGÁ" u="1"/>
        <s v="RURAL_190284200984110001_VDA PIEDRAS BLANCAS" u="1"/>
        <s v="RURAL_190285200311300001_VDA NOBOGACITAS" u="1"/>
        <s v="RURAL_190285200318100001_VDA NOBOGACITA" u="1"/>
        <s v="RURAL_190284200984077001_VDA PIEDRAS BLANCAS" u="1"/>
        <s v="CR 99 CL 47 A -27" u="1"/>
        <s v="RURAL_190285100606710001_CORREGIMIENTO NUTIBARA" u="1"/>
        <s v="CR 20 A CL 53 -106" u="1"/>
        <s v="CR 83 A CL 48 BB -20 (INTERIOR 101 )" u="1"/>
        <s v="CL 48 A CR 30 -17" u="1"/>
        <s v="CR 9 CL 2 -10 (CS 82 )" u="1"/>
        <s v="RURAL_190284200998655002_VDA EL CERRO" u="1"/>
        <s v="RURAL_190284200978115001_VEREDA MUSINGUITA" u="1"/>
        <s v="RURAL_190285100606452005_EL LLANO" u="1"/>
        <s v="RURAL_190285200701600007_LLANO RIOVERDE NUTIBARA" u="1"/>
        <s v="RURAL_190670201805120004_PROV.VEREDA CHORROCLARO" u="1"/>
        <s v="RURAL_190670201805120005_PROV.VEREDA CHORRO CLARO" u="1"/>
        <s v="DIAG 69 C AVDA 39 B -212 (INTERIOR 245 )" u="1"/>
        <s v="RURAL_190856200461900001_PALMAR_PRV.LOTE1" u="1"/>
        <s v="RURAL_190856200461900005_PALMAR_PRV.LOTE 5" u="1"/>
        <s v="RURAL_190856200461900008_PALMAR_PRV.LOTE 8A" u="1"/>
        <s v="RURAL_190856200461900010_PALMAR_PRV.LOTE 10" u="1"/>
        <s v="CR 15 A CL 10 B -240 (INTERIOR 1201 )" u="1"/>
        <s v="CL 130 SUR CR 56 -310 (INTERIOR 151 )" u="1"/>
        <s v="CR 54 CL 53 -106 (INTERIOR 201 )" u="1"/>
        <s v="CR 54 CL 53 -106 (INTERIOR 301 )" u="1"/>
        <s v="CR 54 CL 53 -106 (INTERIOR 401 )" u="1"/>
        <s v="CR 54 CL 53 -106 (INTERIOR 501 )" u="1"/>
        <s v="RURAL_190425200421210101" u="1"/>
        <s v="RURAL_190376200103465037_PROV.PARCELACION EL YARUM" u="1"/>
        <s v="RURAL_190674200777650002_PROV.VEREDA POTRERITO" u="1"/>
        <s v="RURAL_190543100585900000_CR 9 CL 11 49" u="1"/>
        <s v="RURAL_190735100076050000_190735100076050000" u="1"/>
        <s v="RURAL_190376200103465413_LOTE_413 RESERVA SILVESTR" u="1"/>
        <s v="RURAL_190698200048210006_PROV.VDA LA AURORA" u="1"/>
        <s v="RURAL_190698200602055006_PROV.VDA POTRERITO" u="1"/>
        <s v="TRAN 59 A CR 32 A -50 (INTERIOR 305 BQ 4 )" u="1"/>
        <s v="TRAN 59 A CR 32 A -50 (INTERIOR 707 BQ 5 )" u="1"/>
        <s v="TRAN 59 A CR 32 A -50 (INTERIOR 303 BQ 4 )" u="1"/>
        <s v="TRAN 59 A CR 32 A -50 (INTERIOR 803 BQ 4 )" u="1"/>
        <s v="RURAL_190149100124259001_CR 34 A # 32 - 87 APTO 10" u="1"/>
        <s v="RURAL_190149100124259002_CRA 34B 32 73 APTO 101 SA" u="1"/>
        <s v="RURAL_190318203225800001_VEREDA EL SALADO" u="1"/>
        <s v="TRAN 59 A CR 32 A -50 (INTERIOR 103 BQ 8 )" u="1"/>
        <s v="TRAN 59 A CR 32 A -50 (INTERIOR 701 BQ 6 )" u="1"/>
        <s v="TRAN 59 A CR 32 A -50 (INTERIOR 607 BQ 6 )" u="1"/>
        <s v="TRAN 59 A CR 32 A -50 (INTERIOR 702 BQ 6 )" u="1"/>
        <s v="TRAN 59 A CR 32 A -50 (INTERIOR 102 BQ 8 )" u="1"/>
        <s v="TRAN 59 A CR 32 A -50 (INTERIOR 207 BQ 6 )" u="1"/>
        <s v="TRAN 59 A CR 32 A -50 (INTERIOR 306 BQ 8 )" u="1"/>
        <s v="TRAN 59 A CR 32 A -50 (INTERIOR 403 BQ 6 )" u="1"/>
        <s v="TRAN 59 A CR 32 A -50 (INTERIOR 706 BQ 6 )" u="1"/>
        <s v="TRAN 59 A CR 32 A -50 (INTERIOR 805 BQ 6 )" u="1"/>
        <s v="TRAN 59 A CR 32 A -50 (INTERIOR 303 BQ 6 )" u="1"/>
        <s v="RURAL_190617200541350002_PROV.VDA TABLACITO FINCA" u="1"/>
        <s v="RURAL_181059521500000002_PROV.VDA CHIQUINQUIRA" u="1"/>
        <s v="CR 3 C CL 48 -17" u="1"/>
        <s v="RURAL_190390100010050000_CL 31 1 20" u="1"/>
        <s v="RURAL_181070050000000000_181070050000000000" u="1"/>
        <s v="RURAL_190584100290200001_CL 20 N 21 37" u="1"/>
        <s v="RURAL_190400100017084035_VILLAS DEL CARMELO BOD 35" u="1"/>
        <s v="CR 78 CL 30 A -31" u="1"/>
        <s v="CR 120 D CL 39 FD -65 (INTERIOR 3257 )" u="1"/>
        <s v="RURAL_190617200584180029_KM 37 AUTMEDELLIN-BTA" u="1"/>
        <s v="CL 13 CR 51 BA -74 (CS A9 )" u="1"/>
        <s v="RURAL_190550200549602002_PROV.VDA-PARAJE EL CHOCO" u="1"/>
        <s v="RURAL_190375100373900000_CR 20 CL 22 -17" u="1"/>
        <s v="CL 33 CR 19 -165" u="1"/>
        <s v="RURAL_190656100110700000_CALLE SUCRE" u="1"/>
        <s v="CL 56 HH CR 18 BA -86" u="1"/>
        <s v="RURAL_190190100233040101_PLAZA DE MERCADO" u="1"/>
        <s v="CR 55 CL 47 -38" u="1"/>
        <s v="RURAL_190197200523800000_MEDIA CUESTA" u="1"/>
        <s v="RURAL_190440200700057000_VDA MONTANITA MARINILLA" u="1"/>
        <s v="RURAL_190283200902720000_VDA MURR(AL" u="1"/>
        <s v="RURAL_190376200321780000_PARCEL_CERRO LA CRUZ_PORT" u="1"/>
        <s v="RURAL_190376200321780001_PARCEL_CERRO LA CRUZ_ZC" u="1"/>
        <s v="RURAL_190642200870800001_PROV.RURAL_19064220087080" u="1"/>
        <s v="RURAL_190400200429440000_VDA LA PALMERA" u="1"/>
        <s v="RURAL_190145200712400000_VDA BARRO BLANCO" u="1"/>
        <s v="RURAL_159136200000000000_RURAL LA ESTRELLA EL PLAN" u="1"/>
        <s v="RURAL_190376200321780101_PARCEL_CERRO LA CRUZ_LT1" u="1"/>
        <s v="RURAL_190376200321780003_PROV_PARCEL_CERRO LA CRUZ" u="1"/>
        <s v="RURAL_190376200321780004_PROV_PARCEL_CERRO LA CRUZ" u="1"/>
        <s v="RURAL_190376200321780005_PROV_PARCEL_CERRO LA CRUZ" u="1"/>
        <s v="RURAL_190376200321780008_PROV_PARCEL_CERRO LA CRUZ" u="1"/>
        <s v="190615100646100001_TULIA ARANGO DE RESTREPO" u="1"/>
        <s v="RURAL_190698200011173002_PROV.VILLA MARIA" u="1"/>
        <s v="RURAL_190584200585450001_PROV.VEREDA JERUSALEN" u="1"/>
        <s v="RURAL_190376200367816011_PROV.PARCELACIÓN VILLAS D" u="1"/>
        <s v="RURAL_190376200367816012_PROV.PRCELACIÓN VILLAS DE" u="1"/>
        <s v="RURAL_190318203077850001_PROV.190318203077850000" u="1"/>
        <s v="RURAL_190890200662900002_PROV.LA MARQUESA" u="1"/>
        <s v="RURAL_190319206911523001_PROV.VDA GUAPANTE" u="1"/>
        <s v="RURAL_190585200350200001_VDA ESTACIÓN PITA" u="1"/>
        <s v="RURAL_190318203081725004_PROV.190318203081725000" u="1"/>
        <s v="RURAL_190698200723100002_PROV.VDA EL CARMELO" u="1"/>
        <s v="RURAL_190318205024632004_PROV.190318205024632000" u="1"/>
        <s v="CR 18 CL 56 EC -6 (INTERIOR 301 )" u="1"/>
        <s v="RURAL_190197200658170003_PROV.VEREDA LA QUIEBRA" u="1"/>
        <s v="RURAL_190616200202460009_PROV.VEREDA LOS PINOS" u="1"/>
        <s v="RURAL_190318203362760001_PROV.VDA LA CLARA" u="1"/>
        <s v="RURAL_190318203101720000_VDA EL SANGO" u="1"/>
        <s v="RURAL_190319207269503000_VDA OVEJAS" u="1"/>
        <s v="RURAL_190616200150475001_PROV.VDA EL ROSAL_FC 23_L" u="1"/>
        <s v="RURAL_190698200011173003_PROV.VDA VILLA MARIA INT" u="1"/>
        <s v="RURAL_190376200103465501_RESERVA SILVESTRE LT478" u="1"/>
        <s v="RURAL_190376200103465048_PROV.PARC RESERVA SILVEST" u="1"/>
        <s v="RURAL_190149200830585001_PROV.VEREDA LA CHAPA SECT" u="1"/>
        <s v="RURAL_187005910000000002_FINCA EL AHITON" u="1"/>
        <s v="RURAL_190425200420283001_VEREDA TRES PIEDRAS" u="1"/>
        <s v="RURAL_190674200600250001_PROV.VDA LA ENEA" u="1"/>
        <s v="RURAL_190617200702850002_PROV.VDA CABECERAS" u="1"/>
        <s v="RURAL_190616200223756001_PROV.VEREDA SANTA BARBARA" u="1"/>
        <s v="RURAL_190616200371352001_PROV.VDA LAS CUCHILLAS" u="1"/>
        <s v="RURAL_170054775210000000_ALMAS DEL BOEQUE" u="1"/>
        <s v="RURAL_190755200501720000_VDA LA HERMOSA" u="1"/>
        <s v="RURAL_190550200400200002_VEREDA EL HORMIGUERO SECT" u="1"/>
        <s v="RURAL_190858200351476001_PROV.VDA LA SONADORA" u="1"/>
        <s v="RURAL_191148200659580002_PROV.GUADAS" u="1"/>
        <s v="CL 18 CR 36 C -74" u="1"/>
        <s v="RURAL_190735101392400001_CL 48 CR 49-43/47/49 (INT" u="1"/>
        <s v="RURAL_190697100884200000_CRA 39 51-480 LOTE 57" u="1"/>
        <s v="RURAL_190149100204902104_CR 31 17 11 LC104" u="1"/>
        <s v="RURAL_190616100418200228_NATURE LOTE 28 (INTERIOR" u="1"/>
        <s v="RURAL_190679100068305000_CR 44A 50A 26 CR STNDER" u="1"/>
        <s v="RURAL_190149100124259005_CR 34 A N 32 -87 APTO 201" u="1"/>
        <s v="CR 10 CL 10 -99" u="1"/>
        <s v="RURAL_190149100124259006_CR 34 B N 32 -73 APTO 301" u="1"/>
        <s v="RURAL_190190100229400000_MERCA FACIL" u="1"/>
        <s v="RURAL_190149100124259007_CRA 34 B 32 73 APTO 201" u="1"/>
        <s v="RURAL_190735100029650001_CL 46C N 56 59 (INT 201)" u="1"/>
        <s v="RURAL_190735100029650002_CL 46C N 56 59 (INT 202)" u="1"/>
        <s v="RURAL_190735100029650003_CL 46C N 56 59 (INT 203)" u="1"/>
        <s v="RURAL_190858100138030000_CR 53 CL 58B -04" u="1"/>
        <s v="RURAL_190657100031840000_CL URB LOS ALMEN" u="1"/>
        <s v="RURAL_190735100084750002_CL 46B N 56A -59" u="1"/>
        <s v="RURAL_190149100204902101_CR 31 N 17 03 LC 101" u="1"/>
        <s v="RURAL_190376100875047060_URB CITADELA DI-PARK" u="1"/>
        <s v="RURAL_190149100204902002_PROV.CR 31 N 17 09 LOCAL" u="1"/>
        <s v="CR 52 CL 44 -143 (INTERIOR 202 )" u="1"/>
        <s v="RURAL_190439100607095201_190439100607095201" u="1"/>
        <s v="CR 31 CL 17 -7 (INTERIOR 302 )" u="1"/>
        <s v="RURAL_190149100074400005_CL 43 C CR 25 A 41 INT 30" u="1"/>
        <s v="RURAL_190400100214000101_CL 12 CR 11-14" u="1"/>
        <s v="RURAL_190439100797200004_CL 24 N 30 A -34" u="1"/>
        <s v="RURAL_190439100699050011_CL 22 CR 32 -11 LOCAL 1" u="1"/>
        <s v="RURAL_190584100158697002_CL 30 A CR 16 45 PI 1 INT" u="1"/>
        <s v="RURAL_190318100373500001_CR 50 56-075" u="1"/>
        <s v="RURAL_190584100158697101_CL 30 A 16 45 AP101" u="1"/>
        <s v="RURAL_190604100074970901_CARRETERA YONDO" u="1"/>
        <s v="RURAL_190439100160490000_CL 35B CR 27 - 49 INT 202" u="1"/>
        <s v="RURAL_190604100287770010_SECTOR EL BOSQUE" u="1"/>
        <s v="RURAL_190858100186000101_CL 49 CR 45 -48" u="1"/>
        <s v="CL 128 SUR CR 59 -106 (INTERIOR 121 )" u="1"/>
        <s v="CL 128 SUR CR 59 -106 (INTERIOR 118 )" u="1"/>
        <s v="CL 57 F CR 92 CC -55 (INTERIOR 290 )" u="1"/>
        <s v="RURAL_190858100012220101 _CR 50 CL 64 A -04" u="1"/>
        <s v="RURAL_190604100329500002_BR LAS PAVAS" u="1"/>
        <s v="RURAL_190735100132000001_CRA 55 45 243" u="1"/>
        <s v="RURAL_159154400000000101_DON DANILO" u="1"/>
        <s v="RURAL_190604100329000010_LAS PAVAS" u="1"/>
        <s v="RURAL_190736105425885203_LA PATERA" u="1"/>
        <s v="RURAL_190022200413398001" u="1"/>
        <s v="RURAL_190736105352400002" u="1"/>
        <s v="RURAL_190318203180022000_KM 20 AUT MED BOG" u="1"/>
        <s v="RURAL_190890200658800000_ALTA VISTA" u="1"/>
        <s v="RURAL_190736105352400001" u="1"/>
        <s v="RURAL_190660200771940003_PROV.190660200771940001" u="1"/>
        <s v="RURAL_190550200513800000_CALDERA" u="1"/>
        <s v="RURAL_190649100197923008" u="1"/>
        <s v="CR 6 F CL 54 -118" u="1"/>
        <s v="RURAL_190847200915069004_EL ESCUBILLAL" u="1"/>
        <s v="RURAL_190847200915069005_EL ESCUBILLAL" u="1"/>
        <s v="RURAL_190847200915069006_EL ESCUBILLAL" u="1"/>
        <s v="RURAL_190847200915069007_PROV.EL ESCUBILLAL" u="1"/>
        <s v="RURAL_190847200915069008_EL ESCUBILLAL" u="1"/>
        <s v="CR 60 D CL 38 SUR -2 (INTERIOR 336 )" u="1"/>
        <s v="CR 55 C CL 47 SUR -36 (INTERIOR 101 )" u="1"/>
        <s v="CR 52 CL 56 -43" u="1"/>
        <s v="CR 26 EG CL 37 -87 (INTERIOR 201 )" u="1"/>
        <s v="CR 69 B CL 32 C -48" u="1"/>
        <s v="CR 69 B CL 32 C -56" u="1"/>
        <s v="CR 69 B CL 32 C -50 (INTERIOR 101 )" u="1"/>
        <s v="CR 69 B CL 32 C -50 (INTERIOR 102 )" u="1"/>
        <s v="CL 56 BE CR 20 B -153" u="1"/>
        <s v="CL 56 BE CR 20 B -157 (INTERIOR 301 )" u="1"/>
        <s v="CL 56 BE CR 20 B -157 (INTERIOR 401 )" u="1"/>
        <s v="CL 68 CR 56 -47 (INTERIOR 301 )" u="1"/>
        <s v="CL 142 SUR CR 51 -74 (INTERIOR 202 )" u="1"/>
        <s v="RURAL_190125200832623000_VDA LOS PINOS" u="1"/>
        <s v="RURAL_190350100043200002_CL 48 CR 48 39 (IN 301)" u="1"/>
        <s v="CR 25 BB CL 56 EE -111 (INTERIOR 1000 )" u="1"/>
        <s v="CR 25 BB CL 56 EE -111 (INTERIOR 1001 )" u="1"/>
        <s v="CR 25 BB CL 56 EE -111 (INTERIOR 1002 )" u="1"/>
        <s v="CR 80 C CL 33 -100 (INTERIOR 201 )" u="1"/>
        <s v="CR 55 B CL 72 A -105 (INTERIOR 5 )" u="1"/>
        <s v="CR 55 B CL 72 A -105 (INTERIOR 6 )" u="1"/>
        <s v="CL 49 CR 14 A -85 (INTERIOR 501 )" u="1"/>
        <s v="CL 49 CR 14 A -85 (INTERIOR 401 )" u="1"/>
        <s v="CL 48 B CR 107 B -29 (INTERIOR 1112 )" u="1"/>
        <s v="CR 61 A CL 35 -163 (INTERIOR 101 )" u="1"/>
        <s v="CL 62 D CR 94 B -19 (INTERIOR 302 )" u="1"/>
        <s v="CR 61 A CL 35 -163 (INTERIOR 102 )" u="1"/>
        <s v="190467200481700000_VEREDA EL CHURIMO" u="1"/>
        <s v="CL 58 CR 102 A -193" u="1"/>
        <s v="CL 42 D CR 83 -12" u="1"/>
        <s v="CR 52 D CL 77 -6 (INTERIOR 301 )" u="1"/>
        <s v="CR 52 D CL 77 -6 (INTERIOR 201 )" u="1"/>
        <s v="CL 3 SUR CR 50 F -3 (INTERIOR 201 )" u="1"/>
        <s v="CL 3 SUR CR 50 F -3 (INTERIOR 202 )" u="1"/>
        <s v="CR 61 A CL 35 -165" u="1"/>
        <s v="CL 39 D SUR CR 25 -121 (INTERIOR 701 )" u="1"/>
        <s v="CR 24 C CL 41 SUR -127 (INTERIOR 211 )" u="1"/>
        <s v="CR 33 CL 29 -22 (INTERIOR 1809 )" u="1"/>
        <s v="DIAG 47 A CL 17 SUR -27 (INTERIOR 620 )" u="1"/>
        <s v="RURAL_135017330000000004_PROV.POLEAL" u="1"/>
        <s v="RURAL_190467200882250004_PROV.ZARCITOS" u="1"/>
        <s v="RURAL_190234200777920000" u="1"/>
        <s v="CL 69 CR 121 -54 (INTERIOR 201 )" u="1"/>
        <s v="RURAL_190368100229700002" u="1"/>
        <s v="TRAN 59 A CR 32 A -50 (INTERIOR 204 B 1 )" u="1"/>
        <s v="TRAN 59 A CR 32 A -50 (INTERIOR 306 B 1 )" u="1"/>
        <s v="RURAL_190234200777948000" u="1"/>
        <s v="TRAN 59 A CR 32 A -50 (INTERIOR 208 C BQ 8 )" u="1"/>
        <s v="RURAL_190789200365847002_PROV.VEREDA SAN ISIDRO" u="1"/>
        <s v="RURAL_190847100262269000" u="1"/>
        <s v="TRAN 59 A CR 32 A -50 (INTERIOR 305 BQ 5 )" u="1"/>
        <s v="TRAN 59 A CR 32 A -50 (INTERIOR 103 BQ 5 )" u="1"/>
        <s v="TRAN 59 A CR 32 A -50 (INTERIOR 801 BQ 4 )" u="1"/>
        <s v="TRAN 59 A CR 32 A -50 (INTERIOR 701 BQ 5 )" u="1"/>
        <s v="TRAN 59 A CR 32 A -50 (INTERIOR 702 BQ 5 )" u="1"/>
        <s v="TRAN 59 A CR 32 A -50 (INTERIOR 301 BQ 5 )" u="1"/>
        <s v="TRAN 59 A CR 32 A -50 (INTERIOR 706 BQ 5 )" u="1"/>
        <s v="TRAN 59 A CR 32 A -50 (INTERIOR 507 BQ 3 )" u="1"/>
        <s v="TRAN 59 A CR 32 A -50 (INTERIOR 808 BQ 3 )" u="1"/>
        <s v="TRAN 59 A CR 32 A -50 (INTERIOR 705 BQ 5 )" u="1"/>
        <s v="TRAN 59 A CR 32 A -50 (INTERIOR 302 BQ 5 )" u="1"/>
        <s v="TRAN 59 A CR 32 A -50 (INTERIOR 308 BQ 5 )" u="1"/>
        <s v="TRAN 59 A CR 32 A -50 (INTERIOR 402 BQ 4 )" u="1"/>
        <s v="TRAN 59 A CR 32 A -50 (INTERIOR 401 BQ 3 )" u="1"/>
        <s v="TRAN 59 A CR 32 A -50 (INTERIOR 206 BQ 4 )" u="1"/>
        <s v="TRAN 59 A CR 32 A -50 (INTERIOR 406 BQ 3 )" u="1"/>
        <s v="TRAN 59 A CR 32 A -50 (INTERIOR 403 BQ 5 )" u="1"/>
        <s v="TRAN 59 A CR 32 A -50 (INTERIOR 501 BQ 3 )" u="1"/>
        <s v="RURAL_190649100175250101" u="1"/>
        <s v="RURAL_190649100175250002" u="1"/>
        <s v="RURAL_190649100175250003" u="1"/>
        <s v="RURAL_190649100175250004" u="1"/>
        <s v="RURAL_190649100175250005" u="1"/>
        <s v="RURAL_190234200513225001_PROV.VEREDA LOS NARANJOS" u="1"/>
        <s v="CR 27 CL 23 SUR -117" u="1"/>
        <s v="RURAL_190383200653210001" u="1"/>
        <s v="RURAL_190383200653210002" u="1"/>
        <s v="RURAL_190145100130150101" u="1"/>
        <s v="RURAL_190145100130150301" u="1"/>
        <s v="RURAL_190761100283229201_190761100283229201" u="1"/>
        <s v="RURAL_190483100037600003" u="1"/>
        <s v="RURAL_190347200530400003_PROV.VEREDA CRUCERO" u="1"/>
        <s v="RURAL_190130200731000001_PROV.SINIFANA" u="1"/>
        <s v="RURAL_190840200235725000_VDA NUDILLALES" u="1"/>
        <s v="CL 6 SUR CR 81 B -72 (INTERIOR 224 )" u="1"/>
        <s v="RURAL_190113200595970003_CORREGIMIENTO TABACAL" u="1"/>
        <s v="RURAL_190138200802944001_PROV.VEREDA EL PASO" u="1"/>
        <s v="CL 6 CR 2 -15 (CS 20 UR LOS SAUCES MZ 3 )" u="1"/>
        <s v="CL 6 CR 2 -41 (CS 24 UR LOS SAUCES MZ 3 )" u="1"/>
        <s v="CL 6 CR 2 -61 (CS 28 UR LOS SAUCES MZ 3 )" u="1"/>
        <s v="CL 6 CR 2 -57 (CS 27 UR LOS SAUCES MZ 3 )" u="1"/>
        <s v="CL 6 CR 2 -45 (CS 25 UR LOS SAUCES MZ 3 )" u="1"/>
        <s v="CL 6 CR 2 -11 (CS 19 UR LOS SAUCES MZ 3 )" u="1"/>
        <s v="CL 6 CR 2 -51 (CS 26 UR LOS SAUCES MZ 3 )" u="1"/>
        <s v="CL 6 CR 2 -91 (CS 33 UR LOS SAUCES MZ 3 )" u="1"/>
        <s v="CL 6 CR 2 -81 (CS 31 UR LOS SAUCES MZ 3 )" u="1"/>
        <s v="CL 6 CR 2 -42 (CS 11 UR LOS SAUCES MZ 4 )" u="1"/>
        <s v="CL 6 CR 2 -68 (CS 6 UR LOS SAUCES MZ 4 )" u="1"/>
        <s v="CL 6 CR 2 -67 (CS 29 UR LOS SAUCES MZ 3 )" u="1"/>
        <s v="CL 6 CR 2 -21 (CS 21 UR LOS SAUCES MZ 3 )" u="1"/>
        <s v="CL 5 CR 2 -22 (CS 14 UR LOS SAUCES MZ 2 )" u="1"/>
        <s v="CL 6 CR 2 -58 (CS 8 UR LOS SAUCES MZ 4 )" u="1"/>
        <s v="CL 6 CR 2 -62 (CS 7 UR LOS SAUCES MZ 3 )" u="1"/>
        <s v="CL 6 CR 2 -86 (CS 3 UR LOS SAUCES MZ 3 )" u="1"/>
        <s v="CL 6 CR 2 -57 (CS 27 UR LOS SAUCES MZ 2 )" u="1"/>
        <s v="CL 5 CR 2 -82 (CS 4 UR LOS SAUCES MZ 2 )" u="1"/>
        <s v="CL 6 CR 2 -30 (CS 13 UR LOS SAUCES MZ 4 )" u="1"/>
        <s v="CL 5 CR 2 -57 (CS 6 UR LOS SAUCES MZ 1 )" u="1"/>
        <s v="CL 6 CR 2 -85 (CS 32 UR LOS SAUCES MZ 3 )" u="1"/>
        <s v="CL 6 CR 2 -95 (CS 34 UR LOS SAUCES MZ 3 )" u="1"/>
        <s v="CL 6 CR 2 -76 (CS 5 UR LOS SAUCES MZ 4 )" u="1"/>
        <s v="CL 6 CR 2 -15 (CS 20 UR LOS SAUCES MZ 2 )" u="1"/>
        <s v="CL 6 CR 2 -95 (CS 34 UR LOS SAUCES MZ 2 )" u="1"/>
        <s v="CL 6 CR 2 -41 (CS 24 UR LOS SAUCES MZ 2 )" u="1"/>
        <s v="CL 5 CR 2 -46 (CS 10 UR LOS SAUCES MZ 2 )" u="1"/>
        <s v="CL 6 CR 2 -30 (CS 13 UR LOS SAUCES MZ 3 )" u="1"/>
        <s v="CL 6 CR 2 -45 (CS 25 UR LOS SAUCES MZ 2 )" u="1"/>
        <s v="CL 6 CR 2 -16 (CS 15 UR LOS SAUCES MZ 4 )" u="1"/>
        <s v="CL 6 CR 2 -46 (CS 10 UR LOS SAUCES MZ 4 )" u="1"/>
        <s v="CL 6 CR 2 -5 (CS 18 UR LOS SAUCES MZ 3 )" u="1"/>
        <s v="CL 6 CR 2 -85 (CS 32 UR LOS SAUCES MZ 2 )" u="1"/>
        <s v="CL 5 CR 2 -16 (CS 15 UR LOS SAUCES MZ 2 )" u="1"/>
        <s v="CL 6 CR 2 -52 (CS 9 UR LOS SAUCES MZ 4 )" u="1"/>
        <s v="CL 6 CR 2 -81 (CS 31 UR LOS SAUCES MZ 2 )" u="1"/>
        <s v="CL 6 CR 2 -92 (CS 2 UR LOS SAUCES MZ 3 )" u="1"/>
        <s v="CL 6 CR 2 -36 (CS 12 UR LOS SAUCES MZ 4 )" u="1"/>
        <s v="CL 6 CR 2 -6 (CS 17 UR LOS SAUCES MZ 2 )" u="1"/>
        <s v="CL 6 CR 2 -82 (CS 4 UR LOS SAUCES MZ 4 )" u="1"/>
        <s v="CL 6 CR 2 -75 (CS 30 UR LOS SAUCES MZ 3 )" u="1"/>
        <s v="CL 6 CR 2 -11 (CS 19 UR LOS SAUCES MZ 2 )" u="1"/>
        <s v="CL 6 CR 2 -16 (CS 15 UR LOS SAUCES MZ 3 )" u="1"/>
        <s v="CL 6 CR 2 -22 (CS 14 UR LOS SAUCES MZ 3 )" u="1"/>
        <s v="CL 6 CR 2 -76 (CS 5 UR LOS SAUCES MZ 3 )" u="1"/>
        <s v="CL 5 CR 2 -15 (CS 13 UR LOS SAUCES MZ 1 )" u="1"/>
        <s v="CL 5 CR 2 -62 (CS 7 UR LOS SAUCES MZ 2 )" u="1"/>
        <s v="CL 5 CR 2 -58 (CS 8 UR LOS SAUCES MZ 2 )" u="1"/>
        <s v="CL 6 CR 2 -68 (CS 6 UR LOS SAUCES MZ 3 )" u="1"/>
        <s v="CL 5 CR 2 -35 (CS 10 UR LOS SAUCES MZ 1 )" u="1"/>
        <s v="CL 6 CR 2 -82 (CS 4 UR LOS SAUCES MZ 3 )" u="1"/>
        <s v="CL 6 CR 2 -96 (CS 1 UR LOS SAUCES MZ 3 )" u="1"/>
        <s v="CL 5 CR 2 -30 (CS 13 UR LOS SAUCES MZ 2 )" u="1"/>
        <s v="CL 6 CR 2 -29 (CS 22 UR LOS SAUCES MZ 2 )" u="1"/>
        <s v="CL 5 CR 2 -68 (CS 6 UR LOS SAUCES MZ 2 )" u="1"/>
        <s v="CL 5 CR 2 -12 (CS 16 UR LOS SAUCES MZ 2 )" u="1"/>
        <s v="CL 5 CR 2 -92 (CS 2 UR LOS SAUCES MZ 2 )" u="1"/>
        <s v="CL 6 CR 2 -58 (CS 8 UR LOS SAUCES MZ 3 )" u="1"/>
        <s v="CL 6 CR 2 -67 (CS 29 UR LOS SAUCES MZ 2 )" u="1"/>
        <s v="CL 6 CR 2 -21 (CS 21 UR LOS SAUCES MZ 2 )" u="1"/>
        <s v="CL 5 CR 2 -42 (CS 11 UR LOS SAUCES MZ 2 )" u="1"/>
        <s v="CL 6 CR 2 -42 (CS 11 UR LOS SAUCES MZ 3 )" u="1"/>
        <s v="CL 6 CR 2 -52 (CS 9 UR LOS SAUCES MZ 3 )" u="1"/>
        <s v="CL 6 CR 2 -92 (CS 2 UR LOS SAUCES MZ 4 )" u="1"/>
        <s v="CL 6 CR 2 -62 (CS 7 UR LOS SAUCES MZ 4 )" u="1"/>
        <s v="CL 5 CR 2 -76 (CS 5 UR LOS SAUCES MZ 2 )" u="1"/>
        <s v="CL 5 CR 2 -51 (CS 7 UR LOS SAUCES MZ 1 )" u="1"/>
        <s v="CL 5 CR 2 -41 (CS 9 UR LOS SAUCES MZ 1 )" u="1"/>
        <s v="CL 5 CR 2 -36 (CS 12 UR LOS SAUCES MZ 2 )" u="1"/>
        <s v="CL 5 CR 2 -45 (CS 8 UR LOS SAUCES MZ 1 )" u="1"/>
        <s v="CL 5 CR 2 -52 (CS 9 UR LOS SAUCES MZ 2 )" u="1"/>
        <s v="CL 6 CR 2 -75 (CS 30 UR LOS SAUCES MZ 2 )" u="1"/>
        <s v="CL 6 CR 2 -36 (CS 12 UR LOS SAUCES MZ 3 )" u="1"/>
        <s v="CL 5 CR 2 -11 (CS 14 UR LOS SAUCES MZ 1 )" u="1"/>
        <s v="CL 5 CR 2 -81 (CS 2 UR LOS SAUCES MZ 1 )" u="1"/>
        <s v="CL 5 CR 2 -67 (CS 4 UR LOS SAUCES MZ 1 )" u="1"/>
        <s v="CL 5 CR 2 -61 (CS 5 UR LOS SAUCES MZ 1 )" u="1"/>
        <s v="CL 5 CR 2 -29 (CS 11 UR LOS SAUCES MZ 1 )" u="1"/>
        <s v="CL 6 CR 2 -61 (CS 28 UR LOS SAUCES MZ 2 )" u="1"/>
        <s v="CL 6 CR 2 -35 (CS 23 UR LOS SAUCES MZ 2 )" u="1"/>
        <s v="CL 6 CR 2 -46 (CS 10 UR LOS SAUCES MZ 3 )" u="1"/>
        <s v="CL 5 CR 2 -75 (CS 3 UR LOS SAUCES MZ 1 )" u="1"/>
        <s v="CL 5 CR 2 -86 (CS 3 UR LOS SAUCES MZ 2 )" u="1"/>
        <s v="CL 6 CR 2 -91 (CS 33 UR LOS SAUCES MZ 2 )" u="1"/>
        <s v="CL 6 CR 2 -12 (CS 16 UR LOS SAUCES MZ 4 )" u="1"/>
        <s v="CL 6 CR 2 -35 (CS 23 UR LOS SAUCES MZ 3 )" u="1"/>
        <s v="RURAL_190145100052900201_ ANTONIA SANTOS" u="1"/>
        <s v="CL 6 CR 2 -6 (CS 17 UR LOS SAUCES MZ 3 )" u="1"/>
        <s v="CL 6 CR 2 -5 (CS 18 UR LOS SAUCES MZ 2 )" u="1"/>
        <s v="CL 5 CR 2 -5 (CS 15 UR LOS SAUCES MZ 1 )" u="1"/>
        <s v="RURAL_190149200640000001 VDA LAS GARZ_ZC4 (P/P)" u="1"/>
        <s v="RURAL_190149100760000141_VIA LAS GARZ_ZC1_PORTERIA" u="1"/>
        <s v="RURAL_190149100760000143_VIA LAS GARZ_ZC3 (PTAR)" u="1"/>
        <s v="RURAL_190656200816700101_VEREDA LOMA HERMOSA" u="1"/>
        <s v="RURAL_190847100067530002_BARRIO BUENOS AIRES" u="1"/>
        <s v="RURAL_190149100760000153 _VDA LAS GARZONAS BG4" u="1"/>
        <s v="RURAL_190149100760000172 _VDA LAS GARZONAS OFI - B" u="1"/>
        <s v="RURAL_190149100760000165 _VDA LAS GARZONAS OFI - B" u="1"/>
        <s v="RURAL_190149100760000157 _VDA LAS GARZONAS BDGA 8" u="1"/>
        <s v="RURAL_190149100760000164 _VDA LAS GARZONAS OFI - B" u="1"/>
        <s v="RURAL_190149100760000163 _VDA LAS GARZONAS OFI - B" u="1"/>
        <s v="RURAL_190149100760000154 _VDA LAS GARZONAS BDGA 5" u="1"/>
        <s v="RURAL_130023622000000200_130023622000000200" u="1"/>
        <s v="RURAL_190149100760000150 _VDA LAS GARZONAS BDGA 1" u="1"/>
        <s v="RURAL_190149100760000168 _VDA LAS GARZONAS OFI - B" u="1"/>
        <s v="RURAL_190378200374450001_CGTO FRAGUAS" u="1"/>
        <s v="RURAL_190149100760000169 _VDA LAS GARZONAS OFI - B" u="1"/>
        <s v="RURAL_190149100760000152 _VDA LAS GARZONAS BDGA 3" u="1"/>
        <s v="RURAL_190149100760000160 _VDA LAS GARZONAS BDGA 11" u="1"/>
        <s v="RURAL_190149100760000151 _VDA LAS GARZONAS BDGA 2" u="1"/>
        <s v="RURAL_190149100760000156 _VDA LAS GARZONAS BDGA 7" u="1"/>
        <s v="RURAL_190149100760000155 _VDA LAS GARZONAS BDGA 6" u="1"/>
        <s v="RURAL_190149100760000162 _VDA LAS GARZONAS BDGA 13" u="1"/>
        <s v="RURAL_190149100760000166 _VDA LAS GARZONAS OFI - B" u="1"/>
        <s v="RURAL_190149100760000170_VDA LAS GARZONAS OFI - BD" u="1"/>
        <s v="RURAL_190149100760000171 _VDA LAS GARZONAS OFI - B" u="1"/>
        <s v="RURAL_190149100760000161 _VDA LAS GARZONAS BDGA 12" u="1"/>
        <s v="RURAL_190149100760000159 _VDA LAS GARZONAS BDGA 10" u="1"/>
        <s v="RURAL_190149100760000167 _VDA LAS GARZONAS OFI - B" u="1"/>
        <s v="RURAL_190149100760000158 _VDA LAS GARZONAS BDGA 9" u="1"/>
        <s v="RURAL_190697100043150101_CR 49 B CL 45 -20 INT 101" u="1"/>
        <s v="RURAL_190697100043150102_CR 49 B CL 45 -20 INT 102" u="1"/>
        <s v="163006898600000102_BARRIO EL AJIZAL DETRÁS D" u="1"/>
        <s v="RURAL_190030200536106000" u="1"/>
        <s v="RURAL_190792100312000001" u="1"/>
        <s v="RURAL_163015374700000001_163015374700000001" u="1"/>
        <s v="RURAL_190044200964162000_VDA GUINTAR" u="1"/>
        <s v="RURAL_190840200201378000_CGTO EL PITAL" u="1"/>
        <s v="RURAL_190030200426336000" u="1"/>
        <s v="RURAL_190400200367510000_VEREDA VALLEJUELITO" u="1"/>
        <s v="RURAL_190585200348100000_ESTACION PITA" u="1"/>
        <s v="RURAL_190649200236580000_VEREDA 190649200236580000" u="1"/>
        <s v="RURAL_190656200802520101_LOMA HERMOSA" u="1"/>
        <s v="RURAL_190697100656985402_CL 50- 52-50 (402)SN JOSE" u="1"/>
        <s v="RURAL_190809100113800002_CL 20 CR 18-21" u="1"/>
        <s v="RURAL_190467200520000004_PROV.LA QUIEBRA" u="1"/>
        <s v="RURAL_190113100009683015_SECTOR EL TINTO" u="1"/>
        <s v="RURAL_190036200632000000_VEREDA EL NUDILLO" u="1"/>
        <s v="RURAL_190653100003250002" u="1"/>
        <s v="RURAL_190284100753100005_CR 36 N 17 18" u="1"/>
        <s v="RURAL_190243200706812000_VDA LA GARRUCHA" u="1"/>
        <s v="CR 87 CL 58 C -33" u="1"/>
        <s v="RURAL_190030100067118001_CR 51 B CL 45 -80" u="1"/>
        <s v="RURAL_190138200605152002_VEREDA BUENOS AIRES" u="1"/>
        <s v="RURAL_190761200405345040_PROV.190761200405345014" u="1"/>
        <s v="RURAL_190138200822260002_VEREDA CARACOLAL" u="1"/>
        <s v="RURAL_190044200574050002_CORREGIMIENTO DE GUINTAR" u="1"/>
        <s v="RURAL_188034900000000000_188034900000000000" u="1"/>
        <s v="RURAL_190740200707700001_PROV.VEREDA MANO DE OSO" u="1"/>
        <s v="RURAL_190740200707700002_PROV.VEREDA MANO DE OSO" u="1"/>
        <s v="RURAL_190792200630400099_VDA FILO SECO CAJONES" u="1"/>
        <s v="CR 99 CD CL 49 A -49 (INTERIOR 102 )" u="1"/>
        <s v="RURAL_190022200402725001_VDA EL TOSTADO" u="1"/>
        <s v="CR 18 CC CL 57 A -48" u="1"/>
        <s v="RURAL_190679100046150000_CALLE LOPEZ" u="1"/>
        <s v="RURAL_190893200604345000_LOS MANGOS" u="1"/>
        <s v="RURAL_190284100932639201" u="1"/>
        <s v="RURAL_190030100102500006_CALLE 50 N 49 06" u="1"/>
        <s v="RURAL_190467200882250001_PROV.VEREDA ZARCITOS" u="1"/>
        <s v="CR 3 C CL 48 -75 (INTERIOR 301 )" u="1"/>
        <s v="RURAL_190789100142200003-CRA BOLIVAR" u="1"/>
        <s v="RURAL_190439100160490000_190439100160490000" u="1"/>
        <s v="RURAL_190036200523800002_PROV.OASIS SANTA RITA" u="1"/>
        <s v="RURAL_190044200573900001_CORREGIMIENTO DE GUINTAR" u="1"/>
        <s v="RURAL_190792100417000001" u="1"/>
        <s v="RURAL_190761100251002050_VILLA PARAISO" u="1"/>
        <s v="RURAL_190234100242150001_BARRIO SAN ANTONIO" u="1"/>
        <s v="CL 54 CR 50 -88" u="1"/>
        <s v="RURAL_190467100044985003_SECTOR EL COLEGIO" u="1"/>
        <s v="RURAL_190030200844300002_PROV.VDA ALGIBES" u="1"/>
        <s v="RURAL_190584100297055101_CL 19 CR 21 78" u="1"/>
        <s v="RURAL_190649100197729002" u="1"/>
        <s v="RURAL_190044200583900001_CORREGIMIENTO DE GUINTAR" u="1"/>
        <s v="RURAL_190030200428350001_PROV.VDA PIEDECUESTA" u="1"/>
        <s v="190679100065200001_CAMINO AL CAUCA" u="1"/>
        <s v="RURAL_190368100125700002" u="1"/>
        <s v="RURAL_190698200565220000_VDA PANTANILLO" u="1"/>
        <s v="RURAL_190234200793460000_190234200793460000" u="1"/>
        <s v="RURAL_159105840000000301_CR 47 CL 100 D SUR -4 (IN" u="1"/>
        <s v="RURAL_190318203117050201_VDA ROMERAL" u="1"/>
        <s v="RURAL_190440200536399000_CL 22 CR 51 08" u="1"/>
        <s v="RURAL_190584200364455000_VEREDA SANTIAGO BERRIO" u="1"/>
        <s v="CR 91 CL 44 B -13 (INTERIOR 202 )" u="1"/>
        <s v="RURAL_190149100290046101_CR28 # 10C - 39" u="1"/>
        <s v="RURAL_190761200548120050_CORDOBA190761200548120000" u="1"/>
        <s v="RURAL_190617200742750000_CAPIRO" u="1"/>
        <s v="RURAL_190042100359570001_190042100359570001" u="1"/>
        <s v="RURAL_190149200711058103_PROV.VEREDA LA SONADORA S" u="1"/>
        <s v="RURAL_122029840000000101_122029840000000101" u="1"/>
        <s v="RURAL_190149200841250003_VEREDA LA CHAPA CRUCE CHA" u="1"/>
        <s v="RURAL_146007859800000105_CR 13 CL 98 -342_VDA SAN" u="1"/>
        <s v="RURAL_190680200591110001_PROV.VEREDA ALTO DE LOS G" u="1"/>
        <s v="RURAL_190318203080560002_VEREDA EL SANGO" u="1"/>
        <s v="RURAL_190042100400300001_LA GLORIETA" u="1"/>
        <s v="RURAL_190679100132600000_KRA BOYACA" u="1"/>
        <s v="190042100395421001_SAN PEDRO DETRÁS DEL ASILO" u="1"/>
        <s v="RURAL_190042100303000101_CR 10 N 13B -152 INT 101" u="1"/>
        <s v="RURAL_190510100708749006-PALERMO" u="1"/>
        <s v="RURAL_190145100052900202_ANTONIA SANTOS" u="1"/>
        <s v="RURAL_190149200783809201_VDA CAMPO ALEGRE" u="1"/>
        <s v="RURAL_190029200845115002_PROV.CORREG LA CLARITA" u="1"/>
        <s v="RURAL_190847200915069003_EL ESCUBILLAL" u="1"/>
        <s v="CR 110 CL 34 CC -33 (INTERIOR 203 )" u="1"/>
        <s v="RURAL_122023700000000000_122023700000000000" u="1"/>
        <s v="RURAL_190680200690165001_PROV.VEREDA LA ESPERANZA" u="1"/>
        <s v="RURAL_190680200630080000_VDA COROZAL" u="1"/>
        <s v="RURAL_190059100013300001_190059100013300001" u="1"/>
        <s v="RURAL_190059100013300003_190059100013300003" u="1"/>
        <s v="RURAL_190059100013300004_190059100013300004" u="1"/>
        <s v="RURAL_190350200402400000_CAREPERRO" u="1"/>
        <s v="RURAL_190281200727300000_TUNEZ GRANDE LOTE 40" u="1"/>
        <s v="RURAL_190318203213045000_VDA PIEDRAS BLANCAS" u="1"/>
        <s v="RURAL_190674200586500005" u="1"/>
        <s v="RURAL_190030200621563003_PROV.CAMILOCE SECT LA EST" u="1"/>
        <s v="RURAL_190467200721390001_PROV.PIEDRA GALANA" u="1"/>
        <s v="RURAL_190197200611415011_VDA EL COCO" u="1"/>
        <s v="CL 32 CR 33 B -63 (INTERIOR 215 )" u="1"/>
        <s v="CL 32 CR 33 B -63 (INTERIOR 216 )" u="1"/>
        <s v="CL 32 CR 33 B -63 (INTERIOR 389 )" u="1"/>
        <s v="CL 32 CR 33 B -63 (INTERIOR 288 )" u="1"/>
        <s v="CL 32 CR 33 B -63 (INTERIOR 1187 )" u="1"/>
        <s v="RURAL_190660200803103029_VDA LA CUBA" u="1"/>
        <s v="RURAL_190197200585100005_VDALOSCEDROS" u="1"/>
        <s v="RURAL_190021200757400023" u="1"/>
        <s v="RURAL_190400200740750101_VEREDA LA HONDA" u="1"/>
        <s v="RURAL_190440200831750003_VDALAPEÑAFINCA14" u="1"/>
        <s v="RURAL_181005062000000002" u="1"/>
        <s v="RURAL_190376200490400002_PROV.VEREDA EL TAMBO SECT" u="1"/>
        <s v="RURAL_190376200113900005" u="1"/>
        <s v="RURAL_190376200512290001_CR 20 CL 4 -60 (INTERIOR" u="1"/>
        <s v="CR 64 CL 42 B -54 (INTERIOR 302 )" u="1"/>
        <s v="RURAL_190306100057600201" u="1"/>
        <s v="RURAL_181050951500000019_VDA EL MORRO" u="1"/>
        <s v="CL 6 SUR CR 81 B -70 (INTERIOR 124 )" u="1"/>
        <s v="RURAL_190584200362150001_KM 118 600" u="1"/>
        <s v="CR 84 CL 27 -11 (INTERIOR 202 )" u="1"/>
        <s v="CR 70 CL 30 A -30" u="1"/>
        <s v="RURAL_190197200539510000_VDA SAN VICENTE" u="1"/>
        <s v="RURAL_190680200765108001_PROV.SECTOR PALESTINA PAR" u="1"/>
        <s v="CR 129 CL 56 -9 (INTERIOR 102 )" u="1"/>
        <s v="CL 59 CR 67 A -19 (INTERIOR 401 )" u="1"/>
        <s v="RURAL_190761200636705002_PROV.LLANADAS" u="1"/>
        <s v="CL 58 B CR 88 -72 (INTERIOR 112 )" u="1"/>
        <s v="CL 58 B CR 88 -72 (INTERIOR 113 )" u="1"/>
        <s v="RURAL_163006898455000104_BARRIO EL AJIZAL DETRÁS D" u="1"/>
        <s v="RURAL_163006898455000105_BARRIO EL AJIZAL DETRÁS D" u="1"/>
        <s v="RURAL_163006898455000106_BARRIO EL AJIZAL DETRÁS D" u="1"/>
        <s v="RURAL_163006898455000107_BARRIO EL AJIZAL DETRÁS D" u="1"/>
        <s v="CL 32 F CR 75 C -27 (INTERIOR 301 )" u="1"/>
        <s v="CL 58 B CR 88 -72 (INTERIOR 114 )" u="1"/>
        <s v="CL 58 B CR 88 -72 (INTERIOR 115 )" u="1"/>
        <s v="RURAL_190113200500479001_CORREGIMIENTO TABACAL" u="1"/>
        <s v="CL 39 A CR 112 E -81 (INTERIOR 101 )" u="1"/>
        <s v="RURAL_190674200709000005_PROV.VDA LA COMPAÑIA ABAJ" u="1"/>
        <s v="RURAL_190736104017000002_LA ESTRELLA" u="1"/>
        <s v="RURAL_190306100057120000" u="1"/>
        <s v="RURAL_190440200563490002_VDA CAMPO ALEGRE ENTRADA" u="1"/>
        <s v="RURAL_190042200542760001_PROV.VEREDA SAN CARLOS" u="1"/>
        <s v="RURAL_190245100020000101" u="1"/>
        <s v="RURAL_190649100052400000_CARRERA 19 22-57" u="1"/>
        <s v="RURAL_190411200698110002_PROV.CORREGIMIENTO SAN DI" u="1"/>
        <s v="CR 65 A CL 32 -16 (INTERIOR 203 )" u="1"/>
        <s v="RURAL_190501200303800002_PROV.CORREGIMIENTO SUCRE" u="1"/>
        <s v="RURAL_190893200603100000_PTO LOS MANGOS" u="1"/>
        <s v="RURAL_190697100327000020_CL 51A-40-95 IN 210" u="1"/>
        <s v="RURAL_190893200604520000_VDA PTO LOS MANGOS" u="1"/>
        <s v="RURAL_190893200606300000_CL 10 CR 08 -26" u="1"/>
        <s v="CL 28 A CR 80 -22 (INTERIOR 101 )" u="1"/>
        <s v="RURAL_190368100422700104_CL 8 CR 5 -5 LC 104" u="1"/>
        <s v="CR 48 CL 50 SUR -128 (INTERIOR 132 )" u="1"/>
        <s v="RURAL_190847100306000001_BARRIO JAIPERA" u="1"/>
        <s v="RURAL_190649100015761301" u="1"/>
        <s v="CR 108 CL 44 A -63 (INTERIOR 215 )" u="1"/>
        <s v="CL 58 AA CR 97 AB -62 (INTERIOR 2102 )" u="1"/>
        <s v="CR 59 B CL 54 B -16 (INTERIOR 173 )" u="1"/>
        <s v="DIAG 17 E CL 56 B -1 (INTERIOR 1212 )" u="1"/>
        <s v="CL 57 A CR 19 -188 (INTERIOR 201 )" u="1"/>
        <s v="RURAL_163008361000000201" u="1"/>
        <s v="RURAL_163008361000000202" u="1"/>
        <s v="CL 42 CR 42 A -4 (INTERIOR 301 )" u="1"/>
        <s v="CL 46 D SUR CR 39 B -8 (INTERIOR 201 )" u="1"/>
        <s v="RURAL_190364100290400003_CR 6 CL 2-15" u="1"/>
        <s v="CL 53 CR 40 A -57 (INTERIOR 317 )" u="1"/>
        <s v="RURAL_190617200730001080_190617200730001080" u="1"/>
        <s v="RURAL_190616200140695000_VEREDA OJO DE AGUA" u="1"/>
        <s v="RURAL_190617100124600000_CL 35 58-10 PORTERIA SNI" u="1"/>
        <s v="RURAL_190149200810240001_PROV.VDA LA CHAPA" u="1"/>
        <s v="RURAL_190439100238200006" u="1"/>
        <s v="RURAL_176051454000000000_CR 8 CL 33 -28 LOCAL" u="1"/>
        <s v="CR 30 CL 29 -1" u="1"/>
        <s v="RURAL_190318203294050009_PROV.VDA PIEDRAS BLANCAS" u="1"/>
        <s v="CL 46 C CR 1 B -34 (INTERIOR 201 )" u="1"/>
        <s v="RURAL_190319207309650000_VEREDA LA MEJIA" u="1"/>
        <s v="CR 46 CL 35 -98" u="1"/>
        <s v="CL 32 C CR 66 -28 (INTERIOR 302 )" u="1"/>
        <s v="CL 67 B CR 55 A -34" u="1"/>
        <s v="CL 54 CR 7 -85 (INTERIOR 201 )" u="1"/>
        <s v="RURAL_163020130000000001" u="1"/>
        <s v="RURAL_191245200627100001_EL TEJAR" u="1"/>
        <s v="CL 49 A CR 2 AB -101 (INTERIOR 102 )" u="1"/>
        <s v="CL 33 CR 43 A -5" u="1"/>
        <s v="RURAL_163010097000009916" u="1"/>
        <s v="RURAL_163010097000000113" u="1"/>
        <s v="RURAL_163010097000009913" u="1"/>
        <s v="CL 28 A CR 65 A -45 (INTERIOR 201 )" u="1"/>
        <s v="RURAL_190680100408311001_VERSALLES" u="1"/>
        <s v="CL 56 A CR 55 AA -40 (INTERIOR 401 )" u="1"/>
        <s v="RURAL_163006913600000111_VDA AJIZAL SECTOR EL BENE" u="1"/>
        <s v="CL 44 CR 89 -41" u="1"/>
        <s v="CL 63 CR 18 C -41" u="1"/>
        <s v="RURAL_190890200624243000_SABANITAS" u="1"/>
        <s v="CR 104 D CL 61 B -89 (INTERIOR 105 )" u="1"/>
        <s v="RURAL_190319206605800001_PROV.VEREDA LA CHARANGA" u="1"/>
        <s v="RURAL_190021200506480100_VEREDA REMANZO" u="1"/>
        <s v="LA FLORIDA 190649200378000001" u="1"/>
        <s v="RURAL_190674200591010005_PROV.190674200591010005_P" u="1"/>
        <s v="RURAL_190318204600295001_PROV.VDA LA HONDA" u="1"/>
        <s v="EL GOLGOTA 188048531000000001" u="1"/>
        <s v="RURAL_190149200560920005_PROV.VEREDA VIBORAL" u="1"/>
        <s v="RURAL_190400200742950003_PROV.LA HONDA" u="1"/>
        <s v="RURAL_190400200742950004_PROV.VEREDA LA HONDA" u="1"/>
        <s v="RURAL_190400200742950005_PROV.LA HONDA" u="1"/>
        <s v="RURAL_190400200742950006_PROV.VEREDA LA HONDA" u="1"/>
        <s v="RURAL_190400200742950007_PROV.LA HONDA" u="1"/>
        <s v="RURAL_190617200502672000_VDA LA CONVENCION" u="1"/>
        <s v="CR 43 A CL 11 -107" u="1"/>
        <s v="CR 36 CL 8 A -54" u="1"/>
        <s v="CL 48 DD CR 99 D -92" u="1"/>
        <s v="RURAL_190149200602050101" u="1"/>
        <s v="CR 9 C CL 43 E -37 (INTERIOR 101 )" u="1"/>
        <s v="CR 9 C CL 43 E -37 (INTERIOR 201 )" u="1"/>
        <s v="RURAL_190604100009810000_CL 0 N 0-0 EL TAMARINDO" u="1"/>
        <s v="RURAL_190656200433600040_HACIENDA SAN JOSE LT40" u="1"/>
        <s v="RURAL_190656200433600055_HACIENDA SAN JOSE LT55" u="1"/>
        <s v="CL 62 B CR 106 B -50" u="1"/>
        <s v="RURAL_190209100184200000_EL SALVADOR" u="1"/>
        <s v="RURAL_190440200802662004_VDA LA PENA KILOMETRO 35" u="1"/>
        <s v="CL 1 CR 82 -230 (INTERIOR 124 )" u="1"/>
        <s v="RURAL_190042200591842000_PARAJE MIRADOR DEL C" u="1"/>
        <s v="RURAL_190034100219800000_KA 5 SAN PEDRO" u="1"/>
        <s v="RURAL_190125100163200202_CR 5 CL 7 28 APTO 201" u="1"/>
        <s v="CR 65 CL 35 -36" u="1"/>
        <s v="RURAL_130023327600000139_PROV.RURAL_13002332760000" u="1"/>
        <s v="CL 32 CR 32 A -33 (INTERIOR 201 )" u="1"/>
        <s v="CL 32 CR 32 A -33 (INTERIOR 302 )" u="1"/>
        <s v="RURAL_190440200622390003_PROV.RURAL_19044020062239" u="1"/>
        <s v="RURAL_190736104764800002_TAPARAL" u="1"/>
        <s v="RURAL_190240100003465000" u="1"/>
        <s v="RURAL_190378100028625002_DIVINO NINO" u="1"/>
        <s v="CL 39 BA CR 113 A -69 (INTERIOR 1 )" u="1"/>
        <s v="CL 48 E CR 98 -22 (INTERIOR 303 )" u="1"/>
        <s v="CR 50 CL 58 -104" u="1"/>
        <s v="RURAL_190615100626994301_MZ 4 CS 11 APTO301" u="1"/>
        <s v="RURAL_190615100626994101_MZ 4 CS 11 APTO 101" u="1"/>
        <s v="RURAL_190125200832995000_VDA LOS SAUCES" u="1"/>
        <s v="RURAL_190615100626994201_MZ 4 CS 11 APTO 201" u="1"/>
        <s v="RURAL_190240200309050001_PROV.190240200309050000" u="1"/>
        <s v="RURAL_190604100280810010_CR 17 N 13 -281" u="1"/>
        <s v="RURAL_190616200173600000_CHUPADERO LA MOSCA" u="1"/>
        <s v="RURAL_190377200781400001_PROV._VEREDA LAS COLMENAS" u="1"/>
        <s v="RURAL_190616200261654006_VEREDA SAN LUIS PISO 2" u="1"/>
        <s v="RURAL_190616200261654008_VEREDA SAN LUIS PISO 1" u="1"/>
        <s v="CL 59 C CR 18 C -22 (INTERIOR 301 )" u="1"/>
        <s v="RURAL_190149100760000173 _VDA LAS GARZONAS EDS" u="1"/>
        <s v="RURAL_190607200513165000_VDA DON DIEGO" u="1"/>
        <s v="CL 49 CR 99 F -124 (INTERIOR 201 )" u="1"/>
        <s v="RURAL_190149200571906004_PROV.VDA LA AURORA" u="1"/>
        <s v="CL 62 C CR 92 AA -21 (INTERIOR 301 )" u="1"/>
        <s v="RURAL_147024901000000000_147024901000000000" u="1"/>
        <s v="RURAL_163006898455000102_BARRIO EL AJIZAL DETRÁS D" u="1"/>
        <s v="RURAL_163006898455000103_BARRIO EL AJIZAL DETRÁS D" u="1"/>
        <s v="RURAL_190736105312700001_CR 59 CL 46C-118" u="1"/>
        <s v="CL 53 B CR 1 B -122 (INTERIOR 301 )" u="1"/>
        <s v="RURAL_181055204500000000_181055204500000000" u="1"/>
        <s v="CR 50 D CL 62 -117 (INTERIOR 201 )" u="1"/>
        <s v="RURAL_190698200931600000_VEREDA LA ESPERANZA" u="1"/>
        <s v="RURAL_190318203165200000_VEREDA EL ZANGO" u="1"/>
        <s v="RURAL_190483200940450001_PROV.VDA QUIEBRA DE SAN J" u="1"/>
        <s v="RURAL_190021200757615003_RURAL_190021200757615003" u="1"/>
        <s v="RURAL_181055410500000000_CR 21 A CL 1 -29" u="1"/>
        <s v="RURAL_190055200660756000_VDA SAN LUIS" u="1"/>
        <s v="CL 52 CR 16 -11 (INTERIOR 202 )" u="1"/>
        <s v="CR 92 D CL 57 F -16 (INTERIOR 102 )" u="1"/>
        <s v="RURAL_190059200441300000_VDA EL SUR" u="1"/>
        <s v="RURAL_190890200652483000_EL RUBI" u="1"/>
        <s v="RURAL_190847100181645201" u="1"/>
        <s v="RURAL_190656200633710000_VDA GUAYACANES" u="1"/>
        <s v="CR 115 C CL 39 F -19 (INTERIOR 201 )" u="1"/>
        <s v="CR 34 D CL 31 -83 (INTERIOR 302 )" u="1"/>
        <s v="CR 34 D CL 31 -83 (INTERIOR 301 )" u="1"/>
        <s v="CL 50 D SUR CR 83 -41 (INTERIOR 201 )" u="1"/>
        <s v="RURAL_190440200620900006_VDA LAS MERCEDES" u="1"/>
        <s v="RURAL_190149200783650012_VEREDA CAMPO ALEGRE" u="1"/>
        <s v="CR 87 CL 58 C -39 (INTERIOR 205 )" u="1"/>
        <s v="RURAL_190376200232038008_PARC MONTEMADERO LT 38" u="1"/>
        <s v="RURAL_190319205901410103_PROV.VDA EL COLORADO" u="1"/>
        <s v="RURAL_190376200372000043_LT43 PARC LOOP HOUSINN" u="1"/>
        <s v="RURAL_190616200411660004_PROV.ALMANZA DE LLANO GRA" u="1"/>
        <s v="CL 56 CR 103 DA -77 (INTERIOR 167 )" u="1"/>
        <s v="RURAL_191245200750700001_VDA HABITA" u="1"/>
        <s v="RURAL_190550200115800005_PROV.190055020011580000" u="1"/>
        <s v="RURAL_190736104391600000_CR 48 N 51-51" u="1"/>
        <s v="RURAL_190642200500954001_PROV.190642200500954000" u="1"/>
        <s v="RURAL_190642200501450001_PROV.190642200501450000" u="1"/>
        <s v="RURAL_190102200537025005_PROV.FARALLONES" u="1"/>
        <s v="RURAL_190761200405345041_PROV.190761200405345031" u="1"/>
        <s v="RURAL_190656200785400008_PROV.RURAL_19065620078540" u="1"/>
        <s v="CL 57 B CR 16 D -86 (INTERIOR 119 )" u="1"/>
        <s v="RURAL_190761200615315005_PROV.PIÑONES" u="1"/>
        <s v="RURAL_190044200734268005_VDA HIGUINA" u="1"/>
        <s v="RURAL_170052725000000004_VEREDA CLARITAS" u="1"/>
        <s v="RURAL_125004448500000036_CR 6A 23A SUR -85(INT 36)" u="1"/>
        <s v="RURAL_170053405500000080_VDA LAS CLARITAS" u="1"/>
        <s v="RURAL_190483100042200000_CALLE SAN ANTONIO" u="1"/>
        <s v="RURAL_190022200571950001_VDA VENDIAGUJAL" u="1"/>
        <s v="CL 49 A CR 5 -16" u="1"/>
        <s v="CR 99 CD CL 49 A -49 (INTERIOR 203 )" u="1"/>
        <s v="CR 99 CD CL 49 A -49 (INTERIOR 204 )" u="1"/>
        <s v="CR 2 AF CL 47 -72 (INTERIOR 302 )" u="1"/>
        <s v="CR 18 CC CL 57 A -64" u="1"/>
        <s v="CL 52 CR 8 -21" u="1"/>
        <s v="RURAL_190378100034372003_LAS BRISAS LAGUNA PARTE B" u="1"/>
        <s v="RURAL_190149100098340104_ CR 34 CON CL 42 INT 104" u="1"/>
        <s v="RURAL_190400100108845101_CL 15 9 -15" u="1"/>
        <s v="RURAL_190697100327000501_CL 51A-40-95 IN 501" u="1"/>
        <s v="CL 31 B CR 102 A -130 (INTERIOR 107 )" u="1"/>
        <s v="RURAL_190697100327000003_CL 51A-40-95 IN 103" u="1"/>
        <s v="RURAL_190375100608950101_CL 5 CD CR 27 -45" u="1"/>
        <s v="RURAL_190375100833430002_CR 8 CL 13 AC -63 PISO 2" u="1"/>
        <s v="CR 14 CL 55 -53" u="1"/>
        <s v="RURAL_190604100327220001_LLANO DE CORDOBA" u="1"/>
        <s v="RURAL_190378100011010001_CLL 7 10 21" u="1"/>
        <s v="RURAL_190234100178395000_BR LA ARENERA N 5-32" u="1"/>
        <s v="CR 53 CL 42 -190" u="1"/>
        <s v="RURAL_190234100334100201_BARRIO GIRARDOT" u="1"/>
        <s v="CL 44 CR 71 -36" u="1"/>
        <s v="RURAL_147045040000000000_147045040000000000" u="1"/>
        <s v="RURAL_190101100243580002_CLLE 52 51-168" u="1"/>
        <s v="RURAL_190364100020200001_CR 8 CL 11 -32 (INTERIOR" u="1"/>
        <s v="RURAL_190125100069500301_CR 4 N 3  11 INT 301" u="1"/>
        <s v="RURAL_190125100069500302_CR 4 N 3  11 INT 302" u="1"/>
        <s v="RURAL_190125100069500401_CR 4 N 3  11 INT 401" u="1"/>
        <s v="RURAL_190125100069500402_CR 4 N 3  11 INT 402" u="1"/>
        <s v="CR 12 CL 54 -65 (INTERIOR 301 )" u="1"/>
        <s v="CR 45 A CL 30 A SUR -500" u="1"/>
        <s v="CR 11 CL 54 -121 (INTERIOR 118 )" u="1"/>
        <s v="CR 47 CL 34 SUR -500" u="1"/>
        <s v="CL 38 SUR CR 44 -500" u="1"/>
        <s v="CR 43 CL 39 SUR -500" u="1"/>
        <s v="CL 76 DIAG 81 B -6" u="1"/>
        <s v="RURAL_122033450000000003_SECTOR LOS GAVIRIAS" u="1"/>
        <s v="RURAL_190735100909650003_MARMAJITO" u="1"/>
        <s v="RURAL_122028194000000001_SANTA ELENA VDA EL PLAN" u="1"/>
        <s v="RURAL_190761100017500040_LA AGUAMALA" u="1"/>
        <s v="CL 64 CR 115 -94 (INTERIOR 201 )" u="1"/>
        <s v="RURAL_190761100042200301_CL 8 N 12-82 INT 301" u="1"/>
        <s v="RURAL_190761100042200302_CL 8 N 12-82 INT 302" u="1"/>
        <s v="CR 108 C CL 34 CC -121 (INTERIOR 115 )" u="1"/>
        <s v="CL 59 A CR 21 C -122 (INTERIOR 152 )" u="1"/>
        <s v="CR 36 CL 54 -23 (INTERIOR 303 )" u="1"/>
        <s v="CL 43 A CR 109 -13 (INTERIOR 301 )" u="1"/>
        <s v="CL 62 SUR CR 44 -20" u="1"/>
        <s v="RURAL_141030862400000005" u="1"/>
        <s v="CR 95 CL 49 A -65 (INTERIOR 301 )" u="1"/>
        <s v="CL 49 CR 14 C -40" u="1"/>
        <s v="RURAL_190604100346220001_BARRIO LAS PAVAS" u="1"/>
        <s v="RURAL_190604100333260020_LAS PAVAS" u="1"/>
        <s v="CR 95 CL 49 A -65 (INTERIOR 302 )" u="1"/>
        <s v="CL 58 AA CR 97 AB -62" u="1"/>
        <s v="CL 58 AA CR 97 AB -62 (INTERIOR 401 )" u="1"/>
        <s v="RURAL_122018932200000101_VEREDA EL ROSARIO" u="1"/>
        <s v="CL 57 EE CR 22 B -52 (INTERIOR 102 )" u="1"/>
        <s v="RURAL_190667100498100001_CR 19 CL 22 -43" u="1"/>
        <s v="CL 57 EE CR 22 B -52 (INTERIOR 100 )" u="1"/>
        <s v="RURAL_190439100146040002" u="1"/>
        <s v="CL 56 A CR 25 BB -76 (INTERIOR 2273 )" u="1"/>
        <s v="RURAL_147048080000000003_VDA TRAVESÍAS" u="1"/>
        <s v="CL 51 CR 9 -91 (INTERIOR 166 )" u="1"/>
        <s v="RURAL_190030200465350005_BARRIO LOS ALVAREZ" u="1"/>
        <s v="RURAL_190736105426205003_LA PATERA" u="1"/>
        <s v="CL 48 C CR 99 CE -10 (INTERIOR 9901 )" u="1"/>
        <s v="CR 19 CL 59 C -57 (INTERIOR 2202 )" u="1"/>
        <s v="CR 2 C CL 54 -68 (INTERIOR 201 )" u="1"/>
        <s v="CL 48 CR 1 ESTE -9 (INTERIOR 305 )" u="1"/>
        <s v="CR 120 F CL 54 -62 (INTERIOR 221 )" u="1"/>
        <s v="CL 56 A CR 25 BB -76 (INTERIOR 328 )" u="1"/>
        <s v="CR 14 CL 55 -196 (INTERIOR 1140 )" u="1"/>
        <s v="CL 56 A CR 25 BB -76 (INTERIOR 1173 )" u="1"/>
        <s v="RURAL_122040550000000101_VEREDA EL LLANO" u="1"/>
        <s v="CL 58 CR 94 -127 (INTERIOR 103 )" u="1"/>
        <s v="CL 48 B CR 107 B -29 (INTERIOR 9960 )" u="1"/>
        <s v="RURAL_146024041000000101" u="1"/>
        <s v="RURAL_147021910000000102_147021910000000102" u="1"/>
        <s v="CL 48 CR 1 ESTE -9 (INTERIOR 306 )" u="1"/>
        <s v="RURAL_163008578000000301_(301)" u="1"/>
        <s v="CR 11 CL 54 -114 (INTERIOR 126 )" u="1"/>
        <s v="CR 17 A CL 56 H -68 (INTERIOR 141 )" u="1"/>
        <s v="RURAL_190030200432600001_PROV.VDA PIEDECUESTA" u="1"/>
        <s v="CL 35 CR 80 -65" u="1"/>
        <s v="CL 43 BB CR 120 B -93 (INTERIOR 307 )" u="1"/>
        <s v="CR 99 DB CL 48 BC -68 (INTERIOR 101 )" u="1"/>
        <s v="RURAL_136032723907000025" u="1"/>
        <s v="RURAL_190893100435080004_VILLA MARIA" u="1"/>
        <s v="CL 59 BD CR 28 A -68" u="1"/>
        <s v="RURAL_190130200689750004" u="1"/>
        <s v="CL 48 D CR 110 -364" u="1"/>
        <s v="RURAL_125004498600000008_CL 20C SUR CR 3 - 158" u="1"/>
        <s v="RURAL_190604100286500010_LA CULEBRA" u="1"/>
        <s v="RURAL_190604100034939010_JUAN PABLO II" u="1"/>
        <s v="RURAL_136032650000000000_CL 58 CR 104C-21 (IN 101)" u="1"/>
        <s v="CL 49 B CR 99 B -218 (INTERIOR 103 )" u="1"/>
        <s v="CL 56 FB CR 18 A -19 (INTERIOR 338 )" u="1"/>
        <s v="CR 17 CL 53 -23 (INTERIOR 201 )" u="1"/>
        <s v="CR 107 CL 35 -77 (INTERIOR 301 )" u="1"/>
        <s v="CL 46 CR 1 B -40 (INTERIOR 230 )" u="1"/>
        <s v="CL 49 BB CR 96 -129 (INTERIOR 400 )" u="1"/>
        <s v="CR 107 CL 55 -90 (INTERIOR 440 )" u="1"/>
        <s v="RURAL_190890200646740101" u="1"/>
        <s v="RURAL_190697100540930002_BR PORVENIR" u="1"/>
        <s v="RURAL_190604100283705000_LA PRIMAVERA" u="1"/>
        <s v="RURAL_146015339000000010_VEREDA LA FRISOLA" u="1"/>
        <s v="CL 56 A CR 25 BB -76 (INTERIOR 189 )" u="1"/>
        <s v="CR 107 CL 35 -73 (INTERIOR 201 )" u="1"/>
        <s v="RURAL_190628200313300009_EL LLANO" u="1"/>
        <s v="CL 68 CR 56 -25 (INTERIOR 121 )" u="1"/>
        <s v="CR 41 CL 38 A SUR -32" u="1"/>
        <s v="RURAL_190755200374800000_SAN MIGUEL" u="1"/>
        <s v="CR 31 CL 19 -435 (CS 1240 ARGENTINA )" u="1"/>
        <s v="RURAL_171018125000000000_CR 48 CL 47 -152" u="1"/>
        <s v="RURAL_190617200761560000_AGRICOLA VARAHONDA" u="1"/>
        <s v="RURAL_190607200572594002_PROV.VDA LOS SALADOS" u="1"/>
        <s v="RURAL_190840100061750201" u="1"/>
        <s v="RURAL_190686200613200062_VEREDA SANTA BARBARA" u="1"/>
        <s v="CR 20 CL 29 A -" u="1"/>
        <s v="CL 39 E CR 115 -71 (INTERIOR 301 )" u="1"/>
        <s v="CL 59 CR 66 A -32 (INTERIOR 109 )" u="1"/>
        <s v="CL 52 A CR 18 -95" u="1"/>
        <s v="CL 48 E CR 100 -57 (INTERIOR 201 )" u="1"/>
        <s v="RURAL_190736105273767205_BARRIO CAMACOL" u="1"/>
        <s v="RURAL_190002200710450001_PROV.VRD PIEDRA CANDELA F" u="1"/>
        <s v="RURAL_116005607100000002_VDA BELEN AGUAS FRIAS" u="1"/>
        <s v="CL 31 CR 28 -16 (INTERIOR 201 )" u="1"/>
        <s v="RURAL_190440200592700003_VDA LA ESMERALDA FINCA 78" u="1"/>
        <s v="RURAL_190376200494783000_VDA EL TAMBO" u="1"/>
        <s v="RURAL_188022878700000002_PROV.EL ARENAL" u="1"/>
        <s v="CL 18 CR 90 -128 (INTERIOR 1102 )" u="1"/>
        <s v="CR 1 AA CL 46 A -14" u="1"/>
        <s v="RURAL_190197200438100000_VDA LOS POTREROS" u="1"/>
        <s v="RURAL_190318100979250105_CL 53 CR 52 B -45 INT 105" u="1"/>
        <s v="RURAL_190377200849200035_KM3.5_VÍA REST TRAVESÍAS" u="1"/>
        <s v="CR 27 CL 54 -20" u="1"/>
        <s v="RURAL_190149200582109000_VDA LA AURORA" u="1"/>
        <s v="RURAL_190698200896670008_PROV.RURAL_19069820089667" u="1"/>
        <s v="RURAL_190440200637320000_VDA CHAGUALO" u="1"/>
        <s v="RURAL_190698200876648000_VDA CRUCES" u="1"/>
        <s v="RURAL_190319203840250000_VDA BELLAVISTA" u="1"/>
        <s v="RURAL_190617200563350000_GUAYABITO" u="1"/>
        <s v="RURAL_190616200180723202_VEREDA RIO ABAJO" u="1"/>
        <s v="RURAL_190440200663860002_PROV.GAVIRIA" u="1"/>
        <s v="RURAL_190190200725880003_PROV.EL BALSAL" u="1"/>
        <s v="CL 42 C CR 88 -33 (INTERIOR 302 )" u="1"/>
        <s v="CL 31 A CR 45 A -30" u="1"/>
        <s v="CL 42 C CR 88 -33 (INTERIOR 301 )" u="1"/>
        <s v="CR 25 C CL 55 B -68 (INTERIOR 201 )" u="1"/>
        <s v="CR 56 CL 45 A -6" u="1"/>
        <s v="RURAL_190604100338730301_KR 18 8 959" u="1"/>
        <s v="RURAL_190736105080000000_CL 49A N 58-88" u="1"/>
        <s v="RURAL_190142200714340000_CGTO CABANAS" u="1"/>
        <s v="RURAL_190680200712726001_PROV.VDA GUAMAL" u="1"/>
        <s v="CL 51 A CR 1 -154 (INTERIOR 102 )" u="1"/>
        <s v="CL 54 CR 50 -86" u="1"/>
        <s v="CL 18 CR 90 -128 (INTERIOR 1105 )" u="1"/>
        <s v="RURAL_190649100198828025" u="1"/>
        <s v="CR 109 B CL 62 AC -40 (INTERIOR 210 )" u="1"/>
        <s v="RURAL_190138100108571201_EL RETEN" u="1"/>
        <s v="CL 50 E SUR CR 70 -76 (INTERIOR 201 )" u="1"/>
        <s v="CR 47 CL 75 -40 (INTERIOR 201 )" u="1"/>
        <s v="RURAL_190755200501720001_PROV.VDA LA HERMOSA" u="1"/>
        <s v="RURAL_147052500000000000_LA CUMBRE-TRAVESIAS" u="1"/>
        <s v="CR 47 CL 75 -40 (INTERIOR 301 )" u="1"/>
        <s v="RURAL_190617200570250150_HARAS SANTA LUCIA C40 ET3" u="1"/>
        <s v="CR 10 CL 55 -366 (INTERIOR 208 )" u="1"/>
        <s v="RURAL_190318203193530003_PROV.190318203193530000" u="1"/>
        <s v="RURAL_190378200372190000_FRAGUAS" u="1"/>
        <s v="RURAL_146015116000000017" u="1"/>
        <s v="CL 44 CR 43 -40 (INTERIOR 301 )" u="1"/>
        <s v="CL 58 CR 94 -71 (INTERIOR 201 )" u="1"/>
        <s v="CR 25 C CL 55 B -30 (INTERIOR 302 )" u="1"/>
        <s v="CR 64 CL 63 A -23 (INTERIOR 201 )" u="1"/>
        <s v="CL 65 CR 16 DD -99 (INTERIOR 1151 )" u="1"/>
        <s v="CR 118 CL 39 AD -27 (INTERIOR 103 )" u="1"/>
        <s v="CR 118 CL 39 AD -47 (INTERIOR 143 )" u="1"/>
        <s v="CL 49 B CR 99 B -98" u="1"/>
        <s v="CR 17 B CL 57 -37 (INTERIOR 301 )" u="1"/>
        <s v="RURAL_190642200747800001_CR 6 CL 8 A -28/42" u="1"/>
        <s v="RURAL_190285100606451009_NUTIBARA" u="1"/>
        <s v="CL 59 CR 58 FF -36 (INTERIOR 201 )" u="1"/>
        <s v="CR 24 CL 56 E -18 (INTERIOR 102 )" u="1"/>
        <s v="CL 65 CR 18 B -90 (INTERIOR 118 )" u="1"/>
        <s v="RURAL_190840100109253003" u="1"/>
        <s v="RURAL_190628200313300007_EL LLANO" u="1"/>
        <s v="CR 25 BB CL 56 -65 (INTERIOR 346 )" u="1"/>
        <s v="RURAL_190197200509300005" u="1"/>
        <s v="RURAL_190149200660910037_PROV.VEREDA CRISTO REY" u="1"/>
        <s v="CL 27 CR 6 -335 (LC 101 )" u="1"/>
        <s v="RURAL_190847200655900002_VEREDA LA HONDA" u="1"/>
        <s v="CL 59 CR 53 -58" u="1"/>
        <s v="RURAL_181050951500000019_VDA EL MORRO LT 19" u="1"/>
        <s v="RURAL_190761100283249201_190761100283249201" u="1"/>
        <s v="CL 33 B CR 106 -58 (INTERIOR 201 )" u="1"/>
        <s v="RURAL_190674200523500002_PROV.VDA EL PORVENIR" u="1"/>
        <s v="RURAL_190616200431430001_PROV.AEROCENTRO BODEGA 26" u="1"/>
        <s v="RURAL_163014898000000301_RURAL_163014898000000301" u="1"/>
        <s v="CL 75 B SUR CR 62 A -96 (INTERIOR 203 )" u="1"/>
        <s v="CR 96 A CL 62 D -3 (INTERIOR 1374 )" u="1"/>
        <s v="RURAL_159041149500000001_159041149500000001" u="1"/>
        <s v="RURAL_136029754243800206_136029754243800206" u="1"/>
        <s v="RURAL_159064500000000101_159064500000000101" u="1"/>
        <s v="CR 25 CL 56 -28 (INTERIOR 201 )" u="1"/>
        <s v="RURAL_136029465400000201_136029465400000201" u="1"/>
        <s v="CL 57 AA CR 16 C -18 (INTERIOR 201 )" u="1"/>
        <s v="CL 58 C CR 88 -15 (INTERIOR 201 )" u="1"/>
        <s v="CR 145 CL 63 -117 (INTERIOR 201 )" u="1"/>
        <s v="RURAL_190240200307104001_190240200307104001" u="1"/>
        <s v="CR 54 CL 59 -29" u="1"/>
        <s v="CR 45 A CL 64 -55 (INTERIOR 301 )" u="1"/>
        <s v="CL 63 A CR 37 -13 (INTERIOR 301 )" u="1"/>
        <s v="CL 55 A CR 59 B -14 (INTERIOR 201 )" u="1"/>
        <s v="CL 2 B CR 81 B -213 (INTERIOR 216 )" u="1"/>
        <s v="RURAL_163010842000000109_163010842000000109" u="1"/>
        <s v="RURAL_159029004100000002_PROV.LA FERRERIA" u="1"/>
        <s v="RURAL_163014341500000115_163014341500000115" u="1"/>
        <s v="RURAL_130022260000000001_PROV.VEREDA LOS TAMBORES" u="1"/>
        <s v="CL 34 A CR 116 -171 (INTERIOR 140 )" u="1"/>
        <s v="RURAL_190686200626140100_VDA CANEY" u="1"/>
        <s v="RURAL_163009067000000002" u="1"/>
        <s v="CL 64 B CR 43 -67 (INTERIOR 301 )" u="1"/>
        <s v="CR 90 C CL 15 A -30 (INTERIOR 301 )" u="1"/>
        <s v="CR 66 CL 28 -21 (INTERIOR 401 )" u="1"/>
        <s v="CL 48 FF CR 100 AE -44 (INTERIOR 200 )" u="1"/>
        <s v="CL 44 CR 57 -35 (INTERIOR 371 )" u="1"/>
        <s v="CL 69 CR 55 -39 (INTERIOR 301 )" u="1"/>
        <s v="CR 81 B CL 57 -15 (INTERIOR 103 )" u="1"/>
        <s v="CL 57 D CR 27 -24 (INTERIOR 301 )" u="1"/>
        <s v="CR 56 E CL 76 SUR -55 (INTERIOR 101 )" u="1"/>
        <s v="CL 18 CR 111 A -74 (INTERIOR 301 )" u="1"/>
        <s v="CL 18 CR 111 A -74 (INTERIOR 302 )" u="1"/>
        <s v="CL 49 AC CR 96 -98 (INTERIOR 203 )" u="1"/>
        <s v="CL 18 CR 110 A -47 (INTERIOR 141 )" u="1"/>
        <s v="CR 90 C CL 15 A -30 (INTERIOR 201 )" u="1"/>
        <s v="CL 2 B CR 81 B -145 (INTERIOR 401 )" u="1"/>
        <s v="RURAL_114005210000000105" u="1"/>
        <s v="RURAL_190440200673500005_PROV.VDA ALTO DEL MERCADO" u="1"/>
        <s v="RURAL_190440200632356109_PROV.VDA EL CHAGUALO" u="1"/>
        <s v="RURAL_190858100004060302_LAS PALMAS" u="1"/>
        <s v="RURAL_190042200951010014_PROV.PARCELACIÓN LA ANTIG" u="1"/>
        <s v="RURAL_190197200499350001_PROV.VDA MAZOTES" u="1"/>
        <s v="RURAL_190604100340420001_KR 18B 13C 82" u="1"/>
        <s v="RURAL_190440200840460002_VDA CHOCHO MAYO" u="1"/>
        <s v="RURAL_190284100820059009_CRA 37 N 21 71 AP 201" u="1"/>
        <s v="RURAL_190149100121400102_CR 34 A N 32 62 INT 102" u="1"/>
        <s v="RURAL_190149100389100301_CR 29 A N 25 61 INT 301" u="1"/>
        <s v="RURAL_190378100015150200_CL 11 7 04" u="1"/>
        <s v="RURAL_1900284100731900005_CR 36 N 18 43 AP 101" u="1"/>
        <s v="RURAL_190149200592325008_VDA LA AURORA" u="1"/>
        <s v="RURAL_190400100017055001_CL 4 A N 5 -57" u="1"/>
        <s v="RURAL_190440200840460003_VDA CHOCHO MAYO" u="1"/>
        <s v="RURAL_190149200702250001_VDA LA SONADORA" u="1"/>
        <s v="RURAL_176015607770000001_PROV.LA SONADORA" u="1"/>
        <s v="RURAL_190411200525610000_CGTO SNDIEGO" u="1"/>
        <s v="CR 99 EE CL 49 AA -81 (INTERIOR 202 )" u="1"/>
        <s v="RURAL_190617200703020009_PROV.CABECERAS_VIENTO LOC" u="1"/>
        <s v="RURAL_190411200541470002_PROV.CURITI" u="1"/>
        <s v="RURAL_190411200541470001_PROV.CURITI" u="1"/>
        <s v="RURAL_190615100099945002_CR 50A CL 64-76 INTERIOR" u="1"/>
        <s v="RURAL_190101100421400002_INT 201" u="1"/>
        <s v="RURAL_190616100400200002_ABREO" u="1"/>
        <s v="RURAL_190440200611009403_PROV.VDA LAS MERCEDES INT" u="1"/>
        <s v="RURAL_190735101215300110_CL 47 N 46-12" u="1"/>
        <s v="RURAL_190736105273767203_BARRIO CAMACOL" u="1"/>
        <s v="RURAL_190283200884700001_VDA. LA MARIA" u="1"/>
        <s v="RURAL_190736104000225009_LA PRIMAVERA" u="1"/>
        <s v="CL 59 A CR 21 B -24 (INTERIOR 201 )" u="1"/>
        <s v="CR 81 A CL 49 F -35 (INTERIOR 202 )" u="1"/>
        <s v="CR 10 CL 55 -423 (INTERIOR 131 )" u="1"/>
        <s v="RURAL_190036100026700001" u="1"/>
        <s v="CR 56 B CL 31 AA -39 (INTERIOR 301 )" u="1"/>
        <s v="RURAL_190206100244455001" u="1"/>
        <s v="CR 37 CL 63 -24 (INTERIOR 301 )" u="1"/>
        <s v="DIAG 17 E CL 56 A -33 (INTERIOR 401 )" u="1"/>
        <s v="CL 65 CR 70 -137 (INTERIOR 1109 )" u="1"/>
        <s v="RURAL_190758200734430001_PROV.VDA LLANADAS" u="1"/>
        <s v="CR 25 AA CL 56 EE -21 (INTERIOR 402 )" u="1"/>
        <s v="CL 58 A CR 31 -55 (INTERIOR 101 )" u="1"/>
        <s v="RURAL_188021416050800001_PROV.VEREDA EL CHARCO" u="1"/>
        <s v="RURAL_190580205115400000_VEREDA SANTA MARTINA" u="1"/>
        <s v="CL 34 AC CR 117 -35 (INTERIOR 201 )" u="1"/>
        <s v="CR 21 CL 53 -47 (INTERIOR 201 )" u="1"/>
        <s v="CL 40 CR 73 -10" u="1"/>
        <s v="CR 21 CL 53 -47 (INTERIOR 202 )" u="1"/>
        <s v="CL 48 C CR 99 CE -2 (INTERIOR 9902 )" u="1"/>
        <s v="RURAL_190059100096600000_EL SUR" u="1"/>
        <s v="CL 59 AA CR 22 C -25" u="1"/>
        <s v="RURAL_176051611510000003_ CLL 33 16-20 AP 501" u="1"/>
        <s v="RURAL_190029200820760003_PROV.VDA LA CLARITA SECT" u="1"/>
        <s v="RURAL_190101100268193000_OBRERO" u="1"/>
        <s v="DIAG 74 B CL 32 -14" u="1"/>
        <s v="RURAL_122044400000000101_SANTA ELENA" u="1"/>
        <s v="RURAL_190400100017091033 CL 5 A CR 4 -33 PISO 1" u="1"/>
        <s v="RURAL_190893200641900004_PROV.EL TIGRE" u="1"/>
        <s v="CL 52 CR 20 B -105 (INTERIOR 101 )" u="1"/>
        <s v="RURAL_190029200833100001_PROV.MINAS SECTOR CALLE D" u="1"/>
        <s v="RURAL_190674200655050004_PROV.VDA SANTA RITA" u="1"/>
        <s v="RURAL_190674200640880003_PROV.VDA CHAPARRAL" u="1"/>
        <s v="RURAL_190021100052020003 CL 18 CR 20 -23" u="1"/>
        <s v="CR 10 CL 55 -423 (INTERIOR 133 )" u="1"/>
        <s v="RURAL_190615100100130301_ALTOS DEL LAGO LOTE 5 - 3" u="1"/>
        <s v="RURAL_130023276000000004_VEREDA BARRO BLANCO SANTA" u="1"/>
        <s v="RURAL_190319207270180003_VEREDA OVEJAS" u="1"/>
        <s v="RURAL_122012748000000001_PROV.122012748000000000" u="1"/>
        <s v="RURAL_136030862010000201_OLAYA HERRERA" u="1"/>
        <s v="RURAL_190616200341090002_VEREDA LAS CUCHILLAS" u="1"/>
        <s v="RURAL_190440200583960003_PROV.VDA CASCAJO ARRIBA" u="1"/>
        <s v="RURAL_190698200776853008_PROV.VDA LA FLORESTA" u="1"/>
        <s v="RURAL_190697100540930001_BR PORVENIR" u="1"/>
        <s v="CL 56 BC CR 21 -153 (INTERIOR 327 )" u="1"/>
        <s v="RURAL_190029200834157003_PROV.BARRIOMINITA" u="1"/>
        <s v="RURAL_190890100342300005_BARRIO SANTA BARBARA" u="1"/>
        <s v="CR 5 A CL 56 AA -101 (INTERIOR 201 )" u="1"/>
        <s v="CR 35 CL 7 -10 (INTERIOR 5 )" u="1"/>
        <s v="CR 65 EE CL 38 B -20 (INTERIOR 201 )" u="1"/>
        <s v="CR 65 EE CL 38 B -20 (INTERIOR 301 )" u="1"/>
        <s v="RURAL_163007686000000202_163007686000000202" u="1"/>
        <s v="RURAL_190657100026160003_BARRIO POBLADO PARTE ALTA" u="1"/>
        <s v="CL 52 CR 48 -22" u="1"/>
        <s v="CR 66 B CL 47 C SUR -46 (INTERIOR 250 )" u="1"/>
        <s v="CR 82 A CL 37 B SUR -32 (INTERIOR 203 )" u="1"/>
        <s v="CL 75 AB SUR CR 52 D -332 (INTERIOR 2504 )" u="1"/>
        <s v="CL 32 CR 33 B -63 (INTERIOR 489 )" u="1"/>
        <s v="CL 51 CR 15 A -9 (INTERIOR 401 )" u="1"/>
        <s v="RURAL_122001318400000201" u="1"/>
        <s v="CL 40 E CR 84 -56 (INTERIOR 805 BQ 2 FOREST )" u="1"/>
        <s v="CL 32 CR 33 B -63 (INTERIOR 195 )" u="1"/>
        <s v="RURAL_122001318400000202" u="1"/>
        <s v="RURAL_190375100076680000_CL 27 N 13 134 INT 137" u="1"/>
        <s v="CR 46 C CL 80 SUR -155 (INTERIOR 828 )" u="1"/>
        <s v="CL 23 SUR CR 28 -46 (INTERIOR 105 )" u="1"/>
        <s v="RURAL_190375100074415000_CL 27 A CR 10 B 42" u="1"/>
        <s v="RURAL_190761200425924004_PARC MONTECLARO LT 4" u="1"/>
        <s v="CL 55 CR 97 B -10 (INTERIOR 5 )" u="1"/>
        <s v="CR 55 CL 29 -149" u="1"/>
        <s v="RURAL_190002100338020000_CR 62 CL 48 -27" u="1"/>
        <s v="RURAL_190400200444480001_PROV._VDA VILLLAS DEL RIO" u="1"/>
        <s v="CR 45 CL 126 SUR -7 (INTERIOR 101 )" u="1"/>
        <s v="CR 45 CL 77 A SUR -13" u="1"/>
        <s v="RURAL_190656200474904301_190656200474904301" u="1"/>
        <s v="RURAL_190376200322060000_VEREDA SAN NICOLAS" u="1"/>
        <s v="RURAL_190789100242795005_CRA 15A 15-16" u="1"/>
        <s v="RURAL_190616200302859000_VDA MANPUESTO" u="1"/>
        <s v="RURAL_190042100211600202_ LA MAQUEA" u="1"/>
        <s v="RURAL_190847100159992000_20 DE JULIO" u="1"/>
        <s v="RURAL_190209200595472005_PROV.VRD LAS MELLIZAS" u="1"/>
        <s v="RURAL_190789200584400003_PROV.FINCA MARSELLA" u="1"/>
        <s v="RURAL_190042200559700001_PROV.EL PESCADO" u="1"/>
        <s v="RURAL_190649100152890005_CL 18 CR 20 -9 (INT 101)" u="1"/>
        <s v="RURAL_190840100023800000_B EL SOCORRO" u="1"/>
        <s v="RURAL_190283200654306001_PROV.UVITAL" u="1"/>
        <s v="RURAL_190584200362600080_SANTIAGO BERRIO" u="1"/>
        <s v="RURAL_190856100014600001_ CL 9 N 11-84" u="1"/>
        <s v="RURAL_190856100014600002_ CL 9 N 11-86" u="1"/>
        <s v="RURAL_190856100014600003_ CL 9 N 11-82 PISO 2" u="1"/>
        <s v="RURAL_190856100014600004_ CL 9 N 11-82 PISO 3" u="1"/>
        <s v="CR 48 CL 49 -45" u="1"/>
        <s v="CR 44 CL 39 -45" u="1"/>
        <s v="CL 30 CR 88 B -142" u="1"/>
        <s v="CL 49 CR 28 -12" u="1"/>
        <s v="CL 39 CR 43 A -18" u="1"/>
        <s v="RURAL_190584100035000000_LOMA LOS BOTERO" u="1"/>
        <s v="CL 56 B CR 24 -41 (INTERIOR 301 )" u="1"/>
        <s v="CR 80 A CL 28 -109 (INTERIOR 301 )" u="1"/>
        <s v="CL 49 CR 27 A -32" u="1"/>
        <s v="RURAL_190318203222350001_PROV.RURAL_19031820322235" u="1"/>
        <s v="RURAL_190690200620194001_PROV.VDA PLAYAS" u="1"/>
        <s v="RURAL_190670201878800000_AGUA LINDA" u="1"/>
        <s v="RURAL_190674200564450101" u="1"/>
        <s v="CR 43 CL 40 -14" u="1"/>
        <s v="CL 78 CR 64 A -50" u="1"/>
        <s v="RURAL_190670201821740002_PROV.VEREDA LA FLORESTA" u="1"/>
        <s v="RURAL_190318203337510000_PTAR CARGO" u="1"/>
        <s v="CR 108 CL 36 -27" u="1"/>
        <s v="CL 47 C CR 61 -105 (INTERIOR 148 )" u="1"/>
        <s v="CL 35 C CR 66 B -26" u="1"/>
        <s v="RURAL_190440200732000003_VDA LA INMACULADA" u="1"/>
        <s v="RURAL_190400100017049000_UB VL DEL CARMELO LT 49" u="1"/>
        <s v="RURAL_190318102595150000_CR 49 CL 49 -18" u="1"/>
        <s v="RURAL_190698200631700000_VEREDA EL CARMELO" u="1"/>
        <s v="RURAL_190617200575185000_CS44 PRADO VDA 3 PUERTS" u="1"/>
        <s v="CR 99 EE CL 49 AA -60 (INTERIOR 301 )" u="1"/>
        <s v="CR 10 CL 55 -75" u="1"/>
        <s v="RURAL_190375100565150202_CR 21 CL 14 - 55 (OF 202)" u="1"/>
        <s v="RURAL_190375100565150204_CR 21 CL 14 - 55 (OF 204)" u="1"/>
        <s v="RURAL_190375100565150205_CR 21 CL 14 - 55 (OF 205)" u="1"/>
        <s v="RURAL_190375100565150203_CR 21 CL 14 - 55 (OF 203)" u="1"/>
        <s v="RURAL_190375100565150201_CR 21 CL 14 -55 (OF 201 )" u="1"/>
        <s v="RURAL_190375100565150001_CR 21 CL 14 -51 (LC 1 )" u="1"/>
        <s v="RURAL_190319207607100000_VDA EL CORAL GUARNE" u="1"/>
        <s v="RURAL_190206200479820000_ARANGO" u="1"/>
        <s v="CR 66 B CL 33 -17" u="1"/>
        <s v="CL 34 B CR 113 D -111" u="1"/>
        <s v="CL 56 BB CR 19 -6 (INTERIOR 502 )" u="1"/>
        <s v="RURAL_190698200882600000_CRUCES" u="1"/>
        <s v="RURAL_190653200300315000_VDA MARAVILLA" u="1"/>
        <s v="RURAL_163012514000000156" u="1"/>
        <s v="RURAL_190318203246800000_V PIEDRAS BLANCAS" u="1"/>
        <s v="RURAL_190375100830990000_VDA LOMITAS PROSOC" u="1"/>
        <s v="CR 32 D CL 9 -40" u="1"/>
        <s v="CR 43 A CL 1 SUR -220 (INTERIOR 902 )" u="1"/>
        <s v="RURAL_190101100421400001_CLLE 47B #63-78 INT 102" u="1"/>
        <s v="RURAL_190042100266450000_CR 6 13 45 LLANO DE BOL" u="1"/>
        <s v="CL 9 SUR CR 52 B -90" u="1"/>
        <s v="CR 48 CL 10 -45 (INTERIOR 302 )" u="1"/>
        <s v="CR 67 CL 5 -12" u="1"/>
        <s v="CL 9 SUR CR 52 -31" u="1"/>
        <s v="CR 34 E CL 31 -111 (INTERIOR 9901 )" u="1"/>
        <s v="CR 34 E CL 31 -111 (INTERIOR 9902 )" u="1"/>
        <s v="CR 34 E CL 31 -111 (INTERIOR 9801 )" u="1"/>
        <s v="CL 20 CR 20 -29" u="1"/>
        <s v="RURAL_130020415000000002_PROV.VEREDA SAN IGNACIO" u="1"/>
        <s v="RURAL_190584200373145006_PROV.SECTOR BRISAS NÁPOLE" u="1"/>
        <s v="RURAL_190440200583630002_PROV.VDA CAMPO ALEGRE" u="1"/>
        <s v="RURAL_190740100078200302" u="1"/>
        <s v="RURAL_371110004110580501" u="1"/>
        <s v="RURAL_190755200186470002_VEREDA HONDURAS" u="1"/>
        <s v="CR 62 CL 48 -27" u="1"/>
        <s v="RURAL_190616200490380005_PROV.VDA YARUMAL" u="1"/>
        <s v="CR 51 CL 50 -33" u="1"/>
        <s v="RURAL_190318203219600201_VEREDA SAN ISIDRO FINCA 1" u="1"/>
        <s v="RURAL_136029983820100000_136029983820100000" u="1"/>
        <s v="RURAL_190318203219600101_VDA SAN ISIDRO FC 16B 101" u="1"/>
        <s v="RURAL_190400200444065005_PROV.VILLAS DE RIO" u="1"/>
        <s v="CR 83 CL 41 SUR -101 (INTERIOR 320 )" u="1"/>
        <s v="RURAL_190607200565453002_VDA CARRIZALES" u="1"/>
        <s v="CL 48 D CR 99 B -129 (INTERIOR 9902 )" u="1"/>
        <s v="CL 48 D CR 99 B -129 (INTERIOR 9901 )" u="1"/>
        <s v="RURAL_264418306000350002" u="1"/>
        <s v="RURAL_264418306000350003" u="1"/>
        <s v="RURAL_264418306000350005" u="1"/>
        <s v="RURAL_264418306000350007" u="1"/>
        <s v="RURAL_190029200840450100_LA CLARITA" u="1"/>
        <s v="RURAL_190858100164280201_CL 48 CR 50 -22(INTERIOR" u="1"/>
        <s v="RURAL_190376200322000001_PROV.190376200322000000" u="1"/>
        <s v="RURAL_190670101244100201_CL 19 CR 21-61 INTERIOR 2" u="1"/>
        <s v="RURAL_190190100234300010_PLAZA DE MERCADO" u="1"/>
        <s v="RURAL_190653100155300013_CL 10 NO 10--29" u="1"/>
        <s v="RURAL_190364200905215003_VEREDA QUEBRADA BONITA" u="1"/>
        <s v="RURAL_190698200025000000_PALMARCITO" u="1"/>
        <s v="CL 34 CC CR 108 C -6 (INTERIOR 138 )" u="1"/>
        <s v="RURAL_190240200385600000_190240200385600000" u="1"/>
        <s v="RURAL_190234200538043000_190234200538043000" u="1"/>
        <s v="RURAL_190698200110450001_PROV.VEREDA POTRERITOS" u="1"/>
        <s v="RURAL_190319204917558004_PROV.VDA LA MOSQUITA" u="1"/>
        <s v="RURAL_190440200550206002_PROV.VDA CIMARRONES" u="1"/>
        <s v="RURAL_190149200602425004_PROV.VDA LA AURORA" u="1"/>
        <s v="RURAL_190607200476775000_PARC MONTESERENO LT 133" u="1"/>
        <s v="RURAL_190616200310050055_LAJA-LA MOSCA" u="1"/>
        <s v="RURAL_190617200654232002_PARC LA JUANITA LT 2" u="1"/>
        <s v="RURAL_190400200461400001_VEREDA VALLEJUELITO PEÑAS" u="1"/>
        <s v="RURAL_190885200420810003_PROV.LA FLORESTA" u="1"/>
        <s v="RURAL_190149200611710001_VEREDA ALTO GRANDE" u="1"/>
        <s v="RURAL_190313200301300003_PROV.LA PAZ" u="1"/>
        <s v="RURAL_190149200581010001_PROV.VEREDA LA AURORA" u="1"/>
        <s v="RURAL_190319205106900003_PROV.VEREDA HOJAS ANCHAS" u="1"/>
        <s v="RURAL_190149200831850003_PROV.LA CHAPA" u="1"/>
        <s v="RURAL_190149200752613001_PROV.CAMARGO" u="1"/>
        <s v="RURAL_190674200611195002_VEREDA CRUCES" u="1"/>
        <s v="RURAL_190674200615600004_PROV.VDA LA ENEA" u="1"/>
        <s v="RURAL_190190200949630003_PROV.VEREDA SOFIA" u="1"/>
        <s v="RURAL_190197200556434001_PROV.VEREDA EL TESORO" u="1"/>
        <s v="RURAL_190319206129052001" u="1"/>
        <s v="RURAL_181055223900000001" u="1"/>
        <s v="RURAL_190364200912600000_VER QUEBREDA BONITA" u="1"/>
        <s v="RURAL_190847100279030000_JAIPERA" u="1"/>
        <s v="RURAL_190022200401600000_VEREDA LA MARIELA" u="1"/>
        <s v="CR 81 A CL 49 -99" u="1"/>
        <s v="RURAL_190761200425375000_51" u="1"/>
        <s v="RURAL_122015878000000101" u="1"/>
        <s v="RURAL_190197100026959991_SECTOR EL SILENCIO" u="1"/>
        <s v="RURAL_190044200951725001" u="1"/>
        <s v="CR 24 A CL 56 B -11 (INTERIOR 101 )" u="1"/>
        <s v="190022200544750001_VDA LA PURCO" u="1"/>
        <s v="RURAL_190240200417560000" u="1"/>
        <s v="RURAL_190093200760800201_LA GUAMALA" u="1"/>
        <s v="RURAL_190848200395765005_VDASABANAS" u="1"/>
        <s v="RURAL_190761100053200009_LA QUEBRADITA" u="1"/>
        <s v="RURAL_190580103378900202_CR 11 N 44 -15 APTO 202" u="1"/>
        <s v="RURAL_190580103378900201_CR 11 N 44 -15 APTO 201" u="1"/>
        <s v="RURAL_190197100126290301_CR 23 B CL 14 -250 INT 30" u="1"/>
        <s v="RURAL_190197100126290401_CR 23 B CL 14 -250 INT 40" u="1"/>
        <s v="RURAL_190439100187860101" u="1"/>
        <s v="RURAL_190439100187860102" u="1"/>
        <s v="RURAL_190439100187860103" u="1"/>
        <s v="CL 17 A CR 7 -35 (INTERIOR 18 )" u="1"/>
        <s v="RURAL_190375100840746000_CR 7 CL 17 -28 LT 11 EXT" u="1"/>
        <s v="RURAL_190375100822772350_CR 12 CL 6 -227 LT 149" u="1"/>
        <s v="CR 120 D CL 39 FD -65 (INTERIOR 2254 )" u="1"/>
        <s v="RURAL_190439100582200000_CR 34 CL 27 74 (IN 7000)" u="1"/>
        <s v="RURAL_190439100582100000_CR 34 CL 27 -70" u="1"/>
        <s v="RURAL_190649100122500001_CL 18 A CR 28 -104" u="1"/>
        <s v="RURAL_190649100190250099_CL 19 18-70_(INT 201)" u="1"/>
        <s v="RURAL_190697100350350106_CR 40 CL 52 -139 INT 106" u="1"/>
        <s v="RURAL_190604100025100101" u="1"/>
        <s v="RURAL_190149100098340101_ CR 34 CON CL 42 INT 101" u="1"/>
        <s v="RURAL_190149100098340102_ CR 34 CON CL 42 INT 102" u="1"/>
        <s v="RURAL_190029200866418001_PROV.CORREG LA CLARITA SE" u="1"/>
        <s v="RURAL_190040101009310101" u="1"/>
        <s v="RURAL_190604100203750101" u="1"/>
        <s v="RURAL_190034100280100007" u="1"/>
        <s v="RURAL_190893200604290000_VDA LOS MAGOS" u="1"/>
        <s v="CR 50 CL 55 A -22 (INTERIOR 101 )" u="1"/>
        <s v="RURAL_190642100360800000_CR 29 28 02" u="1"/>
        <s v="RURAL_190657100008860001_BRR SAN JUDAS JUAN XXIII" u="1"/>
        <s v="CR 24 B CL 55 -10 (INTERIOR 102 )" u="1"/>
        <s v="CL 30 A CR 30 -42 (INTERIOR 302 )" u="1"/>
        <s v="RURAL_190736105423495012_LA PATERA" u="1"/>
        <s v="CR 17 A CL 56 C -12 (INTERIOR 142 )" u="1"/>
        <s v="CR 99 CL 49 A -23 (INTERIOR 301 )" u="1"/>
        <s v="CL 49 B CR 99 B -93 (INTERIOR 300 )" u="1"/>
        <s v="RURAL_190615100411406201CR 57 CL 49 -60 (INTERIOR" u="1"/>
        <s v="RURAL_136029754242908100_136029754242908100" u="1"/>
        <s v="RURAL_190698200898821000_VEREDA EL VIHAO" u="1"/>
        <s v="RURAL_190209100204800000_KA. A. RESTREPO" u="1"/>
        <s v="RURAL_190105100846000001_MATADERO" u="1"/>
        <s v="RURAL_190284100797470103_CR 34 19AP 201" u="1"/>
        <s v="RURAL_190674200657350007_PROV.VDA SANTA RITA" u="1"/>
        <s v="RURAL_190284100797470104_CR 34 19AP 202" u="1"/>
        <s v="RURAL_130023422500000102_130023422500000102" u="1"/>
        <s v="RURAL_190318205033550000_VEREDA HOJAS ANCHAS" u="1"/>
        <s v="RURAL_190616200450968000_VEREDA LA MOSQUITA" u="1"/>
        <s v="RURAL_190642100044525002_EL RIO PARCELA 9" u="1"/>
        <s v="190125200805650001_VEREDA LA GARCIA" u="1"/>
        <s v="RURAL_190318203102200002_PROV.VDA EL MOLINO" u="1"/>
        <s v="RURAL_190584100231600000_CL DORADAL" u="1"/>
        <s v="CR 31 CL 30 -11" u="1"/>
        <s v="RURAL_190585200326540000_ CR 51B 48A-72 MZ 4 CS" u="1"/>
        <s v="RURAL_190584200579300301_JERUSALEM" u="1"/>
        <s v="CL 41 B CR 65 -103" u="1"/>
        <s v="RURAL_176061913000000002_PROV.VEREDA ROSARIO" u="1"/>
        <s v="RURAL_190674100394600000_EL HOSPITAL" u="1"/>
        <s v="RURAL_190584200373300001_PARCELAS NAPOLES" u="1"/>
        <s v="RURAL_190616200250851000_VEREDA LA PLAYA" u="1"/>
        <s v="RURAL_190439100056000005" u="1"/>
        <s v="RURAL_181038304000000000_RURAL EL PEÑOL" u="1"/>
        <s v="RURAL_382228008000241103" u="1"/>
        <s v="RURAL_190440200545915001_PROV.VDA CAMPO ALEGRE" u="1"/>
        <s v="RURAL_190616200431490000_CC AEROCENTRO LC 1" u="1"/>
        <s v="RURAL_190617200782500002_FRENTE KAKARAKAVDA SN ANT" u="1"/>
        <s v="RURAL_190649100053550102_CL 22 CR 19 68" u="1"/>
        <s v="RURAL_190617200701350101_VDA CABECERAS CS101" u="1"/>
        <s v="RURAL_190055200710380003_PROV.VDA RIOVERDE CAUSAL" u="1"/>
        <s v="RURAL_190616200233490000_CL AUTOPISTA" u="1"/>
        <s v="RURAL_190376200103465409_RESERVA SILVESTRE LT409" u="1"/>
        <s v="CR 13 CL 16 -43" u="1"/>
        <s v="RURAL_190347100040300002_190347100040300002" u="1"/>
        <s v="RURAL_190313100136000000_CR AYACUCHO N 22 47" u="1"/>
        <s v="CR 72 A CL 31 -51 (INTERIOR 301 )" u="1"/>
        <s v="CL 48 FF CR 100 AE -71 (INTERIOR 402 )" u="1"/>
        <s v="RURAL_190034100250200001_CLLE 53 N 55-22_" u="1"/>
        <s v="RURAL_190761100128000003" u="1"/>
        <s v="RURAL_159022450000000000_RURAL LA ESTRELLA TIERRA" u="1"/>
        <s v="RURAL_190347100035400002_190347100035400002" u="1"/>
        <s v="RURAL_190364200890100001_VEREDA LA HERRERA" u="1"/>
        <s v="CL 138 C SUR CR 47 A -43" u="1"/>
        <s v="RURAL_190440200563479000_VDA CAMPO ALEGRE" u="1"/>
        <s v="RURAL_190616200233545000_VEREDA LA LAJA" u="1"/>
        <s v="RURAL_190617200573933000_PARC EL TAPIAL LT 12" u="1"/>
        <s v="RURAL_190313200771915002_PROV.VEREDA REYES" u="1"/>
        <s v="RURAL_190376200092650016_MONTECAPIRO LT16" u="1"/>
        <s v="RURAL_190440200860843000_VEREDA LA ASUNCION" u="1"/>
        <s v="CL 67 CR 52 -34" u="1"/>
        <s v="RURAL_125000059900000000_LAS PALMAS ENVIGADO" u="1"/>
        <s v="RURAL_190318203193290000_VDA BATEA SECA" u="1"/>
        <s v="RURAL_190616200293708003_VEREDA BERRACAL FINCA 145" u="1"/>
        <s v="RURAL_190440200563479110_VDA CAMPO ALEGRE" u="1"/>
        <s v="RURAL_130025700000000005_130025700000000005" u="1"/>
        <s v="CR 48 CL 65 SUR -111" u="1"/>
        <s v="RURAL_190240200284650010_VDALACLARA_ANGIE" u="1"/>
        <s v="CR 44 CL 25 -58" u="1"/>
        <s v="CR 44 CL 25 -54" u="1"/>
        <s v="CR 44 CL 25 -62" u="1"/>
        <s v="RURAL_136032123410000201_136032123410000201" u="1"/>
        <s v="CR 91 A CL 44 B SUR -90" u="1"/>
        <s v="CR 64 CL 38 -18" u="1"/>
        <s v="CR 61 CL 36 -56 (INTERIOR 101 )" u="1"/>
        <s v="CR 61 CL 36 -62 (INTERIOR 202 )" u="1"/>
        <s v="CR 61 CL 36 -62 (INTERIOR 301 )" u="1"/>
        <s v="CL 56 CR 32 -145" u="1"/>
        <s v="CL 55 CR 36 A -38" u="1"/>
        <s v="RURAL_190319203829780001_PROV.190319203829780000" u="1"/>
        <s v="RURAL_190607200627140023_LA ARCADIA LT12A CASA 23" u="1"/>
        <s v="CL 37 B CR 58 -33" u="1"/>
        <s v="CL 37 B CR 58 -33 (INTERIOR 401 )" u="1"/>
        <s v="CL 37 B CR 58 -33 (INTERIOR 402 )" u="1"/>
        <s v="CL 9 C CR 15 -225 (INTERIOR 112 )" u="1"/>
        <s v="CR 25 AA CL 56 B -25 (INTERIOR 202 )" u="1"/>
        <s v="CR 18 C CL 59 B -61 (INTERIOR 101 )" u="1"/>
        <s v="CL 54 CR 86 A -35 (INTERIOR 226 )" u="1"/>
        <s v="RURAL_190607100328750001" u="1"/>
        <s v="RURAL_190318203505100002_PROV.VEREDA LA HONDA" u="1"/>
        <s v="CR 49 CL 50 A -20 (INTERIOR 107 )" u="1"/>
        <s v="RURAL_190617200535900022_P-EMPRESARIAL PORTO LT 22" u="1"/>
        <s v="RURAL_190102200792460000_CL 50 1 1 PUENTE DE LA" u="1"/>
        <s v="RURAL_122018351300000001_PROV.122018351300000000" u="1"/>
        <s v="RURAL_190377200580850004_PROV.CORREGIMIENTO SAN JO" u="1"/>
        <s v="CL 51 B CR 1 ESTE -263" u="1"/>
        <s v="RURAL_190243200629330000_VDA PEOL GRANDE" u="1"/>
        <s v="RURAL_190467200523550005_VDA EL CARMELO" u="1"/>
        <s v="RURAL_190847200620050001_PROV.GUAPANTAL" u="1"/>
        <s v="RURAL_190755200170304003_LA LINDA" u="1"/>
        <s v="RURAL_190318203193530001 VDA BATEA SECA" u="1"/>
        <s v="RURAL_190149100157525003_CR 36 N 18 -11 (APTO 301" u="1"/>
        <s v="RURAL_190375100093200001_CR 13 A CL 21 -19" u="1"/>
        <s v="RURAL_190607200505000160_PARC HORIZONTES LT160" u="1"/>
        <s v="RURAL_190792200627000003_PROV.VRD TACAMOCHO" u="1"/>
        <s v="RURAL_190313200501750001_SANTANA" u="1"/>
        <s v="CR 106 CL 31 AA -85 (INTERIOR 201 )" u="1"/>
        <s v="RURAL_190670201865075005_LOTE 7 PATIO BONITO" u="1"/>
        <s v="CR 68 A CL 44 B -67" u="1"/>
        <s v="RURAL_190607200471972003 VDA PANTANILLO RESV RETIR" u="1"/>
        <s v="CL 38 CR 112 -24 (INTERIOR 401 )" u="1"/>
        <s v="RURAL_190102200865150014_PROV.LOTE 6 LA PAMPA" u="1"/>
        <s v="RURAL_190440200650500008_PROV.VDA GAVIRIA" u="1"/>
        <s v="RURAL_190674200633480001_PROV.PARC. HOSMOS_SN ANTO" u="1"/>
        <s v="RURAL_190667100610400001" u="1"/>
        <s v="RURAL_190893100247652001_LOS PALMITOS" u="1"/>
        <s v="CL 6 CR 43 E -41 (INTERIOR 401 )" u="1"/>
        <s v="RURAL_190149100100500301_CR 33 A CL 43 B -50 (INTE" u="1"/>
        <s v="RURAL_190149100100500401_CR 33A N 43B -50 AP 401" u="1"/>
        <s v="RURAL_190149100100500201_CR 33A N 43B -50 AP 201" u="1"/>
        <s v="RURAL_122015999489000001_PROV.RURAL_12201599948900" u="1"/>
        <s v="RURAL_188022985300000001_PROV.VDA GUAYABAL" u="1"/>
        <s v="RURAL_190400200394950204_CR48 CL20 237 AVICOLA NAL" u="1"/>
        <s v="RURAL_190149100051050000_CR 31 CL 31 -60" u="1"/>
        <s v="RURAL_130019430000000000_PARC SAN FRANCISCO" u="1"/>
        <s v="RURAL_190206100091500204" u="1"/>
        <s v="CR 65 C CL 39 -45 (INTERIOR 201 )" u="1"/>
        <s v="RURAL_371129002220210202_CR 19 CL 10 -07 INT 503" u="1"/>
        <s v="CR 29 C CL 1 A SUR -168 (INTERIOR 213 )" u="1"/>
        <s v="RURAL_190736104158600110_LA MADRE" u="1"/>
        <s v="RURAL_190285200745020000_VEREDA SAN MIGUEL RUTA 74" u="1"/>
        <s v="CL 36 D SUR CR 55 C -43" u="1"/>
        <s v="RURAL_190890200621560001_PROV.VEREDA BENGALA" u="1"/>
        <s v="RURAL_190657200932300101_VEREDA LA FLORESTA" u="1"/>
        <s v="RURAL_190657200932300102_VEREDA LA FLORESTA" u="1"/>
        <s v="RURAL_190439100676705001_CL21 CR 36 B -49 INTERIOR" u="1"/>
        <s v="RURAL_103015003478600001_VEREDA LA VERDE" u="1"/>
        <s v="RURAL_190858100147290000_CR 51A CL 54 -70" u="1"/>
        <s v="RURAL_190674200637780000_VEREDA CHAPARRAL" u="1"/>
        <s v="CR 107 CL 60 C -68" u="1"/>
        <s v="RURAL_190698200903075000_VDA CRUCES" u="1"/>
        <s v="RURAL_190616200362111000_VDA MAMPUESTO" u="1"/>
        <s v="RURAL_190607200700800001_PROV.V. PUENTE PELAEZ" u="1"/>
        <s v="RURAL_190847200605920009_VEREDA LA ANA NOGALES" u="1"/>
        <s v="RURAL_190149200653600000_CRISTO REY" u="1"/>
        <s v="RURAL_190440200545950000_VEREDA BELEN" u="1"/>
        <s v="RURAL_190055200652675000_VEREDA EL SILENCIO" u="1"/>
        <s v="RURAL_190234200834876000_VDA BETANIA" u="1"/>
        <s v="CL 34 CC CR 108 C -6 (INTERIOR 144 )" u="1"/>
        <s v="CL 12 SUR CR 10 -335" u="1"/>
        <s v="RURAL_190138200451590000_190138200451590000" u="1"/>
        <s v="RURAL_190042200546226005" u="1"/>
        <s v="CL 49 B CR 99 B -86 (INTERIOR 102 )" u="1"/>
        <s v="RURAL_190584200507015100_DORADAL - ALTO DEL POLLO" u="1"/>
        <s v="RURAL_190197200703400102" u="1"/>
        <s v="RURAL_190674200680046005_LT5 PARC EL ENCANTO" u="1"/>
        <s v="RURAL_190674200696601000_LA PORQUERA" u="1"/>
        <s v="RURAL_190318203194300005" u="1"/>
        <s v="RURAL_190616200200225001_VDA SA LUIS LA PORQUERA" u="1"/>
        <s v="RURAL_190616200220788000" u="1"/>
        <s v="RURAL_176057690000000001_PROV.VEREDA SANTA RITA" u="1"/>
        <s v="RURAL_190440200741295001_PROV.VDA EL POZO" u="1"/>
        <s v="CL 39 DA CR 119 C -210 (INTERIOR 236 )" u="1"/>
        <s v="CR 65 CL 58 -1 (INTERIOR 301 )" u="1"/>
        <s v="RURAL_190440200623502000_VEREDA LA ALDANA" u="1"/>
        <s v="RURAL_190698200411262006_PROV.RURAL_19069820041126" u="1"/>
        <s v="RURAL_190674200646850012_PROV.VDA LA COMPAÑIA" u="1"/>
        <s v="RURAL_190149200842675001_PROV.VEREDA BOQUERON" u="1"/>
        <s v="RURAL_190698200558289001_PROV.VDA EL CALVARIO" u="1"/>
        <s v="RURAL_130025150000000013" u="1"/>
        <s v="RURAL_190319203810610100_VDA JUAN 23" u="1"/>
        <s v="RURAL_190607200478485504_PARC MONTE SERENO 504A" u="1"/>
        <s v="RURAL_190617200686650000_PC LARESERVA LT 5" u="1"/>
        <s v="RURAL_190616200441193102_VDA LA MOSQUITA" u="1"/>
        <s v="RURAL_190440200583180002_PROV.VDA CASCAJO ABAJO" u="1"/>
        <s v="RURAL_190674200613850001" u="1"/>
        <s v="RURAL_190550200400200016_ VDA EL HORMIGUERO SECTOR" u="1"/>
        <s v="RURAL_190616200353850005_VEREDA CUCHILLAS DE SAN J" u="1"/>
        <s v="RURAL_190736208020800005_CL 11 CR 8 -70 IN 105" u="1"/>
        <s v="RURAL_190376200061200001_PROV.VEREDA LA LOMITAS" u="1"/>
        <s v="RURAL_190197200703400001_PROV.VDA LA GRANJA" u="1"/>
        <s v="CL 34 B CR 112 -60 (INTERIOR 200 )" u="1"/>
        <s v="RURAL_190234100319600000_AVENIDA BALBOA" u="1"/>
        <s v="RURAL_190042100238244001_LAS LOMITAS" u="1"/>
        <s v="RURAL_190102200507810001_PROV.VDA FARALLON LA GLOR" u="1"/>
        <s v="RURAL_190375100184800000_CR 15 A CL 23 -50" u="1"/>
        <s v="RURAL_190375100303015000_CR 23 A CL 27 A -4" u="1"/>
        <s v="RURAL_146005614800000000_146005614800000000" u="1"/>
        <s v="CR 6 A CL 55 E -53 (INTERIOR 201 )" u="1"/>
        <s v="CR 17 D CL 56 BB -47" u="1"/>
        <s v="RURAL_190364100081120000_CL15 5 A-14" u="1"/>
        <s v="RURAL_190044200881906001" u="1"/>
        <s v="RURAL_190030200673350000_LA M DEL CARDAL" u="1"/>
        <s v="RURAL_190042200978000008_PROV.LA PLAYITA" u="1"/>
        <s v="RURAL_190138100057550000_BARRIO EL PORVENIR" u="1"/>
        <s v="CR 23 CL 56 HE -26" u="1"/>
        <s v="RURAL_125004747400000001_PROV.VDA PANTANILLO" u="1"/>
        <s v="RURAL_190642200500850001_PROV.190642200500850000" u="1"/>
        <s v="RURAL_190642200500850002_PROV.190642200500850000" u="1"/>
        <s v="TRAN 12 F CR 22 B -14" u="1"/>
        <s v="RURAL_1904439100433713001_CR 46 CL 29 24 INT 201" u="1"/>
        <s v="RURAL_190190100381850002" u="1"/>
        <s v="RURAL_190735101869600102_CRA 44 49A 80 APA 102" u="1"/>
        <s v="RURAL_190735101869600101_CRA 44 49A 80 APA 101" u="1"/>
        <s v="RURAL_190604100062960102_CALLE PEREZ COLMERO" u="1"/>
        <s v="CL 13 CR 111 A -12 (INTERIOR 141 )" u="1"/>
        <s v="RURAL_190375100290880001_DIAGONAL 29 A 21 36 LT B" u="1"/>
        <s v="RURAL_190149100059150001_CRA 26 D 40 56 APTO 201" u="1"/>
        <s v="CL 34 CR 34 C -33 (INTERIOR 101 )" u="1"/>
        <s v="RURAL_190616100032506009_PROV URBANIZACION BOSKE C" u="1"/>
        <s v="RURAL_190735100412800001_CRA 52 45 73" u="1"/>
        <s v="RURAL_190149100153245006_CL 20 CR 34-21 INTERIOR 3" u="1"/>
        <s v="RURAL_190042100000050009_190042100000050009_CL 9 N" u="1"/>
        <s v="CR 19 A CL 2 -28" u="1"/>
        <s v="CR 11 CL 7 -15 (INTERIOR 301 )" u="1"/>
        <s v="RURAL_190660100055898001_CR 18 CL 19- 34 SOTANO" u="1"/>
        <s v="RURAL_190614100250350001_CL 41 65 66 PISO 3" u="1"/>
        <s v="RURAL_190604100276300003_CR 17 N  16- 364-368" u="1"/>
        <s v="RURAL_190670101220300401" u="1"/>
        <s v="RURAL_190735100030000001_CL 46C N 56-49" u="1"/>
        <s v="RURAL_190040101113100201_DG 37 N 32-130 INT 201" u="1"/>
        <s v="RURAL_190378100029387103" u="1"/>
        <s v="CR 11 CL 7 -15 (INTERIOR 302 )" u="1"/>
        <s v="RURAL_190040101073050201_AV 30 N 32A-36 INT 201" u="1"/>
        <s v="RURAL_190761200417050250_LA PRADERA LOTE 66" u="1"/>
        <s v="RURAL_190138100115020009_LA VARIANTE" u="1"/>
        <s v="RURAL_190101100344050001_CL 50 CR 69 -16 INT 201" u="1"/>
        <s v="RURAL_163008150000000110 VEREDA EL AJIZAL" u="1"/>
        <s v="CL 29 CR 65 -42" u="1"/>
        <s v="CR 132 CL 58 C -17 (INTERIOR 201 )" u="1"/>
        <s v="CL 52 CR 124 -3" u="1"/>
        <s v="RURAL_190604100082450301_CL 6 N 10 382 APARTAMENTO" u="1"/>
        <s v="RURAL_190858100178189002_EL MIRADOR" u="1"/>
        <s v="RURAL_190209100175800006" u="1"/>
        <s v="RURAL_190209100175800007_BRR HOYO FRIO" u="1"/>
        <s v="CL 55 CR 78 A -64" u="1"/>
        <s v="CL 48 BB CR 108 -23 (INTERIOR 100 )" u="1"/>
        <s v="CL 48 BB CR 108 -23 (INTERIOR 201 )" u="1"/>
        <s v="RURAL_190483100090300001_190483100090300001" u="1"/>
        <s v="RURAL_086226000000840126" u="1"/>
        <s v="RURAL_190735105415252001_MANZANILLO" u="1"/>
        <s v="CL 52 A CR 23 -45 (INTERIOR 202 )" u="1"/>
        <s v="CL 56 CR 103 DA -30 (INTERIOR 121 )" u="1"/>
        <s v="CL 12 CR 43 E -49" u="1"/>
        <s v="RURAL_190604100329000001_LAS PAVAS" u="1"/>
        <s v="CR 103 A CL 47 D -19 (INTERIOR 401 )" u="1"/>
        <s v="CR 106 CL 31 AA -82" u="1"/>
        <s v="RURAL_190680200703350005" u="1"/>
        <s v="RURAL_130025150000000015_VDA BARROBLANCO" u="1"/>
        <s v="RURAL_190209200490400004_PROV.VRD YARUMAL" u="1"/>
        <s v="RURAL_190674200700700019_PROV.VDA LAS HOJAS" u="1"/>
        <s v="CR 107 CL 34 CC -95 (INTERIOR 302 )" u="1"/>
        <s v="CL 51 B CR 1 -55 (INTERIOR 100 )" u="1"/>
        <s v="RURAL_190376200303710000_VDA SAN NICOLAS" u="1"/>
        <s v="CL 43 CR 73 -36 (INTERIOR 201 )" u="1"/>
        <s v="RURAL_190042200816645002_LA ESMERALDA" u="1"/>
        <s v="RURAL_190660200851640000_PAVAS" u="1"/>
        <s v="CR 80 CL 6 SUR -36" u="1"/>
        <s v="CL 48 BB CR 99 CG -32 (INTERIOR 201 )" u="1"/>
        <s v="RURAL_190653100155340000_CLLE. 0 # 00-0 SAN FRANCI" u="1"/>
        <s v="RURAL_190209200806100000_VD. - PUEBLORICO-CSGRAN" u="1"/>
        <s v="RURAL_163008993000000201_VEREDA AJIZAL II" u="1"/>
        <s v="RURAL_190439100740610000_CL 18 N 25 390" u="1"/>
        <s v="RURAL_190660100149709901_VDA EL MICO" u="1"/>
        <s v="RURAL_190607200700450004_PROV.VRD PUENTE PELAEZ LT" u="1"/>
        <s v="RURAL_190660100010600000_KRA ORIENTE" u="1"/>
        <s v="RURAL_190674200710990002_PROV.VDA LA COMPAÑIA" u="1"/>
        <s v="CL 12 C SUR CR 53 -120" u="1"/>
        <s v="CL 6 CR 3 -56" u="1"/>
        <s v="RURAL_190030200492800002_PROV.VDA EL VOLCÁN" u="1"/>
        <s v="RURAL_190679100010400000_K SANTANDER N 47-25" u="1"/>
        <s v="CL 41 SUR CR 25 A -119 (INTERIOR 1 )" u="1"/>
        <s v="CR 20 AA CL 56 B -38" u="1"/>
        <s v="CR 24 B CL 18 A -1" u="1"/>
        <s v="RURAL_190125200526360000_VDA LA PIEDRA" u="1"/>
        <s v="CR 3 CL 48 -42" u="1"/>
        <s v="CR 150 CL 67 B -42 (INTERIOR 9901 )" u="1"/>
        <s v="RURAL_190376200322000000_VEREDA SAN NICOLAS" u="1"/>
        <s v="RURAL_147026500000000000_LA CUCHILLA" u="1"/>
        <s v="RURAL_190604100343660000_190604100343660000" u="1"/>
        <s v="CR 7 CL 23 SUR -56" u="1"/>
        <s v="CL 44 A CR 71 -55" u="1"/>
        <s v="RURAL_190736208141200001_VDAMATUNA" u="1"/>
        <s v="CL 56 B CR 20 B -22 (INTERIOR 231 )" u="1"/>
        <s v="RURAL_190736208131600040_PROV.VEREDA EL PESCADO PA" u="1"/>
        <s v="CL 48 CR 57 -87" u="1"/>
        <s v="RURAL_190033200812700001_PROV.VDA LA FLORIDA" u="1"/>
        <s v="CR 5 CL 51 B -1" u="1"/>
        <s v="RURAL_190847200824600002_PROV.VEREDA PAVON" u="1"/>
        <s v="CR 50 E CL 10 SUR -120" u="1"/>
        <s v="CR 143 A CL 56 -286 (INTERIOR 101 )" u="1"/>
        <s v="RURAL_053799201000600201_DG 74A CIR 1 -60 (IN201 )" u="1"/>
        <s v="RURAL_163008478410000000" u="1"/>
        <s v="RURAL_190030100072450003_CR 48 CL 45 -100 INT3" u="1"/>
        <s v="RURAL_190042100397228103_CALLE 15 N°9-54" u="1"/>
        <s v="RURAL_167090442000000301_167090442000000301_SAN IS" u="1"/>
        <s v="190042100397947001_CRA 16 N°13-97" u="1"/>
        <s v="RURAL_190042200812850000_URBANIZACION MOLINARES" u="1"/>
        <s v="RURAL_190042100444150000_190042100444150000" u="1"/>
        <s v="RURAL_114012671500000122_114012671500000102" u="1"/>
        <s v="CL 59 BD CR 28 A -47 (INTERIOR 301 )" u="1"/>
        <s v="RURAL_190670201805120002_PROV.VEREDA CHORRO CLARO" u="1"/>
        <s v="CR 43 CL 38 SUR -35 (INTERIOR 8000 )" u="1"/>
        <s v="RURAL_190042200861325001_PROV.LOS ALMENDROS" u="1"/>
        <s v="CL 59 BD CR 28 A -47 (INTERIOR 201 )" u="1"/>
        <s v="CL 48 B CR 107 B -55 (INTERIOR 111 )" u="1"/>
        <s v="CR 50 CL 45 -79 (INTERIOR 206 )" u="1"/>
        <s v="RURAL_190030100071296004_ TRINCHO LOTE 3" u="1"/>
        <s v="RURAL_190383100081100000_190383100081100000" u="1"/>
        <s v="RURAL_190030200605615002_PROV.CAMILOC EL HOYO" u="1"/>
        <s v="RURAL_190670201805120003_PROV.VEREDA CHORRO CLARO" u="1"/>
        <s v="CR 21 A CL 56 B -4" u="1"/>
        <s v="RURAL_163008330500009901" u="1"/>
        <s v="RURAL_163008325000000301" u="1"/>
        <s v="CR 102 CL 48 F -14 (INTERIOR 9902 )" u="1"/>
        <s v="CL 48 FE CR 102 A -16 (INTERIOR 101 )" u="1"/>
        <s v="CL 48 FD CR 100 AE -19 (INTERIOR 301 )" u="1"/>
        <s v="CR 44 CL 17 -120" u="1"/>
        <s v="RURAL_084020168630090202_084020168630090202" u="1"/>
        <s v="RURAL_163009019000000202_EL PESEBRE" u="1"/>
        <s v="CR 24 F CL 40 SUR -141 (INTERIOR 405 )" u="1"/>
        <s v="CL 49 CR 99 F -155 (INTERIOR 173 )" u="1"/>
        <s v="CR 47 CL 59 -57 (INTERIOR 101 )" u="1"/>
        <s v="RURAL_190670201820523001_PROV.VEREDA LA FLORESTA L" u="1"/>
        <s v="RURAL_190642200645500001_VDA LA AMAGACEÑA" u="1"/>
        <s v="CL 42 CR 105 -4" u="1"/>
        <s v="CR 33 A CL 41 -39 (INTERIOR 401 )" u="1"/>
        <s v="CL 57 A SUR CR 60 -18 (INTERIOR 201 )" u="1"/>
        <s v="RURAL_190680200703425001_CL QUIEBRA DEL GU" u="1"/>
        <s v="CR 48 CL 40 -85" u="1"/>
        <s v="RURAL_190030200604359205_EL HOYO POLISOMBRA VERDE" u="1"/>
        <s v="RURAL_190042200816645004_LA ESMERALDA" u="1"/>
        <s v="RURAL_190030200760285000_190030200760285000" u="1"/>
        <s v="RURAL_147039510000000201_147039510000000201" u="1"/>
        <s v="CR 53 CL 39 -38" u="1"/>
        <s v="RURAL_163008991500000000_ITAGUI AJIZAL" u="1"/>
        <s v="RURAL_163008993000000000_ITAGUI AJIZAL" u="1"/>
        <s v="RURAL_163009017000000000_ITAGUI AJIZAL" u="1"/>
        <s v="CL 56 B CR 20 C -38" u="1"/>
        <s v="RURAL_190368200849040000_CAUCA VIEJO" u="1"/>
        <s v="RURAL_163009018000000000_ITAGUI AJIZAL" u="1"/>
        <s v="CR 50 CL 4 -" u="1"/>
        <s v="RURAL_126009500000000035_CR 9 CL-2-10 LT. 35" u="1"/>
        <s v="CL 10 CR 37 -7" u="1"/>
        <s v="RURAL_190605100019930011_SANTA ISABEL" u="1"/>
        <s v="CL 6 SUR CR 43 A -227 (INTERIOR 3203 )" u="1"/>
        <s v="CL 18 D CR 89 -11 (INTERIOR 4830 )" u="1"/>
        <s v="RURAL_190789200902630002_PROV.VEREDA SAN LUIS" u="1"/>
        <s v="CR 58 F CL 58 -28 (INTERIOR 301 )" u="1"/>
        <s v="CR 52 CL 25 -384" u="1"/>
        <s v="CL 48 CR 2 C -1 (INTERIOR 202 )" u="1"/>
        <s v="RURAL_190579100151000000_CA 7 2 18" u="1"/>
        <s v="CR 104 C CL 62 -9 (INTERIOR 202 )" u="1"/>
        <s v="CR 48 CL 45 -46 (LC 1 )" u="1"/>
        <s v="RURAL_190364100098980002_CR 2 CON CL 14" u="1"/>
        <s v="CR 26 EE CL 37 -42 (INTERIOR 201 )" u="1"/>
        <s v="CR 18 C CL 63 -31 (INTERIOR 160 )" u="1"/>
        <s v="TRAN 34 F SUR DIAG 31 -8 (INTERIOR 502 )" u="1"/>
        <s v="TRAN 34 F SUR DIAG 31 -8 (INTERIOR 501 )" u="1"/>
        <s v="TRAN 34 F SUR DIAG 31 -8 (INTERIOR 403 )" u="1"/>
        <s v="TRAN 34 F SUR DIAG 31 -8 (INTERIOR 401 )" u="1"/>
        <s v="TRAN 34 F SUR DIAG 31 -8 (INTERIOR 201 )" u="1"/>
        <s v="TRAN 34 F SUR DIAG 31 -8" u="1"/>
        <s v="RURAL_190761200910210000_RODEO CORRAL FALSO" u="1"/>
        <s v="CR 73 CL 30 B -49 (INTERIOR 501 )" u="1"/>
        <s v="CR 70 CIRC 5 -23" u="1"/>
        <s v="RURAL_130026859500000001_PROV.VEREDA LA BRIZUELA" u="1"/>
        <s v="RURAL_176057567000000000_176057567000000000" u="1"/>
        <s v="RURAL_190656200466900103_PROV.190656200466900101_1" u="1"/>
        <s v="RURAL_190376200232092000_PARC MONTEMADERO CS 92" u="1"/>
        <s v="CR 52 CL 52 -18 (INTERIOR 201 )" u="1"/>
        <s v="RURAL_190149200661631000_VDA EL CARMIN" u="1"/>
        <s v="CL 9 C CR 15 -225 (INTERIOR 118 )" u="1"/>
        <s v="CR 119 CL 39 F -44 (INTERIOR 216 )" u="1"/>
        <s v="1906422006212580003_VDALATARQUI" u="1"/>
        <s v="RURAL_190149200862415401_VDA BETANIA INT 401" u="1"/>
        <s v="RURAL_190149200862415301_VDA BETANIA INT 301" u="1"/>
        <s v="RURAL_190004200100060000_VDA LA NANCUI" u="1"/>
        <s v="RURAL_191245200638350001_BARRIO LA PAZ" u="1"/>
        <s v="RURAL_190761200615315004_PROV.PIÑONES" u="1"/>
        <s v="RURAL_190761200644410001 VEREDA SANTA RITA" u="1"/>
        <s v="RURAL_190642200500850003_PROV.190642200500850000" u="1"/>
        <s v="RURAL_190021200400200003" u="1"/>
        <s v="RURAL_190615100672730201_CR 35 CL 41-39 PISO 2" u="1"/>
        <s v="RURAL_190021200400200006_CERCA DE LA ESCUELA" u="1"/>
        <s v="RURAL_190091100300000004_CL 19 N 24 27 PARQ" u="1"/>
        <s v="CR 35 CL 8 A -109" u="1"/>
        <s v="CR 119 A CL 34 AB -62 (INTERIOR 201 )" u="1"/>
        <s v="RURAL_190847100088600101" u="1"/>
        <s v="RURAL_190847100088600201" u="1"/>
        <s v="RURAL_190847100066975202" u="1"/>
        <s v="RURAL_190761100017500060_LA AGUAMALA" u="1"/>
        <s v="RURAL_190761100017500050_LA AGUAMALA" u="1"/>
        <s v="RURAL_190282100260000001_CL 51 CR 48-50" u="1"/>
        <s v="RURAL_125004769300000047_CL 23 SUR 4-85(IN 47)" u="1"/>
        <s v="RURAL_190698200103300000_VDA VARGAS" u="1"/>
        <s v="RURAL_190756100569081000_CR 8 CL 13 -90" u="1"/>
        <s v="RURAL_190617200682850000_VEREDA CABECERAS" u="1"/>
        <s v="RURAL_125004758000000005_CL23 SN 3 47PARC VENI HOM" u="1"/>
        <s v="RURAL_190400200461252000_VDA LA CONCHA" u="1"/>
        <s v="RURAL_190697100453100000_LOCAL" u="1"/>
        <s v="RURAL_176015261000000004_PROV.176015261000000000" u="1"/>
        <s v="RURAL_190350200485600000_PTIO BONITO" u="1"/>
        <s v="RURAL_181034392000000010_PROV.RURAL_18103439200000" u="1"/>
        <s v="CR 43 F CL 19 -12" u="1"/>
        <s v="RURAL_ 190615100543035202 CL 47 CR 46 -10 (AP 202" u="1"/>
        <s v="RURAL_190616200252260001_190616200252260001" u="1"/>
        <s v="RURAL_190584200371024000_DORADAL PTO TRIUNFO" u="1"/>
        <s v="RURAL_190698200020250001_PROV.VEREDA EL SALTO VIA" u="1"/>
        <s v="CL 130 SUR CR 56 -310 (INTERIOR 152 )" u="1"/>
        <s v="CR 56 CL 78 -45" u="1"/>
        <s v="RURAL_190197200847615301_190197200847615301" u="1"/>
        <s v="RURAL_190376200429658001_PROV.VEREDA LA MILAGROSA" u="1"/>
        <s v="CR 42 B CL 45 A SUR -8" u="1"/>
        <s v="CL 51 CR 47 -67" u="1"/>
        <s v="RURAL_188022807100000007_PROV.PARAJE EL TOTUMITO" u="1"/>
        <s v="RURAL_190697100603350000_CR 50 CL 51 -5" u="1"/>
        <s v="CR 52 B CL 37 -5 (AP 1001 BQ 10 )" u="1"/>
        <s v="RURAL_181055205000000000_181055205000000000" u="1"/>
        <s v="RURAL_190313200640600005_PROV.VEREDA LA QUIEBRA" u="1"/>
        <s v="RURAL_188022807100000006_PROV.SECTOR EL TOTUMITO" u="1"/>
        <s v="CR 79 CL 42 SUR -39" u="1"/>
        <s v="RURAL_190376200322800000_VEREDA SAN NICOLAS" u="1"/>
        <s v="RURAL_190400100287943000_CL 9 CR 11 - 63" u="1"/>
        <s v="RURAL_190197200646000000_VEREDA SANTO DOMINGO" u="1"/>
        <s v="RURAL_190607200640380000_VDA EL CARMEN" u="1"/>
        <s v="RURAL_190440200761550000_VEREDA EL PORVENIR" u="1"/>
        <s v="RURAL_190376200041200000_V. LOMITAS" u="1"/>
        <s v="RURAL_190697100228000000_CRA 37" u="1"/>
        <s v="RURAL_190698200773640000_FLORESTA" u="1"/>
        <s v="CL 56 CR 55 -63" u="1"/>
        <s v="CL 38 CR 55 A -147 (INTERIOR 107 )" u="1"/>
        <s v="CL 37 SUR CR 41 -42" u="1"/>
        <s v="CL 75 A SUR CR 52 F -90 (INTERIOR 914 BQ 3 )" u="1"/>
        <s v="RURAL_190656200465500003_PROV.LLANO ARRIBA" u="1"/>
        <s v="CR 9 CL 2 -10" u="1"/>
        <s v="CR 105 B CL 34 BB -35 (PI 1 )" u="1"/>
        <s v="CL 51 SUR CR 62 A -63 (INTERIOR 301 )" u="1"/>
        <s v="CL 51 SUR CR 62 A -63 (INTERIOR 401 )" u="1"/>
        <s v="CR 48 CL 32 B SUR -139" u="1"/>
        <s v="RURAL_190029200867685001_PROV.LA CLARITA SECT LA C" u="1"/>
        <s v="RURAL_190030200584002001_PROV.CAMILOCE SECTOR CALL" u="1"/>
        <s v="CR 24 CL 56 E -18 (INTERIOR 100 )" u="1"/>
        <s v="CR 17 B CL 56 EE -50 (INTERIOR 201 )" u="1"/>
        <s v="CL 34 CR 34 C -41 (INTERIOR 1137 )" u="1"/>
        <s v="CR 17 B CL 56 EE -50 (INTERIOR 242 )" u="1"/>
        <s v="CR 30 CL 19 -72 (INTERIOR 1 )" u="1"/>
        <s v="RURAL_122019985500000001_PROV.VEREDA BARRO BLANCO" u="1"/>
        <s v="RURAL_190579100661100000_LOS ALMENDROS" u="1"/>
        <s v="RURAL_140006261000000202_140006261000000202" u="1"/>
        <s v="RURAL_190364200727800001_PROV.VEREDA VERDUN" u="1"/>
        <s v="CL 33 CR 78 -98 (INTERIOR 105 )" u="1"/>
        <s v="CR 56 CL 62 -75" u="1"/>
        <s v="RURAL_190033200511770001_PROV.RURAL_19003320051177" u="1"/>
        <s v="CR 52 CL 52 -18 (INTERIOR 301 )" u="1"/>
        <s v="CR 52 CL 52 -18 (INTERIOR 401 )" u="1"/>
        <s v="RURAL_190368100223805001_CL 8 9 74" u="1"/>
        <s v="RURAL_190149200661628004_PROV.VEREDA EL CARMIN" u="1"/>
        <s v="CR 14 CL 6 -239 (INTERIOR 1609 BQ 2 )" u="1"/>
        <s v="RURAL_190368200947400001_PROV.MATA DE GUADUA" u="1"/>
        <s v="RURAL_190604100284125002_EL BOSQUE" u="1"/>
        <s v="RURAL_190031101034200201_BARRIO EL SACATIN" u="1"/>
        <s v="RURAL_190042100206250002_BARRIO LA MAQUEA" u="1"/>
        <s v="RURAL_190755200170085001_PROV.VEREDA HONDURAS" u="1"/>
        <s v="RURAL_190093100544295000_190093100544295000" u="1"/>
        <s v="RURAL_190364200870215008_VEREDA SERRANIAS" u="1"/>
        <s v="RURAL_190649200263031002_PROV.LOTE 31 URB OASIS CA" u="1"/>
        <s v="RURAL_191245100053540201" u="1"/>
        <s v="RURAL_190113200082850004_CORREGIMIENTO EL NARANJO" u="1"/>
        <s v="CL 49 B CR 99 EE -80 (INTERIOR 101 )" u="1"/>
        <s v="RURAL_190378100034825000_" u="1"/>
        <s v="RURAL_190411200542960001_PROV.VEREDA CURITI" u="1"/>
        <s v="RURAL_190283200610500000_NARANJAL" u="1"/>
        <s v="RURAL_190125200537005001_VEREDA EL TAMBOR" u="1"/>
        <s v="RURAL_190197100126624001" u="1"/>
        <s v="RURAL_167088850000000001" u="1"/>
        <s v="TRAN 12 C CR 22 -7 (INTERIOR 301 )" u="1"/>
        <s v="CL 31 CR 69 -91" u="1"/>
        <s v="CL 49 CR 47 -24 (INTERIOR 201 )" u="1"/>
        <s v="RURAL_190105200938020000_HACIENDA LA POPALA" u="1"/>
        <s v="RURAL_190680200596600000_ALTO DE LOS GOM" u="1"/>
        <s v="TRAN 12 C CR 22 -5" u="1"/>
        <s v="CL 48 B CR 121 C -17 (INTERIOR 11009 )" u="1"/>
        <s v="RURAL_190890100108400901_BARRIO EL REPOSO" u="1"/>
        <s v="RURAL_190755200505300001_PROV.EL PTO PUERTO PERALE" u="1"/>
        <s v="RURAL_190440200641935104_APTO 201" u="1"/>
        <s v="RURAL_181050371500000001" u="1"/>
        <s v="RURAL_190847200824510000_VDA AGUAS CHIQUITAS" u="1"/>
        <s v="RURAL_190847100067040101_190847100067040101" u="1"/>
        <s v="RURAL_190656200550210000_190656200550210000" u="1"/>
        <s v="RURAL_190350100018200000_CALLE MADRID" u="1"/>
        <s v="RURAL_190284200919020002_PROV.VDA LAS AZULES" u="1"/>
        <s v="RURAL_190616100394250000_VDA BARRO BLANCO" u="1"/>
        <s v="CL 48 B CR 107 B -35" u="1"/>
        <s v="CL 34 B CR 125 -166" u="1"/>
        <s v="CR 58 CL 54 A SUR -6 (INTERIOR 301 )" u="1"/>
        <s v="RURAL_190848200550040037" u="1"/>
        <s v="CR 52 CL 42 -13" u="1"/>
        <s v="CL 130 SUR CR 44 -" u="1"/>
        <s v="RURAL_190847200781800011_VEREDA PABON-URRAO" u="1"/>
        <s v="RURAL_190142200714350001_CORREGIMIENTO CABANAS" u="1"/>
        <s v="RURAL_190209100061850000_190209100061850000" u="1"/>
        <s v="RURAL_190102200633450001_SAN GREGORIO" u="1"/>
        <s v="CR 42 CL 24 -96" u="1"/>
        <s v="CR 28 A CL 38 F -46 (INTERIOR 302 )" u="1"/>
        <s v="CR 115 A CL 39 FF -7" u="1"/>
        <s v="RURAL_190411200597150001_PROV.CORREGIMIENTO CARMEN" u="1"/>
        <s v="RURAL_190375100836270001_CL 17 CR 6A-63 INT 201" u="1"/>
        <s v="CL 64 B CR 43 -67 (INTERIOR 401 )" u="1"/>
        <s v="RURAL_190411200532058002_PROV.CORREGIMIENTO SAN DI" u="1"/>
        <s v="RURAL_190091100300000302_CL 19 N 24 27 INT 302" u="1"/>
        <s v="RURAL_190091100300000101_CL 19 N 24 27 INT 101" u="1"/>
        <s v="RURAL_190091100300000501_CL 19 N 24 27 INT 501" u="1"/>
        <s v="RURAL_190091100300000301_CL 19 N 24 27 INT 301" u="1"/>
        <s v="RURAL_190091100300000201_CL 19 N 24 27 INT 201" u="1"/>
        <s v="RURAL_190091100300000402_CL 19 N 24 27 INT 402" u="1"/>
        <s v="RURAL_190091100300000401_CL 19 N 24 27 INT 401" u="1"/>
        <s v="CR 85 CL 58 -23 (INTERIOR 203 )" u="1"/>
        <s v="RURAL_190284100803000005_CLL 22 N 34 16" u="1"/>
        <s v="RURAL_190240100028700001 PARQUE PRINCIPAL EBEJICO" u="1"/>
        <s v="CR 12 CL 3 -390 (LT 119 )" u="1"/>
        <s v="RURAL_190840100109330101" u="1"/>
        <s v="CR 42 CL 46 -110" u="1"/>
        <s v="RURAL_190284200978383000_VDA MUSINGA" u="1"/>
        <s v="CR 5 A CL 55 G -3 (INTERIOR 132 )" u="1"/>
        <s v="CR 26 F CL 37 -124" u="1"/>
        <s v="RURAL_190697100532600400_CR 47 CL 53 -56 INT 400" u="1"/>
        <s v="RURAL_190697100532600401_CR 47 CL 53 -56 INT 401" u="1"/>
        <s v="CR 110 CL 35 F -16 (INTERIOR 106 )" u="1"/>
        <s v="RURAL_190042200837052163" u="1"/>
        <s v="RURAL_190893200606400000_CL 9 CR 09 -65" u="1"/>
        <s v="RURAL_190893200606500000_CL 9 CR 09 -55" u="1"/>
        <s v="CR 117 CL 39 D -27 (INTERIOR 101 )" u="1"/>
        <s v="RURAL_190113100056600005_MANGA CAULLA" u="1"/>
        <s v="RURAL_190234100272700201_CALLE NARIÑO" u="1"/>
        <s v="RURAL_181008601100000000_HOTEL" u="1"/>
        <s v="RURAL_190607200471860000_RESERVAS DEL RETIRO LOTE" u="1"/>
        <s v="CL 56 CR 104 B -31 (INTERIOR 312 )" u="1"/>
        <s v="RURAL_190439100593200401_CR46B 19-10" u="1"/>
        <s v="RURAL_190439100593200402_LOCAL 102" u="1"/>
        <s v="RURAL_190234100100000002_CALLE NARINO" u="1"/>
        <s v="RURAL_190439100593200403_LOCAL 103" u="1"/>
        <s v="CL 59 A CR 18 D -21 (INTERIOR 301 )" u="1"/>
        <s v="CL 85 A CR 48 -44" u="1"/>
        <s v="RURAL_190439100593200404_ LOCAL 404" u="1"/>
        <s v="CR 50 C CL 59 -61" u="1"/>
        <s v="RURAL_190758200702300002_PROV.VDA LLANADAS ARRIBA" u="1"/>
        <s v="TRAN 49 B CR 59 -75" u="1"/>
        <s v="RURAL_190440200584350005_VDA CASCAJO ABAJO" u="1"/>
        <s v="CL 57 A CR 18 D -42 (INTERIOR 305 )" u="1"/>
        <s v="RURAL_190440200703000000_V MONTAITA" u="1"/>
        <s v="RURAL_181057749500000001_PROV.VDA CHILCO" u="1"/>
        <s v="RURAL_190313200800115005_PROV.LAS VEGAS" u="1"/>
        <s v="CR 43 F CL 14 A -88" u="1"/>
        <s v="RURAL_190283200612200005_PROV.CONT A 612200" u="1"/>
        <s v="RURAL_181049755000000000_RURAL EL PEÑOL" u="1"/>
        <s v="RURAL_190209200880000002_PROV.VRD LA ESPERANZA" u="1"/>
        <s v="RURAL_190022200442285000_VDA EL INDIO RUTA 442285" u="1"/>
        <s v="RURAL_161072500000000055_161072500000000055" u="1"/>
        <s v="RURAL_163008615000000114" u="1"/>
        <s v="RURAL_190033200564700001_PROV.LA SOLEDAD SANTA RIT" u="1"/>
        <s v="RURAL_190042200863150010_PROV.CORREGIMIENTO SAN NI" u="1"/>
        <s v="RURAL_190656200972100001_ESTANCIAS" u="1"/>
        <s v="RURAL_190030200760285002_ZONA INDUSTRIAL" u="1"/>
        <s v="CL 82 SUR CR 35 -1" u="1"/>
        <s v="RURAL_190030100067159101_INT 101" u="1"/>
        <s v="RURAL_161072500000000081_161072500000000081" u="1"/>
        <s v="RURAL_190501200360570000_VEREDA SUCRE" u="1"/>
        <s v="CL 85 CR 48 -96 (INTERIOR 403 )" u="1"/>
        <s v="CL 85 CR 48 -96 (INTERIOR 402 )" u="1"/>
        <s v="RURAL_190656200404200000_LLANO DE SAN JUAN" u="1"/>
        <s v="RURAL_190761100283265000_EL REMANSO" u="1"/>
        <s v="CL 44 CC CR 9 D -30" u="1"/>
        <s v="CL 48 FD CR 100 AE -48 (INTERIOR 301 )" u="1"/>
        <s v="CR 36 CL 40 A -55 (INTERIOR 301 )" u="1"/>
        <s v="CR 11 CL 54 -160 (INTERIOR 372 )" u="1"/>
        <s v="RURAL_163008150200000201" u="1"/>
        <s v="RURAL_163008248500000000_VEREDA AJIZAL II" u="1"/>
        <s v="CR 80 CL 32 EE -28 (INTERIOR 201 )" u="1"/>
        <s v="CL 44 CR 97 -31" u="1"/>
        <s v="CR 80 CL 32 EE -28 (INTERIOR 202 )" u="1"/>
        <s v="TRAN 49 AA CR 103 A -17 (INTERIOR 404 )" u="1"/>
        <s v="CR 120 H CL 54 A -200 (INTERIOR 111 )" u="1"/>
        <s v="CL 62 C CR 104 D -31 (INTERIOR 212 )" u="1"/>
        <s v="RURAL_190736103542195001_7 DE AGOSTO" u="1"/>
        <s v="CR 3 C CL 47 -17 (INTERIOR 101 )" u="1"/>
        <s v="CR 3 C CL 47 -17 (INTERIOR 201 )" u="1"/>
        <s v="CL 16 SUR CR 21 -81 (INTERIOR 117 )" u="1"/>
        <s v="CR 25 CL 16 AA SUR -55 (INTERIOR 5 )" u="1"/>
        <s v="CR 29 E CL 11 SUR -50 (INTERIOR 803 )" u="1"/>
        <s v="CL 33 CR 80 C -19" u="1"/>
        <s v="CL 5 SUR CR 22 -290" u="1"/>
        <s v="CR 32 CL 45 -15 (INTERIOR 402 )" u="1"/>
        <s v="CR 27 CL 36 SUR -159 (INTERIOR 715 )" u="1"/>
        <s v="CL 70 SUR CR 38 -80 (INTERIOR 909 )" u="1"/>
        <s v="RURAL_190319206027455000_VEREDA BELLAVISTA" u="1"/>
        <s v="RURAL_190579102221600003" u="1"/>
        <s v="CL 40 SUR CR 25 AA -54 (INTERIOR 101 )" u="1"/>
        <s v="CL 40 SUR CR 25 AA -49" u="1"/>
        <s v="CL 34 CR 29 C -120 (INTERIOR 102 )" u="1"/>
        <s v="CL 34 CR 29 C -120 (INTERIOR 103 )" u="1"/>
        <s v="CR 27 CL 38 A -40" u="1"/>
        <s v="RURAL_190318204902200001_PROV.190318204902200000" u="1"/>
        <s v="RURAL_190657100039195103_SAN JOSE DEL NUS SALIDA A" u="1"/>
        <s v="RURAL_146024040000000001" u="1"/>
        <s v="RURAL_146001904000000004" u="1"/>
        <s v="RURAL_146001904000000038" u="1"/>
        <s v="RURAL_190605100007950005_CALLE EL MATADERO" u="1"/>
        <s v="RURAL_190440200900963001_PROV.VEREDA EL SOCORRO" u="1"/>
        <s v="CR 69 C CL 32 AA -12" u="1"/>
        <s v="RURAL_163006921000000205_163006921000000205" u="1"/>
        <s v="RURAL_163006921000000203_163006921000000203" u="1"/>
        <s v="RURAL_163006921000000204_163006921000000204" u="1"/>
        <s v="RURAL_190364200724400000_VEREDA EL VERDUM" u="1"/>
        <s v="RURAL_190847200612239003_VEREDA GUAPANTAL" u="1"/>
        <s v="RURAL_190318203345470108_PROV.CHARAPPAL" u="1"/>
        <s v="RURAL_190318203345470109_VEREDA CHAPARRAL" u="1"/>
        <s v="CL 36 D SUR CR 23 -7 (INTERIOR 100 )" u="1"/>
        <s v="RURAL_146014312000000014" u="1"/>
        <s v="CR 48 AA CL 41 -18" u="1"/>
        <s v="RURAL_190318101781000000_CL 42 CR 48 68 (IN 101)" u="1"/>
        <s v="RURAL_190285200711798001_PROV.LA BLANQUITA" u="1"/>
        <s v="RURAL_190031101034200100_BARRIO EL SACATIN" u="1"/>
        <s v="RURAL_122006391330000000" u="1"/>
        <s v="RURAL_191245200745820004_VDA SIETE" u="1"/>
        <s v="RURAL_190649100195350401" u="1"/>
        <s v="CR 26 CL 48 -60 (INTERIOR 101 )" u="1"/>
        <s v="CL 55 CR 106 D -230 (INTERIOR 153 )" u="1"/>
        <s v="CL 49 B CR 99 EE -80 (INTERIOR 102 )" u="1"/>
        <s v="CL 65 CR 16 DD -172 (INTERIOR 220 )" u="1"/>
        <s v="RURAL_146028210000000000_146028210000000000_ SAN S" u="1"/>
        <s v="RURAL_103043198500000000_103043198500000000" u="1"/>
        <s v="RURAL_190642100000100017_CL 29 CR 30 -17" u="1"/>
        <s v="RURAL_190390100200040001_CL 2 N 11-10 LA PESCA" u="1"/>
        <s v="RURAL_190400100279210401_CR 13 CL 10 B -8 (INT 401" u="1"/>
        <s v="RURAL_130024055000000000_130024055000000000" u="1"/>
        <s v="RURAL_190616200461940000_SAJONIA VEREDA SALAZAR" u="1"/>
        <s v="RURAL_190318203081690000_VDA EL SNGO" u="1"/>
        <s v="RURAL_190002200616400000_VEREDA LA POLCA" u="1"/>
        <s v="RURAL_190550200106854000_VDA HOJAS ACHAS CERCA A 1" u="1"/>
        <s v="RURAL_190616200353600000_VEREDA LAS CUCHILLAS" u="1"/>
        <s v="RURAL_190847200910760000_VDA PRINGAMOSAL" u="1"/>
        <s v="RURAL_190885200806288000_VILLA ANITA" u="1"/>
        <s v="RURAL_190368100356200005 CL 4 # 6 -361903681003562" u="1"/>
        <s v="RURAL_190761100138110000_CL 1A 1 1 PLAZA PPAL" u="1"/>
        <s v="RURAL_190042100208035101_LA MAQUEA" u="1"/>
        <s v="RURAL_125004321200000301_CR 6 CL 25 AA SUR - 26 (I" u="1"/>
        <s v="RURAL_190440200911646008_VDA ALTO DEL MERCADO" u="1"/>
        <s v="RURAL_190440200911668037_VDA ALTO DEL MERCADO" u="1"/>
        <s v="RURAL_190440200581210003_PROV.CASCAJO ARRIBA" u="1"/>
        <s v="RURAL_190616200220786197_VDA SANTA BARBARA FINCA 1" u="1"/>
        <s v="RURAL_122011640000000001_VEREDA EL PLACER" u="1"/>
        <s v="RURAL_190240200429972033_LAS COLES" u="1"/>
        <s v="CR 98 B CL 62 D -78 (INTERIOR 9824 )" u="1"/>
        <s v="RURAL_190690100442500003" u="1"/>
        <s v="RURAL_190439100000000439_CALLE 30 N 30 -13_ANTIOQ" u="1"/>
        <s v="RURAL_147026558000000201_147026558000000201" u="1"/>
        <s v="RURAL_190209100021000000_EL PORVENIR" u="1"/>
        <s v="RURAL_190138100403550201_LOS BALSOS" u="1"/>
        <s v="RURAL_190735100855200001_CL 46 N 46 12" u="1"/>
        <s v="RURAL_190234200765470000_VEREDA ALTO BONITO" u="1"/>
        <s v="RURAL_171018146000000002171018146000000002" u="1"/>
        <s v="RURAL_190736104622000000_CR 52 CL 50 -29 PISO 2" u="1"/>
        <s v="RURAL_146014270000000001" u="1"/>
        <s v="RURAL_190735101002000002_CL 47 43 73" u="1"/>
        <s v="RURAL_190758100788230004" u="1"/>
        <s v="RURAL_190697100753992010_CR 48 CL 43 -74" u="1"/>
        <s v="RURAL_190604100331275010_CL 13A N  21- 15" u="1"/>
        <s v="RURAL_190736103022400001_CL LA PAZ" u="1"/>
        <s v="RURAL_116005623000000401" u="1"/>
        <s v="RURAL_190649100197640022_190649100197640022" u="1"/>
        <s v="CR 70 CL 46 B -56" u="1"/>
        <s v="RURAL_190022100020555000_VDA EL GUADUAL" u="1"/>
        <s v="RURAL_163018595000000201_VDA LOS ZULETA" u="1"/>
        <s v="RURAL_146013000000000000_RURAL_PALMITAS" u="1"/>
        <s v="RURAL_190604100334470101" u="1"/>
        <s v="RURAL_190649100198485002" u="1"/>
        <s v="RURAL_190378100035246102" u="1"/>
        <s v="RURAL_190378100035246103" u="1"/>
        <s v="RURAL_190234100570270001_B LA MESETA" u="1"/>
        <s v="RURAL_190604100284420101" u="1"/>
        <s v="CR 42 CL 39 A -61 (INTERIOR 102 )" u="1"/>
        <s v="RURAL_190149100760000001_190149100760000001" u="1"/>
        <s v="RURAL_190674200692289002_PROV.VEREDA LA PORQUERA" u="1"/>
        <s v="RURAL_181005129000000008" u="1"/>
        <s v="RURAL_190149100325286000_CL 15B CR 24 -53 VISTA VE" u="1"/>
        <s v="RURAL_190319206320099001_PROV.VDA LA CLARA" u="1"/>
        <s v="RURAL_190091200672450000_VDA AGUALINDA" u="1"/>
        <s v="RURAL_190375100565250201_CR 21 CL 14-43 (IN 201)" u="1"/>
        <s v="RURAL_190614100402786101_SAN NICOLAS LOCAL 209" u="1"/>
        <s v="CL 17 CR 82 D -14 (INTERIOR 101 )" u="1"/>
        <s v="RURAL_159116010000000002" u="1"/>
        <s v="CL 52 CR 10 -16 (INTERIOR 105 )" u="1"/>
        <s v="CL 58 A CR 30 -72 (INTERIOR 201 )" u="1"/>
        <s v="RURAL_190607200503410101_VDA EL PORTENTO" u="1"/>
        <s v="RURAL_159047650000000301_159047650000000301" u="1"/>
        <s v="CL 50 A CR 46 -59" u="1"/>
        <s v="RURAL_147023404500000201_UVITO" u="1"/>
        <s v="RURAL_190390100066950001_CR 8 N 16A-31" u="1"/>
        <s v="RURAL_190197200861297002_PROV.VEREDA LA QUIEBRA" u="1"/>
        <s v="CL 5 SUR CR 22 -290 (INTERIOR 603 )" u="1"/>
        <s v="RURAL_122012090000000104_VEREDA EL PLACER" u="1"/>
        <s v="CL 64 CR 55 -5 (INTERIOR 201 )" u="1"/>
        <s v="CL 64 CR 55 -5 (INTERIOR 301 )" u="1"/>
        <s v="RURAL_190306100023805003_BARRIO EL CARMELO" u="1"/>
        <s v="RURAL_190284200906970001_PROV.C PONTON" u="1"/>
        <s v="CR 2 AG CL 46 DD -70" u="1"/>
        <s v="RURAL_122004401200000101_VEREDA MEDIA LUNA" u="1"/>
        <s v="RURAL_190284100807001000_CR 34 CL 22-24 ZONA COMUN" u="1"/>
        <s v="CL 42 CR 67 A -48 (INTERIOR 502 )" u="1"/>
        <s v="CR 26 BD CL 56 C -9 (INTERIOR 401 )" u="1"/>
        <s v="CL 42 CR 67 A -48 (INTERIOR 501 )" u="1"/>
        <s v="RURAL_163008114950001143" u="1"/>
        <s v="RURAL_190616200432000000_VEREDA SAJONIA" u="1"/>
        <s v="RURAL_163006756683000000" u="1"/>
        <s v="CR 49 CL 77 SUR -1" u="1"/>
        <s v="CR 34 E CL 31 -165" u="1"/>
        <s v="CR 55 B CL 55 -36 (INTERIOR 340 )" u="1"/>
        <s v="CR 11 CL 54 -61 (INTERIOR 213 )" u="1"/>
        <s v="CR 34 E CL 31 -88 (INTERIOR 101 )" u="1"/>
        <s v="CR 34 E CL 31 -88 (INTERIOR 102 )" u="1"/>
        <s v="CR 34 E CL 31 -88 (INTERIOR 103 )" u="1"/>
        <s v="CR 34 E CL 31 -88 (INTERIOR 203 )" u="1"/>
        <s v="CR 81 C CL 49 F -62" u="1"/>
        <s v="RURAL_163004535000000201_163004535000000201" u="1"/>
        <s v="CR 50 CL 88 SUR -17" u="1"/>
        <s v="CL 48 B CR 107 B -29 (INTERIOR 203 )" u="1"/>
        <s v="CR 49 CL 46 A SUR -25 (INTERIOR 1 )" u="1"/>
        <s v="CR 24 C CL 53 -37 (INTERIOR 301 )" u="1"/>
        <s v="CR 77 CL 20 B -61 (INTERIOR 400 )" u="1"/>
        <s v="CL 30 CR 73 -5" u="1"/>
        <s v="RURAL_190616200352350000_VEREDA LAS CUCHILLAS" u="1"/>
        <s v="CL 29 D CR 55 -10 (LC 603 )" u="1"/>
        <s v="CL 29 D CR 55 -10 (LC 602 )" u="1"/>
        <s v="CL 29 D CR 55 -10" u="1"/>
        <s v="CL 29 D CR 55 -10 (LC 502 )" u="1"/>
        <s v="CL 29 D CR 55 -10 (LC 501 )" u="1"/>
        <s v="CL 29 D CR 55 -10 (LC 601 )" u="1"/>
        <s v="CL 29 D CR 55 -10 (LC 401 )" u="1"/>
        <s v="CL 29 D CR 55 -10 (LC 402 )" u="1"/>
        <s v="CL 69 B CR 60 -83 (INTERIOR 116 )" u="1"/>
        <s v="CL 2 B CR 81 B -213 (INTERIOR 9946 )" u="1"/>
        <s v="RURAL_190735101304800001_CL 47 A CR 48 -3" u="1"/>
        <s v="CR 28 B CL 38 F -94 (INTERIOR 102 )" u="1"/>
        <s v="RURAL_190670201715045001_VDA NUCITO POR LA FINCA G" u="1"/>
        <s v="CR 54 CL 34 -18" u="1"/>
        <s v="RURAL_125000180000000003_125000180000000003" u="1"/>
        <s v="RURAL_190607100131030201_CL 25 19-51 INT 201" u="1"/>
        <s v="RURAL_190680200520600001_PROV.VEREDA YARUMALITO" u="1"/>
        <s v="RURAL_190735100971200001_BARRIO BATACLAN" u="1"/>
        <s v="CR 40 CL 49 D SUR -28" u="1"/>
        <s v="TRAN 12 C CR 22 -7 (INTERIOR 501 )" u="1"/>
        <s v="TRAN 12 C CR 22 -7 (INTERIOR 401 )" u="1"/>
        <s v="RURAL_117004600000000130_VEREDA_EL_CORAZON" u="1"/>
        <s v="RURAL_122035785000000001_122035785000000001" u="1"/>
        <s v="RURAL_190616100322825001_VEREDA FONTIBON" u="1"/>
        <s v="RURAL_190021200600550001_PROV.VEREDA TOCAIMA" u="1"/>
        <s v="RURAL_190674100353460000_CONT AL CODIGO 353650" u="1"/>
        <s v="RURAL_167044750000000000_CL 81 A SUR CR 34 -29" u="1"/>
        <s v="CL 56 CR 53 -21" u="1"/>
        <s v="CL 36 B SUR CR 79 -17" u="1"/>
        <s v="CL 14 SUR CR 58 -60" u="1"/>
        <s v="RURAL_103042657506000000_RUR SN ANT PRADO" u="1"/>
        <s v="RURAL_190680200522370002_PROV.LA LIBORIANA" u="1"/>
        <s v="RURAL_190125100188220001_BARRIO LA BOMBA" u="1"/>
        <s v="RURAL_190125200828060000_190125200828060000" u="1"/>
        <s v="CL 39 B CR 108 -26 (INTERIOR 301 )" u="1"/>
        <s v="CL 39 C CR 109 -106" u="1"/>
        <s v="CL 65 CR 18 B -140" u="1"/>
        <s v="CR 129 CL 64 -26" u="1"/>
        <s v="CR 46 CL 29 -37" u="1"/>
        <s v="RURAL_190670101244100000_CL. 19 21-61" u="1"/>
        <s v="RURAL_190670101127450102" u="1"/>
        <s v="RURAL_190670101127450103" u="1"/>
        <s v="RURAL_190690100452160003" u="1"/>
        <s v="RURAL_190890100225900102_CL 14 CR 20-98 LT 2 EL CA" u="1"/>
        <s v="CR 26 E CL 38 B -38 (INTERIOR 302 )" u="1"/>
        <s v="RURAL_146015562000000000_146015562000000000" u="1"/>
        <s v="RURAL_163001614000000201_163001614000000201" u="1"/>
        <s v="CR 8 A CL 58 A -9 (INTERIOR 252 )" u="1"/>
        <s v="RURAL_190400200399350002_PROV.LA MADERA" u="1"/>
        <s v="RURAL_146014279000000001" u="1"/>
        <s v="RURAL_190440200842783002_PROV.RURAL" u="1"/>
        <s v="RURAL_190319207029020002_PROV.190319207029020000" u="1"/>
        <s v="RURAL_190616200311780003_PROV.LA LAJA" u="1"/>
        <s v="RURAL_190615100626991001_MANZANA 5 CASA 11" u="1"/>
        <s v="RURAL_190376200140100006_PROV.VEREDA LA MILAGROSA" u="1"/>
        <s v="RURAL_190697100776000101_BARRIO NUEVO 101" u="1"/>
        <s v="RURAL_190319206910210000_VEREDA GUAPANTE" u="1"/>
        <s v="CL 54 AA CR 7 A ESTE -14 (INTERIOR 223 )" u="1"/>
        <s v="RURAL_190735100018600001_BR SAN JOAQUIN" u="1"/>
        <s v="RURAL_190376200121400000_PARCELACION EL YARUMO" u="1"/>
        <s v="RURAL_190674100062910001" u="1"/>
        <s v="RURAL_190885100128250001_LA REPRESA" u="1"/>
        <s v="CL 38 A CR 27 A -51 (INTERIOR 2103 )" u="1"/>
        <s v="RURAL_190674200632850000_190674200632850000" u="1"/>
        <s v="RURAL_190616100405975101_CR 62 50-98 (INTERIOR 101" u="1"/>
        <s v="RURAL_190042100391866000_CR 12 14 114 LLANO DE B" u="1"/>
        <s v="CR 5 A CL 55 G -3 (INTERIOR 165 )" u="1"/>
        <s v="CR 43 A CL 31 -55" u="1"/>
        <s v="RURAL_188024304500000001_PROV.FINCA LA ESPERANZA" u="1"/>
        <s v="RURAL_190657200459000002_PROV.VDA LA MARIA" u="1"/>
        <s v="RURAL_188022835600000002_PROV.VDA MACANAL" u="1"/>
        <s v="RURAL_190319203837000001_PROV.190319203837000000" u="1"/>
        <s v="RURAL_190616200202390001_PROV.VEREDA LOS PINOS" u="1"/>
        <s v="RURAL_190698200602100001_VEREDA POTRERITO" u="1"/>
        <s v="RURAL_190149200783887004_VDA CAMPO ALEGRE" u="1"/>
        <s v="RURAL_190400200426100002_VDA LA ALMERIA" u="1"/>
        <s v="RURAL_190318203335250001_PROV.VEREDA BELLAVISTA" u="1"/>
        <s v="RURAL_190674200674750003_PROV.VDA CHAPARRAL" u="1"/>
        <s v="RURAL_190660200600936002_PROV.VEREDA SAN FRANCISCO" u="1"/>
        <s v="RURAL_190616200222414013_PROV.VDA SANTA BARBARA" u="1"/>
        <s v="RURAL_190758200370850010_PROV.VDA SAN FRANCISCO" u="1"/>
        <s v="RURAL_190319205326770037_VDA TOLDAS" u="1"/>
        <s v="RURAL_190313200771915003_PROV.VEREDA REYES" u="1"/>
        <s v="RURAL_190847200657400100_HONDA PARTE BAJA" u="1"/>
        <s v="RURAL_190792100299501000_190792100299501000" u="1"/>
        <s v="RURAL_190467100045600001_CALLE CEMENTERIO" u="1"/>
        <s v="RURAL_146027470000000101" u="1"/>
        <s v="RURAL_190383100419500000_EL CRUCERO PUENTE VIEJO" u="1"/>
        <s v="RURAL_190604100338440901_CR 15N 18A-23 IN 104" u="1"/>
        <s v="RURAL_190040101219585000_LOS ANGELES" u="1"/>
        <s v="RURAL_190040101113100105_DG 37 N 32-130 INT 202" u="1"/>
        <s v="RURAL_190040101113100301_DG 37 32-130 INT 301" u="1"/>
        <s v="RURAL_190040101113100106_DG 37 N 32-130 INT 302" u="1"/>
        <s v="RURAL_190040101113100107-DG 37 N 32-130 INT 401" u="1"/>
        <s v="RURAL_190040101113100108_DG 37 N 32-130 INT 402" u="1"/>
        <s v="RURAL_190550200115800001_PROV.190550200115800000" u="1"/>
        <s v="RURAL_190550200115800004_PROV.190550200115800000" u="1"/>
        <s v="RURAL_190550200115800003_PROV.190550200115800000" u="1"/>
        <s v="RURAL_190550200115800002_PROV.190550200115800000" u="1"/>
        <s v="RURAL_190670101080300301_CL 22 CR 14 INTERIOR 301" u="1"/>
        <s v="RURAL_190758100788230002" u="1"/>
        <s v="RURAL_190318100086000301 CL 51 47-013 (INTERIOR 30" u="1"/>
        <s v="RURAL_190375100822552003_LT Q3 URB COLOMBIERE" u="1"/>
        <s v="RURAL_190616100333498000_VDA CUCHILLAS" u="1"/>
        <s v="RURAL_190758100788230003" u="1"/>
        <s v="RURAL_163006878200000001_PROV.163006878200000000" u="1"/>
        <s v="RURAL_163006878200000002_PROV.163006878200000000" u="1"/>
        <s v="RURAL_163006878200000004_PROV.163006878200000000" u="1"/>
        <s v="CL 47 A CR 37 -28 (INTERIOR 201 )" u="1"/>
        <s v="RURAL_190840100109253005" u="1"/>
        <s v="RURAL_190190100229400002" u="1"/>
        <s v="RURAL_190840100109253007" u="1"/>
        <s v="RURAL_190840100109253008" u="1"/>
        <s v="RURAL_190604100345560101" u="1"/>
        <s v="RURAL_163006915000800012__PORVENIR" u="1"/>
        <s v="RURAL_163006915000800014__PORVENIR" u="1"/>
        <s v="RURAL_163006915000800013__PORVENIR" u="1"/>
        <s v="RURAL_190893100486080004_NUEVA ESPERANZA" u="1"/>
        <s v="CL 53 CR 54 -64" u="1"/>
        <s v="RURAL_190617200670450000_VEREDA CABECERAS" u="1"/>
        <s v="190149100205240101_CATTLEYA" u="1"/>
        <s v="RURAL_190368200526600003_PROV.CASTALIA" u="1"/>
        <s v="RURAL_190368200526600002_PROV.CASTALIA" u="1"/>
        <s v="RURAL_190368200526600004_PROV.CASTALIA" u="1"/>
        <s v="RURAL_190616200450673002_PROV.VEREDA LA MOSQUITA" u="1"/>
        <s v="RURAL_190209100073400002" u="1"/>
        <s v="RURAL_190319203806120100_PROV.190319203806120000" u="1"/>
        <s v="RURAL_190674200551700004_PROV.VDA LA MADALENA" u="1"/>
        <s v="RURAL_190674200714050003_PROV.VDA LAS HOJAS" u="1"/>
        <s v="RURAL_190318203146700002_PROV.VDA LA PASTORCITA" u="1"/>
        <s v="RURAL_190579101936660002_LLANO GRANDE" u="1"/>
        <s v="RURAL_190375100290894000_SAN SEB CAMP MZ A LT 13" u="1"/>
        <s v="RURAL_190102200865150068_PROV.LOTE 2 LA PAMPA" u="1"/>
        <s v="RURAL_190893100428410103_ VILLA MARIA" u="1"/>
        <s v="RURAL_188024848300000000_VDA DANTAS" u="1"/>
        <s v="RURAL_190138100037100007_BARRIO VERSALLES" u="1"/>
        <s v="RURAL_190375100623442000_CR22 CL5B-44 PARQD PAYUCO" u="1"/>
        <s v="RURAL_190284100932640005_ VDA EL BORDO" u="1"/>
        <s v="RURAL_190847100145010001_BARRIO 20 DE JULIO" u="1"/>
        <s v="RURAL_190607200681600001_PANTALIO" u="1"/>
        <s v="RURAL_190149200851205000_VEREDA BETANIA" u="1"/>
        <s v="RURAL_190197100028100000_CR 19 N 19-37" u="1"/>
        <s v="RURAL_190318101566500000_CR 52 D CL 38 -52" u="1"/>
        <s v="RURAL_190585200326492000_ CR 51A 48 -72 MZ 4 CS" u="1"/>
        <s v="RURAL_188025331500000009_PIEDRAS ARRIBA" u="1"/>
        <s v="RURAL_188025331510000000_PIEDRAS ARRIBA" u="1"/>
        <s v="RURAL_190318204801890000" u="1"/>
        <s v="RURAL_190885100084350003_GUAYABITO" u="1"/>
        <s v="CL 32 C SUR CR 45 -10" u="1"/>
        <s v="RURAL_163006878200000006_PROV.RURAL_16300687820000" u="1"/>
        <s v="RURAL_163006878200000007_PROV.RURAL_16300687820000" u="1"/>
        <s v="RURAL_190885100084350004_GUAYABITO" u="1"/>
        <s v="CR 118 CL 39 A -90 (INTERIOR 401 )" u="1"/>
        <s v="RURAL_190318203162000003_VEREDA EL SANGO" u="1"/>
        <s v="CL 10 A CR 70 -86 (INTERIOR 301 )" u="1"/>
        <s v="CR 10 CL 55 -423 (INTERIOR 2214 )" u="1"/>
        <s v="RURAL_190234100181800000_DABEIBA" u="1"/>
        <s v="CL 48 CR 1 AA -48 (INTERIOR 9901 )" u="1"/>
        <s v="CL 53 CR 35 -26 (INTERIOR 201 )" u="1"/>
        <s v="CL 53 CR 35 -26 (INTERIOR 401 )" u="1"/>
        <s v="CL 15 CR 103 -90 (INTERIOR 201 )" u="1"/>
        <s v="RURAL_190861200778100005_VDA. EL RINCON" u="1"/>
        <s v="RURAL_190138200804456004_VEREDA EL PASO" u="1"/>
        <s v="RURAL_130019455400000001_VDA SAN IGNACIO" u="1"/>
        <s v="RURAL_163003521400000002_RURAL ITAGUI EL PORVENIR" u="1"/>
        <s v="CL 55 EE CR 6 A -30 (INTERIOR 302 )" u="1"/>
        <s v="CL 44 CR 90 A -97" u="1"/>
        <s v="CR 80 CL 34 -16" u="1"/>
        <s v="RURAL_181030175205000002" u="1"/>
        <s v="CL 18 CR 90 -85 (INTERIOR 110 )" u="1"/>
        <s v="CL 18 CR 90 -85 (INTERIOR 111 )" u="1"/>
        <s v="RURAL_130023948500000001" u="1"/>
        <s v="RURAL_190318203167310007_VDA EL SANGO KL 19" u="1"/>
        <s v="CL 48 D CR 102 B -105 (INTERIOR 101 )" u="1"/>
        <s v="CL 20 AB CR 83 -90 (INTERIOR 102 )" u="1"/>
        <s v="CR 69 CL 41 B SUR -79 (INTERIOR 202 )" u="1"/>
        <s v="CL 33 B CR 102 -57" u="1"/>
        <s v="CL 36 CR 80 -6" u="1"/>
        <s v="RURAL_181040589000000002" u="1"/>
        <s v="CL 2 B CR 81 B -207 (INTERIOR 150 )" u="1"/>
        <s v="CL 26 CR 65 B -74" u="1"/>
        <s v="RURAL_163004463800000102" u="1"/>
        <s v="CL 18 CR 91 -29 (INTERIOR 104 )" u="1"/>
        <s v="CR 103 F CL 57 B -9 (INTERIOR 201 )" u="1"/>
        <s v="RURAL_190031101417300001_190031101417300001" u="1"/>
        <s v="RURAL_190318203167310004_VDA EL SANGO GUARNE" u="1"/>
        <s v="RURAL_190002200700350001_SAN JOSE" u="1"/>
        <s v="RURAL_190197200898307003_VDA EL RETIRO" u="1"/>
        <s v="RURAL_190197200898608003_VDA EL RETIRO" u="1"/>
        <s v="CL 5 SUR CR 80 AC -54 (INTERIOR 207 )" u="1"/>
        <s v="RURAL_190440200812125002" u="1"/>
        <s v="RURAL_163008193900000000_VEREDA AJIZAL II" u="1"/>
        <s v="CR 91 A CL 13 -47 (INTERIOR 101 )" u="1"/>
        <s v="RURAL_116005544500000202_116005544500000202" u="1"/>
        <s v="RURAL_190674200535050001_VEREDA LAS FRIAS" u="1"/>
        <s v="RURAL_190440200551378902_VDA_CIMARRONA" u="1"/>
        <s v="CL 55 CR 7 -28 (INTERIOR 215 )" u="1"/>
        <s v="CL 56 H CR 17 A -88" u="1"/>
        <s v="CR 34 E CL 31 -105 (INTERIOR 201 )" u="1"/>
        <s v="CR 34 E CL 31 -105 (INTERIOR 202 )" u="1"/>
        <s v="RURAL_190318203167310006" u="1"/>
        <s v="RURAL_190674200707600002_VDA LA COMPANIA ABAJO" u="1"/>
        <s v="CR 59 A CL 38 AA -101 (INTERIOR 8000 )" u="1"/>
        <s v="CR 45 CL 79 SUR -176 (INTERIOR 8001 )" u="1"/>
        <s v="CR 34 E CL 31 -105 (INTERIOR 301 )" u="1"/>
        <s v="CR 45 CL 79 SUR -176 (INTERIOR 8002 )" u="1"/>
        <s v="CR 34 E CL 31 -107 (INTERIOR 101 )" u="1"/>
        <s v="CR 34 E CL 31 -107 (INTERIOR 102 )" u="1"/>
        <s v="RURAL_190698200497800037_PAVAS CUCHILLAS" u="1"/>
        <s v="RURAL_190040101219500301_AV-30 N 22-122 INT 301" u="1"/>
        <s v="RURAL_190579101936660001_LLANO GRANDE" u="1"/>
        <s v="RURAL_190040101106700000_DIAG 37 CR 32 -15" u="1"/>
        <s v="RURAL_190040101208820000_ANORI" u="1"/>
        <s v="RURAL_190040101088300401_DG 35 N 34-128" u="1"/>
        <s v="RURAL_190674200504705101_VDA EL CALVARIO" u="1"/>
        <s v="RURAL_176061913110000000_176061913110000000" u="1"/>
        <m u="1"/>
        <s v="RURAL_190400100299367000_CL 5 A CR 11 -31 (201)" u="1"/>
        <s v="RURAL_190002100239543000_CL 52 CR 57 A -72" u="1"/>
        <s v="CR 25 AA CL 56 B -25 (INTERIOR 201 )" u="1"/>
        <s v="CL 18 CR 81 -10 (INTERIOR 201 )" u="1"/>
        <s v="CL 18 CR 81 -10 (INTERIOR 202 )" u="1"/>
        <s v="CL 18 CR 81 -10 (INTERIOR 301 )" u="1"/>
        <s v="CL 18 CR 81 -10 (INTERIOR 302 )" u="1"/>
        <s v="RURAL_190425100132430000_" u="1"/>
        <s v="CR 82 CL 1 SUR -118 (INTERIOR 301 )" u="1"/>
        <s v="CR 82 CL 1 SUR -118 (INTERIOR 201 )" u="1"/>
        <s v="CL 50 CR 51 -55 (INTERIOR 1 )" u="1"/>
        <s v="RURAL_190740100056800007 CL 12 5-23 CASA 5" u="1"/>
        <s v="RURAL_190740100056800010 CL 12 5-23 CASA 8" u="1"/>
        <s v="RURAL_190740100056800011 CL 12 5-23 CASA 3" u="1"/>
        <s v="CR 84 CL 41 A SUR -92 (INTERIOR 199 )" u="1"/>
        <s v="RURAL_190736105427900000_190736105427900000" u="1"/>
        <s v="CL 29 CR 28 -54 (INTERIOR 201 )" u="1"/>
        <s v="RURAL_181007004600000004_PROV.VEREDA 14 HORIZONTES" u="1"/>
        <s v="RURAL_163002457001000201_163002457001000201" u="1"/>
        <s v="RURAL_190736105508900004_BRR MARMAJITO" u="1"/>
        <s v="RURAL_190736105508900003_BRR MARMAJITO" u="1"/>
        <s v="RURAL_190400200353130000_VDA LAS ACACIAS" u="1"/>
        <s v="RURAL_163018708100000101" u="1"/>
        <s v="CL 39 DA CR 119 C -162 (INTERIOR 272 )" u="1"/>
        <s v="RURAL_190674200740250003_PROV.VDA EL POTRERO" u="1"/>
        <s v="CL 62 CR 88 C -81 (INTERIOR 109 )" u="1"/>
        <s v="RURAL_190698200567655001_PROV.VDA PANTANILLO" u="1"/>
        <s v="RURAL_190319207270835002_PROV.VDA OVEJAS" u="1"/>
        <s v="CL 45 D CR 14 B -48 (INTERIOR 401 )" u="1"/>
        <s v="RURAL_190674200594095000_VDA LA ENEA" u="1"/>
        <s v="CL 54 AA CR 7 A ESTE -14 (INTERIOR 140 )" u="1"/>
        <s v="RURAL_190607200490292003_PROV.PARCELACIÓN MONTECAS" u="1"/>
        <s v="RURAL_190605100019930010_SANTA ISABEL" u="1"/>
        <s v="RURAL_190042100206250001_BARRIO LA MAQUEA" u="1"/>
        <s v="RURAL_190378100034280002_TRES Y MEDIA" u="1"/>
        <s v="RURAL_190319206527800000_VDA LA CLARA" u="1"/>
        <s v="CL 55 A CR 125 A -96 (INTERIOR 123 )" u="1"/>
        <s v="CL 54 CR 121 B -20" u="1"/>
        <s v="RURAL_190440200637650003_VDA CHAGUALO KM42+700" u="1"/>
        <s v="RURAL_190735101997200003_KR 45 N47A 106" u="1"/>
        <s v="CL 53 B CR 78 -148" u="1"/>
        <s v="CL 38 A CR 27 A -51 (INTERIOR 1104 )" u="1"/>
        <s v="CR 12 CL 54 -54 (INTERIOR 201 )" u="1"/>
        <s v="RURAL_190197100124273202_CR 23B CL 14 -09" u="1"/>
        <s v="RURAL_190439100680720304_CL 18 B N 36 B 62 INT 304" u="1"/>
        <s v="CL 57 B CR 16 D -69 (INTERIOR 101 )" u="1"/>
        <s v="CL 53 CR 10 C -12 (INTERIOR 316 )" u="1"/>
        <s v="RURAL_190022200564625000" u="1"/>
        <s v="CL 32 CR 33 B -63 (INTERIOR 1111 )" u="1"/>
        <s v="RURAL_147004500000000005_CRGSANCRISTOBAL VDALAPALM" u="1"/>
        <s v="RURAL_190550200617840000_CUATRO ESQUINAS" u="1"/>
        <s v="RURAL_190102200789850000_VEREDA LA INDIA" u="1"/>
        <s v="CR 18 E CL 56 F -34 (INTERIOR 211 )" u="1"/>
        <s v="RURAL_190033200590738000_VDA SAN ANTONIO" u="1"/>
        <s v="CR 90 A CL 12 -16 (INTERIOR 201 )" u="1"/>
        <s v="CR 90 A CL 12 -16 (INTERIOR 202 )" u="1"/>
        <s v="RURAL_190091200847200000_VDA ST CECILIA" u="1"/>
        <s v="RURAL_190306200610188000_SAN ISIDRO LA LOMITA" u="1"/>
        <s v="RURAL_190138200830922000_190138200830922000" u="1"/>
        <s v="RURAL_174008747000000000_GOMEZ PLATA" u="1"/>
        <s v="RURAL_190604100346100000_190604100346100000" u="1"/>
        <s v="RURAL_163015374700000002_163015374700000002" u="1"/>
        <s v="RURAL_190042100208035101" u="1"/>
        <s v="RURAL_190736205471400001_PROV.MARMAJON" u="1"/>
        <s v="RURAL_190197200646070001_PROV.VEREDA LA PIÑUELA" u="1"/>
        <s v="RURAL_188023003600000008_PROV.VDA EL SILENCIO SECT" u="1"/>
        <s v="RURAL_188003847200110004_PROV.188003847200110000" u="1"/>
        <s v="RURAL_188003847200110005_PROV.188003847200110000" u="1"/>
        <s v="RURAL_190809100038255000" u="1"/>
        <s v="RURAL_190616200451629004_VEREDA LA MOSQUITA" u="1"/>
        <s v="RURAL_190550200400200003_PARC OLIVARES LT3" u="1"/>
        <s v="RURAL_190674200563000001_PROV.VEREDA EL CALVARIO" u="1"/>
        <s v="RURAL_190318203215400001_PROV.190318203215400000" u="1"/>
        <s v="RURAL_190617200774100000_PARC LA SELVA LT 43" u="1"/>
        <s v="RURAL_190674200637470008_PROV.VDA EL CORAL" u="1"/>
        <s v="RURAL_190440200603848001_VDA LA ESPERANZA" u="1"/>
        <s v="RURAL_190440200780820000_VD31PD146" u="1"/>
        <s v="RURAL_190376200520505000_CL 2B CR 17 -140" u="1"/>
        <s v="RURAL_187003117565000000_VDA EL CANEY" u="1"/>
        <s v="RURAL_190604100334065000_ BRR LAS FLORES" u="1"/>
        <s v="RURAL_190318204805930002_PROV.190318204805930000" u="1"/>
        <s v="RURAL_190318203304752005_PROV.190318203304752000" u="1"/>
        <s v="RURAL_190642200610770001_PROV.GULUNGA PARTE MEDIA" u="1"/>
        <s v="RURAL_190044200574050001_CORREGIMIENTO DE GUINTAR" u="1"/>
        <s v="RURAL_190044200587800001_QUINTAR" u="1"/>
        <s v="RURAL_190364200891600001_VEREDA LA HERRERA" u="1"/>
        <s v="RURAL_190368200728800002_PROV.LOS ARRAYANES" u="1"/>
        <s v="RURAL_190649200260300001_PROV.VEREDA DINAMARCA" u="1"/>
        <s v="RURAL_147011603000000011" u="1"/>
        <s v="CR 129 CL 55 -115 (INTERIOR 105 )" u="1"/>
        <s v="RURAL_190105200914125003_PROV.LA COMPAÑIA PEÑALIZA" u="1"/>
        <s v="RURAL_190042100231010202_LA VIRGENCITA" u="1"/>
        <s v="RURAL_190042100324100000_LLANO DE BOLIVAR" u="1"/>
        <s v="RURAL_190040101245400000_CALLE COMERCIO" u="1"/>
        <s v="RURAL_190736103305200000_CL 57 A NO 51-86" u="1"/>
        <s v="CR 22 CL 53 -76" u="1"/>
        <s v="RURAL_190604100348920000_190604100348920000" u="1"/>
        <s v="RURAL_190736103344000001_CL 55 47-42" u="1"/>
        <s v="RURAL_190736105273678001_CAMACOL SECTOR EL MILENIO" u="1"/>
        <s v="RURAL_190670101094900301_CL 21 CR 17-20 INTERIOR 3" u="1"/>
        <s v="RURAL_190670101094900302_CL 21 CR 17-50 INTERIOR 3" u="1"/>
        <s v="RURAL_190197100067284003" u="1"/>
        <s v="CL 65 A CR 144 -56 (INTERIOR 1135 )" u="1"/>
        <s v="RURAL_190736104767100202_CL 54A N 53 49 39" u="1"/>
        <s v="CL 62 AA CR 106 B -59" u="1"/>
        <s v="CL 65 A CR 148 -23" u="1"/>
        <s v="RURAL_190670101323000101_CR 18 CL 16-44INTERIOR101" u="1"/>
        <s v="RURAL_190040101219500901_AV  30 N 22-122" u="1"/>
        <s v="RURAL_190375100026200106_CR 13 CL 19 -90 INT 106" u="1"/>
        <s v="RURAL_190657200605528003_PROV.VEREDA LA LINDA" u="1"/>
        <s v="CL 32 CR 33 B -113" u="1"/>
        <s v="RURAL_190149100381310305_CL 29 CR 29 49 INT 305" u="1"/>
        <s v="RURAL_190149100381310105_CL 29 CR 29 -53 LC105" u="1"/>
        <s v="RURAL_190149100381310106_CL 29 CR 29 -45 LC106" u="1"/>
        <s v="RURAL_190400100219400021_CR 11 CL 10 -21 LC" u="1"/>
        <s v="RURAL_190306100072734006_CR 9A NO 13 - 24 BARRIO L" u="1"/>
        <s v="DIAG 45 CL 32 -20 (INTERIOR 301 )" u="1"/>
        <s v="RURAL_190138100097050007" u="1"/>
        <s v="CL 31 CR 77 -70" u="1"/>
        <s v="RURAL_146004685000000000_146004685000000000" u="1"/>
        <s v="RURAL_190138100134300012_CR BOLIVAR" u="1"/>
        <s v="CR 76 CL 5 -92 (INTERIOR 110 )" u="1"/>
        <s v="CL 52 A CR 23 -45 (INTERIOR 101 )" u="1"/>
        <s v="CL 57 F CR 92 CC -55 (INTERIOR 190 )" u="1"/>
        <s v="RURAL_190042100463350003_CR 9 7 -09 LOTE 10" u="1"/>
        <s v="RURAL_190660100073000002_CALLE 21 MIRADOR DEL RÍO" u="1"/>
        <s v="RURAL_190580104415200000_BODEGA DE RIELES" u="1"/>
        <s v="CL 48 BB CR 110 -75" u="1"/>
        <s v="RURAL_114008712000000000_VEREDA_EL JARDIN" u="1"/>
        <s v="CL 52 CR 4 -41" u="1"/>
        <s v="CL 55 H CR 3 -32 (INTERIOR 202 )" u="1"/>
        <s v="CR 40 CL 51 -143 (INTERIOR 302 )" u="1"/>
        <s v="RURAL_190031101458700001_CL 21 N°27-017 IN 109" u="1"/>
        <s v="CR 3 CL 55 H -25 (INTERIOR 101 )" u="1"/>
        <s v="RURAL_190657100007083000_CONT 006910 BARRIO NUEVO" u="1"/>
        <s v="RURAL_163006915000800011__PORVENIR" u="1"/>
        <s v="RURAL_190893100419825001_LAS VEGAS" u="1"/>
        <s v="CR 53 CL 50 -30" u="1"/>
        <s v="RURAL_114008502000000001_PROV.114008502000000000" u="1"/>
        <s v="RURAL_190285200713544004_CR 20 CL19 4_LT 2(INT 400" u="1"/>
        <s v="RURAL_190856200429790000_VDA LA FABIANA HD" u="1"/>
        <s v="RURAL_190318204904828001_PROV.VDA LA MOSQUITA" u="1"/>
        <s v="RURAL_190607200510600000_VEREDA DON DIEGO" u="1"/>
        <s v="RURAL_190698200106022000_VDA VARGAS BD 1" u="1"/>
        <s v="RURAL_190736208131600020_PROV.RURAL_19073620813160" u="1"/>
        <s v="RURAL_190736208131600245" u="1"/>
        <s v="CL 46 D CR 2 AE -3 (INTERIOR 302 )" u="1"/>
        <s v="RURAL_190607200606225000_190607200606225000" u="1"/>
        <s v="RURAL_122002400000001015_INT 5_KM3_101_STA ELENA" u="1"/>
        <s v="RURAL_122002400000002015_INT 5_KM3_201_STA ELENA" u="1"/>
        <s v="RURAL_122002400000003015_INT 5_KM3_301_STA ELENA" u="1"/>
        <s v="RURAL_163015119000000302_RURAL ITAGUI EL PEDREGAL" u="1"/>
        <s v="CL 66 CR 131 -16 (INTERIOR 100 )" u="1"/>
        <s v="RURAL_190368200688658005" u="1"/>
        <s v="CR 8 A CL 52 -36 (INTERIOR 101 )" u="1"/>
        <s v="CL 9 A SUR CR 56 D -21 (INTERIOR 311 )" u="1"/>
        <s v="CL 8 SUR CR 52 -90 (INTERIOR 201 )" u="1"/>
        <s v="RURAL_146034857000000115" u="1"/>
        <s v="RURAL_146024040500000102" u="1"/>
        <s v="CL 2 B CR 80 A -30" u="1"/>
        <s v="RURAL_190501200453800002_PROV.VEREDA EL PENCAL" u="1"/>
        <s v="RURAL_190679100062855000_SC CAMIN AL CAUCA" u="1"/>
        <s v="RURAL_190809200530300001_PROV.VDA PUENTE SOTO" u="1"/>
        <s v="CR 20 C CL 56 B -49 (INTERIOR 303 )" u="1"/>
        <s v="CR 20 C CL 56 B -49 (INTERIOR 202 )" u="1"/>
        <s v="CR 26 CL 52 -23" u="1"/>
        <s v="CL 32 B CR 77 A -12" u="1"/>
        <s v="RURAL_190688200311000001_PROV.VEREDA FALDAS DEL NU" u="1"/>
        <s v="RURAL_190234100117300000_FINCA ALTO BONITO" u="1"/>
        <s v="RURAL_163007083610000201_ITAGUI AJIZAL" u="1"/>
        <s v="RURAL_125004748000000019_CL 23 S 1A 30 (IN 19)" u="1"/>
        <s v="CR 7 CL 57 B -26 (INTERIOR 202 )" u="1"/>
        <s v="VARIANTE YOLOMBO PARAJE EL CHOCHO LOTE LOS OLIVARE" u="1"/>
        <s v="CL 62 CR 105 B -11 (INTERIOR 201 )" u="1"/>
        <s v="RURAL_125004765400000100_125004765400000100" u="1"/>
        <s v="CL 18 CR 90 -68 (INTERIOR 102 )" u="1"/>
        <s v="CL 45 CR 29 -19" u="1"/>
        <s v="CR 107 CL 34 CC -40" u="1"/>
        <s v="CL 39 C CR 114 -1" u="1"/>
        <s v="CR 24 BB CL 56 C -26 (INTERIOR 302 )" u="1"/>
        <s v="CL 18 CR 103 -153 (INTERIOR 401 )" u="1"/>
        <s v="RURAL_190616200493095001_PROV.VEREDA YARUMAL" u="1"/>
        <s v="CL 18 CR 103 -153 (INTERIOR 402 )" u="1"/>
        <s v="RURAL_190890100209800002_BARRIO SANTA BARBARA" u="1"/>
        <s v="RURAL_190890100024400020_BARRIO LA ESPIGA" u="1"/>
        <s v="CR 87 CL 35 C -47" u="1"/>
        <s v="RURAL_190042200990822001_PROV.VEREDA YERBABUENAL" u="1"/>
        <s v="CL 38 A SUR CR 66 B -88 (INTERIOR 213 )" u="1"/>
        <s v="RURAL_170055160000000004" u="1"/>
        <s v="RURAL_190450200087103003_VEREDA GUAYAQUIL" u="1"/>
        <s v="RURAL_190657200110550002_VEREDA ALTO DE DOLORES" u="1"/>
        <s v="RURAL_190105200925860020_190105200925860020" u="1"/>
        <s v="RURAL_190105200925860119_190105200925860119" u="1"/>
        <s v="RURAL_190861100044240005_CL 58 CR 52C_MZ-M_LT9_INT" u="1"/>
        <s v="RURAL_190861100044240006_CL 58 CR 52C_MZ-M_LT13_ I" u="1"/>
        <s v="RURAL_190885200620156000_190885200620156000" u="1"/>
        <s v="RURAL_190657200458120101_VDA LA MARIA" u="1"/>
        <s v="RURAL_190670201864465010_VEREDA PUENTE NEGRO" u="1"/>
        <s v="RURAL_190031201913160005_190031201913160005_VEREDA" u="1"/>
        <s v="CL 54 CR 81 -55 (INTERIOR 1008 )" u="1"/>
        <s v="RURAL_190657200458000101_190657200458000101" u="1"/>
        <s v="RURAL_190657200402780101_EFE GOMEZ" u="1"/>
        <s v="RURAL_190584200371010001_SECTOR EL CEMENTERIO" u="1"/>
        <s v="RURAL_147016100000000001_147016100000000001" u="1"/>
        <s v="RURAL_190318203135000002_PROV.190318203135000000" u="1"/>
        <s v="CR 25 CL 39 B SUR -101 (INTERIOR 9911 )" u="1"/>
        <s v="RURAL_190617200652293014_PROV.PARCELACION HARAS CA" u="1"/>
        <s v="RURAL_190649100185100501" u="1"/>
        <s v="RURAL_190757200616700006_PROV.VDA AURES" u="1"/>
        <s v="RURAL_190890100534654000" u="1"/>
        <s v="RURAL_190576200859474001_PROV.VILLA INÉS" u="1"/>
        <s v="RURAL_190319203817770000_VEREDA JUAN XXIII" u="1"/>
        <s v="RURAL_190736105425206002_LA PATERA" u="1"/>
        <s v="CL 50 CR 51 -52 (LC 101 )" u="1"/>
        <s v="RURAL_190615100695000001_CR 39AA 45A- 227" u="1"/>
        <s v="RURAL_190318204813153000_VDA SAN JOSE" u="1"/>
        <s v="RURAL_190616100415366006" u="1"/>
        <s v="RURAL_190674100374670101_DIAG 34 CL 23 -70 IN 101" u="1"/>
        <s v="CL 47 C CR 61 -105 (INTERIOR 152 )" u="1"/>
        <s v="CL 47 C CR 61 -105 (INTERIOR 150 )" u="1"/>
        <s v="RURAL_190319206915950001_PROV.VEREDA GUAPANTE" u="1"/>
        <s v="RURAL_190440200563479007_VDA CAMPO ALEGRE" u="1"/>
        <s v="RURAL_190616200353870002_PROV.VEREDA LAS CUCHILLAS" u="1"/>
        <s v="RURAL_188023003600000007_PROV.VDA EL SILENCIO SECT" u="1"/>
        <s v="RURAL_190440200541150002_VDA BELEN LA JULIA" u="1"/>
        <s v="RURAL_146014185000000203_TRITURADORA PAVIMENTOS AB" u="1"/>
        <s v="CR 79 CL 41 A -31" u="1"/>
        <s v="RURAL_190614100295020593_6.164593N - -75.474119E" u="1"/>
        <s v="CL 28 A CR 65 A -18 (INTERIOR 301 )" u="1"/>
        <s v="RURAL_190604100332580011_LAS PAVAS" u="1"/>
        <s v="RURAL_190670201673660001_PROV.VDA. MANIZALEZ" u="1"/>
        <s v="RURAL_190029200862125000_190029200862125000" u="1"/>
        <s v="RURAL_163012514000001201" u="1"/>
        <s v="RURAL_163012514000001202_163012514000001202" u="1"/>
        <s v="RURAL_190206200984581006_PROV.VDA AGUAS FRIAS" u="1"/>
        <s v="CL 57 A CR 30 -15" u="1"/>
        <s v="RURAL_190440200564697000_LA ESPERANZA" u="1"/>
        <s v="CL 76 SUR CR 60 -51 (INTERIOR 100 )" u="1"/>
        <s v="RURAL_190149100155595101_TV 19 N 36 -76 INT 101" u="1"/>
        <s v="RURAL_190628200630745004_EL TAMBO" u="1"/>
        <s v="RURAL_190628200630745005_EL TAMBO" u="1"/>
        <s v="CR 36 CL 25 -36" u="1"/>
        <s v="RURAL_163006575000000201_VDA AJIZAL" u="1"/>
        <s v="RURAL_190400200528153003_PROV._VDA QUEBRADA NEGRA" u="1"/>
        <s v="CL 62 CR 57 -23" u="1"/>
        <s v="CL 53 CR 42 -30" u="1"/>
        <s v="VEREDA LA CONVENCIÓN - ZONA E - LOTES 52 - 53 Y 54" u="1"/>
        <s v="RURAL_190439100680554000_CL 19 CR 36 B -6" u="1"/>
        <s v="RURAL_125002506000000000_CL 22B S CR 6A-60 IN 140" u="1"/>
        <s v="CR 24 B CL 57 EE -45" u="1"/>
        <s v="CR 52 CL 54 -36" u="1"/>
        <s v="CR 24 CL 57 EE -51" u="1"/>
        <s v="RURAL_181009430000000000_VEREDA GUAMITO" u="1"/>
        <s v="RURAL_147015980000000000_147015980000000000" u="1"/>
        <s v="RURAL_176061913000000004_PROV.VDA EL ROSARIO" u="1"/>
        <s v="DIAG 42 CL 40 A -34" u="1"/>
        <s v="CL 49 AA CR 99 E -72 (INTERIOR 3207 )" u="1"/>
        <s v="RURAL_190757200262450000_VDA EL BOSQUE" u="1"/>
        <s v="CR 44 CL 38 -58" u="1"/>
        <s v="RURAL_190616100000450000_CR 55A N 26-421" u="1"/>
        <s v="RURAL_163012514000001101_163012514000001101" u="1"/>
        <s v="RURAL_190616100403427001_ALTO BONITO ENTRADA 9" u="1"/>
        <s v="RURAL_190761100012560070_LA BRUNERA" u="1"/>
        <s v="CR 29 C CL 40 D SUR -2" u="1"/>
        <s v="CR 46 D CL 75 SUR -48" u="1"/>
        <s v="RURAL_126007920000000102_PROV.RURAL_12600792000000" u="1"/>
        <s v="RURAL_126010500000000052_MEDELLIN LAS PALMAS" u="1"/>
        <s v="CR 33 CL 36 B -27" u="1"/>
        <s v="RURAL_114000557000000102_114000557000000102" u="1"/>
        <s v="CL 10 CR 43 B -47" u="1"/>
        <s v="CR 10 CL 19 SUR -196 (INTERIOR 26 )" u="1"/>
        <s v="CR 36 A CL 65 B -72" u="1"/>
        <s v="CR 24 CL 23 -24 (PI 1 )" u="1"/>
        <s v="CL 47 C CR 61 -81 (INTERIOR 3256 )" u="1"/>
        <s v="RURAL_190283200831500001_PROV.VEREDA JONAS" u="1"/>
        <s v="RURAL_190284200937050001_PROV.VEREDA SAN LAZARO" u="1"/>
        <s v="RURAL_190450200085900002_PROV._GUAYAQUIL" u="1"/>
        <s v="RURAL_190789100343200003_CRA 11 CUATRO ESQUINAS" u="1"/>
        <s v="RURAL_190607200501460001_PROV.VRD EL PORTENTO" u="1"/>
        <s v="RURAL_190674200614810005_VEREDA LA ENEA" u="1"/>
        <s v="RURAL_190858100150360101" u="1"/>
        <s v="RURAL_190319203800490002_VDA EL GUAMITO" u="1"/>
        <s v="RURAL_190145100130150102" u="1"/>
        <s v="CL 57 CR 19 -102 (INTERIOR 301 )" u="1"/>
        <s v="RURAL_190674200642100003_PROV.CHAPARRAL" u="1"/>
        <s v="RURAL_190102200851855002_PROV.ARENALES" u="1"/>
        <s v="CL 56 B CR 19 -10 (INTERIOR 402 )" u="1"/>
        <s v="RURAL_190616200213000002_PROV.VDA SANTA BARBARA" u="1"/>
        <s v="RURAL_190690100165400902" u="1"/>
        <s v="RURAL_190690100165400901" u="1"/>
        <s v="RURAL_190690100165400202" u="1"/>
        <s v="RURAL_190690100165400201" u="1"/>
        <s v="RURAL_190690100165400102" u="1"/>
        <s v="RURAL_190206200515910002_PROV.VDA LAS FRIAS" u="1"/>
        <s v="RURAL_190059200419400001_PROV.VEREDA LA HERRADURA" u="1"/>
        <s v="RURAL_19031920230312000_VEREDA JUAN XXIII SECTOR" u="1"/>
        <s v="RURAL_190411200541470004_PROV.VEREDA CURITI" u="1"/>
        <s v="CL 14 A CR 90 -134 (INTERIOR 201 )" u="1"/>
        <s v="RURAL_130019430000000000 PC SAN FRANCISCO Z.C 2" u="1"/>
        <s v="RURAL_190617200535031002_VEREDA LA CONVENCION ZONA" u="1"/>
        <s v="CL 10 CR 8 -300" u="1"/>
        <s v="RURAL_190789100231750012_CRA 14 17-86" u="1"/>
        <s v="CR 18 CL 56 -4 (INTERIOR 233 )" u="1"/>
        <s v="RURAL_190375100833526001_CR 7 A CL 13 B - 35" u="1"/>
        <s v="RURAL_190364200654300000_VEREDA CRISTIANIA" u="1"/>
        <s v="RURAL_190091200688810002_VEREDA EL HOYO FINCA LA B" u="1"/>
        <s v="RURAL_190190100489200201_CL 20 CR 15 -34" u="1"/>
        <s v="RURAL_190584200371010201_SC EL CEMENTERIO" u="1"/>
        <s v="RURAL_190149200860702002_PROV.VEREDA BETANIA" u="1"/>
        <s v="RURAL_190616200271530001_PROV.VDA LA PORQUERA" u="1"/>
        <s v="RURAL_190670201629788002_PROV._VEREDA LA MORA" u="1"/>
        <s v="RURAL_190674200681920001_PROV.VDA LA PORQUERA" u="1"/>
        <s v="RURAL_190197200893000000_VDA EL HIGUERON" u="1"/>
        <s v="RURAL_190616200313865001_PROV.VDA LA LAJA_FC 151" u="1"/>
        <s v="RURAL_190206200409050101_RURAL_190206200409050101" u="1"/>
        <s v="RURAL_181007014900000001_PROV.VDA HORIZONTES" u="1"/>
        <s v="RURAL_190616200330820110_CUCHILAS DE SAN JOSE" u="1"/>
        <s v="RURAL_190674200651055001_PROV.VDA CHAPARRAL FLOR D" u="1"/>
        <s v="RURAL_190840200369610000" u="1"/>
        <s v="RURAL_190318203503610008_PROV.190318203503610000" u="1"/>
        <s v="RURAL_190318203503610009_PROV.190318203503610000" u="1"/>
        <s v="RURAL_190660200803045002_PROV.VEREDA CUBA PARAJE B" u="1"/>
        <s v="RURAL_190755100064703000_CR 29 CL 35 57 LA DANTA" u="1"/>
        <s v="CR 3 D CL 48 -105 (INTERIOR 201 )" u="1"/>
        <s v="RURAL_190584100267250000_ALDEA DORADAL CABAA 100" u="1"/>
        <s v="CR 89 B CL 30 A -30 (INTERIOR 201 )" u="1"/>
        <s v="CR 89 B CL 30 A -30 (INTERIOR 202 )" u="1"/>
        <s v="CR 89 B CL 30 A -32" u="1"/>
        <s v="CR 89 B CL 30 A -34" u="1"/>
        <s v="CR 100 AA CL 31 D -13 (INTERIOR 301 )" u="1"/>
        <s v="CR 2 AD CL 46 DD -25 (INTERIOR 201 )" u="1"/>
        <s v="RURAL_190378100028380000_MARIA ALEGRIA" u="1"/>
        <s v="RURAL_190306100027350000_EL CARMELO" u="1"/>
        <s v="RURAL_190649100081451101_CL 21 CR 20 -84 (INTETIRO" u="1"/>
        <s v="RURAL_190617100099510155_URB TERRA GRANDE" u="1"/>
        <s v="CL 46 C CR 1 B -41 (INTERIOR 406 )" u="1"/>
        <s v="CL 47 CR 1 C -79 (INTERIOR 1104 )" u="1"/>
        <s v="RURAL_190375100069672001_CR 9 CL 24 -165" u="1"/>
        <s v="RURAL_190439100460125102_CL 28D CR 45 -19 INT 2" u="1"/>
        <s v="RURAL_190439100460125103_CL 28D CR 45 -19 INT 3" u="1"/>
        <s v="RURAL_190149100124259003_CRA 34 B 32 71 APTO 201 S" u="1"/>
        <s v="RURAL_190607100273195201_CR 23 N 22A -12 INTERIOR" u="1"/>
        <s v="RURAL_190411200310130001" u="1"/>
        <s v="CL 49 CR 40 C -106 (INTERIOR 302 )" u="1"/>
        <s v="RURAL_190660100161580000_SECTOR PARADERO DE SAN JO" u="1"/>
        <s v="CL 82 SUR CR 56 C -1 (INTERIOR 301 )" u="1"/>
        <s v="CL 49 C CR 5 -18 (INTERIOR 201 )" u="1"/>
        <s v="RURAL_190847100076400001_BUENOS AIRES_CRA 31 NRO 1" u="1"/>
        <s v="RURAL_190059100093625019" u="1"/>
        <s v="CR 59 CL 25 -55" u="1"/>
        <s v="RURAL_190101100094451001_CARMINA" u="1"/>
        <s v="RURAL_146034885500000101" u="1"/>
        <s v="RURAL_190679100057430001_EL REVENTON" u="1"/>
        <s v="RURAL_161096023000000202_161096023000000202" u="1"/>
        <s v="RURAL_141030842450000001" u="1"/>
        <s v="RURAL_103042690000000106_103042690000000106" u="1"/>
        <s v="CL 6 CR 14 -61 (INTERIOR 11 )" u="1"/>
        <s v="CR 69 B CL 32 C -30 (INTERIOR 202 )" u="1"/>
        <s v="RURAL_116007130500000301_VEREDA_BELEN_AGUAS_FRIAS" u="1"/>
        <s v="RURAL_190501200303200001_PROV.URBANIZACIÓN LA ESPE" u="1"/>
        <s v="CR 7 C CL 43 E -123 (INTERIOR 101 )" u="1"/>
        <s v="CR 7 C CL 43 E -123 (INTERIOR 202 )" u="1"/>
        <s v="CL 56 A CR 25 BB -76 (INTERIOR 326 )" u="1"/>
        <s v="RURAL_190607200700455000_VEREDA PUENTE PELAEZ" u="1"/>
        <s v="RURAL_190206200984581003_PROV.VDA LAS FRIAS" u="1"/>
        <s v="RURAL_190616200300500001_VEREDA LA LAJA" u="1"/>
        <s v="RURAL_190206200984581004_VDA AGUAS FRIAS" u="1"/>
        <s v="RURAL_190284200940020823_SUBESTACIÓN CHORODÓ EPM" u="1"/>
        <s v="RURAL_190616200262255002_PROV.VEREDA SAN LUIS" u="1"/>
        <s v="RURAL_190125200514000123_COORD" u="1"/>
        <s v="RURAL_190319207542000001_PROV.VEREDA GUAMITO" u="1"/>
        <s v="CL 5 CR 56 -10 (INTERIOR 302 )" u="1"/>
        <s v="RURAL_190206200984581005_VDA AGUAS FRIAS" u="1"/>
        <s v="CL 28 CR 65 B -12 (INTERIOR 201 )" u="1"/>
        <s v="CL 53 B SUR CR 78 A -38 (INTERIOR 202 )" u="1"/>
        <s v="CR 131 CL 66 -20 (INTERIOR 103 )" u="1"/>
        <s v="RURAL_190318203501995001_PROV.VDA SAN JOSE" u="1"/>
        <s v="RURAL_190607200480270001" u="1"/>
        <s v="RURAL_190698200411260001_PROV.RURAL_19069820041126" u="1"/>
        <s v="RURAL_181057717000000000_VDA EL CHILCO" u="1"/>
        <s v="RURAL_190197200590410000_VDA LOS CEDROS" u="1"/>
        <s v="RURAL_190440200832300000_VD LA PEA" u="1"/>
        <s v="CR 22 E CL 6 -26" u="1"/>
        <s v="CL 76 CR 57 -38 (INTERIOR 118 )" u="1"/>
        <s v="CL 27 D SUR CR 27 C -101" u="1"/>
        <s v="CR 102 CL 48 FA -28 (INTERIOR 304 )" u="1"/>
        <s v="RURAL_190660200820155002_PROV.VEREDA SAN PABLO" u="1"/>
        <s v="CR 2 AD CL 46 DD -37 (INTERIOR 201 )" u="1"/>
        <s v="RURAL_190670101167887006_ALTO DE COLOMBIA" u="1"/>
        <s v="RURAL_176022020500000000_176022020500000000" u="1"/>
        <s v="RURAL_190376200231800001_PROV.VEREDA GUAMITO" u="1"/>
        <s v="RURAL_181000400150000003_PROV.181000400150000000" u="1"/>
        <s v="CL 56 B CR 20 C -16 (INTERIOR 103 )" u="1"/>
        <s v="191150200723048000_VEREDA DESPENSA ABAJO" u="1"/>
        <s v="RURAL_190616200220559002_PROV.VDA STA BARBARA" u="1"/>
        <s v="CR 52 CL 7 -30 (INTERIOR 150 )" u="1"/>
        <s v="CR 17 A CL 56 H -8 (INTERIOR 2031 )" u="1"/>
        <s v="CR 108 CL 39 D -7 (INTERIOR 5 )" u="1"/>
        <s v="RURAL_190761100136950000_CALLE 10 PLAZA PPAL" u="1"/>
        <s v="RURAL_163018005000000001_163018005000000001" u="1"/>
        <s v="DIAG 74 C TRAN 32 B -119 (INTERIOR 5 )" u="1"/>
        <s v="CL 77 C SUR CR 45 -51" u="1"/>
        <s v="RURAL_190761200422100146_PROV.NAUTICA LOTE 142" u="1"/>
        <s v="CIRC 3 CR 71 -8 (INTERIOR 101 )" u="1"/>
        <s v="CR 86 CL 47 -36 (INTERIOR 301 )" u="1"/>
        <s v="CR 74 CL 31 -93 (INTERIOR 5 )" u="1"/>
        <s v="CL 128 SUR CR 59 -75 (INTERIOR 310 )" u="1"/>
        <s v="CR 47 CL 72 SUR -14 (INTERIOR 501 )" u="1"/>
        <s v="CR 69 CL 32 C -62" u="1"/>
        <s v="RURAL_190656100020750000_CALLE BOLIVAR" u="1"/>
        <s v="CR 67 CL 41 A SUR -30 (INTERIOR 301 )" u="1"/>
        <s v="CR 67 CL 41 A SUR -30 (INTERIOR 401 )" u="1"/>
        <s v="CL 47 CR 56 -21 (INTERIOR 301 )" u="1"/>
        <s v="CR 72 CL 13 -26 (INTERIOR 201 )" u="1"/>
        <s v="RURAL_190656200482100001_PROV.PIE DE CUESTA LOS BE" u="1"/>
        <s v="CR 69 CL 35 A SUR -74 (INTERIOR 1206 )" u="1"/>
        <s v="CR 57 A CL 48 -51" u="1"/>
        <s v="CR 73 A CL 30 B -72" u="1"/>
        <s v="CL 47 C CR 61 -105 (INTERIOR 151 )" u="1"/>
        <s v="CR 75 DA CL 2 B SUR -320 (INTERIOR 831 )" u="1"/>
        <s v="CIRC 8 CL 38 -122 (INTERIOR 301 )" u="1"/>
        <s v="RURAL_190616200200928001_PROV.VEREDA RIO ABAJO" u="1"/>
        <s v="CR 34 D CL 31 -81 (INTERIOR 9902 )" u="1"/>
        <s v="RURAL_190584200344290002" u="1"/>
        <s v="RURAL_190439100390300501" u="1"/>
        <s v="CL 62 C CR 92 AA -21 (INTERIOR 105 )" u="1"/>
        <s v="RURAL_190607100317566266_CL 18 N 26-6" u="1"/>
        <s v="CR 112 B CL 36 C -88 (INTERIOR 1 )" u="1"/>
        <s v="RURAL_190318203030500001_PROV.VDA LOS MULANOS" u="1"/>
        <s v="RURAL_190318203030500003_PROV.VDA LA MULANA" u="1"/>
        <s v="RURAL_190856200428020002_PROV.VEREDA SAN JOSE - LA" u="1"/>
        <s v="RURAL_190044200957950002_PROV.LA MANGA" u="1"/>
        <s v="RURAL_1907361037632000010" u="1"/>
        <s v="RURAL_190044200957950003_PROV.VEREDA LA MANGA" u="1"/>
        <s v="RURAL_190670201897660000_SANTA BARBARA" u="1"/>
        <s v="RURAL_190614100062900103_CR 57 CL 47-66 (103)" u="1"/>
        <s v="RURAL_190670201805020004_PROV.VEREDA CHORRO CLARO" u="1"/>
        <s v="CR 52 CL 60 -34 (INTERIOR 103 )" u="1"/>
        <s v="RURAL_190584201344040001_VILLAS DE DORADAL" u="1"/>
        <s v="RURAL_190368200576250004_PROV.VDA ESTRELLA NUEVA" u="1"/>
        <s v="RURAL_176015029500000002_PROV.VDA LA PIEDRA" u="1"/>
        <s v="CL 20 A SUR CR 22 -234 (INTERIOR 5 )" u="1"/>
        <s v="CL 18 D CR 89 -11 (INTERIOR 409 )" u="1"/>
        <s v="CR 2 AB CL 48 B -122 (INTERIOR 101 )" u="1"/>
        <s v="CR 140 CL 63 -73 (INTERIOR 119 )" u="1"/>
        <s v="RURAL_190031101034200200_BARRIO EL SACATIN" u="1"/>
        <s v="CL 61 CR 128 -7" u="1"/>
        <s v="RURAL_190348200471000002_190348200471000002" u="1"/>
        <s v="RURAL_190656200737495000_190656200737495000" u="1"/>
        <s v="RURAL_140001800000000011_LT11_CIUDADELA CAMPESTRE" u="1"/>
        <s v="CL 56 SUR CR 75 -852 (INTERIOR 105 )" u="1"/>
        <s v="CL 6 CR 2 -6 (CS 17 UR LOS SAUCES MZ 4 )" u="1"/>
        <s v="RURAL_147006090000000000_147006090000000000" u="1"/>
        <s v="RURAL_190697100539200000_BARRIO BUENOS AIRES" u="1"/>
        <s v="RURAL_190697100539200102_CL 53 A CR 47 -22 INT 102" u="1"/>
        <s v="CR 15 CL 52 -53 (INTERIOR 137 )" u="1"/>
        <s v="CL 79 CR 52 A -114" u="1"/>
        <s v="RURAL_190368200685400000_SOLEDAD" u="1"/>
        <s v="RURAL_122022354800000000_VEREDA EL PLACER" u="1"/>
        <s v="RURAL_190604100327370002_LLANO DE CORDOBA" u="1"/>
        <s v="CL 19 A CR 27 -210" u="1"/>
        <s v="RURAL_190735100264800101_" u="1"/>
        <s v="RURAL_190735100264800102_" u="1"/>
        <s v="RURAL_190306200600725039_VEREDA TINAJITAS" u="1"/>
        <s v="RURAL_190890200625720000_VEREDA SABANITAS" u="1"/>
        <s v="RURAL_190616200390463003_VEREDA ABREO FINCA 30" u="1"/>
        <s v="RURAL_190649200386020000_VDA LA ESPERANZA" u="1"/>
        <s v="RURAL_190607200655150000_VDA LA MIEL" u="1"/>
        <s v="RURAL_190440200621305000_LAS MERCEDES" u="1"/>
        <s v="RURAL_190197200590403000_VEREDA LOS CEDROS" u="1"/>
        <s v="RURAL_190042200922900000_VDA PANGORDITO LOT" u="1"/>
        <s v="RURAL_190847200871000000_SAN DIMAS" u="1"/>
        <s v="RURAL_190761200898010304_CL 10 B 16 A -75 (INTERIO" u="1"/>
        <s v="RURAL_190628100420805000_CALLE DEL HOSPITAL" u="1"/>
        <s v="CL 38 CR 107 -13 (INTERIOR 202 )" u="1"/>
        <s v="RURAL_190411200502931000" u="1"/>
        <s v="RURAL_190674200624655002_PROV.VDA EL CORAL" u="1"/>
        <s v="RURAL_176051001000000001_PROV.176051001000000000" u="1"/>
        <s v="RURAL_177004566052000002_PROV.VDA OVEJAS" u="1"/>
        <s v="RURAL_190319207387522002_PROV.VDA OVEJAS" u="1"/>
        <s v="CL 128 SUR CR 45 -110 (INTERIOR 103 )" u="1"/>
        <s v="RURAL_190649200310040001_PROV.VEREDA PALMICHAL" u="1"/>
        <s v="RURAL_190607200478293000_PARC MONTE SERENO CS 293" u="1"/>
        <s v="RURAL_190319203825470001_VEREDA COLORADO" u="1"/>
        <s v="RURAL_190319206916300007_PROV.VDA GUAPANTE" u="1"/>
        <s v="RURAL_181057713500000001_EL CHILCO" u="1"/>
        <s v="RURAL_190617200614220000_LT21 PARC VERDE CIELO" u="1"/>
        <s v="RURAL_181041965000000007_PROV.VDA EL MARIAL" u="1"/>
        <s v="RURAL_190617200652900001_PROV.VEREDA VILACHUAGA CA" u="1"/>
        <s v="RURAL_190400200663180000_VEREDA MAZORCAL" u="1"/>
        <s v="RURAL_190617200792220002_PROV.PARC LA PRADERA LT 5" u="1"/>
        <s v="RURAL_190649200208000001_PROV.190649200208000000" u="1"/>
        <s v="RURAL_190149200782850001_VEREDA LA CHAPA" u="1"/>
        <s v="RURAL_190319205106900001_VDA HOJAS ANCHAS CASA 1" u="1"/>
        <s v="RURAL_190792200537100003_PROV.VEREDA SINAI" u="1"/>
        <s v="RURAL_190736105156000000_CL 47 N 56-64" u="1"/>
        <s v="RURAL_190209200520000000_LA CRISTALINA" u="1"/>
        <s v="CR 23 A CL 28 -2" u="1"/>
        <s v="CL 49 CR 51 -67" u="1"/>
        <s v="CL 59 CR 16 D -123 (INTERIOR 101 )" u="1"/>
        <s v="CL 59 CR 16 D -123 (INTERIOR 201 )" u="1"/>
        <s v="CL 59 CR 16 D -123 (INTERIOR 202 )" u="1"/>
        <s v="CL 59 CR 16 D -126" u="1"/>
        <s v="CL 59 CR 16 D -125 (INTERIOR 204 )" u="1"/>
        <s v="CL 59 CR 16 D -124" u="1"/>
        <s v="RURAL_190649100198407003_190649100198407003" u="1"/>
        <s v="RURAL_190642200621253050_LA TARQUI" u="1"/>
        <s v="CL 59 CR 16 D -125 (INTERIOR 205 )" u="1"/>
        <s v="CL 59 CR 16 D -125 (INTERIOR 107 )" u="1"/>
        <s v="CL 18 CR 105 -208 (INTERIOR 190 )" u="1"/>
        <s v="RURAL_190628100466900000_CRA 19 19 82" u="1"/>
        <s v="RURAL_122043826021000001_122043826021000001" u="1"/>
        <s v="RURAL_190579100796700301_ CR 3A N 59-40 INT 301" u="1"/>
        <s v="RURAL_190579100796700302_PTO COLOMBIA" u="1"/>
        <s v="RURAL_190383200672000005_PROV LOT N°1 DINASTIA" u="1"/>
        <s v="RURAL_190756100822000001" u="1"/>
        <s v="RURAL_190604100326370201_LLANO DE CORDOBA" u="1"/>
        <s v="RURAL_190617200575695101_CD COMPLEX LT 57 INT 101" u="1"/>
        <s v="CR 76 A CL 47 -59 (INTERIOR 301 )" u="1"/>
        <s v="RURAL_103051645910000001_VEREDA LAS PLAYAS" u="1"/>
        <s v="RURAL_190736105301620001_CAMACOL 46 D 15" u="1"/>
        <s v="RURAL_190735101946800001_CL 49 N 44 A 73" u="1"/>
        <s v="RURAL_190615100280800101_CL 54 CR 52 -39 INT 101" u="1"/>
        <s v="RURAL_190604100032200011_CR 12 -54 GJ 2" u="1"/>
        <s v="RURAL_190604100029770010_CL 11 N 10 -52" u="1"/>
        <s v="RURAL_190439100390300502" u="1"/>
        <s v="DIAG 43 CL 42 A -26 (INTERIOR 103 )" u="1"/>
        <s v="RURAL_190735100614400001_CL 44 B N 48 19" u="1"/>
        <s v="RURAL_190040101219540101_AV 30 N 22-122" u="1"/>
        <s v="RURAL_190735100614400002_CL 44 B N 48 19" u="1"/>
        <s v="CL 49 AA CR 99 E -72 (INTERIOR 105 )" u="1"/>
        <s v="CR 100 AA CL 31 D -29 (INTERIOR 401 )" u="1"/>
        <s v="RURAL_190149100155595104_TRANSV 19 N 36 -49 ALMEND" u="1"/>
        <s v="RURAL_190313100236200025" u="1"/>
        <s v="CR 76 A CL 47 -59 (INTERIOR 201 )" u="1"/>
        <s v="CR 2 A CL 47 A -45 (INTERIOR 101 )" u="1"/>
        <s v="RURAL_116005490000000001_116005490000000001" u="1"/>
        <s v="RURAL_190656100106200005_CR 10 21 65" u="1"/>
        <s v="RURAL_190656100106200303" u="1"/>
        <s v="CL 55 CR 35 -58 (INTERIOR 402 )" u="1"/>
        <s v="CL 34 AD CR 128 -98 (INTERIOR 301 )" u="1"/>
        <s v="RURAL_190847100208150002_CR 28 CLL 22-33 INT 202" u="1"/>
        <s v="RURAL_190847100208150003" u="1"/>
        <s v="RURAL_190847100208150004_CR 28 CL 22-33 INT 102" u="1"/>
        <s v="RURAL_190847100208150005_CR 28 CL 22-33 INT 201" u="1"/>
        <s v="RURAL_190847100208150006_CR 28 CL 22-33 INT 302" u="1"/>
        <s v="RURAL_190847100208150007_CR 28 CL 22-33 INT 301" u="1"/>
        <s v="RURAL_190847100208150008_CR 28 CL 22-33 INT 402" u="1"/>
        <s v="RURAL_167032500000000105_CL 84 SUR CR 29 -9 (105 )" u="1"/>
        <s v="RURAL_116005312515400200_BELEN AGUAS FRIAS" u="1"/>
        <s v="RURAL_116005312515400300_BELEN AGUAS FRIAS" u="1"/>
        <s v="RURAL_116005312515400400_BELEN AGUAS FRIAS" u="1"/>
        <s v="RURAL_190378100032180010_TRES Y MEDIA" u="1"/>
        <s v="CL 77 SUR CR 56 D -61" u="1"/>
        <s v="CL 77 SUR CR 56 D -63" u="1"/>
        <s v="RURAL_190604100331980101_LAS PAVAS" u="1"/>
        <s v="CR 69 B CL 32 C -50 (INTERIOR 204 )" u="1"/>
        <s v="CR 69 B CL 32 C -50 (INTERIOR 201 )" u="1"/>
        <s v="CR 69 B CL 32 C -50 (INTERIOR 203 )" u="1"/>
        <s v="CL 52 SUR CR 62 A -28 (INTERIOR 201 )" u="1"/>
        <s v="CL 52 SUR CR 62 A -28 (INTERIOR 301 )" u="1"/>
        <s v="CL 52 SUR CR 62 A -28 (INTERIOR 401 )" u="1"/>
        <s v="RURAL_136029953300000403_OLAYA_AURA" u="1"/>
        <s v="RURAL_136029953300000404_OLAYA_AURA" u="1"/>
        <s v="CR 69 B CL 32 C -50 (INTERIOR 202 )" u="1"/>
        <s v="CL 30 CR 65 -315" u="1"/>
        <s v="RURAL_190628200310510003_VDAFILOLOSPEREZ" u="1"/>
        <s v="CL 35 F CR 110 -46 (INTERIOR 301 )" u="1"/>
        <s v="RURAL_190031101115830005" u="1"/>
        <s v="CR 83 CL 6 SUR -10 (INTERIOR 201 )" u="1"/>
        <s v="RURAL_190698200008000000_VEREDA EL PALMAR RUTA 351" u="1"/>
        <s v="RURAL_190440200841550000_VDA CHOCHO MAYA" u="1"/>
        <s v="RURAL_190607200572594001_PROV.VDA LOS SALADOS KM 2" u="1"/>
        <s v="RURAL_045691007000100001_TRAN 51 SUR CR 67 -10 CON" u="1"/>
        <s v="RURAL_190890200658940001_PROV.SECTOR LA ESPERANZA" u="1"/>
        <s v="RURAL_181040600000000001_PROV.VDA DESPENISA" u="1"/>
        <s v="RURAL_190440200532610000_VEREDA BELEN" u="1"/>
        <s v="RURAL_170063100000000000_CASA MIRAFLORES" u="1"/>
        <s v="RURAL_176016092000000002_PROV.VDA LA PIEDRA" u="1"/>
        <s v="RURAL_190674200715900006_PROV.VDA LAS HOJAS - FINCA" u="1"/>
        <s v="RURAL_190584200371021110_VEREDA EL MANANTIAL" u="1"/>
        <s v="RURAL_190584200544400000_LAS DELICIAS" u="1"/>
        <s v="RURAL_190584200371024009_ALTO DE LA COLINA" u="1"/>
        <s v="CR 82 E CL 37 AA SUR -9 (INTERIOR 401 )" u="1"/>
        <s v="RURAL_190674200583350000_EL CANTOR" u="1"/>
        <s v="CR 83 CL 43 SUR -34 (INTERIOR 201 )" u="1"/>
        <s v="CR 83 CL 43 SUR -34 (INTERIOR 202 )" u="1"/>
        <s v="RURAL_190440200852120001_VDA SAN JOSE" u="1"/>
        <s v="RURAL_190400200598500001_PROV.VEREDA LAS TERESAS" u="1"/>
        <s v="CR 76 A CL 47 -61" u="1"/>
        <s v="RURAL_190607200522212000_VEREDA PARC SIERRA ALTA" u="1"/>
        <s v="RURAL_190616200391913002_PROV.VEREDA ABREO" u="1"/>
        <s v="RURAL_190670201629260001_PROV.VEREDA LA MORA" u="1"/>
        <s v="RURAL_190605100005100000_LOS LAGOS" u="1"/>
        <s v="RURAL_181055027020000002_PROV.UVITAL" u="1"/>
        <s v="RURAL_190670201889765001_PROV.VEREDA QUIEBRAHONDA" u="1"/>
        <s v="RURAL_190616200452152000_VEREDA LA MOSQUITA" u="1"/>
        <s v="CL 53 CR 24 -10 (INTERIOR 301 )" u="1"/>
        <s v="RURAL_190425200660245002_VEREDA SAN ANTONIO" u="1"/>
        <s v="RURAL_190604100270180000_LOS AHORCADOS" u="1"/>
        <s v="RURAL_122007250000000001_PROV.122007250000000000" u="1"/>
        <s v="RURAL_122007250000000002_PROV.122007250000000000" u="1"/>
        <s v="RURAL_122007250000000004_VEREDA MEDIA LUNA-POR EL" u="1"/>
        <s v="CR 18 CC CL 57 A -58 (INTERIOR 104 )" u="1"/>
        <s v="CR 31 CL 39 B SUR -34" u="1"/>
        <s v="RURAL_190761200970306007_PROV.VEREDA LA PUERTA" u="1"/>
        <s v="RURAL_140005560000000102_140005560000000102" u="1"/>
        <s v="RURAL_190840100063800005" u="1"/>
        <s v="CL 59 AA CR 18 BB -4 (INTERIOR 201 )" u="1"/>
        <s v="CL 59 AA CR 18 BB -4 (INTERIOR 202 )" u="1"/>
        <s v="CR 43 A CL 46 SUR -49" u="1"/>
        <s v="RURAL_190679100189200000_LA VARIANTE" u="1"/>
        <s v="RURAL_190761100154900019" u="1"/>
        <s v="CR 19 CL 59 C -57 (INTERIOR 105 )" u="1"/>
        <s v="CL 57 AA CR 16 C -18 (INTERIOR 202 )" u="1"/>
        <s v="CL 57 AA CR 16 C -18 (INTERIOR 101 )" u="1"/>
        <s v="CL 57 AA CR 16 C -18 (INTERIOR 203 )" u="1"/>
        <s v="RURAL_147025423000000101" u="1"/>
        <s v="RURAL_147025423000000102_147025423000000102" u="1"/>
        <s v="RURAL_190847200772800003_VEREDA LA FLORIDA" u="1"/>
        <s v="RURAL_190656200567400203_PROV.BARRIO LETICIA" u="1"/>
        <s v="CR 25 B CL 56 -123 (INTERIOR 301 )" u="1"/>
        <s v="CR 69 A CL 48 SUR -42 (INTERIOR 111 )" u="1"/>
        <s v="CL 66 CR 140 -82 (INTERIOR 224 )" u="1"/>
        <s v="CR 52 CL 52 -26 (INTERIOR 303 )" u="1"/>
        <s v="CR 24 B CL 55 -10 (INTERIOR 101 )" u="1"/>
        <s v="DIAG 74 C TRAN 32 B -119 (INTERIOR 6 )" u="1"/>
        <s v="RURAL_114013260000000303_114013260000000303" u="1"/>
        <s v="RURAL_190792200640101080" u="1"/>
        <s v="RURAL_190792200685956080" u="1"/>
        <s v="RURAL_190792200691355080" u="1"/>
        <s v="CL 48 CR 60 -100" u="1"/>
        <s v="RURAL_116005540000000201_BELENAGUASFRIAS" u="1"/>
        <s v="RURAL_146018700000000101_RURAL_PALMITAS" u="1"/>
        <s v="RURAL_146018700000000102_RURAL_PALMITAS" u="1"/>
        <s v="CL 63 CR 91 -243 (INTERIOR 203 )" u="1"/>
        <s v="RURAL_146018700000000201_RURAL_PALMITAS" u="1"/>
        <s v="RURAL_163006907600000301" u="1"/>
        <s v="CR 35 CL 1 -10 (INTERIOR 5 )" u="1"/>
        <s v="CR 35 CL 1 -10 (INTERIOR 6 )" u="1"/>
        <s v="CL 1 CR 82 -230 (INTERIOR 110 )" u="1"/>
        <s v="RURAL_163007683200000000" u="1"/>
        <s v="RURAL_136030862010000001_OLAYA HERRERA" u="1"/>
        <s v="RURAL_163008114950000126_163008114950000126" u="1"/>
        <s v="CR 121 CL 57 -173 (INTERIOR 1132 )" u="1"/>
        <s v="CL 18 CR 90 -62 (INTERIOR 201 )" u="1"/>
        <s v="RURAL_114013298500000301_114013298500000301" u="1"/>
        <s v="CL 18 CR 90 -64 (INTERIOR 201 )" u="1"/>
        <s v="CR 34 E CL 31 -111 (INTERIOR 101 )" u="1"/>
        <s v="CR 34 E CL 31 -111 (INTERIOR 102 )" u="1"/>
        <s v="CR 34 E CL 31 -111 (INTERIOR 202 )" u="1"/>
        <s v="CR 34 E CL 31 -111 (INTERIOR 203 )" u="1"/>
        <s v="RURAL_116005478702500101_VEREDA BELEN AGUAS FRIAS" u="1"/>
        <s v="RURAL_168007581000000301" u="1"/>
        <s v="CR 69 CL 35 A SUR -74 (INTERIOR 113 )" u="1"/>
        <s v="CL 55 CR 109 -29" u="1"/>
        <s v="CL 63 CR 144 -226 (INTERIOR 301 )" u="1"/>
        <s v="CL 62 CR 127 -117 (INTERIOR 109 )" u="1"/>
        <s v="CL 55 CR 103 DA -370 (INTERIOR 1139 )" u="1"/>
        <s v="CL 59 A CR 131 B -28 (INTERIOR 110 )" u="1"/>
        <s v="CR 144 CL 63 -38 (INTERIOR 301 )" u="1"/>
        <s v="CL 65 CR 137 -29 (INTERIOR 101 )" u="1"/>
        <s v="CL 38 SUR CR 82 -14 (INTERIOR 401 )" u="1"/>
        <s v="CR 129 CL 55 -115 (INTERIOR 2 )" u="1"/>
        <s v="RURAL_190022200425380001" u="1"/>
        <s v="CL 59 CR 132 -77 (INTERIOR 301 )" u="1"/>
        <s v="CL 55 CR 103 DA -414 (INTERIOR 122 )" u="1"/>
        <s v="CL 25 CR 68 -6 (INTERIOR 301 )" u="1"/>
        <s v="RURAL_103051692151000001_103051692151000001" u="1"/>
        <s v="RURAL_190467200549250011_EL SOCORRO" u="1"/>
        <s v="167054400000000080_VDA CANAVERALEJO" u="1"/>
        <s v="RURAL_190376200420234002_PROV.CONDOMINIO ALKALA LO" u="1"/>
        <s v="RURAL_190736103209200001_CL 54 N 53 C 49 39" u="1"/>
        <s v="RURAL_190736103209200002_CL 54 N 53 C 49 39" u="1"/>
        <s v="RURAL_190736103209200003_CL 54 N 53 C 49 39" u="1"/>
        <s v="RURAL_147047059000000130_147047059000000130" u="1"/>
        <s v="CR 14 CL 55 -249" u="1"/>
        <s v="RURAL_190042200865150002_PROV.SAN NICOLÁS" u="1"/>
        <s v="RURAL_147052295500000201_147052295500000201" u="1"/>
        <s v="RURAL_190197200420020000_VDA SAN JUAN" u="1"/>
        <s v="RURAL_190616200390975000_VDA ABREO BILLARES" u="1"/>
        <s v="RURAL_190616200390980000_VDA ABREO BILLARES" u="1"/>
        <s v="RURAL_190197200505280000_LA MILAGROSA" u="1"/>
        <s v="RURAL_190440200850024001_VDA CHOCHOMAYO" u="1"/>
        <s v="RURAL_190674200691858005_VEREDA LA PORQUERA" u="1"/>
        <s v="CL 39 CR 118 A -65" u="1"/>
        <s v="RURAL_190368200619602001_PROV.ESTRELLA NUEVA" u="1"/>
        <s v="CL 69 CR 55 -6" u="1"/>
        <s v="RURAL_190042200590606000" u="1"/>
        <s v="RURAL_190042100359580002_LA MEBRILLALA" u="1"/>
        <s v="RURAL_190616200252270035_PROV.VDA GARRIDO" u="1"/>
        <s v="RURAL_190679100058450001_EL REVENTON" u="1"/>
        <s v="RURAL_190698200601055000_VDA POTRERITO" u="1"/>
        <s v="RURAL_190313200385350002_PROV.LA CASCADA" u="1"/>
        <s v="RURAL_190584200393600001_PROV.FINCA EL PIÑAL" u="1"/>
        <s v="RURAL_188022835600000000_CL 31 CR 27 -40" u="1"/>
        <s v="RURAL_190607200610740001_PROV.RURAL_19060720061074" u="1"/>
        <s v="RURAL_190319206310397000_VEREDA LA CLARA" u="1"/>
        <s v="RURAL_190756100246200000_CL 06 CR 03 - 82" u="1"/>
        <s v="RURAL_181034392000000009_FINCA ALTO DE LA PIEDRA" u="1"/>
        <s v="CR 22 CL 17 -4 (INTERIOR 147 )" u="1"/>
        <s v="RURAL_190680100408123004" u="1"/>
        <s v="CL 31 CR 50 B -22" u="1"/>
        <s v="CR 55 CL 29 B -14" u="1"/>
        <s v="CL 39 CR 38 -179" u="1"/>
        <s v="CR 56 CL 62 -108" u="1"/>
        <s v="RURAL_190044200921005001_VEREDA LA CHUSCALITA" u="1"/>
        <s v="RURAL_190607200510690000_VEREDA DON DIEGO" u="1"/>
        <s v="RURAL_190022200597635000_VDA EL ENCANTO LA PORCA" u="1"/>
        <s v="RURAL_125004448500000018_CR 6A 23A SUR -85(INT 18)" u="1"/>
        <s v="RURAL_190130200732610001_VDA SINIFANA" u="1"/>
        <s v="CR 120 F CL 54 -23" u="1"/>
        <s v="CL 50 A CR 48 -37" u="1"/>
        <s v="CL 5 CR 1 -11 (INTERIOR 101 BQ 21 AMOR A JARDIN )" u="1"/>
        <s v="CL 5 CR 1 -11 (INTERIOR 201 BQ 21 AMOR A JARDIN )" u="1"/>
        <s v="CL 5 CR 1 -11 (INTERIOR 301 BQ 21 AMOR A JARDIN )" u="1"/>
        <s v="CR 1 CL 4 -14 (INTERIOR 101 BQ 14 AMOR A JARDIN )" u="1"/>
        <s v="CL 5 CR 1 -11 (BQ 21 MZ C )" u="1"/>
        <s v="CL 5 CR 1 -11 (INTERIOR 102 BQ 21 AMOR A JARDIN )" u="1"/>
        <s v="CR 1 CL 4 -14 (INTERIOR 102 BQ 14 AMOR A JARDIN )" u="1"/>
        <s v="CR 1 CL 4 -14 (BQ 14 MZ C )" u="1"/>
        <s v="CL 5 CR 1 -11 (INTERIOR 302 BQ 21 AMOR A JARDIN )" u="1"/>
        <s v="CL 5 CR 1 -11 (INTERIOR 202 BQ 21 AMOR A JARDIN )" u="1"/>
        <s v="CR 1 CL 4 -15 (INTERIOR 102 BQ 26 AMOR A JARDIN )" u="1"/>
        <s v="CR 1 CL 4 -15 (INTERIOR 202 BQ 26 AMOR A JARDIN )" u="1"/>
        <s v="CR 1 CL 4 -14 (INTERIOR 202 BQ 14 AMOR A JARDIN )" u="1"/>
        <s v="CR 1 CL 4 -14 (INTERIOR 302 BQ 14 AMOR A JARDIN )" u="1"/>
        <s v="CR 1 CL 4 -14 (INTERIOR 301 BQ 14 AMOR A JARDIN )" u="1"/>
        <s v="CR 1 CL 4 -15 (BQ 26 MZ C )" u="1"/>
        <s v="CR 1 CL 4 -15 (INTERIOR 101 BQ 26 AMOR A JARDIN )" u="1"/>
        <s v="CR 1 CL 4 -14 (INTERIOR 201 BQ 14 AMOR A JARDIN )" u="1"/>
        <s v="CR 1 CL 4 -15 (INTERIOR 201 BQ 26 AMOR A JARDIN )" u="1"/>
        <s v="CR 1 CL 4 -15 (INTERIOR 301 BQ 26 AMOR A JARDIN )" u="1"/>
        <s v="CR 1 CL 4 -26 (INTERIOR 102 BQ 15 AMOR A JARDIN )" u="1"/>
        <s v="CR 1 CL 4 -26 (BQ 15 MZ C )" u="1"/>
        <s v="CR 1 CL 4 -2 (INTERIOR 302 BQ 13 AMOR A JARDIN )" u="1"/>
        <s v="CR 1 CL 4 -15 (INTERIOR 302 BQ 26 AMOR A JARDIN )" u="1"/>
        <s v="CR 1 CL 4 -2 (INTERIOR 301 BQ 13 AMOR A JARDIN )" u="1"/>
        <s v="CR 1 CL 4 -2 (INTERIOR 102 BQ 13 AMOR A JARDIN )" u="1"/>
        <s v="CR 1 CL 4 -26 (INTERIOR 101 BQ 15 AMOR A JARDIN )" u="1"/>
        <s v="CR 1 CL 4 -2 (INTERIOR 101 BQ 13 AMOR A JARDIN )" u="1"/>
        <s v="CR 1 CL 4 -2 (BQ 13 MZ C )" u="1"/>
        <s v="CR 1 CL 4 -2 (INTERIOR 202 BQ 13 AMOR A JARDIN )" u="1"/>
        <s v="CR 1 CL 4 -27 (INTERIOR 102 BQ 25 AMOR A JARDIN )" u="1"/>
        <s v="CR 1 CL 4 -27 (INTERIOR 202 BQ 25 AMOR A JARDIN )" u="1"/>
        <s v="CR 1 CL 4 -26 (INTERIOR 201 BQ 15 AMOR A JARDIN )" u="1"/>
        <s v="CR 1 CL 4 -27 (INTERIOR 201 BQ 25 AMOR A JARDIN )" u="1"/>
        <s v="CR 1 CL 4 -27 (INTERIOR 302 BQ 25 AMOR A JARDIN )" u="1"/>
        <s v="CR 1 CL 4 -27 (INTERIOR 101 BQ 25 AMOR A JARDIN )" u="1"/>
        <s v="CR 1 CL 4 -26 (INTERIOR 301 BQ 15 AMOR A JARDIN )" u="1"/>
        <s v="CR 1 CL 4 -27 (BQ 25 MZ C )" u="1"/>
        <s v="CR 1 CL 4 -26 (INTERIOR 302 BQ 15 AMOR A JARDIN )" u="1"/>
        <s v="CR 1 CL 4 -26 (INTERIOR 202 BQ 15 AMOR A JARDIN )" u="1"/>
        <s v="CR 1 CL 4 -38 (BQ 16 MZ C )" u="1"/>
        <s v="CR 1 CL 4 -3 (INTERIOR 302 BQ 27 AMOR A JARDIN )" u="1"/>
        <s v="CR 1 CL 4 -38 (INTERIOR 102 BQ 16 AMOR A JARDIN )" u="1"/>
        <s v="CR 1 CL 4 -3 (INTERIOR 202 BQ 27 AMOR A JARDIN )" u="1"/>
        <s v="CR 1 CL 4 -3 (INTERIOR 102 BQ 27 AMOR A JARDIN )" u="1"/>
        <s v="CR 1 CL 4 -3 (BQ 27 MZ C )" u="1"/>
        <s v="CR 1 CL 4 -3 (INTERIOR 201 BQ 27 AMOR A JARDIN )" u="1"/>
        <s v="CR 1 CL 4 -3 (INTERIOR 101 BQ 27 AMOR A JARDIN )" u="1"/>
        <s v="CR 1 CL 4 -3 (INTERIOR 301 BQ 27 AMOR A JARDIN )" u="1"/>
        <s v="CR 1 CL 4 -39 (BQ 24 MZ C )" u="1"/>
        <s v="CR 1 CL 4 -38 (INTERIOR 301 BQ 16 AMOR A JARDIN )" u="1"/>
        <s v="CR 1 CL 4 -39 (INTERIOR 301 BQ 24 AMOR A JARDIN )" u="1"/>
        <s v="CR 1 CL 4 -39 (INTERIOR 102 BQ 24 AMOR A JARDIN )" u="1"/>
        <s v="CR 1 CL 4 -38 (INTERIOR 302 BQ 16 AMOR A JARDIN )" u="1"/>
        <s v="CR 1 CL 4 -39 (INTERIOR 302 BQ 24 AMOR A JARDIN )" u="1"/>
        <s v="CR 1 CL 4 -39 (INTERIOR 202 BQ 24 AMOR A JARDIN )" u="1"/>
        <s v="CR 1 CL 4 -50 (BQ 17 MZ C )" u="1"/>
        <s v="CR 1 CL 4 -39 (INTERIOR 201 BQ 24 AMOR A JARDIN )" u="1"/>
        <s v="CR 1 CL 4 -50 (INTERIOR 101 BQ 17 AMOR A JARDIN )" u="1"/>
        <s v="CR 65 CL 42 -36" u="1"/>
        <s v="CR 1 CL 4 -50 (INTERIOR 102 BQ 17 AMOR A JARDIN )" u="1"/>
        <s v="CR 1 CL 4 -51 (INTERIOR 102 BQ 23 AMOR A JARDIN )" u="1"/>
        <s v="CR 1 CL 4 -50 (INTERIOR 202 BQ 17 AMOR A JARDIN )" u="1"/>
        <s v="CR 1 CL 4 -51 (INTERIOR 101 BQ 23 AMOR A JARDIN )" u="1"/>
        <s v="CR 1 CL 4 -51 (INTERIOR 201 BQ 23 AMOR A JARDIN )" u="1"/>
        <s v="CR 1 CL 4 -51 (BQ 23 MZ C )" u="1"/>
        <s v="CR 1 CL 4 -50 (INTERIOR 301 BQ 17 AMOR A JARDIN )" u="1"/>
        <s v="CR 1 CL 4 -50 (INTERIOR 201 BQ 17 AMOR A JARDIN )" u="1"/>
        <s v="CR 1 CL 4 -50 (INTERIOR 302 BQ 17 AMOR A JARDIN )" u="1"/>
        <s v="CR 1 CL 4 -38 (INTERIOR 202 BQ 16 AMOR A JARDIN )" u="1"/>
        <s v="CL 51 CR 40 -13" u="1"/>
        <s v="RURAL_190607200522212001_VDA PARC SIERRA ALTA" u="1"/>
        <s v="CR 1 CL 4 -62 (INTERIOR 102 BQ 18 AMOR A JARDIN )" u="1"/>
        <s v="CR 1 CL 4 -51 (INTERIOR 302 BQ 23 AMOR A JARDIN )" u="1"/>
        <s v="CR 1 CL 4 -62 (BQ 18 MZ C )" u="1"/>
        <s v="CR 1 CL 4 -62 (INTERIOR 101 BQ 18 AMOR A JARDIN )" u="1"/>
        <s v="CR 1 CL 4 -62 (INTERIOR 201 BQ 18 AMOR A JARDIN )" u="1"/>
        <s v="CR 1 CL 4 -62 (INTERIOR 302 BQ 18 AMOR A JARDIN )" u="1"/>
        <s v="CR 1 CL 4 -51 (INTERIOR 202 BQ 23 AMOR A JARDIN )" u="1"/>
        <s v="CR 1 CL 4 -62 (INTERIOR 202 BQ 18 AMOR A JARDIN )" u="1"/>
        <s v="CR 1 CL 4 -62 (INTERIOR 301 BQ 18 AMOR A JARDIN )" u="1"/>
        <s v="CR 1 CL 4 -86 (INTERIOR 202 BQ 20 AMOR A JARDIN )" u="1"/>
        <s v="CR 1 CL 4 -74 (INTERIOR 202 BQ 19 AMOR A JARDIN )" u="1"/>
        <s v="CR 1 CL 4 -86 (INTERIOR 102 BQ 20 AMOR A JARDIN )" u="1"/>
        <s v="CR 1 CL 4 -86 (INTERIOR 101 BQ 20 AMOR A JARDIN )" u="1"/>
        <s v="CR 1 CL 4 -86 (INTERIOR 201 BQ 20 AMOR A JARDIN )" u="1"/>
        <s v="CR 1 CL 4 -74 (INTERIOR 302 BQ 19 AMOR A JARDIN )" u="1"/>
        <s v="CR 1 CL 4 -86 (INTERIOR 302 BQ 20 AMOR A JARDIN )" u="1"/>
        <s v="CR 1 CL 4 -86 (INTERIOR 301 BQ 20 AMOR A JARDIN )" u="1"/>
        <s v="CR 1 CL 4 -86 (BQ 20 MZ C )" u="1"/>
        <s v="CR 1 CL 4 -51 (INTERIOR 301 BQ 23 AMOR A JARDIN )" u="1"/>
        <s v="CR 1 CL 4 -63 (INTERIOR 101 BQ 22 AMOR A JARDIN )" u="1"/>
        <s v="CR 1 CL 4 -63 (INTERIOR 102 BQ 22 AMOR A JARDIN )" u="1"/>
        <s v="CR 1 CL 4 -63 (INTERIOR 201 BQ 22 AMOR A JARDIN )" u="1"/>
        <s v="CR 1 CL 4 -63 (INTERIOR 202 BQ 22 AMOR A JARDIN )" u="1"/>
        <s v="CR 1 CL 4 -63 (INTERIOR 301 BQ 22 AMOR A JARDIN )" u="1"/>
        <s v="CR 1 CL 4 -63 (BQ 22 MZ C )" u="1"/>
        <s v="CR 1 CL 4 -74 (INTERIOR 201 BQ 19 AMOR A JARDIN )" u="1"/>
        <s v="CR 1 CL 4 -63 (INTERIOR 302 BQ 22 AMOR A JARDIN )" u="1"/>
        <s v="CR 1 CL 4 -74 (INTERIOR 102 BQ 19 AMOR A JARDIN )" u="1"/>
        <s v="CR 1 CL 4 -74 (INTERIOR 301 BQ 19 AMOR A JARDIN )" u="1"/>
        <s v="CR 1 CL 4 -74 (INTERIOR 101 BQ 19 AMOR A JARDIN )" u="1"/>
        <s v="CR 1 CL 4 -74 (BQ 19 MZ C )" u="1"/>
        <s v="CR 1 CL 4 -27 (INTERIOR 301 BQ 25 AMOR A JARDIN )" u="1"/>
        <s v="CR 1 CL 4 -2 (INTERIOR 201 BQ 13 AMOR A JARDIN )" u="1"/>
        <s v="CR 1 CL 4 -39 (INTERIOR 101 BQ 24 AMOR A JARDIN )" u="1"/>
        <s v="CR 1 CL 4 -38 (INTERIOR 101 BQ 16 AMOR A JARDIN )" u="1"/>
        <s v="CR 1 CL 4 -38 (INTERIOR 201 BQ 16 AMOR A JARDIN )" u="1"/>
        <s v="CR 75 CL 45 SUR -124" u="1"/>
        <s v="RURAL_190042100052100000_LA VARIANTE" u="1"/>
        <s v="CL 36 B SUR CR 77 -29 (INTERIOR 403 )" u="1"/>
        <s v="RURAL_190113100055848006_BARRIO EL EDEN" u="1"/>
        <s v="RURAL_140008544000000003_VIA PALMAS KM20 LOT 53-54" u="1"/>
        <s v="CR 33 B CL 32 A -16 (INTERIOR 201 )" u="1"/>
        <s v="CR 33 B CL 32 A -16 (INTERIOR 202 )" u="1"/>
        <s v="CR 33 B CL 32 A -16 (INTERIOR 301 )" u="1"/>
        <s v="CR 33 B CL 32 A -16 (INTERIOR 302 )" u="1"/>
        <s v="RURAL_190617200783476001_PUG VALLE DE LOS SANTOS 9" u="1"/>
        <s v="RURAL_190617200783476002_PUG VALLE DE LOS SANTOS 1" u="1"/>
        <s v="RURAL_190439100727430000_CR 30 A CL 20 -28" u="1"/>
        <s v="RURAL_125004750900000000_CL23SURCR1B-187(INT101)" u="1"/>
        <s v="RURAL_190439100727430222_CL19A CL27 -180 (222 )" u="1"/>
        <s v="RURAL_190439100727430125_CL19A CL27 -180 (125 )" u="1"/>
        <s v="RURAL_190439100727430221_CL19A CL27 -180 (221 )" u="1"/>
        <s v="RURAL_190439100727430128_CL19A CL27 -180 (128 )" u="1"/>
        <s v="RURAL_190439100727430122_CL19A CL27 -180 (122 )" u="1"/>
        <s v="RURAL_190439100727430121_CL19A CL27 -180 (121 )" u="1"/>
        <s v="RURAL_190439100727430124_CL19A CL27 -180 (124 )" u="1"/>
        <s v="RURAL_190439100727430123_CL19A CL27 -180 (123 )" u="1"/>
        <s v="RURAL_190439100727430223_CL19A CL27 -180 (223 )" u="1"/>
        <s v="RURAL_190439100727430225_CL19A CL27 -180 (225 )" u="1"/>
        <s v="RURAL_190439100727430321_CL19A CL27 -180 (321 )" u="1"/>
        <s v="RURAL_190439100727430228_CL19A CL27 -180 (228 )" u="1"/>
        <s v="RURAL_190439100727430324_CL19A CL27 -180 (324 )" u="1"/>
        <s v="RURAL_190439100727430322_CL19A CL27 -180 (322 )" u="1"/>
        <s v="RURAL_190439100727430323_CL19A CL27 -180 (323 )" u="1"/>
        <s v="RURAL_190439100727430325_CL19A CL27 -180 (325 )" u="1"/>
        <s v="RURAL_190439100727430328_CL19A CL27 -180 (328 )" u="1"/>
        <s v="RURAL_161145500000000000_RURAL CALDAS LA MIEL" u="1"/>
        <s v="RURAL_190439100727430925_CL19A CL27 -180 (925 )" u="1"/>
        <s v="RURAL_190439100727430924_CL19A CL27 -180 (924 )" u="1"/>
        <s v="RURAL_190439100727430928_CL19A CL27 -180 (928 )" u="1"/>
        <s v="RURAL_190439100727431024_CL19A CL27 -180 (1024 )" u="1"/>
        <s v="RURAL_190439100727431028_CL19A CL27 -180 (1028 )" u="1"/>
        <s v="RURAL_190439100727431025_CL19A CL27 -180 (1025 )" u="1"/>
        <s v="RURAL_190439100727430522_CL19A CL27 -180 (522 )" u="1"/>
        <s v="RURAL_190439100727430523_CL19A CL27 -180 (523 )" u="1"/>
        <s v="RURAL_190439100727430521_CL19A CL27 -180 (521 )" u="1"/>
        <s v="RURAL_190439100727430421_CL19A CL27 -180 (421 )" u="1"/>
        <s v="RURAL_190439100727430422_CL19A CL27 -180 (422 )" u="1"/>
        <s v="RURAL_190439100727430428_CL19A CL27 -180 (428 )" u="1"/>
        <s v="RURAL_190439100727430425_CL19A CL27 -180 (425 )" u="1"/>
        <s v="RURAL_190439100727430424_CL19A CL27 -180 (424 )" u="1"/>
        <s v="RURAL_190439100727430224_CL19A CL27 -180 (224 )" u="1"/>
        <s v="RURAL_190439100727430621_CL19A CL27 -180 (621 )" u="1"/>
        <s v="RURAL_190439100727430524_CL19A CL27 -180 (524 )" u="1"/>
        <s v="RURAL_190439100727430528_CL19A CL27 -180 (528 )" u="1"/>
        <s v="RURAL_190439100727430525_CL19A CL27 -180 (525 )" u="1"/>
        <s v="RURAL_190439100727430622_CL19A CL27 -180 (622 )" u="1"/>
        <s v="RURAL_190439100727430628_CL19A CL27 -180 (628 )" u="1"/>
        <s v="RURAL_190439100727430623_CL19A CL27 -180 (623 )" u="1"/>
        <s v="RURAL_190439100727430624_CL19A CL27 -180 (624 )" u="1"/>
        <s v="RURAL_190439100727430625_CL19A CL27 -180 (625 )" u="1"/>
        <s v="RURAL_190439100727430722_CL19A CL27 -180 (722 )" u="1"/>
        <s v="RURAL_190439100727430724_CL19A CL27 -180 (724 )" u="1"/>
        <s v="RURAL_190439100727430821_CL19A CL27 -180 (821 )" u="1"/>
        <s v="RURAL_190439100727430723_CL19A CL27 -180 (723 )" u="1"/>
        <s v="RURAL_190439100727430823_CL19A CL27 -180 (823 )" u="1"/>
        <s v="RURAL_190439100727430728_CL19A CL27 -180 (728 )" u="1"/>
        <s v="RURAL_190439100727430822_CL19A CL27 -180 (822 )" u="1"/>
        <s v="RURAL_190439100727430721_CL19A CL27 -180 (721 )" u="1"/>
        <s v="RURAL_190439100727430923_CL19A CL27 -180 (923 )" u="1"/>
        <s v="RURAL_190439100727431023_CL19A CL27 -180 (1023 )" u="1"/>
        <s v="RURAL_190439100727431022_CL19A CL27 -180 (1022 )" u="1"/>
        <s v="RURAL_190439100727430922_CL19A CL27 -180 (922 )" u="1"/>
        <s v="RURAL_190439100727431021_CL19A CL27 -180 (1021 )" u="1"/>
        <s v="RURAL_190439100727430824_CL19A CL27 -180 (824 )" u="1"/>
        <s v="RURAL_190439100727430725_CL19A CL27 -180 (725 )" u="1"/>
        <s v="RURAL_190439100727430828_CL19A CL27 -180 (828 )" u="1"/>
        <s v="RURAL_190439100727430825_CL19A CL27 -180 (825 )" u="1"/>
        <s v="RURAL_190439100727430921_CL19A CL27 -180 (921 )" u="1"/>
        <s v="RURAL_190439100727430423_CL19A CL27 -180 (423 )" u="1"/>
        <s v="CR 85 CL 44 B SUR -25" u="1"/>
        <s v="RURAL_125004574550000000_CL 20A SUR CR 3 - 48" u="1"/>
        <s v="CR 34 CL 7 -143" u="1"/>
        <s v="CL 27 CR 46 -70 (INTERIOR 128 )" u="1"/>
        <s v="RURAL_190440200790274001" u="1"/>
        <s v="CL 58 CR 7 -37 (INTERIOR 282 )" u="1"/>
        <s v="RURAL_190234200777870000" u="1"/>
        <s v="RURAL_190440200850755001_PROV.VDA CHOCHOMAYO" u="1"/>
        <s v="RURAL_190605200110540000_EL PRADO" u="1"/>
        <s v="RURAL_190318203213056008_PROV.VEREDA PIEDRAS BLANC" u="1"/>
        <s v="RURAL_190400200447600000_CHUSCALITO" u="1"/>
        <s v="RURAL_190022200406213000" u="1"/>
        <s v="RURAL_190440200832300001_PROV.VEREDA LA PEÑA" u="1"/>
        <s v="RURAL_190616200341376001_PROV.CUCHILLAS" u="1"/>
        <s v="RURAL_190617200522954000_TABLAZO" u="1"/>
        <s v="CL 5 CR 8 A -12 (INTERIOR 504 BQ D1 VALLEJUELOS )" u="1"/>
        <s v="CL 5 CR 8 A -12 (INTERIOR 201 BQ D1 VALLEJUELOS )" u="1"/>
        <s v="CL 5 CR 8 A -12 (INTERIOR 101 BQ D1 VALLEJUELOS )" u="1"/>
        <s v="CL 5 CR 8 A -12 (INTERIOR 501 BQ D1 VALLEJUELOS )" u="1"/>
        <s v="CL 5 CR 8 A -12 (INTERIOR 404 BQ D1 VALLEJUELOS )" u="1"/>
        <s v="CL 5 CR 8 A -12 (INTERIOR 502 BQ D1 VALLEJUELOS )" u="1"/>
        <s v="CL 5 CR 8 A -12 (INTERIOR 503 BQ D1 VALLEJUELOS )" u="1"/>
        <s v="CL 5 CR 8 A -12 (INTERIOR 202 BQ D1 VALLEJUELOS )" u="1"/>
        <s v="CL 5 CR 8 A -12 (INTERIOR 203 BQ D1 VALLEJUELOS )" u="1"/>
        <s v="CL 5 CR 8 A -12 (INTERIOR 102 BQ D1 VALLEJUELOS )" u="1"/>
        <s v="CL 5 CR 8 A -12 (BQ D1 VALLEJUELOS )" u="1"/>
        <s v="CL 5 CR 8 A -12 (INTERIOR 401 BQ D1 VALLEJUELOS )" u="1"/>
        <s v="CL 5 CR 8 A -12 (INTERIOR 403 BQ D1 VALLEJUELOS )" u="1"/>
        <s v="CL 5 CR 8 A -12 (INTERIOR 304 BQ D1 VALLEJUELOS )" u="1"/>
        <s v="CL 5 CR 8 A -12 (INTERIOR 204 BQ D1 VALLEJUELOS )" u="1"/>
        <s v="CL 5 CR 8 A -12 (INTERIOR 104 BQ D1 VALLEJUELOS )" u="1"/>
        <s v="CL 5 CR 8 A -12 (INTERIOR 302 BQ D1 VALLEJUELOS )" u="1"/>
        <s v="CL 5 CR 8 A -12 (INTERIOR 402 BQ D1 VALLEJUELOS )" u="1"/>
        <s v="CL 5 CR 8 A -12 (INTERIOR 301 BQ D1 VALLEJUELOS )" u="1"/>
        <s v="CL 5 CR 8 A -12 (INTERIOR 303 BQ D1 VALLEJUELOS )" u="1"/>
        <s v="RURAL_190856200527510000_190856200527510000" u="1"/>
        <s v="RURAL_190616200451099000_LA MOSQUITA" u="1"/>
        <s v="RURAL_190680200575373000_VDA LAS MERCEDES" u="1"/>
        <s v="RURAL_190890200743580000_190890200743580000" u="1"/>
        <s v="RURAL_190761200898010201_CL 10 B 16 A -68 (INTERIO" u="1"/>
        <s v="RURAL_190761200898010503_CL 10 B 16 A -82 (INTERIO" u="1"/>
        <s v="RURAL_190761200898010403_CL 10 B 16 A -78 (INTERIO" u="1"/>
        <s v="RURAL_190761200898018102_CL 10 B 16 A -65 (INTERIO" u="1"/>
        <s v="RURAL_190761200898018101_CL 10 B 16 A -64 (INTERIO" u="1"/>
        <s v="RURAL_190761200898010302_CL 10 B 16 A -73 (INTERIO" u="1"/>
        <s v="CL 5 CR 8 A -34 (INTERIOR 203 BQ D2 VALLEJUELOS )" u="1"/>
        <s v="CL 5 CR 8 A -34 (INTERIOR 202 BQ D2 VALLEJUELOS )" u="1"/>
        <s v="CL 5 CR 8 A -34 (INTERIOR 204 BQ D2 VALLEJUELOS )" u="1"/>
        <s v="CL 5 CR 8 A -34 (INTERIOR 201 BQ D2 VALLEJUELOS )" u="1"/>
        <s v="CL 5 CR 8 A -34 (INTERIOR 301 BQ D2 VALLEJUELOS )" u="1"/>
        <s v="CL 5 CR 8 A -34 (INTERIOR 104 BQ D2 VALLEJUELOS )" u="1"/>
        <s v="CL 5 CR 8 A -34 (INTERIOR 101 BQ D2 VALLEJUELOS )" u="1"/>
        <s v="CL 5 CR 8 A -34 (INTERIOR 102 BQ D2 VALLEJUELOS )" u="1"/>
        <s v="CL 5 CR 8 A -34 (BQ D2 VALLEJUELOS )" u="1"/>
        <s v="CL 5 CR 8 A -34 (INTERIOR 103 BQ D2 VALLEJUELOS )" u="1"/>
        <s v="CL 5 CR 8 A -34 (INTERIOR 303 BQ D2 VALLEJUELOS )" u="1"/>
        <s v="CL 5 CR 8 A -34 (INTERIOR 304 BQ D2 VALLEJUELOS )" u="1"/>
        <s v="CL 5 CR 8 A -34 (INTERIOR 302 BQ D2 VALLEJUELOS )" u="1"/>
        <s v="CL 5 CR 8 A -34 (INTERIOR 504 BQ D2 VALLEJUELOS )" u="1"/>
        <s v="CL 5 CR 8 A -34 (INTERIOR 401 BQ D2 VALLEJUELOS )" u="1"/>
        <s v="CL 5 CR 8 A -34 (INTERIOR 402 BQ D2 VALLEJUELOS )" u="1"/>
        <s v="CL 5 CR 8 A -34 (INTERIOR 403 BQ D2 VALLEJUELOS )" u="1"/>
        <s v="CL 5 CR 8 A -34 (INTERIOR 501 BQ D2 VALLEJUELOS )" u="1"/>
        <s v="CL 5 CR 8 A -34 (INTERIOR 502 BQ D2 VALLEJUELOS )" u="1"/>
        <s v="CL 5 CR 8 A -34 (INTERIOR 404 BQ D2 VALLEJUELOS )" u="1"/>
        <s v="CL 5 CR 8 A -34 (INTERIOR 503 BQ D2 VALLEJUELOS )" u="1"/>
        <s v="RURAL_190736103475500201_LA MADRE" u="1"/>
        <s v="RURAL_130025700000001000_VDA SAN MIGUEL" u="1"/>
        <s v="RURAL_181040721500000007_VDA LA MAGDALENA" u="1"/>
        <s v="RURAL_190674200631210001_PROV.VEREDA SAN ANTONIO" u="1"/>
        <s v="RURAL_190616200330650005_PROV.VEREDA FONTIBON" u="1"/>
        <s v="RURAL_190680200630800000_190680200630800000" u="1"/>
        <s v="RURAL_190234100216620000_216500 B AIRES CL6B 4-46" u="1"/>
        <s v="RURAL_190283200750900003_PROV.CONTIGUO A 750900" u="1"/>
        <s v="RURAL_190680200493260000_VD. 0 1-0 EL GUAYABO" u="1"/>
        <s v="CL 5 CR 8 A -12 (INTERIOR 103 BQ D1 VALLEJUELOS )" u="1"/>
        <s v="RURAL_191245200404100001_LA ARGELIA" u="1"/>
        <s v="RURAL_190858100147290201_CR 51A CL 54 -70 (INTERIO" u="1"/>
        <s v="RURAL_190736103373100101_LAS PALMITAS" u="1"/>
        <s v="RURAL_190697100673880005_CR 54 N 48 AA-56 INT 401" u="1"/>
        <s v="RURAL_190657100031840003_LOS ALMENDROS" u="1"/>
        <s v="RURAL_190885200418303001_SAN BERNARDO" u="1"/>
        <s v="RURAL_190283200548800001_PROV.CONT A 548800" u="1"/>
        <s v="CL 128 SUR CR 46 -112" u="1"/>
        <s v="RURAL_140004950000000039" u="1"/>
        <s v="RURAL_190670101255120201_CL 18 CR 23 INTERIOR 201" u="1"/>
        <s v="RURAL_190439100400950101_CR 43 CL 31 -16 (101)" u="1"/>
        <s v="RURAL_190761100256820050_LOS MORRITOS" u="1"/>
        <s v="RURAL_190400200535500000_QUEBRADA NEGRA" u="1"/>
        <s v="RURAL_190674200754550002_PROV.VDA LA FLORESTA" u="1"/>
        <s v="RURAL_190607200503410105_PROV.VDA EL PORTENTO" u="1"/>
        <s v="CR 23 B CL 8 -70" u="1"/>
        <s v="RURAL_137000000000566068_VEREDA EL CERRO" u="1"/>
        <s v="RURAL_190234200706280000_PALMIRA" u="1"/>
        <s v="CR 50 CL 45 -12 (INTERIOR 202 )" u="1"/>
        <s v="RURAL_190318100002009360_CARGO PARQUE INDUST 60" u="1"/>
        <s v="CR 50 CL 45 -12 (INTERIOR 101 )" u="1"/>
        <s v="CR 50 CL 45 -12 (INTERIOR 201 )" u="1"/>
        <s v="RURAL_190234100225600001_BARRIO BUENOS AIRES" u="1"/>
        <s v="RURAL_190580102528800000_BARRIO LA FORTUNA" u="1"/>
        <s v="CR 48 CL 87 -36" u="1"/>
        <s v="DIAG 17 D CL 56 A -1 (INTERIOR 120 )" u="1"/>
        <s v="RURAL_190318204803590120_VEREDA SAN JOSE" u="1"/>
        <s v="CR 77 CL 3 -110 (INTERIOR 207 )" u="1"/>
        <s v="RURAL_190735101739600000_CALLE PALACE" u="1"/>
        <s v="RURAL_190756100097400373_SUBESTACIÓN SONSON EPM" u="1"/>
        <s v="RURAL_190145100002800000_CALLE SANTANDER" u="1"/>
        <s v="RURAL_190670101229000001_SECTOR LOS ALPES" u="1"/>
        <s v="CR 51 D CL 67 -69" u="1"/>
        <s v="CR 51 D CL 67 -71" u="1"/>
        <s v="CL 3 SUR CR 51 -28 (INTERIOR 305 )" u="1"/>
        <s v="RURAL_190607200602510105_SUITE 105 BQ 2 R SAN JUAN" u="1"/>
        <s v="RURAL_190607200602510132_SUITE 132 BQ 3 R SAN JUAN" u="1"/>
        <s v="RURAL_190607200602510108_SUITE 108 BQ 2 R SAN JUAN" u="1"/>
        <s v="RURAL_190607200602510131_SUITE 131 BQ 3 R SAN JUAN" u="1"/>
        <s v="RURAL_190607200602510130_SUITE 130 BQ 3 R SAN JUAN" u="1"/>
        <s v="RURAL_190607200602510110_SUITE 110 BQ 2 R SAN JUAN" u="1"/>
        <s v="RURAL_190607200602510107_SUITE 107 BQ 2 R SAN JUAN" u="1"/>
        <s v="RURAL_190607200602510133_SUITE 133 BQ 3 R SAN JUAN" u="1"/>
        <s v="RURAL_190607200602510109_SUITE 109 BQ 2 R SAN JUAN" u="1"/>
        <s v="RURAL_190607200602510134_SUITE 134 BQ 2 R SAN JUAN" u="1"/>
        <s v="RURAL_190607200602510137_SUITE 137 BQ 2 R SAN JUAN" u="1"/>
        <s v="RURAL_190607200602510205_SUITE 205 BQ 2 R SAN JUAN" u="1"/>
        <s v="RURAL_190607200602510138_SUITE 138 BQ 2 R SAN JUAN" u="1"/>
        <s v="RURAL_190607200602510135_SUITE 135 BQ 2 R SAN JUAN" u="1"/>
        <s v="RURAL_190607200602510136_SUITE 136 BQ 2 R SAN JUAN" u="1"/>
        <s v="RURAL_190607200602510140_SUITE 140 BQ 2 R SAN JUAN" u="1"/>
        <s v="RURAL_190607200602510139_SUITE 139 BQ 2 R SAN JUAN" u="1"/>
        <s v="RURAL_190607200602510206_SUITE 206 BQ 2 R SAN JUAN" u="1"/>
        <s v="RURAL_190607200602510234_SUITE 234 BQ 2 R SAN JUAN" u="1"/>
        <s v="RURAL_190607200602510232_SUITE 232 BQ 3 R SAN JUAN" u="1"/>
        <s v="RURAL_190607200602510233_SUITE 233 BQ 3 R SAN JUAN" u="1"/>
        <s v="RURAL_190607200602510235_SUITE 235 BQ 2 R SAN JUAN" u="1"/>
        <s v="RURAL_190607200602510209_SUITE 209 BQ 2 R SAN JUAN" u="1"/>
        <s v="RURAL_190607200602510207_SUITE 207 BQ 2 R SAN JUAN" u="1"/>
        <s v="RURAL_190607200602510210_SUITE 210 BQ 2 R SAN JUAN" u="1"/>
        <s v="RURAL_190607200602510231_SUITE 231 BQ 3 R SAN JUAN" u="1"/>
        <s v="RURAL_190607200602510208_SUITE 208 BQ 2 R SAN JUAN" u="1"/>
        <s v="RURAL_190607200602510230_SUITE 230 BQ 3 R SAN JUAN" u="1"/>
        <s v="RURAL_190607200602510330_SUITE 330 BQ 3 R SAN JUAN" u="1"/>
        <s v="RURAL_190607200602510334_SUITE 334 BQ 2 R SAN JUAN" u="1"/>
        <s v="RURAL_190607200602510331_SUITE 331 BQ 3 R SAN JUAN" u="1"/>
        <s v="RURAL_190607200602510338_SUITE 338 BQ 2 R SAN JUAN" u="1"/>
        <s v="RURAL_190607200602510339_SUITE 339 BQ 2 R SAN JUAN" u="1"/>
        <s v="RURAL_190607200602510333_SUITE 333 BQ 3 R SAN JUAN" u="1"/>
        <s v="RURAL_190607200602510340_SUITE 340 BQ 2 R SAN JUAN" u="1"/>
        <s v="RURAL_190607200602510335_SUITE 335 BQ 2 R SAN JUAN" u="1"/>
        <s v="RURAL_190607200602510336_SUITE 336 BQ 2 R SAN JUAN" u="1"/>
        <s v="RURAL_190607200602510337_SUITE 337 BQ 2 R SAN JUAN" u="1"/>
        <s v="RURAL_190607200602510310_SUITE 310 BQ 2 R SAN JUAN" u="1"/>
        <s v="RURAL_190607200602510309_SUITE 309 BQ 2 R SAN JUAN" u="1"/>
        <s v="RURAL_190607200602510239_SUITE 239 BQ 2 R SAN JUAN" u="1"/>
        <s v="RURAL_190607200602510307_SUITE 307 BQ 2 R SAN JUAN" u="1"/>
        <s v="RURAL_190607200602510308_SUITE 308 BQ 2 R SAN JUAN" u="1"/>
        <s v="RURAL_190607200602510305_SUITE 305 BQ 2 R SAN JUAN" u="1"/>
        <s v="RURAL_190607200602510236_SUITE 236 BQ 2 R SAN JUAN" u="1"/>
        <s v="RURAL_190607200602510238_SUITE 238 BQ 2 R SAN JUAN" u="1"/>
        <s v="RURAL_190607200602510306_SUITE 306 BQ 2 R SAN JUAN" u="1"/>
        <s v="RURAL_190607200602510237_SUITE 237 BQ 2 R SAN JUAN" u="1"/>
        <s v="RURAL_190607200602510106_SUITE 106 BQ 2 R SAN JUAN" u="1"/>
        <s v="RURAL_190607200602510240_SUITE 240 BQ 2 R SAN JUAN" u="1"/>
        <s v="RURAL_190607200602510332_SUITE 332 BQ 3 R SAN JUAN" u="1"/>
        <s v="CL 56 CR 92 -16 (INTERIOR 404 )" u="1"/>
        <s v="RURAL_190040101187405101_DG 37 N 29-39" u="1"/>
        <s v="RURAL_136029902879000000_136029902879000000" u="1"/>
        <s v="CL 39 DB CR 115 A -54 (INTERIOR 103 )" u="1"/>
        <s v="CL 39 DB CR 115 A -54 (INTERIOR 104 )" u="1"/>
        <s v="CR 113 CL 36 C -115 (INTERIOR 301 )" u="1"/>
        <s v="CR 113 CL 36 C -115 (INTERIOR 302 )" u="1"/>
        <s v="RURAL_161115904000000301_VEREDA CORRALA PARTE ALTA" u="1"/>
        <s v="CL 18 CR 90 -85 (INTERIOR 119 )" u="1"/>
        <s v="RURAL_161113870000000003_VEREDA LA CORRALA" u="1"/>
        <s v="CL 130 SUR CR 56 -157 (INTERIOR 120 )" u="1"/>
        <s v="CL 49 AA CR 99 E -72 (INTERIOR 1174 )" u="1"/>
        <s v="CL 18 D CR 89 -11 (INTERIOR 3163 )" u="1"/>
        <s v="CR 34 E CL 31 -154 (INTERIOR 1001 )" u="1"/>
        <s v="CR 34 E CL 31 -154 (INTERIOR 1004 )" u="1"/>
        <s v="CR 34 E CL 31 -154 (INTERIOR 1000 )" u="1"/>
        <s v="CR 34 E CL 31 -154 (INTERIOR 1003 )" u="1"/>
        <s v="CR 57 CL 45 A -23" u="1"/>
        <s v="RURAL_159145920000000102_PROV.TABLAZA SAN MIGUEL" u="1"/>
        <s v="RURAL_114008510000000101_114008510000000101" u="1"/>
        <s v="AVDA 45 BB CL 65 -87 (INTERIOR 101 )" u="1"/>
        <s v="CR 58 CL 79 SUR -28 (INTERIOR 9902 )" u="1"/>
        <s v="CR 55 A CL 27 -249" u="1"/>
        <s v="RURAL_159100867800000106_PROV.159100867800000102" u="1"/>
        <s v="CR 66 CL 43 -29 (INTERIOR 101 )" u="1"/>
        <s v="CR 66 CL 43 -29 (INTERIOR 102 )" u="1"/>
        <s v="CL 43 CR 92 -101" u="1"/>
        <s v="CL 75 CR 49 -26 (INTERIOR 301 )" u="1"/>
        <s v="RURAL_190858200300440002_PROV.VEREDA LA CRISTALINA" u="1"/>
        <s v="CR 92 CL 40 -90" u="1"/>
        <s v="VEREDA BARRO BLANCO - BARRO BLANCO_5" u="1"/>
        <s v="RURAL_190890200976680088_VDAS LAS FRIAS" u="1"/>
        <s v="RURAL_190138200822260001_PROV.VEREDA CARACOLAL" u="1"/>
        <s v="RURAL_190604200515320001_PROV.190604200515320000" u="1"/>
        <s v="RURAL_190616200452587002_PROV.190616200452587000" u="1"/>
        <s v="RURAL_190616200330650002_PROV.FONTIBON" u="1"/>
        <s v="RURAL_190585100190219916_RESERVA DEL BOSQUE LT 16" u="1"/>
        <s v="CL 40 CR 48 -17" u="1"/>
        <s v="RURAL_190284100809000002" u="1"/>
        <s v="RURAL_190319206901770001_PROV.VEREDA GUAPANTE PRED" u="1"/>
        <s v="RURAL_187003117400000000_187003117400000000" u="1"/>
        <s v="RURAL_190660200500405000_VDA LA CUMBRE" u="1"/>
        <s v="RURAL_190607200608165000_607-604750 VDA LS SALA2" u="1"/>
        <s v="RURAL_190439100282300000_CR 33 CL 33 -65" u="1"/>
        <s v="RURAL_190439100282300101_CR 33 N 33 63 LOCAL 101" u="1"/>
        <s v="RURAL_190439100282300102_CR 33 N 33 67 LOCAL 102" u="1"/>
        <s v="LA MILAGROSA RURAL_190376200429650000_PAYUCO OTRAM" u="1"/>
        <s v="161022718000000201" u="1"/>
        <s v="161022718000000101" u="1"/>
        <s v="RURAL_190576200720600002_PROV.LA PICA" u="1"/>
        <s v="RURAL_190318203105300002_VDA EL TANGO" u="1"/>
        <s v="CL 50 CR 31 -16 (INTERIOR 300 )" u="1"/>
        <s v="CL 58 AB CR 97 AA -19 (INTERIOR 9951 )" u="1"/>
        <s v="CL 48 SUR CR 75 -143 (INTERIOR 103 )" u="1"/>
        <s v="CL 48 SUR CR 75 -143 (INTERIOR 102 )" u="1"/>
        <s v="RURAL_190318100447000001_CR 50 54-067 APTO 401" u="1"/>
        <s v="RURAL_190318100447000000_CR 50 54-067" u="1"/>
        <s v="RURAL_159036100000000107" u="1"/>
        <s v="RURAL_122008440087000105" u="1"/>
        <s v="RURAL_190440200592155002_PROV.VDA LA ESMERALDA" u="1"/>
        <s v="RURAL_190670201821865001_PROV.VEREDA LA FLORESTA" u="1"/>
        <s v="RURAL_190138200820630000_SAN PASCUAL" u="1"/>
        <s v="RURAL_190642100029340000" u="1"/>
        <s v="RURAL_190670101544200001_CRISTALES" u="1"/>
        <s v="CL 40 SUR CR 24 -19" u="1"/>
        <s v="RURAL_190318101638560401 CL 41 A CR 48 A -27 (INT" u="1"/>
        <s v="RURAL_190102200895550002_PROV.REMOLINO LA PALMERA" u="1"/>
        <s v="CR 18 CL 56 -4 (INTERIOR 334 )" u="1"/>
        <s v="CL 48 B CR 107 C -56 (INTERIOR 108 )" u="1"/>
        <s v="CR 125 CL 68 -2 (INTERIOR 103 )" u="1"/>
        <s v="CL 65 CR 18 B -39" u="1"/>
        <s v="RURAL_159029901000000009_HIMALAYA" u="1"/>
        <s v="RURAL_114013395000000010_VEREDA_EL MANZANILLO" u="1"/>
        <s v="RURAL_190607200670345000_VEREDA PANTALIO" u="1"/>
        <s v="RURAL_190847200915555002_VEREDA EL VOLVAN" u="1"/>
        <s v="RURAL_190245200105670001_PROV.EL LAGARTO" u="1"/>
        <s v="RURAL_190440200513215000_PRIMAVERA" u="1"/>
        <s v="RURAL_190102200636210000_VDA SAN GREGORIO" u="1"/>
        <s v="RURAL_190660200720834000_LA GAVIOTA" u="1"/>
        <s v="RURAL_190607100273940000_CL 23 22-43" u="1"/>
        <s v="RURAL_190093100244509001_NARIÑO" u="1"/>
        <s v="CR 85 CL 37 SUR -25" u="1"/>
        <s v="CL 56 A SUR CR 57 A -13 (INTERIOR 101 )" u="1"/>
        <s v="CR 45 A CL 39 SUR -26" u="1"/>
        <s v="RURAL_190190200716640001_VEREDA EL LIMON" u="1"/>
        <s v="RURAL_190616200270162002_PROV.VEREDA SAN LUIS" u="1"/>
        <s v="RURAL_190440200730300022" u="1"/>
        <s v="RURAL_190319205231225003_PROV.190319205231225000" u="1"/>
        <s v="RURAL_190319203822980001_PROV.190319203822980000" u="1"/>
        <s v="RURAL_190616200450794001_PROV.VDA LA MOSQUITA" u="1"/>
        <s v="RURAL_190318203264250002_PROV.PIEDRAS BLANCAS" u="1"/>
        <s v="RURAL_122027110000000104_RURAL SANTA ELENA" u="1"/>
        <s v="RURAL_190579101304600000_C 18 6-30" u="1"/>
        <s v="RURAL_190736103909200000_20 DE JULIO" u="1"/>
        <s v="CR 49 CL 50 -11" u="1"/>
        <s v="RURAL_190368200922500004_PROV.RURAL_19036820092250" u="1"/>
        <s v="RURAL_190439100089800000_CR 29 CL 30 -16" u="1"/>
        <s v="RURAL_190364100347800000_CA 10" u="1"/>
        <s v="RURAL_190091100307500301_CALLE15 A N 5-41 PISO 3" u="1"/>
        <s v="RURAL_190033200780005013_PROV.LAS COLONIAS" u="1"/>
        <s v="CR 54 A CL 25 -36 (SC 2 )" u="1"/>
        <s v="RURAL_147017703000000124_PROV.47017703000000122" u="1"/>
        <s v="RURAL_190197200558806000_EL TESORO" u="1"/>
        <s v="CL 39 F CR 115 A -149 (INTERIOR 204 )" u="1"/>
        <s v="CL 46 D CR 59 A -5 (INTERIOR 111 )" u="1"/>
        <s v="CR 37 CL 66 D -67" u="1"/>
        <s v="RURAL_190642200621253020_LA TARQUI" u="1"/>
        <s v="RURAL_190670101221200201_CL 19 CR 21-20 INTERIOR 2" u="1"/>
        <s v="RURAL_190670101221200301_CL 19 CR 21-20 INTERIOR 3" u="1"/>
        <s v="RURAL_190670101221200401_CL 19 CR 21-20 INTERIOR 4" u="1"/>
        <s v="RURAL_190604100280795200_7 DE AGOSTO" u="1"/>
        <s v="RURAL_190031101358360201_CL 29 N° 28-064 APTO 201" u="1"/>
        <s v="RURAL_190031101358360202_CL 29 N°28-064 APTO 202" u="1"/>
        <s v="RURAL_190383100222200000_CL 10A 11 11 BR COLOMBI" u="1"/>
        <s v="RURAL_190439100793010302_CL 23 30A-16 302 CATALAN" u="1"/>
        <s v="RURAL_190649100121935301" u="1"/>
        <s v="RURAL_190604100085300006_DG 9 N 10-83(LC PISO 6)" u="1"/>
        <s v="RURAL_190649100152875001_CL 18 CR 18 -29  B1" u="1"/>
        <s v="RURAL_190604100085309701_DG 9 N 10-83(9701)" u="1"/>
        <s v="RURAL_190604100085309802_DG 9 N 10-83(9802)" u="1"/>
        <s v="RURAL_190604100085309801_DG 9 N 10-83(9801)" u="1"/>
        <s v="RURAL_190604100085300000_DG 9 N 10-83_ZC" u="1"/>
        <s v="RURAL_190378100026220010_PLATANARES" u="1"/>
        <s v="RURAL_190607100121000001" u="1"/>
        <s v="RURAL_190649100121850000_CR 20 AA N 18 - 17" u="1"/>
        <s v="RURAL_190040101299400001_CR 28 N 24-344 INT 201" u="1"/>
        <s v="RURAL_190040101299400301_CR 28 N 24-344 INT 301" u="1"/>
        <s v="RURAL_190649100110900000_KRA 23 N 20-28" u="1"/>
        <s v="RURAL_190040101294800005_CR 28 N 24-110 INT 201" u="1"/>
        <s v="CR 20 CL 56 BB -16 (INTERIOR 301 )" u="1"/>
        <s v="CR 36 A CL 63 -40 (INTERIOR 101 )" u="1"/>
        <s v="CR 89 A CL 31 B -30 (INTERIOR 202 )" u="1"/>
        <s v="CL 57 A CR 18 D -59" u="1"/>
        <s v="RURAL_190042100317420000_CL 15 9 64 LLANO DE BOL" u="1"/>
        <s v="CL 59 CR 16 D -37 (INTERIOR 201 )" u="1"/>
        <s v="CL 66 D CR 117 C -20 (INTERIOR 101 )" u="1"/>
        <s v="RURAL_190847100023936302_CR 33 CL 26-54_INT302" u="1"/>
        <s v="RURAL_190847100023936402_CR 33 CL 26-54_INT402" u="1"/>
        <s v="RURAL_190847100023936001_CR 33 CL 26-54_ZC" u="1"/>
        <s v="RURAL_190847100023936401_CR 33 CL 26-54_INT401" u="1"/>
        <s v="RURAL_190847100023936301_CR 33 CL 26-54_INT301" u="1"/>
        <s v="RURAL_190847100391400201_CR 32 CLL 30-05 INT 201" u="1"/>
        <s v="RURAL_190847100391400301_CR 32 CLL 30-05 INT 301" u="1"/>
        <s v="RURAL_190789100252660002_CRA 15A 16-40" u="1"/>
        <s v="CR 51 CL 65 -48" u="1"/>
        <s v="RURAL_163011217000000203_163011217000000203" u="1"/>
        <s v="RURAL_190847100079950002_CR 31 CLL 18-28 INT 101" u="1"/>
        <s v="CR 19 CL 59 C -48 (INTERIOR 1149 )" u="1"/>
        <s v="RURAL_190847100238532201_190847100238532201" u="1"/>
        <s v="RURAL_147001770300000112_VEREDA EL PATIO SAN CRIST" u="1"/>
        <s v="RURAL_190234100172400101_CLL 3A CR 9B-27 APTO 101" u="1"/>
        <s v="RURAL_190209100352950002_BRR OBRERO" u="1"/>
        <s v="RURAL_190209100352950001_BRR OBRERO" u="1"/>
        <s v="CL 40 A SUR CR 70 -23 (INTERIOR 203 )" u="1"/>
        <s v="CR 1 ESTE CL 55 H -12 (INTERIOR 201 )" u="1"/>
        <s v="CL 98 B SUR CR 51 -139 (INTERIOR 321 )" u="1"/>
        <s v="CL 48 E CR 99 -110" u="1"/>
        <s v="CL 49 B CR 99 B -86" u="1"/>
        <s v="CR 29 C CL 40 D SUR -2 (INTERIOR 202 )" u="1"/>
        <s v="RURAL_114004930000000112_114004930000000112" u="1"/>
        <s v="RURAL_190667100652600401_CL 14 CR 15 -79 INT 401" u="1"/>
        <s v="CL 48 BB CR 110 -21" u="1"/>
        <s v="RURAL_190667100652600301_CL 14 CR 15 -79 INT 301" u="1"/>
        <s v="CL 47 C CR 59 -200 (INTERIOR 9944 )" u="1"/>
        <s v="RURAL_190318100002000060_CARGO PARQUE INDUSTRIAL-6" u="1"/>
        <s v="CR 43 A CL 8 -16" u="1"/>
        <s v="RURAL_136029438000009901_136029438000009901" u="1"/>
        <s v="RURAL_190890200728160000_POCORO YOLOMBO" u="1"/>
        <s v="CL 38 A SUR CR 66 B -88 (INTERIOR 361 )" u="1"/>
        <s v="CL 29 CR 30 -45" u="1"/>
        <s v="CR 8 A CL 53 -28 (INTERIOR 302 )" u="1"/>
        <s v="CL 30 CR 25 -90" u="1"/>
        <s v="CL 56 CR 129 -63 (INTERIOR 401 )" u="1"/>
        <s v="RURAL_176061913000000003_PROV.VDA EL ROSARIO" u="1"/>
        <s v="RURAL_190149100105950006" u="1"/>
        <s v="RURAL_190450200085905000_VEREDA GUAYAQUIL" u="1"/>
        <s v="RURAL_190284100732800203_CRA 36 N 18 PISO 3" u="1"/>
        <s v="RURAL_190440200861940002_PROV.VDA CHOCHOMAYO" u="1"/>
        <s v="RURAL_190206200984581002_PROV.LAS FRIAS" u="1"/>
        <s v="RURAL_114000512420100000_114000512420100000" u="1"/>
        <s v="RURAL_190483200677600001_PROV.VDA UVITAL" u="1"/>
        <s v="CR 64 C CL 50 C SUR -7 (INTERIOR 201 )" u="1"/>
        <s v="RURAL_190604200500480006_PROV.VEREDA EL TURCAN" u="1"/>
        <s v="RURAL_181005062000000000_VDA HORIZONTES" u="1"/>
        <s v="RURAL_190113100019130001_BARRIO EL FILO" u="1"/>
        <s v="RURAL_190113100019130002_BARRIO EL FILO" u="1"/>
        <s v="RURAL_190113100019130003_BARRIO EL FILO" u="1"/>
        <s v="RURAL_190113100019130004_BARRIO EL FILO" u="1"/>
        <s v="RURAL_190306100024200001_" u="1"/>
        <s v="RURAL_190030100170200002" u="1"/>
        <s v="CL 53 CR 11 -17 (INTERIOR 101 )" u="1"/>
        <s v="CR 35 A CL 37 -54 (INTERIOR 302 )" u="1"/>
        <s v="CL 53 CR 110 -533 (INTERIOR 9909 )" u="1"/>
        <s v="RURAL_114000569800000000_114000569800000000" u="1"/>
        <s v="RURAL_190149100177050000_190149100177050000" u="1"/>
        <s v="CR 116 B CL 36 C -18 (INTERIOR 1 )" u="1"/>
        <s v="CR 64 CL 48 A -32" u="1"/>
        <s v="CR 64 CL 48 A -12" u="1"/>
        <s v="RURAL_190698200108100000_SALADITO" u="1"/>
        <s v="CR 111 C CL 13 -168 (INTERIOR 201 )" u="1"/>
        <s v="RURAL_190138100108580009_CR 28 # 34-62 INT 101" u="1"/>
        <s v="RURAL_190138100108580010_CR 28 #34-62 INT 201" u="1"/>
        <s v="CR 100 AB CL 48 F -18" u="1"/>
        <s v="CR 79 CL 20 A -23 (INTERIOR 401 )" u="1"/>
        <s v="CR 91 B CL 35 A -73 (INTERIOR 401 )" u="1"/>
        <s v="CL 39 FD CR 118 -69 (INTERIOR 300 )" u="1"/>
        <s v="RURAL_190091200772400005_PROV.VEREDA EL CONTENTO" u="1"/>
        <s v="CR 99 CL 43 -27 (INTERIOR 200 )" u="1"/>
        <s v="CL 48 CR 57 A -17" u="1"/>
        <s v="CR 96 A CL 62 D -3 (INTERIOR 2472 )" u="1"/>
        <s v="CR 96 A CL 62 D -3 (INTERIOR 2473 )" u="1"/>
        <s v="CR 96 A CL 62 D -3 (INTERIOR 3472 )" u="1"/>
        <s v="CR 96 A CL 62 D -3 (INTERIOR 3473 )" u="1"/>
        <s v="CR 65 A CL 24 -89 (INTERIOR 101 )" u="1"/>
        <s v="RURAL_136029909235000301_CR 102 CL 55 -34 INT 301" u="1"/>
        <s v="RURAL_159117878000000301_LA TABLAZA" u="1"/>
        <s v="RURAL_114005485400000000_114005485400000000" u="1"/>
        <s v="CL 34 A CR 54 A -56" u="1"/>
        <s v="CR 69 CL 58 C -8 (INTERIOR 402 )" u="1"/>
        <s v="RURAL_163017423000000101_RURAL ITAGUI LOS ZULETA" u="1"/>
        <s v="CL 48 B CR 107 B -55 (INTERIOR 309 )" u="1"/>
        <s v="CR 56 E CL 76 SUR -55" u="1"/>
        <s v="CL 38 SUR CR 43 -57 (INTERIOR 202 )" u="1"/>
        <s v="CL 96 B SUR CR 58 -72 (INTERIOR 201 )" u="1"/>
        <s v="CL 67 CR 125 -28 (INTERIOR 101 )" u="1"/>
        <s v="TRAN 34 D SUR DIAG 33 -54" u="1"/>
        <s v="CL 48 BG CR 104 -19 (INTERIOR 301 )" u="1"/>
        <s v="RURAL_159054913000000001" u="1"/>
        <s v="CL 54 CR 36 -64" u="1"/>
        <s v="RURAL_190383200691145000_190383200691145000" u="1"/>
        <s v="RURAL_190383200691274000_190383200691274000" u="1"/>
        <s v="CL 39 SUR CR 42 -31" u="1"/>
        <s v="CL 52 CR 120 D -32 (INTERIOR 203 )" u="1"/>
        <s v="CL 65 CR 16 DD -19 (INTERIOR 2043 )" u="1"/>
        <s v="CR 13 CL 55 -35" u="1"/>
        <s v="RURAL_190031201833360009_190031201833360009" u="1"/>
        <s v="CL 49 D SUR CR 39 B -155 (INTERIOR 8000 )" u="1"/>
        <s v="RURAL_165015690000000080" u="1"/>
        <s v="RURAL_178000799000000081" u="1"/>
        <s v="CR 44 CL 26 -31 (INTERIOR 8000 )" u="1"/>
        <s v="CL 37 CR 45 -180 (INTERIOR 8001 )" u="1"/>
        <s v="CR 78 CL 42 -14 (INTERIOR 8000 )" u="1"/>
        <s v="CL 46 CR 71 -9 (INTERIOR 8000 )" u="1"/>
        <s v="RURAL_190400200541200003_PROV.VEREDA QUEBRADA NEGR" u="1"/>
        <s v="RURAL_176051350000000000_176051350000000000" u="1"/>
        <s v="RURAL_190604200250587121" u="1"/>
        <s v="RURAL_176022090000000001_PROV.176022090000000001" u="1"/>
        <s v="RURAL_190697100074620001_CL 47 CR 45 -278" u="1"/>
        <s v="RURAL_190318203504550001_PROV.VDA LA HONDA" u="1"/>
        <s v="RURAL_190653200300280003_PROV.VEREDA LA MARAVILLA" u="1"/>
        <s v="RURAL_190674200680019101_LAS PARTIDAS" u="1"/>
        <s v="RURAL_190400200452115001_PROV.VEREDA CHUSCALITO" u="1"/>
        <s v="RURAL_190055200656022001_PROV.VEREDA LA GITANA" u="1"/>
        <s v="LA HONDITA SECTOR VILLA LUCIA" u="1"/>
        <s v="RURAL_190149200712250001_VDA LA CHAPA PARTE ALTA" u="1"/>
        <s v="RURAL_190755200680310002_PROV.190755200680310002" u="1"/>
        <s v="RURAL_190197100126496050" u="1"/>
        <s v="CR 27 C CL 23 SUR -51 (INTERIOR 172 )" u="1"/>
        <s v="RURAL_190789200406725001_PROV.EL HACHA" u="1"/>
        <s v="RURAL_190893100150600001" u="1"/>
        <s v="RURAL_190789200510720002_PROV.OTRABANDA" u="1"/>
        <s v="RURAL_190761200426100009_PROV.SOLARIA LT 113" u="1"/>
        <s v="RURAL_130018743000000009_PROV_PARC SN FCO LT9" u="1"/>
        <s v="RURAL_130018743000000012_PROV_PARC SN FCO LT12" u="1"/>
        <s v="RURAL_130018743000000011_PROV_PARC SN FCO LT11" u="1"/>
        <s v="RURAL_130018743000000010_PROV_PARC SN FCO LT10" u="1"/>
        <s v="RURAL_130018743000000013_PROV_PARC SN FCO LT13" u="1"/>
        <s v="RURAL_130018743000000014_PROV_PARC SN FCO LT4" u="1"/>
        <s v="RURAL_130018743000000015_PROV_PARC SN FCO LT15" u="1"/>
        <s v="RURAL_130018743000000018_PROV_PARC SN FCO LT18" u="1"/>
        <s v="RURAL_130018743000000016_PROV_PARC SN FCO LT16" u="1"/>
        <s v="RURAL_130018743000000017_PROV_PARC SN FCO LT17" u="1"/>
        <s v="RURAL_190674200537900000_VEREDA LAS FRIAS" u="1"/>
        <s v="RURAL_190761200898010504_CL 10 B 16 A -83 (INTERIO" u="1"/>
        <s v="RURAL_190761200898010402_CL 10 B 16 A -77 (INTERIO" u="1"/>
        <s v="RURAL_190761200898010501_CL 10 B 16 A -80 (INTERIO" u="1"/>
        <s v="RURAL_190698200008155001_PROV.VDA ALTO DEL PAMAR" u="1"/>
        <s v="RURAL_190616100045298001_CL 19 55 AD 44 SAN ANTONI" u="1"/>
        <s v="CL 28 CR 37 -84 (INTERIOR 202 )" u="1"/>
        <s v="RURAL_190674200724700001_PROV.VDA ALTO DE LA COMPA" u="1"/>
        <s v="CL 8 CR 34 -33" u="1"/>
        <s v="RURAL_190439100441950000_EL HATO" u="1"/>
        <s v="RURAL_103043428400000000_103043428400000000" u="1"/>
        <s v="RURAL_190893200900020000_190893200900020000" u="1"/>
        <s v="RURAL_159006000000000000_MELEGUINDO" u="1"/>
        <s v="CL 77 SUR CR 34 -30" u="1"/>
        <s v="RURAL_161100306200000001_PROV.LOS LAGOS PRIMAVERA" u="1"/>
        <s v="CR 72 CL 9 B -6" u="1"/>
        <s v="CR 70 CL 1 -50" u="1"/>
        <s v="CL 39 SUR CR 34 -3" u="1"/>
        <s v="CR 75 CL 22 -30" u="1"/>
        <s v="CR 51 A CL 12 B SUR -101" u="1"/>
        <s v="DIAG 75 TRAN 39 CA -31 (INTERIOR 1302 )" u="1"/>
        <s v="CR 56 C CL 83 DD SUR -52 (INTERIOR 1313 )" u="1"/>
        <s v="CL 75 A SUR CR 52 F -90 (INTERIOR 1003 BQ 4 )" u="1"/>
        <s v="RURAL_163008114950000126" u="1"/>
        <s v="RURAL_190616200281263000_VEREDA LA PLAYA" u="1"/>
        <s v="RURAL_140001800000000047_140001800000000047" u="1"/>
        <s v="DIAG 75 B CL 1 -289 (INTERIOR 210 )" u="1"/>
        <s v="CL 36 D SUR CR 27 D -166 (INTERIOR 110 )" u="1"/>
        <s v="CL 63 CR 132 -47 (INTERIOR 312 )" u="1"/>
        <s v="RURAL_190604200722200000_VDA LA CRUZ" u="1"/>
        <s v="RURAL_190858200480570204" u="1"/>
        <s v="RURAL_190735207002400001_PROV.JUAN BRAND" u="1"/>
        <s v="CR 65 A CL 32 A -10 (INTERIOR 401 )" u="1"/>
        <s v="RURAL_190649200200015001_PROV.VEREDA LA VILLA" u="1"/>
        <s v="RURAL_190890200757055002_PROV.VEREDA EL OSO" u="1"/>
        <s v="RURAL_190030200841107000" u="1"/>
        <s v="CR 49 CL 50 SUR -24" u="1"/>
        <s v="CR 65 CL 29 D -2" u="1"/>
        <s v="RURAL_114009069000000101_VEREDA_EL MANZANILLO" u="1"/>
        <s v="CL 15 A CR 25 -38 (INTERIOR 1142 BQ 3 )" u="1"/>
        <s v="RURAL_190042100008000201_190042100008000201" u="1"/>
        <s v="RURAL_190756100142412002_CL 1 CR 7 -27" u="1"/>
        <s v="RURAL_190642100395530101_" u="1"/>
        <s v="RURAL_190543200257540000_VEREDA LA GUADUA" u="1"/>
        <s v="RURAL_161131200000000002_PROV.BOSQUES DE NIEBLAS" u="1"/>
        <s v="RURAL_130018743000000001_PROV_PARC SN FCO LT1" u="1"/>
        <s v="RURAL_130018743000000005_PROV_PARC SN FCO LT5" u="1"/>
        <s v="RURAL_1300187431000000024_PROV_PARC SN FCO LT24" u="1"/>
        <s v="RURAL_130018743000000006_PROV_PARC SN FCO LT6" u="1"/>
        <s v="RURAL_130018743000000021_PROV_PARC SN FCO LT21" u="1"/>
        <s v="RURAL_130018743000000007_PROV_PARC SN FCO LT7" u="1"/>
        <s v="RURAL_130018743000000025_PROV_PARC SN FCO LT25" u="1"/>
        <s v="RURAL_130018743000000002_PROV_PARC SN FCO LT2" u="1"/>
        <s v="RURAL_130018743000000008_PROV_PARC SN FCO LT8" u="1"/>
        <s v="RURAL_130018743000000026_PROV_PARC SN FCO LT26" u="1"/>
        <s v="RURAL_130018743000000022_PROV_PARC SN FCO LT22" u="1"/>
        <s v="RURAL_130018743000000023_PROV_PARC SN FCO LT23" u="1"/>
        <s v="RURAL_130018743010000002_PARC SN FCO_ZC 2" u="1"/>
        <s v="RURAL_130018743000000004_PROV_PARC SN FCO LT4" u="1"/>
        <s v="RURAL_130018743000000003_PROV_PARC SN FCO LT3" u="1"/>
        <s v="RURAL_130018743000000019_PROV_PARC SN FCO LT19" u="1"/>
        <s v="RURAL_130018743000000020_PROV_PARC SN FCO LT20" u="1"/>
        <s v="RURAL_147049038000000000_147049038000000000" u="1"/>
        <s v="RURAL_190736104009450001_LA ESTRELLA" u="1"/>
        <s v="RURAL_190890200861450001_PROV.VEREDA LAS FRIAS" u="1"/>
        <s v="RURAL_190858200420050000_VDA PUERTO ESTAFA" u="1"/>
        <s v="RURAL_190674200578650000_VDA SAN JOSE" u="1"/>
        <s v="RURAL_190034100071000001_CRA 49A N 47A-PISO 3" u="1"/>
        <s v="RURAL_190467200860900007_PROV.VUELTA AL ANILLO" u="1"/>
        <s v="RURAL_190858200480310000_190858200480310000" u="1"/>
        <s v="RURAL_181050400000000002" u="1"/>
        <s v="RURAL_190885200331019000_VDA DONA ANA" u="1"/>
        <s v="RURAL_190761200898010000_CL 10 B 16 A -84" u="1"/>
        <s v="RURAL_190761200898010103_CL 10 B 16 A -66 (INTERIO" u="1"/>
        <s v="RURAL_190761200898010502_CL 10 B 16 A -81 (INTERIO" u="1"/>
        <s v="RURAL_190761200898010404_CL 10 B 16 A -79 (INTERIO" u="1"/>
        <s v="RURAL_190761200898010401_CL 10 B 16 A -76 (INTERIO" u="1"/>
        <s v="RURAL_190698200773200011_PROV.RURAL_19069820077320" u="1"/>
        <s v="RURAL_190698200719810010_PROV.RURAL_19069820071981" u="1"/>
        <s v="RURAL_188022829000405001_PROV.VDA LA ESTRELLA" u="1"/>
        <s v="RURAL_190364200870700007_VEREDA SERRANIAS" u="1"/>
        <s v="RURAL_190378100005920000_BR NUEVO" u="1"/>
        <s v="RURAL_190033200584283005_PROV.SAN GREGORIO" u="1"/>
        <s v="RURAL_190033200584283006_PROV.SAN GREGORIO" u="1"/>
        <s v="RURAL_190789200391830001_PROV.LA MESA" u="1"/>
        <s v="RURAL_191245200702268000_EL SANTUARIO" u="1"/>
        <s v="RURAL_190234100570390000_190234100570390000" u="1"/>
        <s v="RURAL_190679100181942000_CL LA VARIANTE" u="1"/>
        <s v="CR 1 AA CL 47 A -13 (INTERIOR 201 )" u="1"/>
        <s v="CR 7 A ESTE CL 54 AA -21 (INTERIOR 200 )" u="1"/>
        <s v="RURAL_190697100000080001_CL 50 CR 49 -71" u="1"/>
        <s v="CL 59 CR 69 -90 (INTERIOR 301 )" u="1"/>
        <s v="CR 8 A CL 57 A -41 (INTERIOR 191 )" u="1"/>
        <s v="RURAL_190101100094206002_LOTE C4 CARMINA CAMPESTRE" u="1"/>
        <s v="CL 54 A CR 1 -7 (INTERIOR 201 )" u="1"/>
        <s v="RURAL_190113100045980011_KR # 5-07 Y CL 5 # 4 -02" u="1"/>
        <s v="RURAL_190861100140200102_CR 52 CL 49 -37INT102" u="1"/>
        <s v="CR 17 CL 57 -12 (INTERIOR 111 )" u="1"/>
        <s v="RURAL_163010121900000201_IGLESIA GOMEZ ABAJO" u="1"/>
        <s v="RURAL_136029809805502010" u="1"/>
        <s v="CL 27 CR 65 A -14" u="1"/>
        <s v="RURAL_190628100383650002" u="1"/>
        <s v="RURAL_163007391900000301_VEREDA AJIZAL II" u="1"/>
        <s v="RURAL_190234200793070001_VDA SANTA TERESA" u="1"/>
        <s v="RURAL_190510100716700002- CRA 11" u="1"/>
        <s v="CL 55 CR 7 -158" u="1"/>
        <s v="CL 65 CR 16 DD -19 (INTERIOR 1697 )" u="1"/>
        <s v="RURAL_190604100291090003_VILLA POBLADO" u="1"/>
        <s v="CL 33 CR 64 A -7 (INTERIOR 301 )" u="1"/>
        <s v="RURAL_190149200660875000_VEREDA CRISTO REY" u="1"/>
        <s v="RURAL_190579101165085004_VILLA MIGUEL GOMEZ" u="1"/>
        <s v="CL 3 SUR CR 53 -80 (INTERIOR 302 )" u="1"/>
        <s v="CL 3 SUR CR 53 -80 (INTERIOR 301 )" u="1"/>
        <s v="CR 65 CL 18 -49" u="1"/>
        <s v="RURAL_190789200365847004_PROV.VEREDA SAN ISIDRO" u="1"/>
        <s v="RURAL_190101100343500000_190101100343500000" u="1"/>
        <s v="RURAL_190350200495615000_VDA MINA VIEJA" u="1"/>
        <s v="CL 57 A CR 55 B -26" u="1"/>
        <s v="RURAL_190059200430830003_PROV.PALENQUE" u="1"/>
        <s v="RURAL_190036200666400001_PROV.CIENAGUITA" u="1"/>
        <s v="CL 39 SUR CR 48 -180 (INTERIOR 8 )" u="1"/>
        <s v="RURAL_190840100109253006" u="1"/>
        <s v="CR 50 C CL 10 SUR -141" u="1"/>
        <s v="CL 53 CR 55 A -31" u="1"/>
        <s v="CR 52 CL 46 -20 (INTERIOR 102 )" u="1"/>
        <s v="RURAL_190656200960168000_VEREDA LA CIENAGA RUTA VE" u="1"/>
        <s v="RURAL_136029755800000201_136029755800000201" u="1"/>
        <s v="CR 120 EE CL 48 D -38 (INTERIOR 201 )" u="1"/>
        <s v="CL 28 A CR 54 B -33" u="1"/>
        <s v="CR 57 CL 46 C -8" u="1"/>
        <s v="RURAL_190607200520720006_PROV SL VENTAS VDA DON DI" u="1"/>
        <s v="RURAL_190607200520720005_PROV SL VENTAS VDA DON DI" u="1"/>
        <s v="RURAL_136029705000000301" u="1"/>
        <s v="CL 47 CR 61 -81 (INTERIOR 114 )" u="1"/>
        <s v="CL 47 CR 61 -81 (INTERIOR 201 )" u="1"/>
        <s v="CL 56 H CR 17 -4 (INTERIOR 202 )" u="1"/>
        <s v="CR 69 B CL 32 C -50" u="1"/>
        <s v="CR 78 CL 45 D -9" u="1"/>
        <s v="CL 47 CR 56 -21 (INTERIOR 401 )" u="1"/>
        <s v="RURAL_161100000000000002_PROV.161100000000000000" u="1"/>
        <s v="CL 25 CR 83 B -46" u="1"/>
        <s v="RURAL_190383200690964000_190383200690964000" u="1"/>
        <s v="RURAL_190383200690008000_190383200690008000" u="1"/>
        <s v="CL 42 A SUR CR 76 A -54" u="1"/>
        <s v="RURAL_159054788000000201" u="1"/>
        <s v="RURAL_190735100900400000_MARMUJON" u="1"/>
        <s v="RURAL_163007734700000221_PROV.RURAL_16300773470000" u="1"/>
        <s v="CR 21 CL 58 -43 (INTERIOR 101 )" u="1"/>
        <s v="CR 21 CL 58 -43" u="1"/>
        <s v="RURAL_190197100000250002" u="1"/>
        <s v="RURAL_161117747000000101" u="1"/>
        <s v="RURAL_161117747000000202_PROV.LA CORRALA" u="1"/>
        <s v="RURAL_190604100003080001" u="1"/>
        <s v="RURAL_190439100578250101" u="1"/>
        <s v="CL 40 SUR CR 25 AA -46" u="1"/>
        <s v="CR 22 A CL 30 -33 (INTERIOR 513 BQ 2 )" u="1"/>
        <s v="RURAL_190617200770090662_PARC LA CAMPINA LT 62" u="1"/>
        <s v="RURAL_190113100055218098" u="1"/>
        <s v="RURAL_190113100055218099" u="1"/>
        <s v="CR 112 B CL 36 C -88" u="1"/>
        <s v="RURAL_190306100057600302_CALLE PRINCIPAL DETRAS DE" u="1"/>
        <s v="RURAL_190030200631390000_SECTOR CAMILO C" u="1"/>
        <s v="CL 5 CR 80 C -130" u="1"/>
        <s v="RURAL_190761200423020000_190761200423020000" u="1"/>
        <s v="CL 58 CR 45 D -105 (INTERIOR 201 )" u="1"/>
        <s v="CL 58 CR 45 D -105 (INTERIOR 301 )" u="1"/>
        <s v="RURAL_190674200646830001_PROV.VDA CHAPARRAL" u="1"/>
        <s v="CL 58 CR 45 D -105 (INTERIOR 501 )" u="1"/>
        <s v="CL 58 CR 45 D -105 (INTERIOR 401 )" u="1"/>
        <s v="CR 17 CL 56 E -2 (INTERIOR 217 )" u="1"/>
        <s v="RURAL_190375100845048042_CR 9B CL 17 A -52_URB LUN" u="1"/>
        <s v="RURAL_190580104393500001_CR 8 N 22 B -686" u="1"/>
        <s v="RURAL_190580104068700202_CL 41A 9- 45 ( 202)" u="1"/>
        <s v="CR 55 A CL 35 -251 (INTERIOR 408 )" u="1"/>
        <s v="CR 111 A CL 12 B -7 (INTERIOR 201 )" u="1"/>
        <s v="RURAL_190755100114840003_LA DANTA BR SAN FRANCISCO" u="1"/>
        <s v="RURAL_190755100114840004_LA DANTA BR SAN FRANCISCO" u="1"/>
        <s v="RURAL_190755100114840005_LA DANTA BR SAN FRANCISCO" u="1"/>
        <s v="RURAL_159040706400000202_159040706" u="1"/>
        <s v="RURAL_122042120000000037_122042120000000037" u="1"/>
        <s v="RURAL_190614100161690900_CR 70 CL 40 -68 (CASETA)" u="1"/>
        <s v="RURAL_190376200420358255_VDA EL TAMBO PARCELACION" u="1"/>
        <s v="RURAL_171022868802050001_PROV.VEREDA GUADALUPE IV" u="1"/>
        <s v="RURAL_190616100414488001_VEREDA BARRO BLANCO" u="1"/>
        <s v="RURAL_190616100414488002_VEREDA BARRO BLANCO" u="1"/>
        <s v="RURAL_190755100114840006_LA DANTA BR SAN FRANCISCO" u="1"/>
        <s v="RURAL_190616200210155004_VEREDA SANTA BARBARA" u="1"/>
        <s v="CL 57 CR 127 -87 (INTERIOR 204 )" u="1"/>
        <s v="CL 57 CR 127 -87 (INTERIOR 104 )" u="1"/>
        <s v="CL 50 CR 40 -2 (INTERIOR 6000 )" u="1"/>
        <s v="RURAL_190674200686464002_PROV.VDA EL AGUILA" u="1"/>
        <s v="RURAL_190375100249349003_CL 26 A CR 14 -38 INT 301" u="1"/>
        <s v="RURAL_190690100368650002" u="1"/>
        <s v="RURAL_190197200646000102_VEREDA SANTO DOMINGO" u="1"/>
        <s v="CR 52 A CL 77 -12 (INTERIOR 401 )" u="1"/>
        <s v="RURAL_190642100395800101_CL 29 CR 28 -30 INT 101" u="1"/>
        <s v="RURAL_190604100330940001_VDA LAS PAVAS" u="1"/>
        <s v="RURAL_190736105513560000_MINAS ACACIAS VDAMZANILLO" u="1"/>
        <s v="RURAL_190149100154200001_CL 19 A 34 34 APTO 301" u="1"/>
        <s v="RURAL_190149100154200002_CL 14 A 34 34 APTO 201" u="1"/>
        <s v="RURAL_190149100154200401_CL 19 A N 34 -34 APTO 401" u="1"/>
        <s v="RURAL_159059736000000301_CR 51 CL 95 C SUR -27 (IN" u="1"/>
        <s v="RURAL_163006428499000305" u="1"/>
        <s v="RURAL_190604100288850001_VILLA EL POBLADO" u="1"/>
        <s v="CR 44 D CL 21 -" u="1"/>
        <s v="CL 58 CR 131 -70 (INTERIOR 9901 )" u="1"/>
        <s v="RURAL_190649100198224008_190649100198224008" u="1"/>
        <s v="RURAL_190649100121850201" u="1"/>
        <s v="RURAL_190197200540500000_VEREDA SAN VICENTE" u="1"/>
        <s v="RURAL_190649100199185009_190649100199185003" u="1"/>
        <s v="RURAL_190197200541700000_VEREDA SAN VICENTE" u="1"/>
        <s v="RURAL_190580103341600000_CR. 12B  47-33 LOS INDIOS" u="1"/>
        <s v="RURAL_190736205479400000_VEREDA MARMAJON RUTA 5210" u="1"/>
        <s v="RURAL_190091100211700300_CALLE 20 NO 23- 60-62 PIS" u="1"/>
        <s v="CL 57 D CR 85 D -183 (INTERIOR 301 )" u="1"/>
        <s v="CL 54 CR 11 -30 (INTERIOR 227 )" u="1"/>
        <s v="RURAL_190580102562100102_CL 15 N 11 -12" u="1"/>
        <s v="RURAL_190649100181000000_190649100181000000" u="1"/>
        <s v="RURAL_190318203075405002_PROV.VDA EL ZANGO" u="1"/>
        <s v="RURAL_190890200627070003_PROV.VEREDA LA MARQUESA" u="1"/>
        <s v="RURAL_190319205106900002_VDA HOJAS ANCHAS_CS2" u="1"/>
        <s v="RURAL_190318203074400001_VEREDA EL ZANGO" u="1"/>
        <s v="RURAL_190318101131036000_PUERTA DE ORIENTE BG 36" u="1"/>
        <s v="RURAL_190376200520225001_PROV.URB AMSTERDAM" u="1"/>
        <s v="RURAL_190318203211250002_PROV.VDA SAN ISIDRO" u="1"/>
        <s v="RURAL_190364200806200000_VEREDA GIBRALTAR" u="1"/>
        <s v="RURAL_190318203306770001_PROV.VDA SAN ISIDRO" u="1"/>
        <s v="RURAL_190364200870700005_VEREDA SERRANIAS" u="1"/>
        <s v="RURAL_190440200521560001_VDA LA PRIMAVERA" u="1"/>
        <s v="RURAL_190021200750553003_PROV.VEREDA TOCANA - ALEJA" u="1"/>
        <s v="RURAL_190653200988940001_PROV.190653200988940000_" u="1"/>
        <s v="RURAL_190364200870700006_VEREDA SERRANIAS" u="1"/>
        <s v="RURAL_190660100074035000_CR 13 A N 21 10 BLO 9" u="1"/>
        <s v="RURAL_190400200444408004_PROV._VDA VILLAS DEL RIO" u="1"/>
        <s v="RURAL_163002458000000001" u="1"/>
        <s v="CR 18 B CL 62 -198 (INTERIOR 325 )" u="1"/>
        <s v="RURAL_190105200914113002_PROV.VIA PRINCIPAL BOLOMB" u="1"/>
        <s v="RURAL_190105200914113003_PROV.CERCA A VIA PRINCIPA" u="1"/>
        <s v="RURAL_190735100324000200_KR 52A 46B 73" u="1"/>
        <s v="RURAL_190858100178208301_ CR 49 CL 49 -13 (INTERIO" u="1"/>
        <s v="RURAL_190858100159830000_CL 53 CR 51A -30" u="1"/>
        <s v="RURAL_190425100172900001" u="1"/>
        <s v="RURAL_190031101409000010_CL 24 LOTE N°4" u="1"/>
        <s v="RURAL_190858100159820000_CL 53 CR 51A -28" u="1"/>
        <s v="RURAL_190667100009289002" u="1"/>
        <s v="RURAL_190579100907100101_BARRIO 11 DE NOVIEMBRE CR" u="1"/>
        <s v="CL 38 CR 49 -46 (INTERIOR 204 RSVAS DE ARCOIRIS )" u="1"/>
        <s v="RURAL_190400100017083301_CL 6 CR 5 -07 (INT 301 )" u="1"/>
        <s v="RURAL_190667100237700003" u="1"/>
        <s v="CR 60 CL 50 -23" u="1"/>
        <s v="RURAL_190093100352000000_CA EL AVISO" u="1"/>
        <s v="RURAL_190093100351620000_CRRA. 20 21-32 SACATIN" u="1"/>
        <s v="RURAL_190093100352010000_190093100352010000" u="1"/>
        <s v="CR 20 CL 21 -34 (INTERIOR 103 )" u="1"/>
        <s v="CR 20 CL 21 -34 (INTERIOR 201 )" u="1"/>
        <s v="CR 20 CL 21 -34 (INTERIOR 102 )" u="1"/>
        <s v="CR 20 CL 21 -34 (INTERIOR 202 )" u="1"/>
        <s v="CR 20 CL 21 -34 (INTERIOR 104 )" u="1"/>
        <s v="RURAL_190093100351630202_CR 20 21-30 SECTOR CENT" u="1"/>
        <s v="RURAL_190093100351620201_CR 20 21-30 SECTOR CENT" u="1"/>
        <s v="RURAL_190616100418200006_LT 11 B MZ B URB NATTURA" u="1"/>
        <s v="RURAL_190375100492700001_CR 22 CL 18 -02 LOCAL 1A" u="1"/>
        <s v="CL 28 CR 37 -118 (INTERIOR 101 )" u="1"/>
        <s v="RURAL_190101100094206001_LOTE C4 CARMINA CAMPESTRE" u="1"/>
        <s v="CR 99 CL 47 A -2" u="1"/>
        <s v="CR 55 CL 23 A -40 (INTERIOR 301 )" u="1"/>
        <s v="CR 60 D CL 38 SUR -2 (INTERIOR 1223 )" u="1"/>
        <s v="CR 107 CL 60 C -68 (INTERIOR 202 )" u="1"/>
        <s v="CL 36 A SUR CR 79 -3 (INTERIOR 302 )" u="1"/>
        <s v="CL 48 E SUR CR 57 A -55 (INTERIOR 301 )" u="1"/>
        <s v="CR 2 AF CL 47 -24" u="1"/>
        <s v="CL 57 F CR 92 DD -59 (INTERIOR 240 )" u="1"/>
        <s v="CL 3 A CR 80 A -26 (INTERIOR 202 )" u="1"/>
        <s v="CL 49 BB CR 96 -129 (INTERIOR 2113 )" u="1"/>
        <s v="CR 92 B CL 58 -35 (INTERIOR 201 )" u="1"/>
        <s v="CL 59 BC CR 29 -14 (INTERIOR 201 )" u="1"/>
        <s v="CR 80 A CL 32 EE -63" u="1"/>
        <s v="RURAL_190657100032340203_BARRIO LOS LAURELES" u="1"/>
        <s v="CL 60 CR 58 FF -19 (INTERIOR 301 )" u="1"/>
        <s v="RURAL_190378100017160004_KR 56 N 44 38 50" u="1"/>
        <s v="CL 3 SUR CR 53 -108" u="1"/>
        <s v="RURAL_190604100288080010_LA CULEBRA" u="1"/>
        <s v="RURAL_190149100112295000_CR 34 CL 35 78 (IN 201)" u="1"/>
        <s v="RURAL_190149100062040000_CR 22A N 42B 13 P2" u="1"/>
        <s v="CR 36 A CL 66 -52 (INTERIOR 104 )" u="1"/>
        <s v="CR 45 CL 58 -22" u="1"/>
        <s v="CR 38 CL 26 -279" u="1"/>
        <s v="RURAL_190885200500300010_VDA EL CAIRO" u="1"/>
        <s v="CR 100 B CL 47 A -114 (INTERIOR 201 )" u="1"/>
        <s v="RURAL_190376200290560001_PROV.VDA SAN NICOLAS" u="1"/>
        <s v="RURAL_190616200200110000_VDA RIO ABAJO LT 6" u="1"/>
        <s v="RURAL_190890100065900000_LAS CAMELIAS YOLOMBO" u="1"/>
        <s v="RURAL_190660200600900000_VDA SOPETRAN" u="1"/>
        <s v="CL 57 EE CR 22 B -52 (INTERIOR 401 )" u="1"/>
        <s v="RURAL_190149201554670000_LA AURORA" u="1"/>
        <s v="RURAL_190858100100100000_CL CASA VIVA" u="1"/>
        <s v="CR 7 CL 13 -14" u="1"/>
        <s v="RURAL_190607200713380000_ENTRE BOSQUES LT 13" u="1"/>
        <s v="RURAL_190313200470490002_PROV.LA SELVA" u="1"/>
        <s v="RURAL_190042100426600000_CR 10" u="1"/>
        <s v="CL 57 B CR 19 A -98 (INTERIOR 302 )" u="1"/>
        <s v="CR 11 CL 54 -121 (INTERIOR 301 )" u="1"/>
        <s v="CL 44 CR 44 -88 (INTERIOR 201 )" u="1"/>
        <s v="CR 109 CL 55 -97 (INTERIOR 107 )" u="1"/>
        <s v="RURAL_181053820300000000_VDA UVITAL" u="1"/>
        <s v="RURAL_190858100184186000_190858100184186000" u="1"/>
        <s v="CL 56 DD CR 26 BD -17 (INTERIOR 302 )" u="1"/>
        <s v="RURAL_190755200187000000_VDA HONDURAS - LA LINDA" u="1"/>
        <s v="CL 56 DD CR 26 BD -17 (INTERIOR 301 )" u="1"/>
        <s v="RURAL_181059521000000001_PROV.VEREDA CHIQUINQUIRA" u="1"/>
        <s v="CL 40 C SUR CR 62 A -5 (INTERIOR 101 )" u="1"/>
        <s v="RURAL_190102200623537005_VEREDA SAN MIGUEL PARCELA" u="1"/>
        <s v="CL 76 SUR CR 60 -51 (INTERIOR 101 )" u="1"/>
        <s v="CR 24 B CL 53 -8 (INTERIOR 401 )" u="1"/>
        <s v="RURAL_190698200567790000_VDA PANTANILLO" u="1"/>
        <s v="CR 24 B CL 53 -8 (INTERIOR 302 )" u="1"/>
        <s v="RURAL_190440200620900008_PROV.VDA LAS MERCEDES" u="1"/>
        <s v="CL 64 A CR 43 -80" u="1"/>
        <s v="CR 70 CIRC 4 -6" u="1"/>
        <s v="CL 63 C CR 55 -7 (INTERIOR 301 )" u="1"/>
        <s v="CR 7 CL 57 B -26 (INTERIOR 201 )" u="1"/>
        <s v="CL 24 CR 43 F -70 (INTERIOR 5 )" u="1"/>
        <s v="RURAL_159119184000000201_LA TABLAZA" u="1"/>
        <s v="RURAL_159119184000000301_LA TABLAZA" u="1"/>
        <s v="CR 7 CL 57 B -26 (INTERIOR 301 )" u="1"/>
        <s v="CL 17 A SUR CR 44 -148" u="1"/>
        <s v="RURAL_190042200552000002" u="1"/>
        <s v="RURAL_136029479912000001_OLAYA HERRERA" u="1"/>
        <s v="CL 55 CR 109 -12 (INTERIOR 210 )" u="1"/>
        <s v="CR 79 CL 23 -73 (INTERIOR 301 )" u="1"/>
        <s v="CL 28 CR 65 B -12 (INTERIOR 301 )" u="1"/>
        <s v="CR 82 CL 9 SUR -450 (INTERIOR 380 )" u="1"/>
        <s v="RURAL_190736105469000000_SANTA RITA" u="1"/>
        <s v="CL 57 EE CR 22 B -52 (INTERIOR 201 )" u="1"/>
        <s v="CR 52 CL 25 -386 (INTERIOR 201 )" u="1"/>
        <s v="CL 57 EE CR 22 B -52 (INTERIOR 301 )" u="1"/>
        <s v="CL 46 C CR 1 B -41 (INTERIOR 229 )" u="1"/>
        <s v="CR 20 A CL 56 BB -27" u="1"/>
        <s v="RURAL_163007388600009902_PROV.RURAL_16300738860000" u="1"/>
        <s v="RURAL_190501200010412000_VDA EL PENCAL" u="1"/>
        <s v="TRAN 34 F SUR DIAG 31 -8 (INTERIOR 402 )" u="1"/>
        <s v="CR 57 CL 128 SUR -17 (INTERIOR 201 )" u="1"/>
        <s v="CR 82 CL 9 SUR -929" u="1"/>
        <s v="RURAL_190318203337510000_CE CARGO" u="1"/>
        <s v="CL 31 CC CR 87 C -79 (INTERIOR 205 )" u="1"/>
        <s v="CL 15 A CR 25 -38 (INTERIOR 542 BQ 3 )" u="1"/>
        <s v="CL 15 A CR 25 -38 (INTERIOR 546 BQ 3 )" u="1"/>
        <s v="CL 15 A CR 25 -38 (INTERIOR 450 BQ 3 )" u="1"/>
        <s v="CL 15 A CR 25 -38 (INTERIOR 452 BQ 3 )" u="1"/>
        <s v="CL 15 A CR 25 -38 (INTERIOR 541 BQ 3 )" u="1"/>
        <s v="CL 15 A CR 25 -38 (INTERIOR 943 BQ 3 )" u="1"/>
        <s v="CL 15 A CR 25 -38 (INTERIOR 948 BQ 3 )" u="1"/>
        <s v="CL 15 A CR 25 -38 (INTERIOR 941 BQ 3 )" u="1"/>
        <s v="CL 15 A CR 25 -38 (INTERIOR 949 BQ 3 )" u="1"/>
        <s v="CL 15 A CR 25 -38 (INTERIOR 945 BQ 3 )" u="1"/>
        <s v="CL 15 A CR 25 -38 (INTERIOR 946 BQ 3 )" u="1"/>
        <s v="CL 15 A CR 25 -38 (INTERIOR 852 BQ 3 )" u="1"/>
        <s v="CL 15 A CR 25 -38 (INTERIOR 942 BQ 3 )" u="1"/>
        <s v="CL 15 A CR 25 -38 (INTERIOR 947 BQ 3 )" u="1"/>
        <s v="CL 15 A CR 25 -38 (INTERIOR 944 BQ 3 )" u="1"/>
        <s v="CL 15 A CR 25 -38 (INTERIOR 551 BQ 3 )" u="1"/>
        <s v="CL 15 A CR 25 -38 (INTERIOR 548 BQ 3 )" u="1"/>
        <s v="CL 15 A CR 25 -38 (INTERIOR 644 BQ 3 )" u="1"/>
        <s v="CL 15 A CR 25 -38 (INTERIOR 641 BQ 3 )" u="1"/>
        <s v="CL 15 A CR 25 -38 (INTERIOR 643 BQ 3 )" u="1"/>
        <s v="CL 15 A CR 25 -38 (INTERIOR 645 BQ 3 )" u="1"/>
        <s v="CL 15 A CR 25 -38 (INTERIOR 549 BQ 3 )" u="1"/>
        <s v="CL 15 A CR 25 -38 (INTERIOR 550 BQ 3 )" u="1"/>
        <s v="CL 15 A CR 25 -38 (INTERIOR 552 BQ 3 )" u="1"/>
        <s v="CL 15 A CR 25 -38 (INTERIOR 145 BQ 3 )" u="1"/>
        <s v="CL 15 A CR 25 -38 (INTERIOR 646 BQ 3 )" u="1"/>
        <s v="CL 15 A CR 25 -38 (INTERIOR 649 BQ 3 )" u="1"/>
        <s v="CL 15 A CR 25 -38 (INTERIOR 647 BQ 3 )" u="1"/>
        <s v="CL 15 A CR 25 -38 (INTERIOR 642 BQ 3 )" u="1"/>
        <s v="CL 15 A CR 25 -38 (INTERIOR 651 BQ 3 )" u="1"/>
        <s v="CL 15 A CR 25 -38 (INTERIOR 648 BQ 3 )" u="1"/>
        <s v="CL 15 A CR 25 -38 (INTERIOR 650 BQ 3 )" u="1"/>
        <s v="CL 15 A CR 25 -38 (INTERIOR 1242 BQ 3 )" u="1"/>
        <s v="CL 15 A CR 25 -38 (INTERIOR 846 BQ 3 )" u="1"/>
        <s v="CL 15 A CR 25 -38 (INTERIOR 847 BQ 3 )" u="1"/>
        <s v="CL 15 A CR 25 -38 (INTERIOR 845 BQ 3 )" u="1"/>
        <s v="CL 15 A CR 25 -38 (INTERIOR 843 BQ 3 )" u="1"/>
        <s v="CL 15 A CR 25 -38 (INTERIOR 849 BQ 3 )" u="1"/>
        <s v="CL 15 A CR 25 -38 (INTERIOR 850 BQ 3 )" u="1"/>
        <s v="CL 15 A CR 25 -38 (INTERIOR 851 BQ 3 )" u="1"/>
        <s v="CL 15 A CR 25 -38 (INTERIOR 848 BQ 3 )" u="1"/>
        <s v="CL 15 A CR 25 -38 (INTERIOR 752 BQ 3 )" u="1"/>
        <s v="CL 15 A CR 25 -38 (INTERIOR 751 BQ 3 )" u="1"/>
        <s v="CL 15 A CR 25 -38 (INTERIOR 750 BQ 3 )" u="1"/>
        <s v="CL 15 A CR 25 -38 (INTERIOR 748 BQ 3 )" u="1"/>
        <s v="CL 15 A CR 25 -38 (INTERIOR 747 BQ 3 )" u="1"/>
        <s v="CL 15 A CR 25 -38 (INTERIOR 746 BQ 3 )" u="1"/>
        <s v="CL 15 A CR 25 -38 (INTERIOR 749 BQ 3 )" u="1"/>
        <s v="CL 15 A CR 25 -38 (INTERIOR 745 BQ 3 )" u="1"/>
        <s v="CL 15 A CR 25 -38 (INTERIOR 742 BQ 3 )" u="1"/>
        <s v="CL 15 A CR 25 -38 (INTERIOR 743 BQ 3 )" u="1"/>
        <s v="CL 15 A CR 25 -38 (INTERIOR 744 BQ 3 )" u="1"/>
        <s v="CL 15 A CR 25 -38 (INTERIOR 741 BQ 3 )" u="1"/>
        <s v="CL 15 A CR 25 -38 (INTERIOR 652 BQ 3 )" u="1"/>
        <s v="CL 15 A CR 25 -38 (INTERIOR 841 BQ 3 )" u="1"/>
        <s v="CL 15 A CR 25 -38 (INTERIOR 842 BQ 3 )" u="1"/>
        <s v="CL 15 A CR 25 -38 (INTERIOR 1243 BQ 3 )" u="1"/>
        <s v="CL 15 A CR 25 -38 (INTERIOR 844 BQ 3 )" u="1"/>
        <s v="RURAL_190690200605560002_VDA QUEBRADONA ZOMAC GRAN" u="1"/>
        <s v="RURAL_190761200898010303_CL 10 B 16 A -74 (INTERIO" u="1"/>
        <s v="RURAL_190761200898010104_CL 10 B 16 A -67 (INTERIO" u="1"/>
        <s v="RURAL_190761200898010203_CL 10 B 16 A -70 (INTERIO" u="1"/>
        <s v="RURAL_190761200898010301_CL 10 B 16 A -72 (INTERIO" u="1"/>
        <s v="RURAL_190761200898010202_CL 10 B 16 A -69 (INTERIO" u="1"/>
        <s v="RURAL_190616200250320002_PROV.VDA SANTA BARBARA_LT" u="1"/>
        <s v="RURAL_190149200682955001_PROV.VDA SAMARIA" u="1"/>
        <s v="RURAL_190656200414550000_VDA LLANOS DE SAN JUAN" u="1"/>
        <s v="RURAL_190580104455000000_MILLA 55" u="1"/>
        <s v="RURAL_190604100339640010_LLANO DE CORDOBA" u="1"/>
        <s v="RURAL_190439100770526001_CL 25 CR 27 A -05" u="1"/>
        <s v="CR 120 CL 39 FF -32 (INTERIOR 2111 )" u="1"/>
        <s v="RURAL_190740100044600001" u="1"/>
        <s v="CR 83 CL 37 B SUR -15" u="1"/>
        <s v="CR 47 CL 45 -19 (INTERIOR 601 )" u="1"/>
        <s v="CL 46 CR 47 -32 (INTERIOR 501 )" u="1"/>
        <s v="CL 97 B SUR CR 50 -40 (INTERIOR 2000 )" u="1"/>
        <s v="RURAL_190376200207200000_GUAMITO" u="1"/>
        <s v="RURAL_190740100044600002" u="1"/>
        <s v="CL 20 SUR CR 25 B -210" u="1"/>
        <s v="CR 9 CL 2 -10 (INTERIOR 128 )" u="1"/>
        <s v="CL 1 SUR CR 36 -71 (INTERIOR 100 )" u="1"/>
        <s v="CR 43 A CL 6 SUR -15 (INTERIOR 166 )" u="1"/>
        <s v="RURAL_125003550000000000_MED GENERAL" u="1"/>
        <s v="RURAL_190042100463352000_190042100463352000" u="1"/>
        <s v="RURAL_147048470000000002_PROV.147048470000000000" u="1"/>
        <s v="RURAL_190653200310120001_PROV.GUACALES" u="1"/>
        <s v="RURAL_116005353800000000_116005353800000000" u="1"/>
        <s v="CR 47 CL 131 SUR -95 (INTERIOR 130 )" u="1"/>
        <s v="CR 49 CL 78 D SUR -105" u="1"/>
        <s v="RURAL_001525000001621110_PROV.EL CANO" u="1"/>
        <s v="RURAL_163008156810000301" u="1"/>
        <s v="RURAL_190040200500300002_PROV.VEREDA LA SOLEDAD" u="1"/>
        <s v="RURAL_190440200791905001_PROV.VDA EL ROSARIO" u="1"/>
        <s v="RURAL_190284100809000003" u="1"/>
        <s v="CL 4 CR 18 -55 (INTERIOR 1 )" u="1"/>
        <s v="RURAL_190649100159400073_CL 19 CR 18 73" u="1"/>
        <s v="CL 5 CR 80 C -130 (INTERIOR 1 )" u="1"/>
        <s v="RURAL_190149200741721002_PROV.PARCELACIÓN LAS CAME" u="1"/>
        <s v="RURAL_190319206234530000_VDA LA CLARA" u="1"/>
        <s v="RURAL_190616200424047080_SAJONIA" u="1"/>
        <s v="CR 17 A CL 56 H -8 (INTERIOR 2143 )" u="1"/>
        <s v="RURAL_190616200424009080_SAJONIA" u="1"/>
        <s v="RURAL_190847100262267001_BARRIO CRISTO REY" u="1"/>
        <s v="RURAL_190440200900955105_PROV.VDA EL SOCORRO" u="1"/>
        <s v="RURAL_190042200991110000_EL GUAMAL" u="1"/>
        <s v="RURAL_190411200310155000_BRR LAS ALGARROBAS" u="1"/>
        <s v="CL 59 D CR 54 -45 (INTERIOR 301 )" u="1"/>
        <s v="RURAL_190411200714450000_SANDIEGO" u="1"/>
        <s v="RURAL_190604100283295001_LA CULEBRA" u="1"/>
        <s v="RURAL_190440200550150000_VDA CIMARRONAS" u="1"/>
        <s v="RURAL_190285200711415000_LABQANQUITA MURRI" u="1"/>
        <s v="RURAL_190378200374960000_FRAGUAS" u="1"/>
        <s v="CR 24 A CL 34 -68 (INTERIOR 301 )" u="1"/>
        <s v="RURAL_190021200803300002_PROV.VDA CAMAS" u="1"/>
        <s v="RURAL_181057790600000002" u="1"/>
        <s v="RURAL_190031201968090005" u="1"/>
        <s v="RURAL_181055505700000001_PROV.VDA CHIQUINQUIRA" u="1"/>
        <s v="RURAL_190440200610023002_PROV.VDA LA MERCEDES" u="1"/>
        <s v="RURAL_190318204606100003_PROV.VDA SAN JOSE" u="1"/>
        <s v="RURAL_190319206230000001_VDA LA CLARA" u="1"/>
        <s v="RURAL_190697100493550031_CL 51 CR 48 -26 INT 301" u="1"/>
        <s v="RURAL_147058700000000101_147058700000000101_ VDA L" u="1"/>
        <s v="RURAL_190375100833497001_CR 8 CL 13 AD 16 INT 301" u="1"/>
        <s v="RURAL_190376200233920037_ BG 37 PARQUE EMPRESARIAL" u="1"/>
        <s v="RURAL_190313100131250005" u="1"/>
        <s v="RURAL_190653100136860025" u="1"/>
        <s v="RURAL_190149100116150000_190149100116150000" u="1"/>
        <s v="RURAL_190653100136860024" u="1"/>
        <s v="CR 81 B CL 1 A SUR -15" u="1"/>
        <s v="CIRC 3 CR 70 -44" u="1"/>
        <s v="CR 44 CL 42 -45" u="1"/>
        <s v="CR 130 CL 52 -95" u="1"/>
        <s v="CR 48 CL 50 SUR -128 (INTERIOR 2084 )" u="1"/>
        <s v="RURAL_190364100104480000_KA 3A" u="1"/>
        <s v="RURAL_163008156750000000_RURAL ITAGUI EL AJIZAL" u="1"/>
        <s v="CR 11 CL 71 -73 (INTERIOR 903 )" u="1"/>
        <s v="RURAL_190617200499093000_PC ESSENZA LT 93" u="1"/>
        <s v="RURAL_190149100760000112_LAGOS DEL CHAMIZO 2KM 5 V" u="1"/>
        <s v="RURAL_190149100204560000_CR 31 N 18 17" u="1"/>
        <s v="RURAL_190400100657861000_DG 4 CL 2A - 54" u="1"/>
        <s v="RURAL_190149100204565000_190149100204565000" u="1"/>
        <s v="RURAL_190149100158300000_CR35 17-21 VILLAS DEL SOL" u="1"/>
        <s v="RURAL_190584200531800002_PROV.LT 4 LA FLORIDA" u="1"/>
        <s v="RURAL_190439100591888005" u="1"/>
        <s v="CL 52 CR 47 -24 (INTERIOR 2000 MD 31 )" u="1"/>
        <s v="CL 52 CR 47 -38 (INTERIOR 2000 MD 32 )" u="1"/>
        <s v="CL 5 SUR CR 42 -51" u="1"/>
        <s v="CL 49 B CR 99 B -192 (INTERIOR 143 )" u="1"/>
        <s v="CL 25 A CR 49 B -97" u="1"/>
        <s v="RURAL_190033200935750000_ALTO DEL RAYO" u="1"/>
        <s v="RURAL_190368100076950001" u="1"/>
        <s v="RURAL_190102200545650020_LA ARBOLEDA" u="1"/>
        <s v="RURAL_190510200762550045_PARC MESAGUAMO LT 40" u="1"/>
        <s v="RURAL_190125200535550001_VDA EL TAMBOR" u="1"/>
        <s v="CL 48 D CR 121 C -21 (INTERIOR 207 )" u="1"/>
        <s v="CL 48 D CR 121 C -21 (INTERIOR 107 )" u="1"/>
        <s v="RURAL_136030246220000201_OLAYA HERRERA" u="1"/>
        <s v="RURAL_190149200664002004_CASA4 SENDEROS DE QUIRAMA" u="1"/>
        <s v="CL 39 BB CR 116 E -19 (INTERIOR 102 )" u="1"/>
        <s v="CL 65 CR 16 DD -251 (INTERIOR 201 )" u="1"/>
        <s v="CL 64 CR 16 D -95 (INTERIOR 401 )" u="1"/>
        <s v="CL 58 CC CR 85 D -60 (INTERIOR 104 )" u="1"/>
        <s v="RURAL_190376100875047059_URB CITADELA DI-PARK" u="1"/>
        <s v="RURAL_190698200048150002_VEREDA LA AURORA" u="1"/>
        <s v="RURAL_190440200660069001_PROV.VEREDA PAVAS" u="1"/>
        <s v="CL 57 F CR 22 B -63 (INTERIOR 301 )" u="1"/>
        <s v="CL 57 F CR 22 B -63 (INTERIOR 201 )" u="1"/>
        <s v="RURAL_190674200523560002_VDA  EL PORVENIR" u="1"/>
        <s v="CR 98 A CL 47 A -42" u="1"/>
        <s v="CR 3 C CL 47 -7 (INTERIOR 101 )" u="1"/>
        <s v="CL 65 A CR 143 -24 (INTERIOR 321 )" u="1"/>
        <s v="RURAL_190789200886200001_PROV.VEREDA EL ENCANTO" u="1"/>
        <s v="RURAL_190040101194220000" u="1"/>
        <s v="RURAL_190616200150586001_PROV.VEREDA EL ROSAL LOS" u="1"/>
        <s v="RURAL_190149100244520003" u="1"/>
        <s v="RURAL_190149200661461002_PROV.VEREDA EL SALADO" u="1"/>
        <s v="RURAL_190378100029388000_CAMANBOLO PARQUEADERO" u="1"/>
        <s v="RURAL_190642100044525001_VDA MONTEBELLO - SECTOR EL" u="1"/>
        <s v="RURAL_190604100341159201_BR LA HOGA" u="1"/>
        <s v="RURAL_163014874000000301_RURAL ITAGUI EL PEDREGAL" u="1"/>
        <s v="159033400000000104" u="1"/>
        <s v="CR 23 CL 56 HE -5 (INTERIOR 2000 )" u="1"/>
        <s v="CR 22 CL 36 A SUR -31 (INTERIOR 103 )" u="1"/>
        <s v="RURAL_190670201865075005 PROV.LOTE 7 PATIO BONITO" u="1"/>
        <s v="RURAL_190616200250851009_VRDA LA PLAYA" u="1"/>
        <s v="RURAL_190440200830575005_PROV.VDA LA PEÑA" u="1"/>
        <s v="CR 87 CL 58 CC -84 (INTERIOR 302 )" u="1"/>
        <s v="RURAL_190318100981500055_CR 53 CL 56-50" u="1"/>
        <s v="RURAL_190698200020200002_PROV.VEREDA EL SALTO" u="1"/>
        <s v="RURAL_190584100158693900_CL 30 A CR 16 39" u="1"/>
        <s v="RURAL_190604100277421301_CR 17 N 16-239" u="1"/>
        <s v="RURAL_190031101513510001_190031101513510000" u="1"/>
        <s v="CL 48 EE CR 99 DD -156" u="1"/>
        <s v="RURAL_176015609000000011_PROV.VEREDA LA SONADORA" u="1"/>
        <s v="CL 48 D CR 99 B -650 (INTERIOR 203 )" u="1"/>
        <s v="RURAL_163007665200009901" u="1"/>
        <s v="CR 110 CL 34 CC -27 (INTERIOR 401 )" u="1"/>
        <s v="RURAL_190604100269175010_INVASION 7 DE AGOSTO" u="1"/>
        <s v="RURAL_163006566000000114" u="1"/>
        <s v="RURAL_163006566000000116" u="1"/>
        <s v="CL 45 B CR 103 A -74 (INTERIOR 301 )" u="1"/>
        <s v="RURAL_190604100209800000_MARIANGOLA" u="1"/>
        <s v="RURAL_190138200816803000_VEREDA RUBICON" u="1"/>
        <s v="RURAL_190102200565500000_LA ARBOLEDA" u="1"/>
        <s v="RURAL_190680200446805000_VDA PALO CAPUSO" u="1"/>
        <s v="RURAL_190042100064500000_KA 6A" u="1"/>
        <s v="CL 49 AA CR 99 E -72 (INTERIOR 1000 )" u="1"/>
        <s v="RURAL_190036200668600000_VDA CIENAGUITA" u="1"/>
        <s v="RURAL_190467200895000000_CL 0 N 0-0 VDA EL GAVILAN" u="1"/>
        <s v="RURAL_190400100017142006_CL 4 B N 4 -44" u="1"/>
        <s v="CR 85 G CL 58 A -27 (INTERIOR 201 )" u="1"/>
        <s v="RURAL_190604100337800000_190604100337800000" u="1"/>
        <s v="RURAL_190378200401190000_VEREDA BELEN RUTA 401190" u="1"/>
        <s v="RURAL_190698200518577000_VEREDA GAVIRIA" u="1"/>
        <s v="RURAL_181041054000000001_PROV.VEREDA PALMIRA" u="1"/>
        <s v="RURAL_190319203807395001_PROV.VDA JUAN XXIII" u="1"/>
        <s v="RURAL_190042200974900000_EL LIBANO" u="1"/>
        <s v="RURAL_190690200620930011_PROV.PARC MONTES LT 21" u="1"/>
        <s v="RURAL_190617200770096011_PARCELACIÓN VERDE CAMPIÑA" u="1"/>
        <s v="RURAL_190319203829130001_VDA COLORADO" u="1"/>
        <s v="CR 103 A CL 48 AA -13 (INTERIOR 401 )" u="1"/>
        <s v="RURAL_190607200471891001_RESERVAS DEL RETIRO CS 42" u="1"/>
        <s v="RURAL_190698200048755005_PRV VDA LA AURORA" u="1"/>
        <s v="RURAL_130026795000000001_PROV.130026795000000000" u="1"/>
        <s v="RURAL_190149200592700002_PROV.VEREDA LA AURORA" u="1"/>
        <s v="RURAL_190440200590886001_VDA LA ESMERALDA" u="1"/>
        <s v="RURAL_190607200478348000_PARC MONTE SERENO CS 348" u="1"/>
        <s v="RURAL_190149100245140000_CR 35 N 13 31" u="1"/>
        <s v="RURAL_128030040400400000_SANTA ELENA SECTOR EL CER" u="1"/>
        <s v="RURAL_190584100078400000_CL 1 18 83 INVERSIONES" u="1"/>
        <s v="RURAL_190319205912067001_PROV.VDA EL COLORADO" u="1"/>
        <s v="RURAL_190660200600057002_PROV.VDA SOPETRAN" u="1"/>
        <s v="RURAL_190138200804050002_VEREDA EL PASO" u="1"/>
        <s v="RURAL_190656200568850000_PUERTO LETICIA" u="1"/>
        <s v="RURAL_181058075000000001_PROV.VDA EL CHILCO" u="1"/>
        <s v="RURAL_190383100225300000_BARRIO LA Y PUEBLO NUEVO" u="1"/>
        <s v="RURAL_190856100071200000_NARIO 517" u="1"/>
        <s v="CR 8 A CL 58 B -70 (INTERIOR 152 )" u="1"/>
        <s v="RURAL_190125200732205000_VDA ENCANTO" u="1"/>
        <s v="RURAL_190125100184650101_SECTOR LA BOMBA" u="1"/>
        <s v="RURAL_190347100032800000_CEFERINO" u="1"/>
        <s v="CL 35 AA SUR CR 69 -304 (INTERIOR 103 )" u="1"/>
        <s v="RURAL_190580103456200001_CLL 54 N12 A 40 PISO 1" u="1"/>
        <s v="RURAL_190604100005900201_CL 11 N 6 -139" u="1"/>
        <s v="RURAL_190040101109500401_DG 37 N 29-32 INT 401" u="1"/>
        <s v="RURAL_190697100493550012_CL 51 CR 48 -26 ZC" u="1"/>
        <s v="RURAL_190697100493550021_CL 51 CR 48 -26 INT 201" u="1"/>
        <s v="RURAL_125004766200000105_PROV.125004766200000102" u="1"/>
        <s v="CR 59 CL 20 -20" u="1"/>
        <s v="RURAL_190615100635106001_CR 40 CL 35C- 80 INT 177" u="1"/>
        <s v="CL 54 A CR 121 A -117" u="1"/>
        <s v="RURAL_190660100041500003_SAN JOAQUIN PREDIO 121" u="1"/>
        <s v="RURAL_190660100007455001_PARAJE BELEN" u="1"/>
        <s v="RURAL_190616100043330001_CRA 55 B 18 02 INTERIOR 1" u="1"/>
        <s v="CL 57 E CR 85 D -66" u="1"/>
        <s v="CR 29 CL 40 C SUR -65" u="1"/>
        <s v="RURAL_190149100302365102_CR 27 CL 13-79 INTERIOR" u="1"/>
        <s v="CR 17 H CL 56 -45" u="1"/>
        <s v="RURAL_190138100182880005_SECTOR LA PALOMERA" u="1"/>
        <s v="CL 48 E CR 108 -28 (INTERIOR 5 )" u="1"/>
        <s v="CL 49 A CR 99 CD -86 (INTERIOR 314 )" u="1"/>
        <s v="CL 56 SUR CR 75 -852 (INTERIOR 2108 )" u="1"/>
        <s v="RURAL_190138100100100009_CR 30 # 33-18" u="1"/>
        <s v="RURAL_190893100382500001_X 10" u="1"/>
        <s v="CR 43 CL 62 -12 (INTERIOR 401 )" u="1"/>
        <s v="CL 83 A CR 57 -32 (INTERIOR 301 )" u="1"/>
        <s v="CR 20 CL 2 A -25 (INTERIOR 201 )" u="1"/>
        <s v="RURAL_190483100000800001_CR 10 CL 9 -227" u="1"/>
        <s v="RURAL_161131900000000014_161131900000000014" u="1"/>
        <s v="RURAL_190580103589100002_CLL 50 N 80-30" u="1"/>
        <s v="CR 43 CL 62 -12 (INTERIOR 501 )" u="1"/>
        <s v="CR 2 CL 54 -263 (INTERIOR 1105 )" u="1"/>
        <s v="RURAL_114013384000000001" u="1"/>
        <s v="CL 58 CR 21 C -82 (INTERIOR 204 )" u="1"/>
        <s v="CL 59 C CR 18 C -17 (INTERIOR 202 )" u="1"/>
        <s v="CL 2 B CR 81 B -217 (INTERIOR 172 )" u="1"/>
        <s v="CL 69 CR 57 -47 (INTERIOR 101 )" u="1"/>
        <s v="RURAL_190375100892350000_CR 20 CL 19-18 IN 101" u="1"/>
        <s v="RURAL_190893100494595001_EL PRADO VIEJO" u="1"/>
        <s v="CR 110 CL 48 D -77 (INTERIOR 202 )" u="1"/>
        <s v="RURAL_190149100110100102_CR 34 36A -08" u="1"/>
        <s v="RURAL_190653100003222000_LA LOMAS" u="1"/>
        <s v="CL 56 CR 103 DA -31 (INTERIOR 401 )" u="1"/>
        <s v="RURAL_190376200188445000_VEREDA CANADA" u="1"/>
        <s v="RURAL_190616200321400000_BARRIO FONTIBON" u="1"/>
        <s v="RURAL_190649200290419000_190649200290419000" u="1"/>
        <s v="RURAL_190149200760000091_VEREDA EL CERRO" u="1"/>
        <s v="CL 57 SUR CR 43 A -40" u="1"/>
        <s v="RURAL_190376200390852000_LAGOS DE PONTEZUELA" u="1"/>
        <s v="RURAL_190584100083400002_DORADAL CL 20 CR 18" u="1"/>
        <s v="RURAL_190616200271216000_VDA SAN LUIS" u="1"/>
        <s v="CL 56 CR 18 B -156 (INTERIOR 140 )" u="1"/>
        <s v="RURAL_190318203427500000_SAN JOSE" u="1"/>
        <s v="RURAL_190607200691930000_VEREDA NAZARETH" u="1"/>
        <s v="RURAL_190690200663040003_PROV.VDA LAS ANIMAS" u="1"/>
        <s v="RURAL_190660200450250001_PROV.MONTENEGRO" u="1"/>
        <s v="RURAL_190690100165500001" u="1"/>
        <s v="RURAL_190690100165500002" u="1"/>
        <s v="RURAL_190037200927500000_LA ESTACION" u="1"/>
        <s v="RURAL_190306100057100003_CRA 7 NO 10 - 142 APTO 10" u="1"/>
        <s v="RURAL_190670201803250000_190670201803250000" u="1"/>
        <s v="RURAL_190736105122400005" u="1"/>
        <s v="RURAL_163002339600000000" u="1"/>
        <s v="CL 62 SUR CR 44 -20 (INTERIOR 101 )" u="1"/>
        <s v="CL 49 B CR 99 B -192 (INTERIOR 115 )" u="1"/>
        <s v="RURAL_190234100153933000_EL LLANO" u="1"/>
        <s v="CR 50 A CL 34 A -60 (INTERIOR 301 )" u="1"/>
        <s v="CR 50 A CL 34 A -60 (INTERIOR 401 )" u="1"/>
        <s v="CR 50 A CL 34 A -60 (INTERIOR 201 )" u="1"/>
        <s v="CR 50 A CL 34 A -60 (INTERIOR 402 )" u="1"/>
        <s v="CR 50 A CL 34 A -60 (INTERIOR 501 )" u="1"/>
        <s v="CR 50 A CL 34 A -60 (INTERIOR 302 )" u="1"/>
        <s v="CR 50 A CL 34 A -60 (INTERIOR 202 )" u="1"/>
        <s v="RURAL_116005611800000001__BELENAGUASFRIAS" u="1"/>
        <s v="RURAL_190656200805505001_LOMA HERMOSA" u="1"/>
        <s v="CR 50 A CL 34 A -64 (LC 3 )" u="1"/>
        <s v="CR 50 A CL 34 A -60 (INTERIOR 601 )" u="1"/>
        <s v="CR 50 A CL 34 A -60 (INTERIOR 502 )" u="1"/>
        <s v="CR 50 A CL 34 A -64 (LC 1 )" u="1"/>
        <s v="CR 50 A CL 34 A -60 (INTERIOR 602 )" u="1"/>
        <s v="CR 50 A CL 34 A -64 (LC 2 )" u="1"/>
        <s v="RURAL_190861200490290003_LT 73" u="1"/>
        <s v="RURAL_190209200667305002_PROV.VRD MONTE ABAJO" u="1"/>
        <s v="CL 30 A CR 82 A -26 (INTERIOR 2139 )" u="1"/>
        <s v="CR 70 CL 1 -141 (INTERIOR 9825 )" u="1"/>
        <s v="CR 87 CL 58 CC -90 (INTERIOR 202 )" u="1"/>
        <s v="RURAL_190893100200900002" u="1"/>
        <s v="CR 39 D CL 48 A SUR -20" u="1"/>
        <s v="CR 3 C CL 47 -11 (INTERIOR 101 )" u="1"/>
        <s v="CR 3 C CL 47 -11 (INTERIOR 201 )" u="1"/>
        <s v="CR 3 C CL 47 -13" u="1"/>
        <s v="CR 3 C CL 47 -17 (INTERIOR 202 )" u="1"/>
        <s v="RURAL_191245200746650002_SIETE" u="1"/>
        <s v="RURAL_190059200452500000_VOLCANITA" u="1"/>
        <s v="CL 30 A SUR CR 44 A -29" u="1"/>
        <s v="CL 58 CR 24 -13 (INTERIOR 9901 )" u="1"/>
        <s v="RURAL_190809200530200003_PROV.FCA SAN JIOSE" u="1"/>
        <s v="CL 36 A SUR CR 46 A -81" u="1"/>
        <s v="CR 24 B CL 53 -45 (INTERIOR 201 )" u="1"/>
        <s v="CR 50 A CL 66 -67" u="1"/>
        <s v="CR 41 CL 38 A SUR -34" u="1"/>
        <s v="RURAL_141030842450000000_141030842450000000" u="1"/>
        <s v="CL 48 BB CR 110 -25 (INTERIOR 100 )" u="1"/>
        <s v="CL 65 CR 70 -137 (INTERIOR 1104 )" u="1"/>
        <s v="CL 55 CR 123 -30" u="1"/>
        <s v="CR 78 A CL 44 A SUR -3 (INTERIOR 237 )" u="1"/>
        <s v="RURAL_190656200807100000_VDA 0O N 0-0 LOMA HERMOSA" u="1"/>
        <s v="CL 36 SUR CR 25 -145 (INTERIOR 8009 )" u="1"/>
        <s v="RURAL_125002610000000080" u="1"/>
        <s v="CR 42 A CL 26 A SUR -136 (INTERIOR 602 )" u="1"/>
        <s v="CR 24 B CL 53 -45 (INTERIOR 202 )" u="1"/>
        <s v="CR 102 CL 47 A -16 (INTERIOR 202 )" u="1"/>
        <s v="CR 45 A CL 39 C SUR -17 (INTERIOR 301 )" u="1"/>
        <s v="RURAL_161021868000000001" u="1"/>
        <s v="CL 112 SUR CR 54 -189 (INTERIOR 225 )" u="1"/>
        <s v="RURAL_159105396500000002_LA ESTRELLA" u="1"/>
        <s v="CR 38 CL 10 A -23" u="1"/>
        <s v="CL 49 CR 51 -66 (INTERIOR 603 )" u="1"/>
        <s v="RURAL_190607100368800000_BARRIO EL PLAN" u="1"/>
        <s v="RURAL_190375100880202068_CL 21 CR 9 CASA 68" u="1"/>
        <s v="CR 44 CL 64 B SUR -27 (INTERIOR 201 )" u="1"/>
        <s v="RURAL_190670201903760000_190670201903760000" u="1"/>
        <s v="CL 15 A CR 25 -38 (INTERIOR 442 BQ 3 )" u="1"/>
        <s v="CL 15 A CR 25 -38 (INTERIOR 448 BQ 3 )" u="1"/>
        <s v="CL 15 A CR 25 -38 (INTERIOR 449 BQ 3 )" u="1"/>
        <s v="CL 15 A CR 25 -38 (INTERIOR 352 BQ 3 )" u="1"/>
        <s v="CL 15 A CR 25 -38 (INTERIOR 543 BQ 3 )" u="1"/>
        <s v="CL 15 A CR 25 -38 (INTERIOR 544 BQ 3 )" u="1"/>
        <s v="CL 15 A CR 25 -38 (INTERIOR 451 BQ 3 )" u="1"/>
        <s v="CL 15 A CR 25 -38 (INTERIOR 545 BQ 3 )" u="1"/>
        <s v="CL 15 A CR 25 -38 (INTERIOR 547 BQ 3 )" u="1"/>
        <s v="RURAL_190040101037400101_CALLE ZEA" u="1"/>
        <s v="RURAL_190030100161750101_LA PAZ" u="1"/>
        <s v="RURAL_190607200630800000_VEREDA LAS PLAYAS" u="1"/>
        <s v="RURAL_190607200627473000_190607200627473000" u="1"/>
        <s v="RURAL_190138200200660000_VEREDA MEDIA CUESTA" u="1"/>
        <s v="RURAL_190607200701101005_190607200701101005" u="1"/>
        <s v="RURAL_190616200430450000_SAJONIA" u="1"/>
        <s v="RURAL_190736103033200000_CL 52D N 45C-64 IN 107" u="1"/>
        <s v="RURAL_190893100402100000_BR LA ESPANOLA" u="1"/>
        <s v="RURAL_190318203505250003_PROV.VDA LA HONDA" u="1"/>
        <s v="RURAL_190142100109200000_EL SOL 854" u="1"/>
        <s v="CL 55 CR 103 DA -428 (INTERIOR 302 )" u="1"/>
        <s v="RURAL_190375100822460010_CL 19 CR 12 A -106" u="1"/>
        <s v="CL 55 CR 103 DA -428 (INTERIOR 402 )" u="1"/>
        <s v="RURAL_190698200717400001_PROV.RURAL_19069820071740" u="1"/>
        <s v="RURAL_190584100158697000_CL 30 A CR 16 70" u="1"/>
        <s v="RURAL_190584200380146000_VEREDA NAPOLES" u="1"/>
        <s v="RURAL_190755200170051000_VDA LA HDRAS" u="1"/>
        <s v="RURAL_190113100009600015_CLL 6 # 10-46 EL CALVARIO" u="1"/>
        <s v="CL 58 CR 24 -17" u="1"/>
        <s v="CR 78 CL 47 -32" u="1"/>
        <s v="CR 78 CL 47 -34" u="1"/>
        <s v="RURAL_190383200708000000_OCULA N 1858" u="1"/>
        <s v="RURAL_190789200397000004_PROV.SAN LUIS" u="1"/>
        <s v="RURAL_190607200701042001_VDA PUENTE PELAEZ" u="1"/>
        <s v="RURAL_190617200792620003_VEREDA EL SALADO_CASA3" u="1"/>
        <s v="RURAL_190761100256820048_RURAL" u="1"/>
        <s v="RURAL_190761100256820047LOS MORRITOS" u="1"/>
        <s v="CL 50 B CR 98 -65" u="1"/>
        <s v="RURAL_190467200123800001_HDA LA VISCAYA" u="1"/>
        <s v="RURAL_163006878200000005_PROV.163006878200000000" u="1"/>
        <s v="CL 77 B CR 50 A -61" u="1"/>
        <s v="RURAL_190467200123800003_ HDA LA VISCAYA" u="1"/>
        <s v="RURAL_190604100091209929_VD CAMPO VIJAO" u="1"/>
        <s v="CL 11 CR 6 -55 (LC 102 )" u="1"/>
        <s v="RURAL_190890200737410000_LA PAJITA- SAN SEBASTIAN" u="1"/>
        <s v="RURAL_190425200695300000_SANTA BARBARA" u="1"/>
        <s v="RURAL_190113100025325007" u="1"/>
        <s v="RURAL_190022200563800005" u="1"/>
        <s v="CL 11 CR 6 -59 (INTERIOR 201 )" u="1"/>
        <s v="RURAL_190376200092650024_PROV.MONTECAPIRO LT 63" u="1"/>
        <s v="RURAL_190616200460750001_PROV.RURAL_19061620046075" u="1"/>
        <s v="RURAL_190376200103465032_RESERVA SILVESTRE LT 32" u="1"/>
        <s v="RURAL_190670201858980000_EL BARCINO" u="1"/>
        <s v="RURAL_190306100053404000_GUAYABAL" u="1"/>
        <s v="CL 43 BB CR 120 B -93 (INTERIOR 106 )" u="1"/>
        <s v="RURAL_130024152000000001_VDA SAN MIGUEL" u="1"/>
        <s v="RURAL_190400200632504002_PROV.MAZORCAL" u="1"/>
        <s v="RURAL_190400200632504003_PROV.MAZORCAL" u="1"/>
        <s v="CR 1 CL 46 B -28 (INTERIOR 9901 )" u="1"/>
        <s v="RURAL_190697100776000201_BARRIO NUEVO INT 201" u="1"/>
        <s v="RURAL_1906970100776000301_BARRIO NUEVO INT 301" u="1"/>
        <s v="RURAL_190697100776000401_BARRIO NUEVO INT 401" u="1"/>
        <s v="RURAL_190313200352802001_PROV.VEREDA EL EDEN" u="1"/>
        <s v="CL 15 A CR 25 -38 (INTERIOR 446 BQ 3 )" u="1"/>
        <s v="CL 15 A CR 25 -38 (INTERIOR 351 BQ 3 )" u="1"/>
        <s v="CL 15 A CR 25 -38 (INTERIOR 444 BQ 3 )" u="1"/>
        <s v="CL 15 A CR 25 -38 (INTERIOR 445 BQ 3 )" u="1"/>
        <s v="CL 15 A CR 25 -38 (INTERIOR 350 BQ 3 )" u="1"/>
        <s v="CL 15 A CR 25 -38 (INTERIOR 441 BQ 3 )" u="1"/>
        <s v="CL 51 CR 15 A -30 (INTERIOR 201 )" u="1"/>
        <s v="CR 43 B CL 11 B -86" u="1"/>
        <s v="RURAL_190607200478180005_PARC MONTE SERENO CS 80" u="1"/>
        <s v="RURAL_146034860000000105" u="1"/>
        <s v="RURAL_190616100045235302_CL 19AB CR 55AD 53 INT302" u="1"/>
        <s v="RURAL_190761100165800000_CR 8" u="1"/>
        <s v="RURAL_190376200174062001_PROV.VEREDA AGUAS CLARAS -" u="1"/>
        <s v="CL 49 A CR 13 -4 (INTERIOR 201 )" u="1"/>
        <s v="RURAL_190679100032940000_CALLE NUEVA" u="1"/>
        <s v="RURAL_163010550000000103_RURAL ITAGUI LOS GOMEZ" u="1"/>
        <s v="RURAL_190789100249660201" u="1"/>
        <s v="CL 34 CC CR 112 F -114 (INTERIOR 301 )" u="1"/>
        <s v="RURAL_125000152500000102_LAS PALMAS ENVIGADO" u="1"/>
        <s v="RURAL_190022200552464000_VDA LA CHOCLINA" u="1"/>
        <s v="CR 52 CL 51 -68 (PI 1 )" u="1"/>
        <s v="RURAL_147049050000000110_TRAVESIAS" u="1"/>
        <s v="CL 34 C CR 118 -285 (INTERIOR 202 )" u="1"/>
        <s v="RURAL_190033200572102000" u="1"/>
        <s v="RURAL_147031780000000101_LA CUCHILLA" u="1"/>
        <s v="RURAL_190616200250655000_LA PLAYA" u="1"/>
        <s v="RURAL_190206200506000001_PROV.LA PIEDAD" u="1"/>
        <s v="RURAL_190698200658220000_VDA LOUDES" u="1"/>
        <s v="RURAL_190550200616240000_LA PRIMAVERA" u="1"/>
        <s v="RURAL_190234200835080000_BETANIA" u="1"/>
        <s v="RURAL_190042100349450000_CAÑAVERAL LOTE 2" u="1"/>
        <s v="RURAL_190378100020055000_CERCA A LA RUTA 20040" u="1"/>
        <s v="RURAL_190617200745067000_VEREDA PONTEZUELA" u="1"/>
        <s v="RURAL_190149200781890001_PROV.VEREDA LA CHAPA SECT" u="1"/>
        <s v="RURAL_190319204920002001_PROV.VEREDA LA MOSQUITA" u="1"/>
        <s v="RURAL_190440200520420015_VDA EL RECODO" u="1"/>
        <s v="RURAL_190607200642488002_PROV.VDA EL CARMEN PARTE" u="1"/>
        <s v="RURAL_190617200614120027_PROV.PARCELACIÓN VERDE CI" u="1"/>
        <s v="RURAL_190698200568810004_PROV.VDA PANTANILLO" u="1"/>
        <s v="RURAL_190440200661950001_VDA GAVIRIA" u="1"/>
        <s v="RURAL_140008219000000001_PROV.VEREDA CARRIZALES" u="1"/>
        <s v="RURAL_140008219000000002_PROV.VDA CARRISALES" u="1"/>
        <s v="RURAL_122011950000000101" u="1"/>
        <s v="RURAL_187003117327000000_CONT 187003117495400000" u="1"/>
        <s v="CR 47 CL 49 -81 (LC 101 )" u="1"/>
        <s v="CR 47 CL 49 -71 (LC 12 )" u="1"/>
        <s v="RURAL_190616100320659803" u="1"/>
        <s v="RURAL_190149100112051008_CR 34 A N 34 B -73 (APTO" u="1"/>
        <s v="RURAL_190756100318465001" u="1"/>
        <s v="RURAL_190149100112051428_CR 34 A CL 34 B - 73 APTO" u="1"/>
        <s v="RURAL_190697100228000101_CR 37 INT 101" u="1"/>
        <s v="RURAL_190697100228000201_CR 37 INT 202" u="1"/>
        <s v="RURAL_190697100228000301_CR 37 INT 301" u="1"/>
        <s v="RURAL_190697100303400001_CR 45 CL 49 -10" u="1"/>
        <s v="RURAL_190375100290606018_DG 30 CL 21 -18" u="1"/>
        <s v="RURAL_190400100033230105_CR 4C CL 10A -5" u="1"/>
        <s v="RURAL_190400100017006100_CL 7 CR 4 A -11 INT 101" u="1"/>
        <s v="CL 51 CR 7 -19 (INTERIOR 201 )" u="1"/>
        <s v="CL 39 A CR 101 -11 (INTERIOR 201 )" u="1"/>
        <s v="CL 5 SUR CR 43 C -80" u="1"/>
        <s v="RURAL_190030200426335001_PROV.VDA PIEDECUESTA SEC" u="1"/>
        <s v="CL 57 B CR 16 D -120 (INTERIOR 150 )" u="1"/>
        <s v="DIAG 29 C CR 17 A -88" u="1"/>
        <s v="DIAG 29 C CR 17 A -82" u="1"/>
        <s v="CL 47 CR 2 BB -191 (INTERIOR 104 )" u="1"/>
        <s v="DIAG 29 C CR 17 A -76" u="1"/>
        <s v="CL 19 D CR 85 -54" u="1"/>
        <s v="RURAL_163012432800000745_RURAL ITAGUI EL PEDREGAL" u="1"/>
        <s v="RURAL_190383200354250001" u="1"/>
        <s v="RURAL_190377200565600001_PROV.VEREDA SAN JOSE - SE" u="1"/>
        <s v="RURAL_1906151005252600060_CASETA TERMINAL" u="1"/>
        <s v="CL 3 C CR 78 -24 (INTERIOR 109 )" u="1"/>
        <s v="RURAL_190617200723085000_VEREDA EL HIGUERON" u="1"/>
        <s v="RURAL_190616200371297001_VEREDA ABREO FINCA 547 AP" u="1"/>
        <s v="RURAL_163012432820000004_VDA PEDREGAL" u="1"/>
        <s v="RURAL_136294670000000011" u="1"/>
        <s v="RURAL_190440200535600000_VEREDA BELEN" u="1"/>
        <s v="RURAL_190197100050450001" u="1"/>
        <s v="CL 34 SUR CR 45 -10 (INTERIOR 202 )" u="1"/>
        <s v="RURAL_190125100140000001_CL 6 CR 4 12" u="1"/>
        <s v="RURAL_190383200593800001" u="1"/>
        <s v="RURAL_163002283000000101_RURAL ITAGUI EL PORVENIR" u="1"/>
        <s v="RURAL_190616200451710000_DIAG 52 D CL 42 A-26 VDA" u="1"/>
        <s v="CL 32 F CR 65 D -124" u="1"/>
        <s v="CL 128 SUR CR 54 -279 (INTERIOR 9801 )" u="1"/>
        <s v="RURAL_163002521000000000_PORVENIR ESCALAS ARRIBA" u="1"/>
        <s v="RURAL_163002521000000301" u="1"/>
        <s v="RURAL_190670101167887003" u="1"/>
        <s v="RURAL_163002544800000301" u="1"/>
        <s v="RURAL_163002486000000201" u="1"/>
        <s v="CL 34 D CR 29 C -19 (INTERIOR 201 )" u="1"/>
        <s v="CR 50 CL 62 -222" u="1"/>
        <s v="RURAL_190383100225900003" u="1"/>
        <s v="RURAL_190383100225900004" u="1"/>
        <s v="RURAL_146006885600000201_146006885600000201" u="1"/>
        <s v="CL 48 CR 65 -58" u="1"/>
        <s v="RURAL_190376200307600111_VEREDA SAN NICOLAS ZC 1" u="1"/>
        <s v="RURAL_190376200307600222_VEREDA SAN NICOLAS ZC 2" u="1"/>
        <s v="CL 118 SUR CR 51 -42 (INTERIOR 106 )" u="1"/>
        <s v="CL 128 SUR CR 59 -106 (INTERIOR 289 )" u="1"/>
        <s v="CR 20 C CL 45 C -24 (INTERIOR 301 )" u="1"/>
        <s v="RURAL_190761200970690024_PARC. CENTRO AMERICA LT9" u="1"/>
        <s v="CR 49 B CL 118 SUR -60 (INTERIOR 107 )" u="1"/>
        <s v="CL 55 CR 131 -97" u="1"/>
        <s v="CL 55 CR 131 -97 (INTERIOR 201 )" u="1"/>
        <s v="RURAL_190467200481700001_VDA EL CHURIMO" u="1"/>
        <s v="CL 59 C CR 131 -116" u="1"/>
        <s v="CR 54 CL 139 C SUR -66 (INTERIOR 1121 )" u="1"/>
        <s v="CR 106 A CL 36 -7" u="1"/>
        <s v="DIAG 32 B TRAN 31 SUR -21 (INTERIOR 301 )" u="1"/>
        <s v="RURAL_190197200898307002_VDA EL RETIRO CASCADA LAS" u="1"/>
        <s v="RURAL_190197200523400001_VDA MEDIA CUESTA" u="1"/>
        <s v="RURAL_190376200332320001_PROV.VDA SAN NICOLAS" u="1"/>
        <s v="RURAL_190197200636360001_PROV.VDA SANTO DOMINGO" u="1"/>
        <s v="CR 9 A CL 44 AA -47" u="1"/>
        <s v="CR 63 CL 81 SUR -18 (INTERIOR 301 )" u="1"/>
        <s v="CL 75 SUR CR 29 -37 (INTERIOR 101 )" u="1"/>
        <s v="RURAL_190376200508850000_190376200508850000" u="1"/>
        <s v="RURAL_190364200854975001_PROV.VEREDA LA MESETA" u="1"/>
        <s v="VDA SANTIAGO BERRIO" u="1"/>
        <s v="RURAL_114014420000000001_PROV.114014420000000000" u="1"/>
        <s v="RURAL_122044530000000003" u="1"/>
        <s v="RURAL_190440200535340000_VDA BELEN" u="1"/>
        <s v="RURAL_190616100045338001" u="1"/>
        <s v="CR 103 CL 48 B -95 (INTERIOR 301 )" u="1"/>
        <s v="RURAL_190313100234600053" u="1"/>
        <s v="CR 27 CL 37 -51 (INTERIOR 501 )" u="1"/>
        <s v="CR 82 CL 9 SUR -450 (INTERIOR 383 )" u="1"/>
        <s v="RURAL_190138200820050013_LAS PARTIDAS DEL SOCORRO" u="1"/>
        <s v="RURAL_190383100333900005" u="1"/>
        <s v="RURAL_190755200170046005_VDA HONDURAS" u="1"/>
        <s v="CL 38 D CR 27 A -11 (INTERIOR 205 )" u="1"/>
        <s v="RURAL_190376200174620002_VEREDA AGUAS CLARAS" u="1"/>
        <s v="RURAL_190755200170046004_VEREDA HONDURAS" u="1"/>
        <s v="RURAL_190197200585300001_PROV.VDA LOS CEDROS" u="1"/>
        <s v="CR 99 EB CL 48 BB -25 (INTERIOR 401 )" u="1"/>
        <s v="RURAL_190318203100120000_VDA EL MOLIN GUARNE ANT" u="1"/>
        <s v="RURAL_190318203100200000_PARC BRISAS DEL SOL LT 3B" u="1"/>
        <s v="RURAL_190736104116010000_CL SAN BARTOLO" u="1"/>
        <s v="CR 43 CL 52 -30 (INTERIOR 203 )" u="1"/>
        <s v="RURAL_190318100500000501_INT 501 CR 51 54-86" u="1"/>
        <s v="RURAL_190893100438400101_VILLA MARIA" u="1"/>
        <s v="RURAL_190617200611986001_VEREDA LLANO GRANDE" u="1"/>
        <s v="RURAL_147050935017000000" u="1"/>
        <s v="RURAL_190439100567600002_CR 35 CL 28 -44 ZC" u="1"/>
        <s v="CR 56 CL 47 A -36 (INTERIOR 101 )" u="1"/>
        <s v="CL 57 A SUR CR 62 B -38 (INTERIOR 201 )" u="1"/>
        <s v="RURAL_190313200450715002_PROV.VEREDA LAS FALDAS" u="1"/>
        <s v="RURAL_190893100416460001_CR 61 CL 53-04" u="1"/>
        <s v="RURAL_190761200525400007_PROV.CAPILLA SAN JUAN PAB" u="1"/>
        <s v="RURAL_147058586000000104_47058586000000104" u="1"/>
        <s v="RURAL_190761100147800000_CR 8 N 10 45" u="1"/>
        <s v="RURAL_190670201628080000_LA JOTA" u="1"/>
        <s v="RURAL_190858200351065002_PROV.VEREDA SAN PASCUAL" u="1"/>
        <s v="RURAL_190042200590260000_CATIVO" u="1"/>
        <s v="RURAL_147020364100000102_VEREDA EL PATIO" u="1"/>
        <s v="RURAL_190670201814180000_VRDA LA CANDELARIA" u="1"/>
        <s v="RURAL_190378200400150003_PROV.BELEN" u="1"/>
        <s v="RURAL_190580205057800000_190580205057800000" u="1"/>
        <s v="RURAL_174035043200000002_PARCELACIÓN BOSQUES DEL A" u="1"/>
        <s v="RURAL_174035043200000003_PARCELACIÓN BOSQUES DEL A" u="1"/>
        <s v="RURAL_190736205474450000_190736205474450000" u="1"/>
        <s v="RURAL_181057985000000001_PROV.RURAL_18105798500000" u="1"/>
        <s v="RURAL_190890200626900002_YOLOMBÓ" u="1"/>
        <s v="CL 39 F CR 115 A -157" u="1"/>
        <s v="RURAL_190149200592395003_PROV.LA AURORA" u="1"/>
        <s v="RURAL_190755200170046003_PROV.VEREDA HONDURAS" u="1"/>
        <s v="CR 5 CL 55 H -45" u="1"/>
        <s v="RURAL_190617200745180001_PROV.VEREDA PONTEZUELA" u="1"/>
        <s v="RURAL_190674200553640002_PROV.VDA LA MAGDALENA" u="1"/>
        <s v="RURAL_190190100059550201_CL 20 CR 25 -02" u="1"/>
        <s v="RURAL_190149200713110001_PROV.VDA LA SONADORA" u="1"/>
        <s v="RURAL_176053238000000504_VDAEL ROBLE" u="1"/>
        <s v="RURAL_125004715950000439_CR 2 CL 21A S-270 INT 439" u="1"/>
        <s v="RURAL_190093100129200000_SALIDA MEDELLIN" u="1"/>
        <s v="RURAL_190617200782500003_PROV.FRENTE A KAKARAKA VD" u="1"/>
        <s v="RURAL_190425100346950101_LA BONITA" u="1"/>
        <s v="RURAL_190318203065200003_PROV.190318203065200000" u="1"/>
        <s v="RURAL_190893100487705000_CR 46 E CL 64 45 EL PRADO" u="1"/>
        <s v="RURAL_190579101417800000_CRRA. 6 42-85 LA MILLA" u="1"/>
        <s v="RURAL_190313200790300000_LA AURORA" u="1"/>
        <s v="RURAL_122017914000000000_SANTA ELENA VDA BARRO BLA" u="1"/>
        <s v="RURAL_122013633500000002_SANTA ELENA VDA PIEDRA GO" u="1"/>
        <s v="RURAL_122011950000000965_VDA EL PLACER CASA SRA AU" u="1"/>
        <s v="RURAL_190101100042600000_CALLE 48" u="1"/>
        <s v="RURAL_122006221000000001_MEDIA LUNA KM 5" u="1"/>
        <s v="RURAL_122020050000000002_SANTA ELENA VDA BARRO BLA" u="1"/>
        <s v="RURAL_147058586000000306_147058586000000306" u="1"/>
        <s v="RURAL_190604100277898201" u="1"/>
        <s v="RURAL_190604100277898202" u="1"/>
        <s v="RURAL_190197100089750001" u="1"/>
        <s v="RURAL_190735101943200001_CL 49 N 44A 58" u="1"/>
        <s v="RURAL_190670201602420002_PROV.VEREDA SAN JAVIER" u="1"/>
        <s v="RURAL_190149100074525002_CL 43 C 25 A 58 APTO 301" u="1"/>
        <s v="RURAL_188023010500000002_PROV.VDA PIEDRA RAJADA" u="1"/>
        <s v="RURAL_190284100661494005_KR N 32 A-12 AP" u="1"/>
        <s v="RURAL_190284100537500004_CR 31 N 41 18 AP 201" u="1"/>
        <s v="RURAL_190284100743850005_CR 36 N 14 1164 AP 201" u="1"/>
        <s v="CR 52 CL 23 -54" u="1"/>
        <s v="RURAL_190893100419380009_OPV LAS VEGAS" u="1"/>
        <s v="RURAL_190792100449038201" u="1"/>
        <s v="CL 83 C SUR CR 50 -31 (INTERIOR 101 )" u="1"/>
        <s v="CL 48 A CR 103 BB -44" u="1"/>
        <s v="CL 23 SUR CR 27 -19 (INTERIOR 5 )" u="1"/>
        <s v="RURAL_190550200539640000_LA SELVA" u="1"/>
        <s v="RURAL_116005329132500001_AGUASFRIAS" u="1"/>
        <s v="CL 68 CR 116 -16 (INTERIOR 401 )" u="1"/>
        <s v="CL 56 CR 102 -208 (INTERIOR 111 )" u="1"/>
        <s v="RURAL_190893100486080003_NUEVA ESPERANZA" u="1"/>
        <s v="RURAL_190893100428410201_VILLA MARIA" u="1"/>
        <s v="RURAL_190142200353000094_INS EDU LICEO GABRIEL COR" u="1"/>
        <s v="RURAL_190149200861100001_PROV.VEREDA BETANIA" u="1"/>
        <s v="RURAL_190439100365473000_190439100365473000" u="1"/>
        <s v="RURAL_190698200060900005_PROV.VDA ALTO DEL CALVARI" u="1"/>
        <s v="RURAL_190607200701265002_PROV.FINCA LA ISABEL VDA" u="1"/>
        <s v="CL 48 B CR 107 C -134" u="1"/>
        <s v="RURAL_190149200641805004_PROV.VEREDA LAS GARZONAS" u="1"/>
        <s v="CL 57 A SUR CR 61 -44 (INTERIOR 301 )" u="1"/>
        <s v="RURAL_190890200731100000_190890200731100000" u="1"/>
        <s v="RURAL_190440200550606001_VDA CIMARRONAS" u="1"/>
        <s v="RURAL_190616200382880001_PROV.FC 97-ABREITO" u="1"/>
        <s v="RURAL_190040101076500901_LA PLAYITA" u="1"/>
        <s v="RURAL_190377200582285001_PROV.VDA SAN JOSE" u="1"/>
        <s v="RURAL_187003117619000101" u="1"/>
        <s v="CL 9 CR 4 -30" u="1"/>
        <s v="RURAL_190674200700730006_PROV.VDA LAS HOJAS" u="1"/>
        <s v="RURAL_190319207021700001_PROV.190319207021700000" u="1"/>
        <s v="CL 29 CR 23 C -12" u="1"/>
        <s v="CR 29 CL 32 -36 (INTERIOR 301 )" u="1"/>
        <s v="CL 38 CR 110 -18" u="1"/>
        <s v="RURAL_190440200850450001_PROV.VDA CHOCHOMAYO" u="1"/>
        <s v="RURAL_190400200462012000_VDA CHUSCALITO" u="1"/>
        <s v="CL 56 B CR 20 C -2 (INTERIOR 301 )" u="1"/>
        <s v="RURAL_114004484000000001_114004484000000001" u="1"/>
        <s v="RURAL_190318100500000201_CR 51 54-86 APT 201" u="1"/>
        <s v="RURAL_114004930000000108_RURAL_114004930000000108" u="1"/>
        <s v="RURAL_114004484000000002_114004484000000002" u="1"/>
        <s v="RURAL_371295303100550001_PROV.VDA LA ESPERANZA" u="1"/>
        <s v="RURAL_190657200702050000_AREA DE SERVICIO" u="1"/>
        <s v="CR 28 C CL 38 D -31 (INTERIOR 301 )" u="1"/>
        <s v="CL 70 A SUR CR 35 -39" u="1"/>
        <s v="CR 99 DD CL 48 C -27 (INTERIOR 203 )" u="1"/>
        <s v="CR 43 A CL 38 -66 (INTERIOR 401 )" u="1"/>
        <s v="CR 43 A CL 38 -66 (INTERIOR 201 )" u="1"/>
        <s v="CR 43 A CL 38 -66 (INTERIOR 301 )" u="1"/>
        <s v="CL 56 CR 102 -208 (INTERIOR 261 )" u="1"/>
        <s v="CL 55 CR 59 -14 (INTERIOR 202 )" u="1"/>
        <s v="CL 43 CR 34 -118 (INTERIOR 222 )" u="1"/>
        <s v="RURAL_190840100120650000_CL. 1 1-1 BR VERSALLES" u="1"/>
        <s v="CL 37 SUR CR 65 C -43 (INTERIOR 101 )" u="1"/>
        <s v="CL 68 CR 149 -5" u="1"/>
        <s v="RURAL_190680200745520001_PROV.VDA LOMA DE DON SANT" u="1"/>
        <s v="RURAL_190890200613450000_VEREDA BENGALA" u="1"/>
        <s v="CR 145 CL 68 -201 (INTERIOR 102 )" u="1"/>
        <s v="RURAL_190030100156430000_KRA 54 N 51 46 2DO PI" u="1"/>
        <s v="RURAL_190364200912400004_VEREDA QUEBRADA BONITA" u="1"/>
        <s v="CR 4 CL 25 SUR -72" u="1"/>
        <s v="RURAL_190467200683200003_PROV.VRD LOS MEDIOS" u="1"/>
        <s v="RURAL_190890200612143000_VEREDA SABANITAS" u="1"/>
        <s v="RURAL_125002327000000000_CR7CL 22ASR 84 BRACAMONTE" u="1"/>
        <s v="EL SALADO ALTAVISTA - VRDA EL SALADO - CL 5 SUR CR 8" u="1"/>
        <s v="RURAL_146008275050000005_146008275050000005" u="1"/>
        <s v="RURAL_159023800000000000_RURAL LA ESTRELLA EL PEDR" u="1"/>
        <s v="CL 130 SUR CR 56 -310 (INTERIOR 153 )" u="1"/>
        <s v="RURAL_190847200860540000_LA CARTAGENA" u="1"/>
        <s v="RURAL_190030200600500000_CAMILOCE" u="1"/>
        <s v="CL 33 CR 66 B -134 (INTERIOR 01 )" u="1"/>
        <s v="DIAG 80 CL 76 -8" u="1"/>
        <s v="CR 80 CL 54 A -29 (INTERIOR 01 )" u="1"/>
        <s v="CR 65 CL 43 A -21 (INTERIOR 01 )" u="1"/>
        <s v="CR 42 CL 32 -27" u="1"/>
        <s v="RURAL_161075000000000000_161075000000000000" u="1"/>
        <s v="RURAL_125002327000000015_125002327000000015" u="1"/>
        <s v="RURAL_166055090000000000_RURAL ENVIGADO" u="1"/>
        <s v="CR 10 CL 19 SUR -196 (INTERIOR 22 )" u="1"/>
        <s v="CL 32 CR 41 -139" u="1"/>
        <s v="CR 6 F CL 54 -128 (INTERIOR 191 )" u="1"/>
        <s v="CR 42 B CL 36 C -31 (INTERIOR 103 )" u="1"/>
        <s v="CL 34 D CR 29 C -19 (INTERIOR 0901 )" u="1"/>
        <s v="CR 34 D CL 31 -19" u="1"/>
        <s v="CL 12 SUR CR 25 -163" u="1"/>
        <s v="CR 27 CL 36 SUR -199" u="1"/>
        <s v="CL 42 SUR CR 79 -17" u="1"/>
        <s v="RURAL_114004492000000001_VEREDA EL JARDIN" u="1"/>
        <s v="CL 30 CR 86 -36" u="1"/>
        <s v="RURAL_190102200566200000_VDA LA TEBAIDA" u="1"/>
        <s v="RURAL_190680200491200001_PROV.VDA QUIEBRA DEL BARR" u="1"/>
        <s v="CR 34 CL 47 -57 (INTERIOR 201 )" u="1"/>
        <s v="TRAN 34 F SUR DIAG 31 -8 (INTERIOR 301 )" u="1"/>
        <s v="TRAN 34 F SUR DIAG 31 -8 (INTERIOR 302 )" u="1"/>
        <s v="TRAN 34 F SUR DIAG 31 -8 (INTERIOR 303 )" u="1"/>
        <s v="CR 84 A CL 28 -57 (INTERIOR 101 )" u="1"/>
        <s v="CL 5 SUR CR 25 -233 (INTERIOR 811 )" u="1"/>
        <s v="CR 37 CL 18 SUR -33 (INTERIOR 1303 )" u="1"/>
        <s v="CL 15 A CR 25 -38 (INTERIOR 443 BQ 3 )" u="1"/>
        <s v="RURAL_190042200836635008_PROV.PARC VALLE DEL TONUS" u="1"/>
        <s v="RURAL_167118108000000001_167118108000000000" u="1"/>
        <s v="CL 65 CR 137 -12 (INTERIOR 417 )" u="1"/>
        <s v="CR 95 CL 63 C -22 (INTERIOR 201 )" u="1"/>
        <s v="RURAL_190584200370003000_PARC LOS MANGOS" u="1"/>
        <s v="RURAL_190319204914600019_SOTOBOSQUE HABITADA LT 19" u="1"/>
        <s v="RURAL_190439100555400000_CL 28 CR 38 -30" u="1"/>
        <s v="CR 92 A CL 62 B -64 (INTERIOR 401 )" u="1"/>
        <s v="CL 45 A CR 55 -56 (INTERIOR 401 )" u="1"/>
        <s v="CL 31 CR 41 -138" u="1"/>
        <s v="CL 75 SUR CR 57 -22 (INTERIOR 1910 BQ 1 COSTA AZUL" u="1"/>
        <s v="CR 48 A CL 141 SUR -51 (INTERIOR 101 )" u="1"/>
        <s v="RURAL_161134310000000001_PROV.LA MIEL" u="1"/>
        <s v="RURAL_190890200724760000__FINCA EL CHORRON" u="1"/>
        <s v="CL 34 D CR 91 -79" u="1"/>
        <s v="RURAL_190614100174408001 CR 65 CL 44 - 61" u="1"/>
        <s v="RURAL_114004486200000001_CR 106 C CL 8 A -80 MISIO" u="1"/>
        <s v="RURAL_114004486200000002_CR 106 C CL 8 A -80 MISIO" u="1"/>
        <s v="RURAL_190736105422482002_LA PATERA COLINAS C-318" u="1"/>
        <s v="RURAL_190698200725000003_PROV.VDA CARMELO" u="1"/>
        <s v="CL 24 CR 43 G -119" u="1"/>
        <s v="RURAL_190031101513510004" u="1"/>
        <s v="CR 120 B CL 50 A -114 (INTERIOR 201 )" u="1"/>
        <s v="RURAL_190580205203500000_VEREDA BODEGAS" u="1"/>
        <s v="RURAL_190234100178100000_BARRIO ARENERO" u="1"/>
        <s v="RURAL 130026129400000000_VDA SAN MIGUEL" u="1"/>
        <s v="RURAL_130026041700000000_VDA SAN MIGUEL" u="1"/>
        <s v="RURAL_190615100647455002" u="1"/>
        <s v="CR 118 CL 63 -30 (INTERIOR 301 )" u="1"/>
        <s v="RURAL_190604100345900102_LAS PAVA" u="1"/>
        <s v="RURAL_190660200837050000_VDA LS CONFUSAS SAN LUIS" u="1"/>
        <s v="RURAL_190243100509750000" u="1"/>
        <s v="RURAL_190674200639335000_VEREDA CHAPARRAL" u="1"/>
        <s v="RURAL_190440200610016001_PROV.VDA LAS MERCEDES" u="1"/>
        <s v="RURAL_190616200343131003_PROV.VEREDA LA LAJA" u="1"/>
        <s v="CL 36 CR 32 -108 (INTERIOR 201 )" u="1"/>
        <s v="RURAL_190584200371021002_PROV.VIA CEMENTERIO" u="1"/>
        <s v="RURAL_190584200371024014_PROV.BARRIO EL MANANTIAL" u="1"/>
        <s v="RURAL_190319204920000102_VEREDA LA MOSQUITA ALTO G" u="1"/>
        <s v="RURAL_190319203829535001_PROV.VEREDA COLORADO" u="1"/>
        <s v="CL 56 C CR 17 A -27 (INTERIOR 121 )" u="1"/>
        <s v="RURAL_190616200451690037_VEREDA LA MOSQUITA SECTOR" u="1"/>
        <s v="RURAL_188022808200000001_PROV.VDA EL TOTUMITO" u="1"/>
        <s v="RURAL_188020502000000001_PROV.VDA EL BISCOCHO FINC" u="1"/>
        <s v="RURAL_181008881507000001_PROV.VEREDA GUAMITO EL PE" u="1"/>
        <s v="RURAL_166041275500000000_RURAL ENVIGADO" u="1"/>
        <s v="RURAL_190584200421770001_PROV.CORREGIMIENTO LAS ME" u="1"/>
        <s v="RURAL_190584200434630001_PROV.VEREDA LAS MERCEDES" u="1"/>
        <s v="RURAL_190616200190185002_PROV.VDA LOS PINOS_101" u="1"/>
        <s v="RURAL_190440200672158001_VDA ALTO MERCADO" u="1"/>
        <s v="RURAL_190440200742400008_VDA EL POZO" u="1"/>
        <s v="RURAL_190757200295800004_PROV.VDA ROBLALITO B" u="1"/>
        <s v="RURAL_176015261500000001_PROV.176015261500000000" u="1"/>
        <s v="RURAL_176015261500000002_PROV.176015261500000000" u="1"/>
        <s v="RURAL_190585100009250001_CALLE 8 N 10 - 124" u="1"/>
        <s v="RURAL_190318100248500000_CL 54 49-063" u="1"/>
        <s v="CR 24 B CL 39 SUR -139" u="1"/>
        <s v="CL 48 D CR 120 F -46" u="1"/>
        <s v="146003512923800000" u="1"/>
        <s v="RURAL_190736103265700201_SAN BARTOLO" u="1"/>
        <s v="RURAL_190604100208954201_CR 15 N 3A -188" u="1"/>
        <s v="RURAL_190387100058700001_CALLE 45B 10 04" u="1"/>
        <s v="19043910038935002" u="1"/>
        <s v="RURAL_190375100840784011_CR 7 N 17 -76 (CASA 11)" u="1"/>
        <s v="RURAL_190697100855031000_CL 45 CR 39 300" u="1"/>
        <s v="RURAL_190893100930040000_VILLA DEL SOL" u="1"/>
        <s v="CR 90 B CL 15 A -5 (INTERIOR 401 )" u="1"/>
        <s v="RURAL_190890100542405000_BARRIO LA QUINTA" u="1"/>
        <s v="CL 56 CR 9 -15 (INTERIOR 202 )" u="1"/>
        <s v="CR 42 A CL 41 -47 (INTERIOR 103 )" u="1"/>
        <s v="CR 42 A CL 41 -47 (INTERIOR 101 )" u="1"/>
        <s v="CR 42 A CL 41 -47 (INTERIOR 102 )" u="1"/>
        <s v="CR 27 B CL 59 B -86 (INTERIOR 201 )" u="1"/>
        <s v="CR 25 C CL 40 D SUR -12 (INTERIOR 202 )" u="1"/>
        <s v="CR 28 A CL 38 B -61 (INTERIOR 300 )" u="1"/>
        <s v="CL 51 B CR 4 -100" u="1"/>
        <s v="RURAL_190319203829935003_PROV.VDA EL COLORADO" u="1"/>
        <s v="RURAL_114000557000000111_BELEN MANZANILLO" u="1"/>
        <s v="RURAL_190697100686800002_CL 48 AA 52-19" u="1"/>
        <s v="RURAL_190376200207200001_PROV.VEREDA VILLA MARIA" u="1"/>
        <s v="RURAL_190149200721250002_PROV.VEREDA LA MILAGROSA" u="1"/>
        <s v="RURAL_190858100184188102_SALIDA DE LLANA" u="1"/>
        <s v="RURAL_190616200321481000_VEREDA LA LAJA" u="1"/>
        <s v="CL 39 SUR CR 42 -33" u="1"/>
        <s v="RURAL_190698200894960001_PROV.RURAL_19069820089496" u="1"/>
        <s v="RURAL_190616200220200003_PROV.VEREDA SANTA BARBARA" u="1"/>
        <s v="RURAL_190440200872900000_VEREDA ZAHORY" u="1"/>
        <s v="CR 24 CL 53 A -25 (INTERIOR 216 )" u="1"/>
        <s v="CL 45 CR 10 A -99 (INTERIOR 101 )" u="1"/>
        <s v="CR 24 B CL 57 EE -45 (INTERIOR 101 )" u="1"/>
        <s v="CR 24 B CL 57 EE -45 (INTERIOR 201 )" u="1"/>
        <s v="CR 17 B CL 56 EE -38 (INTERIOR 273 )" u="1"/>
        <s v="CR 17 B CL 56 EE -38 (INTERIOR 274 )" u="1"/>
        <s v="CR 17 B CL 56 EE -38 (INTERIOR 173 )" u="1"/>
        <s v="CL 56 A CR 25 BB -72 (INTERIOR 213 )" u="1"/>
        <s v="CR 10 CL 55 -402 (INTERIOR 202 )" u="1"/>
        <s v="CR 10 CL 55 -402 (INTERIOR 201 )" u="1"/>
        <s v="CL 46 CR 1 B -198 ( )" u="1"/>
        <s v="CL 46 CR 1 B -198 (INTERIOR 302 )" u="1"/>
        <s v="RURAL_190656200568800001_LETICIA" u="1"/>
        <s v="RURAL_190761200540915000_LA MIRANDA" u="1"/>
        <s v="CL 48 F CR 100 AA -20 (INTERIOR 305 )" u="1"/>
        <s v="CL 48 F CR 100 AA -20 (INTERIOR 306 )" u="1"/>
        <s v="CR 131 B CL 59 -16 (INTERIOR 302 )" u="1"/>
        <s v="CL 44 CR 94 -12" u="1"/>
        <s v="CL 48 E CR 100 -49" u="1"/>
        <s v="RURAL_190890200855520200" u="1"/>
        <s v="RURAL_190607200565506080_CARRIZALES" u="1"/>
        <s v="RURAL_190607200565390080_CARRIZALES" u="1"/>
        <s v="RURAL_190318203505100001_PROV.VEREDA LA HONDA" u="1"/>
        <s v="CL 34 AA CR 118 -6 (INTERIOR 402 )" u="1"/>
        <s v="RURAL_176057282180360005_PAR TIERRA PROMETIDA LT 5" u="1"/>
        <s v="RURAL_190319206108000003_PROV.VEREDA LA CLARITA" u="1"/>
        <s v="CL 5 SUR CR 83 -94 (INTERIOR 102 )" u="1"/>
        <s v="CR 112 CL 13 -13 (INTERIOR 9901 )" u="1"/>
        <s v="RURAL_190789200904300003_PROV.EL ENCANTO" u="1"/>
        <s v="RURAL_190674200674400007_CHAPARRAL_LOS RIELES" u="1"/>
        <s v="RURAL_136029478020000001_CL58 CR102 A -196 INT200" u="1"/>
        <s v="RURAL_190376200420306003_PROV.VDA EL TAMBO ALCALA" u="1"/>
        <s v="CR 23 CL 56 HC -6 (INTERIOR 2000 )" u="1"/>
        <s v="RURAL_190440200732350002_PROV.VDA LA INMACULADA" u="1"/>
        <s v="RURAL_190031201831240101_VDARISARALDA" u="1"/>
        <s v="RURAL_181085500000000005_PROV.VDA PALESTINA" u="1"/>
        <s v="RURAL_190649200341870004_VDA VALLEJUELO" u="1"/>
        <s v="RURAL_190440200622600002_PROV.VDA LAS MERCEDES" u="1"/>
        <s v="CR 20 CL 35 -586 (LT 21 ENTRE VERDES )" u="1"/>
        <s v="RURAL_190736104000436000_" u="1"/>
        <s v="RURAL_190040200290385001_VEREDA EL MORO" u="1"/>
        <s v="RURAL_181055424600000009_VDA LA HELIDA" u="1"/>
        <s v="CL 15 A CR 25 -38 (INTERIOR 1049 BQ 3 )" u="1"/>
        <s v="CL 15 A CR 25 -38 (INTERIOR 1048 BQ 3 )" u="1"/>
        <s v="CL 15 A CR 25 -38 (INTERIOR 1046 BQ 3 )" u="1"/>
        <s v="CL 15 A CR 25 -38 (INTERIOR 1047 BQ 3 )" u="1"/>
        <s v="CL 15 A CR 25 -38 (INTERIOR 1050 BQ 3 )" u="1"/>
        <s v="CL 15 A CR 25 -38 (INTERIOR 150 BQ 3 )" u="1"/>
        <s v="CL 15 A CR 25 -38 (INTERIOR 152 BQ 3 )" u="1"/>
        <s v="CL 15 A CR 25 -38 (INTERIOR 146 BQ 3 )" u="1"/>
        <s v="CL 15 A CR 25 -38 (INTERIOR 149 BQ 3 )" u="1"/>
        <s v="CL 15 A CR 25 -38 (INTERIOR 147 BQ 3 )" u="1"/>
        <s v="CL 15 A CR 25 -38 (INTERIOR 148 BQ 3 )" u="1"/>
        <s v="CL 15 A CR 25 -38 (INTERIOR 151 BQ 3 )" u="1"/>
        <s v="CL 15 A CR 25 -38 (INTERIOR 952 BQ 3 )" u="1"/>
        <s v="CL 15 A CR 25 -38 (INTERIOR 1042 BQ 3 )" u="1"/>
        <s v="CL 15 A CR 25 -38 (INTERIOR 1041 BQ 3 )" u="1"/>
        <s v="CL 15 A CR 25 -38 (INTERIOR 1045 BQ 3 )" u="1"/>
        <s v="CL 15 A CR 25 -38 (INTERIOR 1044 BQ 3 )" u="1"/>
        <s v="CL 15 A CR 25 -38 (INTERIOR 1043 BQ 3 )" u="1"/>
        <s v="CL 15 A CR 25 -38 (INTERIOR 950 BQ 3 )" u="1"/>
        <s v="CL 15 A CR 25 -38 (INTERIOR 951 BQ 3 )" u="1"/>
        <s v="CL 15 A CR 25 -38 (INTERIOR 249 BQ 3 )" u="1"/>
        <s v="CL 15 A CR 25 -38 (INTERIOR 250 BQ 3 )" u="1"/>
        <s v="CL 15 A CR 25 -38 (INTERIOR 248 BQ 3 )" u="1"/>
        <s v="CL 15 A CR 25 -38 (INTERIOR 241 BQ 3 )" u="1"/>
        <s v="CL 15 A CR 25 -38 (INTERIOR 242 BQ 3 )" u="1"/>
        <s v="CL 15 A CR 25 -38 (INTERIOR 247 BQ 3 )" u="1"/>
        <s v="CL 15 A CR 25 -38 (INTERIOR 243 BQ 3 )" u="1"/>
        <s v="CL 15 A CR 25 -38 (INTERIOR 246 BQ 3 )" u="1"/>
        <s v="CL 15 A CR 25 -38 (INTERIOR 244 BQ 3 )" u="1"/>
        <s v="CL 15 A CR 25 -38 (INTERIOR 245 BQ 3 )" u="1"/>
        <s v="CL 15 A CR 25 -38 (INTERIOR 347 BQ 3 )" u="1"/>
        <s v="CL 15 A CR 25 -38 (INTERIOR 342 BQ 3 )" u="1"/>
        <s v="CL 15 A CR 25 -38 (INTERIOR 345 BQ 3 )" u="1"/>
        <s v="CL 15 A CR 25 -38 (INTERIOR 252 BQ 3 )" u="1"/>
        <s v="CL 15 A CR 25 -38 (INTERIOR 251 BQ 3 )" u="1"/>
        <s v="CL 15 A CR 25 -38 (INTERIOR 346 BQ 3 )" u="1"/>
        <s v="CL 15 A CR 25 -38 (INTERIOR 341 BQ 3 )" u="1"/>
        <s v="CL 15 A CR 25 -38 (INTERIOR 343 BQ 3 )" u="1"/>
        <s v="CL 15 A CR 25 -38 (INTERIOR 348 BQ 3 )" u="1"/>
        <s v="CL 15 A CR 25 -38 (INTERIOR 349 BQ 3 )" u="1"/>
        <s v="CL 15 A CR 25 -38 (INTERIOR 344 BQ 3 )" u="1"/>
        <s v="CL 15 A CR 25 -38 (INTERIOR 447 BQ 3 )" u="1"/>
        <s v="RURAL_190376200103400005_VDA.EL YARUMO LOTE 2A160" u="1"/>
        <s v="RURAL_130026129600000001_130026129600000001_VDA SA" u="1"/>
        <s v="RURAL_190756100095900000_CL 01 CR 07 - 20" u="1"/>
        <s v="RURAL_190439100701750000_CL 19 CR 32 37 (IN 120)" u="1"/>
        <s v="RURAL_136035629800000002_136035629800000002" u="1"/>
        <s v="CR 129 CL 67 -260 (INTERIOR 100 )" u="1"/>
        <s v="RURAL_146015198000000000_RURAL_PALMITAS" u="1"/>
        <s v="RURAL_190885100168500003_LA CARRETERA" u="1"/>
        <s v="RURAL_130026020000000112_PROV.130026020000000105" u="1"/>
        <s v="RURAL_190439100426550002" u="1"/>
        <s v="CR 20 A CL 52 -3 (INTERIOR 111 )" u="1"/>
        <s v="RURAL_146002707500000002_CERCA DE LA ESCUELA DEL N" u="1"/>
        <s v="RURAL_190284200906700100" u="1"/>
        <s v="RURAL_163006428499061000_163006428499061000" u="1"/>
        <s v="RURAL_190055100137000002_CL 30 N 32 03 (INTERIOR 2" u="1"/>
        <s v="CL 16 CR 13 -59" u="1"/>
        <s v="RURAL_190616200202550000_RIO ABAJO PORQUERA" u="1"/>
        <s v="RURAL_190690200605040001_PROV.VEREDA EL RAYO" u="1"/>
        <s v="RURAL_190440200513200000_VD 021 PD 088" u="1"/>
        <s v="RURAL_190440200832215000_VDA LA MILAGROSA" u="1"/>
        <s v="RURAL_190792100176400002" u="1"/>
        <s v="RURAL_190656200693605000_VDA LLANO DE AGUIRRE" u="1"/>
        <s v="RURAL_1190580102562190000_" u="1"/>
        <s v="RURAL_190383200677400000_PARC CIMARRONAS" u="1"/>
        <s v="RURAL_190378100034820001_TRES Y MEDIA" u="1"/>
        <s v="RURAL_163012514000001118_163012514000001118" u="1"/>
        <s v="CR 18 C CL 56 HG -44" u="1"/>
        <s v="RURAL_190890100234400202_" u="1"/>
        <s v="CR 6 A CL 55 H -84" u="1"/>
        <s v="CR 43 G CL 19 -136 (INTERIOR 1 )" u="1"/>
        <s v="RURAL_190440200633270002_PROV.VDA LA MERCEDES" u="1"/>
        <s v="RURAL_190440200603111003_PROV.VDA LA ESPERANZA" u="1"/>
        <s v="RURAL_190440200601952001_PROV.VDA LA ESPERANZA" u="1"/>
        <s v="RURAL_190607200481064002_PROV.RURAL_19060720048106" u="1"/>
        <s v="RURAL_190440200601952002_PROV.VDA LA ESPERANZA" u="1"/>
        <s v="RURAL_190616200301670002_PROV.VEREDA LA PLAYA" u="1"/>
        <s v="RURAL_190318203066700001_PROV.VEREDA MONTANEZ" u="1"/>
        <s v="RURAL_190318203066700002_PROV.VEREDA MONTAÑEZ" u="1"/>
        <s v="RURAL_190318203066700003_PROV.VEREDA MONTAÑEZ" u="1"/>
        <s v="RURAL_190698200561200001_VDA LA PLANTA  INT 201" u="1"/>
        <s v="RURAL_190616200182153231_PROV.VEREDA LOS PINOS" u="1"/>
        <s v="RURAL_190149200640557004_VDA CASCAJO ARRIBA" u="1"/>
        <s v="RURAL_181009201030000002_PROV.VEREDA GUAMITO" u="1"/>
        <s v="RURAL_190584200371033001_PROV.SANTA LUCIA" u="1"/>
        <s v="RURAL_170054775000000006_PARCELACIÓN CANTOS DEL BO" u="1"/>
        <s v="RURAL_188048530050000003_PROV.VDA EL GOLGOTA" u="1"/>
        <s v="RURAL_190319204917585008_PROV.190319204917585000" u="1"/>
        <s v="RURAL_190319206102000006" u="1"/>
        <s v="RURAL_190319204917595006_PROV.LA MOSQUITA" u="1"/>
        <s v="RURAL_124006501017000002_PROV.VDA PIEDRAS BLANCAS" u="1"/>
        <s v="RURAL_190607200367810145_PARC VILLAS DEL CAMPO LT" u="1"/>
        <s v="RURAL_190616200450964002_PROV.VDA LA MOSQUITA" u="1"/>
        <s v="RURAL_190319203806110100" u="1"/>
        <s v="RURAL_190031101027120008_BARRIO EL ZACATIN" u="1"/>
        <s v="RURAL_190319205328698005_PARQUE INDUSTRIAL LOGIN L" u="1"/>
        <s v="RURAL_190604100291090002_ALTO DE LOS MUERTOS" u="1"/>
        <s v="RURAL_190102200739336002_PROV.VDA EL CABRERO" u="1"/>
        <s v="RURAL_190885100294600001_LA LOMA" u="1"/>
        <s v="RURAL_190040101128760301_DG 34 N 34-69 INT 301" u="1"/>
        <s v="RURAL_190885100294600002_LA LOMA" u="1"/>
        <s v="RURAL_190858100160480101_CR 50 CL 52 -53" u="1"/>
        <s v="146003512924000000_VEREDA LA ILUSION" u="1"/>
        <s v="RURAL_190858100160080201_ CRISTO REY (INTERIOR 201" u="1"/>
        <s v="CL 62 CR 18 D -23" u="1"/>
        <s v="RURAL_190885100294600003_LA LOMA" u="1"/>
        <s v="RURAL_190190100066400201_BARRIO EL ALGARROBO" u="1"/>
        <s v="RURAL_163010616000000001_163010616000000001" u="1"/>
        <s v="RURAL_190040101107200201_DG 37 N 29-39 INT 201" u="1"/>
        <s v="RURAL_190885100296100002_LA LOMA" u="1"/>
        <s v="CR 120 D CL 39 FD -46" u="1"/>
        <s v="RURAL_190197100089750000_KA BOYACA" u="1"/>
        <s v="RURAL_190649100110890000_CR 23 CL 20 - 24 INT 301" u="1"/>
        <s v="RURAL_190375100075672019_CL 29 CR 9 A -19" u="1"/>
        <s v="CR 2 A CL 52 -92 (INTERIOR 302 )" u="1"/>
        <s v="RURAL_1903751006262700026" u="1"/>
        <s v="RURAL_190375100840130000_UR LUNA DEL VALLE LT 8" u="1"/>
        <s v="RURAL_103051674696200001_103051674696200001" u="1"/>
        <s v="CL 11 CR 6 -63 (LC 2 )" u="1"/>
        <s v="CR 9 CL 57 -18" u="1"/>
        <s v="190368200953850004 GUACAMAYAL" u="1"/>
        <s v="163012514000000236_BARRIOPEDREGAL" u="1"/>
        <s v="RURAL_190893100468860030_VILLA DEL SOL" u="1"/>
        <s v="CR 71 CL 45 E -28" u="1"/>
        <s v="CL 11 CR 30 A -170 (INTERIOR 804 )" u="1"/>
        <s v="RURAL_190617200604140000_VDA LLANO GRANDE" u="1"/>
        <s v="CL 59 CR 85 -78 (INTERIOR 101 )" u="1"/>
        <s v="RURAL_190698200880600000_CRUCES" u="1"/>
        <s v="CR 66 CL 28 -31 (INTERIOR 404 )" u="1"/>
        <s v="RURAL_190616200421757007_LOT A CHACHARUTO_SAJONIA" u="1"/>
        <s v="RURAL_190318203304752004_PROV.VDA LA BRIZUELA" u="1"/>
        <s v="RURAL_190698200565200003_PROV.VDA PANTANILLO" u="1"/>
        <s v="RURAL_190616100390033104" u="1"/>
        <s v="CR 79 CL 35 -79" u="1"/>
        <s v="RURAL_190607200531542000_VDA DON DIEGO P LA LORENA" u="1"/>
        <s v="RURAL_190607100264158001" u="1"/>
        <s v="RURAL_190318204816530005_PROV.190318204816530000" u="1"/>
        <s v="RURAL_190890200612208001_PROV.VEREDA BENGALA" u="1"/>
        <s v="CL 62 CR 127 -28" u="1"/>
        <s v="CR 40 CL 51 -143 (INTERIOR 301 )" u="1"/>
        <s v="RURAL_190660100046960000_CR 16A CL18 -22 PISO 1" u="1"/>
        <s v="RURAL_190649100153900000_CALLE 19 N 20 69" u="1"/>
        <s v="RURAL_181049820000000001_PROV.VEREDA SAN ANA" u="1"/>
        <s v="RURAL_190149100124259004_SAN ISABEL CAMPESTRE LOTE" u="1"/>
        <s v="RURAL_190149100760157000_CL CAMPO ALEGRE" u="1"/>
        <s v="RURAL_190847100181642002_BARRIO EL PROGRESO" u="1"/>
        <s v="RURAL_146034857000000103" u="1"/>
        <s v="RURAL_190840100169400003" u="1"/>
        <s v="CR 17 A CL 56 H -8 (INTERIOR 1011 )" u="1"/>
        <s v="CL 33 CR 76 -29 (INTERIOR 01 )" u="1"/>
        <s v="RURAL_190607100264158202" u="1"/>
        <s v="CR 99 B CL 15 -42 (INTERIOR 355 )" u="1"/>
        <s v="RURAL_190030100105499101_VEREDA LA GUALI LOTEO FER" u="1"/>
        <s v="RURAL_190656200474902003_PROV.CANCHA FUTBOL ARENA" u="1"/>
        <s v="RURAL_190761200580600000_VDA LA MIRANDA" u="1"/>
        <s v="RURAL_190656100326200101_190656100326200000" u="1"/>
        <s v="RURAL_190761100251002015_VILLA PARAISSO" u="1"/>
        <s v="RURAL_163015099000009702" u="1"/>
        <s v="CL 34 CR 34 C -41 (INTERIOR 3690 )" u="1"/>
        <s v="RURAL_190616100390049002" u="1"/>
        <s v="CL 34 CR 34 C -41 (INTERIOR 3691 )" u="1"/>
        <s v="RURAL_190042100257120201_190042100257120201" u="1"/>
        <s v="RURAL_191245200707930001_PORVENIR" u="1"/>
        <s v="RURAL_190789200455100001_PROV.SAN LUIS" u="1"/>
      </sharedItems>
    </cacheField>
    <cacheField name="MUNICIPIO" numFmtId="0">
      <sharedItems containsBlank="1" count="100">
        <s v="ITAGUÍ"/>
        <s v="SAN VICENTE"/>
        <s v="SEGOVIA"/>
        <s v="SAN CARLOS ANT"/>
        <s v="EL PEÑOL"/>
        <s v="MARINILLA"/>
        <s v="VENECIA  ANT"/>
        <s v="GUARNE"/>
        <s v="MEDELLÍN"/>
        <s v="BURITICÁ"/>
        <s v="ENVIGADO"/>
        <s v="LA CEJA"/>
        <s v="CIUDAD BOLIVAR"/>
        <s v="SANTA BÁRBARA"/>
        <s v="BETULIA ANT"/>
        <s v="YALÍ"/>
        <s v="PUEBLORRICO  ANT"/>
        <s v="SAN LUIS  ANT"/>
        <s v="ABEJORRAL"/>
        <s v="LA UNIÓN"/>
        <s v="YONDÓ"/>
        <s v="SABANALARGA ANT"/>
        <s v="EL RETIRO"/>
        <s v="RIONEGRO"/>
        <s v="LA ESTRELLA"/>
        <s v="EBÉJICO"/>
        <s v="VEGACHÍ"/>
        <s v="REMEDIOS"/>
        <s v="FRONTINO"/>
        <s v="SAN ROQUE"/>
        <s v="SOPETRÁN"/>
        <s v="AMALFI"/>
        <s v="CARACOLÍ"/>
        <s v="EL CARMEN DE VIBORAL"/>
        <s v="SAN RAFAEL"/>
        <s v="PUERTO BERRÍO"/>
        <s v="ANGELÓPOLIS"/>
        <s v="CALDAS"/>
        <s v="GUATAPÉ"/>
        <s v="PEQUE"/>
        <s v="SANTAFE DE ANTIOQUIA"/>
        <s v="DABEIBA"/>
        <s v="CISNEROS"/>
        <s v="SONSÓN"/>
        <s v="OLAYA"/>
        <s v="ANDES"/>
        <s v="CONCEPCION ANT"/>
        <s v="AMAGÁ"/>
        <s v="SAN JERÓNIMO"/>
        <s v="YOLOMBÓ"/>
        <s v="SANTUARIO ANT"/>
        <s v="COCORNÁ"/>
        <s v="SAN FRANCISCO ANT"/>
        <s v="JARDÍN"/>
        <s v="NARIÑO"/>
        <s v="CAÑASGORDAS"/>
        <s v="GRANADA ANT"/>
        <s v="TÁMESIS"/>
        <s v="SANTO DOMINGO"/>
        <s v="SABANETA"/>
        <s v="PUERTO TRIUNFO"/>
        <s v="LIBORINA"/>
        <s v="PUERTO NARE"/>
        <s v="SALGAR ANT"/>
        <s v="ANZÁ"/>
        <s v="URRAO"/>
        <s v="TARSO"/>
        <s v="JERICÓ"/>
        <s v="SANTA ROSA DE OSOS"/>
        <s v="CAICEDO"/>
        <s v="TITIRIBÍ"/>
        <s v="GÓMEZ PLATA"/>
        <s v="GIRALDO"/>
        <s v="URAMITA ANT"/>
        <s v="EL CARMEN DE ATRATO"/>
        <s v="VALPARAISO"/>
        <s v="FREDONIA"/>
        <s v="MACEO"/>
        <s v="BETANIA"/>
        <s v="ALEJANDRÍA"/>
        <s v="GUADALUPE"/>
        <s v="ANORÍ"/>
        <s v="CARAMANTA"/>
        <s v="LA PINTADA"/>
        <s v="HELICONIA"/>
        <s v="CONCORDIA ANT"/>
        <s v="CAROLINA"/>
        <s v="MONTEBELLO ANT"/>
        <s v="ARMENIA"/>
        <s v="HISPANIA" u="1"/>
        <s v="ARGELIA" u="1"/>
        <s v="ABRIAQUÍ" u="1"/>
        <s v="BELLO" u="1"/>
        <m u="1"/>
        <s v="COPACABANA" u="1"/>
        <s v="BARBOSA" u="1"/>
        <s v="GIRARDOTA" u="1"/>
        <s v="ZARAGOZA" u="1"/>
        <s v="SAN PEDRO DE LOS MILAGROS" u="1"/>
        <s v="DON MATÍAS" u="1"/>
      </sharedItems>
    </cacheField>
    <cacheField name="INSTALACION" numFmtId="0">
      <sharedItems/>
    </cacheField>
    <cacheField name="AREA_TRABAJO" numFmtId="0">
      <sharedItems containsBlank="1" count="92">
        <s v="Itaguí"/>
        <s v="San Vicente"/>
        <s v="Segovia"/>
        <s v="San Rafael"/>
        <s v="El Peñol"/>
        <s v="Marinilla"/>
        <s v="Venecia  ANT"/>
        <s v="Guarne"/>
        <s v="Medellín"/>
        <s v="Buriticá"/>
        <s v="Envigado"/>
        <s v="La Ceja"/>
        <s v="San Carlos ANT"/>
        <s v="Ciudad Bolivar"/>
        <s v="Santa Bárbara"/>
        <s v="Betulia ANT"/>
        <s v="Yalí"/>
        <s v="Pueblorrico  ANT"/>
        <s v="San Luis  ANT"/>
        <s v="La Unión"/>
        <s v="Yondó"/>
        <s v="Sabanalarga ANT"/>
        <s v="El Retiro"/>
        <s v="Rionegro"/>
        <s v="La Estrella"/>
        <s v="Ebéjico"/>
        <s v="Vegachí"/>
        <s v="Remedios"/>
        <s v="Frontino"/>
        <s v="San Roque"/>
        <s v="Sopetrán"/>
        <s v="Amalfi"/>
        <s v="Caracolí"/>
        <s v="El Carmen De Viboral"/>
        <s v="Puerto Berrío"/>
        <s v="Angelópolis"/>
        <s v="Caldas"/>
        <s v="Guatapé"/>
        <s v="Peque"/>
        <s v="SantaFe de Antioquia"/>
        <s v="Dabeiba"/>
        <s v="Cisneros"/>
        <s v="Sonsón"/>
        <s v="Olaya"/>
        <s v="Andes"/>
        <s v="Concepcion ANT"/>
        <s v="Amagá"/>
        <s v="San Jerónimo"/>
        <s v="Yolombó"/>
        <s v="Santuario ANT"/>
        <s v="Cocorná"/>
        <s v="San Francisco ANT"/>
        <s v="Jardín"/>
        <s v="Nariño"/>
        <s v="Cañasgordas"/>
        <s v="Granada ANT"/>
        <s v="Támesis"/>
        <s v="Santo Domingo"/>
        <s v="Sabaneta"/>
        <s v="Puerto Triunfo"/>
        <s v="Liborina"/>
        <s v="Puerto Nare"/>
        <s v="Salgar ANT"/>
        <s v="Anzá"/>
        <s v="Urrao"/>
        <s v="Tarso"/>
        <s v="Jericó"/>
        <s v="Caicedo"/>
        <s v="Titiribí"/>
        <s v="Gómez Plata"/>
        <s v="Giraldo"/>
        <s v="Abejorral"/>
        <s v="Uramita ANT"/>
        <s v="El Carmen De Atrato"/>
        <s v="Valparaiso"/>
        <s v="Fredonia"/>
        <s v="Maceo"/>
        <s v="Betania"/>
        <s v="Alejandría"/>
        <s v="Guadalupe"/>
        <s v="Anorí"/>
        <s v="Caramanta"/>
        <s v="La pintada"/>
        <s v="Heliconia"/>
        <s v="Concordia ANT"/>
        <s v="Carolina"/>
        <s v="Montebello ANT"/>
        <s v="Armenia"/>
        <s v="Hispania" u="1"/>
        <s v="Argelia" u="1"/>
        <s v="Abriaquí" u="1"/>
        <m u="1"/>
      </sharedItems>
    </cacheField>
    <cacheField name="ACTIVIDAD" numFmtId="0">
      <sharedItems containsBlank="1" count="14">
        <s v="AEJDO"/>
        <s v="ALEGA"/>
        <s v="ARTER"/>
        <s v="ACREV"/>
        <s v="ALEGN"/>
        <s v="ALECA"/>
        <s v="AMRTR"/>
        <s v="REEQU"/>
        <s v="APLIN"/>
        <s v="ACAMN"/>
        <s v="INPRE"/>
        <s v="DIPRE"/>
        <s v="VITEC" u="1"/>
        <m u="1"/>
      </sharedItems>
    </cacheField>
    <cacheField name="NOMBRE" numFmtId="0">
      <sharedItems/>
    </cacheField>
    <cacheField name="TIPO_DIRECCION" numFmtId="0">
      <sharedItems containsBlank="1" count="3">
        <s v="URBANO"/>
        <s v="RURAL"/>
        <m u="1"/>
      </sharedItems>
    </cacheField>
    <cacheField name="CONCEPTO" numFmtId="0">
      <sharedItems containsBlank="1" count="3">
        <s v="PROG"/>
        <s v="PPRG"/>
        <m u="1"/>
      </sharedItems>
    </cacheField>
    <cacheField name="DIAS_PACTADOS" numFmtId="0">
      <sharedItems containsSemiMixedTypes="0" containsString="0" containsNumber="1" containsInteger="1" minValue="0" maxValue="14" count="11">
        <n v="7"/>
        <n v="10"/>
        <n v="12"/>
        <n v="5"/>
        <n v="4"/>
        <n v="14"/>
        <n v="8"/>
        <n v="11"/>
        <n v="9"/>
        <n v="2" u="1"/>
        <n v="0" u="1"/>
      </sharedItems>
    </cacheField>
    <cacheField name="FECHA_LIMITE_ANS" numFmtId="0">
      <sharedItems containsBlank="1" count="8000">
        <s v="2026-03-06 11:13:53"/>
        <s v="2026-03-17 12:19:21"/>
        <s v="2026-03-06 10:03:50"/>
        <s v="2026-03-17 12:28:13"/>
        <s v="2026-03-17 12:24:26"/>
        <s v="2026-03-17 12:26:55"/>
        <s v="2026-03-04 13:04:51"/>
        <s v="2026-03-09 13:55:20"/>
        <s v="2026-03-12 12:57:14"/>
        <s v="2026-03-10 10:41:11"/>
        <s v="2026-03-11 11:37:48"/>
        <s v="2026-03-11 11:36:30"/>
        <s v="2026-03-04 08:32:10"/>
        <s v="2026-03-04 15:02:33"/>
        <s v="2026-03-17 12:14:43"/>
        <s v="2026-03-12 10:53:59"/>
        <s v="2026-03-12 08:19:55"/>
        <s v="2026-03-10 11:31:37"/>
        <s v="2026-03-06 11:12:30"/>
        <s v="2026-03-04 09:48:33"/>
        <s v="2026-03-11 13:34:05"/>
        <s v="2026-03-04 08:38:32"/>
        <s v="2026-03-06 14:21:15"/>
        <s v="2026-03-11 13:44:04"/>
        <s v="2026-03-10 16:05:41"/>
        <s v="2026-03-04 09:29:32"/>
        <s v="2026-03-11 13:58:16"/>
        <s v="2026-03-04 08:48:50"/>
        <s v="2026-03-11 08:29:46"/>
        <s v="2026-03-04 15:07:10"/>
        <s v="2026-03-11 10:03:00"/>
        <s v="2026-03-05 09:31:50"/>
        <s v="2026-03-12 09:24:42"/>
        <s v="2026-03-09 09:05:48"/>
        <s v="2026-03-06 07:48:20"/>
        <s v="2026-03-13 17:42:28"/>
        <s v="2026-03-09 16:07:11"/>
        <s v="2026-03-10 09:16:13"/>
        <s v="2026-03-09 16:10:19"/>
        <s v="2026-03-06 09:53:53"/>
        <s v="2026-03-06 09:27:20"/>
        <s v="2026-03-12 08:36:40"/>
        <s v="2026-03-12 09:45:35"/>
        <s v="2026-03-11 13:16:41"/>
        <s v="2026-03-11 11:58:11"/>
        <s v="2026-03-05 16:58:00"/>
        <s v="2026-03-06 17:42:46"/>
        <s v="2026-03-06 17:34:43"/>
        <s v="2026-03-16 09:07:10"/>
        <s v="2026-03-10 11:24:06"/>
        <s v="2026-03-06 16:20:24"/>
        <s v="2026-03-05 09:32:08"/>
        <s v="2026-03-09 20:04:19"/>
        <s v="2026-03-05 07:35:23"/>
        <s v="2026-03-12 13:44:10"/>
        <s v="2026-03-10 12:52:43"/>
        <s v="2026-03-09 15:41:34"/>
        <s v="2026-03-04 15:52:11"/>
        <s v="2026-03-06 09:51:12"/>
        <s v="2026-03-11 08:14:36"/>
        <s v="2026-03-13 12:47:42"/>
        <s v="2026-03-10 09:23:06"/>
        <s v="2026-03-04 08:04:23"/>
        <s v="2026-03-05 09:30:12"/>
        <s v="2026-03-05 09:33:00"/>
        <s v="2026-03-09 13:53:04"/>
        <s v="2026-03-13 18:51:46"/>
        <s v="2026-03-11 19:01:12"/>
        <s v="2026-03-10 15:24:50"/>
        <s v="2026-03-04 08:46:31"/>
        <s v="2026-03-09 16:16:56"/>
        <s v="2026-03-12 16:31:18"/>
        <s v="2026-03-05 09:30:28"/>
        <s v="2026-03-16 16:15:39"/>
        <s v="2026-03-16 16:21:01"/>
        <s v="2026-03-16 16:22:26"/>
        <s v="2026-03-10 09:23:56"/>
        <s v="2026-03-11 10:31:14"/>
        <s v="2026-03-12 10:40:42"/>
        <s v="2026-03-16 08:46:10"/>
        <s v="2026-03-09 13:59:18"/>
        <s v="2026-03-09 16:32:50"/>
        <s v="2026-03-12 13:51:39"/>
        <s v="2026-03-12 15:43:39"/>
        <s v="2026-03-06 14:35:59"/>
        <s v="2026-03-12 15:44:47"/>
        <s v="2026-03-10 10:25:47"/>
        <s v="2026-03-12 15:46:01"/>
        <s v="2026-03-17 09:11:02"/>
        <s v="2026-03-05 09:22:13"/>
        <s v="2026-03-11 09:03:52"/>
        <s v="2026-03-04 09:45:08"/>
        <s v="2026-03-11 09:54:37"/>
        <s v="2026-03-10 15:01:59"/>
        <s v="2026-03-06 10:28:39"/>
        <s v="2026-03-10 09:15:32"/>
        <s v="2026-03-05 09:32:29"/>
        <s v="2026-03-09 11:27:39"/>
        <s v="2026-03-06 07:34:35"/>
        <s v="2026-03-12 10:09:57"/>
        <s v="2026-03-09 15:11:40"/>
        <s v="2026-03-11 21:24:49"/>
        <s v="2026-03-06 14:53:39"/>
        <s v="2026-03-06 14:51:31"/>
        <s v="2026-03-09 09:26:25"/>
        <s v="2026-03-09 10:44:19"/>
        <s v="2026-03-11 13:11:49"/>
        <s v="2026-03-16 13:12:12"/>
        <s v="2026-03-06 11:21:08"/>
        <s v="2026-03-06 11:25:56"/>
        <s v="2026-03-13 10:27:08"/>
        <s v="2026-03-17 19:39:21"/>
        <s v="2026-03-11 11:10:24"/>
        <s v="2026-03-09 15:48:41"/>
        <s v="2026-03-10 14:56:24"/>
        <s v="2026-03-05 16:11:38"/>
        <s v="2026-03-13 10:56:30"/>
        <s v="2026-03-06 08:33:27"/>
        <s v="2026-03-10 09:51:13"/>
        <s v="2026-03-10 09:23:08"/>
        <s v="2026-03-06 08:31:59"/>
        <s v="2026-03-16 13:20:07"/>
        <s v="2026-03-10 08:51:31"/>
        <s v="2026-03-06 16:30:37"/>
        <s v="2026-03-04 15:29:53"/>
        <s v="2026-03-17 19:44:22"/>
        <s v="2026-03-19 12:36:06"/>
        <s v="2026-03-09 16:14:27"/>
        <s v="2026-03-13 11:39:12"/>
        <s v="2026-03-04 09:52:59"/>
        <s v="2026-03-09 15:44:54"/>
        <s v="2026-03-09 15:44:55"/>
        <s v="2026-03-11 18:01:39"/>
        <s v="2026-03-12 10:53:39"/>
        <s v="2026-03-17 19:40:45"/>
        <s v="2026-03-17 19:42:39"/>
        <s v="2026-03-19 12:32:47"/>
        <s v="2026-03-19 15:04:59"/>
        <s v="2026-03-12 09:55:31"/>
        <s v="2026-03-11 17:11:46"/>
        <s v="2026-03-03 16:27:38"/>
        <s v="2026-03-11 16:43:49"/>
        <s v="2026-03-18 13:13:08"/>
        <s v="2026-03-16 10:25:16"/>
        <s v="2026-03-16 07:56:55"/>
        <s v="2026-03-06 09:54:20"/>
        <s v="2026-03-04 07:13:52"/>
        <s v="2026-03-12 07:13:03"/>
        <s v="2026-03-18 17:30:20"/>
        <s v="2026-03-04 09:31:38"/>
        <s v="2026-03-10 09:23:09"/>
        <s v="2026-03-09 09:04:08"/>
        <s v="2026-03-10 09:09:49"/>
        <s v="2026-03-04 13:37:08"/>
        <s v="2026-03-10 09:23:58"/>
        <s v="2026-01-22 12:47:58"/>
        <s v="2026-03-09 19:03:09"/>
        <s v="2026-03-09 19:04:30"/>
        <s v="2026-03-06 08:56:44"/>
        <s v="2026-03-09 16:45:17"/>
        <s v="2026-03-11 09:32:04"/>
        <s v="2026-03-10 10:26:53"/>
        <s v="2026-03-10 10:24:46"/>
        <s v="2026-03-04 16:48:42"/>
        <s v="2026-03-05 16:29:10"/>
        <s v="2026-03-10 13:20:55"/>
        <s v="2026-03-11 09:12:03"/>
        <s v="2026-03-16 11:27:09"/>
        <s v="2026-03-10 09:52:26"/>
        <s v="2026-03-12 09:52:45"/>
        <s v="2026-03-03 15:07:01"/>
        <s v="2026-03-06 08:36:52"/>
        <s v="2026-03-03 08:46:58"/>
        <s v="2026-03-13 12:10:34"/>
        <s v="2026-03-09 08:38:50"/>
        <s v="2026-03-06 10:17:49"/>
        <s v="2026-03-11 17:01:22"/>
        <s v="2026-03-09 11:21:52"/>
        <s v="2026-02-03 13:30:56"/>
        <s v="2026-03-12 09:09:51"/>
        <s v="2026-03-16 15:16:15"/>
        <s v="2026-03-18 09:56:33"/>
        <s v="2026-03-12 11:10:50"/>
        <s v="2026-03-10 12:37:26"/>
        <s v="2026-03-04 08:08:30"/>
        <s v="2026-03-05 08:24:28"/>
        <s v="2026-03-09 10:20:59"/>
        <s v="2026-03-09 07:38:52"/>
        <s v="2026-03-04 12:04:24"/>
        <s v="2026-03-04 12:05:38"/>
        <s v="2026-03-05 18:36:03"/>
        <s v="2026-03-05 12:43:49"/>
        <s v="2026-03-11 10:04:32"/>
        <s v="2026-03-10 09:32:46"/>
        <s v="2026-03-10 20:38:03"/>
        <s v="2026-03-12 13:27:12"/>
        <s v="2026-03-12 13:15:17"/>
        <s v="2026-03-09 16:07:05"/>
        <s v="2026-03-13 10:39:17"/>
        <s v="2026-03-12 11:51:15"/>
        <s v="2026-03-10 10:34:17"/>
        <s v="2026-03-13 15:57:47"/>
        <s v="2026-03-10 16:08:34"/>
        <s v="2026-03-05 10:29:10"/>
        <s v="2026-03-05 19:23:18"/>
        <s v="2026-03-09 12:28:51"/>
        <s v="2026-03-09 12:25:17"/>
        <s v="2026-03-16 07:13:13"/>
        <s v="2026-03-09 12:30:31"/>
        <s v="2026-03-10 09:22:08"/>
        <s v="2026-03-09 10:56:46"/>
        <s v="2026-03-09 11:09:52"/>
        <s v="2026-03-04 13:34:09"/>
        <s v="2026-03-09 13:10:55"/>
        <s v="2026-03-11 12:14:40"/>
        <s v="2026-03-11 12:22:20"/>
        <s v="2026-03-11 12:17:10"/>
        <s v="2026-03-16 13:51:57"/>
        <s v="2026-03-13 12:07:44"/>
        <s v="2026-03-06 13:44:32"/>
        <s v="2026-03-06 13:32:47"/>
        <s v="2026-03-06 13:31:35"/>
        <s v="2026-03-06 13:31:01"/>
        <s v="2026-03-09 16:53:42"/>
        <s v="2026-03-10 08:03:53"/>
        <s v="2026-03-10 08:00:49"/>
        <s v="2026-03-12 11:24:48"/>
        <s v="2026-03-12 11:17:45"/>
        <s v="2026-03-12 11:06:13"/>
        <s v="2026-03-11 12:10:07"/>
        <s v="2026-03-09 12:50:27"/>
        <s v="2026-03-04 13:36:01"/>
        <s v="2026-03-12 11:27:15"/>
        <s v="2026-03-10 08:22:26"/>
        <s v="2026-03-09 12:49:05"/>
        <s v="2026-03-09 09:14:20"/>
        <s v="2026-03-10 12:07:34"/>
        <s v="2026-03-10 12:07:33"/>
        <s v="2026-03-10 09:40:44"/>
        <s v="2026-03-11 08:27:55"/>
        <s v="2026-03-05 19:29:39"/>
        <s v="2026-03-05 19:27:20"/>
        <s v="2026-03-09 07:20:12"/>
        <s v="2026-03-05 14:53:04"/>
        <s v="2026-03-06 10:14:39"/>
        <s v="2026-03-06 09:39:36"/>
        <s v="2026-03-11 15:25:31"/>
        <s v="2026-03-11 15:37:07"/>
        <s v="2026-03-04 15:08:40"/>
        <s v="2026-03-05 14:25:40"/>
        <s v="2026-03-06 15:39:52"/>
        <s v="2026-03-06 12:35:25"/>
        <s v="2026-03-09 15:16:25"/>
        <s v="2026-03-09 15:16:26"/>
        <s v="2026-03-12 10:07:26"/>
        <s v="2026-03-09 12:55:27"/>
        <s v="2026-03-11 14:30:51"/>
        <s v="2026-03-06 10:49:54"/>
        <s v="2026-03-16 08:01:29"/>
        <s v="2026-03-05 14:32:33"/>
        <s v="2026-03-09 17:48:44"/>
        <s v="2026-03-06 15:54:00"/>
        <s v="2026-03-04 11:49:11"/>
        <s v="2026-03-09 08:31:56"/>
        <s v="2026-03-05 07:59:48"/>
        <s v="2026-03-09 12:54:28"/>
        <s v="2026-03-16 07:52:03"/>
        <s v="2026-03-09 08:49:22"/>
        <s v="2026-03-09 15:18:36"/>
        <s v="2026-03-03 12:43:17"/>
        <s v="2026-03-09 12:24:00"/>
        <s v="2026-03-16 07:53:25"/>
        <s v="2026-03-12 07:27:52"/>
        <s v="2026-03-06 17:12:27"/>
        <s v="2026-03-19 15:59:35"/>
        <s v="2026-03-06 08:29:44"/>
        <s v="2026-03-06 11:20:05"/>
        <s v="2026-03-09 13:26:25"/>
        <s v="2026-03-04 12:54:10"/>
        <s v="2026-03-13 13:30:34"/>
        <s v="2026-03-05 08:19:31"/>
        <s v="2026-03-12 08:02:31"/>
        <s v="2026-03-03 11:30:10"/>
        <s v="2026-03-12 10:10:15"/>
        <s v="2026-03-13 11:50:32"/>
        <s v="2026-03-12 09:25:21"/>
        <s v="2026-03-10 17:05:30"/>
        <s v="2026-03-11 17:53:04"/>
        <s v="2026-03-10 16:57:29"/>
        <s v="2026-03-10 16:58:14"/>
        <s v="2026-03-03 11:16:00"/>
        <s v="2026-02-06 10:37:22"/>
        <s v="2026-03-13 10:22:16"/>
        <s v="2026-03-09 06:55:19"/>
        <s v="2026-03-12 10:05:48"/>
        <s v="2026-02-18 11:28:18"/>
        <s v="2026-03-05 09:19:32"/>
        <s v="2026-03-05 11:16:19"/>
        <s v="2026-02-03 13:32:28"/>
        <s v="2026-03-04 08:22:29"/>
        <s v="2026-03-10 18:34:52"/>
        <s v="2026-03-05 11:30:48"/>
        <s v="2026-03-10 15:04:00"/>
        <s v="2026-03-06 09:52:43"/>
        <s v="2026-03-12 14:18:21"/>
        <s v="2026-03-06 10:19:03"/>
        <s v="2026-03-10 07:54:21"/>
        <s v="2026-03-12 10:07:52"/>
        <s v="2026-03-04 13:30:50"/>
        <s v="2026-03-05 09:10:43"/>
        <s v="2026-03-09 06:56:50"/>
        <s v="2026-02-02 08:41:02"/>
        <s v="2026-03-13 09:03:49"/>
        <s v="2026-03-16 15:33:36"/>
        <s v="2026-03-13 10:14:13"/>
        <s v="2026-03-11 10:55:45"/>
        <s v="2026-03-03 13:38:59"/>
        <s v="2026-03-10 16:58:54"/>
        <s v="2026-03-05 07:26:32"/>
        <s v="2026-03-12 10:07:00"/>
        <s v="2026-03-05 15:07:08"/>
        <s v="2026-03-06 14:35:30"/>
        <s v="2026-03-04 08:41:40"/>
        <s v="2026-03-12 15:23:24"/>
        <s v="2026-03-04 10:45:20"/>
        <s v="2026-03-06 15:01:00"/>
        <s v="2026-03-12 10:00:22"/>
        <s v="2026-03-13 08:59:35"/>
        <s v="2026-03-04 18:37:43"/>
        <s v="2026-03-09 16:02:04"/>
        <s v="2026-03-09 10:53:27"/>
        <s v="2026-03-10 16:38:47"/>
        <s v="2026-03-10 08:10:45"/>
        <s v="2026-03-05 16:10:30"/>
        <s v="2026-03-06 09:17:40"/>
        <s v="2026-03-12 11:17:39"/>
        <s v="2026-03-12 10:07:18"/>
        <s v="2026-03-12 10:09:20"/>
        <s v="2026-03-16 08:09:35"/>
        <s v="2026-03-10 18:49:56"/>
        <s v="2026-03-06 10:37:49"/>
        <s v="2026-03-05 18:32:41"/>
        <s v="2026-03-05 09:09:44"/>
        <s v="2026-03-09 14:30:20"/>
        <s v="2026-03-05 08:13:01"/>
        <s v="2026-03-05 13:38:20"/>
        <s v="2026-03-10 09:59:30"/>
        <s v="2026-03-09 15:18:37"/>
        <s v="2026-03-06 14:56:06"/>
        <s v="2026-02-10 13:25:33"/>
        <s v="2026-03-11 12:45:55"/>
        <s v="2026-03-09 13:30:47"/>
        <s v="2026-03-05 08:22:41"/>
        <s v="2026-03-18 15:02:39"/>
        <s v="2026-03-10 18:06:43"/>
        <s v="2026-03-17 09:47:05"/>
        <s v="2026-03-17 08:01:24"/>
        <s v="2026-03-17 08:10:12"/>
        <s v="2026-03-11 10:10:48"/>
        <s v="2026-03-05 08:21:37"/>
        <s v="2026-03-13 07:22:52"/>
        <s v="2026-03-10 15:57:11"/>
        <s v="2026-03-09 08:13:58"/>
        <s v="2026-03-12 12:51:50"/>
        <s v="2026-03-10 08:43:59"/>
        <s v="2026-03-10 15:09:15"/>
        <s v="2026-03-10 15:13:20"/>
        <s v="2026-03-06 11:12:01"/>
        <s v="2026-03-10 08:01:43"/>
        <s v="2026-03-11 09:49:07"/>
        <s v="2026-03-17 11:21:23"/>
        <s v="2026-03-09 09:09:13"/>
        <s v="2026-03-06 15:38:21"/>
        <s v="2026-03-11 10:09:22"/>
        <s v="2026-03-06 12:17:15"/>
        <s v="2026-03-16 09:45:59"/>
        <s v="2026-03-06 09:51:42"/>
        <s v="2026-03-05 15:51:49"/>
        <s v="2026-03-12 13:40:21"/>
        <s v="2026-03-11 11:07:53"/>
        <s v="2026-03-11 10:46:59"/>
        <s v="2026-03-09 13:01:34"/>
        <s v="2026-03-16 08:54:04"/>
        <s v="2026-03-06 11:19:48"/>
        <s v="2026-03-10 07:46:02"/>
        <s v="2026-03-10 15:13:30"/>
        <s v="2026-03-10 15:13:27"/>
        <s v="2026-03-03 07:17:51"/>
        <s v="2026-03-09 09:45:02"/>
        <s v="2026-03-11 09:54:16"/>
        <s v="2026-03-11 09:57:15"/>
        <s v="2026-03-05 18:09:51"/>
        <s v="2026-03-11 14:04:13"/>
        <s v="2026-03-03 11:41:30"/>
        <s v="2026-03-16 10:22:33"/>
        <s v="2026-03-10 10:21:02"/>
        <s v="2026-03-16 10:25:25"/>
        <s v="2026-03-10 20:38:30"/>
        <s v="2026-03-20 09:19:24"/>
        <s v="2026-03-18 15:04:16"/>
        <s v="2026-03-05 20:31:34"/>
        <s v="2026-03-09 10:12:16"/>
        <s v="2026-03-09 11:04:46"/>
        <s v="2026-03-10 15:54:49"/>
        <s v="2026-03-10 10:34:49"/>
        <s v="2026-03-09 13:51:40"/>
        <s v="2026-03-06 13:24:07"/>
        <s v="2026-03-12 11:51:24"/>
        <s v="2026-03-13 16:20:46"/>
        <s v="2026-03-04 13:54:12"/>
        <s v="2026-02-16 06:55:27"/>
        <s v="2026-03-11 08:32:48"/>
        <s v="2026-03-10 20:31:01"/>
        <s v="2026-03-11 09:35:30"/>
        <s v="2026-03-13 16:16:54"/>
        <s v="2026-03-18 13:57:04"/>
        <s v="2026-03-10 18:48:18"/>
        <s v="2026-03-17 08:20:23"/>
        <s v="2026-03-17 08:16:56"/>
        <s v="2026-03-16 09:23:14"/>
        <s v="2026-03-16 11:27:24"/>
        <s v="2026-03-12 10:14:34"/>
        <s v="2026-03-06 09:54:00"/>
        <s v="2026-03-05 14:07:56"/>
        <s v="2026-03-09 08:44:28"/>
        <s v="2026-03-09 10:55:43"/>
        <s v="2026-03-10 13:42:00"/>
        <s v="2026-03-06 15:03:50"/>
        <s v="2026-03-06 10:15:38"/>
        <s v="2026-03-02 12:49:23"/>
        <s v="2026-03-12 13:39:44"/>
        <s v="2026-03-10 11:26:37"/>
        <s v="2026-03-11 09:47:34"/>
        <s v="2026-03-09 16:09:58"/>
        <s v="2026-03-09 08:17:28"/>
        <s v="2026-03-09 12:15:04"/>
        <s v="2026-03-12 07:44:55"/>
        <s v="2026-03-10 14:15:14"/>
        <s v="2026-03-05 09:39:29"/>
        <s v="2026-03-10 06:22:16"/>
        <s v="2026-03-10 13:50:13"/>
        <s v="2026-03-16 16:03:31"/>
        <s v="2026-03-12 10:06:35"/>
        <s v="2026-03-11 06:32:50"/>
        <s v="2026-03-11 16:01:18"/>
        <s v="2026-03-06 08:13:27"/>
        <s v="2026-03-10 13:28:10"/>
        <s v="2026-03-12 10:59:31"/>
        <s v="2026-03-11 08:34:20"/>
        <s v="2026-03-10 16:15:19"/>
        <s v="2026-03-09 10:57:26"/>
        <s v="2026-03-06 08:50:23"/>
        <s v="2026-03-03 17:02:02"/>
        <s v="2026-03-09 14:17:19"/>
        <s v="2026-03-09 15:01:41"/>
        <s v="2026-03-06 13:31:12"/>
        <s v="2026-03-06 13:12:01"/>
        <s v="2026-03-05 13:19:32"/>
        <s v="2026-03-05 08:59:51"/>
        <s v="2026-03-09 15:37:52"/>
        <s v="2026-03-03 17:00:52"/>
        <s v="2026-03-03 16:59:40"/>
        <s v="2026-03-16 10:17:13"/>
        <s v="2026-03-03 16:55:46"/>
        <s v="2026-03-03 16:54:00"/>
        <s v="2026-03-06 15:00:51"/>
        <s v="2026-03-09 10:52:39"/>
        <s v="2026-03-03 07:56:37"/>
        <s v="2026-03-17 08:47:10"/>
        <s v="2026-03-12 10:14:58"/>
        <s v="2026-03-17 09:08:25"/>
        <s v="2026-03-04 07:54:23"/>
        <s v="2026-03-04 07:55:32"/>
        <s v="2026-03-04 07:54:54"/>
        <s v="2026-03-12 06:35:15"/>
        <s v="2026-03-03 10:01:55"/>
        <s v="2026-03-03 10:27:13"/>
        <s v="2026-03-02 07:47:21"/>
        <s v="2026-03-03 16:52:31"/>
        <s v="2026-03-10 14:30:55"/>
        <s v="2026-03-04 16:12:12"/>
        <s v="2026-03-03 13:04:16"/>
        <s v="2026-03-06 14:56:45"/>
        <s v="2026-03-03 14:16:26"/>
        <s v="2026-03-12 13:40:53"/>
        <s v="2026-03-06 08:20:49"/>
        <s v="2026-03-03 16:01:45"/>
        <s v="2026-03-03 16:04:23"/>
        <s v="2026-03-11 15:29:02"/>
        <s v="2026-03-02 12:52:08"/>
        <s v="2026-03-11 13:29:09"/>
        <s v="2026-03-03 16:20:20"/>
        <s v="2026-03-03 16:29:16"/>
        <s v="2026-03-03 17:33:26"/>
        <s v="2026-03-04 08:10:45"/>
        <s v="2026-03-04 08:35:25"/>
        <s v="2026-03-10 19:06:59"/>
        <s v="2026-03-02 12:25:32"/>
        <s v="2026-03-10 19:05:03"/>
        <s v="2026-03-04 09:15:28"/>
        <s v="2026-03-04 09:37:19"/>
        <s v="2026-03-16 20:10:40"/>
        <s v="2026-03-04 09:54:52"/>
        <s v="2026-03-04 08:26:14"/>
        <s v="2026-03-04 10:16:28"/>
        <s v="2026-03-13 09:57:09"/>
        <s v="2026-03-10 11:35:58"/>
        <s v="2026-03-10 13:28:33"/>
        <s v="2026-03-04 11:56:37"/>
        <s v="2026-03-11 08:15:01"/>
        <s v="2026-03-04 13:56:55"/>
        <s v="2026-03-16 10:36:35"/>
        <s v="2026-03-16 10:39:19"/>
        <s v="2026-03-06 08:09:11"/>
        <s v="2026-03-24 09:55:48"/>
        <s v="2026-03-04 14:54:05"/>
        <s v="2026-03-04 15:19:13"/>
        <s v="2026-03-04 13:10:33"/>
        <s v="2026-03-04 15:34:28"/>
        <s v="2026-03-04 16:12:13"/>
        <s v="2026-03-06 14:51:17"/>
        <s v="2026-03-04 16:46:43"/>
        <s v="2026-03-05 11:56:08"/>
        <s v="2026-03-04 17:16:02"/>
        <s v="2026-03-04 09:19:43"/>
        <s v="2026-03-05 08:55:59"/>
        <s v="2026-03-05 11:04:27"/>
        <s v="2026-03-04 09:15:54"/>
        <s v="2026-03-03 14:47:28"/>
        <s v="2026-03-16 09:51:01"/>
        <s v="2026-03-05 10:29:38"/>
        <s v="2026-03-09 08:56:11"/>
        <s v="2026-03-09 08:40:34"/>
        <s v="2026-03-10 07:20:54"/>
        <s v="2026-03-05 11:10:06"/>
        <s v="2026-03-05 11:12:17"/>
        <s v="2026-03-05 11:18:20"/>
        <s v="2026-03-03 09:37:15"/>
        <s v="2026-03-05 11:31:46"/>
        <s v="2026-03-09 10:04:31"/>
        <s v="2026-03-02 14:22:20"/>
        <s v="2026-03-05 14:40:24"/>
        <s v="2026-03-05 15:19:34"/>
        <s v="2026-03-05 15:45:15"/>
        <s v="2026-03-04 15:49:58"/>
        <s v="2026-03-16 14:01:17"/>
        <s v="2026-03-05 06:26:45"/>
        <s v="2026-03-05 14:37:06"/>
        <s v="2026-03-04 12:27:54"/>
        <s v="2026-03-05 11:50:40"/>
        <s v="2026-03-05 14:36:00"/>
        <s v="2026-03-06 09:13:02"/>
        <s v="2026-03-13 09:12:36"/>
        <s v="2026-03-11 09:26:05"/>
        <s v="2026-03-06 10:34:42"/>
        <s v="2026-03-06 11:08:49"/>
        <s v="2026-03-06 11:47:00"/>
        <s v="2026-03-05 08:24:45"/>
        <s v="2026-03-10 16:24:20"/>
        <s v="2026-03-10 09:27:43"/>
        <s v="2026-03-06 12:13:28"/>
        <s v="2026-03-13 09:31:57"/>
        <s v="2026-03-12 08:56:06"/>
        <s v="2026-03-03 14:40:30"/>
        <s v="2026-03-06 14:36:53"/>
        <s v="2026-03-05 13:25:40"/>
        <s v="2026-03-09 14:57:58"/>
        <s v="2026-03-06 16:26:04"/>
        <s v="2026-03-11 14:38:37"/>
        <s v="2026-03-06 13:31:03"/>
        <s v="2026-03-06 17:42:58"/>
        <s v="2026-03-16 10:39:54"/>
        <s v="2026-03-03 07:21:50"/>
        <s v="2026-03-03 07:44:44"/>
        <s v="2026-03-09 08:17:36"/>
        <s v="2026-03-03 08:28:49"/>
        <s v="2026-03-09 08:46:37"/>
        <s v="2026-03-03 08:52:53"/>
        <s v="2026-03-03 08:57:03"/>
        <s v="2026-03-09 09:10:11"/>
        <s v="2026-03-03 09:19:38"/>
        <s v="2026-03-09 09:27:17"/>
        <s v="2026-03-04 08:47:42"/>
        <s v="2026-03-03 09:33:48"/>
        <s v="2026-03-09 10:08:53"/>
        <s v="2026-03-12 10:09:03"/>
        <s v="2026-03-12 10:11:17"/>
        <s v="2026-03-06 07:27:59"/>
        <s v="2026-03-09 11:58:57"/>
        <s v="2026-03-06 07:32:29"/>
        <s v="2026-03-12 13:49:24"/>
        <s v="2026-03-09 13:53:54"/>
        <s v="2026-03-09 11:12:23"/>
        <s v="2026-03-12 14:52:04"/>
        <s v="2026-03-03 11:50:52"/>
        <s v="2026-03-03 11:26:36"/>
        <s v="2026-03-11 09:57:18"/>
        <s v="2026-03-04 13:08:04"/>
        <s v="2026-03-03 10:08:37"/>
        <s v="2026-03-05 09:20:07"/>
        <s v="2026-03-03 13:24:32"/>
        <s v="2026-03-09 13:27:35"/>
        <s v="2026-03-03 13:31:23"/>
        <s v="2026-03-16 15:23:15"/>
        <s v="2026-03-19 10:16:52"/>
        <s v="2026-03-03 14:04:38"/>
        <s v="2026-03-03 14:17:30"/>
        <s v="2026-03-09 14:17:59"/>
        <s v="2026-03-03 14:33:17"/>
        <s v="2026-03-09 14:35:15"/>
        <s v="2026-03-09 15:10:21"/>
        <s v="2026-03-09 15:17:35"/>
        <s v="2026-03-11 14:39:47"/>
        <s v="2026-03-03 15:56:31"/>
        <s v="2026-03-09 16:08:51"/>
        <s v="2026-03-05 12:00:07"/>
        <s v="2026-03-09 16:29:30"/>
        <s v="2026-03-04 06:00:17"/>
        <s v="2026-03-05 08:01:07"/>
        <s v="2026-03-04 08:05:03"/>
        <s v="2026-03-03 08:12:41"/>
        <s v="2026-03-03 08:25:35"/>
        <s v="2026-03-03 08:29:35"/>
        <s v="2026-03-03 08:30:23"/>
        <s v="2026-03-05 08:36:17"/>
        <s v="2026-03-05 08:49:56"/>
        <s v="2026-03-04 09:09:51"/>
        <s v="2026-03-04 09:12:44"/>
        <s v="2026-03-04 09:29:51"/>
        <s v="2026-03-10 09:48:44"/>
        <s v="2026-03-10 10:27:25"/>
        <s v="2026-03-04 08:48:51"/>
        <s v="2026-03-10 10:37:31"/>
        <s v="2026-03-11 09:13:18"/>
        <s v="2026-03-10 17:25:58"/>
        <s v="2026-03-10 17:28:19"/>
        <s v="2026-03-10 17:29:12"/>
        <s v="2026-03-10 17:27:05"/>
        <s v="2026-03-10 17:24:50"/>
        <s v="2026-03-04 11:02:53"/>
        <s v="2026-03-04 11:11:05"/>
        <s v="2026-03-04 11:11:57"/>
        <s v="2026-03-09 07:59:39"/>
        <s v="2026-03-05 11:16:51"/>
        <s v="2026-03-04 11:17:59"/>
        <s v="2026-03-06 13:48:07"/>
        <s v="2026-03-04 11:51:15"/>
        <s v="2026-03-10 12:26:01"/>
        <s v="2026-03-04 13:07:27"/>
        <s v="2026-03-10 13:07:45"/>
        <s v="2026-03-04 13:20:57"/>
        <s v="2026-03-10 13:46:14"/>
        <s v="2026-03-03 13:57:37"/>
        <s v="2026-03-03 14:38:46"/>
        <s v="2026-03-05 14:47:42"/>
        <s v="2026-03-10 14:58:00"/>
        <s v="2026-03-10 15:25:36"/>
        <s v="2026-03-10 15:28:05"/>
        <s v="2026-03-06 14:59:40"/>
        <s v="2026-03-04 15:50:57"/>
        <s v="2026-03-10 15:58:35"/>
        <s v="2026-03-10 16:08:29"/>
        <s v="2026-03-04 16:15:49"/>
        <s v="2026-03-10 16:16:54"/>
        <s v="2026-03-04 16:20:34"/>
        <s v="2026-03-09 17:29:04"/>
        <s v="2026-03-04 16:41:00"/>
        <s v="2026-03-10 16:42:21"/>
        <s v="2026-03-04 16:49:47"/>
        <s v="2026-03-05 16:55:01"/>
        <s v="2026-03-05 17:06:44"/>
        <s v="2026-03-04 17:06:55"/>
        <s v="2026-03-03 17:09:48"/>
        <s v="2026-03-04 17:11:38"/>
        <s v="2026-03-05 17:15:31"/>
        <s v="2026-03-10 17:33:25"/>
        <s v="2026-03-04 18:51:52"/>
        <s v="2026-03-05 06:56:40"/>
        <s v="2026-03-05 06:56:43"/>
        <s v="2026-03-05 06:57:02"/>
        <s v="2026-03-05 06:57:05"/>
        <s v="2026-03-05 06:57:04"/>
        <s v="2026-03-11 07:38:52"/>
        <s v="2026-03-05 07:42:39"/>
        <s v="2026-03-11 07:52:29"/>
        <s v="2026-03-05 08:01:27"/>
        <s v="2026-03-05 08:16:30"/>
        <s v="2026-03-05 08:18:10"/>
        <s v="2026-03-05 08:18:38"/>
        <s v="2026-03-06 08:24:39"/>
        <s v="2026-03-11 08:45:27"/>
        <s v="2026-03-11 08:47:56"/>
        <s v="2026-03-11 08:50:44"/>
        <s v="2026-03-06 08:36:07"/>
        <s v="2026-03-04 09:15:26"/>
        <s v="2026-03-05 09:43:17"/>
        <s v="2026-03-05 09:52:08"/>
        <s v="2026-03-05 10:00:25"/>
        <s v="2026-03-05 10:01:47"/>
        <s v="2026-03-04 10:10:42"/>
        <s v="2026-03-04 10:19:22"/>
        <s v="2026-03-05 10:30:08"/>
        <s v="2026-03-11 10:43:01"/>
        <s v="2026-03-05 10:43:59"/>
        <s v="2026-03-05 11:35:47"/>
        <s v="2026-03-05 11:36:08"/>
        <s v="2026-03-05 11:50:31"/>
        <s v="2026-03-05 12:57:16"/>
        <s v="2026-03-11 13:11:35"/>
        <s v="2026-03-11 13:43:41"/>
        <s v="2026-03-11 14:01:49"/>
        <s v="2026-03-05 14:15:03"/>
        <s v="2026-03-04 14:19:25"/>
        <s v="2026-03-05 14:19:57"/>
        <s v="2026-03-05 14:23:31"/>
        <s v="2026-03-05 14:33:12"/>
        <s v="2026-03-05 14:38:41"/>
        <s v="2026-03-05 14:49:43"/>
        <s v="2026-03-04 14:55:32"/>
        <s v="2026-03-11 14:59:56"/>
        <s v="2026-03-11 15:07:39"/>
        <s v="2026-03-05 15:08:27"/>
        <s v="2026-03-10 06:31:39"/>
        <s v="2026-03-05 15:20:40"/>
        <s v="2026-03-05 15:23:27"/>
        <s v="2026-03-05 15:25:32"/>
        <s v="2026-03-04 15:38:17"/>
        <s v="2026-03-05 14:09:09"/>
        <s v="2026-03-11 15:46:39"/>
        <s v="2026-03-11 15:56:56"/>
        <s v="2026-03-05 15:57:04"/>
        <s v="2026-03-06 16:02:47"/>
        <s v="2026-03-05 16:03:49"/>
        <s v="2026-03-05 16:06:02"/>
        <s v="2026-03-10 14:25:33"/>
        <s v="2026-03-05 16:28:21"/>
        <s v="2026-03-05 16:30:41"/>
        <s v="2026-03-04 16:39:28"/>
        <s v="2026-03-11 16:40:38"/>
        <s v="2026-03-10 15:11:15"/>
        <s v="2026-03-11 17:09:02"/>
        <s v="2026-03-09 14:38:11"/>
        <s v="2026-03-12 16:14:52"/>
        <s v="2026-03-05 17:42:50"/>
        <s v="2026-03-04 20:25:52"/>
        <s v="2026-03-12 07:41:43"/>
        <s v="2026-03-06 08:07:18"/>
        <s v="2026-03-06 08:20:43"/>
        <s v="2026-03-10 08:15:49"/>
        <s v="2026-03-11 07:39:06"/>
        <s v="2026-03-09 07:11:34"/>
        <s v="2026-03-06 09:22:12"/>
        <s v="2026-03-12 09:25:46"/>
        <s v="2026-03-05 09:28:00"/>
        <s v="2026-03-12 09:43:52"/>
        <s v="2026-03-06 09:49:59"/>
        <s v="2026-03-09 15:24:12"/>
        <s v="2026-03-06 10:04:23"/>
        <s v="2026-03-09 10:08:16"/>
        <s v="2026-03-12 10:09:26"/>
        <s v="2026-03-12 10:15:40"/>
        <s v="2026-03-05 10:19:18"/>
        <s v="2026-03-06 10:24:37"/>
        <s v="2026-03-03 10:25:25"/>
        <s v="2026-03-06 10:28:12"/>
        <s v="2026-03-05 10:39:09"/>
        <s v="2026-03-11 09:13:14"/>
        <s v="2026-03-05 10:44:14"/>
        <s v="2026-03-11 09:14:21"/>
        <s v="2026-03-06 10:45:59"/>
        <s v="2026-03-06 10:46:40"/>
        <s v="2026-03-05 10:51:11"/>
        <s v="2026-03-12 10:54:42"/>
        <s v="2026-03-12 10:56:06"/>
        <s v="2026-03-12 10:59:21"/>
        <s v="2026-03-06 11:01:20"/>
        <s v="2026-03-09 11:03:55"/>
        <s v="2026-03-06 11:07:11"/>
        <s v="2026-03-06 11:08:24"/>
        <s v="2026-03-06 11:23:02"/>
        <s v="2026-03-12 14:14:53"/>
        <s v="2026-03-06 11:23:57"/>
        <s v="2026-03-06 11:41:03"/>
        <s v="2026-03-06 11:45:21"/>
        <s v="2026-03-06 11:50:20"/>
        <s v="2026-03-06 11:51:20"/>
        <s v="2026-03-05 11:54:31"/>
        <s v="2026-03-12 12:00:05"/>
        <s v="2026-03-11 08:18:37"/>
        <s v="2026-03-03 12:05:28"/>
        <s v="2026-03-06 12:30:38"/>
        <s v="2026-03-06 13:09:41"/>
        <s v="2026-03-06 13:10:08"/>
        <s v="2026-03-06 13:13:33"/>
        <s v="2026-03-06 13:17:36"/>
        <s v="2026-03-06 13:31:38"/>
        <s v="2026-03-12 13:46:01"/>
        <s v="2026-03-06 13:49:13"/>
        <s v="2026-03-03 14:00:58"/>
        <s v="2026-03-06 14:03:27"/>
        <s v="2026-03-06 14:07:52"/>
        <s v="2026-03-06 14:08:12"/>
        <s v="2026-03-12 14:09:22"/>
        <s v="2026-03-05 14:17:32"/>
        <s v="2026-03-12 14:22:17"/>
        <s v="2026-03-06 14:23:21"/>
        <s v="2026-03-03 14:32:37"/>
        <s v="2026-03-05 14:36:48"/>
        <s v="2026-03-03 14:37:37"/>
        <s v="2026-03-05 14:48:44"/>
        <s v="2026-03-05 15:33:49"/>
        <s v="2026-03-03 15:41:01"/>
        <s v="2026-03-03 15:41:11"/>
        <s v="2026-03-10 16:39:43"/>
        <s v="2026-03-10 16:40:20"/>
        <s v="2026-03-10 16:40:52"/>
        <s v="2026-03-10 09:57:51"/>
        <s v="2026-03-06 16:12:39"/>
        <s v="2026-03-06 16:19:39"/>
        <s v="2026-03-18 07:30:50"/>
        <s v="2026-03-05 16:36:59"/>
        <s v="2026-03-06 16:39:50"/>
        <s v="2026-03-06 16:41:28"/>
        <s v="2026-03-06 16:43:03"/>
        <s v="2026-03-06 16:45:28"/>
        <s v="2026-03-12 16:46:36"/>
        <s v="2026-03-03 16:47:16"/>
        <s v="2026-03-09 15:26:22"/>
        <s v="2026-03-06 16:52:02"/>
        <s v="2026-03-06 16:56:50"/>
        <s v="2026-03-06 17:31:45"/>
        <s v="2026-03-12 18:48:26"/>
        <s v="2026-03-12 18:52:22"/>
        <s v="2026-03-04 19:02:13"/>
        <s v="2026-03-10 11:17:42"/>
        <s v="2026-03-05 17:27:55"/>
        <s v="2026-03-04 06:54:42"/>
        <s v="2026-03-13 07:17:57"/>
        <s v="2026-03-03 07:15:13"/>
        <s v="2026-03-04 07:41:03"/>
        <s v="2026-03-04 08:03:15"/>
        <s v="2026-03-04 08:03:51"/>
        <s v="2026-03-09 08:24:22"/>
        <s v="2026-03-09 08:24:33"/>
        <s v="2026-03-04 08:33:54"/>
        <s v="2026-03-06 08:34:06"/>
        <s v="2026-03-09 08:53:11"/>
        <s v="2026-03-04 08:58:42"/>
        <s v="2026-03-04 09:07:41"/>
        <s v="2026-03-04 09:15:06"/>
        <s v="2026-03-09 09:16:53"/>
        <s v="2026-03-13 09:20:10"/>
        <s v="2026-03-05 09:31:53"/>
        <s v="2026-03-09 09:59:07"/>
        <s v="2026-03-13 10:09:51"/>
        <s v="2026-03-09 10:11:17"/>
        <s v="2026-03-04 10:14:22"/>
        <s v="2026-03-13 10:37:47"/>
        <s v="2026-03-04 10:43:37"/>
        <s v="2026-03-05 08:40:06"/>
        <s v="2026-03-04 10:53:24"/>
        <s v="2026-03-04 11:47:59"/>
        <s v="2026-03-04 11:51:59"/>
        <s v="2026-03-05 11:53:46"/>
        <s v="2026-03-04 11:56:07"/>
        <s v="2026-03-09 11:56:37"/>
        <s v="2026-03-04 11:57:57"/>
        <s v="2026-03-04 11:58:22"/>
        <s v="2026-03-09 12:04:34"/>
        <s v="2026-03-04 12:04:36"/>
        <s v="2026-03-10 12:11:17"/>
        <s v="2026-03-04 12:11:51"/>
        <s v="2026-03-04 12:13:45"/>
        <s v="2026-03-04 12:18:56"/>
        <s v="2026-03-04 12:19:35"/>
        <s v="2026-03-10 14:27:04"/>
        <s v="2026-03-03 07:15:09"/>
        <s v="2026-03-04 12:30:57"/>
        <s v="2026-03-04 13:02:12"/>
        <s v="2026-03-06 13:06:53"/>
        <s v="2026-03-09 13:08:51"/>
        <s v="2026-03-04 13:08:56"/>
        <s v="2026-03-06 13:14:08"/>
        <s v="2026-03-06 13:27:39"/>
        <s v="2026-03-13 13:31:39"/>
        <s v="2026-03-10 12:07:29"/>
        <s v="2026-03-09 13:34:31"/>
        <s v="2026-03-10 14:29:50"/>
        <s v="2026-03-05 13:56:55"/>
        <s v="2026-03-10 13:58:15"/>
        <s v="2026-03-09 13:59:25"/>
        <s v="2026-03-10 14:06:36"/>
        <s v="2026-03-13 14:12:58"/>
        <s v="2026-03-09 14:13:48"/>
        <s v="2026-03-04 14:14:19"/>
        <s v="2026-03-04 14:16:56"/>
        <s v="2026-03-11 09:42:43"/>
        <s v="2026-03-10 14:35:11"/>
        <s v="2026-03-09 14:23:04"/>
        <s v="2026-03-04 14:23:58"/>
        <s v="2026-03-04 14:24:02"/>
        <s v="2026-03-04 14:24:53"/>
        <s v="2026-03-04 14:25:16"/>
        <s v="2026-03-04 14:25:15"/>
        <s v="2026-03-04 14:25:17"/>
        <s v="2026-03-04 14:30:19"/>
        <s v="2026-03-13 14:31:00"/>
        <s v="2026-03-04 14:35:27"/>
        <s v="2026-03-09 14:35:54"/>
        <s v="2026-03-04 14:37:23"/>
        <s v="2026-03-04 14:42:23"/>
        <s v="2026-03-04 14:53:35"/>
        <s v="2026-03-10 14:57:09"/>
        <s v="2026-03-10 14:59:18"/>
        <s v="2026-03-09 14:59:43"/>
        <s v="2026-03-09 15:01:00"/>
        <s v="2026-03-09 15:02:32"/>
        <s v="2026-03-06 15:12:10"/>
        <s v="2026-03-09 15:14:41"/>
        <s v="2026-03-04 15:15:01"/>
        <s v="2026-03-04 15:16:24"/>
        <s v="2026-03-04 15:17:44"/>
        <s v="2026-03-13 15:25:42"/>
        <s v="2026-03-09 15:25:51"/>
        <s v="2026-03-04 15:40:27"/>
        <s v="2026-03-04 15:44:29"/>
        <s v="2026-03-09 15:44:27"/>
        <s v="2026-03-09 15:45:34"/>
        <s v="2026-03-09 15:48:46"/>
        <s v="2026-03-04 16:04:23"/>
        <s v="2026-03-10 14:37:48"/>
        <s v="2026-03-09 16:12:24"/>
        <s v="2026-03-04 16:18:11"/>
        <s v="2026-03-10 06:23:16"/>
        <s v="2026-03-09 16:24:24"/>
        <s v="2026-03-09 16:30:11"/>
        <s v="2026-03-09 12:06:51"/>
        <s v="2026-03-09 16:42:49"/>
        <s v="2026-03-13 16:44:56"/>
        <s v="2026-03-06 16:46:27"/>
        <s v="2026-03-09 16:47:52"/>
        <s v="2026-03-11 15:02:22"/>
        <s v="2026-03-10 14:43:36"/>
        <s v="2026-03-10 06:23:50"/>
        <s v="2026-03-04 17:28:04"/>
        <s v="2026-03-04 17:30:30"/>
        <s v="2026-03-06 17:38:30"/>
        <s v="2026-03-09 17:42:03"/>
        <s v="2026-03-04 18:02:04"/>
        <s v="2026-03-04 18:05:59"/>
        <s v="2026-03-04 18:09:46"/>
        <s v="2026-03-13 18:23:38"/>
        <s v="2026-03-13 20:30:44"/>
        <s v="2026-03-05 05:00:43"/>
        <s v="2026-03-05 06:37:16"/>
        <s v="2026-03-05 06:59:08"/>
        <s v="2026-03-05 07:09:54"/>
        <s v="2026-03-05 07:18:06"/>
        <s v="2026-03-05 07:20:00"/>
        <s v="2026-03-05 07:23:01"/>
        <s v="2026-03-05 07:44:38"/>
        <s v="2026-03-10 07:45:51"/>
        <s v="2026-03-17 09:38:37"/>
        <s v="2026-03-05 07:50:28"/>
        <s v="2026-03-05 07:56:54"/>
        <s v="2026-03-05 07:57:32"/>
        <s v="2026-03-11 08:04:41"/>
        <s v="2026-03-16 08:05:35"/>
        <s v="2026-03-05 08:11:49"/>
        <s v="2026-03-10 08:16:12"/>
        <s v="2026-03-10 08:17:41"/>
        <s v="2026-03-05 08:19:49"/>
        <s v="2026-03-03 08:20:15"/>
        <s v="2026-03-05 08:23:59"/>
        <s v="2026-03-09 08:24:07"/>
        <s v="2026-03-16 08:28:14"/>
        <s v="2026-03-05 08:28:17"/>
        <s v="2026-03-10 08:34:37"/>
        <s v="2026-03-05 08:36:14"/>
        <s v="2026-03-05 08:41:23"/>
        <s v="2026-03-05 08:45:42"/>
        <s v="2026-03-03 08:49:29"/>
        <s v="2026-03-05 08:51:06"/>
        <s v="2026-03-05 08:51:30"/>
        <s v="2026-03-05 08:51:57"/>
        <s v="2026-03-11 08:52:10"/>
        <s v="2026-03-11 08:52:22"/>
        <s v="2026-03-09 08:52:39"/>
        <s v="2026-03-10 09:02:29"/>
        <s v="2026-03-10 09:02:46"/>
        <s v="2026-03-05 09:08:34"/>
        <s v="2026-03-05 09:11:53"/>
        <s v="2026-03-10 09:13:48"/>
        <s v="2026-03-03 09:21:34"/>
        <s v="2026-03-10 09:23:25"/>
        <s v="2026-03-05 09:28:06"/>
        <s v="2026-03-09 09:30:44"/>
        <s v="2026-03-10 09:38:02"/>
        <s v="2026-03-10 09:40:48"/>
        <s v="2026-03-10 09:44:24"/>
        <s v="2026-03-05 09:47:55"/>
        <s v="2026-03-10 09:50:53"/>
        <s v="2026-03-16 10:01:44"/>
        <s v="2026-03-10 10:06:00"/>
        <s v="2026-03-10 10:08:53"/>
        <s v="2026-03-10 10:12:20"/>
        <s v="2026-03-09 10:12:27"/>
        <s v="2026-03-09 10:24:04"/>
        <s v="2026-03-09 10:28:53"/>
        <s v="2026-03-05 10:29:55"/>
        <s v="2026-03-10 10:30:10"/>
        <s v="2026-03-05 10:36:23"/>
        <s v="2026-03-05 10:37:48"/>
        <s v="2026-03-10 06:24:30"/>
        <s v="2026-03-05 10:40:36"/>
        <s v="2026-03-03 10:46:03"/>
        <s v="2026-03-10 10:48:34"/>
        <s v="2026-03-11 14:07:16"/>
        <s v="2026-03-10 10:52:01"/>
        <s v="2026-03-05 10:54:06"/>
        <s v="2026-03-10 10:57:57"/>
        <s v="2026-03-05 10:58:07"/>
        <s v="2026-03-16 10:58:46"/>
        <s v="2026-03-16 11:00:48"/>
        <s v="2026-03-10 11:04:42"/>
        <s v="2026-03-10 11:06:35"/>
        <s v="2026-03-16 11:13:48"/>
        <s v="2026-03-10 11:14:35"/>
        <s v="2026-03-03 14:44:30"/>
        <s v="2026-03-05 11:16:07"/>
        <s v="2026-03-16 11:20:36"/>
        <s v="2026-03-10 11:30:31"/>
        <s v="2026-03-05 11:32:04"/>
        <s v="2026-03-09 10:07:49"/>
        <s v="2026-03-05 11:34:45"/>
        <s v="2026-03-10 11:37:55"/>
        <s v="2026-03-03 14:44:21"/>
        <s v="2026-03-10 11:51:40"/>
        <s v="2026-03-05 11:52:21"/>
        <s v="2026-03-09 11:55:49"/>
        <s v="2026-03-10 11:57:37"/>
        <s v="2026-03-10 12:05:16"/>
        <s v="2026-03-05 12:18:26"/>
        <s v="2026-03-16 12:22:55"/>
        <s v="2026-03-05 12:24:29"/>
        <s v="2026-03-09 12:25:04"/>
        <s v="2026-03-09 12:47:17"/>
        <s v="2026-03-09 13:01:39"/>
        <s v="2026-03-11 16:26:12"/>
        <s v="2026-03-09 11:52:58"/>
        <s v="2026-03-11 13:17:51"/>
        <s v="2026-03-10 13:20:11"/>
        <s v="2026-03-05 13:21:46"/>
        <s v="2026-03-05 13:32:25"/>
        <s v="2026-03-10 13:34:39"/>
        <s v="2026-03-09 13:38:23"/>
        <s v="2026-03-10 13:58:42"/>
        <s v="2026-03-10 13:59:53"/>
        <s v="2026-03-05 14:03:58"/>
        <s v="2026-03-05 14:14:01"/>
        <s v="2026-03-09 14:19:12"/>
        <s v="2026-03-05 14:21:35"/>
        <s v="2026-03-11 14:30:14"/>
        <s v="2026-03-10 14:31:18"/>
        <s v="2026-03-05 14:39:36"/>
        <s v="2026-03-05 14:41:12"/>
        <s v="2026-03-05 14:42:49"/>
        <s v="2026-03-09 14:48:46"/>
        <s v="2026-03-09 14:54:02"/>
        <s v="2026-03-09 15:03:16"/>
        <s v="2026-03-10 15:06:42"/>
        <s v="2026-03-12 12:38:19"/>
        <s v="2026-03-10 15:14:20"/>
        <s v="2026-03-10 15:16:20"/>
        <s v="2026-03-05 15:16:46"/>
        <s v="2026-03-10 15:16:58"/>
        <s v="2026-03-05 15:18:17"/>
        <s v="2026-03-11 15:19:21"/>
        <s v="2026-03-10 15:33:21"/>
        <s v="2026-03-10 15:35:16"/>
        <s v="2026-03-10 10:45:31"/>
        <s v="2026-03-05 15:35:52"/>
        <s v="2026-03-10 15:37:38"/>
        <s v="2026-03-05 15:42:58"/>
        <s v="2026-03-16 15:48:12"/>
        <s v="2026-03-05 15:50:39"/>
        <s v="2026-03-09 15:53:10"/>
        <s v="2026-03-10 15:54:39"/>
        <s v="2026-03-10 15:55:44"/>
        <s v="2026-03-05 15:56:08"/>
        <s v="2026-03-05 15:59:45"/>
        <s v="2026-03-10 16:03:20"/>
        <s v="2026-03-11 16:23:08"/>
        <s v="2026-03-05 16:23:36"/>
        <s v="2026-03-16 16:40:09"/>
        <s v="2026-03-05 16:40:15"/>
        <s v="2026-03-05 16:42:20"/>
        <s v="2026-03-10 16:45:15"/>
        <s v="2026-03-05 16:46:58"/>
        <s v="2026-03-05 16:49:21"/>
        <s v="2026-03-10 16:50:35"/>
        <s v="2026-03-05 16:54:39"/>
        <s v="2026-03-05 17:00:00"/>
        <s v="2026-03-10 17:11:47"/>
        <s v="2026-03-16 17:21:23"/>
        <s v="2026-03-05 17:22:41"/>
        <s v="2026-03-16 18:05:41"/>
        <s v="2026-03-05 18:09:55"/>
        <s v="2026-03-11 06:53:04"/>
        <s v="2026-03-06 07:13:55"/>
        <s v="2026-03-06 07:52:08"/>
        <s v="2026-03-06 07:52:24"/>
        <s v="2026-03-06 08:17:17"/>
        <s v="2026-03-11 08:20:50"/>
        <s v="2026-03-03 08:23:13"/>
        <s v="2026-03-11 08:28:32"/>
        <s v="2026-03-06 08:32:10"/>
        <s v="2026-03-11 08:35:44"/>
        <s v="2026-03-04 08:36:00"/>
        <s v="2026-03-06 08:39:07"/>
        <s v="2026-03-06 08:39:46"/>
        <s v="2026-03-06 08:43:13"/>
        <s v="2026-03-09 13:15:26"/>
        <s v="2026-03-11 08:47:27"/>
        <s v="2026-03-11 08:52:12"/>
        <s v="2026-03-06 08:58:03"/>
        <s v="2026-03-06 09:00:13"/>
        <s v="2026-03-03 09:00:58"/>
        <s v="2026-03-12 10:10:37"/>
        <s v="2026-03-06 09:02:17"/>
        <s v="2026-03-06 09:05:04"/>
        <s v="2026-03-12 10:10:59"/>
        <s v="2026-03-12 10:11:19"/>
        <s v="2026-03-03 09:09:19"/>
        <s v="2026-03-11 09:09:26"/>
        <s v="2026-03-10 09:11:38"/>
        <s v="2026-03-06 09:14:56"/>
        <s v="2026-03-11 09:15:49"/>
        <s v="2026-03-10 09:21:57"/>
        <s v="2026-03-06 09:30:07"/>
        <s v="2026-03-11 09:33:44"/>
        <s v="2026-03-03 09:40:21"/>
        <s v="2026-03-03 09:41:31"/>
        <s v="2026-03-17 09:41:57"/>
        <s v="2026-03-12 14:32:30"/>
        <s v="2026-03-06 09:44:37"/>
        <s v="2026-03-06 09:45:18"/>
        <s v="2026-03-10 09:46:55"/>
        <s v="2026-03-06 09:48:22"/>
        <s v="2026-03-12 10:11:47"/>
        <s v="2026-03-12 15:58:15"/>
        <s v="2026-03-06 09:58:41"/>
        <s v="2026-03-11 10:07:25"/>
        <s v="2026-03-06 10:01:02"/>
        <s v="2026-03-06 10:04:21"/>
        <s v="2026-03-11 10:12:18"/>
        <s v="2026-03-17 10:12:45"/>
        <s v="2026-03-11 10:13:13"/>
        <s v="2026-03-04 10:20:44"/>
        <s v="2026-03-10 10:21:12"/>
        <s v="2026-03-17 10:24:56"/>
        <s v="2026-03-04 10:25:03"/>
        <s v="2026-03-10 10:25:59"/>
        <s v="2026-03-03 10:29:55"/>
        <s v="2026-03-06 10:31:25"/>
        <s v="2026-03-11 10:32:43"/>
        <s v="2026-03-11 10:37:18"/>
        <s v="2026-03-03 10:40:22"/>
        <s v="2026-03-03 10:41:53"/>
        <s v="2026-03-06 10:43:32"/>
        <s v="2026-03-04 10:47:52"/>
        <s v="2026-03-03 10:49:25"/>
        <s v="2026-03-11 10:58:34"/>
        <s v="2026-03-06 11:03:07"/>
        <s v="2026-03-03 11:09:02"/>
        <s v="2026-03-06 11:15:04"/>
        <s v="2026-03-06 11:16:24"/>
        <s v="2026-03-05 09:52:06"/>
        <s v="2026-03-03 11:18:47"/>
        <s v="2026-03-10 11:19:26"/>
        <s v="2026-03-06 11:25:22"/>
        <s v="2026-03-11 11:32:15"/>
        <s v="2026-03-06 11:36:59"/>
        <s v="2026-03-11 11:38:29"/>
        <s v="2026-03-11 10:08:36"/>
        <s v="2026-03-10 11:46:39"/>
        <s v="2026-03-17 11:47:52"/>
        <s v="2026-03-11 11:53:47"/>
        <s v="2026-03-11 11:54:48"/>
        <s v="2026-03-03 12:00:33"/>
        <s v="2026-03-11 12:00:59"/>
        <s v="2026-03-11 12:02:26"/>
        <s v="2026-03-03 12:05:13"/>
        <s v="2026-03-17 12:21:38"/>
        <s v="2026-03-11 12:54:30"/>
        <s v="2026-03-17 13:14:09"/>
        <s v="2026-03-03 13:19:20"/>
        <s v="2026-03-17 13:27:35"/>
        <s v="2026-03-11 13:46:04"/>
        <s v="2026-03-06 13:46:49"/>
        <s v="2026-03-12 13:49:08"/>
        <s v="2026-03-03 13:51:00"/>
        <s v="2026-03-06 13:51:53"/>
        <s v="2026-03-06 13:52:32"/>
        <s v="2026-03-03 13:54:51"/>
        <s v="2026-03-06 13:56:05"/>
        <s v="2026-03-11 13:56:29"/>
        <s v="2026-03-06 13:57:07"/>
        <s v="2026-03-06 13:59:23"/>
        <s v="2026-03-03 13:59:34"/>
        <s v="2026-03-04 14:07:14"/>
        <s v="2026-03-06 14:13:46"/>
        <s v="2026-03-06 14:13:48"/>
        <s v="2026-03-06 14:13:50"/>
        <s v="2026-03-06 14:13:49"/>
        <s v="2026-03-06 14:13:51"/>
        <s v="2026-03-06 14:13:52"/>
        <s v="2026-03-06 14:13:54"/>
        <s v="2026-03-06 14:13:59"/>
        <s v="2026-03-06 14:15:10"/>
        <s v="2026-03-04 14:16:46"/>
        <s v="2026-03-11 14:20:19"/>
        <s v="2026-03-11 14:24:28"/>
        <s v="2026-03-11 14:25:35"/>
        <s v="2026-03-06 14:29:38"/>
        <s v="2026-03-03 14:29:54"/>
        <s v="2026-03-03 14:30:31"/>
        <s v="2026-03-03 14:31:15"/>
        <s v="2026-03-03 14:31:52"/>
        <s v="2026-03-06 17:51:01"/>
        <s v="2026-03-10 14:33:19"/>
        <s v="2026-03-10 14:40:38"/>
        <s v="2026-03-06 14:41:25"/>
        <s v="2026-03-04 14:44:56"/>
        <s v="2026-03-06 14:47:53"/>
        <s v="2026-03-06 14:50:36"/>
        <s v="2026-03-03 14:55:25"/>
        <s v="2026-03-03 14:56:03"/>
        <s v="2026-03-06 14:58:10"/>
        <s v="2026-03-04 14:58:42"/>
        <s v="2026-03-11 14:58:59"/>
        <s v="2026-03-06 15:01:28"/>
        <s v="2026-03-03 15:01:39"/>
        <s v="2026-03-11 15:04:16"/>
        <s v="2026-03-11 15:05:44"/>
        <s v="2026-03-06 15:06:48"/>
        <s v="2026-03-06 15:07:41"/>
        <s v="2026-03-03 15:09:26"/>
        <s v="2026-03-11 15:10:18"/>
        <s v="2026-03-06 15:11:41"/>
        <s v="2026-03-06 15:11:42"/>
        <s v="2026-03-03 15:13:11"/>
        <s v="2026-03-11 15:13:53"/>
        <s v="2026-03-06 15:15:33"/>
        <s v="2026-03-11 15:16:21"/>
        <s v="2026-03-06 15:16:25"/>
        <s v="2026-03-06 15:22:09"/>
        <s v="2026-03-11 15:24:47"/>
        <s v="2026-03-11 15:28:00"/>
        <s v="2026-03-11 15:31:29"/>
        <s v="2026-03-06 15:32:04"/>
        <s v="2026-03-03 15:32:44"/>
        <s v="2026-03-12 15:39:18"/>
        <s v="2026-03-06 15:40:45"/>
        <s v="2026-03-03 15:41:38"/>
        <s v="2026-03-06 15:41:59"/>
        <s v="2026-03-11 15:53:11"/>
        <s v="2026-03-06 15:55:55"/>
        <s v="2026-03-12 10:13:10"/>
        <s v="2026-03-10 16:00:57"/>
        <s v="2026-03-04 16:05:06"/>
        <s v="2026-03-11 16:05:28"/>
        <s v="2026-03-03 16:05:42"/>
        <s v="2026-03-06 16:07:03"/>
        <s v="2026-03-11 16:11:36"/>
        <s v="2026-03-11 16:14:11"/>
        <s v="2026-03-03 16:19:09"/>
        <s v="2026-03-06 16:22:42"/>
        <s v="2026-03-12 16:24:54"/>
        <s v="2026-03-03 16:27:20"/>
        <s v="2026-03-06 16:30:10"/>
        <s v="2026-03-12 16:30:31"/>
        <s v="2026-03-11 16:31:00"/>
        <s v="2026-03-12 10:13:47"/>
        <s v="2026-03-03 16:38:13"/>
        <s v="2026-03-12 10:14:09"/>
        <s v="2026-03-06 16:46:56"/>
        <s v="2026-03-10 16:47:09"/>
        <s v="2026-03-11 16:48:34"/>
        <s v="2026-03-11 16:51:35"/>
        <s v="2026-03-11 16:55:00"/>
        <s v="2026-03-12 15:55:25"/>
        <s v="2026-03-11 16:59:43"/>
        <s v="2026-03-06 17:00:09"/>
        <s v="2026-03-03 17:02:41"/>
        <s v="2026-03-03 17:03:32"/>
        <s v="2026-03-03 17:09:16"/>
        <s v="2026-03-09 17:10:02"/>
        <s v="2026-03-06 17:11:18"/>
        <s v="2026-03-03 17:23:52"/>
        <s v="2026-03-06 17:36:11"/>
        <s v="2026-03-17 17:45:45"/>
        <s v="2026-03-04 07:07:43"/>
        <s v="2026-03-09 07:08:06"/>
        <s v="2026-03-12 07:18:59"/>
        <s v="2026-03-09 07:34:00"/>
        <s v="2026-03-12 07:35:35"/>
        <s v="2026-03-09 07:42:37"/>
        <s v="2026-03-09 07:42:42"/>
        <s v="2026-03-09 07:42:44"/>
        <s v="2026-03-09 07:42:45"/>
        <s v="2026-03-09 07:42:46"/>
        <s v="2026-03-12 07:45:10"/>
        <s v="2026-03-09 07:47:48"/>
        <s v="2026-03-09 07:47:54"/>
        <s v="2026-03-09 07:47:52"/>
        <s v="2026-03-09 07:47:58"/>
        <s v="2026-03-12 07:55:16"/>
        <s v="2026-03-04 07:58:22"/>
        <s v="2026-03-05 08:06:42"/>
        <s v="2026-03-12 08:08:09"/>
        <s v="2026-03-13 08:12:19"/>
        <s v="2026-03-05 08:15:16"/>
        <s v="2026-03-04 08:32:15"/>
        <s v="2026-03-09 08:37:20"/>
        <s v="2026-03-12 08:38:30"/>
        <s v="2026-03-12 08:41:58"/>
        <s v="2026-03-12 08:46:10"/>
        <s v="2026-03-09 09:09:37"/>
        <s v="2026-03-18 09:16:19"/>
        <s v="2026-03-12 09:27:48"/>
        <s v="2026-03-09 09:33:37"/>
        <s v="2026-03-09 09:39:26"/>
        <s v="2026-03-11 09:42:28"/>
        <s v="2026-03-18 09:43:03"/>
        <s v="2026-03-09 09:44:29"/>
        <s v="2026-03-11 09:44:30"/>
        <s v="2026-03-09 09:46:27"/>
        <s v="2026-03-12 09:46:50"/>
        <s v="2026-03-09 09:47:44"/>
        <s v="2026-03-12 09:48:22"/>
        <s v="2026-03-12 09:52:13"/>
        <s v="2026-03-04 09:58:27"/>
        <s v="2026-03-09 09:58:33"/>
        <s v="2026-03-05 10:03:29"/>
        <s v="2026-03-05 10:06:31"/>
        <s v="2026-03-04 10:11:30"/>
        <s v="2026-03-12 10:16:01"/>
        <s v="2026-03-09 10:16:37"/>
        <s v="2026-03-09 10:21:47"/>
        <s v="2026-03-09 10:23:08"/>
        <s v="2026-03-04 10:23:20"/>
        <s v="2026-03-09 10:23:58"/>
        <s v="2026-03-09 10:24:53"/>
        <s v="2026-03-04 10:26:28"/>
        <s v="2026-03-12 10:27:42"/>
        <s v="2026-03-12 10:29:01"/>
        <s v="2026-03-11 10:29:12"/>
        <s v="2026-03-04 10:29:48"/>
        <s v="2026-03-12 10:30:30"/>
        <s v="2026-03-04 10:30:44"/>
        <s v="2026-03-12 10:30:48"/>
        <s v="2026-03-04 10:33:55"/>
        <s v="2026-03-04 10:35:01"/>
        <s v="2026-03-04 10:37:29"/>
        <s v="2026-03-09 10:40:00"/>
        <s v="2026-03-13 10:43:10"/>
        <s v="2026-03-04 10:44:36"/>
        <s v="2026-03-12 10:44:41"/>
        <s v="2026-03-09 10:45:02"/>
        <s v="2026-03-04 10:46:34"/>
        <s v="2026-03-12 10:47:52"/>
        <s v="2026-03-18 10:51:09"/>
        <s v="2026-03-12 10:51:10"/>
        <s v="2026-03-09 10:54:15"/>
        <s v="2026-03-13 10:56:05"/>
        <s v="2026-03-04 10:57:25"/>
        <s v="2026-03-18 10:57:50"/>
        <s v="2026-03-10 10:58:11"/>
        <s v="2026-03-12 10:59:00"/>
        <s v="2026-03-12 11:00:32"/>
        <s v="2026-03-09 11:09:09"/>
        <s v="2026-03-05 11:09:27"/>
        <s v="2026-03-09 11:10:55"/>
        <s v="2026-03-04 11:11:45"/>
        <s v="2026-03-05 11:19:35"/>
        <s v="2026-03-05 11:20:45"/>
        <s v="2026-03-11 11:25:50"/>
        <s v="2026-03-12 11:32:30"/>
        <s v="2026-03-12 11:33:12"/>
        <s v="2026-03-12 11:34:01"/>
        <s v="2026-03-04 11:35:01"/>
        <s v="2026-03-12 11:39:01"/>
        <s v="2026-03-05 11:40:10"/>
        <s v="2026-03-04 11:40:18"/>
        <s v="2026-03-09 11:41:28"/>
        <s v="2026-03-04 11:41:46"/>
        <s v="2026-03-12 11:43:33"/>
        <s v="2026-03-18 11:45:06"/>
        <s v="2026-03-09 11:45:41"/>
        <s v="2026-03-04 11:47:23"/>
        <s v="2026-03-18 11:50:39"/>
        <s v="2026-03-13 12:10:02"/>
        <s v="2026-03-09 12:20:26"/>
        <s v="2026-03-09 12:25:36"/>
        <s v="2026-03-12 12:27:17"/>
        <s v="2026-03-04 13:00:40"/>
        <s v="2026-03-18 13:11:08"/>
        <s v="2026-03-05 13:12:41"/>
        <s v="2026-03-12 13:16:17"/>
        <s v="2026-03-04 13:16:25"/>
        <s v="2026-03-04 13:20:38"/>
        <s v="2026-03-04 13:22:01"/>
        <s v="2026-03-12 13:28:34"/>
        <s v="2026-03-09 13:29:23"/>
        <s v="2026-03-04 13:33:52"/>
        <s v="2026-03-05 13:37:14"/>
        <s v="2026-03-05 13:38:49"/>
        <s v="2026-03-04 13:42:05"/>
        <s v="2026-03-04 13:42:43"/>
        <s v="2026-03-04 13:43:09"/>
        <s v="2026-03-04 13:45:51"/>
        <s v="2026-03-12 13:46:49"/>
        <s v="2026-03-11 13:50:01"/>
        <s v="2026-03-12 13:50:47"/>
        <s v="2026-03-09 13:51:57"/>
        <s v="2026-03-04 13:54:06"/>
        <s v="2026-03-11 13:58:22"/>
        <s v="2026-03-18 14:02:36"/>
        <s v="2026-03-04 14:04:24"/>
        <s v="2026-03-12 14:06:26"/>
        <s v="2026-03-12 14:06:25"/>
        <s v="2026-03-04 14:08:37"/>
        <s v="2026-03-12 14:08:46"/>
        <s v="2026-03-10 14:09:05"/>
        <s v="2026-03-04 14:11:19"/>
        <s v="2026-03-18 14:13:53"/>
        <s v="2026-03-04 14:18:54"/>
        <s v="2026-03-12 14:21:04"/>
        <s v="2026-03-11 14:23:25"/>
        <s v="2026-03-12 14:28:07"/>
        <s v="2026-03-12 14:28:51"/>
        <s v="2026-03-12 14:31:07"/>
        <s v="2026-03-12 14:36:13"/>
        <s v="2026-03-09 14:39:39"/>
        <s v="2026-03-09 14:41:08"/>
        <s v="2026-03-11 14:51:28"/>
        <s v="2026-03-11 14:51:46"/>
        <s v="2026-03-12 15:00:13"/>
        <s v="2026-03-04 15:01:37"/>
        <s v="2026-03-05 15:05:37"/>
        <s v="2026-03-04 15:05:58"/>
        <s v="2026-03-09 15:08:11"/>
        <s v="2026-03-09 15:12:31"/>
        <s v="2026-03-18 15:16:33"/>
        <s v="2026-03-09 15:16:56"/>
        <s v="2026-03-12 15:17:32"/>
        <s v="2026-03-09 15:18:42"/>
        <s v="2026-03-12 15:21:28"/>
        <s v="2026-03-12 15:26:18"/>
        <s v="2026-03-04 15:29:03"/>
        <s v="2026-03-18 15:29:22"/>
        <s v="2026-03-12 15:32:00"/>
        <s v="2026-03-09 15:44:20"/>
        <s v="2026-03-09 15:44:52"/>
        <s v="2026-03-04 15:46:26"/>
        <s v="2026-03-10 15:47:39"/>
        <s v="2026-03-04 15:59:25"/>
        <s v="2026-03-04 16:01:47"/>
        <s v="2026-03-13 16:03:09"/>
        <s v="2026-03-13 16:05:31"/>
        <s v="2026-03-09 16:06:08"/>
        <s v="2026-03-05 16:07:42"/>
        <s v="2026-03-09 16:08:11"/>
        <s v="2026-03-18 16:08:46"/>
        <s v="2026-03-18 13:00:05"/>
        <s v="2026-03-12 16:09:25"/>
        <s v="2026-03-05 16:10:08"/>
        <s v="2026-03-05 16:13:00"/>
        <s v="2026-03-11 16:13:10"/>
        <s v="2026-03-04 16:14:16"/>
        <s v="2026-03-11 16:14:57"/>
        <s v="2026-03-05 16:16:18"/>
        <s v="2026-03-12 16:17:03"/>
        <s v="2026-03-04 16:21:24"/>
        <s v="2026-03-12 16:22:07"/>
        <s v="2026-03-06 09:24:46"/>
        <s v="2026-03-04 16:24:27"/>
        <s v="2026-03-04 16:27:50"/>
        <s v="2026-03-04 16:31:44"/>
        <s v="2026-03-12 16:35:34"/>
        <s v="2026-03-12 16:37:17"/>
        <s v="2026-03-05 16:39:53"/>
        <s v="2026-03-09 16:40:25"/>
        <s v="2026-03-12 16:42:00"/>
        <s v="2026-03-09 16:42:45"/>
        <s v="2026-03-09 16:43:47"/>
        <s v="2026-03-18 16:44:12"/>
        <s v="2026-03-12 16:45:56"/>
        <s v="2026-03-09 16:46:21"/>
        <s v="2026-03-04 16:46:47"/>
        <s v="2026-03-12 16:47:23"/>
        <s v="2026-03-04 16:49:11"/>
        <s v="2026-03-11 16:52:14"/>
        <s v="2026-03-04 16:52:34"/>
        <s v="2026-03-09 16:52:45"/>
        <s v="2026-03-05 16:55:28"/>
        <s v="2026-03-12 16:59:41"/>
        <s v="2026-03-11 17:01:49"/>
        <s v="2026-03-04 17:03:37"/>
        <s v="2026-03-09 17:04:41"/>
        <s v="2026-03-09 17:05:17"/>
        <s v="2026-03-11 17:07:04"/>
        <s v="2026-03-09 17:07:25"/>
        <s v="2026-03-18 17:09:51"/>
        <s v="2026-03-12 17:11:18"/>
        <s v="2026-03-09 17:18:58"/>
        <s v="2026-03-09 17:25:53"/>
        <s v="2026-03-12 17:30:26"/>
        <s v="2026-03-12 17:32:16"/>
        <s v="2026-03-09 17:37:13"/>
        <s v="2026-03-12 17:42:02"/>
        <s v="2026-03-09 17:45:54"/>
        <s v="2026-03-05 17:49:46"/>
        <s v="2026-03-09 17:57:40"/>
        <s v="2026-03-05 18:00:53"/>
        <s v="2026-03-12 18:08:54"/>
        <s v="2026-03-04 18:17:52"/>
        <s v="2026-03-04 19:18:55"/>
        <s v="2026-03-05 19:19:51"/>
        <s v="2026-03-13 20:14:00"/>
        <s v="2026-03-05 21:47:33"/>
        <s v="2026-03-05 07:18:59"/>
        <s v="2026-03-10 07:23:59"/>
        <s v="2026-03-10 07:24:40"/>
        <s v="2026-03-10 07:27:37"/>
        <s v="2026-03-11 15:43:59"/>
        <s v="2026-03-05 07:49:16"/>
        <s v="2026-03-06 07:55:54"/>
        <s v="2026-03-05 08:00:28"/>
        <s v="2026-03-10 08:02:04"/>
        <s v="2026-03-13 08:02:07"/>
        <s v="2026-03-10 08:09:41"/>
        <s v="2026-03-05 08:10:54"/>
        <s v="2026-03-10 08:13:42"/>
        <s v="2026-03-13 08:15:01"/>
        <s v="2026-03-10 08:18:07"/>
        <s v="2026-03-10 08:19:24"/>
        <s v="2026-03-13 08:20:08"/>
        <s v="2026-03-13 08:22:32"/>
        <s v="2026-03-10 08:23:57"/>
        <s v="2026-03-13 08:25:38"/>
        <s v="2026-03-06 08:28:09"/>
        <s v="2026-03-10 08:28:15"/>
        <s v="2026-03-10 08:29:13"/>
        <s v="2026-03-13 08:30:00"/>
        <s v="2026-03-13 08:30:34"/>
        <s v="2026-03-06 08:30:53"/>
        <s v="2026-03-06 08:31:47"/>
        <s v="2026-03-13 08:35:59"/>
        <s v="2026-03-13 08:38:02"/>
        <s v="2026-03-05 08:38:56"/>
        <s v="2026-03-13 08:39:35"/>
        <s v="2026-03-10 08:40:50"/>
        <s v="2026-03-05 08:41:10"/>
        <s v="2026-03-05 08:42:56"/>
        <s v="2026-03-06 08:43:12"/>
        <s v="2026-03-10 08:46:15"/>
        <s v="2026-03-13 08:49:21"/>
        <s v="2026-03-10 08:50:51"/>
        <s v="2026-03-05 08:51:59"/>
        <s v="2026-03-05 08:57:47"/>
        <s v="2026-03-13 08:58:12"/>
        <s v="2026-03-10 08:59:06"/>
        <s v="2026-03-10 09:03:18"/>
        <s v="2026-03-13 09:04:18"/>
        <s v="2026-03-12 09:07:11"/>
        <s v="2026-03-05 09:08:39"/>
        <s v="2026-03-05 09:09:10"/>
        <s v="2026-03-19 09:09:55"/>
        <s v="2026-03-12 09:11:50"/>
        <s v="2026-03-05 09:26:06"/>
        <s v="2026-03-13 09:31:22"/>
        <s v="2026-03-10 09:36:13"/>
        <s v="2026-03-05 09:37:09"/>
        <s v="2026-03-10 09:37:11"/>
        <s v="2026-03-10 09:37:48"/>
        <s v="2026-03-05 09:38:54"/>
        <s v="2026-03-05 09:40:08"/>
        <s v="2026-03-10 09:40:40"/>
        <s v="2026-03-10 09:41:02"/>
        <s v="2026-03-10 09:41:20"/>
        <s v="2026-03-10 09:41:42"/>
        <s v="2026-03-19 09:42:01"/>
        <s v="2026-03-05 09:43:52"/>
        <s v="2026-03-05 09:45:30"/>
        <s v="2026-03-12 09:48:36"/>
        <s v="2026-03-10 09:55:23"/>
        <s v="2026-03-13 09:58:23"/>
        <s v="2026-03-12 10:04:37"/>
        <s v="2026-03-05 10:06:01"/>
        <s v="2026-03-05 10:07:50"/>
        <s v="2026-03-13 10:08:36"/>
        <s v="2026-03-06 10:08:54"/>
        <s v="2026-03-10 10:10:47"/>
        <s v="2026-03-10 10:12:02"/>
        <s v="2026-03-13 10:14:24"/>
        <s v="2026-03-05 10:23:01"/>
        <s v="2026-03-10 10:23:44"/>
        <s v="2026-03-06 10:28:49"/>
        <s v="2026-03-05 10:35:36"/>
        <s v="2026-03-10 10:42:36"/>
        <s v="2026-03-05 10:43:51"/>
        <s v="2026-03-10 10:45:28"/>
        <s v="2026-03-13 10:47:27"/>
        <s v="2026-03-10 10:49:01"/>
        <s v="2026-03-05 10:49:02"/>
        <s v="2026-03-10 10:51:23"/>
        <s v="2026-03-05 10:54:53"/>
        <s v="2026-03-05 10:58:14"/>
        <s v="2026-03-10 10:58:22"/>
        <s v="2026-03-10 10:58:25"/>
        <s v="2026-03-12 11:00:09"/>
        <s v="2026-03-05 11:00:39"/>
        <s v="2026-03-05 11:05:01"/>
        <s v="2026-03-19 11:09:07"/>
        <s v="2026-03-11 11:09:48"/>
        <s v="2026-03-19 11:12:18"/>
        <s v="2026-03-10 11:13:02"/>
        <s v="2026-03-10 11:17:15"/>
        <s v="2026-03-10 11:18:20"/>
        <s v="2026-03-10 11:20:35"/>
        <s v="2026-03-06 11:25:14"/>
        <s v="2026-03-10 11:25:36"/>
        <s v="2026-03-10 11:27:13"/>
        <s v="2026-03-19 11:29:24"/>
        <s v="2026-03-06 11:31:19"/>
        <s v="2026-03-13 11:32:43"/>
        <s v="2026-03-05 11:34:47"/>
        <s v="2026-03-11 11:40:29"/>
        <s v="2026-03-13 11:41:00"/>
        <s v="2026-03-06 11:44:19"/>
        <s v="2026-03-05 11:46:12"/>
        <s v="2026-03-05 11:47:19"/>
        <s v="2026-03-13 11:47:27"/>
        <s v="2026-03-13 11:48:13"/>
        <s v="2026-03-06 11:48:43"/>
        <s v="2026-03-05 11:51:51"/>
        <s v="2026-03-05 11:55:35"/>
        <s v="2026-03-05 11:58:49"/>
        <s v="2026-03-05 11:59:19"/>
        <s v="2026-03-05 12:00:36"/>
        <s v="2026-03-05 12:02:53"/>
        <s v="2026-03-10 12:04:16"/>
        <s v="2026-03-06 12:04:31"/>
        <s v="2026-03-10 12:07:42"/>
        <s v="2026-03-13 12:10:45"/>
        <s v="2026-03-12 12:12:46"/>
        <s v="2026-03-10 12:13:09"/>
        <s v="2026-03-10 12:14:23"/>
        <s v="2026-03-16 12:17:12"/>
        <s v="2026-03-05 12:18:03"/>
        <s v="2026-03-05 12:28:14"/>
        <s v="2026-03-05 12:29:05"/>
        <s v="2026-03-06 12:30:31"/>
        <s v="2026-03-10 12:42:50"/>
        <s v="2026-03-05 12:50:00"/>
        <s v="2026-03-10 12:50:42"/>
        <s v="2026-03-05 13:01:41"/>
        <s v="2026-03-19 13:05:03"/>
        <s v="2026-03-10 13:05:28"/>
        <s v="2026-03-05 13:09:58"/>
        <s v="2026-03-06 13:19:05"/>
        <s v="2026-03-06 13:20:24"/>
        <s v="2026-03-10 13:21:01"/>
        <s v="2026-03-06 13:29:01"/>
        <s v="2026-03-13 13:30:45"/>
        <s v="2026-03-12 13:32:52"/>
        <s v="2026-03-06 13:36:27"/>
        <s v="2026-03-10 13:40:10"/>
        <s v="2026-03-06 13:40:52"/>
        <s v="2026-03-06 13:44:12"/>
        <s v="2026-03-09 12:00:18"/>
        <s v="2026-03-16 13:55:12"/>
        <s v="2026-03-13 13:55:55"/>
        <s v="2026-03-10 13:55:58"/>
        <s v="2026-03-11 13:56:52"/>
        <s v="2026-03-13 13:57:29"/>
        <s v="2026-03-05 13:57:51"/>
        <s v="2026-03-13 13:59:53"/>
        <s v="2026-03-13 14:02:36"/>
        <s v="2026-03-06 14:06:49"/>
        <s v="2026-03-05 14:07:52"/>
        <s v="2026-03-06 14:09:52"/>
        <s v="2026-03-06 14:11:37"/>
        <s v="2026-03-11 14:12:32"/>
        <s v="2026-03-13 14:12:36"/>
        <s v="2026-03-19 14:13:14"/>
        <s v="2026-03-05 14:13:28"/>
        <s v="2026-03-05 14:20:31"/>
        <s v="2026-03-10 14:20:53"/>
        <s v="2026-03-05 14:22:34"/>
        <s v="2026-03-11 14:23:10"/>
        <s v="2026-03-13 14:28:52"/>
        <s v="2026-03-13 14:29:25"/>
        <s v="2026-03-10 14:32:56"/>
        <s v="2026-03-13 14:33:37"/>
        <s v="2026-03-10 14:35:16"/>
        <s v="2026-03-10 14:37:10"/>
        <s v="2026-03-13 14:39:47"/>
        <s v="2026-03-05 14:47:12"/>
        <s v="2026-03-19 14:49:05"/>
        <s v="2026-03-16 14:49:15"/>
        <s v="2026-03-06 14:49:34"/>
        <s v="2026-03-12 14:51:03"/>
        <s v="2026-03-05 14:51:19"/>
        <s v="2026-03-13 14:51:51"/>
        <s v="2026-03-05 14:52:00"/>
        <s v="2026-03-06 14:54:20"/>
        <s v="2026-03-06 14:55:02"/>
        <s v="2026-03-06 14:55:07"/>
        <s v="2026-03-10 14:56:55"/>
        <s v="2026-03-05 15:00:17"/>
        <s v="2026-03-13 15:02:15"/>
        <s v="2026-03-10 15:02:42"/>
        <s v="2026-03-05 15:11:31"/>
        <s v="2026-03-05 15:14:51"/>
        <s v="2026-03-10 15:19:32"/>
        <s v="2026-03-05 15:22:17"/>
        <s v="2026-03-05 15:25:00"/>
        <s v="2026-03-13 15:25:16"/>
        <s v="2026-03-10 15:26:32"/>
        <s v="2026-03-13 15:27:26"/>
        <s v="2026-03-19 15:28:19"/>
        <s v="2026-03-06 15:31:07"/>
        <s v="2026-03-06 15:34:24"/>
        <s v="2026-03-13 15:35:39"/>
        <s v="2026-03-13 15:37:24"/>
        <s v="2026-03-10 15:37:56"/>
        <s v="2026-03-13 15:38:59"/>
        <s v="2026-03-13 15:39:33"/>
        <s v="2026-03-10 15:42:00"/>
        <s v="2026-03-05 15:44:59"/>
        <s v="2026-03-06 15:45:26"/>
        <s v="2026-03-05 15:45:27"/>
        <s v="2026-03-06 15:49:02"/>
        <s v="2026-03-05 15:49:20"/>
        <s v="2026-03-19 15:55:40"/>
        <s v="2026-03-06 15:56:07"/>
        <s v="2026-03-10 15:57:45"/>
        <s v="2026-03-19 16:00:53"/>
        <s v="2026-03-06 16:01:07"/>
        <s v="2026-03-10 16:02:49"/>
        <s v="2026-03-10 16:06:28"/>
        <s v="2026-03-19 16:08:54"/>
        <s v="2026-03-09 11:45:57"/>
        <s v="2026-03-13 16:12:30"/>
        <s v="2026-03-10 16:12:58"/>
        <s v="2026-03-05 16:13:36"/>
        <s v="2026-03-06 16:13:42"/>
        <s v="2026-03-13 16:15:29"/>
        <s v="2026-03-10 16:16:31"/>
        <s v="2026-03-12 16:18:58"/>
        <s v="2026-03-05 16:19:02"/>
        <s v="2026-03-13 16:22:00"/>
        <s v="2026-03-06 16:22:32"/>
        <s v="2026-03-06 16:23:18"/>
        <s v="2026-03-05 16:25:08"/>
        <s v="2026-03-13 16:27:24"/>
        <s v="2026-03-10 16:28:14"/>
        <s v="2026-03-05 16:28:16"/>
        <s v="2026-03-13 16:31:36"/>
        <s v="2026-03-05 16:32:28"/>
        <s v="2026-03-06 16:41:01"/>
        <s v="2026-03-13 16:43:43"/>
        <s v="2026-03-13 16:47:22"/>
        <s v="2026-03-06 16:50:13"/>
        <s v="2026-03-06 16:57:57"/>
        <s v="2026-03-12 17:02:35"/>
        <s v="2026-03-13 17:03:22"/>
        <s v="2026-03-10 17:04:16"/>
        <s v="2026-03-10 17:12:37"/>
        <s v="2026-03-13 17:19:32"/>
        <s v="2026-03-13 17:30:32"/>
        <s v="2026-03-12 17:42:15"/>
        <s v="2026-03-05 18:08:41"/>
        <s v="2026-03-05 18:10:42"/>
        <s v="2026-03-05 18:21:03"/>
        <s v="2026-03-05 19:35:39"/>
        <s v="2026-03-06 20:56:36"/>
        <s v="2026-03-10 08:18:38"/>
        <s v="2026-03-05 09:43:47"/>
        <s v="2026-03-16 09:51:29"/>
        <s v="2026-03-13 09:55:47"/>
        <s v="2026-03-06 10:01:11"/>
        <s v="2026-03-05 10:05:47"/>
        <s v="2026-03-05 10:36:41"/>
        <s v="2026-03-11 10:39:43"/>
        <s v="2026-03-05 10:45:08"/>
        <s v="2026-03-19 10:47:00"/>
        <s v="2026-03-10 10:48:01"/>
        <s v="2026-03-06 10:56:38"/>
        <s v="2026-03-05 11:23:31"/>
        <s v="2026-03-05 11:38:41"/>
        <s v="2026-03-16 11:46:58"/>
        <s v="2026-03-19 11:55:08"/>
        <s v="2026-03-12 12:37:45"/>
        <s v="2026-03-19 13:26:00"/>
        <s v="2026-03-05 13:38:21"/>
        <s v="2026-03-05 16:07:39"/>
        <s v="2026-03-10 07:14:09"/>
        <s v="2026-03-05 09:11:02"/>
        <s v="2026-03-06 09:58:17"/>
        <s v="2026-03-05 13:04:48"/>
        <s v="2026-03-10 20:28:40"/>
        <s v="2026-03-16 06:47:49"/>
        <s v="2026-03-20 07:01:30"/>
        <s v="2026-03-13 07:56:56"/>
        <s v="2026-03-16 08:06:45"/>
        <s v="2026-03-16 08:07:34"/>
        <s v="2026-03-06 08:12:01"/>
        <s v="2026-03-16 08:12:29"/>
        <s v="2026-03-16 08:19:30"/>
        <s v="2026-03-06 08:27:26"/>
        <s v="2026-03-09 08:27:51"/>
        <s v="2026-03-11 08:30:51"/>
        <s v="2026-03-06 08:32:08"/>
        <s v="2026-03-06 08:35:35"/>
        <s v="2026-03-06 08:35:55"/>
        <s v="2026-03-11 08:39:39"/>
        <s v="2026-03-16 08:44:29"/>
        <s v="2026-03-16 08:46:50"/>
        <s v="2026-03-06 08:48:01"/>
        <s v="2026-03-11 08:48:04"/>
        <s v="2026-03-16 08:48:48"/>
        <s v="2026-03-09 08:50:06"/>
        <s v="2026-03-06 08:50:48"/>
        <s v="2026-03-16 08:51:08"/>
        <s v="2026-03-06 08:51:50"/>
        <s v="2026-03-16 08:52:41"/>
        <s v="2026-03-11 08:53:54"/>
        <s v="2026-03-16 08:55:43"/>
        <s v="2026-03-16 08:56:12"/>
        <s v="2026-03-11 08:56:25"/>
        <s v="2026-03-16 08:57:54"/>
        <s v="2026-03-16 08:59:22"/>
        <s v="2026-03-11 09:00:33"/>
        <s v="2026-03-16 09:00:50"/>
        <s v="2026-03-16 09:02:16"/>
        <s v="2026-03-11 09:05:33"/>
        <s v="2026-03-11 09:06:06"/>
        <s v="2026-03-06 09:06:47"/>
        <s v="2026-03-09 09:13:40"/>
        <s v="2026-03-06 09:15:46"/>
        <s v="2026-03-11 09:17:01"/>
        <s v="2026-03-09 09:18:16"/>
        <s v="2026-03-09 09:20:06"/>
        <s v="2026-03-09 09:24:23"/>
        <s v="2026-03-06 09:26:06"/>
        <s v="2026-03-06 09:27:52"/>
        <s v="2026-03-09 09:29:05"/>
        <s v="2026-03-17 09:29:59"/>
        <s v="2026-03-13 09:34:59"/>
        <s v="2026-03-11 09:38:00"/>
        <s v="2026-03-06 09:41:52"/>
        <s v="2026-03-16 09:42:04"/>
        <s v="2026-03-20 09:43:00"/>
        <s v="2026-03-13 09:45:13"/>
        <s v="2026-03-06 09:45:23"/>
        <s v="2026-03-11 09:46:38"/>
        <s v="2026-03-11 09:47:50"/>
        <s v="2026-03-11 09:51:03"/>
        <s v="2026-03-09 09:56:02"/>
        <s v="2026-03-11 10:00:22"/>
        <s v="2026-03-11 10:01:43"/>
        <s v="2026-03-11 10:02:41"/>
        <s v="2026-03-09 10:05:19"/>
        <s v="2026-03-11 10:05:25"/>
        <s v="2026-03-06 10:05:28"/>
        <s v="2026-03-17 10:06:43"/>
        <s v="2026-03-12 10:08:18"/>
        <s v="2026-03-17 10:11:27"/>
        <s v="2026-03-06 10:13:05"/>
        <s v="2026-03-13 10:20:10"/>
        <s v="2026-03-16 10:21:01"/>
        <s v="2026-03-06 10:22:48"/>
        <s v="2026-03-11 10:23:00"/>
        <s v="2026-03-06 10:23:07"/>
        <s v="2026-03-13 10:23:58"/>
        <s v="2026-03-11 10:26:35"/>
        <s v="2026-03-11 10:27:47"/>
        <s v="2026-03-13 10:28:26"/>
        <s v="2026-03-11 10:31:40"/>
        <s v="2026-03-20 10:33:32"/>
        <s v="2026-03-20 10:37:13"/>
        <s v="2026-03-16 10:40:18"/>
        <s v="2026-03-09 10:40:41"/>
        <s v="2026-03-20 10:41:00"/>
        <s v="2026-03-09 10:44:02"/>
        <s v="2026-03-13 10:44:22"/>
        <s v="2026-03-06 10:47:11"/>
        <s v="2026-03-17 10:47:52"/>
        <s v="2026-03-13 10:48:55"/>
        <s v="2026-03-11 10:50:18"/>
        <s v="2026-03-06 10:51:41"/>
        <s v="2026-03-13 10:52:33"/>
        <s v="2026-03-06 10:53:39"/>
        <s v="2026-03-11 10:54:44"/>
        <s v="2026-03-09 10:55:11"/>
        <s v="2026-03-11 10:55:53"/>
        <s v="2026-03-20 10:55:58"/>
        <s v="2026-03-11 10:58:17"/>
        <s v="2026-03-06 10:59:38"/>
        <s v="2026-03-06 10:59:53"/>
        <s v="2026-03-09 11:00:20"/>
        <s v="2026-03-09 11:02:20"/>
        <s v="2026-03-06 11:02:45"/>
        <s v="2026-03-06 11:03:53"/>
        <s v="2026-03-06 11:04:40"/>
        <s v="2026-03-06 11:05:08"/>
        <s v="2026-03-09 11:05:27"/>
        <s v="2026-03-06 11:08:23"/>
        <s v="2026-03-17 11:11:44"/>
        <s v="2026-03-13 11:11:59"/>
        <s v="2026-03-13 11:12:51"/>
        <s v="2026-03-11 11:13:58"/>
        <s v="2026-03-06 11:19:04"/>
        <s v="2026-03-09 11:19:36"/>
        <s v="2026-03-13 11:20:46"/>
        <s v="2026-03-11 11:21:02"/>
        <s v="2026-03-06 11:21:24"/>
        <s v="2026-03-06 11:23:18"/>
        <s v="2026-03-16 11:26:03"/>
        <s v="2026-03-06 11:27:22"/>
        <s v="2026-03-12 11:28:26"/>
        <s v="2026-03-16 11:32:01"/>
        <s v="2026-03-16 11:33:24"/>
        <s v="2026-03-11 11:33:33"/>
        <s v="2026-03-16 11:33:58"/>
        <s v="2026-03-09 11:36:34"/>
        <s v="2026-03-13 11:39:34"/>
        <s v="2026-03-16 11:41:39"/>
        <s v="2026-03-20 11:47:53"/>
        <s v="2026-03-09 11:48:04"/>
        <s v="2026-03-09 11:56:32"/>
        <s v="2026-03-13 12:00:21"/>
        <s v="2026-03-12 12:03:38"/>
        <s v="2026-03-20 12:05:07"/>
        <s v="2026-03-06 12:06:50"/>
        <s v="2026-03-06 12:07:09"/>
        <s v="2026-03-16 12:10:13"/>
        <s v="2026-03-16 12:14:32"/>
        <s v="2026-03-09 12:14:42"/>
        <s v="2026-03-20 12:14:54"/>
        <s v="2026-03-13 12:16:02"/>
        <s v="2026-03-09 12:27:04"/>
        <s v="2026-03-20 12:29:12"/>
        <s v="2026-03-11 12:32:38"/>
        <s v="2026-03-20 12:48:25"/>
        <s v="2026-03-11 12:57:12"/>
        <s v="2026-03-11 13:00:29"/>
        <s v="2026-03-11 13:00:31"/>
        <s v="2026-03-11 13:00:33"/>
        <s v="2026-03-11 13:00:52"/>
        <s v="2026-03-06 13:04:56"/>
        <s v="2026-03-09 13:08:23"/>
        <s v="2026-03-11 13:13:48"/>
        <s v="2026-03-11 13:14:20"/>
        <s v="2026-03-11 13:15:41"/>
        <s v="2026-03-09 13:16:37"/>
        <s v="2026-03-20 13:16:46"/>
        <s v="2026-03-11 13:18:19"/>
        <s v="2026-03-09 13:18:20"/>
        <s v="2026-03-06 13:21:31"/>
        <s v="2026-03-11 13:26:34"/>
        <s v="2026-03-16 13:28:37"/>
        <s v="2026-03-06 13:30:54"/>
        <s v="2026-03-20 13:32:02"/>
        <s v="2026-03-11 13:34:34"/>
        <s v="2026-03-16 13:34:57"/>
        <s v="2026-03-06 13:35:46"/>
        <s v="2026-03-06 13:36:34"/>
        <s v="2026-03-06 13:38:06"/>
        <s v="2026-03-16 13:44:31"/>
        <s v="2026-03-09 13:44:50"/>
        <s v="2026-03-16 13:44:56"/>
        <s v="2026-03-11 13:46:28"/>
        <s v="2026-03-09 13:49:27"/>
        <s v="2026-03-13 13:51:32"/>
        <s v="2026-03-06 13:52:37"/>
        <s v="2026-03-16 13:56:32"/>
        <s v="2026-03-06 13:57:32"/>
        <s v="2026-03-16 14:00:33"/>
        <s v="2026-03-06 14:00:57"/>
        <s v="2026-03-16 14:04:26"/>
        <s v="2026-03-16 14:04:39"/>
        <s v="2026-03-17 14:05:27"/>
        <s v="2026-03-06 14:10:24"/>
        <s v="2026-03-09 14:16:00"/>
        <s v="2026-03-20 14:16:06"/>
        <s v="2026-03-20 14:19:20"/>
        <s v="2026-03-11 14:24:48"/>
        <s v="2026-03-06 14:30:03"/>
        <s v="2026-03-09 14:34:15"/>
        <s v="2026-03-20 14:35:08"/>
        <s v="2026-03-06 14:39:40"/>
        <s v="2026-03-06 14:39:53"/>
        <s v="2026-03-06 14:44:00"/>
        <s v="2026-03-11 14:44:12"/>
        <s v="2026-03-09 14:49:32"/>
        <s v="2026-03-06 14:51:29"/>
        <s v="2026-03-06 14:51:49"/>
        <s v="2026-03-09 14:53:09"/>
        <s v="2026-03-11 14:53:31"/>
        <s v="2026-03-13 14:55:17"/>
        <s v="2026-03-09 14:55:23"/>
        <s v="2026-03-16 14:57:29"/>
        <s v="2026-03-06 15:06:20"/>
        <s v="2026-03-11 15:08:28"/>
        <s v="2026-03-06 15:10:09"/>
        <s v="2026-03-11 15:12:26"/>
        <s v="2026-03-09 15:13:31"/>
        <s v="2026-03-09 15:13:40"/>
        <s v="2026-03-06 15:14:04"/>
        <s v="2026-03-06 15:14:52"/>
        <s v="2026-03-20 15:14:56"/>
        <s v="2026-03-11 15:18:57"/>
        <s v="2026-03-11 15:20:54"/>
        <s v="2026-03-11 15:22:25"/>
        <s v="2026-03-16 15:23:35"/>
        <s v="2026-03-09 15:25:54"/>
        <s v="2026-03-06 15:26:32"/>
        <s v="2026-03-06 15:29:59"/>
        <s v="2026-03-09 15:32:42"/>
        <s v="2026-03-06 15:36:53"/>
        <s v="2026-03-11 15:41:43"/>
        <s v="2026-03-06 15:42:40"/>
        <s v="2026-03-11 15:44:45"/>
        <s v="2026-03-16 15:45:20"/>
        <s v="2026-03-06 15:49:09"/>
        <s v="2026-03-16 15:55:53"/>
        <s v="2026-03-13 15:56:19"/>
        <s v="2026-03-16 15:59:35"/>
        <s v="2026-03-06 16:02:04"/>
        <s v="2026-03-16 16:03:15"/>
        <s v="2026-03-16 16:04:18"/>
        <s v="2026-03-09 16:08:26"/>
        <s v="2026-03-09 16:09:29"/>
        <s v="2026-03-11 16:17:02"/>
        <s v="2026-03-16 16:27:03"/>
        <s v="2026-03-13 16:27:26"/>
        <s v="2026-03-11 16:34:09"/>
        <s v="2026-03-16 16:34:37"/>
        <s v="2026-03-17 16:36:37"/>
        <s v="2026-03-20 16:37:12"/>
        <s v="2026-03-09 16:41:27"/>
        <s v="2026-03-09 16:43:16"/>
        <s v="2026-03-06 16:43:18"/>
        <s v="2026-03-06 16:46:15"/>
        <s v="2026-03-06 16:47:06"/>
        <s v="2026-03-06 16:48:54"/>
        <s v="2026-03-16 16:49:11"/>
        <s v="2026-03-06 16:51:48"/>
        <s v="2026-03-06 16:52:12"/>
        <s v="2026-03-17 16:52:40"/>
        <s v="2026-03-06 16:57:55"/>
        <s v="2026-03-16 17:00:37"/>
        <s v="2026-03-06 17:00:40"/>
        <s v="2026-03-06 17:09:51"/>
        <s v="2026-03-11 17:26:10"/>
        <s v="2026-03-06 17:28:26"/>
        <s v="2026-03-11 17:32:29"/>
        <s v="2026-03-06 17:35:26"/>
        <s v="2026-03-06 17:36:03"/>
        <s v="2026-03-09 17:39:55"/>
        <s v="2026-03-20 17:48:11"/>
        <s v="2026-03-13 17:51:59"/>
        <s v="2026-03-06 17:59:17"/>
        <s v="2026-03-06 18:02:42"/>
        <s v="2026-03-09 18:03:52"/>
        <s v="2026-03-06 18:23:16"/>
        <s v="2026-03-06 18:34:59"/>
        <s v="2026-03-06 18:38:02"/>
        <s v="2026-03-20 18:43:33"/>
        <s v="2026-03-09 18:49:54"/>
        <s v="2026-03-20 18:56:09"/>
        <s v="2026-03-13 18:58:52"/>
        <s v="2026-03-06 19:33:28"/>
        <s v="2026-03-06 19:41:38"/>
        <s v="2026-03-12 19:48:26"/>
        <s v="2026-03-06 19:49:46"/>
        <s v="2026-03-06 21:00:19"/>
        <s v="2026-03-20 21:22:44"/>
        <s v="2026-03-17 06:50:13"/>
        <s v="2026-03-09 07:21:47"/>
        <s v="2026-03-17 07:23:59"/>
        <s v="2026-03-12 07:29:19"/>
        <s v="2026-03-12 07:35:55"/>
        <s v="2026-03-12 07:36:39"/>
        <s v="2026-03-09 07:41:17"/>
        <s v="2026-03-10 07:49:30"/>
        <s v="2026-03-12 07:51:47"/>
        <s v="2026-03-17 07:58:33"/>
        <s v="2026-03-17 08:02:30"/>
        <s v="2026-03-10 08:11:19"/>
        <s v="2026-03-12 08:12:07"/>
        <s v="2026-03-10 08:13:15"/>
        <s v="2026-03-12 08:13:49"/>
        <s v="2026-03-10 08:14:23"/>
        <s v="2026-03-12 08:23:38"/>
        <s v="2026-03-12 08:27:38"/>
        <s v="2026-03-12 08:28:55"/>
        <s v="2026-03-17 08:30:50"/>
        <s v="2026-03-10 08:31:06"/>
        <s v="2026-03-17 08:32:19"/>
        <s v="2026-03-13 08:35:31"/>
        <s v="2026-03-09 08:35:46"/>
        <s v="2026-03-10 08:36:06"/>
        <s v="2026-03-09 08:36:35"/>
        <s v="2026-03-24 08:38:58"/>
        <s v="2026-03-17 08:39:11"/>
        <s v="2026-03-12 08:39:54"/>
        <s v="2026-03-10 08:40:14"/>
        <s v="2026-03-10 08:41:33"/>
        <s v="2026-03-10 08:42:25"/>
        <s v="2026-03-18 08:42:44"/>
        <s v="2026-03-10 08:43:32"/>
        <s v="2026-03-12 08:44:36"/>
        <s v="2026-03-13 08:44:38"/>
        <s v="2026-03-12 08:44:43"/>
        <s v="2026-03-24 08:44:55"/>
        <s v="2026-03-09 08:45:53"/>
        <s v="2026-03-12 08:50:41"/>
        <s v="2026-03-16 08:50:44"/>
        <s v="2026-03-12 08:50:55"/>
        <s v="2026-03-24 08:51:12"/>
        <s v="2026-03-12 08:56:52"/>
        <s v="2026-03-13 08:57:55"/>
        <s v="2026-03-09 08:58:43"/>
        <s v="2026-03-09 08:59:41"/>
        <s v="2026-03-12 09:00:09"/>
        <s v="2026-03-09 09:01:25"/>
        <s v="2026-03-16 09:02:19"/>
        <s v="2026-03-09 09:03:53"/>
        <s v="2026-03-09 09:05:34"/>
        <s v="2026-03-10 09:07:03"/>
        <s v="2026-03-17 09:08:55"/>
        <s v="2026-03-12 09:11:21"/>
        <s v="2026-03-10 09:15:01"/>
        <s v="2026-03-12 09:15:34"/>
        <s v="2026-03-12 09:15:46"/>
        <s v="2026-03-10 09:15:53"/>
        <s v="2026-03-17 09:18:13"/>
        <s v="2026-03-12 09:19:34"/>
        <s v="2026-03-13 09:20:40"/>
        <s v="2026-03-16 09:21:05"/>
        <s v="2026-03-17 09:29:00"/>
        <s v="2026-03-10 09:30:18"/>
        <s v="2026-03-18 09:38:13"/>
        <s v="2026-03-16 09:40:03"/>
        <s v="2026-03-12 09:41:13"/>
        <s v="2026-03-12 09:42:33"/>
        <s v="2026-03-09 09:44:34"/>
        <s v="2026-03-09 09:45:37"/>
        <s v="2026-03-18 09:45:48"/>
        <s v="2026-03-09 09:46:49"/>
        <s v="2026-03-12 09:47:03"/>
        <s v="2026-03-17 09:47:08"/>
        <s v="2026-03-09 09:49:12"/>
        <s v="2026-03-09 09:51:09"/>
        <s v="2026-03-17 09:56:47"/>
        <s v="2026-03-12 09:58:05"/>
        <s v="2026-03-18 10:02:35"/>
        <s v="2026-03-10 10:03:34"/>
        <s v="2026-03-13 10:04:53"/>
        <s v="2026-03-09 10:06:57"/>
        <s v="2026-03-24 10:10:51"/>
        <s v="2026-03-17 10:15:12"/>
        <s v="2026-03-09 10:18:12"/>
        <s v="2026-03-24 10:19:27"/>
        <s v="2026-03-18 10:22:55"/>
        <s v="2026-03-12 10:24:23"/>
        <s v="2026-03-10 10:26:58"/>
        <s v="2026-03-09 10:29:43"/>
        <s v="2026-03-13 10:34:27"/>
        <s v="2026-03-12 10:38:28"/>
        <s v="2026-03-09 10:39:53"/>
        <s v="2026-03-16 10:41:31"/>
        <s v="2026-03-09 10:42:06"/>
        <s v="2026-03-17 10:42:43"/>
        <s v="2026-03-10 10:44:06"/>
        <s v="2026-03-24 10:45:22"/>
        <s v="2026-03-09 10:45:48"/>
        <s v="2026-03-12 10:45:55"/>
        <s v="2026-03-24 10:48:55"/>
        <s v="2026-03-09 10:48:55"/>
        <s v="2026-03-09 10:52:47"/>
        <s v="2026-03-09 10:57:54"/>
        <s v="2026-03-13 11:01:53"/>
        <s v="2026-03-09 11:04:35"/>
        <s v="2026-03-09 11:05:19"/>
        <s v="2026-03-09 11:06:55"/>
        <s v="2026-03-09 11:07:26"/>
        <s v="2026-03-24 11:20:00"/>
        <s v="2026-03-16 11:21:13"/>
        <s v="2026-03-10 11:22:33"/>
        <s v="2026-03-24 11:26:38"/>
        <s v="2026-03-09 11:26:46"/>
        <s v="2026-03-10 11:27:32"/>
        <s v="2026-03-17 11:27:49"/>
        <s v="2026-03-12 11:29:38"/>
        <s v="2026-03-12 11:31:25"/>
        <s v="2026-03-17 11:44:35"/>
        <s v="2026-03-09 11:44:38"/>
        <s v="2026-03-10 11:45:22"/>
        <s v="2026-03-12 11:50:34"/>
        <s v="2026-03-10 11:52:01"/>
        <s v="2026-03-17 11:52:23"/>
        <s v="2026-03-12 11:57:54"/>
        <s v="2026-03-17 12:01:38"/>
        <s v="2026-03-10 12:01:58"/>
        <s v="2026-03-12 12:05:48"/>
        <s v="2026-03-09 12:06:59"/>
        <s v="2026-03-09 12:08:06"/>
        <s v="2026-03-10 12:17:29"/>
        <s v="2026-03-10 12:22:12"/>
        <s v="2026-03-12 12:22:51"/>
        <s v="2026-03-12 12:22:52"/>
        <s v="2026-03-12 12:23:17"/>
        <s v="2026-03-17 12:29:46"/>
        <s v="2026-03-12 12:32:05"/>
        <s v="2026-03-09 12:36:15"/>
        <s v="2026-03-09 12:37:32"/>
        <s v="2026-03-24 12:43:09"/>
        <s v="2026-03-16 12:59:47"/>
        <s v="2026-03-10 12:59:59"/>
        <s v="2026-03-10 13:12:11"/>
        <s v="2026-03-09 13:12:39"/>
        <s v="2026-03-09 13:15:48"/>
        <s v="2026-03-09 13:20:26"/>
        <s v="2026-03-09 13:22:13"/>
        <s v="2026-03-18 13:37:13"/>
        <s v="2026-03-12 13:39:22"/>
        <s v="2026-03-16 13:43:11"/>
        <s v="2026-03-17 13:48:34"/>
        <s v="2026-03-09 13:55:25"/>
        <s v="2026-03-09 14:02:43"/>
        <s v="2026-03-09 14:04:59"/>
        <s v="2026-03-12 14:09:07"/>
        <s v="2026-03-12 14:12:07"/>
        <s v="2026-03-12 14:17:03"/>
        <s v="2026-03-10 14:17:57"/>
        <s v="2026-03-18 14:19:00"/>
        <s v="2026-03-09 14:19:29"/>
        <s v="2026-03-09 14:29:49"/>
        <s v="2026-03-09 14:30:23"/>
        <s v="2026-03-17 14:31:43"/>
        <s v="2026-03-16 14:34:08"/>
        <s v="2026-03-09 14:37:28"/>
        <s v="2026-03-18 14:39:01"/>
        <s v="2026-03-10 14:39:54"/>
        <s v="2026-03-10 14:42:34"/>
        <s v="2026-03-10 14:44:10"/>
        <s v="2026-03-10 14:44:52"/>
        <s v="2026-03-13 14:47:30"/>
        <s v="2026-03-24 14:56:32"/>
        <s v="2026-03-09 15:03:58"/>
        <s v="2026-03-10 15:04:22"/>
        <s v="2026-03-16 15:06:36"/>
        <s v="2026-03-09 15:10:40"/>
        <s v="2026-03-09 15:12:28"/>
        <s v="2026-03-09 15:12:42"/>
        <s v="2026-03-18 15:30:10"/>
        <s v="2026-03-13 15:34:26"/>
        <s v="2026-03-10 15:36:07"/>
        <s v="2026-03-09 15:39:37"/>
        <s v="2026-03-09 15:42:18"/>
        <s v="2026-03-09 15:45:32"/>
        <s v="2026-03-24 15:50:45"/>
        <s v="2026-03-09 15:52:08"/>
        <s v="2026-03-24 15:57:48"/>
        <s v="2026-03-09 16:03:16"/>
        <s v="2026-03-09 16:04:51"/>
        <s v="2026-03-18 16:10:18"/>
        <s v="2026-03-10 16:20:38"/>
        <s v="2026-03-09 16:22:05"/>
        <s v="2026-03-18 16:27:14"/>
        <s v="2026-03-09 16:28:40"/>
        <s v="2026-03-10 16:28:51"/>
        <s v="2026-03-10 16:29:58"/>
        <s v="2026-03-09 16:36:57"/>
        <s v="2026-03-09 16:45:26"/>
        <s v="2026-03-09 16:48:53"/>
        <s v="2026-03-09 16:55:49"/>
        <s v="2026-03-10 16:55:51"/>
        <s v="2026-03-10 16:58:39"/>
        <s v="2026-03-09 17:01:57"/>
        <s v="2026-03-10 17:09:16"/>
        <s v="2026-03-09 17:10:00"/>
        <s v="2026-03-13 17:23:56"/>
        <s v="2026-03-09 17:26:39"/>
        <s v="2026-03-09 17:31:25"/>
        <s v="2026-03-09 17:36:11"/>
        <s v="2026-03-09 17:56:29"/>
        <s v="2026-03-09 18:16:11"/>
        <s v="2026-03-09 19:10:31"/>
        <s v="2026-03-10 19:56:26"/>
        <s v="2026-03-10 21:24:39"/>
        <s v="2026-03-04 16:12:46" u="1"/>
        <s v="2026-03-02 14:14:57" u="1"/>
        <s v="2026-03-04 07:00:46" u="1"/>
        <s v="2026-03-02 17:45:09" u="1"/>
        <s v="2026-03-05 08:10:17" u="1"/>
        <s v="2026-03-05 08:18:14" u="1"/>
        <s v="2026-03-06 10:06:35" u="1"/>
        <s v="2026-03-03 08:35:10" u="1"/>
        <s v="2026-03-03 08:36:35" u="1"/>
        <s v="2026-03-04 09:57:58" u="1"/>
        <s v="2026-03-03 10:00:14" u="1"/>
        <s v="2026-03-03 10:04:35" u="1"/>
        <s v="2026-03-03 10:20:06" u="1"/>
        <s v="2026-03-03 10:22:29" u="1"/>
        <s v="2026-03-04 16:57:44" u="1"/>
        <s v="2026-03-05 07:54:26" u="1"/>
        <s v="2026-03-12 08:04:49" u="1"/>
        <s v="2026-03-12 09:41:24" u="1"/>
        <s v="2026-03-12 09:42:44" u="1"/>
        <s v="2026-03-12 12:24:21" u="1"/>
        <s v="2026-03-03 14:35:23" u="1"/>
        <s v="2026-03-05 15:55:31" u="1"/>
        <s v="2026-03-10 14:37:11" u="1"/>
        <s v="2026-03-03 18:20:44" u="1"/>
        <s v="2026-03-02 14:19:16" u="1"/>
        <s v="2026-03-10 14:09:06" u="1"/>
        <s v="2026-03-10 14:10:26" u="1"/>
        <s v="2026-03-02 14:52:47" u="1"/>
        <s v="2026-03-02 14:51:05" u="1"/>
        <s v="2026-03-02 14:48:57" u="1"/>
        <s v="2026-03-04 14:30:30" u="1"/>
        <s v="2026-03-04 14:26:26" u="1"/>
        <s v="2026-03-03 13:08:23" u="1"/>
        <s v="2026-03-03 15:37:28" u="1"/>
        <s v="2026-03-06 11:21:42" u="1"/>
        <s v="2026-03-03 08:22:16" u="1"/>
        <s v="2026-03-03 13:19:51" u="1"/>
        <s v="2026-03-09 07:09:09" u="1"/>
        <s v="2026-03-03 07:55:25" u="1"/>
        <s v="2026-03-09 10:08:40" u="1"/>
        <s v="2026-03-03 14:44:02" u="1"/>
        <s v="2026-03-04 07:09:18" u="1"/>
        <s v="2026-03-03 14:44:25" u="1"/>
        <s v="2026-03-03 10:53:09" u="1"/>
        <s v="2026-03-16 13:10:34" u="1"/>
        <s v="2026-03-03 16:59:27" u="1"/>
        <s v="2026-03-06 14:22:53" u="1"/>
        <s v="2026-03-03 15:57:02" u="1"/>
        <s v="2026-03-04 09:35:16" u="1"/>
        <s v="2026-03-06 08:20:21" u="1"/>
        <s v="2026-03-16 11:25:10" u="1"/>
        <s v="2026-03-16 11:25:53" u="1"/>
        <s v="2026-03-02 15:53:08" u="1"/>
        <s v="2026-03-02 16:37:32" u="1"/>
        <s v="2026-03-10 17:54:52" u="1"/>
        <s v="2026-03-10 11:33:34" u="1"/>
        <s v="2026-03-16 10:58:22" u="1"/>
        <s v="2026-03-02 15:16:13" u="1"/>
        <s v="2026-03-03 18:39:12" u="1"/>
        <s v="2026-03-03 07:35:27" u="1"/>
        <s v="2026-03-03 07:42:57" u="1"/>
        <s v="2026-03-03 08:12:08" u="1"/>
        <s v="2026-03-03 08:46:19" u="1"/>
        <s v="2026-03-03 10:10:14" u="1"/>
        <s v="2026-03-03 11:28:27" u="1"/>
        <s v="2026-03-03 13:29:08" u="1"/>
        <s v="2026-03-03 13:36:01" u="1"/>
        <s v="2026-03-03 13:54:25" u="1"/>
        <s v="2026-03-02 14:09:51" u="1"/>
        <s v="2026-03-03 14:26:31" u="1"/>
        <s v="2026-03-03 15:14:03" u="1"/>
        <s v="2026-03-03 15:19:30" u="1"/>
        <s v="2026-03-03 16:24:02" u="1"/>
        <s v="2026-03-03 16:43:44" u="1"/>
        <s v="2026-03-04 09:16:03" u="1"/>
        <s v="2026-03-04 09:41:36" u="1"/>
        <s v="2026-03-04 11:33:11" u="1"/>
        <s v="2026-03-04 14:24:59" u="1"/>
        <s v="2026-03-04 15:16:46" u="1"/>
        <s v="2026-03-04 12:32:58" u="1"/>
        <s v="2026-03-11 13:18:56" u="1"/>
        <s v="2026-03-04 14:31:48" u="1"/>
        <s v="2026-03-05 14:36:14" u="1"/>
        <s v="2026-03-02 14:48:20" u="1"/>
        <s v="2026-03-02 14:55:21" u="1"/>
        <s v="2026-03-04 17:15:38" u="1"/>
        <s v="2026-03-06 07:09:19" u="1"/>
        <s v="2026-03-05 08:08:06" u="1"/>
        <s v="2026-03-06 08:22:59" u="1"/>
        <s v="2026-03-03 09:29:24" u="1"/>
        <s v="2026-03-03 10:13:24" u="1"/>
        <s v="2026-03-05 11:51:32" u="1"/>
        <s v="2026-03-05 11:58:40" u="1"/>
        <s v="2026-03-05 12:04:32" u="1"/>
        <s v="2026-03-03 13:30:33" u="1"/>
        <s v="2026-03-03 13:52:28" u="1"/>
        <s v="2026-03-03 14:02:56" u="1"/>
        <s v="2026-03-03 14:17:35" u="1"/>
        <s v="2026-03-03 14:17:39" u="1"/>
        <s v="2026-03-03 14:22:06" u="1"/>
        <s v="2026-03-03 15:08:51" u="1"/>
        <s v="2026-03-03 15:32:50" u="1"/>
        <s v="2026-03-03 15:33:05" u="1"/>
        <s v="2026-03-03 16:29:09" u="1"/>
        <s v="2026-03-03 16:32:17" u="1"/>
        <s v="2026-03-03 16:42:43" u="1"/>
        <s v="2026-03-03 16:52:40" u="1"/>
        <s v="2026-03-06 17:01:56" u="1"/>
        <s v="2026-03-03 17:20:38" u="1"/>
        <s v="2026-03-03 18:00:40" u="1"/>
        <s v="2026-03-03 19:56:44" u="1"/>
        <s v="2026-03-04 08:43:23" u="1"/>
        <s v="2026-03-04 09:05:16" u="1"/>
        <s v="2026-03-05 10:55:15" u="1"/>
        <s v="2026-03-10 06:16:29" u="1"/>
        <s v="2026-03-10 06:17:46" u="1"/>
        <s v="2026-03-10 06:18:27" u="1"/>
        <s v="2026-03-06 14:18:46" u="1"/>
        <s v="2026-03-04 16:43:45" u="1"/>
        <s v="2026-03-04 16:54:25" u="1"/>
        <s v="2026-03-05 07:58:54" u="1"/>
        <s v="2026-03-05 09:17:17" u="1"/>
        <s v="2026-03-06 10:19:53" u="1"/>
        <s v="2026-03-05 13:31:49" u="1"/>
        <s v="2026-03-05 13:31:51" u="1"/>
        <m u="1"/>
        <s v="2026-03-02 13:53:33" u="1"/>
        <s v="2026-03-02 14:06:27" u="1"/>
        <s v="2026-03-02 14:06:53" u="1"/>
        <s v="2026-03-05 14:19:18" u="1"/>
        <s v="2026-03-02 14:25:09" u="1"/>
        <s v="2026-03-02 14:28:23" u="1"/>
        <s v="2026-03-02 14:30:21" u="1"/>
        <s v="2026-03-02 14:34:52" u="1"/>
        <s v="2026-03-03 15:14:14" u="1"/>
        <s v="2026-03-02 15:42:16" u="1"/>
        <s v="2026-03-02 16:25:43" u="1"/>
        <s v="2026-03-02 16:47:58" u="1"/>
        <s v="2026-03-02 16:59:59" u="1"/>
        <s v="2026-03-02 17:03:41" u="1"/>
        <s v="2026-03-10 17:20:15" u="1"/>
        <s v="2026-03-02 17:22:54" u="1"/>
        <s v="2026-03-02 18:13:40" u="1"/>
        <s v="2026-03-02 18:13:55" u="1"/>
        <s v="2026-03-02 18:35:53" u="1"/>
        <s v="2026-03-02 20:52:25" u="1"/>
        <s v="2026-03-03 07:04:09" u="1"/>
        <s v="2026-03-03 08:34:14" u="1"/>
        <s v="2026-03-03 08:58:21" u="1"/>
        <s v="2026-03-06 09:37:18" u="1"/>
        <s v="2026-03-06 09:41:58" u="1"/>
        <s v="2026-03-04 09:42:48" u="1"/>
        <s v="2026-03-04 10:11:11" u="1"/>
        <s v="2026-03-06 10:58:09" u="1"/>
        <s v="2026-03-04 11:00:15" u="1"/>
        <s v="2026-03-06 13:56:27" u="1"/>
        <s v="2026-03-04 14:04:07" u="1"/>
        <s v="2026-03-04 14:29:22" u="1"/>
        <s v="2026-03-04 15:08:24" u="1"/>
        <s v="2026-03-04 15:26:51" u="1"/>
        <s v="2026-03-04 15:54:57" u="1"/>
        <s v="2026-03-04 16:11:26" u="1"/>
        <s v="2026-03-04 16:40:38" u="1"/>
        <s v="2026-03-06 16:48:44" u="1"/>
        <s v="2026-03-04 17:10:44" u="1"/>
        <s v="2026-03-03 20:09:00" u="1"/>
        <s v="2026-03-09 08:49:34" u="1"/>
        <s v="2026-03-12 10:12:14" u="1"/>
        <s v="2026-03-13 15:03:47" u="1"/>
        <s v="2026-03-05 15:28:10" u="1"/>
        <s v="2026-03-09 15:32:51" u="1"/>
        <s v="2026-03-09 16:26:03" u="1"/>
        <s v="2026-03-09 16:34:24" u="1"/>
        <s v="2026-03-13 16:39:25" u="1"/>
        <s v="2026-03-09 16:40:59" u="1"/>
        <s v="2026-03-10 09:12:53" u="1"/>
        <s v="2026-03-10 12:36:54" u="1"/>
        <s v="2026-03-05 12:42:45" u="1"/>
        <s v="2026-03-12 12:46:40" u="1"/>
        <s v="2026-03-05 12:59:51" u="1"/>
        <s v="2026-03-11 13:28:17" u="1"/>
        <s v="2026-03-10 16:47:01" u="1"/>
        <s v="2026-03-17 09:53:48" u="1"/>
        <s v="2026-03-17 10:32:31" u="1"/>
        <s v="2026-03-09 13:56:58" u="1"/>
        <s v="2026-03-04 10:17:02" u="1"/>
        <s v="2026-03-04 10:18:29" u="1"/>
        <s v="2026-03-04 14:27:41" u="1"/>
        <s v="2026-03-04 14:28:57" u="1"/>
        <s v="2026-03-03 12:53:47" u="1"/>
        <s v="2026-03-02 08:52:15" u="1"/>
        <s v="2026-03-02 11:10:40" u="1"/>
        <s v="2026-03-02 11:11:37" u="1"/>
        <s v="2026-03-02 09:03:08" u="1"/>
        <s v="2026-03-02 14:23:11" u="1"/>
        <s v="2026-03-03 15:27:00" u="1"/>
        <s v="2026-03-04 08:20:56" u="1"/>
        <s v="2026-03-03 15:07:58" u="1"/>
        <s v="2026-03-02 12:14:43" u="1"/>
        <s v="2026-03-02 15:20:03" u="1"/>
        <s v="2026-03-05 08:40:52" u="1"/>
        <s v="2026-03-03 07:31:27" u="1"/>
        <s v="2026-03-09 07:14:38" u="1"/>
        <s v="2026-03-02 09:16:35" u="1"/>
        <s v="2026-03-06 09:45:38" u="1"/>
        <s v="2026-03-04 14:59:53" u="1"/>
        <s v="2026-03-02 08:02:19" u="1"/>
        <s v="2026-03-11 06:07:15" u="1"/>
        <s v="2026-03-10 15:57:41" u="1"/>
        <s v="2026-03-03 10:43:27" u="1"/>
        <s v="2026-03-04 08:19:46" u="1"/>
        <s v="2026-03-05 08:05:41" u="1"/>
        <s v="2026-03-05 13:43:59" u="1"/>
        <s v="2026-01-27 10:26:08" u="1"/>
        <s v="2026-03-05 08:12:05" u="1"/>
        <s v="2026-03-03 08:34:17" u="1"/>
        <s v="2026-03-03 08:34:07" u="1"/>
        <s v="2026-03-04 09:35:01" u="1"/>
        <s v="2026-03-02 17:39:23" u="1"/>
        <s v="2026-01-29 10:02:00" u="1"/>
        <s v="2026-01-30 10:20:49" u="1"/>
        <s v="2026-03-02 10:16:40" u="1"/>
        <s v="2026-03-04 08:37:24" u="1"/>
        <s v="2026-03-03 13:28:16" u="1"/>
        <s v="2026-03-02 08:02:29" u="1"/>
        <s v="2026-03-03 15:48:29" u="1"/>
        <s v="2026-03-03 15:49:54" u="1"/>
        <s v="2026-02-09 16:06:47" u="1"/>
        <s v="2026-03-13 16:30:03" u="1"/>
        <s v="2026-03-05 10:06:51" u="1"/>
        <s v="2026-03-02 09:38:11" u="1"/>
        <s v="2026-03-11 13:11:12" u="1"/>
        <s v="2026-03-05 13:38:42" u="1"/>
        <s v="2026-03-03 08:41:54" u="1"/>
        <s v="2026-03-06 13:03:26" u="1"/>
        <s v="2026-03-13 14:29:21" u="1"/>
        <s v="2026-03-13 14:30:25" u="1"/>
        <s v="2026-03-13 14:31:01" u="1"/>
        <s v="2026-03-13 14:33:54" u="1"/>
        <s v="2026-03-03 10:11:04" u="1"/>
        <s v="2026-03-05 08:18:06" u="1"/>
        <s v="2026-03-05 08:20:08" u="1"/>
        <s v="2026-03-13 14:32:32" u="1"/>
        <s v="2026-03-04 14:26:01" u="1"/>
        <s v="2026-03-11 12:40:19" u="1"/>
        <s v="2026-03-02 10:04:44" u="1"/>
        <s v="2026-03-02 09:55:26" u="1"/>
        <s v="2026-03-10 07:50:31" u="1"/>
        <s v="2026-03-02 16:06:38" u="1"/>
        <s v="2026-03-05 09:33:02" u="1"/>
        <s v="2026-03-03 09:33:27" u="1"/>
        <s v="2026-03-03 11:16:34" u="1"/>
        <s v="2026-03-03 11:31:39" u="1"/>
        <s v="2026-03-17 16:17:47" u="1"/>
        <s v="2026-03-03 14:19:40" u="1"/>
        <s v="2026-03-06 16:00:20" u="1"/>
        <s v="2026-03-05 09:50:17" u="1"/>
        <s v="2026-03-04 10:40:29" u="1"/>
        <s v="2026-03-04 12:24:15" u="1"/>
        <s v="2026-03-02 08:38:03" u="1"/>
        <s v="2026-03-02 09:04:24" u="1"/>
        <s v="2026-03-02 09:12:47" u="1"/>
        <s v="2026-03-02 09:23:37" u="1"/>
        <s v="2026-03-02 10:10:37" u="1"/>
        <s v="2026-03-02 10:13:45" u="1"/>
        <s v="2026-03-02 10:39:30" u="1"/>
        <s v="2026-03-02 11:40:50" u="1"/>
        <s v="2026-03-02 12:06:03" u="1"/>
        <s v="2026-03-02 13:04:18" u="1"/>
        <s v="2026-03-02 13:53:01" u="1"/>
        <s v="2026-03-02 14:11:59" u="1"/>
        <s v="2026-03-02 14:28:29" u="1"/>
        <s v="2026-03-02 14:32:40" u="1"/>
        <s v="2026-03-02 14:35:05" u="1"/>
        <s v="2026-03-02 14:57:51" u="1"/>
        <s v="2026-03-02 15:17:23" u="1"/>
        <s v="2026-03-02 15:29:21" u="1"/>
        <s v="2026-03-02 15:38:17" u="1"/>
        <s v="2026-03-02 15:44:56" u="1"/>
        <s v="2026-03-02 16:02:49" u="1"/>
        <s v="2026-03-02 16:22:15" u="1"/>
        <s v="2026-03-02 16:38:47" u="1"/>
        <s v="2026-03-02 17:04:50" u="1"/>
        <s v="2026-03-03 08:48:09" u="1"/>
        <s v="2026-03-02 09:58:31" u="1"/>
        <s v="2026-03-02 10:14:00" u="1"/>
        <s v="2026-03-02 10:46:26" u="1"/>
        <s v="2026-03-03 11:15:46" u="1"/>
        <s v="2026-03-06 09:59:58" u="1"/>
        <s v="2026-03-06 10:01:15" u="1"/>
        <s v="2026-03-09 12:34:23" u="1"/>
        <s v="2026-03-06 10:03:04" u="1"/>
        <s v="2026-03-03 13:14:06" u="1"/>
        <s v="2026-03-10 14:43:43" u="1"/>
        <s v="2026-03-03 15:31:00" u="1"/>
        <s v="2026-03-03 16:47:08" u="1"/>
        <s v="2026-03-03 17:06:19" u="1"/>
        <s v="2026-03-04 09:27:45" u="1"/>
        <s v="2026-03-03 11:15:21" u="1"/>
        <s v="2026-03-02 11:04:42" u="1"/>
        <s v="2026-03-03 14:54:53" u="1"/>
        <s v="2026-03-05 06:35:54" u="1"/>
        <s v="2026-03-05 06:36:31" u="1"/>
        <s v="2026-03-02 08:11:25" u="1"/>
        <s v="2026-03-05 08:35:41" u="1"/>
        <s v="2026-03-02 10:11:40" u="1"/>
        <s v="2026-03-02 10:24:51" u="1"/>
        <s v="2026-03-02 10:25:46" u="1"/>
        <s v="2026-03-02 11:26:33" u="1"/>
        <s v="2026-03-02 11:28:23" u="1"/>
        <s v="2026-03-02 13:34:42" u="1"/>
        <s v="2026-03-02 13:35:06" u="1"/>
        <s v="2026-03-02 13:48:58" u="1"/>
        <s v="2026-03-04 14:30:47" u="1"/>
        <s v="2026-03-02 14:50:27" u="1"/>
        <s v="2026-03-02 15:14:13" u="1"/>
        <s v="2026-03-02 15:31:39" u="1"/>
        <s v="2026-03-05 15:35:06" u="1"/>
        <s v="2026-03-02 17:09:31" u="1"/>
        <s v="2026-03-04 11:19:46" u="1"/>
        <s v="2026-03-09 07:10:43" u="1"/>
        <s v="2026-03-03 08:37:20" u="1"/>
        <s v="2026-03-05 14:10:05" u="1"/>
        <s v="2026-03-06 09:23:21" u="1"/>
        <s v="2026-03-06 09:50:24" u="1"/>
        <s v="2026-03-03 10:04:55" u="1"/>
        <s v="2026-03-03 11:23:36" u="1"/>
        <s v="2026-03-09 07:16:50" u="1"/>
        <s v="2026-03-03 13:33:39" u="1"/>
        <s v="2026-03-03 14:26:24" u="1"/>
        <s v="2026-03-02 08:40:47" u="1"/>
        <s v="2026-03-03 09:22:01" u="1"/>
        <s v="2026-03-03 12:28:03" u="1"/>
        <s v="2026-03-04 13:23:27" u="1"/>
        <s v="2026-03-10 06:20:00" u="1"/>
        <s v="2026-03-04 09:50:34" u="1"/>
        <s v="2026-03-02 12:27:39" u="1"/>
        <s v="2026-03-04 13:12:45" u="1"/>
        <s v="2026-03-04 13:27:26" u="1"/>
        <s v="2026-03-04 13:27:40" u="1"/>
        <s v="2026-03-04 13:35:52" u="1"/>
        <s v="2026-03-04 13:59:47" u="1"/>
        <s v="2026-03-04 15:21:15" u="1"/>
        <s v="2026-03-04 15:42:55" u="1"/>
        <s v="2026-03-10 16:39:27" u="1"/>
        <s v="2026-03-04 16:49:52" u="1"/>
        <s v="2026-03-05 07:34:46" u="1"/>
        <s v="2026-03-05 08:01:14" u="1"/>
        <s v="2026-03-05 08:04:08" u="1"/>
        <s v="2026-03-05 08:06:28" u="1"/>
        <s v="2026-03-02 08:21:55" u="1"/>
        <s v="2026-03-02 08:51:57" u="1"/>
        <s v="2026-03-02 08:59:24" u="1"/>
        <s v="2026-03-05 08:59:57" u="1"/>
        <s v="2026-03-02 09:01:15" u="1"/>
        <s v="2026-03-02 09:12:45" u="1"/>
        <s v="2026-03-05 09:15:53" u="1"/>
        <s v="2026-03-02 09:17:08" u="1"/>
        <s v="2026-03-03 09:21:26" u="1"/>
        <s v="2026-03-02 09:22:36" u="1"/>
        <s v="2026-03-02 09:23:21" u="1"/>
        <s v="2026-03-02 09:26:14" u="1"/>
        <s v="2026-03-02 09:28:00" u="1"/>
        <s v="2026-03-02 09:30:00" u="1"/>
        <s v="2026-03-02 09:31:18" u="1"/>
        <s v="2026-03-05 09:36:21" u="1"/>
        <s v="2026-03-02 09:43:21" u="1"/>
        <s v="2026-03-02 09:58:27" u="1"/>
        <s v="2026-03-02 10:08:30" u="1"/>
        <s v="2026-03-03 10:15:32" u="1"/>
        <s v="2026-03-02 10:15:31" u="1"/>
        <s v="2026-03-02 10:24:20" u="1"/>
        <s v="2026-03-02 10:28:15" u="1"/>
        <s v="2026-03-02 10:34:43" u="1"/>
        <s v="2026-03-02 11:10:21" u="1"/>
        <s v="2026-03-05 11:31:13" u="1"/>
        <s v="2026-03-05 11:34:40" u="1"/>
        <s v="2026-03-02 11:35:25" u="1"/>
        <s v="2026-03-02 11:44:03" u="1"/>
        <s v="2026-03-02 11:45:31" u="1"/>
        <s v="2026-03-02 11:53:11" u="1"/>
        <s v="2026-03-02 12:02:17" u="1"/>
        <s v="2026-03-02 12:57:39" u="1"/>
        <s v="2026-03-02 13:12:05" u="1"/>
        <s v="2026-03-02 13:40:16" u="1"/>
        <s v="2026-03-05 14:51:15" u="1"/>
        <s v="2026-03-03 15:03:56" u="1"/>
        <s v="2026-03-02 15:06:08" u="1"/>
        <s v="2026-03-11 15:34:08" u="1"/>
        <s v="2026-03-03 16:38:58" u="1"/>
        <s v="2026-03-04 08:35:34" u="1"/>
        <s v="2026-03-06 08:39:09" u="1"/>
        <s v="2026-03-04 08:49:33" u="1"/>
        <s v="2026-03-04 08:55:41" u="1"/>
        <s v="2026-03-04 09:01:41" u="1"/>
        <s v="2026-03-04 09:05:34" u="1"/>
        <s v="2026-03-04 09:05:45" u="1"/>
        <s v="2026-03-04 09:07:17" u="1"/>
        <s v="2026-03-03 09:27:44" u="1"/>
        <s v="2026-03-06 09:28:00" u="1"/>
        <s v="2026-03-03 09:36:48" u="1"/>
        <s v="2026-03-11 09:38:17" u="1"/>
        <s v="2026-03-03 09:44:18" u="1"/>
        <s v="2026-03-12 09:52:09" u="1"/>
        <s v="2026-03-04 09:52:30" u="1"/>
        <s v="2026-03-03 09:54:44" u="1"/>
        <s v="2026-03-04 10:00:18" u="1"/>
        <s v="2026-03-03 10:05:31" u="1"/>
        <s v="2026-03-04 10:18:48" u="1"/>
        <s v="2026-03-03 11:34:13" u="1"/>
        <s v="2026-03-04 11:35:31" u="1"/>
        <s v="2026-03-04 13:16:05" u="1"/>
        <s v="2026-03-03 13:21:09" u="1"/>
        <s v="2026-03-04 16:00:54" u="1"/>
        <s v="2026-03-04 16:31:48" u="1"/>
        <s v="2026-03-04 16:36:40" u="1"/>
        <s v="2026-03-12 16:36:48" u="1"/>
        <s v="2026-03-04 16:42:49" u="1"/>
        <s v="2026-03-04 17:53:13" u="1"/>
        <s v="2026-03-09 07:47:02" u="1"/>
        <s v="2026-03-09 09:21:12" u="1"/>
        <s v="2026-03-09 09:28:07" u="1"/>
        <s v="2026-03-05 09:29:57" u="1"/>
        <s v="2026-03-05 09:34:05" u="1"/>
        <s v="2026-03-05 09:36:28" u="1"/>
        <s v="2026-03-05 09:49:30" u="1"/>
        <s v="2026-03-05 09:50:54" u="1"/>
        <s v="2026-03-09 10:45:36" u="1"/>
        <s v="2026-03-09 11:01:54" u="1"/>
        <s v="2026-03-09 11:14:22" u="1"/>
        <s v="2026-03-13 11:33:00" u="1"/>
        <s v="2026-03-12 11:38:47" u="1"/>
        <s v="2026-03-05 12:37:54" u="1"/>
        <s v="2026-03-09 13:37:13" u="1"/>
        <s v="2026-03-05 14:01:28" u="1"/>
        <s v="2026-03-05 14:36:25" u="1"/>
        <s v="2026-03-05 14:43:35" u="1"/>
        <s v="2026-03-09 16:22:49" u="1"/>
        <s v="2026-03-09 16:25:57" u="1"/>
        <s v="2026-03-09 16:41:00" u="1"/>
        <s v="2026-03-09 16:46:16" u="1"/>
        <s v="2026-03-12 06:23:48" u="1"/>
        <s v="2026-03-16 09:05:07" u="1"/>
        <s v="2026-03-16 12:32:59" u="1"/>
        <s v="2026-03-16 15:06:18" u="1"/>
        <s v="2026-03-13 16:00:49" u="1"/>
        <s v="2026-03-06 11:18:27" u="1"/>
        <s v="2026-03-04 08:32:22" u="1"/>
        <s v="2026-03-04 09:45:13" u="1"/>
        <s v="2026-03-04 10:39:13" u="1"/>
        <s v="2026-03-04 14:49:17" u="1"/>
        <s v="2026-03-04 17:34:53" u="1"/>
        <s v="2026-03-03 12:26:14" u="1"/>
        <s v="2026-03-13 11:04:16" u="1"/>
        <s v="2026-03-04 09:53:09" u="1"/>
        <s v="2026-03-03 08:37:49" u="1"/>
        <s v="2026-02-26 16:46:28" u="1"/>
        <s v="2026-03-03 08:15:18" u="1"/>
        <s v="2026-03-02 09:54:00" u="1"/>
        <s v="2026-03-05 13:35:08" u="1"/>
        <s v="2026-03-06 09:57:17" u="1"/>
        <s v="2026-03-05 16:17:36" u="1"/>
        <s v="2026-03-06 11:15:54" u="1"/>
        <s v="2026-03-03 16:17:46" u="1"/>
        <s v="2026-03-04 10:37:09" u="1"/>
        <s v="2026-03-06 11:04:46" u="1"/>
        <s v="2026-03-05 13:29:50" u="1"/>
        <s v="2026-03-02 19:10:49" u="1"/>
        <s v="2026-03-13 11:22:54" u="1"/>
        <s v="2026-02-27 14:26:17" u="1"/>
        <s v="2026-03-13 11:43:24" u="1"/>
        <s v="2026-03-20 11:22:00" u="1"/>
        <s v="2026-03-13 11:23:10" u="1"/>
        <s v="2026-03-13 11:22:18" u="1"/>
        <s v="2026-03-13 11:23:28" u="1"/>
        <s v="2026-03-02 15:47:38" u="1"/>
        <s v="2026-03-20 11:22:37" u="1"/>
        <s v="2026-03-20 11:23:45" u="1"/>
        <s v="2026-03-02 15:03:49" u="1"/>
        <s v="2026-03-13 13:41:26" u="1"/>
        <s v="2026-03-20 11:24:00" u="1"/>
        <s v="2026-03-03 13:56:29" u="1"/>
        <s v="2026-03-03 15:19:05" u="1"/>
        <s v="2026-03-03 15:20:07" u="1"/>
        <s v="2026-03-03 15:08:15" u="1"/>
        <s v="2026-03-10 16:25:57" u="1"/>
        <s v="2026-03-11 12:39:55" u="1"/>
        <s v="2026-03-11 12:39:56" u="1"/>
        <s v="2026-03-11 12:39:57" u="1"/>
        <s v="2026-03-11 12:39:58" u="1"/>
        <s v="2026-03-11 12:39:59" u="1"/>
        <s v="2026-03-11 12:40:00" u="1"/>
        <s v="2026-03-11 12:40:01" u="1"/>
        <s v="2026-03-11 12:40:02" u="1"/>
        <s v="2026-03-11 12:40:03" u="1"/>
        <s v="2026-03-11 12:40:04" u="1"/>
        <s v="2026-03-11 12:40:05" u="1"/>
        <s v="2026-03-11 12:40:06" u="1"/>
        <s v="2026-03-11 12:40:07" u="1"/>
        <s v="2026-03-11 12:40:08" u="1"/>
        <s v="2026-03-11 12:40:09" u="1"/>
        <s v="2026-03-11 12:40:10" u="1"/>
        <s v="2026-03-11 12:40:11" u="1"/>
        <s v="2026-03-11 12:40:12" u="1"/>
        <s v="2026-03-11 12:40:13" u="1"/>
        <s v="2026-03-11 12:40:14" u="1"/>
        <s v="2026-03-11 12:40:15" u="1"/>
        <s v="2026-03-11 12:40:16" u="1"/>
        <s v="2026-03-11 12:40:17" u="1"/>
        <s v="2026-03-11 12:40:18" u="1"/>
        <s v="2026-03-11 12:40:20" u="1"/>
        <s v="2026-03-11 12:40:21" u="1"/>
        <s v="2026-03-11 12:40:22" u="1"/>
        <s v="2026-03-11 12:40:23" u="1"/>
        <s v="2026-03-11 12:40:24" u="1"/>
        <s v="2026-03-11 12:40:25" u="1"/>
        <s v="2026-03-11 12:40:26" u="1"/>
        <s v="2026-03-02 15:24:46" u="1"/>
        <s v="2026-03-02 15:38:14" u="1"/>
        <s v="2026-03-03 11:23:15" u="1"/>
        <s v="2026-03-02 10:53:55" u="1"/>
        <s v="2026-02-27 10:03:46" u="1"/>
        <s v="2026-02-27 10:04:41" u="1"/>
        <s v="2026-03-03 15:03:54" u="1"/>
        <s v="2026-03-05 11:00:09" u="1"/>
        <s v="2026-03-04 16:09:48" u="1"/>
        <s v="2026-03-06 07:57:07" u="1"/>
        <s v="2026-03-02 09:01:50" u="1"/>
        <s v="2026-03-03 09:04:07" u="1"/>
        <s v="2026-03-02 10:08:33" u="1"/>
        <s v="2026-03-02 11:50:27" u="1"/>
        <s v="2026-03-02 11:54:38" u="1"/>
        <s v="2026-03-02 13:34:11" u="1"/>
        <s v="2026-03-03 08:22:56" u="1"/>
        <s v="2026-03-03 08:32:06" u="1"/>
        <s v="2026-03-03 08:39:58" u="1"/>
        <s v="2026-03-03 09:09:05" u="1"/>
        <s v="2026-03-02 09:40:39" u="1"/>
        <s v="2026-03-03 12:12:30" u="1"/>
        <s v="2026-03-03 13:20:17" u="1"/>
        <s v="2026-03-03 14:08:41" u="1"/>
        <s v="2026-03-03 14:39:00" u="1"/>
        <s v="2026-03-03 17:57:11" u="1"/>
        <s v="2026-03-03 12:45:59" u="1"/>
        <s v="2026-03-04 13:00:08" u="1"/>
        <s v="2026-03-11 07:24:49" u="1"/>
        <s v="2026-03-04 08:38:36" u="1"/>
        <s v="2026-03-05 09:15:17" u="1"/>
        <s v="2026-03-02 09:22:10" u="1"/>
        <s v="2026-03-05 09:48:16" u="1"/>
        <s v="2026-03-02 10:57:40" u="1"/>
        <s v="2026-03-02 15:33:46" u="1"/>
        <s v="2026-03-05 08:07:35" u="1"/>
        <s v="2026-02-27 17:18:27" u="1"/>
        <s v="2026-03-03 09:03:33" u="1"/>
        <s v="2026-03-03 09:08:37" u="1"/>
        <s v="2026-03-05 09:49:25" u="1"/>
        <s v="2026-03-03 10:30:57" u="1"/>
        <s v="2026-03-05 11:00:38" u="1"/>
        <s v="2026-03-03 14:16:55" u="1"/>
        <s v="2026-03-03 14:16:33" u="1"/>
        <s v="2026-03-03 14:16:08" u="1"/>
        <s v="2026-03-03 14:15:34" u="1"/>
        <s v="2026-03-05 14:30:05" u="1"/>
        <s v="2026-03-03 14:49:45" u="1"/>
        <s v="2026-03-03 15:49:51" u="1"/>
        <s v="2026-03-06 17:05:04" u="1"/>
        <s v="2026-03-03 17:13:49" u="1"/>
        <s v="2026-03-06 10:20:23" u="1"/>
        <s v="2026-03-06 11:53:16" u="1"/>
        <s v="2026-03-04 16:19:42" u="1"/>
        <s v="2026-03-06 16:21:41" u="1"/>
        <s v="2026-03-02 06:26:58" u="1"/>
        <s v="2026-03-05 06:35:17" u="1"/>
        <s v="2026-03-05 06:37:10" u="1"/>
        <s v="2026-03-05 06:37:13" u="1"/>
        <s v="2026-03-09 09:56:10" u="1"/>
        <s v="2026-03-02 10:32:14" u="1"/>
        <s v="2026-03-02 10:47:01" u="1"/>
        <s v="2026-03-02 11:22:52" u="1"/>
        <s v="2026-03-02 11:59:13" u="1"/>
        <s v="2026-03-03 12:35:10" u="1"/>
        <s v="2026-03-03 13:02:05" u="1"/>
        <s v="2026-03-02 13:03:46" u="1"/>
        <s v="2026-03-03 13:44:19" u="1"/>
        <s v="2026-03-09 13:49:30" u="1"/>
        <s v="2026-03-03 15:06:08" u="1"/>
        <s v="2026-03-02 15:48:37" u="1"/>
        <s v="2026-03-02 15:52:58" u="1"/>
        <s v="2026-03-16 16:02:34" u="1"/>
        <s v="2026-03-06 16:11:57" u="1"/>
        <s v="2026-03-03 16:14:17" u="1"/>
        <s v="2026-03-02 17:11:58" u="1"/>
        <s v="2026-03-03 09:29:16" u="1"/>
        <s v="2026-03-03 12:31:03" u="1"/>
        <s v="2026-03-03 13:40:25" u="1"/>
        <s v="2026-03-03 14:07:02" u="1"/>
        <s v="2026-03-03 15:45:48" u="1"/>
        <s v="2026-03-03 16:38:59" u="1"/>
        <s v="2026-03-03 17:50:10" u="1"/>
        <s v="2026-03-09 12:53:30" u="1"/>
        <s v="2026-03-05 14:43:10" u="1"/>
        <s v="2026-03-12 16:42:13" u="1"/>
        <s v="2026-03-04 17:57:05" u="1"/>
        <s v="2026-03-06 14:19:05" u="1"/>
        <s v="2026-03-09 11:10:00" u="1"/>
        <s v="2026-03-09 15:03:05" u="1"/>
        <s v="2026-03-03 14:01:22" u="1"/>
        <s v="2026-03-04 13:00:45" u="1"/>
        <s v="2026-03-02 14:47:58" u="1"/>
        <s v="2026-02-27 13:50:58" u="1"/>
        <s v="2026-03-13 11:33:23" u="1"/>
        <s v="2026-03-04 13:06:50" u="1"/>
        <s v="2026-02-27 16:36:42" u="1"/>
        <s v="2026-03-09 15:00:39" u="1"/>
        <s v="2026-03-03 11:07:30" u="1"/>
        <s v="2026-02-27 08:21:17" u="1"/>
        <s v="2026-03-03 09:54:33" u="1"/>
        <s v="2026-03-02 07:37:04" u="1"/>
        <s v="2026-02-26 16:21:32" u="1"/>
        <s v="2026-03-02 11:39:16" u="1"/>
        <s v="2026-02-27 14:10:30" u="1"/>
        <s v="2026-03-09 13:39:54" u="1"/>
        <s v="2026-03-10 14:49:51" u="1"/>
        <s v="2026-03-03 08:25:18" u="1"/>
        <s v="2026-03-04 07:46:58" u="1"/>
        <s v="2026-02-27 14:11:11" u="1"/>
        <s v="2026-03-03 19:45:56" u="1"/>
        <s v="2026-03-04 10:00:10" u="1"/>
        <s v="2026-02-27 16:08:15" u="1"/>
        <s v="2026-02-27 10:03:17" u="1"/>
        <s v="2026-02-27 16:01:13" u="1"/>
        <s v="2026-02-27 09:54:41" u="1"/>
        <s v="2026-02-26 16:11:15" u="1"/>
        <s v="2026-03-02 09:12:24" u="1"/>
        <s v="2026-02-27 16:42:52" u="1"/>
        <s v="2026-02-17 11:09:25" u="1"/>
        <s v="2026-03-12 08:35:35" u="1"/>
        <s v="2026-03-04 08:09:55" u="1"/>
        <s v="2026-03-04 08:16:11" u="1"/>
        <s v="2026-03-03 07:32:03" u="1"/>
        <s v="2026-03-02 13:51:40" u="1"/>
        <s v="2026-03-04 13:42:54" u="1"/>
        <s v="2026-02-27 14:57:26" u="1"/>
        <s v="2026-02-27 15:10:07" u="1"/>
        <s v="2026-02-27 15:25:01" u="1"/>
        <s v="2026-02-27 16:37:12" u="1"/>
        <s v="2026-03-02 13:20:14" u="1"/>
        <s v="2026-03-13 11:09:34" u="1"/>
        <s v="2026-03-13 11:09:35" u="1"/>
        <s v="2026-03-02 07:01:55" u="1"/>
        <s v="2026-02-26 11:43:08" u="1"/>
        <s v="2026-03-03 14:55:12" u="1"/>
        <s v="2026-02-26 14:47:52" u="1"/>
        <s v="2026-03-03 11:45:39" u="1"/>
        <s v="2026-03-03 12:02:46" u="1"/>
        <s v="2026-02-27 14:49:04" u="1"/>
        <s v="2026-02-27 15:55:01" u="1"/>
        <s v="2026-02-27 16:12:44" u="1"/>
        <s v="2026-02-27 16:29:35" u="1"/>
        <s v="2026-02-27 16:41:22" u="1"/>
        <s v="2026-02-27 16:55:36" u="1"/>
        <s v="2026-03-02 10:51:45" u="1"/>
        <s v="2026-03-02 11:43:40" u="1"/>
        <s v="2026-03-02 13:24:34" u="1"/>
        <s v="2026-03-02 13:40:36" u="1"/>
        <s v="2026-03-02 13:41:37" u="1"/>
        <s v="2026-03-02 13:42:55" u="1"/>
        <s v="2026-03-02 14:00:20" u="1"/>
        <s v="2026-02-27 15:37:54" u="1"/>
        <s v="2026-03-02 16:00:48" u="1"/>
        <s v="2026-02-27 17:25:27" u="1"/>
        <s v="2026-03-03 10:56:25" u="1"/>
        <s v="2026-03-02 12:12:13" u="1"/>
        <s v="2026-03-03 13:13:39" u="1"/>
        <s v="2026-03-03 14:46:14" u="1"/>
        <s v="2026-03-03 15:23:49" u="1"/>
        <s v="2026-03-04 07:40:48" u="1"/>
        <s v="2026-03-04 09:54:04" u="1"/>
        <s v="2026-03-02 11:28:25" u="1"/>
        <s v="2026-03-03 12:52:30" u="1"/>
        <s v="2026-03-05 13:56:28" u="1"/>
        <s v="2026-03-04 14:30:49" u="1"/>
        <s v="2026-02-27 15:05:33" u="1"/>
        <s v="2026-02-27 16:32:52" u="1"/>
        <s v="2026-02-27 18:22:19" u="1"/>
        <s v="2026-03-02 08:09:21" u="1"/>
        <s v="2026-03-02 09:08:32" u="1"/>
        <s v="2026-03-02 09:54:44" u="1"/>
        <s v="2026-03-02 11:02:22" u="1"/>
        <s v="2026-03-05 11:57:36" u="1"/>
        <s v="2026-03-05 14:12:29" u="1"/>
        <s v="2026-03-02 14:52:37" u="1"/>
        <s v="2026-03-02 15:27:18" u="1"/>
        <s v="2026-03-02 16:38:53" u="1"/>
        <s v="2026-03-03 09:22:08" u="1"/>
        <s v="2026-02-27 12:23:52" u="1"/>
        <s v="2026-03-12 15:22:47" u="1"/>
        <s v="2026-03-03 15:38:23" u="1"/>
        <s v="2026-03-03 17:08:21" u="1"/>
        <s v="2026-03-04 07:50:53" u="1"/>
        <s v="2026-03-09 08:58:21" u="1"/>
        <s v="2026-03-04 12:44:31" u="1"/>
        <s v="2026-02-27 13:26:37" u="1"/>
        <s v="2026-03-04 13:41:52" u="1"/>
        <s v="2026-03-04 13:46:47" u="1"/>
        <s v="2026-02-27 13:49:31" u="1"/>
        <s v="2026-02-27 14:16:46" u="1"/>
        <s v="2026-02-27 14:45:45" u="1"/>
        <s v="2026-02-27 15:05:53" u="1"/>
        <s v="2026-02-27 16:03:18" u="1"/>
        <s v="2026-03-04 16:17:08" u="1"/>
        <s v="2026-02-27 16:23:02" u="1"/>
        <s v="2026-03-02 16:33:11" u="1"/>
        <s v="2026-02-27 16:38:05" u="1"/>
        <s v="2026-02-27 16:45:45" u="1"/>
        <s v="2026-03-04 16:48:46" u="1"/>
        <s v="2026-03-02 17:18:53" u="1"/>
        <s v="2026-02-27 17:37:31" u="1"/>
        <s v="2026-02-27 18:14:15" u="1"/>
        <s v="2026-03-10 09:24:06" u="1"/>
        <s v="2026-03-03 10:29:44" u="1"/>
        <s v="2026-03-03 10:52:02" u="1"/>
        <s v="2026-03-02 11:40:14" u="1"/>
        <s v="2026-03-03 13:18:08" u="1"/>
        <s v="2026-03-02 14:48:17" u="1"/>
        <s v="2026-03-03 14:51:03" u="1"/>
        <s v="2026-03-02 14:58:11" u="1"/>
        <s v="2026-03-03 15:05:35" u="1"/>
        <s v="2026-03-03 15:34:41" u="1"/>
        <s v="2026-03-05 15:51:20" u="1"/>
        <s v="2026-03-02 16:08:04" u="1"/>
        <s v="2026-03-02 16:18:05" u="1"/>
        <s v="2026-03-02 16:27:31" u="1"/>
        <s v="2026-03-02 16:38:09" u="1"/>
        <s v="2026-03-03 16:45:33" u="1"/>
        <s v="2026-03-02 17:18:55" u="1"/>
        <s v="2026-03-02 17:27:32" u="1"/>
        <s v="2026-03-03 09:21:39" u="1"/>
        <s v="2026-03-03 12:12:19" u="1"/>
        <s v="2026-03-03 13:25:07" u="1"/>
        <s v="2026-03-03 13:40:59" u="1"/>
        <s v="2026-03-03 14:30:47" u="1"/>
        <s v="2026-03-03 14:31:57" u="1"/>
        <s v="2026-03-03 15:00:20" u="1"/>
        <s v="2026-03-03 15:15:52" u="1"/>
        <s v="2026-03-06 15:51:16" u="1"/>
        <s v="2026-03-03 16:17:39" u="1"/>
        <s v="2026-03-04 09:59:19" u="1"/>
        <s v="2026-03-04 10:36:07" u="1"/>
        <s v="2026-03-04 11:06:26" u="1"/>
        <s v="2026-03-09 13:56:31" u="1"/>
        <s v="2026-03-04 17:12:38" u="1"/>
        <s v="2026-03-04 17:47:24" u="1"/>
        <s v="2026-03-05 07:46:33" u="1"/>
        <s v="2026-03-05 07:55:48" u="1"/>
        <s v="2026-03-13 09:26:08" u="1"/>
        <s v="2026-03-13 09:33:59" u="1"/>
        <s v="2026-03-06 10:49:43" u="1"/>
        <s v="2026-03-13 11:18:17" u="1"/>
        <s v="2026-03-13 11:29:25" u="1"/>
        <s v="2026-03-13 11:41:28" u="1"/>
        <s v="2026-03-13 11:55:46" u="1"/>
        <s v="2026-03-10 16:52:40" u="1"/>
        <s v="2022-03-30 09:59:16" u="1"/>
        <s v="2026-03-04 11:08:49" u="1"/>
        <s v="2026-03-09 08:51:40" u="1"/>
        <s v="2026-03-09 08:50:54" u="1"/>
        <s v="2026-03-09 08:50:04" u="1"/>
        <s v="2026-02-27 14:54:19" u="1"/>
        <s v="2026-02-27 12:32:27" u="1"/>
        <s v="2026-02-27 09:55:56" u="1"/>
        <s v="2026-03-02 06:56:07" u="1"/>
        <s v="2026-03-03 10:17:51" u="1"/>
        <s v="2026-02-27 15:32:47" u="1"/>
        <s v="2026-02-27 12:09:24" u="1"/>
        <s v="2026-02-27 10:38:31" u="1"/>
        <s v="2026-02-27 13:24:46" u="1"/>
        <s v="2026-03-09 16:30:16" u="1"/>
        <s v="2026-02-27 08:09:11" u="1"/>
        <s v="2026-02-27 08:08:11" u="1"/>
        <s v="2026-03-05 12:57:27" u="1"/>
        <s v="2026-02-27 12:15:43" u="1"/>
        <s v="2026-03-09 16:30:17" u="1"/>
        <s v="2026-03-09 16:30:18" u="1"/>
        <s v="2026-03-03 08:26:38" u="1"/>
        <s v="2026-03-09 16:30:19" u="1"/>
        <s v="2026-02-27 15:30:55" u="1"/>
        <s v="2026-02-27 09:56:49" u="1"/>
        <s v="2026-03-09 07:15:15" u="1"/>
        <s v="2026-02-25 11:18:55" u="1"/>
        <s v="2026-02-27 10:54:18" u="1"/>
        <s v="2026-02-27 16:51:07" u="1"/>
        <s v="2026-02-27 14:49:56" u="1"/>
        <s v="2026-02-25 07:23:36" u="1"/>
        <s v="2026-02-03 07:47:03" u="1"/>
        <s v="2026-02-26 13:56:20" u="1"/>
        <s v="2026-02-27 06:48:16" u="1"/>
        <s v="2026-02-06 14:34:58" u="1"/>
        <s v="2026-03-05 09:47:18" u="1"/>
        <s v="2026-02-06 09:05:44" u="1"/>
        <s v="2026-02-27 14:50:17" u="1"/>
        <s v="2026-02-27 12:26:17" u="1"/>
        <s v="2026-02-27 08:01:01" u="1"/>
        <s v="2026-03-06 07:59:47" u="1"/>
        <s v="2026-03-05 11:23:24" u="1"/>
        <s v="2026-02-12 15:40:49" u="1"/>
        <s v="2026-03-02 06:56:38" u="1"/>
        <s v="2026-03-04 13:59:18" u="1"/>
        <s v="2026-03-06 08:49:22" u="1"/>
        <s v="2026-03-02 13:30:39" u="1"/>
        <s v="2026-02-27 08:51:29" u="1"/>
        <s v="2026-02-27 07:40:51" u="1"/>
        <s v="2026-02-27 09:08:10" u="1"/>
        <s v="2026-02-27 09:31:48" u="1"/>
        <s v="2026-02-27 13:10:31" u="1"/>
        <s v="2026-03-13 11:12:00" u="1"/>
        <s v="2026-03-13 11:09:33" u="1"/>
        <s v="2026-02-27 14:46:14" u="1"/>
        <s v="2026-02-27 15:25:20" u="1"/>
        <s v="2026-02-27 16:13:46" u="1"/>
        <s v="2026-03-02 12:05:28" u="1"/>
        <s v="2026-03-11 11:33:34" u="1"/>
        <s v="2026-02-27 09:35:22" u="1"/>
        <s v="2026-02-27 09:46:30" u="1"/>
        <s v="2026-02-27 09:51:53" u="1"/>
        <s v="2026-02-27 10:14:18" u="1"/>
        <s v="2026-02-27 10:16:32" u="1"/>
        <s v="2026-02-27 10:22:03" u="1"/>
        <s v="2026-02-27 10:46:07" u="1"/>
        <s v="2026-02-27 10:48:36" u="1"/>
        <s v="2026-02-27 10:58:21" u="1"/>
        <s v="2026-02-27 11:00:15" u="1"/>
        <s v="2026-02-27 11:02:35" u="1"/>
        <s v="2026-02-27 11:11:01" u="1"/>
        <s v="2026-03-03 14:05:47" u="1"/>
        <s v="2026-02-27 11:22:09" u="1"/>
        <s v="2026-02-27 11:33:18" u="1"/>
        <s v="2026-02-27 11:37:30" u="1"/>
        <s v="2026-02-27 11:39:45" u="1"/>
        <s v="2026-02-27 11:50:24" u="1"/>
        <s v="2026-02-27 11:55:15" u="1"/>
        <s v="2026-02-27 13:18:18" u="1"/>
        <s v="2026-02-27 13:19:22" u="1"/>
        <s v="2026-02-27 13:24:01" u="1"/>
        <s v="2026-02-27 14:20:53" u="1"/>
        <s v="2026-02-27 14:54:21" u="1"/>
        <s v="2026-02-27 14:56:38" u="1"/>
        <s v="2026-02-27 15:13:21" u="1"/>
        <s v="2026-02-27 15:14:28" u="1"/>
        <s v="2026-02-27 15:40:52" u="1"/>
        <s v="2026-02-27 15:52:38" u="1"/>
        <s v="2026-02-27 15:57:49" u="1"/>
        <s v="2026-02-27 16:06:57" u="1"/>
        <s v="2026-02-27 16:43:55" u="1"/>
        <s v="2026-02-27 17:05:22" u="1"/>
        <s v="2026-03-02 08:01:09" u="1"/>
        <s v="2026-02-27 10:03:14" u="1"/>
        <s v="2026-03-05 08:50:20" u="1"/>
        <s v="2026-02-27 11:30:07" u="1"/>
        <s v="2026-02-27 15:55:55" u="1"/>
        <s v="2026-02-27 17:33:17" u="1"/>
        <s v="2026-03-02 15:37:21" u="1"/>
        <s v="2026-02-27 07:45:32" u="1"/>
        <s v="2026-02-27 07:53:57" u="1"/>
        <s v="2026-03-03 08:23:23" u="1"/>
        <s v="2026-02-27 09:50:44" u="1"/>
        <s v="2026-02-27 09:57:10" u="1"/>
        <s v="2026-02-27 10:10:39" u="1"/>
        <s v="2026-02-27 10:20:17" u="1"/>
        <s v="2026-02-27 10:26:19" u="1"/>
        <s v="2026-02-27 10:51:15" u="1"/>
        <s v="2026-02-27 11:05:00" u="1"/>
        <s v="2026-02-27 11:31:27" u="1"/>
        <s v="2026-02-27 11:44:52" u="1"/>
        <s v="2026-02-27 11:53:40" u="1"/>
        <s v="2026-02-27 11:54:59" u="1"/>
        <s v="2026-02-27 11:56:32" u="1"/>
        <s v="2026-02-27 11:58:27" u="1"/>
        <s v="2026-02-27 12:44:48" u="1"/>
        <s v="2026-02-27 13:50:37" u="1"/>
        <s v="2026-02-27 14:13:18" u="1"/>
        <s v="2026-02-27 14:28:56" u="1"/>
        <s v="2026-02-27 15:00:39" u="1"/>
        <s v="2026-02-27 15:07:50" u="1"/>
        <s v="2026-02-27 15:07:56" u="1"/>
        <s v="2026-02-27 15:44:10" u="1"/>
        <s v="2026-02-27 16:26:26" u="1"/>
        <s v="2026-02-27 16:33:09" u="1"/>
        <s v="2026-02-27 16:36:55" u="1"/>
        <s v="2026-02-27 16:38:49" u="1"/>
        <s v="2026-03-02 13:52:16" u="1"/>
        <s v="2026-02-27 15:07:46" u="1"/>
        <s v="2026-02-27 08:37:25" u="1"/>
        <s v="2026-03-03 10:39:08" u="1"/>
        <s v="2026-03-03 10:39:10" u="1"/>
        <s v="2026-02-27 11:56:52" u="1"/>
        <s v="2026-02-27 12:02:12" u="1"/>
        <s v="2026-03-03 12:57:03" u="1"/>
        <s v="2026-02-27 13:13:00" u="1"/>
        <s v="2026-02-27 15:05:35" u="1"/>
        <s v="2026-02-27 15:31:29" u="1"/>
        <s v="2026-03-03 15:54:02" u="1"/>
        <s v="2026-02-27 16:37:37" u="1"/>
        <s v="2026-02-27 17:18:25" u="1"/>
        <s v="2026-03-10 09:36:04" u="1"/>
        <s v="2026-02-27 09:16:35" u="1"/>
        <s v="2026-02-27 10:23:26" u="1"/>
        <s v="2026-02-27 11:53:03" u="1"/>
        <s v="2026-02-27 11:58:21" u="1"/>
        <s v="2026-02-27 11:59:49" u="1"/>
        <s v="2026-02-27 12:25:38" u="1"/>
        <s v="2026-02-27 12:45:59" u="1"/>
        <s v="2026-02-27 14:11:27" u="1"/>
        <s v="2026-03-04 14:17:39" u="1"/>
        <s v="2026-03-02 16:01:33" u="1"/>
        <s v="2026-03-06 16:28:20" u="1"/>
        <s v="2026-02-27 17:46:10" u="1"/>
        <s v="2026-02-27 17:51:24" u="1"/>
        <s v="2026-02-27 17:54:13" u="1"/>
        <s v="2026-02-27 17:57:07" u="1"/>
        <s v="2026-02-27 17:59:41" u="1"/>
        <s v="2026-03-05 09:06:37" u="1"/>
        <s v="2026-03-05 09:24:26" u="1"/>
        <s v="2026-03-02 10:24:47" u="1"/>
        <s v="2026-03-05 11:34:08" u="1"/>
        <s v="2026-03-05 11:36:54" u="1"/>
        <s v="2026-03-05 11:51:16" u="1"/>
        <s v="2026-03-05 11:54:12" u="1"/>
        <s v="2026-03-03 12:23:40" u="1"/>
        <s v="2026-03-03 12:35:24" u="1"/>
        <s v="2026-03-03 12:43:55" u="1"/>
        <s v="2026-03-05 13:03:41" u="1"/>
        <s v="2026-03-05 13:36:52" u="1"/>
        <s v="2026-03-02 13:39:09" u="1"/>
        <s v="2026-03-02 13:52:59" u="1"/>
        <s v="2026-03-03 16:33:08" u="1"/>
        <s v="2026-03-03 16:37:00" u="1"/>
        <s v="2026-03-03 16:41:05" u="1"/>
        <s v="2026-03-06 09:05:17" u="1"/>
        <s v="2026-03-04 09:59:47" u="1"/>
        <s v="2026-03-04 11:39:43" u="1"/>
        <s v="2026-03-06 12:31:31" u="1"/>
        <s v="2026-03-06 12:33:10" u="1"/>
        <s v="2026-03-06 12:42:04" u="1"/>
        <s v="2026-03-06 12:47:08" u="1"/>
        <s v="2026-03-04 13:24:06" u="1"/>
        <s v="2026-03-06 14:52:14" u="1"/>
        <s v="2026-03-06 15:37:43" u="1"/>
        <s v="2026-03-09 07:22:23" u="1"/>
        <s v="2026-03-05 09:18:18" u="1"/>
        <s v="2026-03-05 11:18:59" u="1"/>
        <s v="2026-03-09 13:08:27" u="1"/>
        <s v="2026-03-09 13:18:16" u="1"/>
        <s v="2026-03-09 13:18:24" u="1"/>
        <s v="2026-03-09 13:43:25" u="1"/>
        <s v="2026-03-09 13:44:33" u="1"/>
        <s v="2026-03-09 15:09:29" u="1"/>
        <s v="2026-03-03 07:06:48" u="1"/>
        <s v="2026-03-03 09:48:31" u="1"/>
        <s v="2026-03-03 10:32:29" u="1"/>
        <s v="2026-03-03 14:02:33" u="1"/>
        <s v="2026-03-03 16:17:00" u="1"/>
        <s v="2026-03-02 08:49:53" u="1"/>
        <s v="2026-03-13 11:18:58" u="1"/>
        <s v="2026-03-02 10:35:00" u="1"/>
        <s v="2026-03-02 14:42:41" u="1"/>
        <s v="2026-03-09 07:08:01" u="1"/>
        <s v="2026-03-02 16:22:54" u="1"/>
        <s v="2026-03-09 16:24:19" u="1"/>
        <s v="2026-03-02 14:52:23" u="1"/>
        <s v="2026-03-02 14:47:18" u="1"/>
        <s v="2026-03-02 14:48:03" u="1"/>
        <s v="2026-03-05 15:48:05" u="1"/>
        <s v="2026-02-27 12:20:48" u="1"/>
        <s v="2026-03-09 16:30:12" u="1"/>
        <s v="2026-03-09 16:30:13" u="1"/>
        <s v="2026-03-02 09:55:59" u="1"/>
        <s v="2026-03-09 16:30:14" u="1"/>
        <s v="2026-03-09 16:30:15" u="1"/>
        <s v="2026-02-27 07:46:00" u="1"/>
        <s v="2026-02-27 07:37:25" u="1"/>
        <s v="2026-02-27 07:39:44" u="1"/>
        <s v="2026-02-27 07:41:50" u="1"/>
        <s v="2026-02-27 07:43:33" u="1"/>
        <s v="2026-03-11 16:41:47" u="1"/>
        <s v="2026-02-26 11:02:23" u="1"/>
        <s v="2026-03-05 08:32:56" u="1"/>
        <s v="2026-03-05 08:25:41" u="1"/>
        <s v="2026-03-02 10:16:38" u="1"/>
        <s v="2026-03-02 10:22:10" u="1"/>
        <s v="2026-03-02 10:57:44" u="1"/>
        <s v="2026-02-27 08:28:48" u="1"/>
        <s v="2026-03-06 10:51:48" u="1"/>
        <s v="2026-03-02 16:53:39" u="1"/>
        <s v="2026-03-04 14:26:16" u="1"/>
        <s v="2026-03-03 07:30:05" u="1"/>
        <s v="2026-03-03 07:56:43" u="1"/>
        <s v="2026-03-02 20:30:56" u="1"/>
        <s v="2026-03-02 20:30:57" u="1"/>
        <s v="2026-03-02 20:30:58" u="1"/>
        <s v="2026-03-02 20:30:59" u="1"/>
        <s v="2026-03-02 20:31:00" u="1"/>
        <s v="2026-03-02 20:19:45" u="1"/>
        <s v="2026-03-02 20:26:43" u="1"/>
        <s v="2026-03-02 20:19:46" u="1"/>
        <s v="2026-03-02 20:31:01" u="1"/>
        <s v="2026-03-02 20:26:44" u="1"/>
        <s v="2026-03-02 20:26:45" u="1"/>
        <s v="2026-03-02 20:31:02" u="1"/>
        <s v="2026-03-02 20:19:47" u="1"/>
        <s v="2026-03-02 20:31:03" u="1"/>
        <s v="2026-03-02 20:26:46" u="1"/>
        <s v="2026-03-02 20:26:47" u="1"/>
        <s v="2026-03-02 20:19:48" u="1"/>
        <s v="2026-03-02 20:26:48" u="1"/>
        <s v="2026-03-02 20:19:49" u="1"/>
        <s v="2026-03-02 20:26:49" u="1"/>
        <s v="2026-03-02 20:31:04" u="1"/>
        <s v="2026-03-02 20:19:50" u="1"/>
        <s v="2026-03-02 20:19:51" u="1"/>
        <s v="2026-03-02 20:26:50" u="1"/>
        <s v="2026-03-02 20:19:52" u="1"/>
        <s v="2026-03-02 20:26:51" u="1"/>
        <s v="2026-03-02 20:19:53" u="1"/>
        <s v="2026-03-04 15:56:23" u="1"/>
        <s v="2026-03-02 20:20:34" u="1"/>
        <s v="2026-03-10 07:39:15" u="1"/>
        <s v="2026-03-05 07:39:15" u="1"/>
        <s v="2026-03-05 07:39:16" u="1"/>
        <s v="2026-03-02 15:54:42" u="1"/>
        <s v="2026-03-13 14:40:30" u="1"/>
        <s v="2026-03-02 08:26:09" u="1"/>
        <s v="2026-03-05 07:39:17" u="1"/>
        <s v="2026-03-05 07:39:18" u="1"/>
        <s v="2026-03-06 10:51:12" u="1"/>
        <s v="2026-03-04 14:15:06" u="1"/>
        <s v="2026-03-05 07:39:19" u="1"/>
        <s v="2026-03-05 07:39:20" u="1"/>
        <s v="2026-03-05 07:39:21" u="1"/>
        <s v="2026-03-05 07:39:22" u="1"/>
        <s v="2026-02-26 15:01:13" u="1"/>
        <s v="2026-02-26 15:08:46" u="1"/>
        <s v="2026-03-05 14:10:37" u="1"/>
        <s v="2026-02-27 11:51:11" u="1"/>
        <s v="2026-03-02 15:46:48" u="1"/>
        <s v="2026-03-10 07:43:50" u="1"/>
        <s v="2026-02-27 12:19:31" u="1"/>
        <s v="2026-02-26 09:24:18" u="1"/>
        <s v="2026-02-27 12:48:56" u="1"/>
        <s v="2026-03-05 12:10:55" u="1"/>
        <s v="2026-03-02 07:54:08" u="1"/>
        <s v="2026-02-25 09:02:04" u="1"/>
        <s v="2026-03-02 14:43:48" u="1"/>
        <s v="2026-02-25 14:30:58" u="1"/>
        <s v="2026-02-24 14:38:40" u="1"/>
        <s v="2026-03-05 11:57:30" u="1"/>
        <s v="2026-03-04 08:38:10" u="1"/>
        <s v="2026-03-02 16:40:46" u="1"/>
        <s v="2026-03-03 14:43:23" u="1"/>
        <s v="2026-02-26 08:13:11" u="1"/>
        <s v="2026-02-26 11:45:01" u="1"/>
        <s v="2026-03-04 13:09:35" u="1"/>
        <s v="2026-03-02 07:54:46" u="1"/>
        <s v="2026-02-27 11:34:38" u="1"/>
        <s v="2026-03-02 08:39:24" u="1"/>
        <s v="2026-03-02 14:41:25" u="1"/>
        <s v="2026-02-27 12:05:43" u="1"/>
        <s v="2026-03-11 15:40:39" u="1"/>
        <s v="2026-02-27 16:25:26" u="1"/>
        <s v="2026-03-02 09:02:42" u="1"/>
        <s v="2026-03-03 13:38:53" u="1"/>
        <s v="2026-03-02 15:17:56" u="1"/>
        <s v="2026-03-02 15:37:29" u="1"/>
        <s v="2026-03-02 16:50:51" u="1"/>
        <s v="2026-03-04 06:41:14" u="1"/>
        <s v="2026-02-27 08:09:36" u="1"/>
        <s v="2026-03-04 06:36:39" u="1"/>
        <s v="2026-03-02 09:26:32" u="1"/>
        <s v="2026-03-04 16:20:35" u="1"/>
        <s v="2026-03-05 11:57:50" u="1"/>
        <s v="2026-03-04 10:37:03" u="1"/>
        <s v="2026-03-04 15:39:57" u="1"/>
        <s v="2026-03-05 08:24:32" u="1"/>
        <s v="2026-03-06 08:37:53" u="1"/>
        <s v="2026-03-02 10:12:14" u="1"/>
        <s v="2026-03-03 13:52:16" u="1"/>
        <s v="2026-03-05 14:34:17" u="1"/>
        <s v="2026-03-05 14:35:08" u="1"/>
        <s v="2026-03-02 14:39:13" u="1"/>
        <s v="2026-03-02 15:42:40" u="1"/>
        <s v="2026-03-02 16:22:53" u="1"/>
        <s v="2026-02-26 16:57:54" u="1"/>
        <s v="2026-02-26 05:40:39" u="1"/>
        <s v="2026-03-05 14:30:23" u="1"/>
        <s v="2026-03-03 10:49:15" u="1"/>
        <s v="2026-03-06 11:46:40" u="1"/>
        <s v="2026-03-05 14:35:28" u="1"/>
        <s v="2026-02-27 14:01:21" u="1"/>
        <s v="2026-03-06 15:29:04" u="1"/>
        <s v="2026-03-04 16:14:08" u="1"/>
        <s v="2026-03-03 16:54:48" u="1"/>
        <s v="2026-03-03 16:56:19" u="1"/>
        <s v="2026-03-05 11:22:55" u="1"/>
        <s v="2026-02-26 13:18:53" u="1"/>
        <s v="2026-02-26 23:43:10" u="1"/>
        <s v="2026-02-27 07:09:10" u="1"/>
        <s v="2026-02-27 07:56:04" u="1"/>
        <s v="2026-02-27 07:59:26" u="1"/>
        <s v="2026-02-27 08:04:19" u="1"/>
        <s v="2026-03-04 08:37:53" u="1"/>
        <s v="2026-02-27 08:56:31" u="1"/>
        <s v="2026-03-05 09:42:18" u="1"/>
        <s v="2026-02-27 09:58:41" u="1"/>
        <s v="2026-02-27 11:52:50" u="1"/>
        <s v="2026-02-27 13:06:16" u="1"/>
        <s v="2026-02-27 13:22:44" u="1"/>
        <s v="2026-02-27 13:30:49" u="1"/>
        <s v="2026-02-27 13:43:49" u="1"/>
        <s v="2026-02-27 13:47:38" u="1"/>
        <s v="2026-03-16 07:09:55" u="1"/>
        <s v="2026-03-09 14:23:01" u="1"/>
        <s v="2026-02-27 14:35:46" u="1"/>
        <s v="2026-03-04 15:02:08" u="1"/>
        <s v="2026-03-04 16:11:13" u="1"/>
        <s v="2026-03-04 16:13:54" u="1"/>
        <s v="2026-03-04 16:17:05" u="1"/>
        <s v="2026-03-04 16:38:16" u="1"/>
        <s v="2026-03-04 16:43:55" u="1"/>
        <s v="2026-02-27 17:12:11" u="1"/>
        <s v="2026-03-02 17:25:40" u="1"/>
        <s v="2026-03-05 17:26:05" u="1"/>
        <s v="2026-02-27 17:43:19" u="1"/>
        <s v="2026-03-02 18:20:45" u="1"/>
        <s v="2026-02-27 19:27:43" u="1"/>
        <s v="2026-03-10 07:44:22" u="1"/>
        <s v="2026-03-10 08:08:07" u="1"/>
        <s v="2026-03-05 09:28:25" u="1"/>
        <s v="2026-03-05 09:40:42" u="1"/>
        <s v="2026-03-05 09:45:24" u="1"/>
        <s v="2026-03-02 11:46:05" u="1"/>
        <s v="2026-03-02 13:36:44" u="1"/>
        <s v="2026-03-02 14:41:54" u="1"/>
        <s v="2026-03-06 16:54:07" u="1"/>
        <s v="2026-03-09 08:21:58" u="1"/>
        <s v="2026-03-11 09:15:18" u="1"/>
        <s v="2026-03-11 09:21:52" u="1"/>
        <s v="2026-03-09 12:45:17" u="1"/>
        <s v="2026-03-10 14:27:35" u="1"/>
        <s v="2026-03-10 14:28:00" u="1"/>
        <s v="2026-03-10 14:27:12" u="1"/>
        <s v="2026-03-09 20:33:59" u="1"/>
        <s v="2026-03-10 12:36:36" u="1"/>
        <s v="2026-03-10 14:20:15" u="1"/>
        <s v="2026-03-11 08:57:12" u="1"/>
        <s v="2026-03-11 10:41:19" u="1"/>
        <s v="2026-03-11 11:30:07" u="1"/>
        <s v="2026-02-26 15:59:53" u="1"/>
        <s v="2026-02-26 15:52:01" u="1"/>
        <s v="2026-02-26 16:03:46" u="1"/>
        <s v="2026-03-02 15:21:15" u="1"/>
        <s v="2026-03-03 14:03:56" u="1"/>
        <s v="2026-03-02 11:07:36" u="1"/>
        <s v="2026-03-02 14:39:43" u="1"/>
        <s v="2026-03-02 14:40:04" u="1"/>
        <s v="2026-02-26 16:22:12" u="1"/>
        <s v="2026-03-05 09:59:01" u="1"/>
        <s v="2026-03-10 16:27:15" u="1"/>
        <s v="2026-03-02 09:51:44" u="1"/>
        <s v="2026-03-10 09:29:51" u="1"/>
        <s v="2026-03-10 08:10:56" u="1"/>
        <s v="2026-03-06 13:14:40" u="1"/>
        <s v="2026-03-03 13:45:21" u="1"/>
        <s v="2026-03-02 16:50:31" u="1"/>
        <s v="2026-03-03 11:27:21" u="1"/>
        <s v="2026-03-02 10:54:20" u="1"/>
        <s v="2026-03-10 09:26:56" u="1"/>
        <s v="2026-03-10 09:32:17" u="1"/>
        <s v="2026-03-05 14:11:25" u="1"/>
        <s v="2026-03-05 14:11:52" u="1"/>
        <s v="2026-03-05 14:12:14" u="1"/>
        <s v="2026-03-05 14:13:14" u="1"/>
        <s v="2026-03-10 10:08:50" u="1"/>
        <s v="2026-03-10 09:35:16" u="1"/>
        <s v="2026-03-10 09:34:52" u="1"/>
        <s v="2026-03-04 09:40:11" u="1"/>
        <s v="2026-02-23 13:48:35" u="1"/>
        <s v="2026-02-26 15:52:16" u="1"/>
        <s v="2026-02-27 10:05:17" u="1"/>
        <s v="2026-02-27 10:44:06" u="1"/>
        <s v="2026-02-26 17:01:13" u="1"/>
        <s v="2026-02-27 11:56:54" u="1"/>
        <s v="2026-02-26 14:32:34" u="1"/>
        <s v="2026-02-26 19:10:37" u="1"/>
        <s v="2026-03-02 11:05:12" u="1"/>
        <s v="2026-03-05 11:28:45" u="1"/>
        <s v="2026-03-05 11:27:09" u="1"/>
        <s v="2026-03-02 14:44:53" u="1"/>
        <s v="2026-03-04 14:54:12" u="1"/>
        <s v="2026-02-26 16:20:13" u="1"/>
        <s v="2026-03-04 16:29:02" u="1"/>
        <s v="2026-03-04 16:38:00" u="1"/>
        <s v="2026-02-27 12:06:13" u="1"/>
        <s v="2026-02-27 15:28:31" u="1"/>
        <s v="2026-03-02 08:47:21" u="1"/>
        <s v="2026-03-02 08:57:28" u="1"/>
        <s v="2026-02-26 13:54:55" u="1"/>
        <s v="2026-02-26 16:06:57" u="1"/>
        <s v="2026-03-04 17:46:04" u="1"/>
        <s v="2026-03-09 16:00:10" u="1"/>
        <s v="2026-03-09 08:08:17" u="1"/>
        <s v="2026-03-09 07:12:22" u="1"/>
        <s v="2026-03-09 16:06:00" u="1"/>
        <s v="2026-03-09 07:15:44" u="1"/>
        <s v="2026-03-09 07:16:20" u="1"/>
        <s v="2026-02-26 12:34:56" u="1"/>
        <s v="2026-02-27 12:41:45" u="1"/>
        <s v="2026-02-26 12:43:25" u="1"/>
        <s v="2026-02-26 13:35:12" u="1"/>
        <s v="2026-03-09 14:02:13" u="1"/>
        <s v="2026-02-26 14:21:49" u="1"/>
        <s v="2026-02-26 14:29:13" u="1"/>
        <s v="2026-02-26 14:39:27" u="1"/>
        <s v="2026-02-26 15:36:12" u="1"/>
        <s v="2026-02-26 16:14:29" u="1"/>
        <s v="2026-02-26 17:09:32" u="1"/>
        <s v="2026-02-26 17:16:52" u="1"/>
        <s v="2026-02-26 17:19:37" u="1"/>
        <s v="2026-03-09 07:13:22" u="1"/>
        <s v="2026-02-26 20:19:32" u="1"/>
        <s v="2026-02-27 08:05:02" u="1"/>
        <s v="2026-03-04 08:17:21" u="1"/>
        <s v="2026-03-04 10:28:55" u="1"/>
        <s v="2026-03-02 10:36:09" u="1"/>
        <s v="2026-03-02 12:03:13" u="1"/>
        <s v="2026-02-27 12:20:59" u="1"/>
        <s v="2026-03-02 12:21:57" u="1"/>
        <s v="2026-03-02 12:38:10" u="1"/>
        <s v="2026-02-27 13:25:29" u="1"/>
        <s v="2026-03-02 13:28:45" u="1"/>
        <s v="2026-03-02 13:33:00" u="1"/>
        <s v="2026-03-02 13:38:24" u="1"/>
        <s v="2026-03-02 13:41:53" u="1"/>
        <s v="2026-03-04 13:44:20" u="1"/>
        <s v="2026-03-02 13:46:08" u="1"/>
        <s v="2026-03-02 14:10:44" u="1"/>
        <s v="2026-03-02 14:19:53" u="1"/>
        <s v="2026-03-02 16:05:56" u="1"/>
        <s v="2026-03-02 08:27:31" u="1"/>
        <s v="2026-03-11 08:33:48" u="1"/>
        <s v="2026-03-10 09:38:06" u="1"/>
        <s v="2026-03-06 08:11:57" u="1"/>
        <s v="2026-03-11 10:51:33" u="1"/>
        <s v="2026-03-10 13:21:59" u="1"/>
        <s v="2026-03-13 15:22:39" u="1"/>
        <s v="2026-03-13 11:23:23" u="1"/>
        <s v="2026-03-05 11:40:58" u="1"/>
        <s v="2026-02-26 15:45:24" u="1"/>
        <s v="2026-02-26 15:51:07" u="1"/>
        <s v="2026-02-26 15:48:30" u="1"/>
        <s v="2026-02-26 15:49:16" u="1"/>
        <s v="2026-02-26 16:04:40" u="1"/>
        <s v="2026-02-26 15:47:39" u="1"/>
        <s v="2026-02-26 16:02:54" u="1"/>
        <s v="2026-02-26 15:53:05" u="1"/>
        <s v="2026-02-26 15:56:51" u="1"/>
        <s v="2026-02-26 15:57:12" u="1"/>
        <s v="2026-02-26 15:57:31" u="1"/>
        <s v="2026-02-26 15:57:58" u="1"/>
        <s v="2026-02-26 15:49:53" u="1"/>
        <s v="2026-02-26 05:18:10" u="1"/>
        <s v="2026-02-25 23:23:16" u="1"/>
        <s v="2026-02-25 23:24:24" u="1"/>
        <s v="2026-02-27 13:08:17" u="1"/>
        <s v="2026-02-26 16:55:49" u="1"/>
        <s v="2026-03-06 12:17:33" u="1"/>
        <s v="2026-03-06 12:18:02" u="1"/>
        <s v="2026-02-26 09:31:19" u="1"/>
        <s v="2026-02-27 10:45:13" u="1"/>
        <s v="2026-02-27 10:42:37" u="1"/>
        <s v="2026-02-26 05:19:35" u="1"/>
        <s v="2026-02-26 13:56:49" u="1"/>
        <s v="2026-02-26 07:19:23" u="1"/>
        <s v="2026-02-25 23:23:11" u="1"/>
        <s v="2026-02-26 05:20:30" u="1"/>
        <s v="2026-02-27 15:01:30" u="1"/>
        <s v="2026-02-27 07:41:14" u="1"/>
        <s v="2026-02-26 01:30:56" u="1"/>
        <s v="2026-02-26 19:36:21" u="1"/>
        <s v="2026-03-06 08:39:57" u="1"/>
        <s v="2026-03-06 08:40:24" u="1"/>
        <s v="2026-02-26 07:42:54" u="1"/>
        <s v="2026-02-27 11:33:03" u="1"/>
        <s v="2026-03-05 11:56:54" u="1"/>
        <s v="2026-03-05 11:58:32" u="1"/>
        <s v="2026-02-26 15:58:16" u="1"/>
        <s v="2026-03-09 08:09:55" u="1"/>
        <s v="2026-03-03 14:19:48" u="1"/>
        <s v="2026-03-02 09:32:03" u="1"/>
        <s v="2026-01-26 11:50:13" u="1"/>
        <s v="2026-03-02 10:54:06" u="1"/>
        <s v="2026-02-26 12:58:43" u="1"/>
        <s v="2026-02-26 13:02:10" u="1"/>
        <s v="2026-02-27 10:21:04" u="1"/>
        <s v="2026-02-26 13:00:57" u="1"/>
        <s v="2026-02-27 14:18:40" u="1"/>
        <s v="2026-02-03 08:54:22" u="1"/>
        <s v="2026-02-04 16:01:04" u="1"/>
        <s v="2026-02-26 16:05:44" u="1"/>
        <s v="2026-02-26 12:28:38" u="1"/>
        <s v="2026-02-06 08:21:45" u="1"/>
        <s v="2026-02-26 14:07:09" u="1"/>
        <s v="2026-02-26 19:38:04" u="1"/>
        <s v="2026-02-26 19:44:06" u="1"/>
        <s v="2026-03-06 08:38:46" u="1"/>
        <s v="2026-02-26 10:06:23" u="1"/>
        <s v="2026-02-27 10:15:36" u="1"/>
        <s v="2026-02-26 14:50:25" u="1"/>
        <s v="2026-02-27 13:00:05" u="1"/>
        <s v="2026-03-18 11:53:27" u="1"/>
        <s v="2026-03-05 14:11:03" u="1"/>
        <s v="2026-02-26 08:15:49" u="1"/>
        <s v="2026-03-05 06:35:01" u="1"/>
        <s v="2026-02-26 10:28:26" u="1"/>
        <s v="2026-03-02 11:28:46" u="1"/>
        <s v="2026-02-26 13:20:01" u="1"/>
        <s v="2026-02-26 13:36:20" u="1"/>
        <s v="2026-02-26 13:43:24" u="1"/>
        <s v="2026-02-26 14:21:35" u="1"/>
        <s v="2026-02-26 08:26:51" u="1"/>
        <s v="2026-02-26 15:27:01" u="1"/>
        <s v="2026-02-26 16:10:27" u="1"/>
        <s v="2026-03-05 14:09:32" u="1"/>
        <s v="2026-03-06 08:37:21" u="1"/>
        <s v="2026-02-27 10:43:53" u="1"/>
        <s v="2026-02-27 11:04:40" u="1"/>
        <s v="2026-03-02 09:31:56" u="1"/>
        <s v="2026-02-24 14:04:35" u="1"/>
        <s v="2026-02-26 14:26:19" u="1"/>
        <s v="2026-02-27 14:26:28" u="1"/>
        <s v="2026-03-06 08:36:35" u="1"/>
        <s v="2026-03-06 14:27:22" u="1"/>
        <s v="2026-03-06 14:29:31" u="1"/>
        <s v="2026-03-06 13:14:15" u="1"/>
        <s v="2026-02-26 08:20:01" u="1"/>
        <s v="2026-02-26 09:25:22" u="1"/>
        <s v="2026-02-26 13:18:06" u="1"/>
        <s v="2026-02-26 14:33:01" u="1"/>
        <s v="2026-02-26 14:33:32" u="1"/>
        <s v="2026-02-26 14:41:25" u="1"/>
        <s v="2026-02-26 14:58:30" u="1"/>
        <s v="2026-02-26 16:09:55" u="1"/>
        <s v="2026-03-12 14:51:04" u="1"/>
        <s v="2026-03-02 17:14:19" u="1"/>
        <s v="2026-02-27 08:55:26" u="1"/>
        <s v="2026-02-27 11:51:09" u="1"/>
        <s v="2026-02-26 12:23:08" u="1"/>
        <s v="2026-02-27 13:04:39" u="1"/>
        <s v="2026-02-27 13:16:23" u="1"/>
        <s v="2026-02-27 14:01:14" u="1"/>
        <s v="2026-02-27 14:41:27" u="1"/>
        <s v="2026-02-27 15:30:01" u="1"/>
        <s v="2026-02-26 17:19:39" u="1"/>
        <s v="2026-02-27 17:24:47" u="1"/>
        <s v="2026-02-25 06:02:23" u="1"/>
        <s v="2026-03-02 14:30:49" u="1"/>
        <s v="2026-03-02 14:33:31" u="1"/>
        <s v="2026-03-02 14:55:54" u="1"/>
        <s v="2026-03-02 15:08:31" u="1"/>
        <s v="2026-02-27 15:26:27" u="1"/>
        <s v="2026-03-02 15:27:39" u="1"/>
        <s v="2026-02-26 15:34:48" u="1"/>
        <s v="2026-02-27 16:35:48" u="1"/>
        <s v="2026-03-04 06:40:20" u="1"/>
        <s v="2026-03-04 06:35:41" u="1"/>
        <s v="2026-03-05 06:34:14" u="1"/>
        <s v="2026-02-26 10:52:02" u="1"/>
        <s v="2026-02-26 12:31:59" u="1"/>
        <s v="2026-03-03 13:37:52" u="1"/>
        <s v="2026-02-26 13:45:13" u="1"/>
        <s v="2026-02-26 14:28:51" u="1"/>
        <s v="2026-03-02 14:49:25" u="1"/>
        <s v="2026-02-26 14:51:26" u="1"/>
        <s v="2026-02-26 15:25:20" u="1"/>
        <s v="2026-02-26 15:58:52" u="1"/>
        <s v="2026-03-03 08:36:26" u="1"/>
        <s v="2026-02-27 09:03:30" u="1"/>
        <s v="2026-02-27 09:47:49" u="1"/>
        <s v="2026-02-27 10:11:10" u="1"/>
        <s v="2026-02-27 10:23:19" u="1"/>
        <s v="2026-02-27 10:43:04" u="1"/>
        <s v="2026-02-27 10:54:21" u="1"/>
        <s v="2026-03-10 11:05:21" u="1"/>
        <s v="2026-02-27 11:16:02" u="1"/>
        <s v="2026-02-27 11:27:21" u="1"/>
        <s v="2026-02-27 11:36:14" u="1"/>
        <s v="2026-02-27 11:49:06" u="1"/>
        <s v="2026-02-27 11:58:06" u="1"/>
        <s v="2026-02-27 12:06:26" u="1"/>
        <s v="2026-03-06 10:29:00" u="1"/>
        <s v="2026-02-26 07:22:10" u="1"/>
        <s v="2026-03-03 12:38:36" u="1"/>
        <s v="2026-02-26 07:22:11" u="1"/>
        <s v="2026-03-03 13:25:29" u="1"/>
        <s v="2026-03-02 13:48:02" u="1"/>
        <s v="2026-02-27 14:07:40" u="1"/>
        <s v="2026-03-02 14:14:53" u="1"/>
        <s v="2026-02-27 14:32:43" u="1"/>
        <s v="2026-02-27 15:17:51" u="1"/>
        <s v="2026-03-03 16:09:19" u="1"/>
        <s v="2026-02-27 16:56:20" u="1"/>
        <s v="2026-02-27 17:01:25" u="1"/>
        <s v="2026-03-03 17:34:27" u="1"/>
        <s v="2026-03-03 17:56:32" u="1"/>
        <s v="2026-03-02 10:46:15" u="1"/>
        <s v="2026-03-02 11:08:19" u="1"/>
        <s v="2026-03-02 11:15:07" u="1"/>
        <s v="2026-03-03 12:14:44" u="1"/>
        <s v="2026-03-02 13:31:54" u="1"/>
        <s v="2026-03-02 13:52:49" u="1"/>
        <s v="2026-02-26 15:14:41" u="1"/>
        <s v="2026-02-26 16:07:50" u="1"/>
        <s v="2026-03-02 16:11:44" u="1"/>
        <s v="2026-03-02 16:26:04" u="1"/>
        <s v="2026-03-02 16:39:45" u="1"/>
        <s v="2026-03-03 16:53:22" u="1"/>
        <s v="2026-02-26 19:17:12" u="1"/>
        <s v="2026-02-26 19:25:06" u="1"/>
        <s v="2026-02-26 19:25:45" u="1"/>
        <s v="2026-02-26 19:25:51" u="1"/>
        <s v="2026-02-26 19:26:12" u="1"/>
        <s v="2026-03-03 19:26:29" u="1"/>
        <s v="2026-02-26 19:26:56" u="1"/>
        <s v="2026-03-03 19:27:31" u="1"/>
        <s v="2026-02-26 19:27:32" u="1"/>
        <s v="2026-02-26 19:28:29" u="1"/>
        <s v="2026-02-26 19:29:23" u="1"/>
        <s v="2026-02-26 19:30:53" u="1"/>
        <s v="2026-02-26 19:31:05" u="1"/>
        <s v="2026-02-26 19:32:12" u="1"/>
        <s v="2026-02-26 19:33:04" u="1"/>
        <s v="2026-02-26 19:33:32" u="1"/>
        <s v="2026-02-26 19:33:56" u="1"/>
        <s v="2026-03-03 19:42:00" u="1"/>
        <s v="2026-02-26 19:46:06" u="1"/>
        <s v="2026-02-26 19:58:37" u="1"/>
        <s v="2026-03-03 19:59:12" u="1"/>
        <s v="2026-03-03 19:59:17" u="1"/>
        <s v="2026-02-26 19:59:37" u="1"/>
        <s v="2026-02-26 20:00:32" u="1"/>
        <s v="2026-02-26 20:00:57" u="1"/>
        <s v="2026-02-26 20:01:42" u="1"/>
        <s v="2026-03-03 20:02:18" u="1"/>
        <s v="2026-02-25 20:02:53" u="1"/>
        <s v="2026-02-26 20:03:14" u="1"/>
        <s v="2026-02-26 20:03:23" u="1"/>
        <s v="2026-02-26 20:04:14" u="1"/>
        <s v="2026-02-26 20:04:16" u="1"/>
        <s v="2026-02-26 23:21:19" u="1"/>
        <s v="2026-03-03 23:21:50" u="1"/>
        <s v="2026-02-26 23:22:11" u="1"/>
        <s v="2026-03-03 23:22:34" u="1"/>
        <s v="2026-02-26 23:23:51" u="1"/>
        <s v="2026-02-27 01:26:54" u="1"/>
        <s v="2026-02-27 01:27:15" u="1"/>
        <s v="2026-02-27 01:29:15" u="1"/>
        <s v="2026-02-27 01:30:21" u="1"/>
        <s v="2026-02-27 01:31:24" u="1"/>
        <s v="2026-02-27 01:41:40" u="1"/>
        <s v="2026-02-27 05:21:29" u="1"/>
        <s v="2026-02-27 05:24:41" u="1"/>
        <s v="2026-02-27 05:24:53" u="1"/>
        <s v="2026-03-04 05:25:09" u="1"/>
        <s v="2026-02-27 05:25:32" u="1"/>
        <s v="2026-02-27 05:29:05" u="1"/>
        <s v="2026-03-04 05:30:14" u="1"/>
        <s v="2026-02-27 05:33:01" u="1"/>
        <s v="2026-02-27 05:49:32" u="1"/>
        <s v="2026-03-04 07:23:28" u="1"/>
        <s v="2026-02-27 08:36:17" u="1"/>
        <s v="2026-03-09 08:43:29" u="1"/>
        <s v="2026-03-03 09:10:03" u="1"/>
        <s v="2026-02-26 09:19:58" u="1"/>
        <s v="2026-02-26 09:27:08" u="1"/>
        <s v="2026-02-26 09:27:12" u="1"/>
        <s v="2026-02-26 09:28:57" u="1"/>
        <s v="2026-03-06 09:42:44" u="1"/>
        <s v="2026-02-26 10:23:22" u="1"/>
        <s v="2026-02-27 10:23:41" u="1"/>
        <s v="2026-02-26 10:27:20" u="1"/>
        <s v="2026-02-26 10:33:20" u="1"/>
        <s v="2026-02-26 11:00:03" u="1"/>
        <s v="2026-02-27 11:31:34" u="1"/>
        <s v="2026-02-27 11:31:59" u="1"/>
        <s v="2026-02-26 11:32:40" u="1"/>
        <s v="2026-02-27 11:32:52" u="1"/>
        <s v="2026-02-27 11:33:00" u="1"/>
        <s v="2026-02-26 11:33:02" u="1"/>
        <s v="2026-02-27 11:33:08" u="1"/>
        <s v="2026-02-26 11:33:31" u="1"/>
        <s v="2026-02-26 11:34:33" u="1"/>
        <s v="2026-02-26 11:35:06" u="1"/>
        <s v="2026-02-26 11:35:29" u="1"/>
        <s v="2026-02-27 11:37:54" u="1"/>
        <s v="2026-02-27 11:38:15" u="1"/>
        <s v="2026-02-26 11:38:15" u="1"/>
        <s v="2026-02-26 11:38:16" u="1"/>
        <s v="2026-02-26 11:38:17" u="1"/>
        <s v="2026-02-26 11:40:57" u="1"/>
        <s v="2026-03-06 11:44:14" u="1"/>
        <s v="2026-02-26 11:44:16" u="1"/>
        <s v="2026-02-26 12:19:15" u="1"/>
        <s v="2026-02-26 12:37:17" u="1"/>
        <s v="2026-02-26 13:19:42" u="1"/>
        <s v="2026-02-26 13:32:33" u="1"/>
        <s v="2026-02-26 13:32:53" u="1"/>
        <s v="2026-02-26 14:19:35" u="1"/>
        <s v="2026-03-03 15:20:59" u="1"/>
        <s v="2026-02-26 15:30:38" u="1"/>
        <s v="2026-03-03 15:31:56" u="1"/>
        <s v="2026-03-03 15:39:37" u="1"/>
        <s v="2026-02-26 16:03:53" u="1"/>
        <s v="2026-03-03 16:22:56" u="1"/>
        <s v="2026-02-26 16:43:15" u="1"/>
        <s v="2026-02-26 17:08:14" u="1"/>
        <s v="2026-03-06 17:44:39" u="1"/>
        <s v="2026-03-05 18:12:42" u="1"/>
        <s v="2026-02-27 23:21:58" u="1"/>
        <s v="2026-02-26 23:22:34" u="1"/>
        <s v="2026-02-27 23:24:35" u="1"/>
        <s v="2026-02-27 05:15:06" u="1"/>
        <s v="2026-02-27 05:18:37" u="1"/>
        <s v="2026-02-26 05:19:36" u="1"/>
        <s v="2026-02-26 09:09:36" u="1"/>
        <s v="2026-02-26 11:13:22" u="1"/>
        <s v="2026-02-27 11:50:19" u="1"/>
        <s v="2026-02-27 11:50:33" u="1"/>
        <s v="2026-02-26 11:50:47" u="1"/>
        <s v="2026-02-26 11:51:04" u="1"/>
        <s v="2026-02-27 11:51:06" u="1"/>
        <s v="2026-02-26 11:51:14" u="1"/>
        <s v="2026-02-26 11:51:25" u="1"/>
        <s v="2026-02-27 11:52:11" u="1"/>
        <s v="2026-02-26 11:52:32" u="1"/>
        <s v="2026-02-27 12:15:40" u="1"/>
        <s v="2026-02-26 12:33:37" u="1"/>
        <s v="2026-03-04 13:31:19" u="1"/>
        <s v="2026-02-27 05:16:10" u="1"/>
        <s v="2026-02-27 05:17:25" u="1"/>
        <s v="2026-02-27 05:17:58" u="1"/>
        <s v="2026-02-27 05:18:13" u="1"/>
        <s v="2026-02-27 05:18:28" u="1"/>
        <s v="2026-02-27 05:18:35" u="1"/>
        <s v="2026-02-27 05:18:43" u="1"/>
        <s v="2026-02-27 05:18:51" u="1"/>
        <s v="2026-02-27 05:19:26" u="1"/>
        <s v="2026-03-04 05:19:26" u="1"/>
        <s v="2026-02-27 05:19:37" u="1"/>
        <s v="2026-02-27 05:20:50" u="1"/>
        <s v="2026-02-27 05:21:17" u="1"/>
        <s v="2026-02-27 05:21:56" u="1"/>
        <s v="2026-02-26 05:22:27" u="1"/>
        <s v="2026-03-04 09:24:23" u="1"/>
        <s v="2026-02-27 09:26:23" u="1"/>
        <s v="2026-02-26 15:31:50" u="1"/>
        <s v="2026-02-26 15:32:55" u="1"/>
        <s v="2026-02-26 23:43:12" u="1"/>
        <s v="2026-02-27 07:05:05" u="1"/>
        <s v="2026-02-27 07:20:23" u="1"/>
        <s v="2026-02-27 07:21:08" u="1"/>
        <s v="2026-02-27 07:50:24" u="1"/>
        <s v="2026-03-02 07:51:32" u="1"/>
        <s v="2026-03-02 08:00:38" u="1"/>
        <s v="2026-02-27 08:06:39" u="1"/>
        <s v="2026-03-10 08:38:35" u="1"/>
        <s v="2026-02-27 09:51:33" u="1"/>
        <s v="2026-03-09 10:49:22" u="1"/>
        <s v="2026-03-02 11:50:49" u="1"/>
        <s v="2026-03-02 11:58:32" u="1"/>
        <s v="2026-03-02 11:58:35" u="1"/>
        <s v="2026-03-04 12:04:40" u="1"/>
        <s v="2026-03-02 12:07:40" u="1"/>
        <s v="2026-03-02 12:09:17" u="1"/>
        <s v="2026-03-02 12:11:24" u="1"/>
        <s v="2026-03-02 12:13:38" u="1"/>
        <s v="2026-03-02 12:13:55" u="1"/>
        <s v="2026-03-02 12:14:15" u="1"/>
        <s v="2026-03-04 12:17:17" u="1"/>
        <s v="2026-03-09 12:27:53" u="1"/>
        <s v="2026-03-04 12:29:24" u="1"/>
        <s v="2026-03-02 12:41:15" u="1"/>
        <s v="2026-03-02 12:41:58" u="1"/>
        <s v="2026-03-02 12:44:08" u="1"/>
        <s v="2026-03-02 12:47:35" u="1"/>
        <s v="2026-03-02 12:52:40" u="1"/>
        <s v="2026-03-02 12:52:54" u="1"/>
        <s v="2026-03-02 12:53:55" u="1"/>
        <s v="2026-03-02 12:56:43" u="1"/>
        <s v="2026-03-04 13:05:32" u="1"/>
        <s v="2026-03-02 13:08:28" u="1"/>
        <s v="2026-03-02 13:10:22" u="1"/>
        <s v="2026-03-09 13:10:37" u="1"/>
        <s v="2026-03-02 13:15:10" u="1"/>
        <s v="2026-03-09 13:28:18" u="1"/>
        <s v="2026-03-02 13:40:20" u="1"/>
        <s v="2026-03-02 13:41:48" u="1"/>
        <s v="2026-03-04 13:43:42" u="1"/>
        <s v="2026-03-04 13:49:53" u="1"/>
        <s v="2026-03-02 13:52:33" u="1"/>
        <s v="2026-03-02 13:55:47" u="1"/>
        <s v="2026-03-02 13:57:46" u="1"/>
        <s v="2026-03-02 13:58:02" u="1"/>
        <s v="2026-03-02 14:00:28" u="1"/>
        <s v="2026-03-04 14:02:23" u="1"/>
        <s v="2026-03-02 14:02:27" u="1"/>
        <s v="2026-03-02 14:03:14" u="1"/>
        <s v="2026-03-02 14:05:02" u="1"/>
        <s v="2026-03-02 14:06:23" u="1"/>
        <s v="2026-03-04 14:09:15" u="1"/>
        <s v="2026-03-02 14:09:47" u="1"/>
        <s v="2026-03-04 14:13:08" u="1"/>
        <s v="2026-03-09 14:13:51" u="1"/>
        <s v="2026-03-09 14:13:55" u="1"/>
        <s v="2026-03-04 14:15:13" u="1"/>
        <s v="2026-03-09 14:15:36" u="1"/>
        <s v="2026-03-09 14:15:39" u="1"/>
        <s v="2026-03-09 14:16:52" u="1"/>
        <s v="2026-03-04 14:18:52" u="1"/>
        <s v="2026-03-04 14:19:11" u="1"/>
        <s v="2026-03-04 14:21:24" u="1"/>
        <s v="2026-03-04 14:22:22" u="1"/>
        <s v="2026-03-09 14:23:10" u="1"/>
        <s v="2026-03-09 14:23:16" u="1"/>
        <s v="2026-03-04 14:24:41" u="1"/>
        <s v="2026-03-09 14:26:04" u="1"/>
        <s v="2026-03-09 14:28:15" u="1"/>
        <s v="2026-03-09 14:29:47" u="1"/>
        <s v="2026-03-09 14:38:46" u="1"/>
        <s v="2026-03-02 14:39:33" u="1"/>
        <s v="2026-03-09 14:43:58" u="1"/>
        <s v="2026-03-04 14:45:21" u="1"/>
        <s v="2026-03-09 14:48:43" u="1"/>
        <s v="2026-03-09 14:51:54" u="1"/>
        <s v="2026-03-04 15:00:53" u="1"/>
        <s v="2026-03-04 15:10:12" u="1"/>
        <s v="2026-03-02 15:17:06" u="1"/>
        <s v="2026-03-09 15:22:54" u="1"/>
        <s v="2026-03-04 15:23:38" u="1"/>
        <s v="2026-03-02 15:27:04" u="1"/>
        <s v="2026-02-27 15:27:48" u="1"/>
        <s v="2026-03-02 15:39:38" u="1"/>
        <s v="2026-03-02 15:45:10" u="1"/>
        <s v="2026-02-27 16:06:08" u="1"/>
        <s v="2026-03-02 16:21:24" u="1"/>
        <s v="2026-03-09 16:26:53" u="1"/>
        <s v="2026-03-02 16:31:52" u="1"/>
        <s v="2026-03-02 16:34:00" u="1"/>
        <s v="2026-03-04 16:39:09" u="1"/>
        <s v="2026-03-02 16:39:36" u="1"/>
        <s v="2026-03-04 16:42:10" u="1"/>
        <s v="2026-03-04 16:45:59" u="1"/>
        <s v="2026-03-04 16:50:06" u="1"/>
        <s v="2026-03-09 16:52:22" u="1"/>
        <s v="2026-03-02 16:55:02" u="1"/>
        <s v="2026-03-04 17:02:34" u="1"/>
        <s v="2026-03-09 17:07:45" u="1"/>
        <s v="2026-02-27 17:10:43" u="1"/>
        <s v="2026-03-02 17:15:09" u="1"/>
        <s v="2026-03-02 17:16:37" u="1"/>
        <s v="2026-02-27 17:18:53" u="1"/>
        <s v="2026-03-02 17:19:01" u="1"/>
        <s v="2026-03-02 17:23:25" u="1"/>
        <s v="2026-03-02 17:27:15" u="1"/>
        <s v="2026-02-27 17:37:46" u="1"/>
        <s v="2026-03-04 17:42:21" u="1"/>
        <s v="2026-03-09 17:59:19" u="1"/>
        <s v="2026-03-06 07:16:48" u="1"/>
        <s v="2026-03-06 07:47:55" u="1"/>
        <s v="2026-03-02 07:53:08" u="1"/>
        <s v="2026-03-02 08:20:09" u="1"/>
        <s v="2026-03-10 08:27:37" u="1"/>
        <s v="2026-03-05 08:28:59" u="1"/>
        <s v="2026-03-10 08:29:11" u="1"/>
        <s v="2026-03-05 08:32:24" u="1"/>
        <s v="2026-03-06 08:37:40" u="1"/>
        <s v="2026-03-02 08:39:08" u="1"/>
        <s v="2026-03-10 08:40:38" u="1"/>
        <s v="2026-03-05 08:43:47" u="1"/>
        <s v="2026-03-03 09:11:11" u="1"/>
        <s v="2026-03-05 10:25:26" u="1"/>
        <s v="2026-03-10 10:28:22" u="1"/>
        <s v="2026-03-10 10:38:39" u="1"/>
        <s v="2026-03-03 10:40:08" u="1"/>
        <s v="2026-03-06 10:46:57" u="1"/>
        <s v="2026-03-03 14:44:20" u="1"/>
        <s v="2026-03-10 11:07:14" u="1"/>
        <s v="2026-03-10 11:33:05" u="1"/>
        <s v="2026-03-03 11:34:26" u="1"/>
        <s v="2026-03-10 11:35:48" u="1"/>
        <s v="2026-03-05 11:40:33" u="1"/>
        <s v="2026-03-03 12:54:37" u="1"/>
        <s v="2026-03-06 13:11:42" u="1"/>
        <s v="2026-03-02 13:26:20" u="1"/>
        <s v="2026-03-03 13:59:01" u="1"/>
        <s v="2026-03-05 14:18:04" u="1"/>
        <s v="2026-03-05 14:31:05" u="1"/>
        <s v="2026-03-05 14:57:58" u="1"/>
        <s v="2026-03-03 15:11:08" u="1"/>
        <s v="2026-03-03 15:35:27" u="1"/>
        <s v="2026-03-05 17:10:15" u="1"/>
        <s v="2026-03-04 07:50:43" u="1"/>
        <s v="2026-03-06 11:13:21" u="1"/>
        <s v="2026-03-04 12:58:19" u="1"/>
        <s v="2026-02-27 13:57:41" u="1"/>
        <s v="2026-03-04 14:41:21" u="1"/>
        <s v="2026-03-04 14:43:36" u="1"/>
        <s v="2026-03-04 15:09:47" u="1"/>
        <s v="2026-03-04 15:24:43" u="1"/>
        <s v="2026-03-06 15:29:52" u="1"/>
        <s v="2026-03-09 15:41:10" u="1"/>
        <s v="2026-02-27 15:45:51" u="1"/>
        <s v="2026-03-04 15:50:32" u="1"/>
        <s v="2026-03-09 15:55:00" u="1"/>
        <s v="2026-02-27 16:01:54" u="1"/>
        <s v="2026-02-27 16:09:21" u="1"/>
        <s v="2026-02-27 19:22:03" u="1"/>
        <s v="2026-03-02 09:58:43" u="1"/>
        <s v="2026-03-12 15:40:58" u="1"/>
        <s v="2026-02-25 20:02:48" u="1"/>
        <s v="2026-02-25 19:35:38" u="1"/>
        <s v="2026-02-25 09:56:56" u="1"/>
        <s v="2026-02-26 11:26:46" u="1"/>
        <s v="2026-02-25 20:04:28" u="1"/>
        <s v="2026-02-25 16:46:25" u="1"/>
        <s v="2026-02-27 09:53:23" u="1"/>
        <s v="2026-02-27 07:52:24" u="1"/>
        <s v="2026-02-26 12:03:44" u="1"/>
        <s v="2026-03-02 14:28:02" u="1"/>
        <s v="2026-02-26 08:49:15" u="1"/>
        <s v="2026-02-27 14:34:03" u="1"/>
        <s v="2026-03-10 15:02:04" u="1"/>
        <s v="2026-02-27 10:06:32" u="1"/>
        <s v="2026-03-02 11:19:23" u="1"/>
        <s v="2026-03-02 14:26:59" u="1"/>
        <s v="2026-02-26 12:29:56" u="1"/>
        <s v="2026-03-04 13:21:09" u="1"/>
        <s v="2026-03-04 14:04:26" u="1"/>
        <s v="2026-02-25 16:57:11" u="1"/>
        <s v="2026-03-02 17:39:03" u="1"/>
        <s v="2026-03-02 17:43:14" u="1"/>
        <s v="2026-03-02 17:48:51" u="1"/>
        <s v="2026-03-02 17:48:57" u="1"/>
        <s v="2026-02-25 19:25:44" u="1"/>
        <s v="2026-02-25 19:30:32" u="1"/>
        <s v="2026-02-25 19:30:41" u="1"/>
        <s v="2026-02-25 19:36:06" u="1"/>
        <s v="2026-02-25 20:03:00" u="1"/>
        <s v="2026-02-26 01:28:09" u="1"/>
        <s v="2026-02-26 01:28:31" u="1"/>
        <s v="2026-02-26 01:28:46" u="1"/>
        <s v="2026-02-26 01:32:34" u="1"/>
        <s v="2026-02-26 01:41:31" u="1"/>
        <s v="2026-02-26 01:45:05" u="1"/>
        <s v="2026-02-26 05:23:15" u="1"/>
        <s v="2026-02-26 05:24:50" u="1"/>
        <s v="2026-02-26 05:30:35" u="1"/>
        <s v="2026-02-26 05:32:09" u="1"/>
        <s v="2026-02-26 05:34:32" u="1"/>
        <s v="2026-02-26 07:14:10" u="1"/>
        <s v="2026-02-26 07:25:21" u="1"/>
        <s v="2026-02-26 07:50:31" u="1"/>
        <s v="2026-02-27 08:07:36" u="1"/>
        <s v="2026-03-03 09:09:51" u="1"/>
        <s v="2026-02-26 09:17:49" u="1"/>
        <s v="2026-02-26 09:34:38" u="1"/>
        <s v="2026-02-26 10:43:38" u="1"/>
        <s v="2026-02-27 10:53:48" u="1"/>
        <s v="2026-02-26 10:55:59" u="1"/>
        <s v="2026-02-26 11:32:49" u="1"/>
        <s v="2026-02-27 11:37:26" u="1"/>
        <s v="2026-02-27 13:47:39" u="1"/>
        <s v="2026-03-03 15:40:50" u="1"/>
        <s v="2026-03-03 15:40:58" u="1"/>
        <s v="2026-03-03 15:41:00" u="1"/>
        <s v="2026-03-03 15:41:08" u="1"/>
        <s v="2026-03-03 15:41:14" u="1"/>
        <s v="2026-02-26 05:15:59" u="1"/>
        <s v="2026-02-26 05:18:03" u="1"/>
        <s v="2026-02-26 05:18:04" u="1"/>
        <s v="2026-02-26 05:18:40" u="1"/>
        <s v="2026-02-26 07:17:48" u="1"/>
        <s v="2026-02-26 07:19:58" u="1"/>
        <s v="2026-02-27 11:50:32" u="1"/>
        <s v="2026-02-26 05:16:02" u="1"/>
        <s v="2026-02-26 05:16:06" u="1"/>
        <s v="2026-02-26 05:19:13" u="1"/>
        <s v="2026-02-27 05:20:11" u="1"/>
        <s v="2026-02-26 05:21:29" u="1"/>
        <s v="2026-02-26 05:22:31" u="1"/>
        <s v="2026-03-04 07:28:59" u="1"/>
        <s v="2026-03-04 09:59:24" u="1"/>
        <s v="2026-03-04 15:07:14" u="1"/>
        <s v="2026-03-04 16:30:47" u="1"/>
        <s v="2026-03-02 12:19:31" u="1"/>
        <s v="2026-03-05 12:56:22" u="1"/>
        <s v="2026-03-02 14:00:23" u="1"/>
        <s v="2026-03-02 14:13:03" u="1"/>
        <s v="2026-03-02 16:58:46" u="1"/>
        <s v="2026-03-09 10:35:58" u="1"/>
        <s v="2026-03-09 10:44:36" u="1"/>
        <s v="2026-03-09 10:53:28" u="1"/>
        <s v="2026-02-25 15:42:53" u="1"/>
        <s v="2026-02-26 14:17:57" u="1"/>
        <s v="2026-02-25 15:55:57" u="1"/>
        <s v="2026-02-25 16:20:03" u="1"/>
        <s v="2026-02-24 17:31:23" u="1"/>
        <s v="2026-03-02 19:09:39" u="1"/>
        <s v="2026-02-26 11:04:25" u="1"/>
        <s v="2026-02-26 11:26:57" u="1"/>
        <s v="2026-02-25 15:07:08" u="1"/>
        <s v="2026-02-25 16:48:09" u="1"/>
        <s v="2026-03-10 08:09:27" u="1"/>
        <s v="2026-03-02 08:01:14" u="1"/>
        <s v="2026-02-26 10:57:02" u="1"/>
        <s v="2026-03-06 13:12:25" u="1"/>
        <s v="2026-02-24 13:40:57" u="1"/>
        <s v="2026-03-02 09:56:16" u="1"/>
        <s v="2026-03-02 09:57:01" u="1"/>
        <s v="2026-03-03 20:22:32" u="1"/>
        <s v="2026-03-04 14:16:05" u="1"/>
        <s v="2026-03-04 14:17:44" u="1"/>
        <s v="2026-03-04 15:08:39" u="1"/>
        <s v="2026-03-06 14:30:34" u="1"/>
        <s v="2026-02-25 15:51:46" u="1"/>
        <s v="2026-02-26 10:25:27" u="1"/>
        <s v="2026-02-25 17:00:02" u="1"/>
        <s v="2026-02-25 15:56:07" u="1"/>
        <s v="2026-02-26 08:40:34" u="1"/>
        <s v="2026-03-13 07:53:40" u="1"/>
        <s v="2026-02-24 15:40:28" u="1"/>
        <s v="2026-02-25 15:52:51" u="1"/>
        <s v="2026-02-25 16:01:14" u="1"/>
        <s v="2026-02-25 16:30:07" u="1"/>
        <s v="2026-02-25 16:30:34" u="1"/>
        <s v="2026-02-25 16:35:43" u="1"/>
        <s v="2026-02-26 05:26:34" u="1"/>
        <s v="2026-02-26 07:14:43" u="1"/>
        <s v="2026-02-26 07:55:48" u="1"/>
        <s v="2026-02-26 08:19:39" u="1"/>
        <s v="2026-02-26 08:54:03" u="1"/>
        <s v="2026-02-26 09:25:01" u="1"/>
        <s v="2026-02-26 09:42:32" u="1"/>
        <s v="2026-02-26 09:49:13" u="1"/>
        <s v="2026-02-26 10:30:12" u="1"/>
        <s v="2026-02-26 10:30:45" u="1"/>
        <s v="2026-02-26 10:32:37" u="1"/>
        <s v="2026-02-26 10:36:58" u="1"/>
        <s v="2026-02-26 10:46:00" u="1"/>
        <s v="2026-02-26 11:11:45" u="1"/>
        <s v="2026-02-26 11:27:00" u="1"/>
        <s v="2026-02-26 13:07:56" u="1"/>
        <s v="2026-02-26 12:13:21" u="1"/>
        <s v="2026-02-26 15:38:55" u="1"/>
        <s v="2026-02-25 13:35:31" u="1"/>
        <s v="2026-02-26 16:51:32" u="1"/>
        <s v="2026-02-26 16:59:20" u="1"/>
        <s v="2026-02-26 11:11:47" u="1"/>
        <s v="2026-02-25 13:22:39" u="1"/>
        <s v="2026-03-02 07:37:52" u="1"/>
        <s v="2026-02-25 16:05:06" u="1"/>
        <s v="2026-02-27 17:13:04" u="1"/>
        <s v="2026-02-25 17:54:38" u="1"/>
        <s v="2026-02-25 09:43:22" u="1"/>
        <s v="2026-02-26 08:22:12" u="1"/>
        <s v="2026-02-27 10:41:08" u="1"/>
        <s v="2026-02-25 16:05:18" u="1"/>
        <s v="2026-02-25 16:05:58" u="1"/>
        <s v="2026-02-25 16:16:04" u="1"/>
        <s v="2026-02-25 17:07:34" u="1"/>
        <s v="2026-02-25 17:51:29" u="1"/>
        <s v="2026-02-26 06:51:01" u="1"/>
        <s v="2026-02-26 07:03:02" u="1"/>
        <s v="2026-02-26 07:06:23" u="1"/>
        <s v="2026-02-26 08:39:38" u="1"/>
        <s v="2026-02-26 09:02:15" u="1"/>
        <s v="2026-02-26 09:20:17" u="1"/>
        <s v="2026-03-05 06:40:00" u="1"/>
        <s v="2026-02-26 10:48:47" u="1"/>
        <s v="2026-02-26 11:01:17" u="1"/>
        <s v="2026-02-26 11:06:46" u="1"/>
        <s v="2026-02-26 11:14:33" u="1"/>
        <s v="2026-02-26 11:33:16" u="1"/>
        <s v="2026-03-06 12:01:44" u="1"/>
        <s v="2026-02-26 12:18:08" u="1"/>
        <s v="2026-02-26 12:27:52" u="1"/>
        <s v="2026-02-27 13:32:24" u="1"/>
        <s v="2026-02-26 14:38:40" u="1"/>
        <s v="2026-02-26 14:48:12" u="1"/>
        <s v="2026-02-26 15:16:14" u="1"/>
        <s v="2026-03-04 16:13:25" u="1"/>
        <s v="2026-02-26 16:18:43" u="1"/>
        <s v="2026-02-26 16:33:39" u="1"/>
        <s v="2026-02-27 09:01:49" u="1"/>
        <s v="2026-03-04 06:37:38" u="1"/>
        <s v="2026-02-27 10:32:54" u="1"/>
        <s v="2026-02-25 16:57:46" u="1"/>
        <s v="2026-03-05 12:46:52" u="1"/>
        <s v="2026-03-02 08:57:40" u="1"/>
        <s v="2026-03-05 14:08:40" u="1"/>
        <s v="2026-02-26 10:26:38" u="1"/>
        <s v="2026-02-27 06:38:31" u="1"/>
        <s v="2026-02-25 12:12:00" u="1"/>
        <s v="2026-02-25 13:46:50" u="1"/>
        <s v="2026-02-26 16:09:19" u="1"/>
        <s v="2026-02-25 18:02:13" u="1"/>
        <s v="2026-02-26 19:26:05" u="1"/>
        <s v="2026-02-25 19:26:19" u="1"/>
        <s v="2026-02-26 19:26:51" u="1"/>
        <s v="2026-02-25 19:27:22" u="1"/>
        <s v="2026-02-25 19:28:40" u="1"/>
        <s v="2026-02-25 20:00:08" u="1"/>
        <s v="2026-02-26 20:04:05" u="1"/>
        <s v="2026-02-26 01:27:40" u="1"/>
        <s v="2026-02-26 01:27:48" u="1"/>
        <s v="2026-02-26 01:28:11" u="1"/>
        <s v="2026-02-26 01:28:59" u="1"/>
        <s v="2026-02-26 01:29:04" u="1"/>
        <s v="2026-02-26 01:31:37" u="1"/>
        <s v="2026-02-26 01:32:54" u="1"/>
        <s v="2026-02-26 01:32:55" u="1"/>
        <s v="2026-02-26 01:41:16" u="1"/>
        <s v="2026-02-26 01:44:48" u="1"/>
        <s v="2026-02-26 01:47:57" u="1"/>
        <s v="2026-02-26 05:20:20" u="1"/>
        <s v="2026-02-26 05:22:47" u="1"/>
        <s v="2026-02-26 05:23:39" u="1"/>
        <s v="2026-02-26 05:24:09" u="1"/>
        <s v="2026-02-26 05:24:52" u="1"/>
        <s v="2026-02-26 05:25:49" u="1"/>
        <s v="2026-02-26 05:25:52" u="1"/>
        <s v="2026-02-26 05:28:33" u="1"/>
        <s v="2026-02-26 05:30:22" u="1"/>
        <s v="2026-02-26 05:33:35" u="1"/>
        <s v="2026-02-26 08:28:14" u="1"/>
        <s v="2026-02-27 10:01:04" u="1"/>
        <s v="2026-03-09 10:33:15" u="1"/>
        <s v="2026-03-03 10:37:56" u="1"/>
        <s v="2026-02-26 13:08:45" u="1"/>
        <s v="2026-02-27 13:33:18" u="1"/>
        <s v="2026-02-26 14:38:33" u="1"/>
        <s v="2026-02-27 16:49:28" u="1"/>
        <s v="2026-02-26 16:59:28" u="1"/>
        <s v="2026-02-26 23:25:57" u="1"/>
        <s v="2026-02-26 03:26:31" u="1"/>
        <s v="2026-02-26 05:15:57" u="1"/>
        <s v="2026-02-26 05:18:27" u="1"/>
        <s v="2026-02-26 05:20:23" u="1"/>
        <s v="2026-02-26 06:58:39" u="1"/>
        <s v="2026-02-26 11:51:26" u="1"/>
        <s v="2026-02-26 05:17:52" u="1"/>
        <s v="2026-02-26 05:17:57" u="1"/>
        <s v="2026-02-26 05:18:19" u="1"/>
        <s v="2026-02-26 05:19:20" u="1"/>
        <s v="2026-02-26 05:21:10" u="1"/>
        <s v="2026-02-26 05:21:21" u="1"/>
        <s v="2026-02-26 09:26:56" u="1"/>
        <s v="2026-03-05 13:36:18" u="1"/>
        <s v="2026-03-05 13:41:51" u="1"/>
        <s v="2026-02-27 14:02:38" u="1"/>
        <s v="2026-02-27 14:23:23" u="1"/>
        <s v="2026-02-27 14:26:37" u="1"/>
        <s v="2026-02-27 14:30:42" u="1"/>
        <s v="2026-03-03 07:15:05" u="1"/>
        <s v="2026-03-04 15:56:24" u="1"/>
        <s v="2026-03-04 16:12:57" u="1"/>
        <s v="2026-03-04 16:32:36" u="1"/>
        <s v="2026-03-04 16:34:40" u="1"/>
        <s v="2026-03-04 16:36:44" u="1"/>
        <s v="2026-02-27 17:51:21" u="1"/>
        <s v="2026-03-02 08:38:05" u="1"/>
        <s v="2026-03-02 16:25:04" u="1"/>
        <s v="2026-03-06 08:46:19" u="1"/>
        <s v="2026-03-11 11:18:59" u="1"/>
        <s v="2026-03-06 14:46:54" u="1"/>
        <s v="2026-03-06 15:08:44" u="1"/>
        <s v="2026-03-06 15:17:42" u="1"/>
        <s v="2026-03-04 14:12:42" u="1"/>
        <s v="2026-02-26 17:16:48" u="1"/>
        <s v="2026-02-26 10:47:36" u="1"/>
        <s v="2026-02-25 08:22:46" u="1"/>
        <s v="2026-02-25 10:02:46" u="1"/>
        <s v="2026-03-03 16:16:38" u="1"/>
        <s v="2026-02-25 14:37:22" u="1"/>
        <s v="2026-02-26 11:59:20" u="1"/>
        <s v="2026-03-03 17:50:58" u="1"/>
        <s v="2026-02-25 08:20:34" u="1"/>
        <s v="2026-02-26 12:59:45" u="1"/>
        <s v="2026-03-02 09:38:32" u="1"/>
        <s v="2026-02-26 14:52:59" u="1"/>
        <s v="2026-02-26 18:05:17" u="1"/>
        <s v="2026-02-26 14:28:48" u="1"/>
        <s v="2026-02-25 08:44:33" u="1"/>
        <s v="2026-02-25 10:55:31" u="1"/>
        <s v="2026-02-25 11:49:10" u="1"/>
        <s v="2026-02-25 09:40:27" u="1"/>
        <s v="2026-02-25 19:26:40" u="1"/>
        <s v="2026-02-26 14:08:15" u="1"/>
        <s v="2026-02-24 21:19:39" u="1"/>
        <s v="2026-01-27 11:01:13" u="1"/>
        <s v="2026-03-02 10:04:06" u="1"/>
        <s v="2026-03-02 09:10:01" u="1"/>
        <s v="2026-03-02 14:34:00" u="1"/>
        <s v="2026-02-27 07:58:05" u="1"/>
        <s v="2026-02-25 19:36:11" u="1"/>
        <s v="2026-02-25 10:04:38" u="1"/>
        <s v="2026-03-02 11:53:14" u="1"/>
        <s v="2026-02-26 08:58:09" u="1"/>
        <s v="2026-02-27 11:47:00" u="1"/>
        <s v="2026-02-25 08:21:03" u="1"/>
        <s v="2026-01-07 14:18:29" u="1"/>
        <s v="2026-03-02 15:55:33" u="1"/>
        <s v="2026-02-25 08:19:04" u="1"/>
        <s v="2026-01-22 09:13:51" u="1"/>
        <s v="2026-02-27 13:40:49" u="1"/>
        <s v="2026-02-24 15:33:16" u="1"/>
        <s v="2026-02-24 10:04:51" u="1"/>
        <s v="2026-02-26 11:58:48" u="1"/>
        <s v="2026-02-25 07:50:50" u="1"/>
        <s v="2026-02-25 07:51:49" u="1"/>
        <s v="2026-02-25 07:49:18" u="1"/>
        <s v="2026-03-03 09:17:38" u="1"/>
        <s v="2026-02-25 08:43:39" u="1"/>
        <s v="2026-03-10 14:25:45" u="1"/>
        <s v="2026-02-25 07:57:20" u="1"/>
        <s v="2026-03-02 19:46:13" u="1"/>
        <s v="2026-02-25 10:42:45" u="1"/>
        <s v="2026-03-06 08:35:12" u="1"/>
        <s v="2026-03-02 13:50:30" u="1"/>
        <s v="2026-03-03 11:36:13" u="1"/>
        <s v="2026-02-26 13:57:54" u="1"/>
        <s v="2026-02-11 16:15:43" u="1"/>
        <s v="2026-02-26 14:30:40" u="1"/>
        <s v="2026-02-26 14:29:15" u="1"/>
        <s v="2026-02-26 14:31:55" u="1"/>
        <s v="2026-03-10 15:38:25" u="1"/>
        <s v="2026-02-25 12:05:36" u="1"/>
        <s v="2026-03-09 09:37:47" u="1"/>
        <s v="2026-03-09 09:38:02" u="1"/>
        <s v="2026-02-25 14:42:54" u="1"/>
        <s v="2026-03-02 11:53:49" u="1"/>
        <s v="2026-02-12 15:51:06" u="1"/>
        <s v="2026-03-02 21:58:13" u="1"/>
        <s v="2026-02-25 15:30:20" u="1"/>
        <s v="2026-02-25 08:37:07" u="1"/>
        <s v="2026-02-27 08:38:54" u="1"/>
        <s v="2026-02-25 09:25:40" u="1"/>
        <s v="2026-02-25 09:35:00" u="1"/>
        <s v="2026-02-25 09:35:34" u="1"/>
        <s v="2026-02-26 11:24:05" u="1"/>
        <s v="2026-02-25 11:15:52" u="1"/>
        <s v="2026-02-25 13:21:00" u="1"/>
        <s v="2026-02-25 14:45:07" u="1"/>
        <s v="2026-02-25 17:09:00" u="1"/>
        <s v="2026-02-26 08:07:49" u="1"/>
        <s v="2026-03-04 06:41:55" u="1"/>
        <s v="2026-03-04 09:29:48" u="1"/>
        <s v="2026-02-26 11:43:21" u="1"/>
        <s v="2026-02-26 11:18:58" u="1"/>
        <s v="2026-03-04 06:02:13" u="1"/>
        <s v="2026-02-25 06:49:13" u="1"/>
        <s v="2026-02-25 07:00:07" u="1"/>
        <s v="2026-02-25 07:00:21" u="1"/>
        <s v="2026-02-25 07:18:50" u="1"/>
        <s v="2026-02-25 14:59:09" u="1"/>
        <s v="2026-02-25 08:08:02" u="1"/>
        <s v="2026-02-25 08:14:13" u="1"/>
        <s v="2026-02-25 08:21:40" u="1"/>
        <s v="2026-02-25 08:22:15" u="1"/>
        <s v="2026-02-25 08:48:17" u="1"/>
        <s v="2026-02-25 08:54:06" u="1"/>
        <s v="2026-03-05 06:38:15" u="1"/>
        <s v="2026-03-05 16:49:45" u="1"/>
        <s v="2026-02-25 10:39:19" u="1"/>
        <s v="2026-02-25 10:55:15" u="1"/>
        <s v="2026-02-25 11:00:35" u="1"/>
        <s v="2026-02-25 11:12:54" u="1"/>
        <s v="2026-02-25 11:19:13" u="1"/>
        <s v="2026-02-25 09:53:15" u="1"/>
        <s v="2026-02-25 11:39:00" u="1"/>
        <s v="2026-02-25 11:44:54" u="1"/>
        <s v="2026-02-25 11:48:05" u="1"/>
        <s v="2026-02-25 13:21:53" u="1"/>
        <s v="2026-02-25 13:34:58" u="1"/>
        <s v="2026-02-25 13:47:27" u="1"/>
        <s v="2026-02-25 13:48:26" u="1"/>
        <s v="2026-02-25 14:51:14" u="1"/>
        <s v="2026-02-25 14:55:34" u="1"/>
        <s v="2026-02-25 15:02:19" u="1"/>
        <s v="2026-02-25 15:06:04" u="1"/>
        <s v="2026-02-25 15:50:03" u="1"/>
        <s v="2026-02-27 11:07:34" u="1"/>
        <s v="2026-02-26 11:18:23" u="1"/>
        <s v="2026-02-27 16:37:28" u="1"/>
        <s v="2026-02-26 11:19:16" u="1"/>
        <s v="2026-02-25 11:33:44" u="1"/>
        <s v="2026-02-25 11:37:16" u="1"/>
        <s v="2026-03-04 09:19:52" u="1"/>
        <s v="2026-03-02 07:36:07" u="1"/>
        <s v="2026-03-04 14:54:03" u="1"/>
        <s v="2026-02-25 16:02:36" u="1"/>
        <s v="2026-02-26 08:45:34" u="1"/>
        <s v="2026-02-25 09:05:45" u="1"/>
        <s v="2026-03-02 10:00:18" u="1"/>
        <s v="2026-02-27 16:04:12" u="1"/>
        <s v="2026-02-27 16:05:03" u="1"/>
        <s v="2026-02-27 10:54:57" u="1"/>
        <s v="2026-02-26 10:57:08" u="1"/>
        <s v="2026-02-26 11:19:30" u="1"/>
        <s v="2026-02-27 11:29:32" u="1"/>
        <s v="2026-02-27 12:31:21" u="1"/>
        <s v="2026-02-27 13:00:08" u="1"/>
        <s v="2026-02-25 07:33:48" u="1"/>
        <s v="2026-03-02 07:54:03" u="1"/>
        <s v="2026-02-25 09:01:35" u="1"/>
        <s v="2026-02-25 09:19:37" u="1"/>
        <s v="2026-02-25 09:25:00" u="1"/>
        <s v="2026-02-25 09:28:06" u="1"/>
        <s v="2026-02-27 09:28:19" u="1"/>
        <s v="2026-02-25 09:45:05" u="1"/>
        <s v="2026-02-25 10:11:07" u="1"/>
        <s v="2026-02-27 10:51:10" u="1"/>
        <s v="2026-02-25 10:58:20" u="1"/>
        <s v="2026-03-02 11:06:34" u="1"/>
        <s v="2026-02-25 11:25:58" u="1"/>
        <s v="2026-02-25 11:31:54" u="1"/>
        <s v="2026-02-25 11:32:29" u="1"/>
        <s v="2026-02-25 12:07:53" u="1"/>
        <s v="2026-02-25 13:03:09" u="1"/>
        <s v="2026-02-25 13:34:10" u="1"/>
        <s v="2026-02-25 13:50:17" u="1"/>
        <s v="2026-02-25 14:22:14" u="1"/>
        <s v="2026-02-25 14:25:56" u="1"/>
        <s v="2026-02-25 14:43:58" u="1"/>
        <s v="2026-02-25 14:48:45" u="1"/>
        <s v="2026-02-25 14:55:37" u="1"/>
        <s v="2026-02-25 15:06:57" u="1"/>
        <s v="2026-02-25 15:07:33" u="1"/>
        <s v="2026-03-02 15:57:30" u="1"/>
        <s v="2026-02-26 09:46:51" u="1"/>
        <s v="2026-02-26 10:30:27" u="1"/>
        <s v="2026-03-02 08:36:51" u="1"/>
        <s v="2026-03-02 12:32:51" u="1"/>
        <s v="2026-03-02 12:52:45" u="1"/>
        <s v="2026-03-02 12:58:04" u="1"/>
        <s v="2026-02-26 13:25:45" u="1"/>
        <s v="2026-02-26 14:12:00" u="1"/>
        <s v="2026-02-26 14:32:07" u="1"/>
        <s v="2026-02-26 14:40:52" u="1"/>
        <s v="2026-02-27 08:04:47" u="1"/>
        <s v="2026-02-27 08:53:26" u="1"/>
        <s v="2026-02-27 09:01:07" u="1"/>
        <s v="2026-02-25 10:58:59" u="1"/>
        <s v="2026-03-04 11:11:29" u="1"/>
        <s v="2026-02-25 11:16:00" u="1"/>
        <s v="2026-02-27 11:39:14" u="1"/>
        <s v="2026-03-03 15:12:49" u="1"/>
        <s v="2026-02-27 17:09:35" u="1"/>
        <s v="2026-02-25 17:40:28" u="1"/>
        <s v="2026-03-02 07:49:48" u="1"/>
        <s v="2026-03-02 08:52:10" u="1"/>
        <s v="2026-03-03 09:48:43" u="1"/>
        <s v="2026-02-25 10:18:24" u="1"/>
        <s v="2026-02-25 10:21:39" u="1"/>
        <s v="2026-02-25 10:53:39" u="1"/>
        <s v="2026-02-26 11:03:48" u="1"/>
        <s v="2026-03-06 08:38:16" u="1"/>
        <s v="2026-02-25 11:32:49" u="1"/>
        <s v="2026-03-02 11:38:06" u="1"/>
        <s v="2026-03-03 12:13:33" u="1"/>
        <s v="2026-02-25 12:13:34" u="1"/>
        <s v="2026-02-25 12:14:37" u="1"/>
        <s v="2026-02-27 07:17:01" u="1"/>
        <s v="2026-02-25 13:59:14" u="1"/>
        <s v="2026-02-25 14:10:43" u="1"/>
        <s v="2026-03-06 08:40:56" u="1"/>
        <s v="2026-02-25 15:32:11" u="1"/>
        <s v="2026-02-25 16:07:25" u="1"/>
        <s v="2026-02-25 16:49:39" u="1"/>
        <s v="2026-02-25 19:18:34" u="1"/>
        <s v="2026-02-25 19:26:02" u="1"/>
        <s v="2026-02-25 19:26:14" u="1"/>
        <s v="2026-02-25 19:29:55" u="1"/>
        <s v="2026-02-25 19:33:00" u="1"/>
        <s v="2026-02-25 19:35:04" u="1"/>
        <s v="2026-02-25 19:46:43" u="1"/>
        <s v="2026-02-26 19:58:27" u="1"/>
        <s v="2026-02-26 20:01:53" u="1"/>
        <s v="2026-02-26 20:03:03" u="1"/>
        <s v="2026-02-25 20:03:12" u="1"/>
        <s v="2026-02-25 20:04:02" u="1"/>
        <s v="2026-02-26 20:04:12" u="1"/>
        <s v="2026-02-25 20:04:32" u="1"/>
        <s v="2026-02-25 23:23:10" u="1"/>
        <s v="2026-02-25 23:23:53" u="1"/>
        <s v="2026-02-26 01:28:27" u="1"/>
        <s v="2026-02-26 01:28:38" u="1"/>
        <s v="2026-02-26 01:29:06" u="1"/>
        <s v="2026-02-26 01:29:24" u="1"/>
        <s v="2026-02-27 01:29:37" u="1"/>
        <s v="2026-02-26 01:40:57" u="1"/>
        <s v="2026-02-26 05:17:38" u="1"/>
        <s v="2026-02-26 05:17:41" u="1"/>
        <s v="2026-02-26 05:21:49" u="1"/>
        <s v="2026-02-26 05:23:16" u="1"/>
        <s v="2026-02-26 05:24:28" u="1"/>
        <s v="2026-02-26 05:24:53" u="1"/>
        <s v="2026-02-26 05:31:00" u="1"/>
        <s v="2026-02-27 06:21:59" u="1"/>
        <s v="2026-02-26 07:23:20" u="1"/>
        <s v="2026-03-06 07:50:53" u="1"/>
        <s v="2026-03-03 07:58:03" u="1"/>
        <s v="2026-02-27 08:11:56" u="1"/>
        <s v="2026-03-03 08:36:13" u="1"/>
        <s v="2026-02-26 08:59:32" u="1"/>
        <s v="2026-02-27 09:05:25" u="1"/>
        <s v="2026-02-27 09:18:00" u="1"/>
        <s v="2026-02-27 09:44:29" u="1"/>
        <s v="2026-02-27 10:26:48" u="1"/>
        <s v="2026-02-27 10:43:06" u="1"/>
        <s v="2026-03-03 11:13:47" u="1"/>
        <s v="2026-03-06 11:18:42" u="1"/>
        <s v="2026-02-26 11:27:35" u="1"/>
        <s v="2026-02-26 11:28:24" u="1"/>
        <s v="2026-02-27 11:30:34" u="1"/>
        <s v="2026-02-27 11:32:16" u="1"/>
        <s v="2026-02-26 11:32:24" u="1"/>
        <s v="2026-02-26 11:33:04" u="1"/>
        <s v="2026-02-26 11:33:44" u="1"/>
        <s v="2026-02-26 11:34:31" u="1"/>
        <s v="2026-03-06 11:37:32" u="1"/>
        <s v="2026-02-27 11:38:03" u="1"/>
        <s v="2026-02-27 12:10:50" u="1"/>
        <s v="2026-02-27 12:19:07" u="1"/>
        <s v="2026-02-27 12:24:30" u="1"/>
        <s v="2026-02-27 12:28:12" u="1"/>
        <s v="2026-02-27 12:31:39" u="1"/>
        <s v="2026-03-02 08:40:41" u="1"/>
        <s v="2026-02-27 15:07:53" u="1"/>
        <s v="2026-02-27 15:07:52" u="1"/>
        <s v="2026-02-26 13:19:16" u="1"/>
        <s v="2026-03-04 15:07:55" u="1"/>
        <s v="2026-02-27 14:05:52" u="1"/>
        <s v="2026-03-03 14:23:01" u="1"/>
        <s v="2026-02-27 15:06:07" u="1"/>
        <s v="2026-03-03 15:06:25" u="1"/>
        <s v="2026-03-06 15:10:47" u="1"/>
        <s v="2026-02-26 15:13:11" u="1"/>
        <s v="2026-02-27 15:13:16" u="1"/>
        <s v="2026-03-03 15:25:02" u="1"/>
        <s v="2026-03-03 15:36:58" u="1"/>
        <s v="2026-03-04 16:24:12" u="1"/>
        <s v="2026-02-26 17:00:19" u="1"/>
        <s v="2026-02-26 17:39:04" u="1"/>
        <s v="2026-02-27 19:42:14" u="1"/>
        <s v="2026-02-26 23:25:26" u="1"/>
        <s v="2026-03-04 23:25:44" u="1"/>
        <s v="2026-03-04 23:26:27" u="1"/>
        <s v="2026-02-26 05:16:43" u="1"/>
        <s v="2026-02-27 09:52:56" u="1"/>
        <s v="2026-02-27 10:24:48" u="1"/>
        <s v="2026-02-27 10:28:22" u="1"/>
        <s v="2026-02-27 11:50:38" u="1"/>
        <s v="2026-02-26 11:51:33" u="1"/>
        <s v="2026-02-27 13:38:25" u="1"/>
        <s v="2026-02-26 05:17:25" u="1"/>
        <s v="2026-02-26 05:20:50" u="1"/>
        <s v="2026-02-26 05:21:27" u="1"/>
        <s v="2026-02-26 05:21:15" u="1"/>
        <s v="2026-02-26 05:21:32" u="1"/>
        <s v="2026-02-27 15:30:48" u="1"/>
        <s v="2026-02-27 05:05:41" u="1"/>
        <s v="2026-03-04 12:02:12" u="1"/>
        <s v="2026-03-02 12:11:06" u="1"/>
        <s v="2026-02-27 13:28:58" u="1"/>
        <s v="2026-03-05 13:53:51" u="1"/>
        <s v="2026-03-04 14:00:19" u="1"/>
        <s v="2026-03-04 14:17:51" u="1"/>
        <s v="2026-02-27 16:25:38" u="1"/>
        <s v="2026-03-02 16:35:08" u="1"/>
        <s v="2026-03-04 16:46:30" u="1"/>
        <s v="2026-02-27 17:49:56" u="1"/>
        <s v="2026-03-03 08:37:34" u="1"/>
        <s v="2026-03-03 10:59:52" u="1"/>
        <s v="2026-03-03 13:08:43" u="1"/>
        <s v="2026-03-06 08:33:48" u="1"/>
        <s v="2026-03-06 08:55:01" u="1"/>
        <s v="2026-03-06 09:01:39" u="1"/>
        <s v="2026-03-06 09:07:59" u="1"/>
        <s v="2026-03-06 09:15:36" u="1"/>
        <s v="2026-03-06 09:22:23" u="1"/>
        <s v="2026-03-03 11:41:38" u="1"/>
        <s v="2026-02-27 15:54:03" u="1"/>
        <s v="2026-03-03 17:05:01" u="1"/>
        <s v="2026-03-03 17:13:08" u="1"/>
        <s v="2026-02-26 11:26:49" u="1"/>
        <s v="2026-02-25 14:03:28" u="1"/>
        <s v="2026-02-26 09:50:51" u="1"/>
        <s v="2026-02-24 16:57:31" u="1"/>
        <s v="2026-03-03 12:13:01" u="1"/>
        <s v="2026-02-25 14:20:43" u="1"/>
        <s v="2026-02-25 10:18:40" u="1"/>
        <s v="2026-03-10 14:42:39" u="1"/>
        <s v="2026-02-26 09:19:01" u="1"/>
        <s v="2026-03-02 07:34:15" u="1"/>
        <s v="2026-02-24 18:48:52" u="1"/>
        <s v="2026-02-24 18:49:23" u="1"/>
        <s v="2026-02-26 11:41:03" u="1"/>
        <s v="2026-02-26 11:41:43" u="1"/>
        <s v="2026-02-26 11:42:06" u="1"/>
        <s v="2026-02-26 11:42:36" u="1"/>
        <s v="2026-02-26 07:54:10" u="1"/>
        <s v="2026-02-26 08:07:41" u="1"/>
        <s v="2026-02-26 10:59:46" u="1"/>
        <s v="2026-02-25 13:35:55" u="1"/>
        <s v="2026-02-25 16:34:26" u="1"/>
        <s v="2026-02-24 17:02:35" u="1"/>
        <s v="2026-02-26 12:01:14" u="1"/>
        <s v="2026-02-26 07:15:20" u="1"/>
        <s v="2026-02-26 08:50:11" u="1"/>
        <s v="2026-02-26 09:06:46" u="1"/>
        <s v="2026-02-26 14:01:40" u="1"/>
        <s v="2026-02-26 14:01:39" u="1"/>
        <s v="2026-02-26 14:01:42" u="1"/>
        <s v="2026-02-26 14:23:47" u="1"/>
        <s v="2026-02-26 14:25:49" u="1"/>
        <s v="2026-02-26 08:11:33" u="1"/>
        <s v="2026-02-25 11:56:50" u="1"/>
        <s v="2026-02-25 12:14:20" u="1"/>
        <s v="2026-02-25 12:14:39" u="1"/>
        <s v="2026-02-25 12:14:53" u="1"/>
        <s v="2026-02-25 13:25:18" u="1"/>
        <s v="2026-02-25 13:40:41" u="1"/>
        <s v="2026-02-25 13:46:41" u="1"/>
        <s v="2026-02-25 14:15:29" u="1"/>
        <s v="2026-02-25 14:29:19" u="1"/>
        <s v="2026-02-25 15:17:36" u="1"/>
        <s v="2026-03-02 16:12:05" u="1"/>
        <s v="2026-02-25 17:09:53" u="1"/>
        <s v="2026-02-25 19:26:09" u="1"/>
        <s v="2026-02-25 19:26:46" u="1"/>
        <s v="2026-02-25 19:26:55" u="1"/>
        <s v="2026-02-25 19:27:33" u="1"/>
        <s v="2026-02-25 19:27:34" u="1"/>
        <s v="2026-02-25 19:27:36" u="1"/>
        <s v="2026-02-25 19:31:07" u="1"/>
        <s v="2026-02-25 19:34:03" u="1"/>
        <s v="2026-02-25 19:35:06" u="1"/>
        <s v="2026-02-25 19:35:07" u="1"/>
        <s v="2026-02-25 19:38:51" u="1"/>
        <s v="2026-02-25 19:45:32" u="1"/>
        <s v="2026-02-25 19:53:04" u="1"/>
        <s v="2026-02-25 19:54:06" u="1"/>
        <s v="2026-02-25 20:00:01" u="1"/>
        <s v="2026-02-25 20:02:43" u="1"/>
        <s v="2026-02-25 20:03:33" u="1"/>
        <s v="2026-02-25 20:03:42" u="1"/>
        <s v="2026-02-25 20:04:17" u="1"/>
        <s v="2026-02-25 20:04:20" u="1"/>
        <s v="2026-02-25 23:22:18" u="1"/>
        <s v="2026-02-25 23:22:56" u="1"/>
        <s v="2026-02-25 23:23:50" u="1"/>
        <s v="2026-02-25 23:24:02" u="1"/>
        <s v="2026-02-25 23:24:23" u="1"/>
        <s v="2026-02-25 23:24:31" u="1"/>
        <s v="2026-02-26 01:28:13" u="1"/>
        <s v="2026-02-26 01:28:37" u="1"/>
        <s v="2026-02-26 01:29:47" u="1"/>
        <s v="2026-02-27 12:01:54" u="1"/>
        <s v="2026-03-04 12:07:45" u="1"/>
        <s v="2026-03-04 12:15:22" u="1"/>
        <s v="2026-03-04 13:39:29" u="1"/>
        <s v="2026-03-06 07:10:24" u="1"/>
        <s v="2026-03-06 07:14:34" u="1"/>
        <s v="2026-03-03 09:33:41" u="1"/>
        <s v="2026-03-03 09:35:32" u="1"/>
        <s v="2026-03-03 09:37:18" u="1"/>
        <s v="2026-03-03 09:37:37" u="1"/>
        <s v="2026-02-23 17:47:45" u="1"/>
        <s v="2026-02-26 16:03:34" u="1"/>
        <s v="2026-02-26 09:29:42" u="1"/>
        <s v="2026-02-26 14:13:53" u="1"/>
        <s v="2026-02-25 13:25:17" u="1"/>
        <s v="2026-02-26 11:28:00" u="1"/>
        <s v="2026-02-25 08:14:50" u="1"/>
        <s v="2026-03-04 11:56:03" u="1"/>
        <s v="2026-02-25 11:45:42" u="1"/>
        <s v="2026-03-02 07:15:51" u="1"/>
        <s v="2026-03-02 16:41:02" u="1"/>
        <s v="2026-03-03 14:12:38" u="1"/>
        <s v="2026-02-25 14:07:44" u="1"/>
        <s v="2026-02-25 13:30:47" u="1"/>
        <s v="2026-02-25 16:35:15" u="1"/>
        <s v="2026-02-24 08:36:12" u="1"/>
        <s v="2026-02-24 10:34:20" u="1"/>
        <s v="2026-02-25 14:04:22" u="1"/>
        <s v="2026-02-24 14:52:55" u="1"/>
        <s v="2026-03-10 11:26:08" u="1"/>
        <s v="2026-02-25 16:13:26" u="1"/>
        <s v="2026-02-24 15:07:40" u="1"/>
        <s v="2026-03-02 15:16:32" u="1"/>
        <s v="2026-03-04 14:42:09" u="1"/>
        <s v="2026-02-24 15:24:53" u="1"/>
        <s v="2026-02-25 08:16:47" u="1"/>
        <s v="2026-02-24 11:18:15" u="1"/>
        <s v="2026-03-12 10:29:37" u="1"/>
        <s v="2026-02-24 11:19:20" u="1"/>
        <s v="2026-02-24 14:57:44" u="1"/>
        <s v="2026-03-02 07:47:13" u="1"/>
        <s v="2026-02-24 15:11:16" u="1"/>
        <s v="2026-02-27 16:32:25" u="1"/>
        <s v="2026-02-27 16:33:15" u="1"/>
        <s v="2026-02-27 16:36:10" u="1"/>
        <s v="2026-03-02 09:32:25" u="1"/>
        <s v="2026-02-27 16:34:53" u="1"/>
        <s v="2026-02-24 06:29:58" u="1"/>
        <s v="2026-02-25 11:16:29" u="1"/>
        <s v="2026-02-25 14:24:27" u="1"/>
        <s v="2026-02-27 09:22:50" u="1"/>
        <s v="2026-03-04 11:23:31" u="1"/>
        <s v="2026-02-24 13:21:27" u="1"/>
        <s v="2026-02-24 15:11:27" u="1"/>
        <s v="2026-02-24 15:32:44" u="1"/>
        <s v="2026-02-24 16:56:02" u="1"/>
        <s v="2026-02-25 10:59:25" u="1"/>
        <s v="2026-02-25 13:27:52" u="1"/>
        <s v="2026-02-25 11:26:19" u="1"/>
        <s v="2026-02-24 13:56:53" u="1"/>
        <s v="2026-02-25 15:35:09" u="1"/>
        <s v="2026-02-25 06:57:05" u="1"/>
        <s v="2026-02-25 09:28:47" u="1"/>
        <s v="2026-02-25 12:28:58" u="1"/>
        <s v="2026-03-02 09:36:37" u="1"/>
        <s v="2026-02-24 14:21:20" u="1"/>
        <s v="2026-02-25 14:40:30" u="1"/>
        <s v="2026-02-25 15:13:38" u="1"/>
        <s v="2026-02-24 15:23:10" u="1"/>
        <s v="2026-02-24 15:28:54" u="1"/>
        <s v="2026-02-25 16:55:45" u="1"/>
        <s v="2026-02-24 17:35:54" u="1"/>
        <s v="2026-02-26 08:31:36" u="1"/>
        <s v="2026-03-03 12:03:15" u="1"/>
        <s v="2026-02-26 12:11:11" u="1"/>
        <s v="2026-02-27 14:31:26" u="1"/>
        <s v="2026-03-03 07:24:51" u="1"/>
        <s v="2026-02-24 15:53:32" u="1"/>
        <s v="2026-03-03 08:20:20" u="1"/>
        <s v="2026-02-26 15:06:46" u="1"/>
        <s v="2026-03-03 07:25:31" u="1"/>
        <s v="2026-02-25 12:28:30" u="1"/>
        <s v="2026-02-25 12:43:59" u="1"/>
        <s v="2026-02-25 12:51:20" u="1"/>
        <s v="2026-02-25 13:06:59" u="1"/>
        <s v="2026-02-25 13:11:00" u="1"/>
        <s v="2026-02-25 13:17:12" u="1"/>
        <s v="2026-03-03 06:32:20" u="1"/>
        <s v="2026-02-25 14:22:55" u="1"/>
        <s v="2026-02-25 14:50:00" u="1"/>
        <s v="2026-02-25 15:50:24" u="1"/>
        <s v="2026-02-25 16:27:05" u="1"/>
        <s v="2026-03-02 06:39:40" u="1"/>
        <s v="2026-03-02 08:39:02" u="1"/>
        <s v="2026-03-04 09:14:12" u="1"/>
        <s v="2026-03-02 10:37:12" u="1"/>
        <s v="2026-02-24 15:28:24" u="1"/>
        <s v="2026-02-25 09:19:46" u="1"/>
        <s v="2026-02-26 11:38:29" u="1"/>
        <s v="2026-03-02 12:34:25" u="1"/>
        <s v="2026-02-24 13:17:01" u="1"/>
        <s v="2026-02-24 13:48:22" u="1"/>
        <s v="2026-03-02 13:57:42" u="1"/>
        <s v="2026-03-03 09:56:25" u="1"/>
        <s v="2026-03-05 07:39:39" u="1"/>
        <s v="2026-03-05 07:55:10" u="1"/>
        <s v="2026-03-03 11:30:23" u="1"/>
        <s v="2026-02-25 11:36:55" u="1"/>
        <s v="2026-02-25 11:44:49" u="1"/>
        <s v="2026-02-24 12:30:45" u="1"/>
        <s v="2026-02-24 12:58:43" u="1"/>
        <s v="2026-02-25 13:43:31" u="1"/>
        <s v="2026-02-25 15:06:08" u="1"/>
        <s v="2026-02-25 15:33:54" u="1"/>
        <s v="2026-02-25 15:38:13" u="1"/>
        <s v="2026-03-05 12:45:30" u="1"/>
        <s v="2026-02-24 15:57:37" u="1"/>
        <s v="2026-02-25 15:58:33" u="1"/>
        <s v="2026-02-24 16:25:19" u="1"/>
        <s v="2026-02-24 16:25:24" u="1"/>
        <s v="2026-02-27 17:02:15" u="1"/>
        <s v="2026-02-24 17:06:07" u="1"/>
        <s v="2026-02-25 07:48:58" u="1"/>
        <s v="2026-02-25 08:22:58" u="1"/>
        <s v="2026-03-05 14:08:01" u="1"/>
        <s v="2026-02-25 09:30:46" u="1"/>
        <s v="2026-02-25 09:49:34" u="1"/>
        <s v="2026-02-25 09:50:57" u="1"/>
        <s v="2026-02-25 10:46:01" u="1"/>
        <s v="2026-02-25 11:07:52" u="1"/>
        <s v="2026-02-25 11:32:24" u="1"/>
        <s v="2026-02-25 12:14:52" u="1"/>
        <s v="2026-02-26 14:02:14" u="1"/>
        <s v="2026-02-25 14:02:30" u="1"/>
        <s v="2026-02-25 17:09:32" u="1"/>
        <s v="2026-02-25 17:45:48" u="1"/>
        <s v="2026-02-25 19:26:54" u="1"/>
        <s v="2026-02-25 19:34:02" u="1"/>
        <s v="2026-02-25 19:53:53" u="1"/>
        <s v="2026-02-26 01:28:33" u="1"/>
        <s v="2026-02-26 01:31:01" u="1"/>
        <s v="2026-02-26 01:45:15" u="1"/>
        <s v="2026-02-26 01:45:27" u="1"/>
        <s v="2026-02-26 05:31:41" u="1"/>
        <s v="2026-03-09 11:51:19" u="1"/>
        <s v="2026-03-03 14:58:38" u="1"/>
        <s v="2026-03-03 15:44:01" u="1"/>
        <s v="2026-03-02 08:40:42" u="1"/>
        <s v="2026-03-03 15:53:29" u="1"/>
        <s v="2026-03-03 16:01:23" u="1"/>
        <s v="2026-03-03 16:06:55" u="1"/>
        <s v="2026-02-27 09:21:59" u="1"/>
        <s v="2026-02-27 09:25:37" u="1"/>
        <s v="2026-03-04 07:57:04" u="1"/>
        <s v="2026-02-27 08:22:54" u="1"/>
        <s v="2026-03-04 08:27:46" u="1"/>
        <s v="2026-02-27 10:52:06" u="1"/>
        <s v="2026-03-10 13:45:27" u="1"/>
        <s v="2026-03-10 14:59:23" u="1"/>
        <s v="2026-03-10 15:21:23" u="1"/>
        <s v="2026-03-04 15:21:48" u="1"/>
        <s v="2026-03-05 10:22:38" u="1"/>
        <s v="2026-03-05 10:35:11" u="1"/>
        <s v="2026-03-05 11:46:50" u="1"/>
        <s v="2026-02-26 13:18:20" u="1"/>
        <s v="2026-02-26 14:13:15" u="1"/>
        <s v="2026-03-05 15:03:06" u="1"/>
        <s v="2026-03-05 15:14:04" u="1"/>
        <s v="2026-03-05 15:38:13" u="1"/>
        <s v="2026-02-26 15:46:03" u="1"/>
        <s v="2026-02-27 10:53:05" u="1"/>
        <s v="2026-02-20 09:08:38" u="1"/>
        <s v="2026-03-03 14:17:53" u="1"/>
        <s v="2026-03-04 09:50:19" u="1"/>
        <s v="2026-03-04 09:52:57" u="1"/>
        <s v="2026-03-02 06:05:11" u="1"/>
        <s v="2026-03-02 06:06:35" u="1"/>
        <s v="2026-03-09 14:12:56" u="1"/>
        <s v="2026-02-25 11:44:01" u="1"/>
        <s v="2026-02-24 11:00:35" u="1"/>
        <s v="2026-02-24 15:21:49" u="1"/>
        <s v="2026-02-27 13:42:06" u="1"/>
        <s v="2026-03-02 16:36:37" u="1"/>
        <s v="2026-03-02 16:39:08" u="1"/>
        <s v="2026-02-23 11:05:37" u="1"/>
        <s v="2026-02-27 14:30:01" u="1"/>
        <s v="2026-02-27 14:30:23" u="1"/>
        <s v="2026-02-24 13:37:12" u="1"/>
        <s v="2026-02-25 17:30:29" u="1"/>
        <s v="2026-03-04 18:19:12" u="1"/>
        <s v="2026-03-03 13:58:20" u="1"/>
        <s v="2026-03-03 13:59:56" u="1"/>
        <s v="2026-03-03 13:59:14" u="1"/>
        <s v="2026-03-16 07:13:35" u="1"/>
        <s v="2026-03-04 18:17:46" u="1"/>
        <s v="2026-03-16 15:55:26" u="1"/>
        <s v="2026-02-25 09:53:21" u="1"/>
        <s v="2026-02-24 14:35:03" u="1"/>
        <s v="2026-02-24 14:36:13" u="1"/>
        <s v="2026-02-25 08:09:40" u="1"/>
        <s v="2026-02-25 08:09:05" u="1"/>
        <s v="2026-02-25 08:07:58" u="1"/>
        <s v="2026-03-02 19:21:01" u="1"/>
        <s v="2026-01-15 15:36:43" u="1"/>
        <s v="2026-03-09 09:42:40" u="1"/>
        <s v="2026-02-24 15:34:02" u="1"/>
        <s v="2026-02-24 11:05:22" u="1"/>
        <s v="2026-01-26 14:41:54" u="1"/>
        <s v="2026-02-24 10:21:31" u="1"/>
        <s v="2026-02-23 16:41:54" u="1"/>
        <s v="2026-01-29 09:34:26" u="1"/>
        <s v="2026-03-02 15:46:26" u="1"/>
        <s v="2026-01-28 09:21:29" u="1"/>
        <s v="2026-01-28 09:53:59" u="1"/>
        <s v="2026-02-25 10:38:33" u="1"/>
        <s v="2026-02-24 10:35:12" u="1"/>
        <s v="2026-02-25 13:49:57" u="1"/>
        <s v="2026-02-27 10:07:34" u="1"/>
        <s v="2026-02-27 10:03:39" u="1"/>
        <s v="2026-02-27 09:50:00" u="1"/>
        <s v="2026-02-27 09:49:03" u="1"/>
        <s v="2026-03-06 09:48:11" u="1"/>
        <s v="2026-02-09 14:47:54" u="1"/>
        <s v="2026-03-06 11:16:18" u="1"/>
        <s v="2026-02-25 09:01:47" u="1"/>
        <s v="2026-02-24 12:18:35" u="1"/>
        <s v="2026-02-24 14:11:32" u="1"/>
        <s v="2026-02-24 09:50:18" u="1"/>
        <s v="2026-02-24 10:05:06" u="1"/>
        <s v="2026-02-24 10:19:56" u="1"/>
        <s v="2026-02-24 10:33:39" u="1"/>
        <s v="2026-02-24 14:26:59" u="1"/>
        <s v="2026-02-24 14:36:08" u="1"/>
        <s v="2026-02-25 09:38:14" u="1"/>
        <s v="2026-02-25 16:09:27" u="1"/>
        <s v="2026-02-25 10:57:21" u="1"/>
        <s v="2026-02-25 09:47:39" u="1"/>
        <s v="2026-02-24 14:31:02" u="1"/>
        <s v="2026-02-23 11:57:35" u="1"/>
        <s v="2026-02-27 09:04:13" u="1"/>
        <s v="2026-02-26 15:06:28" u="1"/>
        <s v="2026-03-06 16:03:03" u="1"/>
        <s v="2026-02-24 08:53:42" u="1"/>
        <s v="2026-02-24 10:16:27" u="1"/>
        <s v="2026-02-24 10:35:55" u="1"/>
        <s v="2026-02-23 12:05:28" u="1"/>
        <s v="2026-02-24 12:20:34" u="1"/>
        <s v="2026-02-24 12:22:22" u="1"/>
        <s v="2026-02-24 12:47:03" u="1"/>
        <s v="2026-03-06 16:04:36" u="1"/>
        <s v="2026-02-25 07:12:59" u="1"/>
        <s v="2026-02-27 06:46:53" u="1"/>
        <s v="2026-02-24 10:42:38" u="1"/>
        <s v="2026-02-25 10:49:31" u="1"/>
        <s v="2026-02-24 11:03:52" u="1"/>
        <s v="2026-03-03 17:31:46" u="1"/>
        <s v="2026-02-25 09:02:34" u="1"/>
        <s v="2026-02-25 09:15:30" u="1"/>
        <s v="2026-02-24 07:49:57" u="1"/>
        <s v="2026-03-02 08:32:34" u="1"/>
        <s v="2026-02-26 10:13:09" u="1"/>
        <s v="2026-02-25 10:23:30" u="1"/>
        <s v="2026-02-24 10:25:54" u="1"/>
        <s v="2026-02-27 10:40:51" u="1"/>
        <s v="2026-02-24 10:56:50" u="1"/>
        <s v="2026-02-24 13:09:49" u="1"/>
        <s v="2026-02-24 13:36:45" u="1"/>
        <s v="2026-02-24 15:41:43" u="1"/>
        <s v="2026-02-24 16:10:09" u="1"/>
        <s v="2026-02-25 08:38:55" u="1"/>
        <s v="2026-02-25 09:29:25" u="1"/>
        <s v="2026-02-24 11:24:10" u="1"/>
        <s v="2026-02-25 10:34:18" u="1"/>
        <s v="2026-02-25 11:14:00" u="1"/>
        <s v="2026-03-04 08:27:08" u="1"/>
        <s v="2026-03-04 13:08:18" u="1"/>
        <s v="2026-02-24 10:13:05" u="1"/>
        <s v="2026-02-24 15:28:25" u="1"/>
        <s v="2026-02-24 10:35:48" u="1"/>
        <s v="2026-02-24 10:47:46" u="1"/>
        <s v="2026-02-24 10:53:38" u="1"/>
        <s v="2026-02-24 13:18:30" u="1"/>
        <s v="2026-02-27 15:28:46" u="1"/>
        <s v="2026-02-24 07:20:24" u="1"/>
        <s v="2026-02-24 07:23:22" u="1"/>
        <s v="2026-02-24 08:56:10" u="1"/>
        <s v="2026-02-24 10:12:10" u="1"/>
        <s v="2026-02-24 10:31:11" u="1"/>
        <s v="2026-02-24 10:37:45" u="1"/>
        <s v="2026-02-24 11:00:47" u="1"/>
        <s v="2026-02-24 11:28:30" u="1"/>
        <s v="2026-02-24 11:36:25" u="1"/>
        <s v="2026-02-27 11:36:25" u="1"/>
        <s v="2026-02-24 11:41:59" u="1"/>
        <s v="2026-02-25 11:53:06" u="1"/>
        <s v="2026-02-27 11:59:05" u="1"/>
        <s v="2026-02-27 12:10:57" u="1"/>
        <s v="2026-02-24 12:51:28" u="1"/>
        <s v="2026-02-24 13:52:01" u="1"/>
        <s v="2026-02-24 13:54:06" u="1"/>
        <s v="2026-03-12 14:06:54" u="1"/>
        <s v="2026-02-25 14:55:38" u="1"/>
        <s v="2026-02-24 15:34:29" u="1"/>
        <s v="2026-02-25 11:44:08" u="1"/>
        <s v="2026-02-24 19:56:02" u="1"/>
        <s v="2026-03-02 07:13:07" u="1"/>
        <s v="2026-03-02 07:15:42" u="1"/>
        <s v="2026-02-25 08:04:50" u="1"/>
        <s v="2026-02-25 08:10:01" u="1"/>
        <s v="2026-02-26 08:35:19" u="1"/>
        <s v="2026-02-26 09:02:22" u="1"/>
        <s v="2026-03-04 10:34:22" u="1"/>
        <s v="2026-03-11 11:28:10" u="1"/>
        <s v="2026-02-25 10:58:14" u="1"/>
        <s v="2026-02-26 11:08:58" u="1"/>
        <s v="2026-02-25 12:24:36" u="1"/>
        <s v="2026-02-26 12:46:50" u="1"/>
        <s v="2026-02-25 13:56:35" u="1"/>
        <s v="2026-02-26 13:58:22" u="1"/>
        <s v="2026-02-26 14:12:56" u="1"/>
        <s v="2026-02-25 15:19:59" u="1"/>
        <s v="2026-02-26 15:31:48" u="1"/>
        <s v="2026-02-25 15:32:46" u="1"/>
        <s v="2026-02-26 15:45:35" u="1"/>
        <s v="2026-02-26 16:48:32" u="1"/>
        <s v="2026-02-26 17:14:42" u="1"/>
        <s v="2026-02-26 17:31:01" u="1"/>
        <s v="2026-02-26 17:40:50" u="1"/>
        <s v="2026-02-26 17:48:25" u="1"/>
        <s v="2026-02-26 17:53:40" u="1"/>
        <s v="2026-02-25 19:25:28" u="1"/>
        <s v="2026-02-25 19:26:39" u="1"/>
        <s v="2026-02-26 19:54:36" u="1"/>
        <s v="2026-02-25 20:03:59" u="1"/>
        <s v="2026-02-27 01:27:34" u="1"/>
        <s v="2026-02-26 01:31:50" u="1"/>
        <s v="2026-02-26 09:46:53" u="1"/>
        <s v="2026-02-26 12:01:57" u="1"/>
        <s v="2026-03-03 16:18:07" u="1"/>
        <s v="2026-02-27 05:16:58" u="1"/>
        <s v="2026-02-26 07:27:56" u="1"/>
        <s v="2026-03-04 07:18:40" u="1"/>
        <s v="2026-03-04 07:18:39" u="1"/>
        <s v="2026-03-04 07:18:56" u="1"/>
        <s v="2026-03-04 07:18:53" u="1"/>
        <s v="2026-03-04 07:18:54" u="1"/>
        <s v="2026-03-04 07:19:00" u="1"/>
        <s v="2026-03-04 07:19:06" u="1"/>
        <s v="2026-03-04 11:45:53" u="1"/>
        <s v="2026-03-02 13:00:39" u="1"/>
        <s v="2026-03-04 15:20:31" u="1"/>
        <s v="2026-03-05 09:07:22" u="1"/>
        <s v="2026-03-10 13:43:06" u="1"/>
        <s v="2026-03-06 16:17:30" u="1"/>
        <s v="2026-02-23 15:10:20" u="1"/>
        <s v="2026-02-23 17:45:06" u="1"/>
        <s v="2026-02-24 14:38:01" u="1"/>
        <s v="2026-03-16 15:38:06" u="1"/>
        <s v="2026-02-24 15:16:52" u="1"/>
        <s v="2026-02-23 11:27:02" u="1"/>
        <s v="2026-02-24 15:11:01" u="1"/>
        <s v="2026-02-24 15:10:45" u="1"/>
        <s v="2026-02-23 15:39:52" u="1"/>
        <s v="2026-02-24 17:59:00" u="1"/>
        <s v="2026-02-24 15:11:54" u="1"/>
        <s v="2026-03-02 15:38:34" u="1"/>
        <s v="2026-02-27 18:08:30" u="1"/>
        <s v="2026-03-02 15:39:57" u="1"/>
        <s v="2026-02-23 15:41:58" u="1"/>
        <s v="2026-02-24 07:42:35" u="1"/>
        <s v="2026-02-24 10:19:31" u="1"/>
        <s v="2026-02-24 11:27:55" u="1"/>
        <s v="2026-03-04 17:02:52" u="1"/>
        <s v="2026-02-25 16:27:07" u="1"/>
        <s v="2026-02-25 17:04:57" u="1"/>
        <s v="2026-02-25 20:21:31" u="1"/>
        <s v="2026-02-26 05:30:04" u="1"/>
        <s v="2026-02-26 12:42:00" u="1"/>
        <s v="2026-02-27 13:18:10" u="1"/>
        <s v="2026-03-04 14:18:06" u="1"/>
        <s v="2026-03-04 14:20:14" u="1"/>
        <s v="2026-03-04 14:28:20" u="1"/>
        <s v="2026-03-04 14:40:22" u="1"/>
        <s v="2026-03-04 15:11:11" u="1"/>
        <s v="2026-02-27 16:05:42" u="1"/>
        <s v="2026-02-24 16:24:07" u="1"/>
        <s v="2026-02-23 11:41:56" u="1"/>
        <s v="2026-02-25 16:01:08" u="1"/>
        <s v="2026-02-25 10:49:15" u="1"/>
        <s v="2026-02-24 10:54:01" u="1"/>
        <s v="2026-03-04 09:37:13" u="1"/>
        <s v="2026-02-23 15:59:35" u="1"/>
        <s v="2026-02-24 09:32:18" u="1"/>
        <s v="2026-02-25 10:54:51" u="1"/>
        <s v="2026-02-24 09:11:24" u="1"/>
        <s v="2026-02-24 10:20:57" u="1"/>
        <s v="2026-02-24 10:30:17" u="1"/>
        <s v="2026-03-16 06:06:27" u="1"/>
        <s v="2026-03-03 06:25:58" u="1"/>
        <s v="2026-02-20 14:38:39" u="1"/>
        <s v="2026-02-23 13:34:05" u="1"/>
        <s v="2026-02-24 12:05:11" u="1"/>
        <s v="2026-02-25 14:00:15" u="1"/>
        <s v="2026-02-26 09:42:37" u="1"/>
        <s v="2026-02-23 08:18:29" u="1"/>
        <s v="2026-02-27 08:54:40" u="1"/>
        <s v="2026-02-27 08:55:32" u="1"/>
        <s v="2026-02-27 08:56:07" u="1"/>
        <s v="2026-02-27 08:56:47" u="1"/>
        <s v="2026-02-27 08:57:40" u="1"/>
        <s v="2026-02-27 08:58:13" u="1"/>
        <s v="2026-02-24 09:46:01" u="1"/>
        <s v="2026-02-20 15:42:43" u="1"/>
        <s v="2026-02-17 15:26:44" u="1"/>
        <s v="2026-02-25 11:53:42" u="1"/>
        <s v="2026-02-26 16:27:28" u="1"/>
        <s v="2026-03-03 12:01:48" u="1"/>
        <s v="2026-02-23 16:47:36" u="1"/>
        <s v="2026-02-23 16:59:25" u="1"/>
        <s v="2026-02-23 17:16:18" u="1"/>
        <s v="2026-02-24 09:23:50" u="1"/>
        <s v="2026-02-24 09:56:05" u="1"/>
        <s v="2026-02-24 10:26:58" u="1"/>
        <s v="2026-02-24 10:27:31" u="1"/>
        <s v="2026-02-24 10:41:31" u="1"/>
        <s v="2026-02-24 10:48:11" u="1"/>
        <s v="2026-02-24 11:15:58" u="1"/>
        <s v="2026-02-24 12:49:37" u="1"/>
        <s v="2026-02-24 13:45:33" u="1"/>
        <s v="2026-02-24 13:57:39" u="1"/>
        <s v="2026-02-24 15:01:22" u="1"/>
        <s v="2026-02-24 15:23:03" u="1"/>
        <s v="2026-02-24 17:57:39" u="1"/>
        <s v="2026-02-24 10:54:17" u="1"/>
        <s v="2026-02-24 15:39:58" u="1"/>
        <s v="2026-02-25 16:08:30" u="1"/>
        <s v="2026-02-24 16:17:58" u="1"/>
        <s v="2026-02-23 14:33:03" u="1"/>
        <s v="2026-02-23 15:21:57" u="1"/>
        <s v="2026-02-23 16:44:36" u="1"/>
        <s v="2026-02-23 16:45:23" u="1"/>
        <s v="2026-02-23 17:03:30" u="1"/>
        <s v="2026-02-23 17:20:22" u="1"/>
        <s v="2026-02-23 17:26:20" u="1"/>
        <s v="2026-02-27 07:59:59" u="1"/>
        <s v="2026-02-27 08:01:51" u="1"/>
        <s v="2026-02-27 08:04:42" u="1"/>
        <s v="2026-02-27 08:06:46" u="1"/>
        <s v="2026-02-24 10:22:17" u="1"/>
        <s v="2026-02-24 11:04:12" u="1"/>
        <s v="2026-02-24 11:05:41" u="1"/>
        <s v="2026-02-24 11:16:26" u="1"/>
        <s v="2026-02-24 11:17:00" u="1"/>
        <s v="2026-02-24 11:26:00" u="1"/>
        <s v="2026-02-24 11:40:30" u="1"/>
        <s v="2026-03-04 12:03:06" u="1"/>
        <s v="2026-03-02 13:07:46" u="1"/>
        <s v="2026-03-02 13:09:28" u="1"/>
        <s v="2026-03-02 13:10:50" u="1"/>
        <s v="2026-03-02 07:44:47" u="1"/>
        <s v="2026-02-24 16:02:59" u="1"/>
        <s v="2026-02-24 17:48:56" u="1"/>
        <s v="2026-02-24 17:57:53" u="1"/>
        <s v="2026-02-23 15:13:52" u="1"/>
        <s v="2026-03-02 07:48:45" u="1"/>
        <s v="2026-03-02 07:49:16" u="1"/>
        <s v="2026-03-02 07:49:45" u="1"/>
        <s v="2026-02-24 11:24:12" u="1"/>
        <s v="2026-02-20 16:50:00" u="1"/>
        <s v="2026-02-23 12:03:32" u="1"/>
        <s v="2026-02-23 12:28:03" u="1"/>
        <s v="2026-02-23 12:37:05" u="1"/>
        <s v="2026-02-23 13:22:54" u="1"/>
        <s v="2026-02-23 13:59:41" u="1"/>
        <s v="2026-02-23 14:10:09" u="1"/>
        <s v="2026-02-23 14:10:20" u="1"/>
        <s v="2026-02-23 14:10:28" u="1"/>
        <s v="2026-02-23 14:10:48" u="1"/>
        <s v="2026-02-23 14:11:54" u="1"/>
        <s v="2026-02-23 14:13:50" u="1"/>
        <s v="2026-02-23 14:30:54" u="1"/>
        <s v="2026-02-23 14:47:31" u="1"/>
        <s v="2026-02-23 14:47:40" u="1"/>
        <s v="2026-02-24 15:11:42" u="1"/>
        <s v="2026-02-23 15:26:48" u="1"/>
        <s v="2026-02-23 15:34:33" u="1"/>
        <s v="2026-02-25 09:19:52" u="1"/>
        <s v="2026-02-27 15:48:17" u="1"/>
        <s v="2026-02-23 16:06:41" u="1"/>
        <s v="2026-02-24 16:20:47" u="1"/>
        <s v="2026-02-24 16:23:15" u="1"/>
        <s v="2026-02-27 16:26:00" u="1"/>
        <s v="2026-02-23 17:06:35" u="1"/>
        <s v="2026-02-23 17:10:38" u="1"/>
        <s v="2026-02-23 17:26:35" u="1"/>
        <s v="2026-02-23 18:10:54" u="1"/>
        <s v="2026-02-27 19:08:29" u="1"/>
        <s v="2026-03-02 07:12:38" u="1"/>
        <s v="2026-03-02 08:39:12" u="1"/>
        <s v="2026-02-25 10:03:06" u="1"/>
        <s v="2026-02-27 10:05:06" u="1"/>
        <s v="2026-03-03 11:32:08" u="1"/>
        <s v="2026-03-03 11:32:40" u="1"/>
        <s v="2026-02-25 10:37:12" u="1"/>
        <s v="2026-02-25 10:59:16" u="1"/>
        <s v="2026-03-02 11:25:59" u="1"/>
        <s v="2026-03-05 11:55:20" u="1"/>
        <s v="2026-02-24 12:35:43" u="1"/>
        <s v="2026-03-05 13:38:01" u="1"/>
        <s v="2026-02-27 13:49:10" u="1"/>
        <s v="2026-02-25 14:17:52" u="1"/>
        <s v="2026-02-25 14:19:55" u="1"/>
        <s v="2026-03-02 14:31:12" u="1"/>
        <s v="2026-03-05 15:03:09" u="1"/>
        <s v="2026-03-05 15:05:54" u="1"/>
        <s v="2026-02-25 15:52:43" u="1"/>
        <s v="2026-02-24 16:04:17" u="1"/>
        <s v="2026-02-24 16:23:20" u="1"/>
        <s v="2026-03-02 16:30:59" u="1"/>
        <s v="2026-02-25 16:31:00" u="1"/>
        <s v="2026-02-25 17:27:54" u="1"/>
        <s v="2026-02-25 21:01:18" u="1"/>
        <s v="2026-02-25 21:01:26" u="1"/>
        <s v="2026-02-26 09:09:20" u="1"/>
        <s v="2026-02-25 09:19:05" u="1"/>
        <s v="2026-02-26 09:41:09" u="1"/>
        <s v="2026-02-25 09:59:55" u="1"/>
        <s v="2026-02-25 10:11:37" u="1"/>
        <s v="2026-03-03 10:25:26" u="1"/>
        <s v="2026-03-04 11:24:19" u="1"/>
        <s v="2026-03-04 11:24:46" u="1"/>
        <s v="2026-03-03 12:14:20" u="1"/>
        <s v="2026-03-03 12:14:31" u="1"/>
        <s v="2026-02-25 14:23:31" u="1"/>
        <s v="2026-02-26 15:40:48" u="1"/>
        <s v="2026-03-06 17:05:48" u="1"/>
        <s v="2026-02-26 17:26:32" u="1"/>
        <s v="2026-02-26 18:02:03" u="1"/>
        <s v="2026-02-25 19:26:20" u="1"/>
        <s v="2026-02-25 19:26:43" u="1"/>
        <s v="2026-03-03 19:26:59" u="1"/>
        <s v="2026-02-26 19:28:46" u="1"/>
        <s v="2026-02-25 19:34:44" u="1"/>
        <s v="2026-02-26 20:01:09" u="1"/>
        <s v="2026-02-26 20:03:37" u="1"/>
        <s v="2026-02-26 20:04:31" u="1"/>
        <s v="2026-02-26 23:21:38" u="1"/>
        <s v="2026-03-03 23:22:41" u="1"/>
        <s v="2026-03-03 23:22:43" u="1"/>
        <s v="2026-03-04 01:27:01" u="1"/>
        <s v="2026-03-04 01:27:24" u="1"/>
        <s v="2026-02-27 05:19:12" u="1"/>
        <s v="2026-03-04 05:24:55" u="1"/>
        <s v="2026-02-27 06:11:59" u="1"/>
        <s v="2026-02-27 08:53:51" u="1"/>
        <s v="2026-02-27 09:47:13" u="1"/>
        <s v="2026-03-03 10:40:01" u="1"/>
        <s v="2026-03-03 10:44:54" u="1"/>
        <s v="2026-03-04 12:44:30" u="1"/>
        <s v="2026-03-04 12:53:09" u="1"/>
        <s v="2026-03-09 14:33:11" u="1"/>
        <s v="2026-03-04 14:48:13" u="1"/>
        <s v="2026-03-03 15:50:15" u="1"/>
        <s v="2026-03-03 15:54:09" u="1"/>
        <s v="2026-03-04 03:31:54" u="1"/>
        <s v="2026-03-04 07:17:11" u="1"/>
        <s v="2026-03-04 08:15:29" u="1"/>
        <s v="2026-03-04 08:24:07" u="1"/>
        <s v="2026-03-04 08:31:42" u="1"/>
        <s v="2026-03-04 08:32:06" u="1"/>
        <s v="2026-03-04 08:54:41" u="1"/>
        <s v="2026-03-04 09:27:29" u="1"/>
        <s v="2026-03-05 13:19:31" u="1"/>
        <s v="2026-03-04 14:16:09" u="1"/>
        <s v="2026-03-04 14:22:05" u="1"/>
        <s v="2026-03-04 14:24:09" u="1"/>
        <s v="2026-03-04 14:28:17" u="1"/>
        <s v="2026-03-04 14:32:47" u="1"/>
        <s v="2026-03-05 15:12:47" u="1"/>
        <s v="2026-03-05 15:59:47" u="1"/>
        <s v="2026-02-23 15:30:03" u="1"/>
        <s v="2026-02-23 15:58:55" u="1"/>
        <s v="2026-02-25 16:52:17" u="1"/>
        <s v="2026-02-27 07:14:26" u="1"/>
        <s v="2026-02-27 07:13:43" u="1"/>
        <s v="2026-02-27 07:14:48" u="1"/>
        <s v="2026-02-27 07:15:11" u="1"/>
        <s v="2026-02-23 12:38:23" u="1"/>
        <s v="2026-03-03 14:09:06" u="1"/>
        <s v="2026-03-02 13:41:17" u="1"/>
        <s v="2026-03-02 13:40:29" u="1"/>
        <s v="2026-02-25 14:40:34" u="1"/>
        <s v="2026-02-24 16:38:06" u="1"/>
        <s v="2026-02-24 13:58:24" u="1"/>
        <s v="2026-02-24 16:09:04" u="1"/>
        <s v="2026-02-24 18:05:55" u="1"/>
        <s v="2026-02-24 18:03:40" u="1"/>
        <s v="2026-02-27 09:53:53" u="1"/>
        <s v="2026-02-26 09:30:49" u="1"/>
        <s v="2026-02-23 13:46:31" u="1"/>
        <s v="2026-02-23 12:18:49" u="1"/>
        <s v="2026-03-06 15:38:36" u="1"/>
        <s v="2026-02-23 13:48:04" u="1"/>
        <s v="2026-02-23 13:48:53" u="1"/>
        <s v="2026-02-20 11:35:12" u="1"/>
        <s v="2026-02-25 17:35:18" u="1"/>
        <s v="2026-02-23 17:18:50" u="1"/>
        <s v="2026-02-25 13:12:27" u="1"/>
        <s v="2026-02-25 07:24:21" u="1"/>
        <s v="2026-02-24 08:12:29" u="1"/>
        <s v="2026-03-03 11:31:16" u="1"/>
        <s v="2026-02-23 11:47:21" u="1"/>
        <s v="2026-02-24 08:13:52" u="1"/>
        <s v="2026-02-25 12:19:35" u="1"/>
        <s v="2026-02-25 12:08:50" u="1"/>
        <s v="2026-01-08 08:47:49" u="1"/>
        <s v="2026-02-24 08:12:52" u="1"/>
        <s v="2026-02-24 09:04:13" u="1"/>
        <s v="2026-02-24 09:03:55" u="1"/>
        <s v="2026-02-23 14:24:41" u="1"/>
        <s v="2026-02-23 11:06:10" u="1"/>
        <s v="2026-02-24 13:26:42" u="1"/>
        <s v="2026-02-25 09:26:36" u="1"/>
        <s v="2026-01-29 11:14:13" u="1"/>
        <s v="2026-03-06 15:58:15" u="1"/>
        <s v="2026-02-23 13:01:43" u="1"/>
        <s v="2026-03-05 06:48:45" u="1"/>
        <s v="2026-03-03 06:33:10" u="1"/>
        <s v="2026-03-05 09:30:05" u="1"/>
        <s v="2026-02-24 09:53:07" u="1"/>
        <s v="2026-03-06 15:58:29" u="1"/>
        <s v="2026-03-05 13:47:52" u="1"/>
        <s v="2026-02-26 08:58:47" u="1"/>
        <s v="2026-02-23 11:29:45" u="1"/>
        <s v="2026-02-24 08:15:50" u="1"/>
        <s v="2026-02-11 13:42:50" u="1"/>
        <s v="2026-02-11 15:00:32" u="1"/>
        <s v="2026-03-03 06:24:26" u="1"/>
        <s v="2026-02-23 10:19:07" u="1"/>
        <s v="2026-03-04 06:35:00" u="1"/>
        <s v="2026-02-27 09:16:55" u="1"/>
        <s v="2026-02-23 08:20:18" u="1"/>
        <s v="2026-02-23 08:31:17" u="1"/>
        <s v="2026-02-25 12:51:56" u="1"/>
        <s v="2026-02-23 10:38:51" u="1"/>
        <s v="2026-03-04 06:43:44" u="1"/>
        <s v="2026-03-04 06:42:41" u="1"/>
        <s v="2026-02-23 12:07:53" u="1"/>
        <s v="2026-02-16 14:40:02" u="1"/>
        <s v="2026-02-24 08:49:47" u="1"/>
        <s v="2026-02-24 11:26:07" u="1"/>
        <s v="2026-02-24 12:49:20" u="1"/>
        <s v="2026-02-24 13:51:44" u="1"/>
        <s v="2026-03-06 15:58:58" u="1"/>
        <s v="2026-02-24 15:41:42" u="1"/>
        <s v="2026-03-02 14:38:05" u="1"/>
        <s v="2026-02-23 08:13:20" u="1"/>
        <s v="2026-02-23 10:01:11" u="1"/>
        <s v="2026-02-23 10:09:13" u="1"/>
        <s v="2026-02-23 11:01:20" u="1"/>
        <s v="2026-02-23 11:23:48" u="1"/>
        <s v="2026-02-23 12:01:04" u="1"/>
        <s v="2026-02-23 13:30:12" u="1"/>
        <s v="2026-02-23 13:52:57" u="1"/>
        <s v="2026-02-23 13:57:33" u="1"/>
        <s v="2026-02-23 13:59:55" u="1"/>
        <s v="2026-02-23 14:01:48" u="1"/>
        <s v="2026-02-23 14:10:14" u="1"/>
        <s v="2026-02-23 15:35:16" u="1"/>
        <s v="2026-02-23 15:36:32" u="1"/>
        <s v="2026-02-23 15:49:09" u="1"/>
        <s v="2026-02-23 15:50:31" u="1"/>
        <s v="2026-02-23 16:11:08" u="1"/>
        <s v="2026-02-27 16:17:05" u="1"/>
        <s v="2026-02-23 08:37:23" u="1"/>
        <s v="2026-02-24 09:04:30" u="1"/>
        <s v="2026-02-24 09:04:44" u="1"/>
        <s v="2026-02-24 09:25:28" u="1"/>
        <s v="2026-02-24 09:35:37" u="1"/>
        <s v="2026-02-24 10:24:59" u="1"/>
        <s v="2026-02-24 11:07:40" u="1"/>
        <s v="2026-02-23 10:59:03" u="1"/>
        <s v="2026-02-24 12:20:18" u="1"/>
        <s v="2026-02-24 14:56:42" u="1"/>
        <s v="2026-02-24 15:03:51" u="1"/>
        <s v="2026-02-24 17:30:45" u="1"/>
        <s v="2026-02-25 08:39:26" u="1"/>
        <s v="2026-03-02 09:40:30" u="1"/>
        <s v="2026-02-23 10:01:08" u="1"/>
        <s v="2026-02-24 10:15:34" u="1"/>
        <s v="2026-02-24 12:05:23" u="1"/>
        <s v="2026-02-24 15:59:52" u="1"/>
        <s v="2026-02-24 16:58:50" u="1"/>
        <s v="2026-02-26 09:33:11" u="1"/>
        <s v="2026-02-25 09:04:35" u="1"/>
        <s v="2026-02-23 09:26:09" u="1"/>
        <s v="2026-02-23 10:09:23" u="1"/>
        <s v="2026-02-23 10:11:15" u="1"/>
        <s v="2026-02-23 10:28:28" u="1"/>
        <s v="2026-02-25 10:51:14" u="1"/>
        <s v="2026-02-23 11:16:56" u="1"/>
        <s v="2026-02-25 11:36:53" u="1"/>
        <s v="2026-02-25 14:12:32" u="1"/>
        <s v="2026-02-23 14:34:50" u="1"/>
        <s v="2026-02-23 15:32:15" u="1"/>
        <s v="2026-02-23 15:44:11" u="1"/>
        <s v="2026-02-25 08:16:17" u="1"/>
        <s v="2026-02-25 20:55:44" u="1"/>
        <s v="2026-02-24 08:26:44" u="1"/>
        <s v="2026-02-24 08:32:00" u="1"/>
        <s v="2026-02-24 08:40:09" u="1"/>
        <s v="2026-02-24 08:44:16" u="1"/>
        <s v="2026-02-24 09:17:17" u="1"/>
        <s v="2026-02-24 09:32:58" u="1"/>
        <s v="2026-02-24 10:28:26" u="1"/>
        <s v="2026-02-24 10:38:42" u="1"/>
        <s v="2026-02-26 10:55:21" u="1"/>
        <s v="2026-02-27 11:06:08" u="1"/>
        <s v="2026-02-24 11:26:41" u="1"/>
        <s v="2026-02-26 11:43:11" u="1"/>
        <s v="2026-02-24 12:03:25" u="1"/>
        <s v="2026-02-26 12:57:45" u="1"/>
        <s v="2026-02-24 14:48:44" u="1"/>
        <s v="2026-02-24 14:55:21" u="1"/>
        <s v="2026-02-26 16:08:39" u="1"/>
        <s v="2026-02-26 16:09:52" u="1"/>
        <s v="2026-02-26 09:16:25" u="1"/>
        <s v="2026-02-26 10:28:49" u="1"/>
        <s v="2026-02-26 11:31:14" u="1"/>
        <s v="2026-03-03 09:29:26" u="1"/>
        <s v="2026-02-23 09:42:43" u="1"/>
        <s v="2026-02-23 10:27:16" u="1"/>
        <s v="2026-02-25 11:13:31" u="1"/>
        <s v="2026-02-27 15:49:15" u="1"/>
        <s v="2026-03-02 07:48:12" u="1"/>
        <s v="2026-02-23 16:37:41" u="1"/>
        <s v="2026-02-20 17:23:19" u="1"/>
        <s v="2026-02-24 09:11:05" u="1"/>
        <s v="2026-02-24 09:16:43" u="1"/>
        <s v="2026-02-24 09:20:38" u="1"/>
        <s v="2026-02-23 09:27:33" u="1"/>
        <s v="2026-03-03 09:29:41" u="1"/>
        <s v="2026-02-23 09:35:41" u="1"/>
        <s v="2026-02-23 09:49:26" u="1"/>
        <s v="2026-02-23 09:49:49" u="1"/>
        <s v="2026-02-23 09:56:44" u="1"/>
        <s v="2026-02-23 10:06:48" u="1"/>
        <s v="2026-02-23 10:07:07" u="1"/>
        <s v="2026-02-23 10:07:17" u="1"/>
        <s v="2026-02-23 10:12:50" u="1"/>
        <s v="2026-02-26 10:26:41" u="1"/>
        <s v="2026-02-23 10:51:45" u="1"/>
        <s v="2026-02-23 10:56:57" u="1"/>
        <s v="2026-03-03 11:15:19" u="1"/>
        <s v="2026-03-03 11:19:07" u="1"/>
        <s v="2026-03-03 11:25:45" u="1"/>
        <s v="2026-02-24 13:09:17" u="1"/>
        <s v="2026-02-26 13:59:55" u="1"/>
        <s v="2026-02-23 14:16:02" u="1"/>
        <s v="2026-02-27 14:31:01" u="1"/>
        <s v="2026-02-24 14:31:03" u="1"/>
        <s v="2026-02-26 15:01:42" u="1"/>
        <s v="2026-02-24 15:04:18" u="1"/>
        <s v="2026-02-26 15:59:03" u="1"/>
        <s v="2026-02-23 17:44:59" u="1"/>
        <s v="2026-02-27 20:41:15" u="1"/>
        <s v="2026-03-02 06:51:37" u="1"/>
        <s v="2026-02-27 07:57:48" u="1"/>
        <s v="2026-02-24 08:31:02" u="1"/>
        <s v="2026-02-24 10:40:37" u="1"/>
        <s v="2026-02-24 10:52:44" u="1"/>
        <s v="2026-02-25 11:04:40" u="1"/>
        <s v="2026-03-04 06:38:20" u="1"/>
        <s v="2026-03-04 06:39:29" u="1"/>
        <s v="2026-02-24 13:00:46" u="1"/>
        <s v="2026-02-24 13:49:41" u="1"/>
        <s v="2026-02-24 14:06:41" u="1"/>
        <s v="2026-02-24 14:41:29" u="1"/>
        <s v="2026-02-25 15:05:27" u="1"/>
        <s v="2026-02-25 15:09:18" u="1"/>
        <s v="2026-02-24 15:16:43" u="1"/>
        <s v="2026-02-25 15:18:23" u="1"/>
        <s v="2026-02-27 15:22:29" u="1"/>
        <s v="2026-02-24 15:42:58" u="1"/>
        <s v="2026-03-04 06:44:33" u="1"/>
        <s v="2026-02-24 16:38:59" u="1"/>
        <s v="2026-02-24 16:56:05" u="1"/>
        <s v="2026-02-24 17:40:22" u="1"/>
        <s v="2026-02-24 19:12:34" u="1"/>
        <s v="2026-02-25 07:44:55" u="1"/>
        <s v="2026-03-02 08:06:46" u="1"/>
        <s v="2026-02-25 08:44:30" u="1"/>
        <s v="2026-03-02 10:27:58" u="1"/>
        <s v="2026-02-25 10:32:57" u="1"/>
        <s v="2026-03-02 11:10:18" u="1"/>
        <s v="2026-02-25 23:23:41" u="1"/>
        <s v="2026-02-26 05:28:22" u="1"/>
        <s v="2026-02-26 07:47:16" u="1"/>
        <s v="2026-02-26 10:36:30" u="1"/>
        <s v="2026-02-26 10:40:30" u="1"/>
        <s v="2026-03-04 11:26:24" u="1"/>
        <s v="2026-03-04 17:09:05" u="1"/>
        <s v="2026-03-04 17:37:46" u="1"/>
        <s v="2026-03-04 17:49:18" u="1"/>
        <s v="2026-03-06 18:28:28" u="1"/>
        <s v="2026-03-06 18:56:38" u="1"/>
        <s v="2026-03-03 07:39:51" u="1"/>
        <s v="2026-03-03 07:48:35" u="1"/>
        <s v="2026-02-27 23:42:47" u="1"/>
        <s v="2026-03-05 08:29:47" u="1"/>
        <s v="2026-03-05 09:15:14" u="1"/>
        <s v="2026-03-05 10:43:19" u="1"/>
        <s v="2026-03-04 12:16:55" u="1"/>
        <s v="2026-03-05 12:27:56" u="1"/>
        <s v="2026-02-25 15:52:29" u="1"/>
        <s v="2026-03-05 16:03:31" u="1"/>
        <s v="2026-03-05 17:04:40" u="1"/>
        <s v="2026-02-23 18:09:08" u="1"/>
        <s v="2026-02-24 11:07:13" u="1"/>
        <s v="2026-02-23 08:26:17" u="1"/>
        <s v="2026-02-20 12:41:08" u="1"/>
        <s v="2026-02-23 18:36:18" u="1"/>
        <s v="2026-02-23 08:33:10" u="1"/>
        <s v="2026-02-23 08:24:30" u="1"/>
        <s v="2026-02-20 05:46:24" u="1"/>
        <s v="2026-02-20 15:44:12" u="1"/>
        <s v="2026-02-23 09:10:46" u="1"/>
        <s v="2026-02-19 13:24:42" u="1"/>
        <s v="2026-02-23 18:31:37" u="1"/>
        <s v="2026-03-06 08:00:01" u="1"/>
        <s v="2026-03-06 07:41:19" u="1"/>
        <s v="2026-02-23 16:18:41" u="1"/>
        <s v="2026-02-23 09:17:57" u="1"/>
        <s v="2026-02-20 06:47:43" u="1"/>
        <s v="2026-02-23 15:29:03" u="1"/>
        <s v="2026-03-06 08:49:31" u="1"/>
        <s v="2026-03-02 10:26:00" u="1"/>
        <s v="2026-03-02 10:25:15" u="1"/>
        <s v="2026-02-23 08:17:46" u="1"/>
        <s v="2026-02-23 08:39:48" u="1"/>
        <s v="2026-02-23 09:24:57" u="1"/>
        <s v="2026-02-23 09:45:45" u="1"/>
        <s v="2026-02-23 15:25:54" u="1"/>
        <s v="2026-03-02 11:54:09" u="1"/>
        <s v="2026-03-02 11:56:16" u="1"/>
        <s v="2026-02-24 11:05:21" u="1"/>
        <s v="2026-02-23 13:17:19" u="1"/>
        <s v="2026-02-23 08:41:45" u="1"/>
        <s v="2026-02-24 07:39:33" u="1"/>
        <s v="2026-02-20 16:28:09" u="1"/>
        <s v="2026-02-27 09:08:04" u="1"/>
        <s v="2026-03-03 11:08:26" u="1"/>
        <s v="2026-03-03 13:08:18" u="1"/>
        <s v="2026-02-25 17:24:56" u="1"/>
        <s v="2026-02-25 17:27:05" u="1"/>
        <s v="2026-02-20 17:34:51" u="1"/>
        <s v="2026-02-20 18:14:04" u="1"/>
        <s v="2026-03-05 14:10:30" u="1"/>
        <s v="2026-02-23 10:45:03" u="1"/>
        <s v="2026-02-23 12:41:04" u="1"/>
        <s v="2026-02-23 14:09:01" u="1"/>
        <s v="2026-02-23 14:11:04" u="1"/>
        <s v="2026-02-23 14:11:46" u="1"/>
        <s v="2026-02-23 14:49:07" u="1"/>
        <s v="2026-02-24 15:10:26" u="1"/>
        <s v="2026-02-23 15:34:25" u="1"/>
        <s v="2026-02-23 15:34:24" u="1"/>
        <s v="2026-02-23 15:48:06" u="1"/>
        <s v="2026-02-23 15:48:20" u="1"/>
        <s v="2026-02-23 15:49:31" u="1"/>
        <s v="2026-02-23 16:07:01" u="1"/>
        <s v="2026-02-23 16:25:24" u="1"/>
        <s v="2026-02-23 16:32:37" u="1"/>
        <s v="2026-02-23 16:57:50" u="1"/>
        <s v="2026-02-23 17:00:32" u="1"/>
        <s v="2026-02-23 17:13:52" u="1"/>
        <s v="2026-02-23 17:53:06" u="1"/>
        <s v="2026-02-23 18:00:46" u="1"/>
        <s v="2026-02-24 08:49:33" u="1"/>
        <s v="2026-02-24 10:15:01" u="1"/>
        <s v="2026-03-02 09:04:18" u="1"/>
        <s v="2026-02-24 12:59:35" u="1"/>
        <s v="2026-02-24 15:06:57" u="1"/>
        <s v="2026-02-24 16:55:14" u="1"/>
        <s v="2026-03-02 08:15:08" u="1"/>
        <s v="2026-02-25 15:28:14" u="1"/>
        <s v="2026-02-25 15:45:10" u="1"/>
        <s v="2026-02-25 17:00:27" u="1"/>
        <s v="2026-02-25 19:29:42" u="1"/>
        <s v="2026-02-25 19:29:46" u="1"/>
        <s v="2026-02-25 20:03:40" u="1"/>
        <s v="2026-02-26 05:25:56" u="1"/>
        <s v="2026-02-26 05:30:37" u="1"/>
        <s v="2026-02-26 07:29:41" u="1"/>
        <s v="2026-02-26 11:32:57" u="1"/>
        <s v="2026-02-26 11:33:06" u="1"/>
        <s v="2026-03-04 14:01:05" u="1"/>
        <s v="2026-02-23 15:00:06" u="1"/>
        <s v="2026-03-02 14:36:31" u="1"/>
        <s v="2026-02-27 11:12:39" u="1"/>
        <s v="2026-02-23 10:00:09" u="1"/>
        <s v="2026-02-23 13:49:02" u="1"/>
        <s v="2026-02-27 09:33:16" u="1"/>
        <s v="2026-02-23 14:57:16" u="1"/>
        <s v="2026-02-23 07:57:16" u="1"/>
        <s v="2026-02-20 16:34:28" u="1"/>
        <s v="2026-02-23 08:26:31" u="1"/>
        <s v="2026-03-02 10:19:10" u="1"/>
        <s v="2026-02-23 14:37:24" u="1"/>
        <s v="2026-02-24 14:52:49" u="1"/>
        <s v="2026-02-24 09:41:47" u="1"/>
        <s v="2026-02-23 08:25:39" u="1"/>
        <s v="2026-02-26 08:54:37" u="1"/>
        <s v="2026-02-26 08:56:13" u="1"/>
        <s v="2026-02-26 08:57:13" u="1"/>
        <s v="2026-02-26 08:57:59" u="1"/>
        <s v="2026-02-26 08:58:46" u="1"/>
        <s v="2026-02-23 13:59:34" u="1"/>
        <s v="2026-03-03 09:39:07" u="1"/>
        <s v="2026-02-23 08:31:06" u="1"/>
        <s v="2026-02-24 07:27:53" u="1"/>
        <s v="2026-02-26 10:50:13" u="1"/>
        <s v="2026-02-23 11:01:45" u="1"/>
        <s v="2026-02-23 08:10:15" u="1"/>
        <s v="2026-02-25 14:45:33" u="1"/>
        <s v="2026-03-02 07:37:09" u="1"/>
        <s v="2026-02-23 11:42:11" u="1"/>
        <s v="2026-02-20 14:31:54" u="1"/>
        <s v="2026-02-20 15:05:24" u="1"/>
        <s v="2026-02-26 16:02:35" u="1"/>
        <s v="2026-02-25 13:00:29" u="1"/>
        <s v="2026-02-23 07:39:44" u="1"/>
        <s v="2026-02-23 07:47:43" u="1"/>
        <s v="2026-02-23 09:19:29" u="1"/>
        <s v="2026-02-23 10:21:34" u="1"/>
        <s v="2026-02-27 10:26:36" u="1"/>
        <s v="2026-02-23 10:32:27" u="1"/>
        <s v="2026-02-23 10:48:24" u="1"/>
        <s v="2026-02-23 10:56:23" u="1"/>
        <s v="2026-02-23 11:08:57" u="1"/>
        <s v="2026-02-23 11:40:46" u="1"/>
        <s v="2026-03-03 15:48:34" u="1"/>
        <s v="2026-02-23 13:45:46" u="1"/>
        <s v="2026-02-23 13:55:47" u="1"/>
        <s v="2026-02-23 14:34:37" u="1"/>
        <s v="2026-02-20 19:54:20" u="1"/>
        <s v="2026-02-20 15:35:16" u="1"/>
        <s v="2026-02-25 14:59:27" u="1"/>
        <s v="2026-02-23 16:15:28" u="1"/>
        <s v="2026-02-25 15:01:44" u="1"/>
        <s v="2026-02-27 14:32:54" u="1"/>
        <s v="2026-02-27 14:33:41" u="1"/>
        <s v="2026-02-27 14:34:20" u="1"/>
        <s v="2026-02-27 14:34:49" u="1"/>
        <s v="2026-02-26 06:35:11" u="1"/>
        <s v="2026-02-27 06:41:55" u="1"/>
        <s v="2026-02-20 15:45:46" u="1"/>
        <s v="2026-02-24 15:54:01" u="1"/>
        <s v="2026-02-23 07:52:08" u="1"/>
        <s v="2026-02-23 07:56:45" u="1"/>
        <s v="2026-03-02 07:35:14" u="1"/>
        <s v="2026-02-27 06:43:45" u="1"/>
        <s v="2026-02-23 08:55:04" u="1"/>
        <s v="2026-02-23 08:57:17" u="1"/>
        <s v="2026-02-23 09:07:05" u="1"/>
        <s v="2026-02-23 10:00:00" u="1"/>
        <s v="2026-02-23 10:46:37" u="1"/>
        <s v="2026-02-26 11:08:49" u="1"/>
        <s v="2026-02-26 11:31:43" u="1"/>
        <s v="2026-02-23 13:44:23" u="1"/>
        <s v="2026-02-25 15:15:12" u="1"/>
        <s v="2026-02-23 15:35:41" u="1"/>
        <s v="2026-02-23 15:52:34" u="1"/>
        <s v="2026-02-23 16:30:13" u="1"/>
        <s v="2026-02-24 09:12:44" u="1"/>
        <s v="2026-02-24 13:21:50" u="1"/>
        <s v="2026-02-24 13:46:23" u="1"/>
        <s v="2026-03-02 14:08:51" u="1"/>
        <s v="2026-02-20 14:57:58" u="1"/>
        <s v="2026-02-24 15:22:00" u="1"/>
        <s v="2026-03-02 16:07:22" u="1"/>
        <s v="2026-02-27 16:24:34" u="1"/>
        <s v="2026-03-02 17:31:17" u="1"/>
        <s v="2026-02-24 17:34:27" u="1"/>
        <s v="2026-02-24 18:05:18" u="1"/>
        <s v="2026-02-27 16:05:08" u="1"/>
        <s v="2026-03-02 09:49:51" u="1"/>
        <s v="2026-02-25 10:28:21" u="1"/>
        <s v="2026-02-25 10:35:21" u="1"/>
        <s v="2026-02-23 11:11:39" u="1"/>
        <s v="2026-03-02 07:45:43" u="1"/>
        <s v="2026-02-20 12:44:46" u="1"/>
        <s v="2026-02-20 13:13:15" u="1"/>
        <s v="2026-02-20 13:43:52" u="1"/>
        <s v="2026-02-20 13:43:53" u="1"/>
        <s v="2026-02-20 14:15:32" u="1"/>
        <s v="2026-02-20 14:36:42" u="1"/>
        <s v="2026-02-20 14:54:11" u="1"/>
        <s v="2026-02-20 15:03:30" u="1"/>
        <s v="2026-02-25 15:12:33" u="1"/>
        <s v="2026-02-20 15:40:54" u="1"/>
        <s v="2026-02-25 15:43:35" u="1"/>
        <s v="2026-02-20 15:57:17" u="1"/>
        <s v="2026-02-25 16:32:12" u="1"/>
        <s v="2026-02-20 16:32:58" u="1"/>
        <s v="2026-02-20 16:38:18" u="1"/>
        <s v="2026-02-20 17:02:40" u="1"/>
        <s v="2026-02-20 17:47:38" u="1"/>
        <s v="2026-02-20 19:27:44" u="1"/>
        <s v="2026-02-20 20:18:37" u="1"/>
        <s v="2026-02-23 08:29:16" u="1"/>
        <s v="2026-02-23 09:03:44" u="1"/>
        <s v="2026-02-23 09:04:43" u="1"/>
        <s v="2026-02-26 14:22:30" u="1"/>
        <s v="2026-02-24 15:31:19" u="1"/>
        <s v="2026-02-23 10:06:55" u="1"/>
        <s v="2026-03-02 12:51:34" u="1"/>
        <s v="2026-02-26 10:18:11" u="1"/>
        <s v="2026-02-23 10:33:44" u="1"/>
        <s v="2026-02-23 10:42:17" u="1"/>
        <s v="2026-02-23 11:16:53" u="1"/>
        <s v="2026-02-24 11:33:56" u="1"/>
        <s v="2026-02-24 13:24:37" u="1"/>
        <s v="2026-02-23 13:58:54" u="1"/>
        <s v="2026-02-26 14:31:29" u="1"/>
        <s v="2026-02-24 16:39:25" u="1"/>
        <s v="2026-02-24 07:14:06" u="1"/>
        <s v="2026-02-24 10:06:23" u="1"/>
        <s v="2026-02-27 10:09:25" u="1"/>
        <s v="2026-02-27 10:43:15" u="1"/>
        <s v="2026-02-24 11:47:08" u="1"/>
        <s v="2026-02-24 13:59:23" u="1"/>
        <s v="2026-02-24 14:29:28" u="1"/>
        <s v="2026-03-02 15:29:14" u="1"/>
        <s v="2026-02-24 15:39:32" u="1"/>
        <s v="2026-03-05 15:48:48" u="1"/>
        <s v="2026-02-24 16:03:50" u="1"/>
        <s v="2026-02-24 17:59:05" u="1"/>
        <s v="2026-02-25 09:49:51" u="1"/>
        <s v="2026-03-02 15:41:59" u="1"/>
        <s v="2026-03-02 15:44:15" u="1"/>
        <s v="2026-03-06 16:15:00" u="1"/>
        <s v="2026-03-03 16:34:52" u="1"/>
        <s v="2026-02-25 16:42:22" u="1"/>
        <s v="2026-03-04 11:31:11" u="1"/>
        <s v="2026-03-06 19:32:07" u="1"/>
        <s v="2026-02-26 05:25:53" u="1"/>
        <s v="2026-02-26 07:31:55" u="1"/>
        <s v="2026-02-24 16:30:03" u="1"/>
        <s v="2026-02-25 09:40:20" u="1"/>
        <s v="2026-02-20 10:13:54" u="1"/>
        <s v="2026-02-24 11:44:48" u="1"/>
        <s v="2026-02-20 10:47:12" u="1"/>
        <s v="2026-02-20 12:19:08" u="1"/>
        <s v="2026-02-20 13:13:53" u="1"/>
        <s v="2026-02-27 12:55:10" u="1"/>
        <s v="2026-02-20 12:01:26" u="1"/>
        <s v="2026-03-02 08:40:26" u="1"/>
        <s v="2026-02-20 08:54:17" u="1"/>
        <s v="2026-02-20 08:55:54" u="1"/>
        <s v="2026-02-23 10:17:06" u="1"/>
        <s v="2026-02-23 10:30:28" u="1"/>
        <s v="2026-02-20 13:50:44" u="1"/>
        <s v="2026-02-23 10:27:32" u="1"/>
        <s v="2026-02-20 21:46:09" u="1"/>
        <s v="2026-02-20 15:15:53" u="1"/>
        <s v="2026-02-20 09:22:02" u="1"/>
        <s v="2026-02-20 17:01:47" u="1"/>
        <s v="2026-02-20 12:22:06" u="1"/>
        <s v="2026-02-20 10:48:36" u="1"/>
        <s v="2026-02-24 10:45:54" u="1"/>
        <s v="2026-02-23 09:44:48" u="1"/>
        <s v="2026-02-20 09:43:24" u="1"/>
        <s v="2026-02-20 09:42:43" u="1"/>
        <s v="2026-02-23 12:36:01" u="1"/>
        <s v="2026-01-08 14:36:02" u="1"/>
        <s v="2026-02-24 12:03:11" u="1"/>
        <s v="2026-03-05 07:19:51" u="1"/>
        <s v="2026-02-26 17:39:57" u="1"/>
        <s v="2026-02-19 10:52:24" u="1"/>
        <s v="2026-02-26 17:38:55" u="1"/>
        <s v="2026-02-23 08:42:28" u="1"/>
        <s v="2026-02-23 17:17:50" u="1"/>
        <s v="2026-02-02 08:51:20" u="1"/>
        <s v="2026-02-17 11:54:08" u="1"/>
        <s v="2026-02-03 09:02:42" u="1"/>
        <s v="2026-03-05 08:27:49" u="1"/>
        <s v="2026-03-12 09:22:08" u="1"/>
        <s v="2026-02-20 15:34:43" u="1"/>
        <s v="2026-02-20 15:33:35" u="1"/>
        <s v="2026-03-05 08:41:31" u="1"/>
        <s v="2026-03-05 05:59:21" u="1"/>
        <s v="2026-02-23 08:55:05" u="1"/>
        <s v="2026-03-02 12:15:07" u="1"/>
        <s v="2026-02-20 06:26:39" u="1"/>
        <s v="2026-02-11 11:30:25" u="1"/>
        <s v="2026-02-23 10:13:24" u="1"/>
        <s v="2026-02-19 07:43:18" u="1"/>
        <s v="2026-02-19 07:46:35" u="1"/>
        <s v="2026-02-20 12:53:23" u="1"/>
        <s v="2026-02-20 13:16:14" u="1"/>
        <s v="2026-02-20 13:43:59" u="1"/>
        <s v="2026-02-20 15:50:36" u="1"/>
        <s v="2026-02-20 15:57:49" u="1"/>
        <s v="2026-02-20 16:20:01" u="1"/>
        <s v="2026-02-23 14:10:04" u="1"/>
        <s v="2026-02-20 18:06:43" u="1"/>
        <s v="2026-02-23 10:50:42" u="1"/>
        <s v="2026-02-23 10:54:07" u="1"/>
        <s v="2026-02-25 07:38:17" u="1"/>
        <s v="2026-02-25 07:37:31" u="1"/>
        <s v="2026-03-02 10:29:18" u="1"/>
        <s v="2026-02-20 07:32:47" u="1"/>
        <s v="2026-02-26 08:31:10" u="1"/>
        <s v="2026-03-02 11:58:53" u="1"/>
        <s v="2026-02-20 10:44:40" u="1"/>
        <s v="2026-02-20 10:49:18" u="1"/>
        <s v="2026-02-20 11:03:13" u="1"/>
        <s v="2026-02-20 11:18:07" u="1"/>
        <s v="2026-02-25 07:09:14" u="1"/>
        <s v="2026-02-20 11:32:07" u="1"/>
        <s v="2026-02-19 10:53:34" u="1"/>
        <s v="2026-02-20 12:46:59" u="1"/>
        <s v="2026-02-20 13:23:01" u="1"/>
        <s v="2026-02-20 13:37:04" u="1"/>
        <s v="2026-02-20 14:23:52" u="1"/>
        <s v="2026-02-20 14:33:25" u="1"/>
        <s v="2026-02-20 14:42:09" u="1"/>
        <s v="2026-02-20 15:14:01" u="1"/>
        <s v="2026-02-20 15:29:06" u="1"/>
        <s v="2026-02-20 15:42:37" u="1"/>
        <s v="2026-02-20 16:05:59" u="1"/>
        <s v="2026-02-20 16:26:09" u="1"/>
        <s v="2026-02-20 16:39:19" u="1"/>
        <s v="2026-02-20 17:56:10" u="1"/>
        <s v="2026-02-20 16:13:25" u="1"/>
        <s v="2026-02-20 17:08:00" u="1"/>
        <s v="2026-02-23 10:15:47" u="1"/>
        <s v="2026-02-20 12:03:12" u="1"/>
        <s v="2026-02-23 12:10:26" u="1"/>
        <s v="2026-02-20 13:39:50" u="1"/>
        <s v="2026-02-20 14:11:07" u="1"/>
        <s v="2026-02-25 08:34:37" u="1"/>
        <s v="2026-02-25 08:36:36" u="1"/>
        <s v="2026-02-25 08:38:03" u="1"/>
        <s v="2026-02-25 08:41:22" u="1"/>
        <s v="2026-02-25 08:43:21" u="1"/>
        <s v="2026-02-25 08:39:50" u="1"/>
        <s v="2026-02-20 16:52:09" u="1"/>
        <s v="2026-02-19 18:38:31" u="1"/>
        <s v="2026-02-25 08:45:19" u="1"/>
        <s v="2026-02-25 08:46:43" u="1"/>
        <s v="2026-02-26 08:04:01" u="1"/>
        <s v="2026-02-24 11:42:52" u="1"/>
        <s v="2026-02-24 11:41:55" u="1"/>
        <s v="2026-02-23 10:40:59" u="1"/>
        <s v="2026-02-23 14:47:53" u="1"/>
        <s v="2026-02-23 15:02:21" u="1"/>
        <s v="2026-02-24 18:01:23" u="1"/>
        <s v="2026-02-20 08:38:29" u="1"/>
        <s v="2026-02-20 08:49:35" u="1"/>
        <s v="2026-02-25 09:28:26" u="1"/>
        <s v="2026-02-25 09:43:54" u="1"/>
        <s v="2026-02-20 10:05:47" u="1"/>
        <s v="2026-02-20 10:29:32" u="1"/>
        <s v="2026-02-20 10:32:07" u="1"/>
        <s v="2026-02-25 10:36:36" u="1"/>
        <s v="2026-02-20 10:42:46" u="1"/>
        <s v="2026-02-24 09:38:16" u="1"/>
        <s v="2026-02-20 11:02:17" u="1"/>
        <s v="2026-02-20 11:28:11" u="1"/>
        <s v="2026-02-20 11:30:57" u="1"/>
        <s v="2026-02-20 11:51:50" u="1"/>
        <s v="2026-02-20 12:00:06" u="1"/>
        <s v="2026-02-20 12:00:51" u="1"/>
        <s v="2026-02-20 13:15:42" u="1"/>
        <s v="2026-02-20 13:43:23" u="1"/>
        <s v="2026-02-20 14:33:26" u="1"/>
        <s v="2026-02-20 14:38:27" u="1"/>
        <s v="2026-02-20 14:43:28" u="1"/>
        <s v="2026-02-24 09:31:44" u="1"/>
        <s v="2026-02-24 15:16:26" u="1"/>
        <s v="2026-02-20 15:17:31" u="1"/>
        <s v="2026-02-20 16:03:19" u="1"/>
        <s v="2026-02-20 16:05:25" u="1"/>
        <s v="2026-02-20 16:57:45" u="1"/>
        <s v="2026-02-23 09:36:50" u="1"/>
        <s v="2026-02-23 09:57:45" u="1"/>
        <s v="2026-02-23 10:37:11" u="1"/>
        <s v="2026-02-23 10:40:35" u="1"/>
        <s v="2026-02-23 10:43:29" u="1"/>
        <s v="2026-02-23 11:00:28" u="1"/>
        <s v="2026-02-23 11:10:48" u="1"/>
        <s v="2026-03-02 08:38:45" u="1"/>
        <s v="2026-02-23 13:33:03" u="1"/>
        <s v="2026-02-23 13:45:26" u="1"/>
        <s v="2026-02-23 13:54:51" u="1"/>
        <s v="2026-02-23 14:03:18" u="1"/>
        <s v="2026-02-23 14:17:45" u="1"/>
        <s v="2026-02-23 14:27:58" u="1"/>
        <s v="2026-02-23 15:39:32" u="1"/>
        <s v="2026-02-24 06:55:42" u="1"/>
        <s v="2026-02-24 07:28:05" u="1"/>
        <s v="2026-02-24 07:41:35" u="1"/>
        <s v="2026-02-24 07:55:37" u="1"/>
        <s v="2026-02-20 08:17:34" u="1"/>
        <s v="2026-02-20 08:35:37" u="1"/>
        <s v="2026-02-24 09:41:28" u="1"/>
        <s v="2026-02-24 09:57:04" u="1"/>
        <s v="2026-02-20 10:04:11" u="1"/>
        <s v="2026-02-24 10:59:37" u="1"/>
        <s v="2026-02-24 11:03:14" u="1"/>
        <s v="2026-02-24 11:05:23" u="1"/>
        <s v="2026-02-24 12:52:50" u="1"/>
        <s v="2026-02-24 12:56:28" u="1"/>
        <s v="2026-02-24 14:04:30" u="1"/>
        <s v="2026-02-24 14:12:00" u="1"/>
        <s v="2026-02-24 14:17:07" u="1"/>
        <s v="2026-02-24 14:59:30" u="1"/>
        <s v="2026-02-19 15:44:52" u="1"/>
        <s v="2026-02-25 16:35:36" u="1"/>
        <s v="2026-03-02 08:41:12" u="1"/>
        <s v="2026-02-20 08:27:42" u="1"/>
        <s v="2026-02-20 07:43:15" u="1"/>
        <s v="2026-03-03 06:31:36" u="1"/>
        <s v="2026-02-20 08:31:21" u="1"/>
        <s v="2026-02-20 08:53:13" u="1"/>
        <s v="2026-02-20 09:36:46" u="1"/>
        <s v="2026-03-02 10:02:23" u="1"/>
        <s v="2026-02-20 10:09:54" u="1"/>
        <s v="2026-02-20 10:16:39" u="1"/>
        <s v="2026-02-20 10:18:01" u="1"/>
        <s v="2026-02-20 10:21:14" u="1"/>
        <s v="2026-02-20 10:26:42" u="1"/>
        <s v="2026-02-20 10:52:06" u="1"/>
        <s v="2026-02-20 10:58:08" u="1"/>
        <s v="2026-02-20 11:06:37" u="1"/>
        <s v="2026-02-20 11:07:54" u="1"/>
        <s v="2026-02-25 11:16:59" u="1"/>
        <s v="2026-02-20 11:20:00" u="1"/>
        <s v="2026-02-25 11:26:57" u="1"/>
        <s v="2026-02-25 11:32:37" u="1"/>
        <s v="2026-02-20 11:48:51" u="1"/>
        <s v="2026-02-20 11:52:00" u="1"/>
        <s v="2026-02-25 12:07:55" u="1"/>
        <s v="2026-02-20 12:25:53" u="1"/>
        <s v="2026-02-20 14:06:41" u="1"/>
        <s v="2026-02-20 14:08:36" u="1"/>
        <s v="2026-02-20 14:33:46" u="1"/>
        <s v="2026-02-20 15:15:47" u="1"/>
        <s v="2026-02-20 16:07:08" u="1"/>
        <s v="2026-02-20 16:08:47" u="1"/>
        <s v="2026-02-23 16:09:19" u="1"/>
        <s v="2026-02-23 17:16:39" u="1"/>
        <s v="2026-02-23 17:26:02" u="1"/>
        <s v="2026-02-20 17:31:19" u="1"/>
        <s v="2026-02-23 17:47:32" u="1"/>
        <s v="2026-02-23 21:24:32" u="1"/>
        <s v="2026-02-27 07:16:51" u="1"/>
        <s v="2026-02-27 07:26:14" u="1"/>
        <s v="2026-02-27 07:54:47" u="1"/>
        <s v="2026-02-24 08:05:22" u="1"/>
        <s v="2026-02-24 08:13:27" u="1"/>
        <s v="2026-02-27 08:15:14" u="1"/>
        <s v="2026-02-23 08:38:07" u="1"/>
        <s v="2026-02-23 08:55:27" u="1"/>
        <s v="2026-02-23 09:35:59" u="1"/>
        <s v="2026-02-23 09:51:10" u="1"/>
        <s v="2026-02-23 10:07:39" u="1"/>
        <s v="2026-02-24 10:10:52" u="1"/>
        <s v="2026-02-24 10:22:18" u="1"/>
        <s v="2026-02-23 10:32:45" u="1"/>
        <s v="2026-02-23 11:37:35" u="1"/>
        <s v="2026-02-23 11:55:41" u="1"/>
        <s v="2026-02-24 12:12:04" u="1"/>
        <s v="2026-02-25 09:19:50" u="1"/>
        <s v="2026-03-03 12:56:37" u="1"/>
        <s v="2026-03-03 14:02:02" u="1"/>
        <s v="2026-02-23 14:09:59" u="1"/>
        <s v="2026-02-23 14:11:09" u="1"/>
        <s v="2026-02-23 14:34:25" u="1"/>
        <s v="2026-02-27 07:25:31" u="1"/>
        <s v="2026-03-03 11:29:58" u="1"/>
        <s v="2026-02-25 08:36:20" u="1"/>
        <s v="2026-02-25 08:49:32" u="1"/>
        <s v="2026-02-25 09:57:08" u="1"/>
        <s v="2026-02-25 10:05:00" u="1"/>
        <s v="2026-02-27 10:33:31" u="1"/>
        <s v="2026-02-25 10:33:55" u="1"/>
        <s v="2026-02-24 10:33:58" u="1"/>
        <s v="2026-03-04 11:10:48" u="1"/>
        <s v="2026-02-25 11:11:57" u="1"/>
        <s v="2026-02-25 11:12:05" u="1"/>
        <s v="2026-03-04 11:16:00" u="1"/>
        <s v="2026-03-04 11:19:58" u="1"/>
        <s v="2026-02-25 11:42:21" u="1"/>
        <s v="2026-03-03 12:05:35" u="1"/>
        <s v="2026-02-25 12:56:26" u="1"/>
        <s v="2026-03-02 13:31:26" u="1"/>
        <s v="2026-03-02 13:32:22" u="1"/>
        <s v="2026-02-27 13:49:07" u="1"/>
        <s v="2026-03-02 14:07:36" u="1"/>
        <s v="2026-02-25 15:01:25" u="1"/>
        <s v="2026-02-27 15:33:49" u="1"/>
        <s v="2026-02-27 15:36:50" u="1"/>
        <s v="2026-02-25 16:21:30" u="1"/>
        <s v="2026-02-24 16:48:35" u="1"/>
        <s v="2026-02-26 10:25:22" u="1"/>
        <s v="2026-02-26 10:39:25" u="1"/>
        <s v="2026-02-26 10:41:05" u="1"/>
        <s v="2026-03-03 10:51:47" u="1"/>
        <s v="2026-02-26 11:24:46" u="1"/>
        <s v="2026-02-26 11:27:25" u="1"/>
        <s v="2026-02-26 11:30:32" u="1"/>
        <s v="2026-02-26 12:12:21" u="1"/>
        <s v="2026-02-26 12:14:30" u="1"/>
        <s v="2026-02-26 12:15:17" u="1"/>
        <s v="2026-02-26 13:20:22" u="1"/>
        <s v="2026-02-26 13:29:50" u="1"/>
        <s v="2026-02-26 13:40:33" u="1"/>
        <s v="2026-02-26 13:49:33" u="1"/>
        <s v="2026-02-26 14:29:14" u="1"/>
        <s v="2026-03-03 14:38:05" u="1"/>
        <s v="2026-02-26 18:42:25" u="1"/>
        <s v="2026-02-26 19:28:58" u="1"/>
        <s v="2026-02-26 19:30:23" u="1"/>
        <s v="2026-02-26 19:31:15" u="1"/>
        <s v="2026-02-26 19:31:20" u="1"/>
        <s v="2026-02-26 19:34:19" u="1"/>
        <s v="2026-02-27 01:28:00" u="1"/>
        <s v="2026-02-27 05:22:32" u="1"/>
        <s v="2026-02-27 05:32:34" u="1"/>
        <s v="2026-03-04 08:01:44" u="1"/>
        <s v="2026-02-27 11:28:56" u="1"/>
        <s v="2026-02-27 11:33:47" u="1"/>
        <s v="2026-02-27 12:29:57" u="1"/>
        <s v="2026-02-27 12:35:46" u="1"/>
        <s v="2026-02-27 13:04:02" u="1"/>
        <s v="2026-03-04 05:16:08" u="1"/>
        <s v="2026-02-19 09:24:55" u="1"/>
        <s v="2026-02-24 15:48:38" u="1"/>
        <s v="2026-02-24 15:45:08" u="1"/>
        <s v="2026-02-20 10:09:48" u="1"/>
        <s v="2026-02-20 08:29:50" u="1"/>
        <s v="2026-02-20 08:41:23" u="1"/>
        <s v="2026-02-20 08:37:02" u="1"/>
        <s v="2026-02-26 06:19:06" u="1"/>
        <s v="2026-02-23 08:24:50" u="1"/>
        <s v="2026-02-24 15:26:00" u="1"/>
        <s v="2026-03-11 15:18:41" u="1"/>
        <s v="2026-02-20 07:51:15" u="1"/>
        <s v="2026-02-20 09:16:38" u="1"/>
        <s v="2026-02-20 09:20:37" u="1"/>
        <s v="2026-02-20 09:25:52" u="1"/>
        <s v="2026-02-20 08:57:06" u="1"/>
        <s v="2026-02-20 10:08:23" u="1"/>
        <s v="2026-02-23 15:45:53" u="1"/>
        <s v="2026-02-23 08:32:55" u="1"/>
        <s v="2026-02-24 10:10:22" u="1"/>
        <s v="2026-02-23 10:41:53" u="1"/>
        <s v="2026-02-20 11:44:31" u="1"/>
        <s v="2026-02-24 11:48:05" u="1"/>
        <s v="2026-02-23 11:57:09" u="1"/>
        <s v="2026-02-23 12:24:54" u="1"/>
        <s v="2026-02-20 10:05:58" u="1"/>
        <s v="2026-02-19 15:16:32" u="1"/>
        <s v="2026-02-24 15:17:07" u="1"/>
        <s v="2026-02-19 16:32:03" u="1"/>
        <s v="2026-02-19 16:39:38" u="1"/>
        <s v="2026-02-19 17:00:53" u="1"/>
        <s v="2026-02-19 17:47:34" u="1"/>
        <s v="2026-02-19 20:38:02" u="1"/>
        <s v="2026-02-19 21:02:58" u="1"/>
        <s v="2026-02-19 21:19:54" u="1"/>
        <s v="2026-02-20 07:08:24" u="1"/>
        <s v="2026-02-20 09:43:49" u="1"/>
        <s v="2026-02-25 09:44:08" u="1"/>
        <s v="2026-02-20 09:59:26" u="1"/>
        <s v="2026-02-20 10:18:16" u="1"/>
        <s v="2026-02-20 10:27:03" u="1"/>
        <s v="2026-02-20 10:51:57" u="1"/>
        <s v="2026-02-20 10:55:34" u="1"/>
        <s v="2026-02-20 11:17:04" u="1"/>
        <s v="2026-02-20 11:27:36" u="1"/>
        <s v="2026-02-20 12:01:09" u="1"/>
        <s v="2026-02-20 13:17:19" u="1"/>
        <s v="2026-02-26 13:32:18" u="1"/>
        <s v="2026-02-20 13:39:37" u="1"/>
        <s v="2026-02-20 15:10:15" u="1"/>
        <s v="2026-02-20 15:30:47" u="1"/>
        <s v="2026-02-25 15:35:16" u="1"/>
        <s v="2026-02-25 15:35:17" u="1"/>
        <s v="2026-02-25 15:35:18" u="1"/>
        <s v="2026-02-25 15:35:20" u="1"/>
        <s v="2026-02-25 15:35:21" u="1"/>
        <s v="2026-02-25 15:35:22" u="1"/>
        <s v="2026-02-25 15:42:07" u="1"/>
        <s v="2026-02-25 15:42:08" u="1"/>
        <s v="2026-02-25 15:42:13" u="1"/>
        <s v="2026-02-25 15:42:14" u="1"/>
        <s v="2026-02-25 15:42:16" u="1"/>
        <s v="2026-02-25 15:42:19" u="1"/>
        <s v="2026-02-25 15:48:41" u="1"/>
        <s v="2026-02-25 15:48:40" u="1"/>
        <s v="2026-02-25 15:48:42" u="1"/>
        <s v="2026-02-25 15:48:44" u="1"/>
        <s v="2026-02-25 15:48:45" u="1"/>
        <s v="2026-02-25 15:48:46" u="1"/>
        <s v="2026-02-25 15:55:05" u="1"/>
        <s v="2026-02-25 15:55:06" u="1"/>
        <s v="2026-02-25 15:55:07" u="1"/>
        <s v="2026-02-25 15:55:09" u="1"/>
        <s v="2026-02-25 15:55:11" u="1"/>
        <s v="2026-02-25 15:55:12" u="1"/>
        <s v="2026-02-25 15:55:13" u="1"/>
        <s v="2026-02-25 16:00:27" u="1"/>
        <s v="2026-02-25 16:00:28" u="1"/>
        <s v="2026-02-25 16:00:30" u="1"/>
        <s v="2026-02-25 16:00:31" u="1"/>
        <s v="2026-02-25 16:00:32" u="1"/>
        <s v="2026-02-25 16:00:33" u="1"/>
        <s v="2026-02-25 16:07:03" u="1"/>
        <s v="2026-02-25 16:07:08" u="1"/>
        <s v="2026-02-25 16:07:14" u="1"/>
        <s v="2026-02-25 16:07:22" u="1"/>
        <s v="2026-02-25 16:07:23" u="1"/>
        <s v="2026-02-25 16:07:30" u="1"/>
        <s v="2026-02-25 16:07:31" u="1"/>
        <s v="2026-02-25 16:07:39" u="1"/>
        <s v="2026-02-20 16:10:52" u="1"/>
        <s v="2026-02-25 16:13:56" u="1"/>
        <s v="2026-02-25 16:13:58" u="1"/>
        <s v="2026-02-25 16:13:59" u="1"/>
        <s v="2026-02-25 16:14:00" u="1"/>
        <s v="2026-02-25 16:14:07" u="1"/>
        <s v="2026-02-25 16:14:08" u="1"/>
        <s v="2026-02-25 16:14:17" u="1"/>
        <s v="2026-02-20 16:19:33" u="1"/>
        <s v="2026-02-20 16:19:58" u="1"/>
        <s v="2026-02-25 16:26:18" u="1"/>
        <s v="2026-02-25 16:26:19" u="1"/>
        <s v="2026-02-25 16:26:20" u="1"/>
        <s v="2026-02-25 16:26:21" u="1"/>
        <s v="2026-02-25 16:26:22" u="1"/>
        <s v="2026-02-25 16:27:57" u="1"/>
        <s v="2026-02-25 16:27:59" u="1"/>
        <s v="2026-02-25 16:28:00" u="1"/>
        <s v="2026-02-25 16:28:04" u="1"/>
        <s v="2026-02-25 16:28:06" u="1"/>
        <s v="2026-02-25 16:28:12" u="1"/>
        <s v="2026-02-25 16:36:51" u="1"/>
        <s v="2026-02-25 16:36:50" u="1"/>
        <s v="2026-02-25 16:36:53" u="1"/>
        <s v="2026-02-25 16:36:59" u="1"/>
        <s v="2026-02-25 16:36:57" u="1"/>
        <s v="2026-02-25 16:36:58" u="1"/>
        <s v="2026-02-25 16:42:40" u="1"/>
        <s v="2026-02-25 16:42:41" u="1"/>
        <s v="2026-02-25 16:42:42" u="1"/>
        <s v="2026-02-25 16:42:44" u="1"/>
        <s v="2026-02-25 16:42:45" u="1"/>
        <s v="2026-02-25 16:48:49" u="1"/>
        <s v="2026-02-25 16:48:52" u="1"/>
        <s v="2026-02-25 16:48:55" u="1"/>
        <s v="2026-02-25 16:48:56" u="1"/>
        <s v="2026-02-25 16:48:57" u="1"/>
        <s v="2026-02-20 18:06:36" u="1"/>
        <s v="2026-02-20 21:45:11" u="1"/>
        <s v="2026-02-23 07:52:54" u="1"/>
        <s v="2026-02-24 13:25:46" u="1"/>
        <s v="2026-02-24 06:03:16" u="1"/>
        <s v="2026-02-27 10:59:57" u="1"/>
        <s v="2026-02-27 11:18:34" u="1"/>
        <s v="2026-02-27 13:23:19" u="1"/>
        <s v="2026-02-27 13:41:31" u="1"/>
        <s v="2026-03-04 14:06:43" u="1"/>
        <s v="2026-03-04 14:07:42" u="1"/>
        <s v="2026-02-27 14:31:03" u="1"/>
        <s v="2026-03-02 10:48:52" u="1"/>
        <s v="2026-02-25 12:15:19" u="1"/>
        <s v="2026-03-02 12:19:28" u="1"/>
        <s v="2026-03-02 12:19:35" u="1"/>
        <s v="2026-03-02 12:19:34" u="1"/>
        <s v="2026-03-02 12:19:37" u="1"/>
        <s v="2026-03-02 12:19:41" u="1"/>
        <s v="2026-03-02 12:19:43" u="1"/>
        <s v="2026-03-02 14:58:26" u="1"/>
        <s v="2026-03-02 14:58:28" u="1"/>
        <s v="2026-03-02 14:58:27" u="1"/>
        <s v="2026-02-25 15:11:30" u="1"/>
        <s v="2026-03-02 15:11:57" u="1"/>
        <s v="2026-03-02 15:12:04" u="1"/>
        <s v="2026-03-02 15:12:09" u="1"/>
        <s v="2026-03-02 15:12:14" u="1"/>
        <s v="2026-03-02 15:12:25" u="1"/>
        <s v="2026-03-02 15:22:51" u="1"/>
        <s v="2026-03-02 15:22:54" u="1"/>
        <s v="2026-03-02 15:23:07" u="1"/>
        <s v="2026-03-02 15:23:10" u="1"/>
        <s v="2026-03-02 15:23:09" u="1"/>
        <s v="2026-03-02 15:23:11" u="1"/>
        <s v="2026-03-02 15:23:20" u="1"/>
        <s v="2026-03-02 15:33:10" u="1"/>
        <s v="2026-03-02 15:33:13" u="1"/>
        <s v="2026-03-02 15:33:15" u="1"/>
        <s v="2026-03-02 15:33:16" u="1"/>
        <s v="2026-03-02 15:33:39" u="1"/>
        <s v="2026-03-02 15:33:40" u="1"/>
        <s v="2026-03-02 15:33:42" u="1"/>
        <s v="2026-03-02 15:33:49" u="1"/>
        <s v="2026-03-02 15:33:54" u="1"/>
        <s v="2026-03-02 15:38:22" u="1"/>
        <s v="2026-03-02 15:38:23" u="1"/>
        <s v="2026-03-02 15:38:24" u="1"/>
        <s v="2026-03-02 15:38:25" u="1"/>
        <s v="2026-03-02 15:52:30" u="1"/>
        <s v="2026-03-02 15:52:32" u="1"/>
        <s v="2026-03-02 15:52:33" u="1"/>
        <s v="2026-03-02 15:52:47" u="1"/>
        <s v="2026-03-02 15:52:49" u="1"/>
        <s v="2026-03-02 15:52:50" u="1"/>
        <s v="2026-03-02 16:10:40" u="1"/>
        <s v="2026-03-04 16:29:04" u="1"/>
        <s v="2026-02-25 20:02:16" u="1"/>
        <s v="2026-02-26 11:32:37" u="1"/>
        <s v="2026-02-23 10:23:37" u="1"/>
        <s v="2026-02-20 06:38:47" u="1"/>
        <s v="2026-02-20 15:16:27" u="1"/>
        <s v="2026-02-19 12:07:54" u="1"/>
        <s v="2026-02-27 06:41:18" u="1"/>
        <s v="2026-03-02 14:46:31" u="1"/>
        <s v="2026-03-02 14:47:40" u="1"/>
        <s v="2026-02-20 09:44:31" u="1"/>
        <s v="2026-02-19 15:48:04" u="1"/>
        <s v="2026-02-20 08:54:38" u="1"/>
        <s v="2026-02-20 09:45:28" u="1"/>
        <s v="2026-02-20 09:38:53" u="1"/>
        <s v="2026-03-12 08:01:52" u="1"/>
        <s v="2026-02-19 16:47:40" u="1"/>
        <s v="2026-02-20 09:48:35" u="1"/>
        <s v="2026-02-20 09:58:43" u="1"/>
        <s v="2026-02-24 07:38:23" u="1"/>
        <s v="2026-02-19 16:16:12" u="1"/>
        <s v="2026-03-03 11:35:41" u="1"/>
        <s v="2026-03-03 11:35:42" u="1"/>
        <s v="2026-03-03 11:35:43" u="1"/>
        <s v="2026-03-03 11:35:44" u="1"/>
        <s v="2026-03-03 11:35:45" u="1"/>
        <s v="2026-02-20 13:51:35" u="1"/>
        <s v="2026-02-20 14:09:06" u="1"/>
        <s v="2026-02-23 10:16:53" u="1"/>
        <s v="2026-02-18 14:48:27" u="1"/>
        <s v="2026-02-18 17:05:00" u="1"/>
        <s v="2026-02-18 17:07:17" u="1"/>
        <s v="2026-03-02 10:30:14" u="1"/>
        <s v="2026-03-02 10:24:43" u="1"/>
        <s v="2026-03-02 10:27:12" u="1"/>
        <s v="2026-03-02 10:28:30" u="1"/>
        <s v="2026-03-02 10:28:57" u="1"/>
        <s v="2026-03-02 10:29:52" u="1"/>
        <s v="2026-03-03 11:35:46" u="1"/>
        <s v="2026-03-03 11:35:47" u="1"/>
        <s v="2026-03-03 11:35:48" u="1"/>
        <s v="2026-03-03 11:35:49" u="1"/>
        <s v="2026-02-23 09:52:52" u="1"/>
        <s v="2026-02-20 07:33:44" u="1"/>
        <s v="2026-02-20 08:38:26" u="1"/>
        <s v="2026-02-20 09:34:09" u="1"/>
        <s v="2026-02-20 09:43:41" u="1"/>
        <s v="2026-02-26 10:30:11" u="1"/>
        <s v="2026-02-23 09:01:49" u="1"/>
        <s v="2026-02-20 09:38:17" u="1"/>
        <s v="2026-02-23 14:31:28" u="1"/>
        <s v="2026-02-23 15:20:03" u="1"/>
        <s v="2026-02-24 16:20:33" u="1"/>
        <s v="2026-02-24 09:33:58" u="1"/>
        <s v="2026-02-19 16:11:59" u="1"/>
        <s v="2026-02-19 16:45:32" u="1"/>
        <s v="2026-02-19 18:48:47" u="1"/>
        <s v="2026-02-20 06:27:14" u="1"/>
        <s v="2026-02-20 07:24:01" u="1"/>
        <s v="2026-02-20 07:38:29" u="1"/>
        <s v="2026-02-20 08:41:56" u="1"/>
        <s v="2026-02-20 10:41:30" u="1"/>
        <s v="2026-02-20 11:02:10" u="1"/>
        <s v="2026-02-23 11:48:58" u="1"/>
        <s v="2026-02-26 08:32:40" u="1"/>
        <s v="2026-02-23 09:03:31" u="1"/>
        <s v="2026-02-23 10:51:22" u="1"/>
        <s v="2026-02-23 14:32:29" u="1"/>
        <s v="2026-02-23 15:17:12" u="1"/>
        <s v="2026-02-19 16:03:56" u="1"/>
        <s v="2026-02-23 16:17:32" u="1"/>
        <s v="2026-02-19 17:13:40" u="1"/>
        <s v="2026-02-19 13:07:03" u="1"/>
        <s v="2026-02-19 13:39:32" u="1"/>
        <s v="2026-02-19 13:41:07" u="1"/>
        <s v="2026-02-19 13:51:14" u="1"/>
        <s v="2026-02-19 14:20:07" u="1"/>
        <s v="2026-02-19 14:21:55" u="1"/>
        <s v="2026-03-02 14:23:13" u="1"/>
        <s v="2026-02-24 14:53:41" u="1"/>
        <s v="2026-02-19 15:03:10" u="1"/>
        <s v="2026-02-24 15:14:34" u="1"/>
        <s v="2026-02-19 15:14:59" u="1"/>
        <s v="2026-02-24 15:34:43" u="1"/>
        <s v="2026-02-24 15:40:13" u="1"/>
        <s v="2026-02-19 16:05:32" u="1"/>
        <s v="2026-02-20 16:40:13" u="1"/>
        <s v="2026-02-19 16:42:49" u="1"/>
        <s v="2026-03-05 13:39:12" u="1"/>
        <s v="2026-02-26 11:37:59" u="1"/>
        <s v="2026-02-26 11:20:43" u="1"/>
        <s v="2026-02-23 09:25:43" u="1"/>
        <s v="2026-02-20 09:51:22" u="1"/>
        <s v="2026-02-20 13:26:33" u="1"/>
        <s v="2026-02-20 14:10:44" u="1"/>
        <s v="2026-02-23 14:30:32" u="1"/>
        <s v="2026-02-27 08:07:58" u="1"/>
        <s v="2026-02-27 09:13:40" u="1"/>
        <s v="2026-02-24 11:21:14" u="1"/>
        <s v="2026-03-03 14:34:18" u="1"/>
        <s v="2026-03-03 14:34:19" u="1"/>
        <s v="2026-03-03 14:34:20" u="1"/>
        <s v="2026-03-03 14:34:31" u="1"/>
        <s v="2026-03-03 15:52:34" u="1"/>
        <s v="2026-03-03 15:52:37" u="1"/>
        <s v="2026-03-03 15:52:42" u="1"/>
        <s v="2026-03-03 15:52:39" u="1"/>
        <s v="2026-03-03 15:52:41" u="1"/>
        <s v="2026-03-03 15:52:43" u="1"/>
        <s v="2026-03-03 16:05:18" u="1"/>
        <s v="2026-03-03 16:05:21" u="1"/>
        <s v="2026-03-03 16:05:30" u="1"/>
        <s v="2026-03-03 16:05:29" u="1"/>
        <s v="2026-03-03 16:05:31" u="1"/>
        <s v="2026-03-03 16:05:32" u="1"/>
        <s v="2026-03-03 16:05:39" u="1"/>
        <s v="2026-03-03 16:05:40" u="1"/>
        <s v="2026-03-03 16:14:27" u="1"/>
        <s v="2026-03-03 16:14:29" u="1"/>
        <s v="2026-03-03 16:14:32" u="1"/>
        <s v="2026-03-03 16:14:31" u="1"/>
        <s v="2026-03-03 16:14:33" u="1"/>
        <s v="2026-03-03 16:14:34" u="1"/>
        <s v="2026-03-03 16:14:35" u="1"/>
        <s v="2026-03-03 16:14:36" u="1"/>
        <s v="2026-03-03 16:55:11" u="1"/>
        <s v="2026-03-03 16:55:12" u="1"/>
        <s v="2026-03-03 16:55:29" u="1"/>
        <s v="2026-03-03 16:55:30" u="1"/>
        <s v="2026-03-03 16:55:31" u="1"/>
        <s v="2026-03-03 16:55:32" u="1"/>
        <s v="2026-03-03 17:02:48" u="1"/>
        <s v="2026-03-03 17:02:49" u="1"/>
        <s v="2026-03-05 09:30:02" u="1"/>
        <s v="2026-02-27 11:00:31" u="1"/>
        <s v="2026-02-25 11:01:45" u="1"/>
        <s v="2026-03-05 12:09:33" u="1"/>
        <s v="2026-03-05 12:22:28" u="1"/>
        <s v="2026-03-05 12:46:10" u="1"/>
        <s v="2026-03-03 08:15:01" u="1"/>
        <s v="2026-03-02 08:53:12" u="1"/>
        <s v="2026-03-06 11:32:55" u="1"/>
        <s v="2026-03-03 11:52:32" u="1"/>
        <s v="2026-02-26 12:14:31" u="1"/>
        <s v="2026-03-06 14:18:00" u="1"/>
        <s v="2026-02-26 14:48:20" u="1"/>
        <s v="2026-02-26 15:12:39" u="1"/>
        <s v="2026-02-26 15:23:25" u="1"/>
        <s v="2026-02-26 16:05:16" u="1"/>
        <s v="2026-02-26 16:16:55" u="1"/>
        <s v="2026-02-26 19:32:22" u="1"/>
        <s v="2026-02-26 20:01:16" u="1"/>
        <s v="2026-02-27 01:40:20" u="1"/>
        <s v="2026-02-27 09:47:24" u="1"/>
        <s v="2026-02-23 12:07:23" u="1"/>
        <s v="2026-02-19 08:04:33" u="1"/>
        <s v="2026-02-27 15:58:34" u="1"/>
        <s v="2026-02-26 14:42:25" u="1"/>
        <s v="2026-02-26 14:43:00" u="1"/>
        <s v="2026-02-24 10:53:29" u="1"/>
        <s v="2026-02-24 10:40:53" u="1"/>
        <s v="2026-02-19 09:02:12" u="1"/>
        <s v="2026-02-25 16:34:07" u="1"/>
        <s v="2026-02-19 09:03:56" u="1"/>
        <s v="2026-02-19 09:04:14" u="1"/>
        <s v="2026-02-20 10:03:20" u="1"/>
        <s v="2026-02-19 09:04:33" u="1"/>
        <s v="2026-02-19 08:03:25" u="1"/>
        <s v="2026-02-19 08:04:09" u="1"/>
        <s v="2026-02-19 08:02:46" u="1"/>
        <s v="2026-02-20 14:33:32" u="1"/>
        <s v="2026-02-20 07:59:21" u="1"/>
        <s v="2026-02-19 08:00:10" u="1"/>
        <s v="2026-02-19 09:30:43" u="1"/>
        <s v="2026-02-19 08:04:54" u="1"/>
        <s v="2026-02-19 07:59:28" u="1"/>
        <s v="2026-02-19 15:21:58" u="1"/>
        <s v="2026-02-19 15:23:01" u="1"/>
        <s v="2026-02-19 15:23:41" u="1"/>
        <s v="2026-02-19 08:01:20" u="1"/>
        <s v="2026-03-06 19:53:01" u="1"/>
        <s v="2026-03-06 19:58:19" u="1"/>
        <s v="2026-02-20 16:56:06" u="1"/>
        <s v="2026-02-19 14:38:01" u="1"/>
        <s v="2026-02-20 12:37:00" u="1"/>
        <s v="2026-02-20 10:27:59" u="1"/>
        <s v="2026-02-26 17:13:54" u="1"/>
        <s v="2026-02-26 17:12:01" u="1"/>
        <s v="2026-02-19 09:50:26" u="1"/>
        <s v="2026-02-19 09:51:44" u="1"/>
        <s v="2026-02-24 16:20:18" u="1"/>
        <s v="2026-02-23 09:22:37" u="1"/>
        <s v="2026-02-19 21:07:16" u="1"/>
        <s v="2026-02-19 14:34:10" u="1"/>
        <s v="2026-02-25 17:08:59" u="1"/>
        <s v="2026-02-19 08:52:40" u="1"/>
        <s v="2026-01-08 15:41:38" u="1"/>
        <s v="2026-02-19 10:38:39" u="1"/>
        <s v="2026-02-19 09:37:15" u="1"/>
        <s v="2026-02-19 09:07:10" u="1"/>
        <s v="2026-02-23 09:43:13" u="1"/>
        <s v="2026-02-26 14:24:34" u="1"/>
        <s v="2026-01-27 16:34:41" u="1"/>
        <s v="2026-02-19 10:18:35" u="1"/>
        <s v="2026-02-20 07:40:15" u="1"/>
        <s v="2026-02-23 14:25:46" u="1"/>
        <s v="2026-02-26 14:36:01" u="1"/>
        <s v="2026-03-04 15:35:35" u="1"/>
        <s v="2026-02-23 09:49:16" u="1"/>
        <s v="2026-02-19 09:26:42" u="1"/>
        <s v="2026-02-23 15:43:54" u="1"/>
        <s v="2026-02-19 07:49:28" u="1"/>
        <s v="2026-02-19 10:43:58" u="1"/>
        <s v="2026-02-26 09:32:44" u="1"/>
        <s v="2026-02-26 13:15:53" u="1"/>
        <s v="2026-02-20 10:10:16" u="1"/>
        <s v="2026-02-20 15:08:45" u="1"/>
        <s v="2026-02-19 09:26:38" u="1"/>
        <s v="2026-02-19 09:48:30" u="1"/>
        <s v="2026-02-19 09:07:43" u="1"/>
        <s v="2026-02-19 11:27:36" u="1"/>
        <s v="2026-02-19 14:24:05" u="1"/>
        <s v="2026-02-19 16:34:36" u="1"/>
        <s v="2026-02-19 14:14:56" u="1"/>
        <s v="2026-02-20 16:04:25" u="1"/>
        <s v="2026-02-17 11:17:44" u="1"/>
        <s v="2026-02-17 17:01:22" u="1"/>
        <s v="2026-02-20 15:01:40" u="1"/>
        <s v="2026-02-24 09:25:36" u="1"/>
        <s v="2026-02-24 08:50:11" u="1"/>
        <s v="2026-02-20 15:49:18" u="1"/>
        <s v="2026-02-26 12:13:35" u="1"/>
        <s v="2026-03-06 15:40:52" u="1"/>
        <s v="2026-02-19 10:18:32" u="1"/>
        <s v="2026-02-19 10:36:00" u="1"/>
        <s v="2026-02-19 13:47:58" u="1"/>
        <s v="2026-02-19 13:53:39" u="1"/>
        <s v="2026-02-19 13:55:59" u="1"/>
        <s v="2026-02-19 16:06:32" u="1"/>
        <s v="2026-02-20 08:10:04" u="1"/>
        <s v="2026-02-19 10:04:55" u="1"/>
        <s v="2026-02-19 10:50:38" u="1"/>
        <s v="2026-02-19 11:07:40" u="1"/>
        <s v="2026-02-20 13:35:07" u="1"/>
        <s v="2026-02-19 15:53:08" u="1"/>
        <s v="2026-02-19 16:02:23" u="1"/>
        <s v="2026-02-19 16:06:02" u="1"/>
        <s v="2026-02-20 16:07:07" u="1"/>
        <s v="2026-02-20 16:55:21" u="1"/>
        <s v="2026-02-19 10:22:09" u="1"/>
        <s v="2026-02-23 08:14:25" u="1"/>
        <s v="2026-02-24 12:37:06" u="1"/>
        <s v="2026-02-20 13:25:13" u="1"/>
        <s v="2026-02-16 14:37:42" u="1"/>
        <s v="2026-02-16 14:42:54" u="1"/>
        <s v="2026-02-16 14:58:37" u="1"/>
        <s v="2026-02-16 15:20:54" u="1"/>
        <s v="2026-02-16 15:25:19" u="1"/>
        <s v="2026-02-16 15:35:23" u="1"/>
        <s v="2026-02-20 17:52:41" u="1"/>
        <s v="2026-02-23 16:36:36" u="1"/>
        <s v="2026-02-17 07:06:40" u="1"/>
        <s v="2026-02-17 07:26:51" u="1"/>
        <s v="2026-02-20 07:59:56" u="1"/>
        <s v="2026-02-19 08:44:53" u="1"/>
        <s v="2026-02-19 08:48:06" u="1"/>
        <s v="2026-02-19 08:52:38" u="1"/>
        <s v="2026-02-19 08:58:46" u="1"/>
        <s v="2026-02-19 08:59:53" u="1"/>
        <s v="2026-02-19 09:20:11" u="1"/>
        <s v="2026-02-19 09:24:52" u="1"/>
        <s v="2026-02-23 09:26:22" u="1"/>
        <s v="2026-02-19 09:45:19" u="1"/>
        <s v="2026-02-19 10:12:52" u="1"/>
        <s v="2026-02-19 10:58:07" u="1"/>
        <s v="2026-02-19 10:58:55" u="1"/>
        <s v="2026-02-19 10:59:27" u="1"/>
        <s v="2026-02-19 11:00:48" u="1"/>
        <s v="2026-02-19 11:02:08" u="1"/>
        <s v="2026-02-19 11:03:50" u="1"/>
        <s v="2026-02-19 11:30:23" u="1"/>
        <s v="2026-02-19 11:32:27" u="1"/>
        <s v="2026-02-19 11:57:04" u="1"/>
        <s v="2026-02-19 12:03:51" u="1"/>
        <s v="2026-02-19 13:33:01" u="1"/>
        <s v="2026-02-19 13:37:16" u="1"/>
        <s v="2026-02-19 14:26:01" u="1"/>
        <s v="2026-02-19 15:27:44" u="1"/>
        <s v="2026-02-19 16:48:41" u="1"/>
        <s v="2026-02-20 07:10:38" u="1"/>
        <s v="2026-02-20 07:13:12" u="1"/>
        <s v="2026-02-20 07:28:37" u="1"/>
        <s v="2026-02-27 06:40:37" u="1"/>
        <s v="2026-02-20 07:42:19" u="1"/>
        <s v="2026-02-20 08:25:53" u="1"/>
        <s v="2026-02-20 08:38:07" u="1"/>
        <s v="2026-02-20 09:21:53" u="1"/>
        <s v="2026-02-20 09:32:51" u="1"/>
        <s v="2026-02-20 09:32:48" u="1"/>
        <s v="2026-02-20 09:32:52" u="1"/>
        <s v="2026-02-20 09:32:57" u="1"/>
        <s v="2026-02-20 09:38:09" u="1"/>
        <s v="2026-02-20 09:49:35" u="1"/>
        <s v="2026-02-20 09:50:41" u="1"/>
        <s v="2026-02-20 09:52:53" u="1"/>
        <s v="2026-02-20 09:59:58" u="1"/>
        <s v="2026-02-20 10:02:10" u="1"/>
        <s v="2026-02-20 10:10:29" u="1"/>
        <s v="2026-02-20 10:42:33" u="1"/>
        <s v="2026-02-25 12:37:59" u="1"/>
        <s v="2026-02-20 15:00:59" u="1"/>
        <s v="2026-02-20 15:13:02" u="1"/>
        <s v="2026-02-20 15:20:21" u="1"/>
        <s v="2026-02-20 15:22:39" u="1"/>
        <s v="2026-02-27 14:10:53" u="1"/>
        <s v="2026-02-27 06:42:44" u="1"/>
        <s v="2026-02-23 09:16:46" u="1"/>
        <s v="2026-02-23 09:32:59" u="1"/>
        <s v="2026-02-23 10:27:42" u="1"/>
        <s v="2026-03-02 08:37:49" u="1"/>
        <s v="2026-02-27 06:48:59" u="1"/>
        <s v="2026-02-19 11:18:37" u="1"/>
        <s v="2026-02-23 11:34:12" u="1"/>
        <s v="2026-02-23 12:34:26" u="1"/>
        <s v="2026-02-23 12:56:06" u="1"/>
        <s v="2026-02-23 13:12:03" u="1"/>
        <s v="2026-02-19 13:40:08" u="1"/>
        <s v="2026-02-25 14:32:25" u="1"/>
        <s v="2026-02-19 14:52:38" u="1"/>
        <s v="2026-03-02 07:46:24" u="1"/>
        <s v="2026-02-19 08:14:22" u="1"/>
        <s v="2026-02-24 08:42:41" u="1"/>
        <s v="2026-02-20 15:43:22" u="1"/>
        <s v="2026-02-19 09:15:23" u="1"/>
        <s v="2026-02-19 09:40:47" u="1"/>
        <s v="2026-02-24 10:00:24" u="1"/>
        <s v="2026-02-19 10:11:17" u="1"/>
        <s v="2026-02-20 10:24:13" u="1"/>
        <s v="2026-02-19 10:39:38" u="1"/>
        <s v="2026-02-27 16:03:56" u="1"/>
        <s v="2026-02-19 10:47:15" u="1"/>
        <s v="2026-02-19 10:49:58" u="1"/>
        <s v="2026-02-19 11:05:49" u="1"/>
        <s v="2026-02-20 11:20:30" u="1"/>
        <s v="2026-02-19 11:26:00" u="1"/>
        <s v="2026-02-19 11:27:16" u="1"/>
        <s v="2026-02-20 11:31:21" u="1"/>
        <s v="2026-02-19 11:40:41" u="1"/>
        <s v="2026-02-24 11:54:48" u="1"/>
        <s v="2026-02-19 12:02:29" u="1"/>
        <s v="2026-02-19 12:41:17" u="1"/>
        <s v="2026-02-20 13:37:53" u="1"/>
        <s v="2026-02-20 13:44:12" u="1"/>
        <s v="2026-02-20 13:49:17" u="1"/>
        <s v="2026-02-20 13:54:05" u="1"/>
        <s v="2026-02-19 14:14:29" u="1"/>
        <s v="2026-02-20 14:37:08" u="1"/>
        <s v="2026-02-20 14:50:25" u="1"/>
        <s v="2026-02-20 15:18:03" u="1"/>
        <s v="2026-02-20 15:22:57" u="1"/>
        <s v="2026-02-20 16:06:27" u="1"/>
        <s v="2026-02-20 16:53:02" u="1"/>
        <s v="2026-02-19 21:20:32" u="1"/>
        <s v="2026-02-19 21:30:01" u="1"/>
        <s v="2026-02-19 21:37:35" u="1"/>
        <s v="2026-02-19 08:57:30" u="1"/>
        <s v="2026-02-19 09:06:45" u="1"/>
        <s v="2026-02-19 09:29:31" u="1"/>
        <s v="2026-02-20 12:17:38" u="1"/>
        <s v="2026-02-20 17:43:38" u="1"/>
        <s v="2026-02-19 08:44:40" u="1"/>
        <s v="2026-02-19 10:37:02" u="1"/>
        <s v="2026-02-19 10:38:15" u="1"/>
        <s v="2026-02-20 15:26:59" u="1"/>
        <s v="2026-02-20 07:35:07" u="1"/>
        <s v="2026-02-20 07:37:02" u="1"/>
        <s v="2026-02-23 07:51:02" u="1"/>
        <s v="2026-02-23 07:58:26" u="1"/>
        <s v="2026-02-23 08:29:32" u="1"/>
        <s v="2026-02-23 09:23:31" u="1"/>
        <s v="2026-02-25 09:29:18" u="1"/>
        <s v="2026-02-20 09:39:12" u="1"/>
        <s v="2026-02-25 10:00:09" u="1"/>
        <s v="2026-02-23 10:42:38" u="1"/>
        <s v="2026-02-23 12:03:51" u="1"/>
        <s v="2026-02-20 12:59:49" u="1"/>
        <s v="2026-02-25 13:07:23" u="1"/>
        <s v="2026-02-20 13:11:49" u="1"/>
        <s v="2026-02-23 14:04:55" u="1"/>
        <s v="2026-02-20 14:14:35" u="1"/>
        <s v="2026-02-23 14:16:29" u="1"/>
        <s v="2026-02-23 14:21:35" u="1"/>
        <s v="2026-02-23 14:26:34" u="1"/>
        <s v="2026-02-23 14:29:26" u="1"/>
        <s v="2026-02-23 14:32:51" u="1"/>
        <s v="2026-02-20 14:48:35" u="1"/>
        <s v="2026-03-02 08:41:59" u="1"/>
        <s v="2026-02-25 17:28:12" u="1"/>
        <s v="2026-02-26 07:37:16" u="1"/>
        <s v="2026-02-26 08:08:27" u="1"/>
        <s v="2026-02-23 09:07:21" u="1"/>
        <s v="2026-02-26 10:50:19" u="1"/>
        <s v="2026-02-24 10:55:48" u="1"/>
        <s v="2026-02-24 11:07:00" u="1"/>
        <s v="2026-02-26 11:19:26" u="1"/>
        <s v="2026-03-02 11:30:21" u="1"/>
        <s v="2026-02-26 11:31:02" u="1"/>
        <s v="2026-03-02 13:06:27" u="1"/>
        <s v="2026-02-26 15:39:47" u="1"/>
        <s v="2026-02-24 16:42:51" u="1"/>
        <s v="2026-02-25 08:22:17" u="1"/>
        <s v="2026-02-25 10:31:18" u="1"/>
        <s v="2026-02-25 10:32:12" u="1"/>
        <s v="2026-02-27 11:10:49" u="1"/>
        <s v="2026-03-02 11:19:36" u="1"/>
        <s v="2026-02-25 11:22:23" u="1"/>
        <s v="2026-03-03 07:22:15" u="1"/>
        <s v="2026-03-03 07:22:14" u="1"/>
        <s v="2026-02-27 14:27:42" u="1"/>
        <s v="2026-02-25 15:00:35" u="1"/>
        <s v="2026-02-25 15:09:37" u="1"/>
        <s v="2026-03-05 16:37:11" u="1"/>
        <s v="2026-02-25 16:55:30" u="1"/>
        <s v="2026-03-06 09:29:33" u="1"/>
        <s v="2026-03-02 15:07:21" u="1"/>
        <s v="2026-03-05 15:09:47" u="1"/>
        <s v="2026-03-05 15:12:14" u="1"/>
        <s v="2026-03-02 15:14:57" u="1"/>
        <s v="2026-03-02 15:17:54" u="1"/>
        <s v="2026-03-02 15:20:46" u="1"/>
        <s v="2026-03-02 15:23:53" u="1"/>
        <s v="2026-02-19 08:01:37" u="1"/>
        <s v="2026-02-24 14:19:44" u="1"/>
        <s v="2026-02-19 09:03:40" u="1"/>
        <s v="2026-02-19 08:00:58" u="1"/>
        <s v="2026-02-19 08:05:14" u="1"/>
        <s v="2026-02-19 07:59:47" u="1"/>
        <s v="2026-02-19 20:57:32" u="1"/>
        <s v="2026-02-19 12:14:51" u="1"/>
        <s v="2026-02-19 08:02:01" u="1"/>
        <s v="2026-02-19 08:02:21" u="1"/>
        <s v="2026-02-19 07:57:42" u="1"/>
        <s v="2026-02-19 08:00:36" u="1"/>
        <s v="2026-02-19 07:58:51" u="1"/>
        <s v="2026-02-19 07:58:06" u="1"/>
        <s v="2026-02-19 07:58:32" u="1"/>
        <s v="2026-03-02 15:36:56" u="1"/>
        <s v="2026-02-26 13:32:03" u="1"/>
        <s v="2026-02-24 10:04:12" u="1"/>
        <s v="2026-03-02 14:56:08" u="1"/>
        <s v="2026-02-19 15:29:10" u="1"/>
        <s v="2026-03-02 19:31:58" u="1"/>
        <s v="2026-03-02 19:31:59" u="1"/>
        <s v="2026-03-02 19:32:00" u="1"/>
        <s v="2026-03-02 19:32:02" u="1"/>
        <s v="2026-03-02 19:32:03" u="1"/>
        <s v="2026-02-19 08:24:50" u="1"/>
        <s v="2026-03-02 10:24:23" u="1"/>
        <s v="2026-03-02 10:25:10" u="1"/>
        <s v="2026-03-02 10:25:31" u="1"/>
        <s v="2026-02-19 16:49:53" u="1"/>
        <s v="2026-02-19 14:15:39" u="1"/>
        <s v="2026-02-19 16:28:34" u="1"/>
        <s v="2026-02-18 16:35:24" u="1"/>
        <s v="2026-02-18 16:41:49" u="1"/>
        <s v="2026-02-18 16:46:52" u="1"/>
        <s v="2026-02-18 17:43:16" u="1"/>
        <s v="2026-02-19 08:10:51" u="1"/>
        <s v="2026-02-19 08:24:44" u="1"/>
        <s v="2026-02-27 10:04:02" u="1"/>
        <s v="2026-02-19 11:00:01" u="1"/>
        <s v="2026-02-19 14:04:19" u="1"/>
        <s v="2026-02-19 14:35:35" u="1"/>
        <s v="2026-02-19 16:49:42" u="1"/>
        <s v="2026-02-19 11:31:37" u="1"/>
        <s v="2026-02-20 09:52:21" u="1"/>
        <s v="2026-02-20 10:30:05" u="1"/>
        <s v="2026-02-20 10:39:39" u="1"/>
        <s v="2026-02-20 13:07:39" u="1"/>
        <s v="2026-02-26 09:23:19" u="1"/>
        <s v="2026-02-20 11:12:55" u="1"/>
        <s v="2026-02-20 13:17:10" u="1"/>
        <s v="2026-02-20 16:34:38" u="1"/>
        <s v="2026-02-23 07:49:22" u="1"/>
        <s v="2026-02-23 11:58:53" u="1"/>
        <s v="2026-02-23 12:02:13" u="1"/>
        <s v="2026-02-23 14:47:18" u="1"/>
        <s v="2026-03-02 15:36:15" u="1"/>
        <s v="2026-02-26 06:33:01" u="1"/>
        <s v="2026-02-19 09:05:07" u="1"/>
        <s v="2026-02-19 09:06:06" u="1"/>
        <s v="2026-02-19 09:06:28" u="1"/>
        <s v="2026-02-20 08:56:41" u="1"/>
        <s v="2026-02-18 15:49:01" u="1"/>
        <s v="2026-02-24 12:03:00" u="1"/>
        <s v="2026-02-18 17:22:28" u="1"/>
        <s v="2026-02-25 10:58:39" u="1"/>
        <s v="2026-02-17 18:30:27" u="1"/>
        <s v="2026-02-17 17:25:22" u="1"/>
        <s v="2026-02-23 15:33:13" u="1"/>
        <s v="2026-02-19 21:28:27" u="1"/>
        <s v="2026-02-19 16:38:08" u="1"/>
        <s v="2026-02-18 13:47:04" u="1"/>
        <s v="2026-02-19 14:28:06" u="1"/>
        <s v="2026-02-25 10:18:34" u="1"/>
        <s v="2026-02-24 17:22:05" u="1"/>
        <s v="2026-03-02 19:38:41" u="1"/>
        <s v="2026-03-02 19:32:01" u="1"/>
        <s v="2026-03-02 19:32:04" u="1"/>
        <s v="2026-03-02 19:32:05" u="1"/>
        <s v="2026-03-02 15:55:35" u="1"/>
        <s v="2026-02-24 08:30:25" u="1"/>
        <s v="2026-02-18 15:13:35" u="1"/>
        <s v="2026-02-18 16:43:07" u="1"/>
        <s v="2026-02-18 17:22:03" u="1"/>
        <s v="2026-02-19 15:43:33" u="1"/>
        <s v="2026-02-23 10:52:56" u="1"/>
        <s v="2026-02-17 12:17:23" u="1"/>
        <s v="2026-03-04 11:11:59" u="1"/>
        <s v="2026-02-18 14:17:55" u="1"/>
        <s v="2026-03-02 10:14:14" u="1"/>
        <s v="2026-03-02 10:14:53" u="1"/>
        <s v="2026-03-02 10:23:09" u="1"/>
        <s v="2026-03-02 10:23:37" u="1"/>
        <s v="2026-03-02 10:23:59" u="1"/>
        <s v="2026-02-18 10:18:45" u="1"/>
        <s v="2026-02-18 16:52:20" u="1"/>
        <s v="2026-02-19 08:30:22" u="1"/>
        <s v="2026-02-19 11:00:17" u="1"/>
        <s v="2026-02-19 15:38:18" u="1"/>
        <s v="2026-02-18 16:35:51" u="1"/>
        <s v="2026-02-19 16:48:10" u="1"/>
        <s v="2026-02-19 16:49:17" u="1"/>
        <s v="2026-02-20 12:47:44" u="1"/>
        <s v="2026-02-23 14:37:02" u="1"/>
        <s v="2026-02-19 16:00:35" u="1"/>
        <s v="2026-02-19 17:10:00" u="1"/>
        <s v="2026-02-20 15:42:06" u="1"/>
        <s v="2026-02-24 15:06:21" u="1"/>
        <s v="2026-02-18 16:47:06" u="1"/>
        <s v="2026-02-23 11:27:28" u="1"/>
        <s v="2026-02-23 15:21:02" u="1"/>
        <s v="2026-02-19 15:34:49" u="1"/>
        <s v="2026-02-19 16:54:14" u="1"/>
        <s v="2026-02-19 17:00:31" u="1"/>
        <s v="2026-02-19 17:10:03" u="1"/>
        <s v="2026-02-19 17:30:19" u="1"/>
        <s v="2026-02-25 15:03:09" u="1"/>
        <s v="2026-02-19 17:58:31" u="1"/>
        <s v="2026-02-26 07:55:13" u="1"/>
        <s v="2026-02-27 06:46:10" u="1"/>
        <s v="2026-02-26 09:44:07" u="1"/>
        <s v="2026-02-20 09:11:44" u="1"/>
        <s v="2026-02-20 09:12:09" u="1"/>
        <s v="2026-02-20 09:35:14" u="1"/>
        <s v="2026-02-26 11:47:53" u="1"/>
        <s v="2026-03-06 07:16:25" u="1"/>
        <s v="2026-02-19 09:14:32" u="1"/>
        <s v="2026-02-23 09:51:57" u="1"/>
        <s v="2026-02-25 10:17:18" u="1"/>
        <s v="2026-02-25 13:09:28" u="1"/>
        <s v="2026-02-19 14:15:17" u="1"/>
        <s v="2026-02-18 14:15:35" u="1"/>
        <s v="2026-02-24 14:22:29" u="1"/>
        <s v="2026-02-18 14:43:51" u="1"/>
        <s v="2026-02-19 14:46:32" u="1"/>
        <s v="2026-02-25 15:17:02" u="1"/>
        <s v="2026-02-23 15:52:14" u="1"/>
        <s v="2026-02-23 16:12:00" u="1"/>
        <s v="2026-02-25 16:53:18" u="1"/>
        <s v="2026-02-26 17:07:08" u="1"/>
        <s v="2026-03-02 08:04:17" u="1"/>
        <s v="2026-02-19 08:17:55" u="1"/>
        <s v="2026-02-25 10:25:18" u="1"/>
        <s v="2026-02-19 10:53:00" u="1"/>
        <s v="2026-02-19 15:59:35" u="1"/>
        <s v="2026-02-19 16:27:00" u="1"/>
        <s v="2026-02-19 18:11:28" u="1"/>
        <s v="2026-02-19 11:25:59" u="1"/>
        <s v="2026-02-19 13:30:24" u="1"/>
        <s v="2026-02-25 09:39:48" u="1"/>
        <s v="2026-02-20 11:00:19" u="1"/>
        <s v="2026-02-27 16:05:33" u="1"/>
        <s v="2026-02-25 11:46:21" u="1"/>
        <s v="2026-02-25 12:03:30" u="1"/>
        <s v="2026-02-23 13:50:44" u="1"/>
        <s v="2026-02-25 13:53:45" u="1"/>
        <s v="2026-02-25 13:55:55" u="1"/>
        <s v="2026-02-26 14:09:46" u="1"/>
        <s v="2026-03-03 14:19:45" u="1"/>
        <s v="2026-03-02 14:23:41" u="1"/>
        <s v="2026-03-02 14:24:52" u="1"/>
        <s v="2026-02-23 15:51:24" u="1"/>
        <s v="2026-02-25 17:27:36" u="1"/>
        <s v="2026-02-25 17:29:24" u="1"/>
        <s v="2026-02-24 08:46:49" u="1"/>
        <s v="2026-02-24 10:09:59" u="1"/>
        <s v="2026-02-24 12:06:10" u="1"/>
        <s v="2026-02-27 13:47:51" u="1"/>
        <s v="2026-02-23 17:34:37" u="1"/>
        <s v="2026-02-27 06:52:38" u="1"/>
        <s v="2026-03-05 10:03:39" u="1"/>
        <s v="2026-03-04 11:26:11" u="1"/>
        <s v="2026-03-05 11:28:44" u="1"/>
        <s v="2026-03-02 14:56:35" u="1"/>
        <s v="2026-02-25 07:45:11" u="1"/>
        <s v="2026-02-18 17:23:23" u="1"/>
        <s v="2026-02-19 11:00:41" u="1"/>
        <s v="2026-02-18 13:48:44" u="1"/>
        <s v="2026-02-19 07:15:38" u="1"/>
        <s v="2026-02-23 11:43:38" u="1"/>
        <s v="2026-02-20 11:30:52" u="1"/>
        <s v="2026-02-25 08:38:21" u="1"/>
        <s v="2026-02-25 08:39:06" u="1"/>
        <s v="2026-02-18 08:35:34" u="1"/>
        <s v="2026-02-25 08:55:23" u="1"/>
        <s v="2026-02-25 08:58:23" u="1"/>
        <s v="2026-02-20 21:13:57" u="1"/>
        <s v="2026-02-18 11:28:51" u="1"/>
        <s v="2026-02-26 15:47:51" u="1"/>
        <s v="2026-02-18 15:06:58" u="1"/>
        <s v="2026-02-26 15:46:42" u="1"/>
        <s v="2026-02-18 15:04:45" u="1"/>
        <s v="2026-02-19 12:19:35" u="1"/>
        <s v="2026-02-18 12:03:50" u="1"/>
        <s v="2026-02-18 12:05:52" u="1"/>
        <s v="2026-02-20 11:36:12" u="1"/>
        <s v="2026-02-19 13:53:33" u="1"/>
        <s v="2026-02-17 16:35:26" u="1"/>
        <s v="2026-03-04 12:09:57" u="1"/>
        <s v="2026-02-27 09:36:55" u="1"/>
        <s v="2026-02-24 15:08:17" u="1"/>
        <s v="2026-02-26 13:02:05" u="1"/>
        <s v="2026-02-26 13:03:10" u="1"/>
        <s v="2026-02-19 14:16:39" u="1"/>
        <s v="2026-02-18 15:25:50" u="1"/>
        <s v="2026-02-26 13:04:40" u="1"/>
        <s v="2026-02-26 13:03:58" u="1"/>
        <s v="2026-02-23 15:51:03" u="1"/>
        <s v="2026-02-19 15:03:16" u="1"/>
        <s v="2026-02-18 08:03:08" u="1"/>
        <s v="2026-02-18 16:06:58" u="1"/>
        <s v="2026-02-18 17:40:31" u="1"/>
        <s v="2026-02-20 16:18:45" u="1"/>
        <s v="2026-02-18 13:50:48" u="1"/>
        <s v="2026-02-18 13:51:46" u="1"/>
        <s v="2026-02-18 13:54:07" u="1"/>
        <s v="2026-02-19 08:23:18" u="1"/>
        <s v="2026-02-23 17:04:33" u="1"/>
        <s v="2026-02-18 08:33:27" u="1"/>
        <s v="2026-02-19 10:49:29" u="1"/>
        <s v="2026-03-10 13:12:59" u="1"/>
        <s v="2026-02-20 08:22:18" u="1"/>
        <s v="2026-02-19 11:13:36" u="1"/>
        <s v="2026-02-18 13:09:32" u="1"/>
        <s v="2026-02-20 09:57:29" u="1"/>
        <s v="2026-01-08 08:38:53" u="1"/>
        <s v="2026-02-23 16:15:42" u="1"/>
        <s v="2026-02-25 14:02:02" u="1"/>
        <s v="2026-02-20 12:05:07" u="1"/>
        <s v="2026-02-19 11:52:14" u="1"/>
        <s v="2026-02-19 12:25:46" u="1"/>
        <s v="2026-02-19 14:34:58" u="1"/>
        <s v="2026-02-17 09:33:40" u="1"/>
        <s v="2026-02-19 07:11:26" u="1"/>
        <s v="2026-02-25 14:53:00" u="1"/>
        <s v="2026-02-20 14:13:04" u="1"/>
        <s v="2026-02-18 08:20:30" u="1"/>
        <s v="2026-02-25 08:15:45" u="1"/>
        <s v="2026-02-02 16:01:16" u="1"/>
        <s v="2026-02-02 16:28:42" u="1"/>
        <s v="2026-02-02 16:53:58" u="1"/>
        <s v="2026-02-02 17:12:08" u="1"/>
        <s v="2026-02-19 12:25:52" u="1"/>
        <s v="2026-02-19 12:26:44" u="1"/>
        <s v="2026-02-19 12:24:53" u="1"/>
        <s v="2026-02-18 16:44:58" u="1"/>
        <s v="2026-02-20 09:28:58" u="1"/>
        <s v="2026-02-19 06:29:17" u="1"/>
        <s v="2026-02-18 15:20:52" u="1"/>
        <s v="2026-02-19 17:03:37" u="1"/>
        <s v="2026-02-23 06:46:32" u="1"/>
        <s v="2026-02-19 11:22:28" u="1"/>
        <s v="2026-02-18 11:05:17" u="1"/>
        <s v="2026-02-23 14:41:56" u="1"/>
        <s v="2026-02-18 11:58:09" u="1"/>
        <s v="2026-02-18 16:19:35" u="1"/>
        <s v="2026-02-16 16:03:40" u="1"/>
        <s v="2026-02-16 08:18:20" u="1"/>
        <s v="2026-02-16 08:47:17" u="1"/>
        <s v="2026-02-19 13:40:26" u="1"/>
        <s v="2026-02-20 09:48:11" u="1"/>
        <s v="2026-02-26 09:10:01" u="1"/>
        <s v="2026-02-20 15:22:44" u="1"/>
        <s v="2026-02-20 09:04:44" u="1"/>
        <s v="2026-02-19 11:56:29" u="1"/>
        <s v="2026-02-17 11:07:26" u="1"/>
        <s v="2026-02-18 11:48:09" u="1"/>
        <s v="2026-02-18 13:34:57" u="1"/>
        <s v="2026-02-24 11:50:17" u="1"/>
        <s v="2026-02-18 15:28:19" u="1"/>
        <s v="2026-02-18 17:15:49" u="1"/>
        <s v="2026-02-19 08:16:12" u="1"/>
        <s v="2026-02-19 08:17:29" u="1"/>
        <s v="2026-02-19 09:10:59" u="1"/>
        <s v="2026-02-18 09:48:45" u="1"/>
        <s v="2026-02-19 10:02:45" u="1"/>
        <s v="2026-02-19 10:11:46" u="1"/>
        <s v="2026-02-19 11:03:17" u="1"/>
        <s v="2026-02-19 11:38:39" u="1"/>
        <s v="2026-02-19 11:40:36" u="1"/>
        <s v="2026-02-19 11:41:09" u="1"/>
        <s v="2026-02-19 12:02:42" u="1"/>
        <s v="2026-02-19 14:07:43" u="1"/>
        <s v="2026-02-19 14:09:54" u="1"/>
        <s v="2026-02-19 15:06:42" u="1"/>
        <s v="2026-02-19 15:09:16" u="1"/>
        <s v="2026-02-19 15:22:04" u="1"/>
        <s v="2026-02-20 16:27:48" u="1"/>
        <s v="2026-02-19 16:32:47" u="1"/>
        <s v="2026-02-19 16:44:24" u="1"/>
        <s v="2026-02-20 08:33:18" u="1"/>
        <s v="2026-02-20 09:26:01" u="1"/>
        <s v="2026-02-20 09:26:43" u="1"/>
        <s v="2026-02-18 12:04:44" u="1"/>
        <s v="2026-02-18 13:28:07" u="1"/>
        <s v="2026-02-19 13:41:34" u="1"/>
        <s v="2026-02-18 09:10:14" u="1"/>
        <s v="2026-02-18 09:25:50" u="1"/>
        <s v="2026-02-19 07:22:34" u="1"/>
        <s v="2026-02-18 10:02:20" u="1"/>
        <s v="2026-02-18 10:47:15" u="1"/>
        <s v="2026-02-18 11:00:20" u="1"/>
        <s v="2026-02-18 11:27:56" u="1"/>
        <s v="2026-02-18 11:31:51" u="1"/>
        <s v="2026-02-18 11:58:33" u="1"/>
        <s v="2026-02-18 14:42:16" u="1"/>
        <s v="2026-02-18 15:24:38" u="1"/>
        <s v="2026-02-19 08:49:13" u="1"/>
        <s v="2026-02-19 09:22:28" u="1"/>
        <s v="2026-02-19 09:31:47" u="1"/>
        <s v="2026-02-24 10:09:34" u="1"/>
        <s v="2026-02-19 10:34:50" u="1"/>
        <s v="2026-02-19 12:24:27" u="1"/>
        <s v="2026-02-19 12:51:23" u="1"/>
        <s v="2026-02-19 12:51:36" u="1"/>
        <s v="2026-02-19 12:54:52" u="1"/>
        <s v="2026-02-19 12:54:53" u="1"/>
        <s v="2026-02-19 12:54:59" u="1"/>
        <s v="2026-02-19 12:55:00" u="1"/>
        <s v="2026-02-19 12:55:01" u="1"/>
        <s v="2026-02-19 12:59:43" u="1"/>
        <s v="2026-02-19 13:06:01" u="1"/>
        <s v="2026-02-19 14:13:28" u="1"/>
        <s v="2026-02-19 14:25:14" u="1"/>
        <s v="2026-02-19 14:54:51" u="1"/>
        <s v="2026-02-19 15:08:45" u="1"/>
        <s v="2026-02-19 15:20:55" u="1"/>
        <s v="2026-02-19 15:27:25" u="1"/>
        <s v="2026-02-19 15:40:43" u="1"/>
        <s v="2026-02-19 16:32:20" u="1"/>
        <s v="2026-02-19 16:37:19" u="1"/>
        <s v="2026-02-19 17:56:48" u="1"/>
        <s v="2026-02-19 17:58:16" u="1"/>
        <s v="2026-02-19 17:59:22" u="1"/>
        <s v="2026-02-19 18:01:06" u="1"/>
        <s v="2026-02-20 06:54:25" u="1"/>
        <s v="2026-02-27 06:44:34" u="1"/>
        <s v="2026-02-20 07:44:06" u="1"/>
        <s v="2026-02-20 08:05:11" u="1"/>
        <s v="2026-02-27 06:45:23" u="1"/>
        <s v="2026-02-18 08:40:10" u="1"/>
        <s v="2026-02-20 09:56:04" u="1"/>
        <s v="2026-02-20 10:35:42" u="1"/>
        <s v="2026-02-18 10:39:24" u="1"/>
        <s v="2026-02-26 09:43:22" u="1"/>
        <s v="2026-02-18 13:53:43" u="1"/>
        <s v="2026-02-24 09:05:43" u="1"/>
        <s v="2026-02-20 14:32:41" u="1"/>
        <s v="2026-02-18 15:29:06" u="1"/>
        <s v="2026-02-18 07:53:43" u="1"/>
        <s v="2026-02-18 08:01:34" u="1"/>
        <s v="2026-02-18 08:03:00" u="1"/>
        <s v="2026-02-19 08:12:45" u="1"/>
        <s v="2026-02-18 08:20:24" u="1"/>
        <s v="2026-02-23 08:55:31" u="1"/>
        <s v="2026-02-23 09:09:19" u="1"/>
        <s v="2026-02-18 09:10:04" u="1"/>
        <s v="2026-02-24 09:45:25" u="1"/>
        <s v="2026-02-19 10:05:36" u="1"/>
        <s v="2026-02-18 10:08:48" u="1"/>
        <s v="2026-02-18 10:29:54" u="1"/>
        <s v="2026-02-19 10:47:54" u="1"/>
        <s v="2026-02-18 11:15:18" u="1"/>
        <s v="2026-02-18 11:18:42" u="1"/>
        <s v="2026-02-18 11:51:18" u="1"/>
        <s v="2026-02-24 11:54:17" u="1"/>
        <s v="2026-02-23 12:04:16" u="1"/>
        <s v="2026-02-18 12:16:23" u="1"/>
        <s v="2026-02-18 12:55:11" u="1"/>
        <s v="2026-02-19 12:57:56" u="1"/>
        <s v="2026-02-19 13:14:36" u="1"/>
        <s v="2026-02-18 13:18:42" u="1"/>
        <s v="2026-02-19 13:33:17" u="1"/>
        <s v="2026-02-18 13:35:53" u="1"/>
        <s v="2026-02-18 13:43:52" u="1"/>
        <s v="2026-02-19 13:44:28" u="1"/>
        <s v="2026-02-23 13:46:41" u="1"/>
        <s v="2026-02-18 13:53:30" u="1"/>
        <s v="2026-02-19 14:13:27" u="1"/>
        <s v="2026-02-19 14:34:07" u="1"/>
        <s v="2026-02-18 14:35:49" u="1"/>
        <s v="2026-02-19 14:56:39" u="1"/>
        <s v="2026-02-18 15:09:25" u="1"/>
        <s v="2026-02-18 15:15:22" u="1"/>
        <s v="2026-02-23 15:21:20" u="1"/>
        <s v="2026-02-18 15:25:13" u="1"/>
        <s v="2026-02-23 15:36:58" u="1"/>
        <s v="2026-02-18 16:04:17" u="1"/>
        <s v="2026-02-18 16:07:56" u="1"/>
        <s v="2026-02-18 16:28:27" u="1"/>
        <s v="2026-02-18 16:33:14" u="1"/>
        <s v="2026-02-18 16:37:16" u="1"/>
        <s v="2026-02-23 16:48:03" u="1"/>
        <s v="2026-02-18 16:53:05" u="1"/>
        <s v="2026-02-23 16:53:44" u="1"/>
        <s v="2026-02-18 17:02:25" u="1"/>
        <s v="2026-02-18 17:05:20" u="1"/>
        <s v="2026-02-18 17:06:07" u="1"/>
        <s v="2026-02-19 17:55:35" u="1"/>
        <s v="2026-02-19 18:24:02" u="1"/>
        <s v="2026-02-19 07:30:29" u="1"/>
        <s v="2026-02-24 09:26:39" u="1"/>
        <s v="2026-02-19 09:34:54" u="1"/>
        <s v="2026-02-24 09:48:18" u="1"/>
        <s v="2026-02-24 09:57:33" u="1"/>
        <s v="2026-02-24 09:59:32" u="1"/>
        <s v="2026-02-19 10:40:27" u="1"/>
        <s v="2026-02-19 10:56:37" u="1"/>
        <s v="2026-02-20 11:05:52" u="1"/>
        <s v="2026-02-20 11:14:48" u="1"/>
        <s v="2026-02-20 11:31:08" u="1"/>
        <s v="2026-02-20 12:46:33" u="1"/>
        <s v="2026-02-20 13:12:12" u="1"/>
        <s v="2026-02-19 14:26:54" u="1"/>
        <s v="2026-02-19 14:34:09" u="1"/>
        <s v="2026-02-19 14:41:41" u="1"/>
        <s v="2026-02-24 14:50:44" u="1"/>
        <s v="2026-02-20 15:06:56" u="1"/>
        <s v="2026-02-20 15:13:07" u="1"/>
        <s v="2026-02-19 15:36:41" u="1"/>
        <s v="2026-02-24 15:47:27" u="1"/>
        <s v="2026-02-19 16:00:36" u="1"/>
        <s v="2026-02-20 18:58:57" u="1"/>
        <s v="2026-02-25 09:43:57" u="1"/>
        <s v="2026-02-23 11:29:46" u="1"/>
        <s v="2026-02-23 12:11:57" u="1"/>
        <s v="2026-03-03 14:08:42" u="1"/>
        <s v="2026-02-27 16:06:52" u="1"/>
        <s v="2026-03-02 15:51:30" u="1"/>
        <s v="2026-02-23 16:07:12" u="1"/>
        <s v="2026-02-23 16:16:39" u="1"/>
        <s v="2026-02-23 16:23:03" u="1"/>
        <s v="2026-02-23 16:29:21" u="1"/>
        <s v="2026-02-23 16:29:23" u="1"/>
        <s v="2026-02-24 11:00:53" u="1"/>
        <s v="2026-02-23 11:08:19" u="1"/>
        <s v="2026-02-26 12:12:01" u="1"/>
        <s v="2026-02-26 12:34:27" u="1"/>
        <s v="2026-02-18 16:08:47" u="1"/>
        <s v="2026-02-25 13:16:33" u="1"/>
        <s v="2026-02-23 08:38:46" u="1"/>
        <s v="2026-02-19 12:00:42" u="1"/>
        <s v="2026-02-20 18:38:56" u="1"/>
        <s v="2026-02-17 17:09:40" u="1"/>
        <s v="2026-02-19 09:19:51" u="1"/>
        <s v="2026-02-19 21:28:45" u="1"/>
        <s v="2026-02-19 21:28:46" u="1"/>
        <s v="2026-02-19 21:28:47" u="1"/>
        <s v="2026-02-19 21:28:48" u="1"/>
        <s v="2026-02-19 21:28:49" u="1"/>
        <s v="2026-02-19 21:28:50" u="1"/>
        <s v="2026-02-19 21:28:51" u="1"/>
        <s v="2026-02-19 21:28:52" u="1"/>
        <s v="2026-02-19 21:28:53" u="1"/>
        <s v="2026-02-19 21:28:54" u="1"/>
        <s v="2026-02-19 21:28:55" u="1"/>
        <s v="2026-02-19 21:28:56" u="1"/>
        <s v="2026-02-19 21:28:57" u="1"/>
        <s v="2026-02-19 21:28:58" u="1"/>
        <s v="2026-02-19 21:28:59" u="1"/>
        <s v="2026-02-19 21:29:00" u="1"/>
        <s v="2026-03-04 11:45:45" u="1"/>
        <s v="2026-02-23 09:03:41" u="1"/>
        <s v="2026-02-24 09:03:22" u="1"/>
        <s v="2026-02-24 09:04:16" u="1"/>
        <s v="2026-02-24 09:05:03" u="1"/>
        <s v="2026-02-24 09:05:31" u="1"/>
        <s v="2026-02-24 09:06:10" u="1"/>
        <s v="2026-03-02 10:07:52" u="1"/>
        <s v="2026-03-02 10:08:10" u="1"/>
        <s v="2026-03-02 10:08:27" u="1"/>
        <s v="2026-03-02 10:08:49" u="1"/>
        <s v="2026-03-02 10:09:15" u="1"/>
        <s v="2026-02-18 16:12:57" u="1"/>
        <s v="2026-02-19 08:26:31" u="1"/>
        <s v="2026-02-18 09:32:15" u="1"/>
        <s v="2026-02-17 16:20:53" u="1"/>
        <s v="2026-02-19 16:26:46" u="1"/>
        <s v="2026-02-18 16:59:57" u="1"/>
        <s v="2026-02-19 07:17:15" u="1"/>
        <s v="2026-02-20 14:26:10" u="1"/>
        <s v="2026-02-24 15:44:17" u="1"/>
        <s v="2026-02-19 18:01:34" u="1"/>
        <s v="2026-02-20 07:56:09" u="1"/>
        <s v="2026-02-20 10:32:45" u="1"/>
        <s v="2026-02-19 09:05:32" u="1"/>
        <s v="2026-02-17 17:28:20" u="1"/>
        <s v="2026-02-20 17:54:27" u="1"/>
        <s v="2026-02-18 08:51:38" u="1"/>
        <s v="2026-02-18 09:04:31" u="1"/>
        <s v="2026-02-18 09:07:29" u="1"/>
        <s v="2026-02-18 09:28:00" u="1"/>
        <s v="2026-02-18 12:03:41" u="1"/>
        <s v="2026-02-18 16:33:02" u="1"/>
        <s v="2026-02-18 17:23:57" u="1"/>
        <s v="2026-02-20 10:44:16" u="1"/>
        <s v="2026-02-19 13:14:07" u="1"/>
        <s v="2026-02-25 13:46:55" u="1"/>
        <s v="2026-02-19 15:25:28" u="1"/>
        <s v="2026-02-20 10:49:42" u="1"/>
        <s v="2026-02-23 09:34:24" u="1"/>
        <s v="2026-02-23 11:30:52" u="1"/>
        <s v="2026-03-03 14:27:18" u="1"/>
        <s v="2026-02-23 14:37:07" u="1"/>
        <s v="2026-03-03 14:39:45" u="1"/>
        <s v="2026-02-23 10:07:58" u="1"/>
        <s v="2026-03-02 15:19:24" u="1"/>
        <s v="2026-02-20 14:37:48" u="1"/>
        <s v="2026-02-19 09:02:32" u="1"/>
        <s v="2026-02-18 10:56:32" u="1"/>
        <s v="2026-02-20 10:00:34" u="1"/>
        <s v="2026-02-20 17:08:32" u="1"/>
        <s v="2026-02-18 15:58:57" u="1"/>
        <s v="2026-02-27 08:49:39" u="1"/>
        <s v="2026-02-19 13:40:01" u="1"/>
        <s v="2026-02-20 13:18:58" u="1"/>
        <s v="2026-02-19 09:41:25" u="1"/>
        <s v="2025-11-28 14:16:22" u="1"/>
        <s v="2026-02-27 15:53:43" u="1"/>
        <s v="2025-12-04 15:08:59" u="1"/>
        <s v="2026-02-20 11:30:55" u="1"/>
        <s v="2026-02-17 16:38:14" u="1"/>
        <s v="2026-02-17 16:42:28" u="1"/>
        <s v="2026-02-17 16:56:44" u="1"/>
        <s v="2026-02-26 06:37:05" u="1"/>
        <s v="2026-02-18 07:51:04" u="1"/>
        <s v="2026-03-09 06:55:56" u="1"/>
        <s v="2026-03-09 06:55:44" u="1"/>
        <s v="2026-02-18 15:11:33" u="1"/>
        <s v="2026-03-09 06:56:27" u="1"/>
        <s v="2026-02-19 14:57:55" u="1"/>
        <s v="2026-02-17 14:45:20" u="1"/>
        <s v="2026-02-18 10:59:37" u="1"/>
        <s v="2026-02-17 12:39:31" u="1"/>
        <s v="2026-02-20 08:29:51" u="1"/>
        <s v="2026-02-17 15:24:55" u="1"/>
        <s v="2026-02-17 16:14:39" u="1"/>
        <s v="2026-02-17 15:38:30" u="1"/>
        <s v="2026-02-18 16:02:27" u="1"/>
        <s v="2026-02-18 16:02:52" u="1"/>
        <s v="2026-02-19 09:01:51" u="1"/>
        <s v="2026-02-19 09:29:13" u="1"/>
        <s v="2026-02-19 13:14:51" u="1"/>
        <s v="2026-02-19 14:55:47" u="1"/>
        <s v="2026-02-20 06:26:58" u="1"/>
        <s v="2026-02-17 16:07:01" u="1"/>
        <s v="2026-02-19 10:46:07" u="1"/>
        <s v="2026-02-18 11:07:46" u="1"/>
        <s v="2026-02-23 13:43:17" u="1"/>
        <s v="2026-02-18 14:03:54" u="1"/>
        <s v="2026-02-18 14:18:58" u="1"/>
        <s v="2026-02-18 14:30:47" u="1"/>
        <s v="2026-02-18 14:36:33" u="1"/>
        <s v="2026-02-18 17:19:54" u="1"/>
        <s v="2026-02-23 08:30:53" u="1"/>
        <s v="2026-02-23 08:58:14" u="1"/>
        <s v="2026-02-23 11:25:48" u="1"/>
        <s v="2026-02-23 11:26:44" u="1"/>
        <s v="2026-02-23 12:51:34" u="1"/>
        <s v="2026-02-19 13:34:48" u="1"/>
        <s v="2026-02-19 14:47:59" u="1"/>
        <s v="2026-02-20 10:08:09" u="1"/>
        <s v="2026-02-24 10:50:19" u="1"/>
        <s v="2026-02-20 12:09:27" u="1"/>
        <s v="2026-02-17 12:10:49" u="1"/>
        <s v="2026-02-24 09:37:23" u="1"/>
        <s v="2026-02-17 13:27:11" u="1"/>
        <s v="2026-02-17 14:23:57" u="1"/>
        <s v="2026-02-17 14:38:38" u="1"/>
        <s v="2026-02-17 14:42:50" u="1"/>
        <s v="2026-02-17 14:45:42" u="1"/>
        <s v="2026-02-17 14:57:00" u="1"/>
        <s v="2026-02-17 15:01:03" u="1"/>
        <s v="2026-02-17 15:13:20" u="1"/>
        <s v="2026-02-19 09:05:43" u="1"/>
        <s v="2026-02-19 09:05:38" u="1"/>
        <s v="2026-02-17 16:02:19" u="1"/>
        <s v="2026-02-18 16:16:08" u="1"/>
        <s v="2026-02-17 16:19:50" u="1"/>
        <s v="2026-02-17 16:28:56" u="1"/>
        <s v="2026-02-18 08:54:25" u="1"/>
        <s v="2026-02-18 09:37:10" u="1"/>
        <s v="2026-02-27 11:28:34" u="1"/>
        <s v="2026-02-18 14:08:38" u="1"/>
        <s v="2026-02-18 15:56:16" u="1"/>
        <s v="2026-02-18 15:57:45" u="1"/>
        <s v="2026-02-18 16:04:25" u="1"/>
        <s v="2026-02-18 16:31:24" u="1"/>
        <s v="2026-02-18 16:45:47" u="1"/>
        <s v="2026-02-19 09:22:29" u="1"/>
        <s v="2026-02-20 10:25:37" u="1"/>
        <s v="2026-02-26 09:46:15" u="1"/>
        <s v="2026-02-23 11:09:34" u="1"/>
        <s v="2026-02-27 13:42:40" u="1"/>
        <s v="2026-03-02 15:12:00" u="1"/>
        <s v="2026-03-03 09:44:34" u="1"/>
        <s v="2026-03-03 11:26:57" u="1"/>
        <s v="2026-03-04 13:37:24" u="1"/>
        <s v="2026-02-25 11:36:08" u="1"/>
        <s v="2026-02-24 11:39:32" u="1"/>
        <s v="2026-02-17 16:37:03" u="1"/>
        <s v="2026-02-17 17:00:31" u="1"/>
        <s v="2026-02-19 09:12:37" u="1"/>
        <s v="2026-02-19 09:12:45" u="1"/>
        <s v="2026-02-23 14:50:37" u="1"/>
        <s v="2026-02-20 13:52:27" u="1"/>
        <s v="2026-02-19 13:37:09" u="1"/>
        <s v="2026-02-19 16:22:35" u="1"/>
        <s v="2026-02-18 14:31:38" u="1"/>
        <s v="2026-02-23 10:31:37" u="1"/>
        <s v="2026-02-18 11:06:31" u="1"/>
        <s v="2026-02-17 10:12:49" u="1"/>
        <s v="2026-02-18 10:48:54" u="1"/>
        <s v="2026-02-18 09:16:40" u="1"/>
        <s v="2026-02-17 09:20:02" u="1"/>
        <s v="2026-02-18 16:44:33" u="1"/>
        <s v="2026-02-17 10:31:42" u="1"/>
        <s v="2026-02-18 17:57:33" u="1"/>
        <s v="2026-02-18 09:27:06" u="1"/>
        <s v="2026-02-19 10:10:56" u="1"/>
        <s v="2026-02-24 08:13:16" u="1"/>
        <s v="2026-02-18 11:21:56" u="1"/>
        <s v="2026-01-21 13:33:04" u="1"/>
        <s v="2026-02-17 07:52:28" u="1"/>
        <s v="2026-02-18 17:33:26" u="1"/>
        <s v="2026-02-18 10:22:22" u="1"/>
        <s v="2026-02-17 15:41:32" u="1"/>
        <s v="2026-02-17 11:31:35" u="1"/>
        <s v="2026-02-18 13:49:47" u="1"/>
        <s v="2025-12-31 10:44:09" u="1"/>
        <s v="2026-01-07 08:24:19" u="1"/>
        <s v="2026-02-18 16:46:19" u="1"/>
        <s v="2026-02-18 17:21:15" u="1"/>
        <s v="2026-01-15 08:36:33" u="1"/>
        <s v="2026-02-18 07:50:16" u="1"/>
        <s v="2026-01-20 11:33:44" u="1"/>
        <s v="2026-01-29 14:13:22" u="1"/>
        <s v="2026-02-19 10:51:57" u="1"/>
        <s v="2026-02-25 09:20:52" u="1"/>
        <s v="2026-02-17 13:56:20" u="1"/>
        <s v="2026-01-28 08:56:11" u="1"/>
        <s v="2026-01-23 14:36:41" u="1"/>
        <s v="2026-01-23 14:38:20" u="1"/>
        <s v="2026-02-02 08:38:26" u="1"/>
        <s v="2026-02-20 07:38:43" u="1"/>
        <s v="2026-02-03 14:37:01" u="1"/>
        <s v="2026-02-19 11:59:13" u="1"/>
        <s v="2026-02-18 15:44:45" u="1"/>
        <s v="2026-02-18 15:15:52" u="1"/>
        <s v="2026-02-13 13:22:58" u="1"/>
        <s v="2026-02-26 10:22:51" u="1"/>
        <s v="2026-02-26 10:25:40" u="1"/>
        <s v="2026-02-18 08:52:02" u="1"/>
        <s v="2026-02-19 13:39:59" u="1"/>
        <s v="2026-02-17 15:29:55" u="1"/>
        <s v="2026-02-17 09:12:24" u="1"/>
        <s v="2026-02-17 09:30:13" u="1"/>
        <s v="2026-02-17 10:34:42" u="1"/>
        <s v="2026-02-17 11:57:40" u="1"/>
        <s v="2026-02-26 08:30:20" u="1"/>
        <s v="2026-02-18 11:54:21" u="1"/>
        <s v="2026-02-18 12:03:09" u="1"/>
        <s v="2026-02-18 13:29:28" u="1"/>
        <s v="2026-02-18 15:18:46" u="1"/>
        <s v="2026-02-17 10:05:14" u="1"/>
        <s v="2026-02-25 08:20:21" u="1"/>
        <s v="2026-02-16 12:04:38" u="1"/>
        <s v="2026-02-17 09:47:32" u="1"/>
        <s v="2026-02-17 07:44:19" u="1"/>
        <s v="2026-02-17 08:08:22" u="1"/>
        <s v="2026-02-17 10:35:05" u="1"/>
        <s v="2026-02-17 11:44:43" u="1"/>
        <s v="2026-02-18 10:15:29" u="1"/>
        <s v="2026-02-17 13:45:38" u="1"/>
        <s v="2026-02-17 14:05:43" u="1"/>
        <s v="2026-02-17 15:02:05" u="1"/>
        <s v="2026-02-19 15:54:23" u="1"/>
        <s v="2026-02-17 16:49:06" u="1"/>
        <s v="2026-02-17 17:07:27" u="1"/>
        <s v="2026-02-18 09:40:23" u="1"/>
        <s v="2026-02-18 09:40:53" u="1"/>
        <s v="2026-02-18 10:30:43" u="1"/>
        <s v="2026-02-18 10:43:36" u="1"/>
        <s v="2026-02-17 10:57:45" u="1"/>
        <s v="2026-02-18 12:13:00" u="1"/>
        <s v="2026-02-17 13:30:46" u="1"/>
        <s v="2026-02-18 13:31:12" u="1"/>
        <s v="2026-02-18 13:48:34" u="1"/>
        <s v="2026-02-18 14:50:53" u="1"/>
        <s v="2026-02-18 15:18:35" u="1"/>
        <s v="2026-02-18 14:17:42" u="1"/>
        <s v="2026-02-19 08:35:28" u="1"/>
        <s v="2026-02-18 09:23:31" u="1"/>
        <s v="2026-02-18 09:36:50" u="1"/>
        <s v="2026-02-20 11:15:58" u="1"/>
        <s v="2026-02-18 10:16:05" u="1"/>
        <s v="2026-02-18 14:44:09" u="1"/>
        <s v="2026-02-18 15:06:44" u="1"/>
        <s v="2026-02-19 07:14:34" u="1"/>
        <s v="2026-02-17 09:31:42" u="1"/>
        <s v="2026-02-17 11:25:45" u="1"/>
        <s v="2026-02-17 11:39:37" u="1"/>
        <s v="2026-02-17 14:07:03" u="1"/>
        <s v="2026-02-17 15:44:16" u="1"/>
        <s v="2026-02-17 15:53:08" u="1"/>
        <s v="2026-02-20 16:14:58" u="1"/>
        <s v="2026-02-18 07:33:29" u="1"/>
        <s v="2026-02-18 08:26:08" u="1"/>
        <s v="2026-02-20 09:58:55" u="1"/>
        <s v="2026-02-18 10:43:15" u="1"/>
        <s v="2026-02-18 10:59:58" u="1"/>
        <s v="2026-02-18 11:23:39" u="1"/>
        <s v="2026-02-23 11:45:07" u="1"/>
        <s v="2026-02-20 13:02:49" u="1"/>
        <s v="2026-02-20 13:08:47" u="1"/>
        <s v="2026-02-18 13:36:21" u="1"/>
        <s v="2026-02-18 13:52:34" u="1"/>
        <s v="2026-02-20 14:00:30" u="1"/>
        <s v="2026-02-20 14:15:56" u="1"/>
        <s v="2026-02-18 14:21:06" u="1"/>
        <s v="2026-02-18 14:27:09" u="1"/>
        <s v="2026-02-18 14:28:33" u="1"/>
        <s v="2026-02-18 16:39:02" u="1"/>
        <s v="2026-02-18 16:44:25" u="1"/>
        <s v="2026-02-18 17:03:18" u="1"/>
        <s v="2026-02-18 18:10:17" u="1"/>
        <s v="2026-02-23 08:53:40" u="1"/>
        <s v="2026-02-19 09:25:26" u="1"/>
        <s v="2026-02-23 10:27:07" u="1"/>
        <s v="2026-02-17 11:44:38" u="1"/>
        <s v="2026-02-17 13:15:42" u="1"/>
        <s v="2026-03-02 13:31:35" u="1"/>
        <s v="2026-02-17 13:32:32" u="1"/>
        <s v="2026-02-17 14:54:50" u="1"/>
        <s v="2026-02-19 17:55:51" u="1"/>
        <s v="2026-02-18 06:51:25" u="1"/>
        <s v="2026-02-18 06:52:44" u="1"/>
        <s v="2026-02-18 07:00:07" u="1"/>
        <s v="2026-02-18 07:03:04" u="1"/>
        <s v="2026-02-18 07:03:35" u="1"/>
        <s v="2026-02-18 07:36:09" u="1"/>
        <s v="2026-02-17 07:47:49" u="1"/>
        <s v="2026-02-20 07:55:26" u="1"/>
        <s v="2026-02-18 08:15:05" u="1"/>
        <s v="2026-02-20 08:17:16" u="1"/>
        <s v="2026-02-18 08:19:50" u="1"/>
        <s v="2026-02-17 08:23:48" u="1"/>
        <s v="2026-02-20 08:56:15" u="1"/>
        <s v="2026-02-18 09:02:54" u="1"/>
        <s v="2026-02-18 09:03:30" u="1"/>
        <s v="2026-02-17 09:27:49" u="1"/>
        <s v="2026-02-17 09:31:34" u="1"/>
        <s v="2026-02-18 09:32:21" u="1"/>
        <s v="2026-02-18 09:38:51" u="1"/>
        <s v="2026-02-17 10:26:00" u="1"/>
        <s v="2026-02-17 10:29:02" u="1"/>
        <s v="2026-02-17 10:40:21" u="1"/>
        <s v="2026-02-17 11:05:10" u="1"/>
        <s v="2026-02-24 11:24:41" u="1"/>
        <s v="2026-02-17 11:30:10" u="1"/>
        <s v="2026-02-17 11:35:35" u="1"/>
        <s v="2026-02-17 11:36:33" u="1"/>
        <s v="2026-02-17 11:39:34" u="1"/>
        <s v="2026-02-18 12:12:25" u="1"/>
        <s v="2026-02-18 13:08:34" u="1"/>
        <s v="2026-02-17 13:09:17" u="1"/>
        <s v="2026-02-25 13:44:39" u="1"/>
        <s v="2026-02-17 13:45:58" u="1"/>
        <s v="2026-02-25 13:53:39" u="1"/>
        <s v="2026-02-17 14:01:03" u="1"/>
        <s v="2026-02-18 14:23:08" u="1"/>
        <s v="2026-02-18 14:28:56" u="1"/>
        <s v="2026-02-26 14:50:41" u="1"/>
        <s v="2026-02-18 15:31:29" u="1"/>
        <s v="2026-02-17 16:12:37" u="1"/>
        <s v="2026-02-18 16:17:39" u="1"/>
        <s v="2026-02-18 17:10:07" u="1"/>
        <s v="2026-02-18 18:08:52" u="1"/>
        <s v="2026-02-25 11:37:41" u="1"/>
        <s v="2026-02-18 08:37:17" u="1"/>
        <s v="2026-02-19 08:52:28" u="1"/>
        <s v="2026-02-19 08:57:17" u="1"/>
        <s v="2026-02-23 09:35:35" u="1"/>
        <s v="2026-02-19 10:10:08" u="1"/>
        <s v="2026-02-27 10:43:32" u="1"/>
        <s v="2026-02-23 10:44:44" u="1"/>
        <s v="2026-02-23 10:44:47" u="1"/>
        <s v="2026-02-23 10:44:51" u="1"/>
        <s v="2026-02-23 10:44:52" u="1"/>
        <s v="2026-02-19 10:49:56" u="1"/>
        <s v="2026-02-18 10:50:41" u="1"/>
        <s v="2026-02-23 10:51:47" u="1"/>
        <s v="2026-02-23 10:51:48" u="1"/>
        <s v="2026-02-23 10:51:51" u="1"/>
        <s v="2026-02-19 10:55:05" u="1"/>
        <s v="2026-02-18 11:02:17" u="1"/>
        <s v="2026-02-18 11:13:43" u="1"/>
        <s v="2026-02-18 12:03:49" u="1"/>
        <s v="2026-02-18 12:04:19" u="1"/>
        <s v="2026-02-19 12:31:19" u="1"/>
        <s v="2026-02-19 12:46:39" u="1"/>
        <s v="2026-02-23 13:37:11" u="1"/>
        <s v="2026-02-19 13:59:58" u="1"/>
        <s v="2026-02-19 14:03:19" u="1"/>
        <s v="2026-02-19 14:07:15" u="1"/>
        <s v="2026-02-19 14:24:34" u="1"/>
        <s v="2026-02-23 14:35:13" u="1"/>
        <s v="2026-02-23 14:35:38" u="1"/>
        <s v="2026-02-18 15:37:09" u="1"/>
        <s v="2026-02-18 16:25:35" u="1"/>
        <s v="2026-02-23 16:45:08" u="1"/>
        <s v="2026-02-18 16:59:02" u="1"/>
        <s v="2026-02-18 17:01:13" u="1"/>
        <s v="2026-02-19 09:31:56" u="1"/>
        <s v="2026-02-24 10:21:56" u="1"/>
        <s v="2026-02-19 10:22:15" u="1"/>
        <s v="2026-02-24 10:31:00" u="1"/>
        <s v="2026-02-19 11:04:29" u="1"/>
        <s v="2026-02-24 11:40:48" u="1"/>
        <s v="2026-02-24 12:06:17" u="1"/>
        <s v="2026-02-19 13:04:32" u="1"/>
        <s v="2026-02-24 14:05:28" u="1"/>
        <s v="2026-02-19 20:37:26" u="1"/>
        <s v="2026-02-25 08:48:01" u="1"/>
        <s v="2026-03-02 08:51:26" u="1"/>
        <s v="2026-02-25 10:27:53" u="1"/>
        <s v="2026-02-25 14:38:33" u="1"/>
        <s v="2026-02-25 14:56:19" u="1"/>
        <s v="2026-02-25 15:59:11" u="1"/>
        <s v="2026-02-27 14:02:37" u="1"/>
        <s v="2026-02-24 15:09:05" u="1"/>
        <s v="2026-02-24 15:29:49" u="1"/>
        <s v="2026-02-16 16:02:00" u="1"/>
        <s v="2026-02-19 17:06:23" u="1"/>
        <s v="2026-02-20 13:17:28" u="1"/>
        <s v="2026-02-18 08:57:21" u="1"/>
        <s v="2026-02-18 09:14:07" u="1"/>
        <s v="2026-03-09 15:45:04" u="1"/>
        <s v="2026-02-19 21:28:43" u="1"/>
        <s v="2026-02-19 21:28:44" u="1"/>
        <s v="2026-02-17 13:59:33" u="1"/>
        <s v="2026-02-24 14:45:06" u="1"/>
        <s v="2026-03-02 13:40:45" u="1"/>
        <s v="2026-02-17 10:49:42" u="1"/>
        <s v="2026-02-17 15:22:47" u="1"/>
        <s v="2026-02-19 09:09:52" u="1"/>
        <s v="2026-02-17 10:14:56" u="1"/>
        <s v="2026-02-16 17:55:32" u="1"/>
        <s v="2026-02-24 10:06:49" u="1"/>
        <s v="2026-02-17 14:04:43" u="1"/>
        <s v="2026-02-19 08:47:35" u="1"/>
        <s v="2026-02-19 08:51:20" u="1"/>
        <s v="2026-02-19 16:46:37" u="1"/>
        <s v="2026-02-19 11:16:23" u="1"/>
        <s v="2026-02-18 13:51:33" u="1"/>
        <s v="2026-02-18 14:26:49" u="1"/>
        <s v="2026-02-25 11:21:38" u="1"/>
        <s v="2026-02-19 13:11:52" u="1"/>
        <s v="2026-02-16 16:43:26" u="1"/>
        <s v="2026-02-16 17:04:56" u="1"/>
        <s v="2026-02-16 17:17:43" u="1"/>
        <s v="2026-02-16 17:31:26" u="1"/>
        <s v="2026-02-17 15:28:36" u="1"/>
        <s v="2026-02-20 15:48:13" u="1"/>
        <s v="2026-02-17 18:41:27" u="1"/>
        <s v="2026-02-17 18:51:10" u="1"/>
        <s v="2026-02-18 06:43:14" u="1"/>
        <s v="2026-02-18 09:22:08" u="1"/>
        <s v="2026-02-26 10:05:10" u="1"/>
        <s v="2026-02-26 14:07:30" u="1"/>
        <s v="2026-02-26 14:36:49" u="1"/>
        <s v="2026-02-26 14:37:06" u="1"/>
        <s v="2026-02-24 08:50:28" u="1"/>
        <s v="2026-02-19 09:36:47" u="1"/>
        <s v="2026-02-27 13:15:57" u="1"/>
        <s v="2026-02-19 13:57:27" u="1"/>
        <s v="2026-02-19 15:04:38" u="1"/>
        <s v="2026-02-27 17:35:47" u="1"/>
        <s v="2026-02-23 15:30:25" u="1"/>
        <s v="2026-02-19 09:01:14" u="1"/>
        <s v="2026-02-17 13:24:48" u="1"/>
        <s v="2026-02-19 09:05:27" u="1"/>
        <s v="2026-02-19 09:05:51" u="1"/>
        <s v="2026-02-17 12:30:34" u="1"/>
        <s v="2026-02-17 12:36:01" u="1"/>
        <s v="2026-02-26 07:10:17" u="1"/>
        <s v="2026-02-17 07:39:21" u="1"/>
        <s v="2026-02-17 13:26:05" u="1"/>
        <s v="2026-02-17 13:26:39" u="1"/>
        <s v="2026-02-17 10:41:26" u="1"/>
        <s v="2026-02-17 07:51:02" u="1"/>
        <s v="2026-02-17 11:12:32" u="1"/>
        <s v="2026-02-19 09:06:52" u="1"/>
        <s v="2026-02-17 09:04:50" u="1"/>
        <s v="2026-02-17 12:45:29" u="1"/>
        <s v="2026-02-18 08:57:48" u="1"/>
        <s v="2026-02-16 07:49:28" u="1"/>
        <s v="2026-02-17 16:54:57" u="1"/>
        <s v="2026-02-17 16:55:26" u="1"/>
        <s v="2026-02-25 11:42:46" u="1"/>
        <s v="2026-02-17 10:30:08" u="1"/>
        <s v="2026-02-20 10:29:20" u="1"/>
        <s v="2026-02-17 10:30:38" u="1"/>
        <s v="2026-02-17 15:11:12" u="1"/>
        <s v="2026-02-19 21:28:41" u="1"/>
        <s v="2026-02-19 21:28:42" u="1"/>
        <s v="2026-02-16 08:31:41" u="1"/>
        <s v="2026-02-19 20:18:52" u="1"/>
        <s v="2026-02-16 08:48:25" u="1"/>
        <s v="2026-02-17 09:42:01" u="1"/>
        <s v="2026-03-04 11:42:07" u="1"/>
        <s v="2026-03-06 15:40:00" u="1"/>
        <s v="2026-02-17 12:33:55" u="1"/>
        <s v="2026-02-19 12:03:47" u="1"/>
        <s v="2026-03-02 06:55:32" u="1"/>
        <s v="2026-02-17 11:00:38" u="1"/>
        <s v="2026-02-24 14:55:33" u="1"/>
        <s v="2026-02-16 13:04:56" u="1"/>
        <s v="2026-02-27 12:02:34" u="1"/>
        <s v="2026-02-23 08:39:08" u="1"/>
        <s v="2026-02-18 15:22:14" u="1"/>
        <s v="2026-02-19 09:07:28" u="1"/>
        <s v="2026-02-16 09:27:30" u="1"/>
        <s v="2026-02-20 06:42:28" u="1"/>
        <s v="2026-02-19 14:45:06" u="1"/>
        <s v="2026-02-20 11:08:13" u="1"/>
        <s v="2026-02-20 10:26:19" u="1"/>
        <s v="2026-02-16 14:38:10" u="1"/>
        <s v="2026-02-25 10:02:03" u="1"/>
        <s v="2026-02-18 16:57:36" u="1"/>
        <s v="2026-02-16 15:17:03" u="1"/>
        <s v="2026-02-16 15:37:45" u="1"/>
        <s v="2026-02-16 16:51:11" u="1"/>
        <s v="2026-02-17 09:36:19" u="1"/>
        <s v="2026-02-17 13:25:54" u="1"/>
        <s v="2026-02-13 15:25:57" u="1"/>
        <s v="2026-03-02 06:57:02" u="1"/>
        <s v="2026-02-16 13:26:48" u="1"/>
        <s v="2026-02-17 08:17:13" u="1"/>
        <s v="2026-02-17 09:18:11" u="1"/>
        <s v="2026-02-17 09:23:49" u="1"/>
        <s v="2026-02-17 09:41:19" u="1"/>
        <s v="2026-02-17 09:41:22" u="1"/>
        <s v="2026-02-17 09:50:35" u="1"/>
        <s v="2026-02-17 10:23:46" u="1"/>
        <s v="2026-02-17 10:32:49" u="1"/>
        <s v="2026-02-17 10:58:15" u="1"/>
        <s v="2026-02-17 13:24:20" u="1"/>
        <s v="2026-02-12 16:31:39" u="1"/>
        <s v="2026-02-12 16:33:16" u="1"/>
        <s v="2026-02-17 17:45:57" u="1"/>
        <s v="2026-02-18 11:31:14" u="1"/>
        <s v="2026-02-20 07:48:05" u="1"/>
        <s v="2026-02-17 08:18:52" u="1"/>
        <s v="2026-02-17 08:42:33" u="1"/>
        <s v="2026-02-17 08:47:48" u="1"/>
        <s v="2026-02-17 09:38:57" u="1"/>
        <s v="2026-02-17 10:55:05" u="1"/>
        <s v="2026-02-17 11:27:21" u="1"/>
        <s v="2026-02-17 11:31:04" u="1"/>
        <s v="2026-02-17 13:34:31" u="1"/>
        <s v="2026-02-17 13:47:07" u="1"/>
        <s v="2026-02-17 14:00:58" u="1"/>
        <s v="2026-02-17 14:14:55" u="1"/>
        <s v="2026-02-17 14:29:04" u="1"/>
        <s v="2026-02-17 15:29:04" u="1"/>
        <s v="2026-02-17 15:33:31" u="1"/>
        <s v="2026-02-17 15:40:39" u="1"/>
        <s v="2026-02-17 17:55:45" u="1"/>
        <s v="2026-02-19 09:37:48" u="1"/>
        <s v="2026-02-18 10:18:09" u="1"/>
        <s v="2026-02-18 10:52:39" u="1"/>
        <s v="2026-02-20 13:51:44" u="1"/>
        <s v="2026-02-19 14:25:41" u="1"/>
        <s v="2026-02-20 15:47:24" u="1"/>
        <s v="2026-02-20 15:47:39" u="1"/>
        <s v="2026-02-18 17:01:31" u="1"/>
        <s v="2026-02-18 17:05:36" u="1"/>
        <s v="2026-02-25 09:00:51" u="1"/>
        <s v="2026-02-18 17:10:29" u="1"/>
        <s v="2026-02-20 09:39:29" u="1"/>
        <s v="2026-02-23 10:44:41" u="1"/>
        <s v="2026-02-24 10:30:34" u="1"/>
        <s v="2026-02-16 11:50:47" u="1"/>
        <s v="2026-02-16 12:08:06" u="1"/>
        <s v="2026-02-24 06:28:01" u="1"/>
        <s v="2026-02-16 12:45:20" u="1"/>
        <s v="2026-02-16 14:27:38" u="1"/>
        <s v="2026-02-23 10:45:22" u="1"/>
        <s v="2026-02-17 15:54:06" u="1"/>
        <s v="2026-02-16 16:05:53" u="1"/>
        <s v="2026-02-16 16:08:00" u="1"/>
        <s v="2026-02-16 16:57:46" u="1"/>
        <s v="2026-02-16 17:18:55" u="1"/>
        <s v="2026-02-19 17:58:02" u="1"/>
        <s v="2026-02-18 08:57:16" u="1"/>
        <s v="2026-02-20 10:16:31" u="1"/>
        <s v="2026-02-25 10:19:16" u="1"/>
        <s v="2026-02-25 11:36:59" u="1"/>
        <s v="2026-02-17 10:49:38" u="1"/>
        <s v="2026-02-17 11:04:23" u="1"/>
        <s v="2026-02-18 13:51:02" u="1"/>
        <s v="2026-02-26 14:13:21" u="1"/>
        <s v="2026-02-25 11:38:46" u="1"/>
        <s v="2026-02-25 11:39:16" u="1"/>
        <s v="2026-02-17 16:13:09" u="1"/>
        <s v="2026-02-19 07:27:05" u="1"/>
        <s v="2026-02-25 11:38:13" u="1"/>
        <s v="2026-02-19 08:19:36" u="1"/>
        <s v="2026-02-23 09:31:05" u="1"/>
        <s v="2026-02-23 11:23:45" u="1"/>
        <s v="2026-02-23 11:40:16" u="1"/>
        <s v="2026-02-27 13:07:31" u="1"/>
        <s v="2026-02-20 07:04:34" u="1"/>
        <s v="2026-02-18 16:17:09" u="1"/>
        <s v="2026-02-23 16:55:31" u="1"/>
        <s v="2026-02-23 16:57:20" u="1"/>
        <s v="2026-02-27 08:29:48" u="1"/>
        <s v="2026-02-27 08:39:27" u="1"/>
        <s v="2026-03-02 09:05:01" u="1"/>
        <s v="2026-03-02 11:02:38" u="1"/>
        <s v="2026-02-19 14:11:05" u="1"/>
        <s v="2026-02-27 15:11:19" u="1"/>
        <s v="2026-03-02 15:57:57" u="1"/>
        <s v="2026-03-02 16:19:05" u="1"/>
        <s v="2026-03-02 16:28:31" u="1"/>
        <s v="2026-02-26 09:11:18" u="1"/>
        <s v="2026-03-03 09:45:46" u="1"/>
        <s v="2026-03-03 11:11:12" u="1"/>
        <s v="2026-02-26 13:52:12" u="1"/>
        <s v="2026-02-25 15:10:02" u="1"/>
        <s v="2026-02-26 21:51:42" u="1"/>
        <s v="2026-02-27 10:40:56" u="1"/>
        <s v="2026-02-17 15:54:35" u="1"/>
        <s v="2026-02-16 13:16:20" u="1"/>
        <s v="2026-02-20 08:47:26" u="1"/>
        <s v="2026-02-17 17:51:34" u="1"/>
        <s v="2026-02-20 15:39:00" u="1"/>
        <s v="2026-02-16 09:57:16" u="1"/>
        <s v="2026-02-17 08:23:15" u="1"/>
        <s v="2026-02-17 16:40:20" u="1"/>
        <s v="2026-02-20 19:36:55" u="1"/>
        <s v="2026-02-20 10:07:58" u="1"/>
        <s v="2026-02-12 18:10:08" u="1"/>
        <s v="2026-02-18 07:44:11" u="1"/>
        <s v="2026-02-20 09:29:47" u="1"/>
        <s v="2026-02-16 13:26:22" u="1"/>
        <s v="2026-02-19 08:51:36" u="1"/>
        <s v="2026-02-18 13:18:19" u="1"/>
        <s v="2026-02-18 11:50:06" u="1"/>
        <s v="2026-02-23 17:51:20" u="1"/>
        <s v="2026-02-18 10:07:41" u="1"/>
        <s v="2026-02-16 14:19:43" u="1"/>
        <s v="2026-02-17 10:59:04" u="1"/>
        <s v="2026-02-20 08:14:14" u="1"/>
        <s v="2026-02-23 07:04:56" u="1"/>
        <s v="2026-02-16 11:57:36" u="1"/>
        <s v="2026-02-17 13:39:48" u="1"/>
        <s v="2026-02-17 07:55:09" u="1"/>
        <s v="2026-02-17 07:55:38" u="1"/>
        <s v="2026-02-16 13:39:48" u="1"/>
        <s v="2026-02-17 07:50:02" u="1"/>
        <s v="2026-02-18 10:57:37" u="1"/>
        <s v="2026-02-20 21:35:21" u="1"/>
        <s v="2026-02-20 21:35:43" u="1"/>
        <s v="2026-02-16 11:40:30" u="1"/>
        <s v="2026-02-25 15:55:19" u="1"/>
        <s v="2026-02-16 16:03:24" u="1"/>
        <s v="2026-02-16 16:30:10" u="1"/>
        <s v="2026-02-19 15:51:08" u="1"/>
        <s v="2026-03-02 19:08:04" u="1"/>
        <s v="2026-02-18 08:38:38" u="1"/>
        <s v="2026-02-20 15:23:07" u="1"/>
        <s v="2026-02-17 15:14:19" u="1"/>
        <s v="2026-02-04 09:37:51" u="1"/>
        <s v="2026-02-24 13:08:04" u="1"/>
        <s v="2026-02-16 10:20:43" u="1"/>
        <s v="2026-02-17 11:01:56" u="1"/>
        <s v="2026-02-25 07:36:34" u="1"/>
        <s v="2026-02-18 10:00:20" u="1"/>
        <s v="2026-02-24 12:59:46" u="1"/>
        <s v="2026-02-17 09:01:10" u="1"/>
        <s v="2026-02-16 14:08:34" u="1"/>
        <s v="2026-02-16 17:36:19" u="1"/>
        <s v="2026-02-17 10:10:33" u="1"/>
        <s v="2026-03-04 11:40:44" u="1"/>
        <s v="2026-02-18 11:02:33" u="1"/>
        <s v="2026-02-18 14:10:17" u="1"/>
        <s v="2026-02-19 09:14:00" u="1"/>
        <s v="2026-02-16 09:12:08" u="1"/>
        <s v="2026-02-16 09:28:42" u="1"/>
        <s v="2026-02-17 10:24:16" u="1"/>
        <s v="2026-02-16 10:42:19" u="1"/>
        <s v="2026-02-16 10:42:39" u="1"/>
        <s v="2026-02-27 15:07:09" u="1"/>
        <s v="2026-02-16 14:02:12" u="1"/>
        <s v="2026-02-16 15:57:51" u="1"/>
        <s v="2026-02-16 16:30:46" u="1"/>
        <s v="2026-02-17 18:16:15" u="1"/>
        <s v="2026-02-17 10:08:19" u="1"/>
        <s v="2026-02-16 10:37:32" u="1"/>
        <s v="2026-02-17 11:46:02" u="1"/>
        <s v="2026-02-13 12:07:20" u="1"/>
        <s v="2026-02-26 14:01:21" u="1"/>
        <s v="2026-02-16 12:55:51" u="1"/>
        <s v="2026-02-17 13:20:56" u="1"/>
        <s v="2026-02-16 13:31:17" u="1"/>
        <s v="2026-02-17 14:26:39" u="1"/>
        <s v="2026-02-16 16:37:52" u="1"/>
        <s v="2026-02-16 16:42:39" u="1"/>
        <s v="2026-02-17 16:53:57" u="1"/>
        <s v="2026-02-18 10:07:17" u="1"/>
        <s v="2026-02-18 10:12:41" u="1"/>
        <s v="2026-02-18 13:26:48" u="1"/>
        <s v="2026-02-17 15:04:22" u="1"/>
        <s v="2026-02-18 16:22:54" u="1"/>
        <s v="2026-03-03 15:02:19" u="1"/>
        <s v="2026-02-18 15:39:01" u="1"/>
        <s v="2026-02-19 08:37:41" u="1"/>
        <s v="2026-02-16 09:35:23" u="1"/>
        <s v="2026-02-16 09:42:45" u="1"/>
        <s v="2026-02-16 14:24:59" u="1"/>
        <s v="2026-02-16 14:44:46" u="1"/>
        <s v="2026-02-25 15:17:54" u="1"/>
        <s v="2026-02-17 08:31:30" u="1"/>
        <s v="2026-02-20 08:46:58" u="1"/>
        <s v="2026-02-17 09:22:43" u="1"/>
        <s v="2026-02-17 09:38:44" u="1"/>
        <s v="2026-02-17 09:51:42" u="1"/>
        <s v="2026-02-17 09:53:09" u="1"/>
        <s v="2026-02-19 10:42:48" u="1"/>
        <s v="2026-02-16 09:39:55" u="1"/>
        <s v="2026-02-24 06:44:06" u="1"/>
        <s v="2026-02-17 13:10:22" u="1"/>
        <s v="2026-02-17 13:21:23" u="1"/>
        <s v="2026-02-17 16:10:46" u="1"/>
        <s v="2026-02-19 16:27:49" u="1"/>
        <s v="2026-02-17 16:55:15" u="1"/>
        <s v="2026-02-19 07:47:15" u="1"/>
        <s v="2026-02-27 08:58:06" u="1"/>
        <s v="2026-02-16 09:52:55" u="1"/>
        <s v="2026-02-18 10:20:11" u="1"/>
        <s v="2026-02-20 11:18:31" u="1"/>
        <s v="2026-02-24 14:05:04" u="1"/>
        <s v="2026-02-16 15:49:53" u="1"/>
        <s v="2026-02-16 16:42:05" u="1"/>
        <s v="2026-02-24 08:20:14" u="1"/>
        <s v="2026-02-16 09:00:15" u="1"/>
        <s v="2026-02-16 09:24:27" u="1"/>
        <s v="2026-02-16 09:36:03" u="1"/>
        <s v="2026-02-16 09:38:58" u="1"/>
        <s v="2026-02-20 09:54:44" u="1"/>
        <s v="2026-02-16 09:58:45" u="1"/>
        <s v="2026-02-17 10:20:16" u="1"/>
        <s v="2026-02-20 10:21:56" u="1"/>
        <s v="2026-02-17 10:24:08" u="1"/>
        <s v="2026-02-16 11:13:12" u="1"/>
        <s v="2026-02-16 11:26:36" u="1"/>
        <s v="2026-02-16 11:33:29" u="1"/>
        <s v="2026-02-16 11:33:49" u="1"/>
        <s v="2026-02-16 11:45:43" u="1"/>
        <s v="2026-02-16 11:46:09" u="1"/>
        <s v="2026-02-16 11:46:38" u="1"/>
        <s v="2026-02-16 11:48:51" u="1"/>
        <s v="2026-02-16 11:50:32" u="1"/>
        <s v="2026-02-16 11:50:40" u="1"/>
        <s v="2026-02-16 11:51:00" u="1"/>
        <s v="2026-02-16 12:34:11" u="1"/>
        <s v="2026-02-17 13:10:11" u="1"/>
        <s v="2026-02-20 13:35:10" u="1"/>
        <s v="2026-02-16 14:11:24" u="1"/>
        <s v="2026-02-16 14:49:16" u="1"/>
        <s v="2026-02-17 14:57:02" u="1"/>
        <s v="2026-02-19 15:11:22" u="1"/>
        <s v="2026-02-19 15:15:06" u="1"/>
        <s v="2026-02-19 15:24:46" u="1"/>
        <s v="2026-02-19 15:25:20" u="1"/>
        <s v="2026-02-16 15:48:41" u="1"/>
        <s v="2026-02-16 17:04:48" u="1"/>
        <s v="2026-02-19 17:56:31" u="1"/>
        <s v="2026-02-20 06:31:59" u="1"/>
        <s v="2026-02-18 06:56:20" u="1"/>
        <s v="2026-02-20 07:05:48" u="1"/>
        <s v="2026-02-20 07:07:31" u="1"/>
        <s v="2026-02-25 07:09:19" u="1"/>
        <s v="2026-02-20 07:11:36" u="1"/>
        <s v="2026-02-18 07:19:08" u="1"/>
        <s v="2026-02-18 07:53:27" u="1"/>
        <s v="2026-02-18 07:53:58" u="1"/>
        <s v="2026-02-18 08:14:30" u="1"/>
        <s v="2026-02-17 08:32:39" u="1"/>
        <s v="2026-02-23 08:33:50" u="1"/>
        <s v="2026-02-20 08:39:26" u="1"/>
        <s v="2026-02-18 08:58:13" u="1"/>
        <s v="2026-02-17 09:14:51" u="1"/>
        <s v="2026-02-17 09:20:24" u="1"/>
        <s v="2026-02-20 09:23:27" u="1"/>
        <s v="2026-02-17 09:28:12" u="1"/>
        <s v="2026-02-17 09:34:45" u="1"/>
        <s v="2026-02-20 09:46:27" u="1"/>
        <s v="2026-02-17 09:58:18" u="1"/>
        <s v="2026-02-17 10:54:56" u="1"/>
        <s v="2026-02-17 10:59:05" u="1"/>
        <s v="2026-02-17 11:02:28" u="1"/>
        <s v="2026-02-17 11:50:53" u="1"/>
        <s v="2026-02-17 12:09:00" u="1"/>
        <s v="2026-02-17 12:14:37" u="1"/>
        <s v="2026-02-17 12:17:41" u="1"/>
        <s v="2026-02-17 12:38:45" u="1"/>
        <s v="2026-02-18 13:10:07" u="1"/>
        <s v="2026-02-17 13:20:04" u="1"/>
        <s v="2026-02-17 13:35:22" u="1"/>
        <s v="2026-02-20 13:44:45" u="1"/>
        <s v="2026-02-20 13:50:54" u="1"/>
        <s v="2026-02-20 14:02:16" u="1"/>
        <s v="2026-02-17 14:10:11" u="1"/>
        <s v="2026-02-17 14:51:31" u="1"/>
        <s v="2026-02-17 14:52:45" u="1"/>
        <s v="2026-02-17 15:52:55" u="1"/>
        <s v="2026-02-17 16:03:42" u="1"/>
        <s v="2026-02-17 16:15:41" u="1"/>
        <s v="2026-02-17 16:21:59" u="1"/>
        <s v="2026-02-17 16:47:48" u="1"/>
        <s v="2026-02-17 17:01:45" u="1"/>
        <s v="2026-02-17 17:50:48" u="1"/>
        <s v="2026-02-18 07:44:46" u="1"/>
        <s v="2026-02-19 07:55:49" u="1"/>
        <s v="2026-02-19 08:14:18" u="1"/>
        <s v="2026-02-19 08:16:10" u="1"/>
        <s v="2026-02-19 08:17:48" u="1"/>
        <s v="2026-02-18 08:34:03" u="1"/>
        <s v="2026-02-18 09:06:04" u="1"/>
        <s v="2026-02-18 09:16:26" u="1"/>
        <s v="2026-02-18 09:23:12" u="1"/>
        <s v="2026-02-23 10:30:49" u="1"/>
        <s v="2026-02-18 11:22:41" u="1"/>
        <s v="2026-02-18 14:12:38" u="1"/>
        <s v="2026-02-19 14:53:37" u="1"/>
        <s v="2026-02-18 15:35:21" u="1"/>
        <s v="2026-02-18 15:35:25" u="1"/>
        <s v="2026-02-19 16:20:19" u="1"/>
        <s v="2026-02-20 10:32:24" u="1"/>
        <s v="2026-02-20 10:35:48" u="1"/>
        <s v="2026-02-24 11:03:21" u="1"/>
        <s v="2026-02-24 11:29:34" u="1"/>
        <s v="2026-02-25 11:45:19" u="1"/>
        <s v="2026-02-24 11:53:25" u="1"/>
        <s v="2026-02-20 12:05:47" u="1"/>
        <s v="2026-02-20 13:38:47" u="1"/>
        <s v="2026-02-20 13:43:05" u="1"/>
        <s v="2026-02-20 13:50:46" u="1"/>
        <s v="2026-02-24 14:31:57" u="1"/>
        <s v="2026-02-25 10:04:48" u="1"/>
        <s v="2026-02-25 18:26:51" u="1"/>
        <s v="2026-02-18 18:28:39" u="1"/>
        <s v="2026-02-18 10:16:42" u="1"/>
        <s v="2026-02-17 13:07:22" u="1"/>
        <s v="2026-02-17 15:34:23" u="1"/>
        <s v="2026-02-16 10:01:42" u="1"/>
        <s v="2026-02-18 15:00:35" u="1"/>
        <s v="2026-02-13 16:45:43" u="1"/>
        <s v="2026-02-13 17:12:28" u="1"/>
        <s v="2026-02-16 07:32:59" u="1"/>
        <s v="2026-02-19 09:22:05" u="1"/>
        <s v="2026-02-16 10:09:13" u="1"/>
        <s v="2026-02-20 13:18:07" u="1"/>
        <s v="2026-02-17 15:24:57" u="1"/>
        <s v="2026-02-18 22:08:37" u="1"/>
        <s v="2026-02-18 09:39:29" u="1"/>
        <s v="2026-02-23 10:17:30" u="1"/>
        <s v="2026-02-26 12:14:14" u="1"/>
        <s v="2026-03-02 14:50:00" u="1"/>
        <s v="2026-02-16 14:25:46" u="1"/>
        <s v="2026-02-17 16:05:23" u="1"/>
        <s v="2026-02-16 11:43:13" u="1"/>
        <s v="2026-02-17 11:40:39" u="1"/>
        <s v="2026-02-17 11:39:27" u="1"/>
        <s v="2026-02-12 14:26:11" u="1"/>
        <s v="2026-02-16 11:20:46" u="1"/>
        <s v="2026-02-13 17:00:55" u="1"/>
        <s v="2026-02-13 14:11:03" u="1"/>
        <s v="2026-02-16 16:54:00" u="1"/>
        <s v="2026-02-16 16:36:07" u="1"/>
        <s v="2026-02-17 09:44:46" u="1"/>
        <s v="2026-02-18 18:26:33" u="1"/>
        <s v="2026-02-19 09:34:21" u="1"/>
        <s v="2026-02-13 10:50:48" u="1"/>
        <s v="2026-02-20 10:58:49" u="1"/>
        <s v="2026-02-16 12:01:07" u="1"/>
        <s v="2026-02-19 08:54:11" u="1"/>
        <s v="2026-02-24 06:27:17" u="1"/>
        <s v="2026-02-13 06:33:26" u="1"/>
        <s v="2026-02-18 09:01:03" u="1"/>
        <s v="2026-02-16 13:11:07" u="1"/>
        <s v="2026-02-13 09:32:48" u="1"/>
        <s v="2026-02-16 08:18:07" u="1"/>
        <s v="2026-02-16 08:54:44" u="1"/>
        <s v="2026-02-16 09:19:41" u="1"/>
        <s v="2026-02-20 08:29:22" u="1"/>
        <s v="2026-02-16 10:23:14" u="1"/>
        <s v="2026-02-16 10:40:47" u="1"/>
        <s v="2026-02-16 10:53:15" u="1"/>
        <s v="2026-02-16 10:57:26" u="1"/>
        <s v="2026-02-26 17:12:11" u="1"/>
        <s v="2026-02-16 11:34:32" u="1"/>
        <s v="2026-02-16 11:40:17" u="1"/>
        <s v="2026-02-16 11:43:27" u="1"/>
        <s v="2026-02-16 11:47:39" u="1"/>
        <s v="2026-02-20 12:24:42" u="1"/>
        <s v="2026-02-16 15:14:00" u="1"/>
        <s v="2026-02-16 15:18:11" u="1"/>
        <s v="2026-02-16 15:26:48" u="1"/>
        <s v="2026-02-16 15:31:48" u="1"/>
        <s v="2026-02-16 16:07:26" u="1"/>
        <s v="2026-02-16 16:24:48" u="1"/>
        <s v="2026-02-16 16:34:17" u="1"/>
        <s v="2026-02-16 17:03:09" u="1"/>
        <s v="2026-02-16 17:24:15" u="1"/>
        <s v="2026-02-16 10:11:29" u="1"/>
        <s v="2026-02-16 13:08:54" u="1"/>
        <s v="2026-02-16 15:33:26" u="1"/>
        <s v="2026-02-16 15:48:49" u="1"/>
        <s v="2026-02-17 10:57:00" u="1"/>
        <s v="2026-02-26 10:28:47" u="1"/>
        <s v="2026-02-23 06:29:21" u="1"/>
        <s v="2026-02-13 16:21:49" u="1"/>
        <s v="2026-02-16 07:08:50" u="1"/>
        <s v="2026-02-16 09:07:13" u="1"/>
        <s v="2026-02-16 13:16:15" u="1"/>
        <s v="2026-02-16 13:34:53" u="1"/>
        <s v="2026-02-16 14:27:20" u="1"/>
        <s v="2026-02-25 06:27:02" u="1"/>
        <s v="2026-02-17 09:15:18" u="1"/>
        <s v="2026-02-24 13:20:12" u="1"/>
        <s v="2026-02-23 16:15:20" u="1"/>
        <s v="2026-02-17 18:00:33" u="1"/>
        <s v="2026-02-17 18:03:54" u="1"/>
        <s v="2026-02-17 18:06:16" u="1"/>
        <s v="2026-02-20 08:30:17" u="1"/>
        <s v="2026-02-18 10:04:29" u="1"/>
        <s v="2026-02-20 08:31:46" u="1"/>
        <s v="2026-02-24 11:20:25" u="1"/>
        <s v="2026-02-24 06:29:16" u="1"/>
        <s v="2026-02-13 13:38:28" u="1"/>
        <s v="2026-02-13 14:13:38" u="1"/>
        <s v="2026-02-13 14:52:58" u="1"/>
        <s v="2026-02-13 14:58:42" u="1"/>
        <s v="2026-02-13 15:04:12" u="1"/>
        <s v="2026-02-13 15:13:53" u="1"/>
        <s v="2026-02-13 15:35:23" u="1"/>
        <s v="2026-02-18 15:43:05" u="1"/>
        <s v="2026-02-13 16:24:07" u="1"/>
        <s v="2026-02-13 16:30:21" u="1"/>
        <s v="2026-02-13 17:38:16" u="1"/>
        <s v="2026-02-13 17:48:59" u="1"/>
        <s v="2026-02-13 19:50:22" u="1"/>
        <s v="2026-02-17 07:39:19" u="1"/>
        <s v="2026-02-17 07:48:14" u="1"/>
        <s v="2026-02-17 08:38:22" u="1"/>
        <s v="2026-02-17 08:43:00" u="1"/>
        <s v="2026-02-17 09:11:32" u="1"/>
        <s v="2026-02-18 13:45:19" u="1"/>
      </sharedItems>
    </cacheField>
    <cacheField name="DIAS_TRANSCURRIDOS" numFmtId="0">
      <sharedItems/>
    </cacheField>
    <cacheField name="DIAS_RESTANTES" numFmtId="0">
      <sharedItems containsBlank="1" count="8000">
        <s v="2 días 11:13"/>
        <s v="9 días 12:19"/>
        <s v="2 días 10:03"/>
        <s v="9 días 12:28"/>
        <s v="9 días 12:24"/>
        <s v="9 días 12:26"/>
        <s v="0 días 13:04"/>
        <s v="6 días 13:55"/>
        <s v="6 días 12:57"/>
        <s v="4 días 10:41"/>
        <s v="5 días 11:37"/>
        <s v="5 días 11:36"/>
        <s v="0 días 08:32"/>
        <s v="0 días 15:02"/>
        <s v="9 días 12:14"/>
        <s v="9 días 10:53"/>
        <s v="11 días 08:19"/>
        <s v="4 días 11:31"/>
        <s v="5 días 11:12"/>
        <s v="3 días 09:48"/>
        <s v="5 días 13:34"/>
        <s v="0 días 08:38"/>
        <s v="2 días 14:21"/>
        <s v="5 días 13:44"/>
        <s v="4 días 16:05"/>
        <s v="3 días 09:29"/>
        <s v="5 días 13:58"/>
        <s v="3 días 08:48"/>
        <s v="5 días 08:29"/>
        <s v="0 días 15:07"/>
        <s v="5 días 10:03"/>
        <s v="1 días 09:31"/>
        <s v="6 días 09:24"/>
        <s v="3 días 09:05"/>
        <s v="2 días 07:48"/>
        <s v="7 días 17:42"/>
        <s v="3 días 16:07"/>
        <s v="4 días 09:16"/>
        <s v="3 días 16:10"/>
        <s v="2 días 09:53"/>
        <s v="2 días 09:27"/>
        <s v="6 días 08:36"/>
        <s v="6 días 09:45"/>
        <s v="5 días 13:16"/>
        <s v="5 días 11:58"/>
        <s v="1 días 16:58"/>
        <s v="5 días 17:42"/>
        <s v="5 días 17:34"/>
        <s v="8 días 09:07"/>
        <s v="4 días 11:24"/>
        <s v="2 días 16:20"/>
        <s v="1 días 09:32"/>
        <s v="3 días 20:04"/>
        <s v="4 días 07:35"/>
        <s v="6 días 13:44"/>
        <s v="4 días 12:52"/>
        <s v="3 días 15:41"/>
        <s v="0 días 15:52"/>
        <s v="5 días 09:51"/>
        <s v="5 días 08:14"/>
        <s v="7 días 12:47"/>
        <s v="4 días 09:23"/>
        <s v="3 días 08:04"/>
        <s v="1 días 09:30"/>
        <s v="1 días 09:33"/>
        <s v="3 días 13:53"/>
        <s v="7 días 18:51"/>
        <s v="8 días 19:01"/>
        <s v="4 días 15:24"/>
        <s v="5 días 08:46"/>
        <s v="6 días 16:16"/>
        <s v="6 días 16:31"/>
        <s v="8 días 16:15"/>
        <s v="8 días 16:21"/>
        <s v="8 días 16:22"/>
        <s v="5 días 10:31"/>
        <s v="6 días 10:40"/>
        <s v="8 días 08:46"/>
        <s v="3 días 13:59"/>
        <s v="3 días 16:32"/>
        <s v="6 días 13:51"/>
        <s v="6 días 15:43"/>
        <s v="5 días 14:35"/>
        <s v="6 días 15:44"/>
        <s v="7 días 10:25"/>
        <s v="6 días 15:46"/>
        <s v="9 días 09:11"/>
        <s v="1 días 09:22"/>
        <s v="8 días 09:03"/>
        <s v="0 días 09:45"/>
        <s v="5 días 09:54"/>
        <s v="7 días 15:01"/>
        <s v="5 días 10:28"/>
        <s v="4 días 09:15"/>
        <s v="3 días 11:27"/>
        <s v="2 días 07:34"/>
        <s v="9 días 10:09"/>
        <s v="3 días 15:11"/>
        <s v="5 días 21:24"/>
        <s v="2 días 14:53"/>
        <s v="2 días 14:51"/>
        <s v="3 días 09:26"/>
        <s v="3 días 10:44"/>
        <s v="8 días 13:11"/>
        <s v="8 días 13:12"/>
        <s v="2 días 11:21"/>
        <s v="2 días 11:25"/>
        <s v="7 días 10:27"/>
        <s v="9 días 19:39"/>
        <s v="8 días 11:10"/>
        <s v="3 días 15:48"/>
        <s v="4 días 14:56"/>
        <s v="1 días 16:11"/>
        <s v="7 días 10:56"/>
        <s v="2 días 08:33"/>
        <s v="9 días 09:51"/>
        <s v="2 días 08:31"/>
        <s v="8 días 13:20"/>
        <s v="7 días 08:51"/>
        <s v="2 días 16:30"/>
        <s v="0 días 15:29"/>
        <s v="9 días 19:44"/>
        <s v="11 días 12:36"/>
        <s v="3 días 16:14"/>
        <s v="7 días 11:39"/>
        <s v="0 días 09:52"/>
        <s v="3 días 15:44"/>
        <s v="5 días 18:01"/>
        <s v="6 días 10:53"/>
        <s v="9 días 19:40"/>
        <s v="9 días 19:42"/>
        <s v="11 días 12:32"/>
        <s v="11 días 15:04"/>
        <s v="6 días 09:55"/>
        <s v="5 días 17:11"/>
        <s v="VENCIDO"/>
        <s v="8 días 16:43"/>
        <s v="10 días 13:13"/>
        <s v="8 días 10:25"/>
        <s v="8 días 07:56"/>
        <s v="2 días 09:54"/>
        <s v="0 días 07:13"/>
        <s v="6 días 07:13"/>
        <s v="10 días 17:30"/>
        <s v="0 días 09:31"/>
        <s v="3 días 09:04"/>
        <s v="4 días 09:09"/>
        <s v="0 días 13:37"/>
        <s v="3 días 19:03"/>
        <s v="3 días 19:04"/>
        <s v="5 días 08:56"/>
        <s v="3 días 16:45"/>
        <s v="10 días 09:32"/>
        <s v="4 días 10:26"/>
        <s v="4 días 10:24"/>
        <s v="3 días 16:48"/>
        <s v="4 días 16:29"/>
        <s v="7 días 13:20"/>
        <s v="5 días 09:12"/>
        <s v="8 días 11:27"/>
        <s v="7 días 09:52"/>
        <s v="11 días 09:52"/>
        <s v="2 días 08:36"/>
        <s v="7 días 12:10"/>
        <s v="3 días 08:38"/>
        <s v="2 días 10:17"/>
        <s v="5 días 17:01"/>
        <s v="3 días 11:21"/>
        <s v="6 días 09:09"/>
        <s v="8 días 15:16"/>
        <s v="10 días 09:56"/>
        <s v="11 días 11:10"/>
        <s v="4 días 12:37"/>
        <s v="3 días 08:08"/>
        <s v="1 días 08:24"/>
        <s v="3 días 10:20"/>
        <s v="3 días 07:38"/>
        <s v="0 días 12:04"/>
        <s v="0 días 12:05"/>
        <s v="1 días 18:36"/>
        <s v="1 días 12:43"/>
        <s v="5 días 10:04"/>
        <s v="4 días 09:32"/>
        <s v="4 días 20:38"/>
        <s v="6 días 13:27"/>
        <s v="6 días 13:15"/>
        <s v="7 días 10:39"/>
        <s v="6 días 11:51"/>
        <s v="4 días 10:34"/>
        <s v="7 días 15:57"/>
        <s v="4 días 16:08"/>
        <s v="1 días 10:29"/>
        <s v="1 días 19:23"/>
        <s v="3 días 12:28"/>
        <s v="3 días 12:25"/>
        <s v="8 días 07:13"/>
        <s v="3 días 12:30"/>
        <s v="4 días 09:22"/>
        <s v="3 días 10:56"/>
        <s v="3 días 11:09"/>
        <s v="0 días 13:34"/>
        <s v="3 días 13:10"/>
        <s v="8 días 12:14"/>
        <s v="8 días 12:22"/>
        <s v="8 días 12:17"/>
        <s v="8 días 13:51"/>
        <s v="7 días 12:07"/>
        <s v="2 días 13:44"/>
        <s v="5 días 13:32"/>
        <s v="5 días 13:31"/>
        <s v="3 días 16:53"/>
        <s v="4 días 08:03"/>
        <s v="4 días 08:00"/>
        <s v="6 días 11:24"/>
        <s v="6 días 11:17"/>
        <s v="6 días 11:06"/>
        <s v="5 días 12:10"/>
        <s v="3 días 12:50"/>
        <s v="0 días 13:36"/>
        <s v="6 días 11:27"/>
        <s v="4 días 08:22"/>
        <s v="3 días 12:49"/>
        <s v="3 días 09:14"/>
        <s v="4 días 12:07"/>
        <s v="7 días 09:40"/>
        <s v="5 días 08:27"/>
        <s v="1 días 19:29"/>
        <s v="1 días 19:27"/>
        <s v="3 días 07:20"/>
        <s v="1 días 14:53"/>
        <s v="2 días 10:14"/>
        <s v="2 días 09:39"/>
        <s v="5 días 15:25"/>
        <s v="5 días 15:37"/>
        <s v="0 días 15:08"/>
        <s v="4 días 14:25"/>
        <s v="2 días 15:39"/>
        <s v="5 días 12:35"/>
        <s v="3 días 15:16"/>
        <s v="6 días 10:07"/>
        <s v="3 días 12:55"/>
        <s v="5 días 14:30"/>
        <s v="2 días 10:49"/>
        <s v="8 días 08:01"/>
        <s v="6 días 14:32"/>
        <s v="3 días 17:48"/>
        <s v="2 días 15:54"/>
        <s v="3 días 11:49"/>
        <s v="3 días 08:31"/>
        <s v="1 días 07:59"/>
        <s v="3 días 12:54"/>
        <s v="8 días 07:52"/>
        <s v="3 días 08:49"/>
        <s v="3 días 15:18"/>
        <s v="3 días 12:24"/>
        <s v="8 días 07:53"/>
        <s v="6 días 07:27"/>
        <s v="2 días 17:12"/>
        <s v="11 días 15:59"/>
        <s v="2 días 11:20"/>
        <s v="3 días 13:26"/>
        <s v="7 días 13:30"/>
        <s v="4 días 08:19"/>
        <s v="6 días 08:02"/>
        <s v="6 días 10:10"/>
        <s v="7 días 11:50"/>
        <s v="11 días 09:25"/>
        <s v="4 días 17:05"/>
        <s v="5 días 17:53"/>
        <s v="4 días 16:57"/>
        <s v="4 días 16:58"/>
        <s v="7 días 10:22"/>
        <s v="3 días 06:55"/>
        <s v="6 días 10:05"/>
        <s v="1 días 09:19"/>
        <s v="6 días 11:16"/>
        <s v="5 días 08:22"/>
        <s v="4 días 18:34"/>
        <s v="1 días 11:30"/>
        <s v="4 días 15:04"/>
        <s v="2 días 09:52"/>
        <s v="6 días 14:18"/>
        <s v="2 días 10:19"/>
        <s v="4 días 07:54"/>
        <s v="0 días 13:30"/>
        <s v="1 días 09:10"/>
        <s v="3 días 06:56"/>
        <s v="7 días 09:03"/>
        <s v="8 días 15:33"/>
        <s v="7 días 10:14"/>
        <s v="5 días 10:55"/>
        <s v="1 días 07:26"/>
        <s v="1 días 15:07"/>
        <s v="5 días 08:41"/>
        <s v="6 días 15:23"/>
        <s v="0 días 10:45"/>
        <s v="2 días 15:01"/>
        <s v="6 días 10:00"/>
        <s v="7 días 08:59"/>
        <s v="0 días 18:37"/>
        <s v="3 días 16:02"/>
        <s v="3 días 10:53"/>
        <s v="4 días 16:38"/>
        <s v="9 días 08:10"/>
        <s v="1 días 16:10"/>
        <s v="5 días 09:17"/>
        <s v="6 días 10:09"/>
        <s v="8 días 08:09"/>
        <s v="9 días 18:49"/>
        <s v="2 días 10:37"/>
        <s v="6 días 18:32"/>
        <s v="1 días 09:09"/>
        <s v="3 días 14:30"/>
        <s v="1 días 08:13"/>
        <s v="1 días 13:38"/>
        <s v="4 días 09:59"/>
        <s v="2 días 14:56"/>
        <s v="5 días 12:45"/>
        <s v="6 días 13:30"/>
        <s v="1 días 08:22"/>
        <s v="10 días 15:02"/>
        <s v="4 días 18:06"/>
        <s v="9 días 09:47"/>
        <s v="9 días 08:01"/>
        <s v="5 días 10:10"/>
        <s v="4 días 08:21"/>
        <s v="7 días 07:22"/>
        <s v="4 días 15:57"/>
        <s v="8 días 08:13"/>
        <s v="6 días 12:51"/>
        <s v="7 días 08:43"/>
        <s v="4 días 15:09"/>
        <s v="4 días 15:13"/>
        <s v="2 días 11:12"/>
        <s v="4 días 08:01"/>
        <s v="5 días 09:49"/>
        <s v="9 días 11:21"/>
        <s v="3 días 09:09"/>
        <s v="2 días 15:38"/>
        <s v="5 días 10:09"/>
        <s v="7 días 12:17"/>
        <s v="8 días 09:45"/>
        <s v="2 días 09:51"/>
        <s v="1 días 15:51"/>
        <s v="6 días 13:40"/>
        <s v="5 días 11:07"/>
        <s v="5 días 10:46"/>
        <s v="3 días 13:01"/>
        <s v="8 días 08:54"/>
        <s v="2 días 11:19"/>
        <s v="4 días 07:46"/>
        <s v="3 días 09:45"/>
        <s v="5 días 09:57"/>
        <s v="4 días 18:09"/>
        <s v="10 días 14:04"/>
        <s v="8 días 10:22"/>
        <s v="7 días 10:21"/>
        <s v="12 días 09:19"/>
        <s v="10 días 15:04"/>
        <s v="1 días 20:31"/>
        <s v="3 días 10:12"/>
        <s v="3 días 11:04"/>
        <s v="4 días 15:54"/>
        <s v="3 días 13:51"/>
        <s v="2 días 13:24"/>
        <s v="7 días 16:20"/>
        <s v="5 días 13:54"/>
        <s v="5 días 08:32"/>
        <s v="4 días 20:31"/>
        <s v="5 días 09:35"/>
        <s v="7 días 16:16"/>
        <s v="10 días 13:57"/>
        <s v="9 días 18:48"/>
        <s v="9 días 08:20"/>
        <s v="9 días 08:16"/>
        <s v="8 días 09:23"/>
        <s v="6 días 10:14"/>
        <s v="1 días 14:07"/>
        <s v="3 días 08:44"/>
        <s v="3 días 10:55"/>
        <s v="4 días 13:42"/>
        <s v="7 días 15:03"/>
        <s v="7 días 10:15"/>
        <s v="6 días 13:39"/>
        <s v="4 días 11:26"/>
        <s v="8 días 09:47"/>
        <s v="3 días 16:09"/>
        <s v="3 días 08:17"/>
        <s v="3 días 12:15"/>
        <s v="11 días 07:44"/>
        <s v="4 días 14:15"/>
        <s v="1 días 09:39"/>
        <s v="4 días 06:22"/>
        <s v="4 días 13:50"/>
        <s v="8 días 16:03"/>
        <s v="6 días 10:06"/>
        <s v="5 días 06:32"/>
        <s v="5 días 16:01"/>
        <s v="5 días 08:13"/>
        <s v="4 días 13:28"/>
        <s v="6 días 10:59"/>
        <s v="5 días 08:34"/>
        <s v="9 días 16:15"/>
        <s v="3 días 10:57"/>
        <s v="2 días 08:50"/>
        <s v="2 días 17:02"/>
        <s v="6 días 14:17"/>
        <s v="3 días 15:01"/>
        <s v="2 días 13:31"/>
        <s v="2 días 13:12"/>
        <s v="1 días 13:19"/>
        <s v="4 días 08:59"/>
        <s v="3 días 15:37"/>
        <s v="2 días 17:00"/>
        <s v="2 días 16:59"/>
        <s v="8 días 10:17"/>
        <s v="2 días 16:55"/>
        <s v="2 días 16:54"/>
        <s v="5 días 15:00"/>
        <s v="3 días 10:52"/>
        <s v="9 días 08:47"/>
        <s v="9 días 09:08"/>
        <s v="3 días 07:54"/>
        <s v="3 días 07:55"/>
        <s v="6 días 06:35"/>
        <s v="3 días 07:47"/>
        <s v="4 días 14:30"/>
        <s v="3 días 16:12"/>
        <s v="5 días 08:20"/>
        <s v="8 días 15:29"/>
        <s v="5 días 13:29"/>
        <s v="0 días 08:10"/>
        <s v="0 días 08:35"/>
        <s v="4 días 19:06"/>
        <s v="4 días 19:05"/>
        <s v="0 días 09:15"/>
        <s v="0 días 09:37"/>
        <s v="8 días 20:10"/>
        <s v="0 días 09:54"/>
        <s v="0 días 08:26"/>
        <s v="0 días 10:16"/>
        <s v="7 días 09:57"/>
        <s v="4 días 11:35"/>
        <s v="0 días 11:56"/>
        <s v="5 días 08:15"/>
        <s v="0 días 13:56"/>
        <s v="8 días 10:36"/>
        <s v="8 días 10:39"/>
        <s v="2 días 08:09"/>
        <s v="13 días 09:55"/>
        <s v="0 días 14:54"/>
        <s v="0 días 15:19"/>
        <s v="0 días 13:10"/>
        <s v="0 días 15:34"/>
        <s v="0 días 16:12"/>
        <s v="0 días 16:46"/>
        <s v="1 días 11:56"/>
        <s v="0 días 17:16"/>
        <s v="0 días 09:19"/>
        <s v="1 días 08:55"/>
        <s v="1 días 11:04"/>
        <s v="5 días 09:15"/>
        <s v="8 días 09:51"/>
        <s v="3 días 08:56"/>
        <s v="3 días 08:40"/>
        <s v="7 días 07:20"/>
        <s v="1 días 11:10"/>
        <s v="1 días 11:12"/>
        <s v="1 días 11:18"/>
        <s v="4 días 09:37"/>
        <s v="1 días 11:31"/>
        <s v="3 días 10:04"/>
        <s v="1 días 14:40"/>
        <s v="1 días 15:19"/>
        <s v="1 días 15:45"/>
        <s v="5 días 15:49"/>
        <s v="8 días 14:01"/>
        <s v="1 días 06:26"/>
        <s v="6 días 14:37"/>
        <s v="0 días 12:27"/>
        <s v="1 días 11:50"/>
        <s v="1 días 14:36"/>
        <s v="2 días 09:13"/>
        <s v="7 días 09:12"/>
        <s v="10 días 09:26"/>
        <s v="2 días 10:34"/>
        <s v="2 días 11:08"/>
        <s v="2 días 11:47"/>
        <s v="4 días 16:24"/>
        <s v="4 días 09:27"/>
        <s v="2 días 12:13"/>
        <s v="7 días 09:31"/>
        <s v="6 días 08:56"/>
        <s v="4 días 14:40"/>
        <s v="2 días 14:36"/>
        <s v="6 días 13:25"/>
        <s v="6 días 14:57"/>
        <s v="2 días 16:26"/>
        <s v="5 días 14:38"/>
        <s v="2 días 17:42"/>
        <s v="3 días 08:46"/>
        <s v="3 días 09:10"/>
        <s v="3 días 09:27"/>
        <s v="0 días 08:47"/>
        <s v="3 días 10:08"/>
        <s v="6 días 10:11"/>
        <s v="7 días 07:27"/>
        <s v="3 días 11:58"/>
        <s v="7 días 07:32"/>
        <s v="6 días 13:49"/>
        <s v="3 días 11:12"/>
        <s v="6 días 14:52"/>
        <s v="0 días 13:08"/>
        <s v="2 días 10:08"/>
        <s v="1 días 09:20"/>
        <s v="3 días 13:27"/>
        <s v="8 días 15:23"/>
        <s v="11 días 10:16"/>
        <s v="3 días 14:17"/>
        <s v="3 días 14:35"/>
        <s v="3 días 15:10"/>
        <s v="3 días 15:17"/>
        <s v="5 días 14:39"/>
        <s v="0 días 15:49"/>
        <s v="3 días 16:08"/>
        <s v="6 días 12:00"/>
        <s v="3 días 16:29"/>
        <s v="1 días 08:01"/>
        <s v="0 días 08:05"/>
        <s v="4 días 08:12"/>
        <s v="4 días 08:25"/>
        <s v="4 días 08:29"/>
        <s v="4 días 08:30"/>
        <s v="1 días 08:36"/>
        <s v="1 días 08:49"/>
        <s v="0 días 09:09"/>
        <s v="0 días 09:12"/>
        <s v="0 días 09:29"/>
        <s v="4 días 09:48"/>
        <s v="4 días 10:27"/>
        <s v="0 días 08:48"/>
        <s v="4 días 10:37"/>
        <s v="5 días 09:13"/>
        <s v="4 días 17:25"/>
        <s v="4 días 17:28"/>
        <s v="4 días 17:29"/>
        <s v="4 días 17:27"/>
        <s v="4 días 17:24"/>
        <s v="0 días 11:02"/>
        <s v="0 días 11:11"/>
        <s v="8 días 07:59"/>
        <s v="1 días 11:16"/>
        <s v="0 días 11:17"/>
        <s v="7 días 13:48"/>
        <s v="0 días 11:51"/>
        <s v="4 días 12:26"/>
        <s v="0 días 13:07"/>
        <s v="4 días 13:07"/>
        <s v="0 días 13:20"/>
        <s v="4 días 13:46"/>
        <s v="4 días 14:38"/>
        <s v="1 días 14:47"/>
        <s v="4 días 14:58"/>
        <s v="4 días 15:25"/>
        <s v="4 días 15:28"/>
        <s v="7 días 14:59"/>
        <s v="0 días 15:50"/>
        <s v="4 días 15:58"/>
        <s v="0 días 16:15"/>
        <s v="4 días 16:16"/>
        <s v="0 días 16:20"/>
        <s v="3 días 17:29"/>
        <s v="0 días 16:41"/>
        <s v="4 días 16:42"/>
        <s v="0 días 16:49"/>
        <s v="1 días 16:55"/>
        <s v="1 días 17:06"/>
        <s v="0 días 17:06"/>
        <s v="4 días 17:09"/>
        <s v="0 días 17:11"/>
        <s v="1 días 17:15"/>
        <s v="4 días 17:33"/>
        <s v="0 días 18:51"/>
        <s v="1 días 06:56"/>
        <s v="1 días 06:57"/>
        <s v="5 días 07:38"/>
        <s v="1 días 07:42"/>
        <s v="5 días 07:52"/>
        <s v="1 días 08:16"/>
        <s v="1 días 08:18"/>
        <s v="2 días 08:24"/>
        <s v="5 días 08:45"/>
        <s v="5 días 08:47"/>
        <s v="5 días 08:50"/>
        <s v="1 días 09:43"/>
        <s v="1 días 09:52"/>
        <s v="1 días 10:00"/>
        <s v="1 días 10:01"/>
        <s v="5 días 10:19"/>
        <s v="1 días 10:30"/>
        <s v="5 días 10:43"/>
        <s v="1 días 10:43"/>
        <s v="1 días 11:35"/>
        <s v="1 días 11:36"/>
        <s v="1 días 12:57"/>
        <s v="5 días 13:11"/>
        <s v="5 días 13:43"/>
        <s v="5 días 14:01"/>
        <s v="1 días 14:15"/>
        <s v="0 días 14:19"/>
        <s v="1 días 14:19"/>
        <s v="1 días 14:23"/>
        <s v="1 días 14:33"/>
        <s v="1 días 14:38"/>
        <s v="1 días 14:49"/>
        <s v="5 días 14:55"/>
        <s v="5 días 14:59"/>
        <s v="5 días 15:07"/>
        <s v="1 días 15:08"/>
        <s v="9 días 06:31"/>
        <s v="1 días 15:20"/>
        <s v="1 días 15:23"/>
        <s v="1 días 15:25"/>
        <s v="5 días 15:38"/>
        <s v="1 días 14:09"/>
        <s v="5 días 15:46"/>
        <s v="5 días 15:56"/>
        <s v="1 días 15:57"/>
        <s v="2 días 16:02"/>
        <s v="1 días 16:03"/>
        <s v="1 días 16:06"/>
        <s v="9 días 14:25"/>
        <s v="1 días 16:28"/>
        <s v="1 días 16:30"/>
        <s v="0 días 16:39"/>
        <s v="5 días 16:40"/>
        <s v="9 días 15:11"/>
        <s v="5 días 17:09"/>
        <s v="3 días 14:38"/>
        <s v="6 días 16:14"/>
        <s v="1 días 17:42"/>
        <s v="0 días 20:25"/>
        <s v="6 días 07:41"/>
        <s v="2 días 08:07"/>
        <s v="2 días 08:20"/>
        <s v="4 días 08:15"/>
        <s v="10 días 07:39"/>
        <s v="3 días 07:11"/>
        <s v="2 días 09:22"/>
        <s v="6 días 09:25"/>
        <s v="6 días 09:28"/>
        <s v="6 días 09:43"/>
        <s v="2 días 09:49"/>
        <s v="8 días 15:24"/>
        <s v="2 días 10:04"/>
        <s v="6 días 10:15"/>
        <s v="1 días 10:19"/>
        <s v="2 días 10:24"/>
        <s v="2 días 10:25"/>
        <s v="2 días 10:28"/>
        <s v="6 días 10:39"/>
        <s v="6 días 10:44"/>
        <s v="5 días 09:14"/>
        <s v="2 días 10:45"/>
        <s v="2 días 10:46"/>
        <s v="6 días 10:51"/>
        <s v="6 días 10:54"/>
        <s v="6 días 10:56"/>
        <s v="2 días 11:01"/>
        <s v="3 días 11:03"/>
        <s v="2 días 11:07"/>
        <s v="2 días 11:23"/>
        <s v="6 días 14:14"/>
        <s v="2 días 11:41"/>
        <s v="2 días 11:45"/>
        <s v="2 días 11:50"/>
        <s v="2 días 11:51"/>
        <s v="1 días 11:54"/>
        <s v="10 días 08:18"/>
        <s v="2 días 12:05"/>
        <s v="2 días 12:30"/>
        <s v="2 días 13:09"/>
        <s v="2 días 13:10"/>
        <s v="2 días 13:13"/>
        <s v="2 días 13:17"/>
        <s v="6 días 13:46"/>
        <s v="2 días 13:49"/>
        <s v="2 días 14:00"/>
        <s v="2 días 14:03"/>
        <s v="2 días 14:07"/>
        <s v="2 días 14:08"/>
        <s v="6 días 14:09"/>
        <s v="6 días 14:22"/>
        <s v="2 días 14:23"/>
        <s v="2 días 14:32"/>
        <s v="6 días 14:36"/>
        <s v="2 días 14:37"/>
        <s v="6 días 14:48"/>
        <s v="6 días 15:33"/>
        <s v="2 días 15:41"/>
        <s v="4 días 16:39"/>
        <s v="4 días 16:40"/>
        <s v="4 días 09:57"/>
        <s v="2 días 16:12"/>
        <s v="2 días 16:19"/>
        <s v="10 días 07:30"/>
        <s v="6 días 16:36"/>
        <s v="2 días 16:39"/>
        <s v="2 días 16:41"/>
        <s v="2 días 16:43"/>
        <s v="2 días 16:45"/>
        <s v="6 días 16:46"/>
        <s v="2 días 16:47"/>
        <s v="8 días 15:26"/>
        <s v="2 días 16:52"/>
        <s v="2 días 16:56"/>
        <s v="2 días 17:31"/>
        <s v="6 días 18:48"/>
        <s v="6 días 18:52"/>
        <s v="0 días 19:02"/>
        <s v="4 días 11:17"/>
        <s v="1 días 17:27"/>
        <s v="3 días 06:54"/>
        <s v="7 días 07:17"/>
        <s v="2 días 07:15"/>
        <s v="3 días 07:41"/>
        <s v="0 días 08:03"/>
        <s v="3 días 08:24"/>
        <s v="0 días 08:33"/>
        <s v="7 días 08:34"/>
        <s v="3 días 08:53"/>
        <s v="3 días 08:58"/>
        <s v="3 días 09:07"/>
        <s v="3 días 09:15"/>
        <s v="3 días 09:16"/>
        <s v="7 días 09:20"/>
        <s v="3 días 09:59"/>
        <s v="7 días 10:09"/>
        <s v="3 días 10:11"/>
        <s v="3 días 10:14"/>
        <s v="7 días 10:37"/>
        <s v="0 días 10:43"/>
        <s v="1 días 08:40"/>
        <s v="3 días 11:47"/>
        <s v="4 días 11:53"/>
        <s v="3 días 11:56"/>
        <s v="3 días 11:57"/>
        <s v="3 días 12:04"/>
        <s v="4 días 12:11"/>
        <s v="0 días 12:11"/>
        <s v="0 días 12:13"/>
        <s v="3 días 12:18"/>
        <s v="3 días 12:19"/>
        <s v="4 días 14:27"/>
        <s v="0 días 12:30"/>
        <s v="0 días 13:02"/>
        <s v="2 días 13:06"/>
        <s v="3 días 13:08"/>
        <s v="2 días 13:14"/>
        <s v="2 días 13:27"/>
        <s v="7 días 13:31"/>
        <s v="3 días 13:34"/>
        <s v="4 días 14:29"/>
        <s v="1 días 13:56"/>
        <s v="4 días 13:58"/>
        <s v="4 días 14:06"/>
        <s v="7 días 14:12"/>
        <s v="3 días 14:13"/>
        <s v="3 días 14:14"/>
        <s v="3 días 14:16"/>
        <s v="5 días 09:42"/>
        <s v="4 días 14:35"/>
        <s v="3 días 14:23"/>
        <s v="0 días 14:23"/>
        <s v="0 días 14:24"/>
        <s v="3 días 14:24"/>
        <s v="0 días 14:25"/>
        <s v="7 días 14:31"/>
        <s v="3 días 14:37"/>
        <s v="3 días 14:42"/>
        <s v="3 días 14:53"/>
        <s v="4 días 14:57"/>
        <s v="4 días 14:59"/>
        <s v="3 días 14:59"/>
        <s v="3 días 15:02"/>
        <s v="7 días 15:12"/>
        <s v="3 días 15:14"/>
        <s v="3 días 15:15"/>
        <s v="7 días 15:25"/>
        <s v="3 días 15:25"/>
        <s v="3 días 15:40"/>
        <s v="3 días 15:45"/>
        <s v="3 días 16:04"/>
        <s v="4 días 14:37"/>
        <s v="0 días 16:18"/>
        <s v="4 días 06:23"/>
        <s v="3 días 16:24"/>
        <s v="3 días 16:30"/>
        <s v="3 días 12:06"/>
        <s v="3 días 16:42"/>
        <s v="7 días 16:44"/>
        <s v="2 días 16:46"/>
        <s v="3 días 16:47"/>
        <s v="4 días 14:43"/>
        <s v="0 días 17:28"/>
        <s v="0 días 17:30"/>
        <s v="2 días 17:38"/>
        <s v="3 días 17:42"/>
        <s v="3 días 18:02"/>
        <s v="3 días 18:05"/>
        <s v="3 días 18:09"/>
        <s v="7 días 18:23"/>
        <s v="7 días 20:30"/>
        <s v="1 días 05:00"/>
        <s v="4 días 06:37"/>
        <s v="4 días 06:59"/>
        <s v="4 días 07:09"/>
        <s v="4 días 07:18"/>
        <s v="4 días 07:20"/>
        <s v="4 días 07:23"/>
        <s v="4 días 07:44"/>
        <s v="4 días 07:45"/>
        <s v="9 días 09:38"/>
        <s v="4 días 07:50"/>
        <s v="1 días 07:56"/>
        <s v="4 días 07:57"/>
        <s v="5 días 08:04"/>
        <s v="8 días 08:05"/>
        <s v="4 días 08:11"/>
        <s v="4 días 08:16"/>
        <s v="4 días 08:17"/>
        <s v="1 días 08:19"/>
        <s v="4 días 08:23"/>
        <s v="8 días 08:24"/>
        <s v="8 días 08:28"/>
        <s v="1 días 08:28"/>
        <s v="4 días 08:34"/>
        <s v="4 días 08:36"/>
        <s v="1 días 08:41"/>
        <s v="1 días 08:45"/>
        <s v="2 días 08:49"/>
        <s v="4 días 08:51"/>
        <s v="5 días 08:52"/>
        <s v="8 días 08:52"/>
        <s v="4 días 09:02"/>
        <s v="4 días 09:08"/>
        <s v="4 días 09:11"/>
        <s v="4 días 09:13"/>
        <s v="2 días 09:21"/>
        <s v="4 días 09:28"/>
        <s v="8 días 09:30"/>
        <s v="4 días 09:38"/>
        <s v="4 días 09:40"/>
        <s v="4 días 09:44"/>
        <s v="4 días 09:47"/>
        <s v="4 días 09:50"/>
        <s v="8 días 10:01"/>
        <s v="4 días 10:06"/>
        <s v="4 días 10:08"/>
        <s v="4 días 10:12"/>
        <s v="8 días 10:24"/>
        <s v="8 días 10:28"/>
        <s v="4 días 10:30"/>
        <s v="4 días 10:36"/>
        <s v="1 días 10:37"/>
        <s v="4 días 06:24"/>
        <s v="4 días 10:40"/>
        <s v="4 días 10:48"/>
        <s v="5 días 14:07"/>
        <s v="4 días 10:52"/>
        <s v="4 días 10:54"/>
        <s v="4 días 10:57"/>
        <s v="4 días 10:58"/>
        <s v="8 días 10:58"/>
        <s v="8 días 11:00"/>
        <s v="4 días 11:04"/>
        <s v="4 días 11:06"/>
        <s v="8 días 11:13"/>
        <s v="4 días 11:14"/>
        <s v="2 días 14:44"/>
        <s v="4 días 11:16"/>
        <s v="8 días 11:20"/>
        <s v="4 días 11:30"/>
        <s v="4 días 11:32"/>
        <s v="3 días 10:07"/>
        <s v="4 días 11:34"/>
        <s v="4 días 11:37"/>
        <s v="4 días 11:51"/>
        <s v="1 días 11:52"/>
        <s v="8 días 11:55"/>
        <s v="4 días 11:57"/>
        <s v="4 días 12:05"/>
        <s v="4 días 12:18"/>
        <s v="4 días 12:24"/>
        <s v="8 días 12:25"/>
        <s v="8 días 12:47"/>
        <s v="5 días 16:26"/>
        <s v="3 días 11:52"/>
        <s v="5 días 13:17"/>
        <s v="4 días 13:20"/>
        <s v="1 días 13:21"/>
        <s v="1 días 13:32"/>
        <s v="4 días 13:34"/>
        <s v="8 días 13:38"/>
        <s v="8 días 13:55"/>
        <s v="4 días 13:59"/>
        <s v="1 días 14:03"/>
        <s v="1 días 14:14"/>
        <s v="3 días 14:19"/>
        <s v="1 días 14:21"/>
        <s v="4 días 14:31"/>
        <s v="1 días 14:39"/>
        <s v="4 días 14:41"/>
        <s v="4 días 14:42"/>
        <s v="3 días 14:48"/>
        <s v="3 días 14:54"/>
        <s v="3 días 15:03"/>
        <s v="4 días 15:06"/>
        <s v="11 días 12:38"/>
        <s v="4 días 15:14"/>
        <s v="4 días 15:16"/>
        <s v="1 días 15:18"/>
        <s v="5 días 15:19"/>
        <s v="4 días 15:33"/>
        <s v="4 días 15:35"/>
        <s v="9 días 10:45"/>
        <s v="1 días 15:35"/>
        <s v="4 días 15:37"/>
        <s v="1 días 15:42"/>
        <s v="8 días 15:48"/>
        <s v="4 días 15:50"/>
        <s v="8 días 15:53"/>
        <s v="4 días 15:55"/>
        <s v="1 días 15:56"/>
        <s v="1 días 15:59"/>
        <s v="4 días 16:03"/>
        <s v="5 días 16:23"/>
        <s v="1 días 16:23"/>
        <s v="8 días 16:40"/>
        <s v="1 días 16:42"/>
        <s v="4 días 16:45"/>
        <s v="4 días 16:46"/>
        <s v="4 días 16:49"/>
        <s v="4 días 16:50"/>
        <s v="4 días 16:54"/>
        <s v="1 días 17:00"/>
        <s v="4 días 17:11"/>
        <s v="8 días 17:21"/>
        <s v="4 días 17:22"/>
        <s v="8 días 18:05"/>
        <s v="1 días 18:09"/>
        <s v="5 días 06:53"/>
        <s v="5 días 07:13"/>
        <s v="2 días 07:52"/>
        <s v="2 días 08:17"/>
        <s v="5 días 08:28"/>
        <s v="5 días 08:35"/>
        <s v="3 días 08:36"/>
        <s v="2 días 08:39"/>
        <s v="5 días 08:43"/>
        <s v="5 días 08:58"/>
        <s v="5 días 09:00"/>
        <s v="5 días 09:02"/>
        <s v="5 días 09:05"/>
        <s v="5 días 09:09"/>
        <s v="9 días 09:21"/>
        <s v="2 días 09:30"/>
        <s v="5 días 09:33"/>
        <s v="9 días 09:41"/>
        <s v="2 días 09:44"/>
        <s v="5 días 09:45"/>
        <s v="9 días 09:46"/>
        <s v="2 días 09:48"/>
        <s v="6 días 15:58"/>
        <s v="5 días 09:58"/>
        <s v="5 días 10:07"/>
        <s v="5 días 10:01"/>
        <s v="5 días 10:12"/>
        <s v="9 días 10:12"/>
        <s v="5 días 10:13"/>
        <s v="4 días 10:21"/>
        <s v="9 días 10:24"/>
        <s v="3 días 10:25"/>
        <s v="9 días 10:25"/>
        <s v="5 días 10:32"/>
        <s v="5 días 10:37"/>
        <s v="3 días 10:47"/>
        <s v="5 días 10:58"/>
        <s v="5 días 11:03"/>
        <s v="2 días 11:15"/>
        <s v="5 días 11:16"/>
        <s v="4 días 09:52"/>
        <s v="9 días 11:19"/>
        <s v="5 días 11:25"/>
        <s v="5 días 11:32"/>
        <s v="5 días 11:38"/>
        <s v="5 días 10:08"/>
        <s v="9 días 11:46"/>
        <s v="9 días 11:47"/>
        <s v="5 días 11:53"/>
        <s v="5 días 11:54"/>
        <s v="5 días 12:00"/>
        <s v="5 días 12:02"/>
        <s v="9 días 12:21"/>
        <s v="5 días 12:54"/>
        <s v="9 días 13:14"/>
        <s v="9 días 13:27"/>
        <s v="5 días 13:46"/>
        <s v="2 días 13:46"/>
        <s v="5 días 13:51"/>
        <s v="5 días 13:52"/>
        <s v="5 días 13:56"/>
        <s v="5 días 13:57"/>
        <s v="2 días 13:59"/>
        <s v="3 días 14:07"/>
        <s v="2 días 14:13"/>
        <s v="5 días 14:15"/>
        <s v="5 días 14:20"/>
        <s v="5 días 14:24"/>
        <s v="5 días 14:25"/>
        <s v="5 días 14:29"/>
        <s v="2 días 17:51"/>
        <s v="9 días 14:33"/>
        <s v="5 días 14:41"/>
        <s v="3 días 14:44"/>
        <s v="5 días 14:47"/>
        <s v="5 días 14:50"/>
        <s v="5 días 14:58"/>
        <s v="0 días 14:58"/>
        <s v="5 días 15:01"/>
        <s v="5 días 15:04"/>
        <s v="5 días 15:05"/>
        <s v="5 días 15:06"/>
        <s v="5 días 15:10"/>
        <s v="2 días 15:11"/>
        <s v="5 días 15:11"/>
        <s v="5 días 15:13"/>
        <s v="2 días 15:15"/>
        <s v="5 días 15:16"/>
        <s v="5 días 15:22"/>
        <s v="5 días 15:24"/>
        <s v="5 días 15:28"/>
        <s v="5 días 15:31"/>
        <s v="5 días 15:32"/>
        <s v="6 días 15:39"/>
        <s v="2 días 15:40"/>
        <s v="5 días 15:41"/>
        <s v="5 días 15:53"/>
        <s v="5 días 15:55"/>
        <s v="6 días 10:13"/>
        <s v="9 días 16:00"/>
        <s v="3 días 16:05"/>
        <s v="5 días 16:05"/>
        <s v="5 días 16:07"/>
        <s v="5 días 16:11"/>
        <s v="5 días 16:14"/>
        <s v="2 días 16:22"/>
        <s v="6 días 16:24"/>
        <s v="6 días 16:30"/>
        <s v="5 días 16:31"/>
        <s v="4 días 16:47"/>
        <s v="5 días 16:48"/>
        <s v="5 días 16:51"/>
        <s v="5 días 16:55"/>
        <s v="6 días 15:55"/>
        <s v="5 días 16:59"/>
        <s v="3 días 17:10"/>
        <s v="5 días 17:36"/>
        <s v="9 días 17:45"/>
        <s v="0 días 07:07"/>
        <s v="3 días 07:08"/>
        <s v="6 días 07:18"/>
        <s v="3 días 07:34"/>
        <s v="6 días 07:35"/>
        <s v="3 días 07:42"/>
        <s v="6 días 07:45"/>
        <s v="6 días 07:55"/>
        <s v="0 días 07:58"/>
        <s v="1 días 08:06"/>
        <s v="6 días 08:08"/>
        <s v="7 días 08:12"/>
        <s v="1 días 08:15"/>
        <s v="3 días 08:37"/>
        <s v="6 días 08:38"/>
        <s v="6 días 08:41"/>
        <s v="6 días 08:46"/>
        <s v="10 días 09:16"/>
        <s v="6 días 09:27"/>
        <s v="6 días 09:33"/>
        <s v="6 días 09:39"/>
        <s v="10 días 09:42"/>
        <s v="10 días 09:43"/>
        <s v="6 días 09:44"/>
        <s v="10 días 09:44"/>
        <s v="3 días 09:46"/>
        <s v="6 días 09:46"/>
        <s v="6 días 09:47"/>
        <s v="6 días 09:48"/>
        <s v="6 días 09:52"/>
        <s v="0 días 09:58"/>
        <s v="3 días 09:58"/>
        <s v="1 días 10:03"/>
        <s v="1 días 10:06"/>
        <s v="0 días 10:11"/>
        <s v="6 días 10:16"/>
        <s v="3 días 10:21"/>
        <s v="6 días 10:23"/>
        <s v="0 días 10:23"/>
        <s v="3 días 10:23"/>
        <s v="3 días 10:24"/>
        <s v="0 días 10:26"/>
        <s v="6 días 10:27"/>
        <s v="6 días 10:29"/>
        <s v="10 días 10:29"/>
        <s v="0 días 10:29"/>
        <s v="6 días 10:30"/>
        <s v="0 días 10:30"/>
        <s v="0 días 10:33"/>
        <s v="0 días 10:35"/>
        <s v="0 días 10:37"/>
        <s v="7 días 10:43"/>
        <s v="0 días 10:44"/>
        <s v="3 días 10:45"/>
        <s v="0 días 10:46"/>
        <s v="6 días 10:47"/>
        <s v="10 días 10:51"/>
        <s v="3 días 10:54"/>
        <s v="0 días 10:57"/>
        <s v="10 días 10:57"/>
        <s v="6 días 11:00"/>
        <s v="1 días 11:09"/>
        <s v="3 días 11:10"/>
        <s v="1 días 11:19"/>
        <s v="1 días 11:20"/>
        <s v="6 días 11:32"/>
        <s v="6 días 11:33"/>
        <s v="6 días 11:34"/>
        <s v="0 días 11:35"/>
        <s v="6 días 11:39"/>
        <s v="1 días 11:40"/>
        <s v="0 días 11:40"/>
        <s v="6 días 11:41"/>
        <s v="0 días 11:41"/>
        <s v="6 días 11:43"/>
        <s v="10 días 11:45"/>
        <s v="3 días 11:45"/>
        <s v="0 días 11:47"/>
        <s v="10 días 11:50"/>
        <s v="3 días 12:20"/>
        <s v="6 días 12:27"/>
        <s v="0 días 13:00"/>
        <s v="10 días 13:11"/>
        <s v="1 días 13:12"/>
        <s v="6 días 13:16"/>
        <s v="0 días 13:16"/>
        <s v="0 días 13:22"/>
        <s v="6 días 13:28"/>
        <s v="3 días 13:29"/>
        <s v="0 días 13:33"/>
        <s v="4 días 13:37"/>
        <s v="0 días 13:42"/>
        <s v="0 días 13:43"/>
        <s v="0 días 13:45"/>
        <s v="5 días 13:50"/>
        <s v="6 días 13:50"/>
        <s v="0 días 13:54"/>
        <s v="10 días 14:02"/>
        <s v="0 días 14:04"/>
        <s v="6 días 14:06"/>
        <s v="0 días 14:08"/>
        <s v="6 días 14:08"/>
        <s v="4 días 14:09"/>
        <s v="0 días 14:11"/>
        <s v="10 días 14:13"/>
        <s v="0 días 14:18"/>
        <s v="6 días 14:21"/>
        <s v="10 días 14:23"/>
        <s v="6 días 14:28"/>
        <s v="6 días 14:31"/>
        <s v="6 días 14:39"/>
        <s v="6 días 14:41"/>
        <s v="10 días 14:51"/>
        <s v="6 días 15:00"/>
        <s v="0 días 15:01"/>
        <s v="1 días 15:05"/>
        <s v="0 días 15:05"/>
        <s v="3 días 15:08"/>
        <s v="6 días 15:12"/>
        <s v="10 días 15:16"/>
        <s v="6 días 15:17"/>
        <s v="6 días 15:21"/>
        <s v="6 días 15:26"/>
        <s v="10 días 15:29"/>
        <s v="6 días 15:32"/>
        <s v="0 días 15:46"/>
        <s v="4 días 15:47"/>
        <s v="0 días 15:59"/>
        <s v="0 días 16:01"/>
        <s v="7 días 16:03"/>
        <s v="7 días 16:05"/>
        <s v="3 días 16:06"/>
        <s v="1 días 16:07"/>
        <s v="10 días 16:08"/>
        <s v="10 días 13:00"/>
        <s v="6 días 16:09"/>
        <s v="4 días 16:10"/>
        <s v="1 días 16:13"/>
        <s v="5 días 16:13"/>
        <s v="0 días 16:14"/>
        <s v="1 días 16:16"/>
        <s v="6 días 16:17"/>
        <s v="0 días 16:21"/>
        <s v="6 días 16:22"/>
        <s v="5 días 09:24"/>
        <s v="0 días 16:24"/>
        <s v="0 días 16:27"/>
        <s v="0 días 16:31"/>
        <s v="6 días 16:35"/>
        <s v="6 días 16:37"/>
        <s v="1 días 16:39"/>
        <s v="3 días 16:40"/>
        <s v="6 días 16:42"/>
        <s v="3 días 16:43"/>
        <s v="10 días 16:44"/>
        <s v="6 días 16:45"/>
        <s v="3 días 16:46"/>
        <s v="6 días 16:47"/>
        <s v="10 días 16:52"/>
        <s v="0 días 16:52"/>
        <s v="6 días 16:52"/>
        <s v="6 días 16:59"/>
        <s v="10 días 17:01"/>
        <s v="0 días 17:03"/>
        <s v="3 días 17:04"/>
        <s v="6 días 17:05"/>
        <s v="10 días 17:07"/>
        <s v="6 días 17:07"/>
        <s v="10 días 17:09"/>
        <s v="6 días 17:11"/>
        <s v="6 días 17:18"/>
        <s v="6 días 17:25"/>
        <s v="6 días 17:30"/>
        <s v="6 días 17:32"/>
        <s v="6 días 17:37"/>
        <s v="6 días 17:42"/>
        <s v="6 días 17:45"/>
        <s v="1 días 17:49"/>
        <s v="3 días 17:57"/>
        <s v="1 días 18:00"/>
        <s v="6 días 18:08"/>
        <s v="0 días 18:17"/>
        <s v="0 días 19:18"/>
        <s v="1 días 19:19"/>
        <s v="7 días 20:14"/>
        <s v="1 días 21:47"/>
        <s v="1 días 07:18"/>
        <s v="4 días 07:24"/>
        <s v="4 días 07:27"/>
        <s v="5 días 15:43"/>
        <s v="1 días 07:49"/>
        <s v="2 días 07:55"/>
        <s v="1 días 08:00"/>
        <s v="4 días 08:02"/>
        <s v="7 días 08:02"/>
        <s v="4 días 08:09"/>
        <s v="1 días 08:10"/>
        <s v="4 días 08:13"/>
        <s v="7 días 08:15"/>
        <s v="4 días 08:18"/>
        <s v="7 días 08:19"/>
        <s v="7 días 08:20"/>
        <s v="7 días 08:22"/>
        <s v="7 días 08:23"/>
        <s v="7 días 08:25"/>
        <s v="2 días 08:28"/>
        <s v="7 días 08:28"/>
        <s v="7 días 08:30"/>
        <s v="2 días 08:30"/>
        <s v="7 días 08:35"/>
        <s v="7 días 08:38"/>
        <s v="1 días 08:38"/>
        <s v="7 días 08:39"/>
        <s v="4 días 08:40"/>
        <s v="1 días 08:42"/>
        <s v="4 días 08:46"/>
        <s v="7 días 08:49"/>
        <s v="7 días 08:50"/>
        <s v="1 días 08:51"/>
        <s v="1 días 08:57"/>
        <s v="7 días 08:58"/>
        <s v="7 días 09:04"/>
        <s v="6 días 09:07"/>
        <s v="1 días 09:08"/>
        <s v="11 días 09:09"/>
        <s v="11 días 09:11"/>
        <s v="1 días 09:26"/>
        <s v="4 días 09:36"/>
        <s v="1 días 09:37"/>
        <s v="7 días 09:37"/>
        <s v="1 días 09:38"/>
        <s v="1 días 09:40"/>
        <s v="4 días 09:41"/>
        <s v="7 días 09:41"/>
        <s v="11 días 09:42"/>
        <s v="1 días 09:45"/>
        <s v="11 días 09:48"/>
        <s v="7 días 09:55"/>
        <s v="7 días 09:58"/>
        <s v="11 días 10:04"/>
        <s v="1 días 10:07"/>
        <s v="7 días 10:08"/>
        <s v="7 días 10:10"/>
        <s v="7 días 10:12"/>
        <s v="1 días 10:23"/>
        <s v="7 días 10:23"/>
        <s v="1 días 10:35"/>
        <s v="4 días 10:42"/>
        <s v="7 días 10:45"/>
        <s v="7 días 10:47"/>
        <s v="7 días 10:49"/>
        <s v="1 días 10:49"/>
        <s v="7 días 10:51"/>
        <s v="1 días 10:54"/>
        <s v="1 días 10:58"/>
        <s v="7 días 10:58"/>
        <s v="1 días 11:00"/>
        <s v="1 días 11:05"/>
        <s v="11 días 11:09"/>
        <s v="5 días 11:09"/>
        <s v="11 días 11:12"/>
        <s v="7 días 11:13"/>
        <s v="7 días 11:17"/>
        <s v="7 días 11:18"/>
        <s v="7 días 11:20"/>
        <s v="7 días 11:25"/>
        <s v="7 días 11:27"/>
        <s v="11 días 11:29"/>
        <s v="2 días 11:31"/>
        <s v="7 días 11:32"/>
        <s v="1 días 11:34"/>
        <s v="5 días 11:40"/>
        <s v="7 días 11:41"/>
        <s v="2 días 11:44"/>
        <s v="1 días 11:46"/>
        <s v="1 días 11:47"/>
        <s v="7 días 11:47"/>
        <s v="7 días 11:48"/>
        <s v="2 días 11:48"/>
        <s v="1 días 11:51"/>
        <s v="1 días 11:55"/>
        <s v="1 días 11:58"/>
        <s v="1 días 11:59"/>
        <s v="1 días 12:00"/>
        <s v="1 días 12:02"/>
        <s v="4 días 12:04"/>
        <s v="2 días 12:04"/>
        <s v="6 días 12:12"/>
        <s v="4 días 12:13"/>
        <s v="4 días 12:14"/>
        <s v="1 días 12:18"/>
        <s v="1 días 12:28"/>
        <s v="1 días 12:29"/>
        <s v="4 días 12:42"/>
        <s v="1 días 12:50"/>
        <s v="4 días 12:50"/>
        <s v="1 días 13:01"/>
        <s v="11 días 13:05"/>
        <s v="4 días 13:05"/>
        <s v="1 días 13:09"/>
        <s v="5 días 13:19"/>
        <s v="2 días 13:20"/>
        <s v="4 días 13:21"/>
        <s v="2 días 13:29"/>
        <s v="6 días 13:32"/>
        <s v="2 días 13:36"/>
        <s v="4 días 13:40"/>
        <s v="2 días 13:40"/>
        <s v="3 días 12:00"/>
        <s v="7 días 13:55"/>
        <s v="4 días 13:55"/>
        <s v="7 días 13:57"/>
        <s v="1 días 13:57"/>
        <s v="7 días 13:59"/>
        <s v="7 días 14:02"/>
        <s v="5 días 14:06"/>
        <s v="2 días 14:09"/>
        <s v="2 días 14:11"/>
        <s v="5 días 14:12"/>
        <s v="11 días 14:13"/>
        <s v="1 días 14:13"/>
        <s v="1 días 14:20"/>
        <s v="4 días 14:20"/>
        <s v="1 días 14:22"/>
        <s v="5 días 14:23"/>
        <s v="7 días 14:28"/>
        <s v="7 días 14:29"/>
        <s v="7 días 14:32"/>
        <s v="7 días 14:33"/>
        <s v="7 días 14:39"/>
        <s v="11 días 14:49"/>
        <s v="8 días 14:49"/>
        <s v="5 días 14:49"/>
        <s v="6 días 14:51"/>
        <s v="1 días 14:51"/>
        <s v="7 días 14:51"/>
        <s v="1 días 14:52"/>
        <s v="5 días 14:54"/>
        <s v="2 días 14:55"/>
        <s v="7 días 14:56"/>
        <s v="1 días 15:00"/>
        <s v="7 días 15:02"/>
        <s v="1 días 15:11"/>
        <s v="1 días 15:14"/>
        <s v="7 días 15:19"/>
        <s v="1 días 15:22"/>
        <s v="4 días 15:26"/>
        <s v="7 días 15:27"/>
        <s v="11 días 15:28"/>
        <s v="2 días 15:31"/>
        <s v="2 días 15:34"/>
        <s v="7 días 15:35"/>
        <s v="7 días 15:37"/>
        <s v="7 días 15:38"/>
        <s v="7 días 15:39"/>
        <s v="4 días 15:42"/>
        <s v="1 días 15:44"/>
        <s v="5 días 15:45"/>
        <s v="2 días 15:49"/>
        <s v="1 días 15:49"/>
        <s v="11 días 15:55"/>
        <s v="2 días 15:56"/>
        <s v="11 días 16:00"/>
        <s v="2 días 16:01"/>
        <s v="4 días 16:02"/>
        <s v="4 días 16:06"/>
        <s v="11 días 16:08"/>
        <s v="7 días 16:12"/>
        <s v="2 días 16:13"/>
        <s v="7 días 16:15"/>
        <s v="6 días 16:18"/>
        <s v="1 días 16:19"/>
        <s v="7 días 16:22"/>
        <s v="2 días 16:23"/>
        <s v="1 días 16:25"/>
        <s v="7 días 16:27"/>
        <s v="7 días 16:28"/>
        <s v="7 días 16:31"/>
        <s v="1 días 16:32"/>
        <s v="7 días 16:43"/>
        <s v="7 días 16:47"/>
        <s v="2 días 16:50"/>
        <s v="5 días 16:57"/>
        <s v="6 días 17:02"/>
        <s v="7 días 17:03"/>
        <s v="7 días 17:04"/>
        <s v="4 días 17:12"/>
        <s v="7 días 17:19"/>
        <s v="7 días 17:30"/>
        <s v="1 días 18:08"/>
        <s v="1 días 18:10"/>
        <s v="1 días 18:21"/>
        <s v="1 días 19:35"/>
        <s v="2 días 20:56"/>
        <s v="2 días 10:01"/>
        <s v="1 días 10:05"/>
        <s v="1 días 10:36"/>
        <s v="5 días 10:39"/>
        <s v="1 días 10:45"/>
        <s v="11 días 10:47"/>
        <s v="2 días 10:56"/>
        <s v="1 días 11:23"/>
        <s v="1 días 11:38"/>
        <s v="8 días 11:46"/>
        <s v="11 días 11:55"/>
        <s v="6 días 12:37"/>
        <s v="11 días 13:26"/>
        <s v="4 días 07:14"/>
        <s v="1 días 09:11"/>
        <s v="2 días 09:58"/>
        <s v="1 días 13:04"/>
        <s v="4 días 20:28"/>
        <s v="8 días 06:47"/>
        <s v="12 días 07:01"/>
        <s v="7 días 07:56"/>
        <s v="8 días 08:06"/>
        <s v="8 días 08:07"/>
        <s v="2 días 08:12"/>
        <s v="8 días 08:12"/>
        <s v="8 días 08:19"/>
        <s v="2 días 08:27"/>
        <s v="6 días 08:27"/>
        <s v="8 días 08:30"/>
        <s v="2 días 08:32"/>
        <s v="2 días 08:35"/>
        <s v="8 días 08:39"/>
        <s v="8 días 08:44"/>
        <s v="2 días 08:48"/>
        <s v="8 días 08:48"/>
        <s v="6 días 08:50"/>
        <s v="8 días 08:51"/>
        <s v="2 días 08:51"/>
        <s v="8 días 08:53"/>
        <s v="8 días 08:55"/>
        <s v="8 días 08:56"/>
        <s v="8 días 08:57"/>
        <s v="8 días 08:59"/>
        <s v="8 días 09:00"/>
        <s v="8 días 09:02"/>
        <s v="8 días 09:05"/>
        <s v="5 días 09:06"/>
        <s v="2 días 09:06"/>
        <s v="3 días 09:13"/>
        <s v="2 días 09:15"/>
        <s v="8 días 09:17"/>
        <s v="6 días 09:18"/>
        <s v="3 días 09:20"/>
        <s v="2 días 09:26"/>
        <s v="6 días 09:29"/>
        <s v="9 días 09:29"/>
        <s v="12 días 09:34"/>
        <s v="8 días 09:38"/>
        <s v="2 días 09:41"/>
        <s v="8 días 09:42"/>
        <s v="12 días 09:43"/>
        <s v="7 días 09:45"/>
        <s v="2 días 09:45"/>
        <s v="5 días 09:46"/>
        <s v="5 días 09:47"/>
        <s v="6 días 09:56"/>
        <s v="8 días 10:00"/>
        <s v="8 días 10:02"/>
        <s v="8 días 10:05"/>
        <s v="2 días 10:05"/>
        <s v="9 días 10:06"/>
        <s v="6 días 10:08"/>
        <s v="9 días 10:11"/>
        <s v="2 días 10:13"/>
        <s v="12 días 10:20"/>
        <s v="8 días 10:21"/>
        <s v="2 días 10:22"/>
        <s v="5 días 10:23"/>
        <s v="2 días 10:23"/>
        <s v="12 días 10:23"/>
        <s v="5 días 10:26"/>
        <s v="5 días 10:27"/>
        <s v="7 días 10:28"/>
        <s v="8 días 10:31"/>
        <s v="12 días 10:33"/>
        <s v="12 días 10:37"/>
        <s v="8 días 10:40"/>
        <s v="12 días 10:41"/>
        <s v="12 días 10:44"/>
        <s v="2 días 10:47"/>
        <s v="9 días 10:47"/>
        <s v="7 días 10:48"/>
        <s v="5 días 10:50"/>
        <s v="2 días 10:51"/>
        <s v="12 días 10:52"/>
        <s v="2 días 10:53"/>
        <s v="8 días 10:54"/>
        <s v="12 días 10:55"/>
        <s v="2 días 10:59"/>
        <s v="3 días 11:02"/>
        <s v="2 días 11:02"/>
        <s v="2 días 11:03"/>
        <s v="2 días 11:04"/>
        <s v="2 días 11:05"/>
        <s v="3 días 11:05"/>
        <s v="9 días 11:11"/>
        <s v="12 días 11:11"/>
        <s v="12 días 11:12"/>
        <s v="5 días 11:13"/>
        <s v="3 días 11:19"/>
        <s v="5 días 11:21"/>
        <s v="8 días 11:26"/>
        <s v="2 días 11:27"/>
        <s v="6 días 11:28"/>
        <s v="8 días 11:32"/>
        <s v="8 días 11:33"/>
        <s v="5 días 11:33"/>
        <s v="3 días 11:36"/>
        <s v="12 días 11:39"/>
        <s v="8 días 11:41"/>
        <s v="12 días 11:47"/>
        <s v="3 días 11:48"/>
        <s v="7 días 12:00"/>
        <s v="6 días 12:03"/>
        <s v="12 días 12:05"/>
        <s v="2 días 12:06"/>
        <s v="2 días 12:07"/>
        <s v="8 días 12:10"/>
        <s v="3 días 12:14"/>
        <s v="12 días 12:14"/>
        <s v="7 días 12:16"/>
        <s v="3 días 12:27"/>
        <s v="12 días 12:29"/>
        <s v="5 días 12:32"/>
        <s v="12 días 12:48"/>
        <s v="5 días 12:57"/>
        <s v="5 días 13:00"/>
        <s v="2 días 13:04"/>
        <s v="5 días 13:13"/>
        <s v="5 días 13:14"/>
        <s v="5 días 13:15"/>
        <s v="3 días 13:16"/>
        <s v="12 días 13:16"/>
        <s v="5 días 13:18"/>
        <s v="6 días 13:18"/>
        <s v="2 días 13:21"/>
        <s v="5 días 13:26"/>
        <s v="8 días 13:28"/>
        <s v="2 días 13:30"/>
        <s v="12 días 13:32"/>
        <s v="8 días 13:34"/>
        <s v="2 días 13:35"/>
        <s v="2 días 13:38"/>
        <s v="8 días 13:44"/>
        <s v="3 días 13:44"/>
        <s v="8 días 13:46"/>
        <s v="3 días 13:49"/>
        <s v="12 días 13:51"/>
        <s v="2 días 13:52"/>
        <s v="8 días 13:56"/>
        <s v="2 días 13:57"/>
        <s v="8 días 14:00"/>
        <s v="8 días 14:04"/>
        <s v="9 días 14:05"/>
        <s v="2 días 14:10"/>
        <s v="12 días 14:16"/>
        <s v="12 días 14:19"/>
        <s v="8 días 14:24"/>
        <s v="2 días 14:30"/>
        <s v="3 días 14:34"/>
        <s v="12 días 14:35"/>
        <s v="2 días 14:39"/>
        <s v="8 días 14:44"/>
        <s v="6 días 14:49"/>
        <s v="8 días 14:53"/>
        <s v="12 días 14:55"/>
        <s v="6 días 14:55"/>
        <s v="8 días 14:57"/>
        <s v="2 días 15:06"/>
        <s v="8 días 15:08"/>
        <s v="2 días 15:10"/>
        <s v="5 días 15:12"/>
        <s v="3 días 15:13"/>
        <s v="2 días 15:14"/>
        <s v="12 días 15:14"/>
        <s v="5 días 15:18"/>
        <s v="8 días 15:20"/>
        <s v="2 días 15:26"/>
        <s v="2 días 15:29"/>
        <s v="3 días 15:32"/>
        <s v="2 días 15:36"/>
        <s v="8 días 15:41"/>
        <s v="2 días 15:42"/>
        <s v="5 días 15:44"/>
        <s v="8 días 15:45"/>
        <s v="8 días 15:55"/>
        <s v="12 días 15:56"/>
        <s v="8 días 15:59"/>
        <s v="8 días 16:04"/>
        <s v="5 días 16:17"/>
        <s v="8 días 16:27"/>
        <s v="5 días 16:34"/>
        <s v="8 días 16:34"/>
        <s v="9 días 16:36"/>
        <s v="12 días 16:37"/>
        <s v="3 días 16:41"/>
        <s v="2 días 16:48"/>
        <s v="8 días 16:49"/>
        <s v="2 días 16:51"/>
        <s v="9 días 16:52"/>
        <s v="2 días 16:57"/>
        <s v="8 días 17:00"/>
        <s v="2 días 17:09"/>
        <s v="5 días 17:26"/>
        <s v="2 días 17:28"/>
        <s v="8 días 17:32"/>
        <s v="2 días 17:35"/>
        <s v="2 días 17:36"/>
        <s v="3 días 17:39"/>
        <s v="12 días 17:48"/>
        <s v="12 días 17:51"/>
        <s v="2 días 17:59"/>
        <s v="2 días 18:02"/>
        <s v="3 días 18:03"/>
        <s v="2 días 18:23"/>
        <s v="2 días 18:34"/>
        <s v="2 días 18:38"/>
        <s v="12 días 18:43"/>
        <s v="3 días 18:49"/>
        <s v="12 días 18:56"/>
        <s v="12 días 18:58"/>
        <s v="2 días 19:33"/>
        <s v="2 días 19:41"/>
        <s v="6 días 19:48"/>
        <s v="2 días 19:49"/>
        <s v="2 días 21:00"/>
        <s v="12 días 21:22"/>
        <s v="9 días 06:50"/>
        <s v="3 días 07:21"/>
        <s v="9 días 07:23"/>
        <s v="6 días 07:29"/>
        <s v="9 días 07:35"/>
        <s v="9 días 07:36"/>
        <s v="4 días 07:49"/>
        <s v="6 días 07:51"/>
        <s v="9 días 07:58"/>
        <s v="9 días 08:02"/>
        <s v="9 días 08:12"/>
        <s v="6 días 08:13"/>
        <s v="4 días 08:14"/>
        <s v="6 días 08:23"/>
        <s v="9 días 08:27"/>
        <s v="6 días 08:28"/>
        <s v="9 días 08:30"/>
        <s v="4 días 08:31"/>
        <s v="9 días 08:32"/>
        <s v="3 días 08:35"/>
        <s v="13 días 08:38"/>
        <s v="9 días 08:39"/>
        <s v="6 días 08:39"/>
        <s v="4 días 08:41"/>
        <s v="4 días 08:42"/>
        <s v="10 días 08:42"/>
        <s v="6 días 08:44"/>
        <s v="7 días 08:44"/>
        <s v="13 días 08:44"/>
        <s v="3 días 08:45"/>
        <s v="9 días 08:50"/>
        <s v="8 días 08:50"/>
        <s v="13 días 08:51"/>
        <s v="7 días 08:57"/>
        <s v="3 días 08:59"/>
        <s v="6 días 09:00"/>
        <s v="3 días 09:01"/>
        <s v="13 días 09:02"/>
        <s v="3 días 09:03"/>
        <s v="4 días 09:07"/>
        <s v="6 días 09:11"/>
        <s v="6 días 09:15"/>
        <s v="9 días 09:15"/>
        <s v="9 días 09:18"/>
        <s v="9 días 09:19"/>
        <s v="8 días 09:21"/>
        <s v="7 días 09:30"/>
        <s v="10 días 09:38"/>
        <s v="8 días 09:40"/>
        <s v="6 días 09:41"/>
        <s v="6 días 09:42"/>
        <s v="3 días 09:44"/>
        <s v="10 días 09:45"/>
        <s v="3 días 09:49"/>
        <s v="3 días 09:51"/>
        <s v="9 días 09:56"/>
        <s v="6 días 09:58"/>
        <s v="10 días 10:02"/>
        <s v="4 días 10:03"/>
        <s v="7 días 10:04"/>
        <s v="3 días 10:06"/>
        <s v="13 días 10:10"/>
        <s v="9 días 10:15"/>
        <s v="3 días 10:18"/>
        <s v="13 días 10:19"/>
        <s v="10 días 10:22"/>
        <s v="6 días 10:24"/>
        <s v="3 días 10:29"/>
        <s v="7 días 10:34"/>
        <s v="6 días 10:38"/>
        <s v="3 días 10:39"/>
        <s v="8 días 10:41"/>
        <s v="3 días 10:42"/>
        <s v="9 días 10:42"/>
        <s v="4 días 10:44"/>
        <s v="13 días 10:45"/>
        <s v="6 días 10:45"/>
        <s v="13 días 10:48"/>
        <s v="3 días 10:48"/>
        <s v="7 días 11:01"/>
        <s v="3 días 11:06"/>
        <s v="3 días 11:07"/>
        <s v="13 días 11:20"/>
        <s v="13 días 11:21"/>
        <s v="7 días 11:22"/>
        <s v="13 días 11:26"/>
        <s v="3 días 11:26"/>
        <s v="9 días 11:27"/>
        <s v="9 días 11:29"/>
        <s v="9 días 11:31"/>
        <s v="9 días 11:44"/>
        <s v="3 días 11:44"/>
        <s v="7 días 11:45"/>
        <s v="9 días 11:50"/>
        <s v="7 días 11:52"/>
        <s v="9 días 11:52"/>
        <s v="6 días 11:57"/>
        <s v="9 días 12:01"/>
        <s v="7 días 12:01"/>
        <s v="6 días 12:05"/>
        <s v="3 días 12:08"/>
        <s v="4 días 12:17"/>
        <s v="4 días 12:22"/>
        <s v="6 días 12:22"/>
        <s v="6 días 12:23"/>
        <s v="9 días 12:29"/>
        <s v="6 días 12:32"/>
        <s v="3 días 12:36"/>
        <s v="3 días 12:37"/>
        <s v="13 días 12:43"/>
        <s v="8 días 12:59"/>
        <s v="4 días 12:59"/>
        <s v="4 días 13:12"/>
        <s v="3 días 13:12"/>
        <s v="3 días 13:15"/>
        <s v="3 días 13:20"/>
        <s v="3 días 13:22"/>
        <s v="10 días 13:37"/>
        <s v="8 días 13:43"/>
        <s v="9 días 13:48"/>
        <s v="3 días 13:55"/>
        <s v="3 días 14:02"/>
        <s v="3 días 14:04"/>
        <s v="6 días 14:12"/>
        <s v="4 días 14:17"/>
        <s v="10 días 14:19"/>
        <s v="3 días 14:29"/>
        <s v="9 días 14:31"/>
        <s v="13 días 14:34"/>
        <s v="10 días 14:39"/>
        <s v="4 días 14:39"/>
        <s v="4 días 14:44"/>
        <s v="7 días 14:47"/>
        <s v="13 días 14:56"/>
        <s v="8 días 15:06"/>
        <s v="3 días 15:12"/>
        <s v="10 días 15:30"/>
        <s v="7 días 15:34"/>
        <s v="4 días 15:36"/>
        <s v="3 días 15:39"/>
        <s v="3 días 15:42"/>
        <s v="13 días 15:50"/>
        <s v="3 días 15:52"/>
        <s v="13 días 15:57"/>
        <s v="3 días 16:03"/>
        <s v="10 días 16:10"/>
        <s v="4 días 16:20"/>
        <s v="3 días 16:22"/>
        <s v="10 días 16:27"/>
        <s v="3 días 16:28"/>
        <s v="4 días 16:28"/>
        <s v="3 días 16:36"/>
        <s v="3 días 16:55"/>
        <s v="7 días 16:55"/>
        <s v="3 días 17:01"/>
        <s v="7 días 17:23"/>
        <s v="3 días 17:26"/>
        <s v="3 días 17:31"/>
        <s v="3 días 17:36"/>
        <s v="3 días 17:56"/>
        <s v="3 días 18:16"/>
        <s v="3 días 19:10"/>
        <s v="4 días 19:56"/>
        <s v="4 días 21:24"/>
        <s v="3 días 11:13" u="1"/>
        <s v="10 días 12:19" u="1"/>
        <s v="3 días 10:03" u="1"/>
        <s v="10 días 12:28" u="1"/>
        <s v="10 días 12:24" u="1"/>
        <s v="10 días 12:26" u="1"/>
        <s v="7 días 12:57" u="1"/>
        <s v="5 días 10:41" u="1"/>
        <s v="6 días 11:37" u="1"/>
        <s v="6 días 11:36" u="1"/>
        <s v="1 días 08:32" u="1"/>
        <s v="1 días 15:02" u="1"/>
        <s v="10 días 12:14" u="1"/>
        <s v="10 días 10:53" u="1"/>
        <s v="12 días 08:19" u="1"/>
        <s v="5 días 11:31" u="1"/>
        <s v="6 días 11:12" u="1"/>
        <s v="6 días 13:34" u="1"/>
        <s v="3 días 14:21" u="1"/>
        <s v="1 días 16:12" u="1"/>
        <s v="4 días 09:29" u="1"/>
        <s v="6 días 13:58" u="1"/>
        <s v="4 días 08:48" u="1"/>
        <s v="6 días 08:29" u="1"/>
        <s v="6 días 10:03" u="1"/>
        <s v="2 días 09:31" u="1"/>
        <s v="7 días 09:24" u="1"/>
        <s v="4 días 09:05" u="1"/>
        <s v="3 días 07:48" u="1"/>
        <s v="8 días 17:42" u="1"/>
        <s v="4 días 16:07" u="1"/>
        <s v="5 días 09:16" u="1"/>
        <s v="3 días 09:53" u="1"/>
        <s v="7 días 08:36" u="1"/>
        <s v="6 días 11:58" u="1"/>
        <s v="2 días 16:58" u="1"/>
        <s v="6 días 17:34" u="1"/>
        <s v="9 días 09:07" u="1"/>
        <s v="5 días 11:24" u="1"/>
        <s v="3 días 16:20" u="1"/>
        <s v="2 días 09:32" u="1"/>
        <s v="4 días 20:04" u="1"/>
        <s v="5 días 07:35" u="1"/>
        <s v="7 días 13:44" u="1"/>
        <s v="5 días 12:52" u="1"/>
        <s v="4 días 15:41" u="1"/>
        <s v="1 días 15:52" u="1"/>
        <s v="6 días 09:51" u="1"/>
        <s v="6 días 08:14" u="1"/>
        <s v="5 días 09:23" u="1"/>
        <s v="4 días 08:04" u="1"/>
        <s v="2 días 09:33" u="1"/>
        <s v="4 días 13:53" u="1"/>
        <s v="8 días 18:51" u="1"/>
        <s v="9 días 19:01" u="1"/>
        <s v="9 días 16:21" u="1"/>
        <s v="9 días 16:22" u="1"/>
        <s v="6 días 10:31" u="1"/>
        <s v="7 días 10:40" u="1"/>
        <s v="9 días 08:46" u="1"/>
        <s v="4 días 16:32" u="1"/>
        <s v="7 días 13:51" u="1"/>
        <s v="7 días 15:43" u="1"/>
        <s v="6 días 14:35" u="1"/>
        <s v="7 días 15:44" u="1"/>
        <s v="7 días 15:46" u="1"/>
        <s v="10 días 09:11" u="1"/>
        <s v="9 días 09:03" u="1"/>
        <s v="6 días 09:54" u="1"/>
        <s v="8 días 15:01" u="1"/>
        <s v="6 días 10:28" u="1"/>
        <s v="4 días 11:27" u="1"/>
        <s v="10 días 10:09" u="1"/>
        <s v="4 días 15:11" u="1"/>
        <s v="6 días 21:24" u="1"/>
        <s v="3 días 14:51" u="1"/>
        <s v="4 días 09:26" u="1"/>
        <s v="9 días 13:11" u="1"/>
        <s v="9 días 13:12" u="1"/>
        <s v="3 días 11:25" u="1"/>
        <s v="8 días 10:27" u="1"/>
        <s v="10 días 19:39" u="1"/>
        <s v="9 días 11:10" u="1"/>
        <s v="4 días 15:48" u="1"/>
        <s v="5 días 14:56" u="1"/>
        <s v="2 días 16:11" u="1"/>
        <s v="8 días 10:56" u="1"/>
        <s v="3 días 08:33" u="1"/>
        <s v="10 días 09:51" u="1"/>
        <s v="9 días 13:20" u="1"/>
        <s v="1 días 15:29" u="1"/>
        <s v="10 días 19:44" u="1"/>
        <s v="12 días 12:36" u="1"/>
        <s v="4 días 16:14" u="1"/>
        <s v="8 días 11:39" u="1"/>
        <s v="4 días 15:44" u="1"/>
        <s v="6 días 18:01" u="1"/>
        <s v="7 días 10:53" u="1"/>
        <s v="10 días 19:40" u="1"/>
        <s v="10 días 19:42" u="1"/>
        <s v="12 días 12:32" u="1"/>
        <s v="12 días 15:04" u="1"/>
        <s v="9 días 16:43" u="1"/>
        <s v="11 días 13:13" u="1"/>
        <s v="9 días 07:56" u="1"/>
        <s v="3 días 09:54" u="1"/>
        <s v="1 días 07:13" u="1"/>
        <s v="7 días 07:13" u="1"/>
        <s v="11 días 17:30" u="1"/>
        <s v="4 días 09:04" u="1"/>
        <s v="1 días 13:37" u="1"/>
        <s v="4 días 19:03" u="1"/>
        <s v="4 días 19:04" u="1"/>
        <s v="11 días 09:32" u="1"/>
        <s v="5 días 10:24" u="1"/>
        <s v="4 días 16:48" u="1"/>
        <s v="5 días 16:29" u="1"/>
        <s v="6 días 09:12" u="1"/>
        <s v="8 días 09:52" u="1"/>
        <s v="12 días 09:52" u="1"/>
        <s v="4 días 08:38" u="1"/>
        <s v="3 días 10:17" u="1"/>
        <s v="6 días 17:01" u="1"/>
        <s v="4 días 11:21" u="1"/>
        <s v="7 días 09:09" u="1"/>
        <s v="9 días 15:16" u="1"/>
        <s v="11 días 09:56" u="1"/>
        <s v="12 días 11:10" u="1"/>
        <s v="5 días 12:37" u="1"/>
        <s v="4 días 08:08" u="1"/>
        <s v="4 días 10:20" u="1"/>
        <s v="4 días 07:38" u="1"/>
        <s v="1 días 12:04" u="1"/>
        <s v="1 días 12:05" u="1"/>
        <s v="2 días 18:36" u="1"/>
        <s v="2 días 12:43" u="1"/>
        <s v="6 días 10:04" u="1"/>
        <s v="5 días 09:32" u="1"/>
        <s v="5 días 20:38" u="1"/>
        <s v="7 días 13:27" u="1"/>
        <s v="7 días 13:15" u="1"/>
        <s v="7 días 11:51" u="1"/>
        <s v="5 días 10:34" u="1"/>
        <s v="8 días 15:57" u="1"/>
        <s v="5 días 16:08" u="1"/>
        <s v="2 días 10:29" u="1"/>
        <s v="2 días 19:23" u="1"/>
        <s v="4 días 12:28" u="1"/>
        <s v="4 días 12:25" u="1"/>
        <s v="9 días 07:13" u="1"/>
        <s v="4 días 12:30" u="1"/>
        <s v="5 días 09:22" u="1"/>
        <s v="4 días 10:56" u="1"/>
        <s v="4 días 11:09" u="1"/>
        <s v="1 días 13:34" u="1"/>
        <s v="4 días 13:10" u="1"/>
        <s v="9 días 12:22" u="1"/>
        <s v="9 días 12:17" u="1"/>
        <s v="9 días 13:51" u="1"/>
        <s v="8 días 12:07" u="1"/>
        <s v="6 días 13:31" u="1"/>
        <s v="4 días 16:53" u="1"/>
        <s v="5 días 08:03" u="1"/>
        <s v="5 días 08:00" u="1"/>
        <s v="7 días 11:24" u="1"/>
        <s v="7 días 11:06" u="1"/>
        <s v="6 días 12:10" u="1"/>
        <s v="1 días 13:36" u="1"/>
        <s v="4 días 12:49" u="1"/>
        <s v="4 días 09:14" u="1"/>
        <s v="5 días 12:07" u="1"/>
        <s v="2 días 19:29" u="1"/>
        <s v="2 días 19:27" u="1"/>
        <s v="3 días 09:39" u="1"/>
        <s v="6 días 15:25" u="1"/>
        <s v="6 días 15:37" u="1"/>
        <s v="6 días 12:35" u="1"/>
        <s v="7 días 10:07" u="1"/>
        <s v="4 días 12:55" u="1"/>
        <s v="6 días 14:30" u="1"/>
        <s v="3 días 10:49" u="1"/>
        <s v="4 días 17:48" u="1"/>
        <s v="3 días 15:54" u="1"/>
        <s v="4 días 11:49" u="1"/>
        <s v="2 días 07:59" u="1"/>
        <s v="4 días 12:54" u="1"/>
        <s v="9 días 07:52" u="1"/>
        <s v="4 días 08:49" u="1"/>
        <s v="4 días 15:18" u="1"/>
        <s v="9 días 07:53" u="1"/>
        <s v="3 días 17:12" u="1"/>
        <s v="3 días 11:20" u="1"/>
        <s v="4 días 13:26" u="1"/>
        <s v="8 días 13:30" u="1"/>
        <s v="5 días 08:19" u="1"/>
        <s v="8 días 11:50" u="1"/>
        <s v="12 días 09:25" u="1"/>
        <s v="5 días 17:05" u="1"/>
        <s v="6 días 17:53" u="1"/>
        <s v="5 días 16:58" u="1"/>
        <s v="4 días 06:55" u="1"/>
        <s v="7 días 10:05" u="1"/>
        <s v="2 días 09:19" u="1"/>
        <s v="7 días 11:16" u="1"/>
        <s v="6 días 08:22" u="1"/>
        <s v="5 días 18:34" u="1"/>
        <s v="2 días 11:30" u="1"/>
        <s v="3 días 09:52" u="1"/>
        <s v="7 días 14:18" u="1"/>
        <s v="3 días 10:19" u="1"/>
        <s v="5 días 07:54" u="1"/>
        <s v="1 días 13:30" u="1"/>
        <s v="2 días 09:10" u="1"/>
        <s v="4 días 06:56" u="1"/>
        <s v="9 días 15:33" u="1"/>
        <s v="8 días 10:14" u="1"/>
        <s v="6 días 10:55" u="1"/>
        <s v="2 días 07:26" u="1"/>
        <s v="2 días 15:07" u="1"/>
        <s v="7 días 15:23" u="1"/>
        <s v="7 días 10:00" u="1"/>
        <s v="1 días 18:37" u="1"/>
        <s v="4 días 10:53" u="1"/>
        <s v="5 días 16:38" u="1"/>
        <s v="10 días 08:10" u="1"/>
        <s v="2 días 16:10" u="1"/>
        <s v="6 días 09:17" u="1"/>
        <s v="9 días 08:09" u="1"/>
        <s v="10 días 18:49" u="1"/>
        <s v="3 días 10:37" u="1"/>
        <s v="7 días 18:32" u="1"/>
        <s v="2 días 09:09" u="1"/>
        <s v="2 días 08:13" u="1"/>
        <s v="5 días 09:59" u="1"/>
        <s v="3 días 14:56" u="1"/>
        <s v="6 días 12:45" u="1"/>
        <s v="2 días 08:22" u="1"/>
        <s v="11 días 15:02" u="1"/>
        <s v="5 días 18:06" u="1"/>
        <s v="10 días 09:47" u="1"/>
        <s v="10 días 08:01" u="1"/>
        <s v="5 días 08:21" u="1"/>
        <s v="8 días 07:22" u="1"/>
        <s v="5 días 15:57" u="1"/>
        <s v="9 días 08:13" u="1"/>
        <s v="7 días 12:51" u="1"/>
        <s v="8 días 08:43" u="1"/>
        <s v="5 días 15:09" u="1"/>
        <s v="5 días 08:01" u="1"/>
        <s v="6 días 09:49" u="1"/>
        <s v="10 días 11:21" u="1"/>
        <s v="3 días 15:38" u="1"/>
        <s v="9 días 09:45" u="1"/>
        <s v="2 días 15:51" u="1"/>
        <s v="7 días 13:40" u="1"/>
        <s v="6 días 11:07" u="1"/>
        <s v="6 días 10:46" u="1"/>
        <s v="4 días 13:01" u="1"/>
        <s v="9 días 08:54" u="1"/>
        <s v="5 días 07:46" u="1"/>
        <s v="4 días 09:45" u="1"/>
        <s v="6 días 09:57" u="1"/>
        <s v="5 días 18:09" u="1"/>
        <s v="11 días 14:04" u="1"/>
        <s v="9 días 10:22" u="1"/>
        <s v="13 días 09:19" u="1"/>
        <s v="2 días 20:31" u="1"/>
        <s v="4 días 13:51" u="1"/>
        <s v="3 días 13:24" u="1"/>
        <s v="8 días 16:20" u="1"/>
        <s v="6 días 13:54" u="1"/>
        <s v="6 días 08:32" u="1"/>
        <s v="5 días 20:31" u="1"/>
        <s v="6 días 09:35" u="1"/>
        <s v="8 días 16:16" u="1"/>
        <s v="11 días 13:57" u="1"/>
        <s v="10 días 18:48" u="1"/>
        <s v="10 días 08:20" u="1"/>
        <s v="10 días 08:16" u="1"/>
        <s v="9 días 09:23" u="1"/>
        <s v="1 días 07:00" u="1"/>
        <s v="4 días 08:44" u="1"/>
        <s v="4 días 10:55" u="1"/>
        <s v="5 días 13:42" u="1"/>
        <s v="8 días 15:03" u="1"/>
        <s v="8 días 10:15" u="1"/>
        <s v="7 días 13:39" u="1"/>
        <s v="5 días 11:26" u="1"/>
        <s v="4 días 16:09" u="1"/>
        <s v="4 días 12:15" u="1"/>
        <s v="12 días 07:44" u="1"/>
        <s v="5 días 06:22" u="1"/>
        <s v="9 días 16:03" u="1"/>
        <s v="7 días 10:06" u="1"/>
        <s v="6 días 06:32" u="1"/>
        <s v="6 días 16:01" u="1"/>
        <s v="5 días 13:28" u="1"/>
        <s v="7 días 10:59" u="1"/>
        <s v="6 días 08:34" u="1"/>
        <s v="10 días 16:15" u="1"/>
        <s v="3 días 08:50" u="1"/>
        <s v="3 días 17:02" u="1"/>
        <s v="7 días 14:17" u="1"/>
        <s v="4 días 15:01" u="1"/>
        <s v="3 días 13:31" u="1"/>
        <s v="2 días 13:19" u="1"/>
        <s v="5 días 08:59" u="1"/>
        <s v="3 días 17:00" u="1"/>
        <s v="3 días 16:59" u="1"/>
        <s v="9 días 10:17" u="1"/>
        <s v="3 días 16:54" u="1"/>
        <s v="10 días 08:47" u="1"/>
        <s v="10 días 09:08" u="1"/>
        <s v="4 días 07:55" u="1"/>
        <s v="7 días 06:35" u="1"/>
        <s v="4 días 07:47" u="1"/>
        <s v="4 días 16:12" u="1"/>
        <s v="6 días 08:20" u="1"/>
        <s v="0 días 16:04" u="1"/>
        <s v="9 días 15:29" u="1"/>
        <s v="6 días 13:29" u="1"/>
        <s v="0 días 16:29" u="1"/>
        <s v="0 días 17:33" u="1"/>
        <s v="1 días 08:35" u="1"/>
        <s v="5 días 19:06" u="1"/>
        <s v="5 días 19:05" u="1"/>
        <s v="1 días 09:15" u="1"/>
        <s v="9 días 20:10" u="1"/>
        <s v="1 días 09:54" u="1"/>
        <s v="1 días 08:26" u="1"/>
        <s v="1 días 10:16" u="1"/>
        <s v="8 días 09:57" u="1"/>
        <s v="5 días 11:35" u="1"/>
        <s v="6 días 08:15" u="1"/>
        <s v="9 días 10:36" u="1"/>
        <s v="9 días 10:39" u="1"/>
        <s v="3 días 08:09" u="1"/>
        <s v="14 días 09:55" u="1"/>
        <s v="1 días 14:54" u="1"/>
        <s v="1 días 13:10" u="1"/>
        <s v="1 días 15:34" u="1"/>
        <s v="1 días 16:46" u="1"/>
        <s v="2 días 11:56" u="1"/>
        <s v="1 días 17:16" u="1"/>
        <s v="2 días 08:55" u="1"/>
        <s v="4 días 08:56" u="1"/>
        <s v="8 días 07:20" u="1"/>
        <s v="2 días 11:10" u="1"/>
        <s v="2 días 11:18" u="1"/>
        <s v="5 días 09:37" u="1"/>
        <s v="4 días 10:04" u="1"/>
        <s v="2 días 14:40" u="1"/>
        <s v="2 días 15:19" u="1"/>
        <s v="2 días 15:45" u="1"/>
        <s v="6 días 15:49" u="1"/>
        <s v="9 días 14:01" u="1"/>
        <s v="2 días 06:26" u="1"/>
        <s v="7 días 14:37" u="1"/>
        <s v="1 días 12:27" u="1"/>
        <s v="8 días 09:12" u="1"/>
        <s v="11 días 09:26" u="1"/>
        <s v="3 días 10:34" u="1"/>
        <s v="3 días 11:08" u="1"/>
        <s v="5 días 16:24" u="1"/>
        <s v="5 días 09:27" u="1"/>
        <s v="3 días 12:13" u="1"/>
        <s v="8 días 09:31" u="1"/>
        <s v="7 días 08:56" u="1"/>
        <s v="5 días 14:40" u="1"/>
        <s v="3 días 14:36" u="1"/>
        <s v="7 días 13:25" u="1"/>
        <s v="7 días 14:57" u="1"/>
        <s v="3 días 16:26" u="1"/>
        <s v="6 días 14:38" u="1"/>
        <s v="4 días 09:10" u="1"/>
        <s v="1 días 08:47" u="1"/>
        <s v="7 días 10:11" u="1"/>
        <s v="8 días 07:27" u="1"/>
        <s v="4 días 11:58" u="1"/>
        <s v="8 días 07:32" u="1"/>
        <s v="7 días 13:49" u="1"/>
        <s v="4 días 11:12" u="1"/>
        <s v="7 días 14:52" u="1"/>
        <s v="1 días 13:08" u="1"/>
        <s v="2 días 09:20" u="1"/>
        <s v="4 días 13:27" u="1"/>
        <s v="9 días 15:23" u="1"/>
        <s v="12 días 10:16" u="1"/>
        <s v="4 días 15:10" u="1"/>
        <s v="4 días 15:17" u="1"/>
        <s v="0 días 15:56" u="1"/>
        <s v="1 días 06:00" u="1"/>
        <s v="2 días 08:01" u="1"/>
        <s v="1 días 08:05" u="1"/>
        <s v="2 días 08:10" u="1"/>
        <s v="5 días 08:12" u="1"/>
        <s v="2 días 08:18" u="1"/>
        <s v="5 días 08:25" u="1"/>
        <s v="5 días 08:30" u="1"/>
        <s v="1 días 09:12" u="1"/>
        <s v="1 días 09:29" u="1"/>
        <s v="5 días 09:48" u="1"/>
        <s v="1 días 08:48" u="1"/>
        <s v="6 días 09:13" u="1"/>
        <s v="5 días 17:25" u="1"/>
        <s v="5 días 17:28" u="1"/>
        <s v="5 días 17:29" u="1"/>
        <s v="5 días 17:27" u="1"/>
        <s v="5 días 17:24" u="1"/>
        <s v="1 días 11:02" u="1"/>
        <s v="1 días 11:11" u="1"/>
        <s v="9 días 07:59" u="1"/>
        <s v="2 días 11:16" u="1"/>
        <s v="1 días 11:17" u="1"/>
        <s v="8 días 13:48" u="1"/>
        <s v="5 días 12:26" u="1"/>
        <s v="1 días 13:07" u="1"/>
        <s v="5 días 13:07" u="1"/>
        <s v="1 días 13:20" u="1"/>
        <s v="2 días 14:47" u="1"/>
        <s v="8 días 14:59" u="1"/>
        <s v="1 días 15:50" u="1"/>
        <s v="5 días 15:58" u="1"/>
        <s v="1 días 16:15" u="1"/>
        <s v="5 días 16:16" u="1"/>
        <s v="1 días 16:20" u="1"/>
        <s v="1 días 16:41" u="1"/>
        <s v="5 días 16:42" u="1"/>
        <s v="1 días 16:49" u="1"/>
        <s v="2 días 17:06" u="1"/>
        <s v="1 días 17:11" u="1"/>
        <s v="2 días 17:15" u="1"/>
        <s v="5 días 17:33" u="1"/>
        <s v="1 días 18:51" u="1"/>
        <s v="2 días 06:56" u="1"/>
        <s v="2 días 06:57" u="1"/>
        <s v="6 días 07:38" u="1"/>
        <s v="2 días 07:42" u="1"/>
        <s v="6 días 07:52" u="1"/>
        <s v="2 días 08:16" u="1"/>
        <s v="6 días 08:45" u="1"/>
        <s v="6 días 08:47" u="1"/>
        <s v="2 días 09:43" u="1"/>
        <s v="2 días 10:00" u="1"/>
        <s v="6 días 10:19" u="1"/>
        <s v="2 días 10:30" u="1"/>
        <s v="6 días 10:43" u="1"/>
        <s v="2 días 10:43" u="1"/>
        <s v="2 días 11:35" u="1"/>
        <s v="2 días 11:36" u="1"/>
        <s v="2 días 12:57" u="1"/>
        <s v="6 días 13:11" u="1"/>
        <s v="6 días 13:43" u="1"/>
        <s v="6 días 14:01" u="1"/>
        <s v="2 días 14:15" u="1"/>
        <s v="2 días 14:19" u="1"/>
        <s v="2 días 14:33" u="1"/>
        <s v="2 días 14:38" u="1"/>
        <s v="2 días 14:49" u="1"/>
        <s v="6 días 14:59" u="1"/>
        <s v="6 días 15:07" u="1"/>
        <s v="2 días 15:08" u="1"/>
        <s v="10 días 06:31" u="1"/>
        <s v="2 días 15:20" u="1"/>
        <s v="2 días 15:23" u="1"/>
        <s v="2 días 15:25" u="1"/>
        <s v="6 días 15:38" u="1"/>
        <s v="6 días 15:56" u="1"/>
        <s v="2 días 15:57" u="1"/>
        <s v="2 días 16:03" u="1"/>
        <s v="2 días 16:06" u="1"/>
        <s v="10 días 14:25" u="1"/>
        <s v="2 días 16:28" u="1"/>
        <s v="6 días 16:40" u="1"/>
        <s v="10 días 15:11" u="1"/>
        <s v="6 días 17:09" u="1"/>
        <s v="1 días 20:25" u="1"/>
        <s v="7 días 07:41" u="1"/>
        <s v="3 días 08:07" u="1"/>
        <s v="3 días 08:20" u="1"/>
        <s v="11 días 07:39" u="1"/>
        <s v="4 días 07:11" u="1"/>
        <s v="3 días 09:22" u="1"/>
        <s v="7 días 09:25" u="1"/>
        <s v="7 días 09:28" u="1"/>
        <s v="7 días 09:43" u="1"/>
        <s v="9 días 15:24" u="1"/>
        <s v="3 días 10:28" u="1"/>
        <s v="7 días 10:44" u="1"/>
        <s v="6 días 09:14" u="1"/>
        <s v="3 días 10:46" u="1"/>
        <s v="7 días 10:54" u="1"/>
        <s v="3 días 11:01" u="1"/>
        <s v="4 días 11:03" u="1"/>
        <s v="3 días 11:23" u="1"/>
        <s v="7 días 14:14" u="1"/>
        <s v="3 días 11:41" u="1"/>
        <s v="3 días 11:50" u="1"/>
        <s v="3 días 11:51" u="1"/>
        <s v="2 días 11:54" u="1"/>
        <s v="11 días 08:18" u="1"/>
        <s v="3 días 12:05" u="1"/>
        <s v="3 días 13:09" u="1"/>
        <s v="3 días 13:13" u="1"/>
        <s v="3 días 13:17" u="1"/>
        <s v="7 días 13:46" u="1"/>
        <s v="3 días 14:00" u="1"/>
        <s v="3 días 14:03" u="1"/>
        <s v="3 días 14:08" u="1"/>
        <s v="7 días 14:09" u="1"/>
        <s v="7 días 14:22" u="1"/>
        <s v="3 días 14:32" u="1"/>
        <s v="7 días 14:36" u="1"/>
        <s v="7 días 14:48" u="1"/>
        <s v="7 días 15:33" u="1"/>
        <s v="5 días 16:39" u="1"/>
        <s v="3 días 16:19" u="1"/>
        <s v="11 días 07:30" u="1"/>
        <s v="7 días 16:36" u="1"/>
        <s v="3 días 16:39" u="1"/>
        <s v="7 días 16:46" u="1"/>
        <s v="9 días 15:26" u="1"/>
        <s v="3 días 16:52" u="1"/>
        <s v="3 días 16:56" u="1"/>
        <s v="7 días 18:48" u="1"/>
        <s v="7 días 18:52" u="1"/>
        <s v="1 días 19:02" u="1"/>
        <s v="5 días 11:17" u="1"/>
        <s v="2 días 17:27" u="1"/>
        <s v="4 días 06:54" u="1"/>
        <s v="8 días 07:17" u="1"/>
        <s v="3 días 07:15" u="1"/>
        <s v="4 días 07:41" u="1"/>
        <s v="1 días 08:03" u="1"/>
        <s v="4 días 08:24" u="1"/>
        <s v="1 días 08:33" u="1"/>
        <s v="8 días 08:34" u="1"/>
        <s v="4 días 08:53" u="1"/>
        <s v="4 días 08:58" u="1"/>
        <s v="8 días 09:20" u="1"/>
        <s v="8 días 10:09" u="1"/>
        <s v="4 días 10:11" u="1"/>
        <s v="4 días 10:14" u="1"/>
        <s v="8 días 10:37" u="1"/>
        <s v="2 días 08:40" u="1"/>
        <s v="4 días 11:47" u="1"/>
        <s v="4 días 11:56" u="1"/>
        <s v="5 días 12:11" u="1"/>
        <s v="1 días 12:11" u="1"/>
        <s v="1 días 12:13" u="1"/>
        <s v="4 días 12:19" u="1"/>
        <s v="5 días 14:27" u="1"/>
        <s v="1 días 12:30" u="1"/>
        <s v="1 días 13:02" u="1"/>
        <s v="3 días 13:06" u="1"/>
        <s v="4 días 13:08" u="1"/>
        <s v="3 días 13:14" u="1"/>
        <s v="8 días 13:31" u="1"/>
        <s v="2 días 13:56" u="1"/>
        <s v="8 días 14:12" u="1"/>
        <s v="4 días 14:13" u="1"/>
        <s v="4 días 14:14" u="1"/>
        <s v="4 días 14:16" u="1"/>
        <s v="4 días 14:23" u="1"/>
        <s v="1 días 14:24" u="1"/>
        <s v="4 días 14:24" u="1"/>
        <s v="1 días 14:25" u="1"/>
        <s v="8 días 14:31" u="1"/>
        <s v="4 días 14:53" u="1"/>
        <s v="5 días 14:57" u="1"/>
        <s v="4 días 15:02" u="1"/>
        <s v="8 días 15:12" u="1"/>
        <s v="4 días 15:15" u="1"/>
        <s v="8 días 15:25" u="1"/>
        <s v="4 días 15:40" u="1"/>
        <s v="4 días 15:45" u="1"/>
        <s v="4 días 16:04" u="1"/>
        <s v="5 días 14:37" u="1"/>
        <s v="1 días 16:18" u="1"/>
        <s v="5 días 06:23" u="1"/>
        <s v="4 días 16:30" u="1"/>
        <s v="4 días 12:06" u="1"/>
        <s v="8 días 16:44" u="1"/>
        <s v="5 días 14:43" u="1"/>
        <s v="1 días 17:28" u="1"/>
        <s v="1 días 17:30" u="1"/>
        <s v="3 días 17:38" u="1"/>
        <s v="4 días 17:42" u="1"/>
        <s v="4 días 18:02" u="1"/>
        <s v="4 días 18:05" u="1"/>
        <s v="8 días 18:23" u="1"/>
        <s v="8 días 20:30" u="1"/>
        <s v="2 días 05:00" u="1"/>
        <s v="5 días 06:37" u="1"/>
        <s v="5 días 06:59" u="1"/>
        <s v="5 días 07:09" u="1"/>
        <s v="5 días 07:18" u="1"/>
        <s v="5 días 07:20" u="1"/>
        <s v="5 días 07:23" u="1"/>
        <s v="5 días 07:44" u="1"/>
        <s v="5 días 07:45" u="1"/>
        <s v="5 días 07:50" u="1"/>
        <s v="2 días 07:56" u="1"/>
        <s v="5 días 07:57" u="1"/>
        <s v="6 días 08:04" u="1"/>
        <s v="9 días 08:05" u="1"/>
        <s v="5 días 08:11" u="1"/>
        <s v="5 días 08:16" u="1"/>
        <s v="5 días 08:17" u="1"/>
        <s v="2 días 08:19" u="1"/>
        <s v="5 días 08:23" u="1"/>
        <s v="9 días 08:24" u="1"/>
        <s v="9 días 08:28" u="1"/>
        <s v="5 días 08:36" u="1"/>
        <s v="2 días 08:41" u="1"/>
        <s v="2 días 08:45" u="1"/>
        <s v="5 días 08:51" u="1"/>
        <s v="6 días 08:52" u="1"/>
        <s v="9 días 08:52" u="1"/>
        <s v="5 días 09:08" u="1"/>
        <s v="5 días 09:11" u="1"/>
        <s v="3 días 09:21" u="1"/>
        <s v="5 días 09:28" u="1"/>
        <s v="9 días 09:30" u="1"/>
        <s v="5 días 09:38" u="1"/>
        <s v="5 días 09:40" u="1"/>
        <s v="5 días 09:44" u="1"/>
        <s v="5 días 09:50" u="1"/>
        <s v="9 días 10:01" u="1"/>
        <s v="5 días 10:06" u="1"/>
        <s v="9 días 10:28" u="1"/>
        <s v="5 días 10:30" u="1"/>
        <s v="5 días 10:36" u="1"/>
        <s v="5 días 06:24" u="1"/>
        <s v="5 días 10:40" u="1"/>
        <s v="5 días 10:48" u="1"/>
        <s v="6 días 14:07" u="1"/>
        <s v="5 días 10:52" u="1"/>
        <s v="5 días 10:54" u="1"/>
        <s v="5 días 10:57" u="1"/>
        <s v="9 días 10:58" u="1"/>
        <s v="9 días 11:00" u="1"/>
        <s v="5 días 11:04" u="1"/>
        <s v="5 días 11:06" u="1"/>
        <s v="9 días 11:13" u="1"/>
        <s v="5 días 11:14" u="1"/>
        <s v="9 días 11:20" u="1"/>
        <s v="5 días 11:30" u="1"/>
        <s v="4 días 10:07" u="1"/>
        <s v="5 días 11:34" u="1"/>
        <s v="5 días 11:51" u="1"/>
        <s v="2 días 11:52" u="1"/>
        <s v="9 días 11:55" u="1"/>
        <s v="5 días 11:57" u="1"/>
        <s v="5 días 12:05" u="1"/>
        <s v="5 días 12:18" u="1"/>
        <s v="5 días 12:24" u="1"/>
        <s v="9 días 12:25" u="1"/>
        <s v="9 días 12:47" u="1"/>
        <s v="6 días 16:26" u="1"/>
        <s v="4 días 11:52" u="1"/>
        <s v="6 días 13:17" u="1"/>
        <s v="5 días 13:20" u="1"/>
        <s v="2 días 13:32" u="1"/>
        <s v="9 días 13:38" u="1"/>
        <s v="9 días 13:55" u="1"/>
        <s v="5 días 13:59" u="1"/>
        <s v="2 días 14:14" u="1"/>
        <s v="4 días 14:19" u="1"/>
        <s v="5 días 14:31" u="1"/>
        <s v="5 días 14:42" u="1"/>
        <s v="4 días 14:48" u="1"/>
        <s v="4 días 14:54" u="1"/>
        <s v="4 días 15:03" u="1"/>
        <s v="12 días 12:38" u="1"/>
        <s v="5 días 15:14" u="1"/>
        <s v="2 días 15:18" u="1"/>
        <s v="6 días 15:19" u="1"/>
        <s v="5 días 15:33" u="1"/>
        <s v="5 días 15:35" u="1"/>
        <s v="10 días 10:45" u="1"/>
        <s v="2 días 15:35" u="1"/>
        <s v="9 días 15:48" u="1"/>
        <s v="5 días 15:50" u="1"/>
        <s v="9 días 15:53" u="1"/>
        <s v="5 días 15:54" u="1"/>
        <s v="2 días 15:59" u="1"/>
        <s v="5 días 16:03" u="1"/>
        <s v="6 días 16:23" u="1"/>
        <s v="9 días 16:40" u="1"/>
        <s v="2 días 16:42" u="1"/>
        <s v="5 días 16:45" u="1"/>
        <s v="5 días 16:46" u="1"/>
        <s v="5 días 16:49" u="1"/>
        <s v="5 días 16:50" u="1"/>
        <s v="5 días 16:54" u="1"/>
        <s v="9 días 17:21" u="1"/>
        <s v="5 días 17:22" u="1"/>
        <s v="9 días 18:05" u="1"/>
        <s v="2 días 18:09" u="1"/>
        <s v="6 días 06:53" u="1"/>
        <s v="3 días 07:52" u="1"/>
        <s v="6 días 08:35" u="1"/>
        <s v="3 días 08:39" u="1"/>
        <s v="6 días 08:43" u="1"/>
        <s v="6 días 08:58" u="1"/>
        <s v="6 días 09:02" u="1"/>
        <s v="6 días 09:05" u="1"/>
        <s v="10 días 09:21" u="1"/>
        <s v="3 días 09:30" u="1"/>
        <s v="10 días 09:41" u="1"/>
        <s v="10 días 09:46" u="1"/>
        <s v="1 días 09:57" u="1"/>
        <s v="6 días 10:01" u="1"/>
        <s v="6 días 10:12" u="1"/>
        <s v="10 días 10:12" u="1"/>
        <s v="5 días 10:21" u="1"/>
        <s v="10 días 10:24" u="1"/>
        <s v="4 días 10:25" u="1"/>
        <s v="10 días 10:25" u="1"/>
        <s v="6 días 10:32" u="1"/>
        <s v="6 días 10:37" u="1"/>
        <s v="4 días 10:47" u="1"/>
        <s v="6 días 10:58" u="1"/>
        <s v="6 días 11:03" u="1"/>
        <s v="3 días 11:15" u="1"/>
        <s v="5 días 09:52" u="1"/>
        <s v="10 días 11:19" u="1"/>
        <s v="6 días 11:25" u="1"/>
        <s v="6 días 11:38" u="1"/>
        <s v="10 días 11:46" u="1"/>
        <s v="10 días 11:47" u="1"/>
        <s v="6 días 11:53" u="1"/>
        <s v="6 días 11:54" u="1"/>
        <s v="6 días 12:02" u="1"/>
        <s v="10 días 12:21" u="1"/>
        <s v="6 días 12:54" u="1"/>
        <s v="10 días 13:14" u="1"/>
        <s v="10 días 13:27" u="1"/>
        <s v="3 días 13:46" u="1"/>
        <s v="6 días 13:52" u="1"/>
        <s v="6 días 13:56" u="1"/>
        <s v="6 días 13:57" u="1"/>
        <s v="4 días 14:07" u="1"/>
        <s v="6 días 14:15" u="1"/>
        <s v="6 días 14:20" u="1"/>
        <s v="6 días 14:24" u="1"/>
        <s v="6 días 14:25" u="1"/>
        <s v="6 días 14:29" u="1"/>
        <s v="3 días 17:51" u="1"/>
        <s v="10 días 14:33" u="1"/>
        <s v="6 días 14:47" u="1"/>
        <s v="6 días 14:50" u="1"/>
        <s v="6 días 14:58" u="1"/>
        <s v="1 días 14:58" u="1"/>
        <s v="6 días 15:01" u="1"/>
        <s v="6 días 15:04" u="1"/>
        <s v="6 días 15:05" u="1"/>
        <s v="6 días 15:06" u="1"/>
        <s v="6 días 15:10" u="1"/>
        <s v="6 días 15:11" u="1"/>
        <s v="6 días 15:13" u="1"/>
        <s v="6 días 15:16" u="1"/>
        <s v="6 días 15:22" u="1"/>
        <s v="6 días 15:24" u="1"/>
        <s v="6 días 15:28" u="1"/>
        <s v="6 días 15:31" u="1"/>
        <s v="6 días 15:41" u="1"/>
        <s v="6 días 15:53" u="1"/>
        <s v="7 días 10:13" u="1"/>
        <s v="10 días 16:00" u="1"/>
        <s v="6 días 16:05" u="1"/>
        <s v="0 días 16:05" u="1"/>
        <s v="6 días 16:07" u="1"/>
        <s v="6 días 16:11" u="1"/>
        <s v="0 días 16:19" u="1"/>
        <s v="7 días 16:24" u="1"/>
        <s v="7 días 16:30" u="1"/>
        <s v="0 días 16:38" u="1"/>
        <s v="5 días 16:47" u="1"/>
        <s v="6 días 16:48" u="1"/>
        <s v="6 días 16:51" u="1"/>
        <s v="6 días 16:55" u="1"/>
        <s v="1 días 16:57" u="1"/>
        <s v="0 días 17:02" u="1"/>
        <s v="0 días 17:09" u="1"/>
        <s v="4 días 17:10" u="1"/>
        <s v="0 días 17:23" u="1"/>
        <s v="6 días 17:36" u="1"/>
        <s v="10 días 17:45" u="1"/>
        <s v="1 días 07:07" u="1"/>
        <s v="4 días 07:08" u="1"/>
        <s v="7 días 07:18" u="1"/>
        <s v="4 días 07:34" u="1"/>
        <s v="7 días 07:35" u="1"/>
        <s v="4 días 07:42" u="1"/>
        <s v="7 días 07:45" u="1"/>
        <s v="7 días 07:55" u="1"/>
        <s v="1 días 07:58" u="1"/>
        <s v="2 días 08:06" u="1"/>
        <s v="7 días 08:08" u="1"/>
        <s v="2 días 08:15" u="1"/>
        <s v="4 días 08:37" u="1"/>
        <s v="7 días 08:41" u="1"/>
        <s v="7 días 08:46" u="1"/>
        <s v="11 días 09:16" u="1"/>
        <s v="7 días 09:27" u="1"/>
        <s v="7 días 09:33" u="1"/>
        <s v="7 días 09:39" u="1"/>
        <s v="11 días 09:43" u="1"/>
        <s v="7 días 09:44" u="1"/>
        <s v="11 días 09:44" u="1"/>
        <s v="4 días 09:46" u="1"/>
        <s v="7 días 09:46" u="1"/>
        <s v="7 días 09:47" u="1"/>
        <s v="7 días 09:48" u="1"/>
        <s v="1 días 09:58" u="1"/>
        <s v="4 días 09:58" u="1"/>
        <s v="2 días 10:06" u="1"/>
        <s v="1 días 10:11" u="1"/>
        <s v="7 días 10:16" u="1"/>
        <s v="4 días 10:23" u="1"/>
        <s v="1 días 10:26" u="1"/>
        <s v="7 días 10:29" u="1"/>
        <s v="11 días 10:29" u="1"/>
        <s v="7 días 10:30" u="1"/>
        <s v="1 días 10:33" u="1"/>
        <s v="8 días 10:43" u="1"/>
        <s v="1 días 10:44" u="1"/>
        <s v="4 días 10:45" u="1"/>
        <s v="1 días 10:46" u="1"/>
        <s v="11 días 10:51" u="1"/>
        <s v="1 días 10:57" u="1"/>
        <s v="11 días 10:57" u="1"/>
        <s v="7 días 11:00" u="1"/>
        <s v="2 días 11:09" u="1"/>
        <s v="4 días 11:10" u="1"/>
        <s v="7 días 11:33" u="1"/>
        <s v="7 días 11:34" u="1"/>
        <s v="2 días 11:40" u="1"/>
        <s v="1 días 11:41" u="1"/>
        <s v="7 días 11:43" u="1"/>
        <s v="11 días 11:45" u="1"/>
        <s v="4 días 11:45" u="1"/>
        <s v="11 días 11:50" u="1"/>
        <s v="4 días 12:20" u="1"/>
        <s v="7 días 12:27" u="1"/>
        <s v="1 días 13:00" u="1"/>
        <s v="11 días 13:11" u="1"/>
        <s v="7 días 13:16" u="1"/>
        <s v="1 días 13:16" u="1"/>
        <s v="1 días 13:22" u="1"/>
        <s v="7 días 13:28" u="1"/>
        <s v="4 días 13:29" u="1"/>
        <s v="1 días 13:33" u="1"/>
        <s v="5 días 13:37" u="1"/>
        <s v="1 días 13:42" u="1"/>
        <s v="1 días 13:43" u="1"/>
        <s v="1 días 13:45" u="1"/>
        <s v="7 días 13:50" u="1"/>
        <s v="1 días 13:54" u="1"/>
        <s v="11 días 14:02" u="1"/>
        <s v="1 días 14:04" u="1"/>
        <s v="7 días 14:06" u="1"/>
        <s v="1 días 14:08" u="1"/>
        <s v="7 días 14:08" u="1"/>
        <s v="5 días 14:09" u="1"/>
        <s v="1 días 14:11" u="1"/>
        <s v="1 días 14:18" u="1"/>
        <s v="7 días 14:21" u="1"/>
        <s v="11 días 14:23" u="1"/>
        <s v="7 días 14:41" u="1"/>
        <s v="11 días 14:51" u="1"/>
        <s v="7 días 15:00" u="1"/>
        <s v="1 días 15:01" u="1"/>
        <s v="2 días 15:05" u="1"/>
        <s v="4 días 15:08" u="1"/>
        <s v="11 días 15:16" u="1"/>
        <s v="7 días 15:17" u="1"/>
        <s v="7 días 15:21" u="1"/>
        <s v="7 días 15:26" u="1"/>
        <s v="11 días 15:29" u="1"/>
        <s v="7 días 15:32" u="1"/>
        <s v="1 días 15:46" u="1"/>
        <s v="5 días 15:47" u="1"/>
        <s v="1 días 16:01" u="1"/>
        <s v="8 días 16:05" u="1"/>
        <s v="2 días 16:07" u="1"/>
        <s v="11 días 13:00" u="1"/>
        <s v="7 días 16:09" u="1"/>
        <s v="5 días 16:10" u="1"/>
        <s v="6 días 16:13" u="1"/>
        <s v="1 días 16:14" u="1"/>
        <s v="2 días 16:16" u="1"/>
        <s v="7 días 16:17" u="1"/>
        <s v="1 días 16:21" u="1"/>
        <s v="1 días 16:24" u="1"/>
        <s v="1 días 16:27" u="1"/>
        <s v="1 días 16:31" u="1"/>
        <s v="7 días 16:35" u="1"/>
        <s v="7 días 16:37" u="1"/>
        <s v="7 días 16:42" u="1"/>
        <s v="4 días 16:43" u="1"/>
        <s v="11 días 16:44" u="1"/>
        <s v="7 días 16:45" u="1"/>
        <s v="11 días 16:52" u="1"/>
        <s v="1 días 16:52" u="1"/>
        <s v="7 días 16:52" u="1"/>
        <s v="7 días 16:59" u="1"/>
        <s v="11 días 17:01" u="1"/>
        <s v="1 días 17:03" u="1"/>
        <s v="4 días 17:04" u="1"/>
        <s v="7 días 17:05" u="1"/>
        <s v="11 días 17:07" u="1"/>
        <s v="7 días 17:07" u="1"/>
        <s v="11 días 17:09" u="1"/>
        <s v="7 días 17:11" u="1"/>
        <s v="7 días 17:18" u="1"/>
        <s v="7 días 17:25" u="1"/>
        <s v="7 días 17:32" u="1"/>
        <s v="7 días 17:37" u="1"/>
        <s v="7 días 17:45" u="1"/>
        <s v="2 días 17:49" u="1"/>
        <s v="4 días 17:57" u="1"/>
        <s v="2 días 18:00" u="1"/>
        <s v="7 días 18:08" u="1"/>
        <s v="1 días 18:17" u="1"/>
        <s v="1 días 19:18" u="1"/>
        <s v="2 días 19:19" u="1"/>
        <s v="8 días 20:14" u="1"/>
        <s v="2 días 21:47" u="1"/>
        <s v="2 días 07:18" u="1"/>
        <s v="5 días 07:24" u="1"/>
        <s v="5 días 07:27" u="1"/>
        <s v="2 días 07:49" u="1"/>
        <s v="2 días 07:54" u="1"/>
        <s v="2 días 08:00" u="1"/>
        <s v="5 días 08:02" u="1"/>
        <s v="8 días 08:02" u="1"/>
        <s v="5 días 08:09" u="1"/>
        <s v="8 días 08:15" u="1"/>
        <s v="5 días 08:18" u="1"/>
        <s v="8 días 08:20" u="1"/>
        <s v="8 días 08:22" u="1"/>
        <s v="8 días 08:23" u="1"/>
        <s v="8 días 08:25" u="1"/>
        <s v="3 días 08:28" u="1"/>
        <s v="3 días 08:30" u="1"/>
        <s v="8 días 08:35" u="1"/>
        <s v="8 días 08:38" u="1"/>
        <s v="2 días 08:38" u="1"/>
        <s v="5 días 08:40" u="1"/>
        <s v="2 días 08:42" u="1"/>
        <s v="8 días 08:49" u="1"/>
        <s v="2 días 08:57" u="1"/>
        <s v="8 días 08:58" u="1"/>
        <s v="8 días 09:04" u="1"/>
        <s v="7 días 09:07" u="1"/>
        <s v="2 días 09:08" u="1"/>
        <s v="12 días 09:09" u="1"/>
        <s v="12 días 09:11" u="1"/>
        <s v="5 días 09:36" u="1"/>
        <s v="2 días 09:37" u="1"/>
        <s v="8 días 09:37" u="1"/>
        <s v="2 días 09:38" u="1"/>
        <s v="2 días 09:40" u="1"/>
        <s v="5 días 09:41" u="1"/>
        <s v="8 días 09:41" u="1"/>
        <s v="12 días 09:42" u="1"/>
        <s v="12 días 09:48" u="1"/>
        <s v="8 días 09:55" u="1"/>
        <s v="8 días 09:58" u="1"/>
        <s v="12 días 10:04" u="1"/>
        <s v="2 días 10:07" u="1"/>
        <s v="8 días 10:08" u="1"/>
        <s v="8 días 10:10" u="1"/>
        <s v="8 días 10:12" u="1"/>
        <s v="8 días 10:23" u="1"/>
        <s v="2 días 10:35" u="1"/>
        <s v="5 días 10:42" u="1"/>
        <s v="8 días 10:45" u="1"/>
        <s v="8 días 10:47" u="1"/>
        <s v="8 días 10:49" u="1"/>
        <s v="8 días 10:51" u="1"/>
        <s v="2 días 10:54" u="1"/>
        <s v="2 días 10:58" u="1"/>
        <s v="2 días 11:00" u="1"/>
        <s v="12 días 11:09" u="1"/>
        <s v="6 días 11:09" u="1"/>
        <s v="8 días 11:17" u="1"/>
        <s v="8 días 11:18" u="1"/>
        <s v="8 días 11:25" u="1"/>
        <s v="12 días 11:29" u="1"/>
        <s v="3 días 11:31" u="1"/>
        <s v="2 días 11:34" u="1"/>
        <s v="6 días 11:40" u="1"/>
        <s v="2 días 11:46" u="1"/>
        <s v="8 días 11:47" u="1"/>
        <s v="8 días 11:48" u="1"/>
        <s v="2 días 11:55" u="1"/>
        <s v="2 días 11:58" u="1"/>
        <s v="2 días 11:59" u="1"/>
        <s v="2 días 12:00" u="1"/>
        <s v="2 días 12:02" u="1"/>
        <s v="5 días 12:04" u="1"/>
        <s v="7 días 12:12" u="1"/>
        <s v="5 días 12:13" u="1"/>
        <s v="5 días 12:14" u="1"/>
        <s v="2 días 12:18" u="1"/>
        <s v="2 días 12:28" u="1"/>
        <s v="2 días 12:29" u="1"/>
        <s v="5 días 12:42" u="1"/>
        <s v="2 días 12:50" u="1"/>
        <s v="5 días 12:50" u="1"/>
        <s v="2 días 13:01" u="1"/>
        <s v="12 días 13:05" u="1"/>
        <s v="5 días 13:05" u="1"/>
        <s v="6 días 13:19" u="1"/>
        <s v="5 días 13:21" u="1"/>
        <s v="7 días 13:32" u="1"/>
        <s v="3 días 13:36" u="1"/>
        <s v="5 días 13:40" u="1"/>
        <s v="3 días 13:40" u="1"/>
        <s v="4 días 12:00" u="1"/>
        <s v="5 días 13:55" u="1"/>
        <s v="8 días 13:57" u="1"/>
        <s v="8 días 13:59" u="1"/>
        <s v="8 días 14:02" u="1"/>
        <s v="3 días 14:09" u="1"/>
        <s v="3 días 14:11" u="1"/>
        <s v="12 días 14:13" u="1"/>
        <s v="2 días 14:20" u="1"/>
        <s v="2 días 14:22" u="1"/>
        <s v="6 días 14:23" u="1"/>
        <s v="8 días 14:28" u="1"/>
        <s v="8 días 14:29" u="1"/>
        <s v="8 días 14:32" u="1"/>
        <s v="8 días 14:33" u="1"/>
        <s v="8 días 14:39" u="1"/>
        <s v="12 días 14:49" u="1"/>
        <s v="9 días 14:49" u="1"/>
        <s v="8 días 14:51" u="1"/>
        <s v="2 días 14:52" u="1"/>
        <s v="6 días 14:54" u="1"/>
        <s v="3 días 14:55" u="1"/>
        <s v="8 días 14:56" u="1"/>
        <s v="2 días 15:00" u="1"/>
        <s v="8 días 15:02" u="1"/>
        <s v="8 días 15:19" u="1"/>
        <s v="2 días 15:22" u="1"/>
        <s v="5 días 15:26" u="1"/>
        <s v="8 días 15:27" u="1"/>
        <s v="12 días 15:28" u="1"/>
        <s v="3 días 15:31" u="1"/>
        <s v="3 días 15:34" u="1"/>
        <s v="8 días 15:35" u="1"/>
        <s v="8 días 15:37" u="1"/>
        <s v="8 días 15:38" u="1"/>
        <s v="8 días 15:39" u="1"/>
        <s v="5 días 15:42" u="1"/>
        <s v="2 días 15:44" u="1"/>
        <s v="6 días 15:45" u="1"/>
        <s v="3 días 15:49" u="1"/>
        <s v="12 días 15:55" u="1"/>
        <s v="3 días 15:56" u="1"/>
        <s v="12 días 16:00" u="1"/>
        <s v="3 días 16:01" u="1"/>
        <s v="5 días 16:02" u="1"/>
        <s v="5 días 16:06" u="1"/>
        <s v="12 días 16:08" u="1"/>
        <s v="8 días 16:12" u="1"/>
        <s v="3 días 16:13" u="1"/>
        <s v="7 días 16:18" u="1"/>
        <s v="3 días 16:23" u="1"/>
        <s v="2 días 16:25" u="1"/>
        <s v="8 días 16:28" u="1"/>
        <s v="8 días 16:31" u="1"/>
        <s v="2 días 16:32" u="1"/>
        <s v="8 días 16:47" u="1"/>
        <s v="3 días 16:50" u="1"/>
        <s v="6 días 16:57" u="1"/>
        <s v="7 días 17:02" u="1"/>
        <s v="8 días 17:03" u="1"/>
        <s v="8 días 17:04" u="1"/>
        <s v="5 días 17:12" u="1"/>
        <s v="8 días 17:19" u="1"/>
        <s v="8 días 17:30" u="1"/>
        <s v="2 días 18:08" u="1"/>
        <s v="2 días 18:10" u="1"/>
        <s v="2 días 18:21" u="1"/>
        <s v="2 días 19:35" u="1"/>
        <s v="3 días 20:56" u="1"/>
        <s v="3 días 10:01" u="1"/>
        <s v="2 días 10:36" u="1"/>
        <s v="12 días 10:47" u="1"/>
        <s v="2 días 11:38" u="1"/>
        <s v="12 días 11:55" u="1"/>
        <s v="7 días 12:37" u="1"/>
        <s v="12 días 13:26" u="1"/>
        <s v="5 días 07:14" u="1"/>
        <s v="2 días 09:11" u="1"/>
        <s v="5 días 20:28" u="1"/>
        <s v="9 días 06:47" u="1"/>
        <s v="13 días 07:01" u="1"/>
        <s v="9 días 08:06" u="1"/>
        <s v="9 días 08:07" u="1"/>
        <s v="3 días 08:12" u="1"/>
        <s v="9 días 08:19" u="1"/>
        <s v="3 días 08:27" u="1"/>
        <s v="7 días 08:27" u="1"/>
        <s v="3 días 08:32" u="1"/>
        <s v="9 días 08:44" u="1"/>
        <s v="9 días 08:48" u="1"/>
        <s v="9 días 08:51" u="1"/>
        <s v="3 días 08:51" u="1"/>
        <s v="9 días 08:53" u="1"/>
        <s v="9 días 08:55" u="1"/>
        <s v="9 días 08:56" u="1"/>
        <s v="9 días 08:57" u="1"/>
        <s v="9 días 08:59" u="1"/>
        <s v="9 días 09:00" u="1"/>
        <s v="9 días 09:02" u="1"/>
        <s v="9 días 09:05" u="1"/>
        <s v="6 días 09:06" u="1"/>
        <s v="3 días 09:06" u="1"/>
        <s v="9 días 09:17" u="1"/>
        <s v="7 días 09:18" u="1"/>
        <s v="4 días 09:20" u="1"/>
        <s v="7 días 09:29" u="1"/>
        <s v="10 días 09:29" u="1"/>
        <s v="13 días 09:34" u="1"/>
        <s v="3 días 09:41" u="1"/>
        <s v="9 días 09:42" u="1"/>
        <s v="13 días 09:43" u="1"/>
        <s v="7 días 09:56" u="1"/>
        <s v="9 días 10:00" u="1"/>
        <s v="9 días 10:02" u="1"/>
        <s v="9 días 10:05" u="1"/>
        <s v="3 días 10:05" u="1"/>
        <s v="10 días 10:06" u="1"/>
        <s v="10 días 10:11" u="1"/>
        <s v="3 días 10:13" u="1"/>
        <s v="13 días 10:20" u="1"/>
        <s v="9 días 10:21" u="1"/>
        <s v="3 días 10:22" u="1"/>
        <s v="13 días 10:23" u="1"/>
        <s v="6 días 10:26" u="1"/>
        <s v="9 días 10:31" u="1"/>
        <s v="13 días 10:33" u="1"/>
        <s v="13 días 10:37" u="1"/>
        <s v="9 días 10:40" u="1"/>
        <s v="13 días 10:41" u="1"/>
        <s v="13 días 10:44" u="1"/>
        <s v="10 días 10:47" u="1"/>
        <s v="8 días 10:48" u="1"/>
        <s v="6 días 10:50" u="1"/>
        <s v="3 días 10:51" u="1"/>
        <s v="13 días 10:52" u="1"/>
        <s v="9 días 10:54" u="1"/>
        <s v="13 días 10:55" u="1"/>
        <s v="3 días 10:59" u="1"/>
        <s v="4 días 11:02" u="1"/>
        <s v="4 días 11:05" u="1"/>
        <s v="10 días 11:11" u="1"/>
        <s v="13 días 11:11" u="1"/>
        <s v="13 días 11:12" u="1"/>
        <s v="6 días 11:13" u="1"/>
        <s v="4 días 11:19" u="1"/>
        <s v="6 días 11:21" u="1"/>
        <s v="9 días 11:26" u="1"/>
        <s v="7 días 11:28" u="1"/>
        <s v="9 días 11:32" u="1"/>
        <s v="9 días 11:33" u="1"/>
        <s v="4 días 11:36" u="1"/>
        <s v="13 días 11:39" u="1"/>
        <s v="9 días 11:41" u="1"/>
        <s v="13 días 11:47" u="1"/>
        <s v="4 días 11:48" u="1"/>
        <s v="8 días 12:00" u="1"/>
        <s v="7 días 12:03" u="1"/>
        <s v="13 días 12:05" u="1"/>
        <s v="3 días 12:07" u="1"/>
        <s v="9 días 12:10" u="1"/>
        <s v="13 días 12:14" u="1"/>
        <s v="8 días 12:16" u="1"/>
        <s v="4 días 12:27" u="1"/>
        <s v="13 días 12:29" u="1"/>
        <s v="13 días 12:48" u="1"/>
        <s v="6 días 13:00" u="1"/>
        <s v="3 días 13:04" u="1"/>
        <s v="6 días 13:13" u="1"/>
        <s v="6 días 13:14" u="1"/>
        <s v="4 días 13:16" u="1"/>
        <s v="13 días 13:16" u="1"/>
        <s v="7 días 13:18" u="1"/>
        <s v="3 días 13:21" u="1"/>
        <s v="6 días 13:26" u="1"/>
        <s v="9 días 13:28" u="1"/>
        <s v="3 días 13:30" u="1"/>
        <s v="13 días 13:32" u="1"/>
        <s v="9 días 13:34" u="1"/>
        <s v="3 días 13:35" u="1"/>
        <s v="3 días 13:38" u="1"/>
        <s v="9 días 13:44" u="1"/>
        <s v="4 días 13:44" u="1"/>
        <s v="9 días 13:46" u="1"/>
        <s v="4 días 13:49" u="1"/>
        <s v="13 días 13:51" u="1"/>
        <s v="3 días 13:52" u="1"/>
        <s v="9 días 13:56" u="1"/>
        <s v="3 días 13:57" u="1"/>
        <s v="9 días 14:00" u="1"/>
        <s v="9 días 14:04" u="1"/>
        <s v="10 días 14:05" u="1"/>
        <s v="3 días 14:10" u="1"/>
        <s v="13 días 14:16" u="1"/>
        <s v="13 días 14:19" u="1"/>
        <s v="9 días 14:24" u="1"/>
        <s v="4 días 14:34" u="1"/>
        <s v="13 días 14:35" u="1"/>
        <s v="3 días 14:39" u="1"/>
        <s v="9 días 14:44" u="1"/>
        <s v="7 días 14:49" u="1"/>
        <s v="9 días 14:53" u="1"/>
        <s v="13 días 14:55" u="1"/>
        <s v="7 días 14:55" u="1"/>
        <s v="9 días 14:57" u="1"/>
        <s v="3 días 15:06" u="1"/>
        <s v="9 días 15:08" u="1"/>
        <s v="13 días 15:14" u="1"/>
        <s v="6 días 15:18" u="1"/>
        <s v="9 días 15:20" u="1"/>
        <s v="3 días 15:26" u="1"/>
        <s v="3 días 15:29" u="1"/>
        <s v="4 días 15:32" u="1"/>
        <s v="3 días 15:36" u="1"/>
        <s v="9 días 15:41" u="1"/>
        <s v="9 días 15:45" u="1"/>
        <s v="9 días 15:55" u="1"/>
        <s v="13 días 15:56" u="1"/>
        <s v="9 días 15:59" u="1"/>
        <s v="9 días 16:04" u="1"/>
        <s v="9 días 16:27" u="1"/>
        <s v="6 días 16:34" u="1"/>
        <s v="9 días 16:34" u="1"/>
        <s v="10 días 16:36" u="1"/>
        <s v="13 días 16:37" u="1"/>
        <s v="4 días 16:41" u="1"/>
        <s v="9 días 16:49" u="1"/>
        <s v="3 días 16:51" u="1"/>
        <s v="3 días 16:57" u="1"/>
        <s v="9 días 17:00" u="1"/>
        <s v="3 días 17:09" u="1"/>
        <s v="6 días 17:26" u="1"/>
        <s v="3 días 17:28" u="1"/>
        <s v="9 días 17:32" u="1"/>
        <s v="3 días 17:35" u="1"/>
        <s v="4 días 17:39" u="1"/>
        <s v="13 días 17:48" u="1"/>
        <s v="13 días 17:51" u="1"/>
        <s v="3 días 17:59" u="1"/>
        <s v="4 días 18:03" u="1"/>
        <s v="3 días 18:23" u="1"/>
        <s v="3 días 18:34" u="1"/>
        <s v="3 días 18:38" u="1"/>
        <s v="13 días 18:43" u="1"/>
        <s v="4 días 18:49" u="1"/>
        <s v="13 días 18:56" u="1"/>
        <s v="13 días 18:58" u="1"/>
        <s v="3 días 19:33" u="1"/>
        <s v="3 días 19:41" u="1"/>
        <s v="7 días 19:48" u="1"/>
        <s v="3 días 19:49" u="1"/>
        <s v="3 días 21:00" u="1"/>
        <s v="13 días 21:22" u="1"/>
        <s v="10 días 06:50" u="1"/>
        <s v="4 días 07:21" u="1"/>
        <s v="10 días 07:23" u="1"/>
        <s v="7 días 07:29" u="1"/>
        <s v="10 días 07:35" u="1"/>
        <s v="10 días 07:36" u="1"/>
        <s v="5 días 07:49" u="1"/>
        <s v="7 días 07:51" u="1"/>
        <s v="10 días 07:58" u="1"/>
        <s v="10 días 08:02" u="1"/>
        <s v="7 días 08:04" u="1"/>
        <s v="10 días 08:12" u="1"/>
        <s v="7 días 08:13" u="1"/>
        <s v="10 días 08:27" u="1"/>
        <s v="10 días 08:30" u="1"/>
        <s v="5 días 08:31" u="1"/>
        <s v="10 días 08:32" u="1"/>
        <s v="4 días 08:35" u="1"/>
        <s v="14 días 08:38" u="1"/>
        <s v="10 días 08:39" u="1"/>
        <s v="5 días 08:42" u="1"/>
        <s v="11 días 08:42" u="1"/>
        <s v="14 días 08:44" u="1"/>
        <s v="4 días 08:45" u="1"/>
        <s v="10 días 08:50" u="1"/>
        <s v="14 días 08:51" u="1"/>
        <s v="7 días 09:00" u="1"/>
        <s v="4 días 09:01" u="1"/>
        <s v="14 días 09:02" u="1"/>
        <s v="4 días 09:03" u="1"/>
        <s v="5 días 09:07" u="1"/>
        <s v="7 días 09:11" u="1"/>
        <s v="7 días 09:15" u="1"/>
        <s v="10 días 09:15" u="1"/>
        <s v="10 días 09:18" u="1"/>
        <s v="10 días 09:19" u="1"/>
        <s v="11 días 09:38" u="1"/>
        <s v="9 días 09:40" u="1"/>
        <s v="7 días 09:42" u="1"/>
        <s v="11 días 09:45" u="1"/>
        <s v="4 días 09:49" u="1"/>
        <s v="4 días 09:51" u="1"/>
        <s v="11 días 10:02" u="1"/>
        <s v="8 días 10:04" u="1"/>
        <s v="14 días 10:10" u="1"/>
        <s v="10 días 10:15" u="1"/>
        <s v="4 días 10:18" u="1"/>
        <s v="14 días 10:19" u="1"/>
        <s v="11 días 10:22" u="1"/>
        <s v="7 días 10:24" u="1"/>
        <s v="4 días 10:29" u="1"/>
        <s v="8 días 10:34" u="1"/>
        <s v="7 días 10:38" u="1"/>
        <s v="4 días 10:39" u="1"/>
        <s v="9 días 10:41" u="1"/>
        <s v="10 días 10:42" u="1"/>
        <s v="5 días 10:44" u="1"/>
        <s v="14 días 10:45" u="1"/>
        <s v="14 días 10:48" u="1"/>
        <s v="8 días 11:01" u="1"/>
        <s v="4 días 11:07" u="1"/>
        <s v="14 días 11:20" u="1"/>
        <s v="14 días 11:21" u="1"/>
        <s v="8 días 11:22" u="1"/>
        <s v="14 días 11:26" u="1"/>
        <s v="10 días 11:27" u="1"/>
        <s v="10 días 11:29" u="1"/>
        <s v="10 días 11:31" u="1"/>
        <s v="10 días 11:44" u="1"/>
        <s v="4 días 11:44" u="1"/>
        <s v="8 días 11:45" u="1"/>
        <s v="8 días 11:52" u="1"/>
        <s v="10 días 11:52" u="1"/>
        <s v="7 días 11:57" u="1"/>
        <s v="10 días 12:01" u="1"/>
        <s v="8 días 12:01" u="1"/>
        <s v="7 días 12:05" u="1"/>
        <s v="4 días 12:08" u="1"/>
        <s v="5 días 12:17" u="1"/>
        <s v="5 días 12:22" u="1"/>
        <s v="7 días 12:22" u="1"/>
        <s v="7 días 12:23" u="1"/>
        <s v="7 días 12:24" u="1"/>
        <s v="10 días 12:29" u="1"/>
        <s v="7 días 12:32" u="1"/>
        <s v="4 días 12:36" u="1"/>
        <s v="14 días 12:43" u="1"/>
        <s v="9 días 12:59" u="1"/>
        <s v="5 días 12:59" u="1"/>
        <s v="5 días 13:12" u="1"/>
        <s v="4 días 13:15" u="1"/>
        <s v="4 días 13:22" u="1"/>
        <s v="11 días 13:37" u="1"/>
        <s v="9 días 13:43" u="1"/>
        <s v="10 días 13:48" u="1"/>
        <s v="4 días 14:02" u="1"/>
        <s v="4 días 14:04" u="1"/>
        <s v="5 días 14:17" u="1"/>
        <s v="11 días 14:19" u="1"/>
        <s v="14 días 14:34" u="1"/>
        <s v="11 días 14:39" u="1"/>
        <s v="5 días 14:44" u="1"/>
        <s v="8 días 14:47" u="1"/>
        <s v="14 días 14:56" u="1"/>
        <s v="9 días 15:06" u="1"/>
        <s v="4 días 15:12" u="1"/>
        <s v="11 días 15:30" u="1"/>
        <s v="8 días 15:34" u="1"/>
        <s v="5 días 15:36" u="1"/>
        <s v="4 días 15:39" u="1"/>
        <s v="14 días 15:50" u="1"/>
        <s v="0 días 14:35" u="1"/>
        <s v="0 días 18:20" u="1"/>
        <s v="5 días 14:10" u="1"/>
        <s v="4 días 14:26" u="1"/>
        <s v="0 días 13:19" u="1"/>
        <s v="0 días 12:43" u="1"/>
        <s v="0 días 13:38" u="1"/>
        <s v="1 días 07:09" u="1"/>
        <s v="9 días 13:10" u="1"/>
        <s v="0 días 16:59" u="1"/>
        <s v="3 días 14:22" u="1"/>
        <s v="0 días 15:57" u="1"/>
        <s v="1 días 09:35" u="1"/>
        <s v="9 días 11:25" u="1"/>
        <s v="5 días 17:54" u="1"/>
        <s v="0 días 14:16" u="1"/>
        <s v="0 días 14:47" u="1"/>
        <s v="0 días 18:39" u="1"/>
        <s v="0 días 11:50" u="1"/>
        <s v="0 días 13:24" u="1"/>
        <s v="0 días 13:29" u="1"/>
        <s v="0 días 13:31" u="1"/>
        <s v="0 días 14:17" u="1"/>
        <s v="0 días 14:26" u="1"/>
        <s v="0 días 14:33" u="1"/>
        <s v="0 días 15:14" u="1"/>
        <s v="0 días 16:43" u="1"/>
        <s v="1 días 09:16" u="1"/>
        <s v="1 días 09:41" u="1"/>
        <s v="1 días 11:33" u="1"/>
        <s v="0 días 13:57" u="1"/>
        <s v="1 días 15:16" u="1"/>
        <s v="1 días 12:32" u="1"/>
        <s v="1 días 14:31" u="1"/>
        <s v="2 días 14:48" u="1"/>
        <s v="3 días 07:09" u="1"/>
        <s v="2 días 08:08" u="1"/>
        <s v="3 días 08:22" u="1"/>
        <s v="3 días 15:33" u="1"/>
        <s v="0 días 16:42" u="1"/>
        <s v="3 días 17:20" u="1"/>
        <s v="3 días 18:00" u="1"/>
        <s v="3 días 19:56" u="1"/>
        <s v="4 días 08:43" u="1"/>
        <s v="1 días 09:05" u="1"/>
        <s v="2 días 10:55" u="1"/>
        <s v="5 días 06:16" u="1"/>
        <s v="5 días 06:17" u="1"/>
        <s v="5 días 06:18" u="1"/>
        <s v="3 días 14:18" u="1"/>
        <s v="1 días 16:43" u="1"/>
        <s v="5 días 07:58" u="1"/>
        <m u="1"/>
        <s v="5 días 17:20" u="1"/>
        <s v="3 días 09:37" u="1"/>
        <s v="1 días 09:42" u="1"/>
        <s v="3 días 10:58" u="1"/>
        <s v="0 días 12:00" u="1"/>
        <s v="0 días 13:51" u="1"/>
        <s v="0 días 13:59" u="1"/>
        <s v="1 días 14:29" u="1"/>
        <s v="0 días 14:29" u="1"/>
        <s v="0 días 14:30" u="1"/>
        <s v="0 días 14:31" u="1"/>
        <s v="0 días 14:55" u="1"/>
        <s v="0 días 14:56" u="1"/>
        <s v="0 días 15:09" u="1"/>
        <s v="0 días 15:13" u="1"/>
        <s v="0 días 15:32" u="1"/>
        <s v="0 días 15:41" u="1"/>
        <s v="1 días 15:54" u="1"/>
        <s v="1 días 16:40" u="1"/>
        <s v="1 días 17:10" u="1"/>
        <s v="0 días 20:09" u="1"/>
        <s v="4 días 16:26" u="1"/>
        <s v="4 días 16:34" u="1"/>
        <s v="8 días 16:39" u="1"/>
        <s v="5 días 12:36" u="1"/>
        <s v="2 días 12:42" u="1"/>
        <s v="7 días 12:46" u="1"/>
        <s v="2 días 12:59" u="1"/>
        <s v="10 días 09:53" u="1"/>
        <s v="10 días 10:32" u="1"/>
        <s v="4 días 13:56" u="1"/>
        <s v="1 días 10:17" u="1"/>
        <s v="1 días 10:18" u="1"/>
        <s v="1 días 14:27" u="1"/>
        <s v="1 días 14:28" u="1"/>
        <s v="0 días 12:53" u="1"/>
        <s v="2 días 11:11" u="1"/>
        <s v="0 días 15:27" u="1"/>
        <s v="1 días 08:20" u="1"/>
        <s v="0 días 07:31" u="1"/>
        <s v="0 días 08:46" u="1"/>
        <s v="1 días 14:59" u="1"/>
        <s v="0 días 08:22" u="1"/>
        <s v="6 días 06:07" u="1"/>
        <s v="0 días 07:55" u="1"/>
        <s v="3 días 10:43" u="1"/>
        <s v="2 días 08:05" u="1"/>
        <s v="2 días 13:43" u="1"/>
        <s v="0 días 08:34" u="1"/>
        <s v="0 días 11:30" u="1"/>
        <s v="1 días 08:37" u="1"/>
        <s v="0 días 11:16" u="1"/>
        <s v="0 días 13:28" u="1"/>
        <s v="0 días 10:53" u="1"/>
        <s v="0 días 15:48" u="1"/>
        <s v="8 días 16:30" u="1"/>
        <s v="0 días 08:41" u="1"/>
        <s v="3 días 13:03" u="1"/>
        <s v="0 días 07:17" u="1"/>
        <s v="8 días 14:30" u="1"/>
        <s v="1 días 14:26" u="1"/>
        <s v="6 días 12:40" u="1"/>
        <s v="0 días 07:56" u="1"/>
        <s v="0 días 09:33" u="1"/>
        <s v="0 días 10:01" u="1"/>
        <s v="0 días 10:27" u="1"/>
        <s v="0 días 11:31" u="1"/>
        <s v="10 días 16:17" u="1"/>
        <s v="3 días 16:00" u="1"/>
        <s v="2 días 09:50" u="1"/>
        <s v="1 días 10:40" u="1"/>
        <s v="1 días 12:24" u="1"/>
        <s v="0 días 07:21" u="1"/>
        <s v="0 días 07:35" u="1"/>
        <s v="0 días 07:42" u="1"/>
        <s v="0 días 07:44" u="1"/>
        <s v="0 días 08:12" u="1"/>
        <s v="0 días 08:28" u="1"/>
        <s v="0 días 08:52" u="1"/>
        <s v="0 días 08:57" u="1"/>
        <s v="0 días 10:10" u="1"/>
        <s v="0 días 11:15" u="1"/>
        <s v="0 días 11:28" u="1"/>
        <s v="0 días 11:26" u="1"/>
        <s v="4 días 12:34" u="1"/>
        <s v="0 días 13:14" u="1"/>
        <s v="0 días 15:31" u="1"/>
        <s v="0 días 16:47" u="1"/>
        <s v="1 días 09:27" u="1"/>
        <s v="2 días 06:35" u="1"/>
        <s v="2 días 06:36" u="1"/>
        <s v="2 días 08:11" u="1"/>
        <s v="2 días 10:11" u="1"/>
        <s v="2 días 11:26" u="1"/>
        <s v="2 días 11:28" u="1"/>
        <s v="2 días 13:34" u="1"/>
        <s v="2 días 13:48" u="1"/>
        <s v="2 días 14:50" u="1"/>
        <s v="4 días 07:10" u="1"/>
        <s v="0 días 08:37" u="1"/>
        <s v="3 días 09:23" u="1"/>
        <s v="3 días 09:50" u="1"/>
        <s v="0 días 10:13" u="1"/>
        <s v="0 días 11:23" u="1"/>
        <s v="4 días 07:16" u="1"/>
        <s v="0 días 09:22" u="1"/>
        <s v="0 días 12:28" u="1"/>
        <s v="1 días 13:23" u="1"/>
        <s v="5 días 06:20" u="1"/>
        <s v="1 días 09:50" u="1"/>
        <s v="2 días 12:27" u="1"/>
        <s v="1 días 13:27" u="1"/>
        <s v="1 días 13:35" u="1"/>
        <s v="4 días 15:21" u="1"/>
        <s v="2 días 08:04" u="1"/>
        <s v="2 días 08:59" u="1"/>
        <s v="0 días 09:21" u="1"/>
        <s v="3 días 10:15" u="1"/>
        <s v="0 días 15:03" u="1"/>
        <s v="6 días 15:34" u="1"/>
        <s v="0 días 07:04" u="1"/>
        <s v="0 días 08:23" u="1"/>
        <s v="0 días 08:36" u="1"/>
        <s v="0 días 08:58" u="1"/>
        <s v="0 días 09:00" u="1"/>
        <s v="1 días 09:01" u="1"/>
        <s v="1 días 09:07" u="1"/>
        <s v="0 días 09:27" u="1"/>
        <s v="3 días 09:28" u="1"/>
        <s v="0 días 09:36" u="1"/>
        <s v="6 días 09:38" u="1"/>
        <s v="0 días 09:40" u="1"/>
        <s v="0 días 09:41" u="1"/>
        <s v="0 días 09:44" u="1"/>
        <s v="0 días 10:00" u="1"/>
        <s v="0 días 10:04" u="1"/>
        <s v="0 días 10:05" u="1"/>
        <s v="0 días 10:20" u="1"/>
        <s v="0 días 10:22" u="1"/>
        <s v="0 días 10:40" u="1"/>
        <s v="0 días 10:41" u="1"/>
        <s v="0 días 10:49" u="1"/>
        <s v="0 días 11:09" u="1"/>
        <s v="0 días 11:18" u="1"/>
        <s v="0 días 11:34" u="1"/>
        <s v="0 días 13:21" u="1"/>
        <s v="1 días 16:00" u="1"/>
        <s v="1 días 16:36" u="1"/>
        <s v="1 días 17:53" u="1"/>
        <s v="4 días 09:21" u="1"/>
        <s v="2 días 09:29" u="1"/>
        <s v="2 días 09:34" u="1"/>
        <s v="2 días 09:36" u="1"/>
        <s v="4 días 11:01" u="1"/>
        <s v="7 días 11:38" u="1"/>
        <s v="2 días 12:37" u="1"/>
        <s v="2 días 14:01" u="1"/>
        <s v="2 días 14:43" u="1"/>
        <s v="4 días 16:22" u="1"/>
        <s v="4 días 16:25" u="1"/>
        <s v="7 días 06:23" u="1"/>
        <s v="9 días 12:32" u="1"/>
        <s v="8 días 16:00" u="1"/>
        <s v="3 días 11:18" u="1"/>
        <s v="1 días 10:39" u="1"/>
        <s v="1 días 17:34" u="1"/>
        <s v="4 días 11:13" u="1"/>
        <s v="8 días 12:57" u="1"/>
        <s v="2 días 15:02" u="1"/>
        <s v="6 días 11:31" u="1"/>
        <s v="7 días 11:12" u="1"/>
        <s v="2 días 10:18" u="1"/>
        <s v="1 días 12:26" u="1"/>
        <s v="1 días 14:35" u="1"/>
        <s v="7 días 13:34" u="1"/>
        <s v="4 días 14:21" u="1"/>
        <s v="5 días 09:29" u="1"/>
        <s v="5 días 08:48" u="1"/>
        <s v="7 días 08:29" u="1"/>
        <s v="7 días 10:03" u="1"/>
        <s v="3 días 09:31" u="1"/>
        <s v="8 días 09:24" u="1"/>
        <s v="4 días 07:48" u="1"/>
        <s v="9 días 11:04" u="1"/>
        <s v="6 días 09:16" u="1"/>
        <s v="2 días 14:27" u="1"/>
        <s v="2 días 14:28" u="1"/>
        <s v="4 días 09:53" u="1"/>
        <s v="1 días 12:53" u="1"/>
        <s v="3 días 16:58" u="1"/>
        <s v="7 días 17:34" u="1"/>
        <s v="3 días 09:32" u="1"/>
        <s v="5 días 20:04" u="1"/>
        <s v="6 días 12:52" u="1"/>
        <s v="2 días 15:52" u="1"/>
        <s v="7 días 09:51" u="1"/>
        <s v="7 días 08:14" u="1"/>
        <s v="6 días 09:23" u="1"/>
        <s v="3 días 09:33" u="1"/>
        <s v="5 días 13:53" u="1"/>
        <s v="9 días 18:51" u="1"/>
        <s v="3 días 11:11" u="1"/>
        <s v="7 días 10:31" u="1"/>
        <s v="10 días 08:46" u="1"/>
        <s v="5 días 16:32" u="1"/>
        <s v="8 días 15:43" u="1"/>
        <s v="7 días 14:35" u="1"/>
        <s v="8 días 15:44" u="1"/>
        <s v="1 días 18:20" u="1"/>
        <s v="8 días 15:46" u="1"/>
        <s v="7 días 09:54" u="1"/>
        <s v="9 días 15:01" u="1"/>
        <s v="5 días 11:27" u="1"/>
        <s v="4 días 14:51" u="1"/>
        <s v="5 días 09:26" u="1"/>
        <s v="5 días 09:03" u="1"/>
        <s v="4 días 11:25" u="1"/>
        <s v="9 días 10:27" u="1"/>
        <s v="11 días 19:39" u="1"/>
        <s v="10 días 11:10" u="1"/>
        <s v="5 días 15:48" u="1"/>
        <s v="6 días 14:56" u="1"/>
        <s v="3 días 16:11" u="1"/>
        <s v="9 días 10:56" u="1"/>
        <s v="4 días 08:33" u="1"/>
        <s v="11 días 09:51" u="1"/>
        <s v="1 días 15:27" u="1"/>
        <s v="6 días 14:10" u="1"/>
        <s v="11 días 19:44" u="1"/>
        <s v="9 días 11:39" u="1"/>
        <s v="11 días 19:40" u="1"/>
        <s v="11 días 19:42" u="1"/>
        <s v="12 días 13:13" u="1"/>
        <s v="4 días 09:54" u="1"/>
        <s v="2 días 07:13" u="1"/>
        <s v="5 días 09:04" u="1"/>
        <s v="2 días 13:37" u="1"/>
        <s v="5 días 19:03" u="1"/>
        <s v="5 días 19:04" u="1"/>
        <s v="1 días 07:31" u="1"/>
        <s v="5 días 14:26" u="1"/>
        <s v="12 días 09:32" u="1"/>
        <s v="6 días 16:29" u="1"/>
        <s v="9 días 09:52" u="1"/>
        <s v="13 días 09:52" u="1"/>
        <s v="1 días 08:46" u="1"/>
        <s v="5 días 08:38" u="1"/>
        <s v="4 días 11:15" u="1"/>
        <s v="4 días 10:17" u="1"/>
        <s v="7 días 17:01" u="1"/>
        <s v="2 días 14:59" u="1"/>
        <s v="12 días 09:56" u="1"/>
        <s v="5 días 08:08" u="1"/>
        <s v="5 días 10:20" u="1"/>
        <s v="3 días 18:36" u="1"/>
        <s v="3 días 12:43" u="1"/>
        <s v="6 días 09:32" u="1"/>
        <s v="6 días 20:38" u="1"/>
        <s v="8 días 11:51" u="1"/>
        <s v="6 días 10:34" u="1"/>
        <s v="7 días 06:07" u="1"/>
        <s v="9 días 15:57" u="1"/>
        <s v="6 días 16:08" u="1"/>
        <s v="1 días 16:17" u="1"/>
        <s v="3 días 19:23" u="1"/>
        <s v="5 días 12:28" u="1"/>
        <s v="5 días 12:25" u="1"/>
        <s v="10 días 07:13" u="1"/>
        <s v="6 días 15:57" u="1"/>
        <s v="5 días 12:30" u="1"/>
        <s v="6 días 09:22" u="1"/>
        <s v="5 días 13:10" u="1"/>
        <s v="0 días 19:10" u="1"/>
        <s v="1 días 07:55" u="1"/>
        <s v="4 días 10:43" u="1"/>
        <s v="5 días 08:49" u="1"/>
        <s v="9 días 12:07" u="1"/>
        <s v="3 días 08:05" u="1"/>
        <s v="5 días 16:53" u="1"/>
        <s v="3 días 13:43" u="1"/>
        <s v="6 días 08:03" u="1"/>
        <s v="6 días 08:00" u="1"/>
        <s v="8 días 11:24" u="1"/>
        <s v="8 días 11:06" u="1"/>
        <s v="14 días 11:22" u="1"/>
        <s v="5 días 12:49" u="1"/>
        <s v="6 días 12:07" u="1"/>
        <s v="3 días 19:29" u="1"/>
        <s v="3 días 19:27" u="1"/>
        <s v="4 días 09:39" u="1"/>
        <s v="7 días 12:35" u="1"/>
        <s v="9 días 11:43" u="1"/>
        <s v="8 días 10:07" u="1"/>
        <s v="5 días 12:55" u="1"/>
        <s v="14 días 11:23" u="1"/>
        <s v="4 días 10:49" u="1"/>
        <s v="5 días 17:48" u="1"/>
        <s v="1 días 08:34" u="1"/>
        <s v="2 días 09:35" u="1"/>
        <s v="5 días 11:49" u="1"/>
        <s v="0 días 17:39" u="1"/>
        <s v="3 días 07:59" u="1"/>
        <s v="4 días 11:20" u="1"/>
        <s v="9 días 13:30" u="1"/>
        <s v="6 días 08:19" u="1"/>
        <s v="2 días 08:37" u="1"/>
        <s v="6 días 16:58" u="1"/>
        <s v="5 días 06:55" u="1"/>
        <s v="3 días 09:19" u="1"/>
        <s v="8 días 11:16" u="1"/>
        <s v="6 días 18:34" u="1"/>
        <s v="3 días 11:30" u="1"/>
        <s v="8 días 14:18" u="1"/>
        <s v="4 días 10:19" u="1"/>
        <s v="5 días 06:56" u="1"/>
        <s v="10 días 15:33" u="1"/>
        <s v="9 días 10:14" u="1"/>
        <s v="7 días 10:55" u="1"/>
        <s v="1 días 13:28" u="1"/>
        <s v="3 días 07:26" u="1"/>
        <s v="3 días 15:07" u="1"/>
        <s v="2 días 07:09" u="1"/>
        <s v="1 días 10:53" u="1"/>
        <s v="2 días 18:37" u="1"/>
        <s v="5 días 10:53" u="1"/>
        <s v="6 días 16:38" u="1"/>
        <s v="10 días 13:10" u="1"/>
        <s v="11 días 08:10" u="1"/>
        <s v="7 días 09:17" u="1"/>
        <s v="1 días 15:48" u="1"/>
        <s v="1 días 16:59" u="1"/>
        <s v="11 días 18:49" u="1"/>
        <s v="8 días 18:32" u="1"/>
        <s v="3 días 08:13" u="1"/>
        <s v="6 días 09:59" u="1"/>
        <s v="14 días 13:41" u="1"/>
        <s v="14 días 11:24" u="1"/>
        <s v="12 días 15:02" u="1"/>
        <s v="4 días 14:22" u="1"/>
        <s v="6 días 18:06" u="1"/>
        <s v="11 días 09:47" u="1"/>
        <s v="11 días 08:01" u="1"/>
        <s v="6 días 08:21" u="1"/>
        <s v="9 días 07:22" u="1"/>
        <s v="10 días 08:13" u="1"/>
        <s v="8 días 12:51" u="1"/>
        <s v="9 días 08:43" u="1"/>
        <s v="6 días 15:09" u="1"/>
        <s v="6 días 08:01" u="1"/>
        <s v="7 días 09:49" u="1"/>
        <s v="4 días 15:38" u="1"/>
        <s v="3 días 15:51" u="1"/>
        <s v="8 días 13:40" u="1"/>
        <s v="7 días 11:07" u="1"/>
        <s v="7 días 10:46" u="1"/>
        <s v="5 días 13:01" u="1"/>
        <s v="10 días 08:54" u="1"/>
        <s v="4 días 13:03" u="1"/>
        <s v="6 días 07:46" u="1"/>
        <s v="1 días 07:17" u="1"/>
        <s v="9 días 14:29" u="1"/>
        <s v="9 días 14:30" u="1"/>
        <s v="6 días 18:09" u="1"/>
        <s v="12 días 14:04" u="1"/>
        <s v="14 días 09:19" u="1"/>
        <s v="3 días 20:31" u="1"/>
        <s v="4 días 13:24" u="1"/>
        <s v="9 días 16:20" u="1"/>
        <s v="7 días 13:54" u="1"/>
        <s v="7 días 08:32" u="1"/>
        <s v="6 días 20:31" u="1"/>
        <s v="7 días 09:35" u="1"/>
        <s v="9 días 16:16" u="1"/>
        <s v="12 días 13:57" u="1"/>
        <s v="11 días 18:48" u="1"/>
        <s v="6 días 16:25" u="1"/>
        <s v="11 días 08:20" u="1"/>
        <s v="11 días 08:16" u="1"/>
        <s v="10 días 09:23" u="1"/>
        <s v="3 días 08:18" u="1"/>
        <s v="2 días 07:00" u="1"/>
        <s v="5 días 08:44" u="1"/>
        <s v="9 días 14:32" u="1"/>
        <s v="9 días 15:03" u="1"/>
        <s v="2 días 14:26" u="1"/>
        <s v="8 días 13:39" u="1"/>
        <s v="6 días 11:26" u="1"/>
        <s v="7 días 12:39" u="1"/>
        <s v="7 días 12:40" u="1"/>
        <s v="5 días 12:15" u="1"/>
        <s v="6 días 06:22" u="1"/>
        <s v="7 días 06:32" u="1"/>
        <s v="7 días 16:01" u="1"/>
        <s v="11 días 16:15" u="1"/>
        <s v="4 días 08:50" u="1"/>
        <s v="4 días 17:02" u="1"/>
        <s v="8 días 14:17" u="1"/>
        <s v="3 días 15:24" u="1"/>
        <s v="6 días 07:50" u="1"/>
        <s v="4 días 13:31" u="1"/>
        <s v="0 días 15:53" u="1"/>
        <s v="0 días 16:06" u="1"/>
        <s v="3 días 13:19" u="1"/>
        <s v="0 días 16:37" u="1"/>
        <s v="6 días 08:59" u="1"/>
        <s v="4 días 17:00" u="1"/>
        <s v="4 días 16:59" u="1"/>
        <s v="6 días 17:54" u="1"/>
        <s v="4 días 16:55" u="1"/>
        <s v="5 días 07:55" u="1"/>
        <s v="8 días 06:35" u="1"/>
        <s v="1 días 10:27" u="1"/>
        <s v="5 días 07:47" u="1"/>
        <s v="5 días 16:12" u="1"/>
        <s v="1 días 14:16" u="1"/>
        <s v="1 días 15:03" u="1"/>
        <s v="1 días 16:04" u="1"/>
        <s v="7 días 13:29" u="1"/>
        <s v="1 días 16:29" u="1"/>
        <s v="1 días 17:33" u="1"/>
        <s v="6 días 19:06" u="1"/>
        <s v="6 días 19:05" u="1"/>
        <s v="3 días 11:00" u="1"/>
        <s v="2 días 08:26" u="1"/>
        <s v="2 días 10:16" u="1"/>
        <s v="4 días 16:00" u="1"/>
        <s v="9 días 09:57" u="1"/>
        <s v="6 días 11:35" u="1"/>
        <s v="2 días 14:54" u="1"/>
        <s v="2 días 16:09" u="1"/>
        <s v="2 días 17:16" u="1"/>
        <s v="3 días 08:55" u="1"/>
        <s v="9 días 07:20" u="1"/>
        <s v="6 días 09:37" u="1"/>
        <s v="2 días 10:40" u="1"/>
        <s v="3 días 14:40" u="1"/>
        <s v="3 días 15:19" u="1"/>
        <s v="7 días 15:49" u="1"/>
        <s v="3 días 06:26" u="1"/>
        <s v="8 días 14:37" u="1"/>
        <s v="2 días 12:24" u="1"/>
        <s v="1 días 09:04" u="1"/>
        <s v="9 días 09:12" u="1"/>
        <s v="12 días 09:26" u="1"/>
        <s v="4 días 11:08" u="1"/>
        <s v="9 días 09:31" u="1"/>
        <s v="6 días 14:40" u="1"/>
        <s v="4 días 14:36" u="1"/>
        <s v="8 días 13:25" u="1"/>
        <s v="0 días 16:02" u="1"/>
        <s v="0 días 16:22" u="1"/>
        <s v="7 días 14:38" u="1"/>
        <s v="0 días 17:04" u="1"/>
        <s v="0 días 17:45" u="1"/>
        <s v="1 días 18:39" u="1"/>
        <s v="1 días 07:21" u="1"/>
        <s v="1 días 07:35" u="1"/>
        <s v="1 días 07:44" u="1"/>
        <s v="1 días 08:12" u="1"/>
        <s v="1 días 08:39" u="1"/>
        <s v="1 días 08:52" u="1"/>
        <s v="5 días 09:10" u="1"/>
        <s v="2 días 08:47" u="1"/>
        <s v="1 días 10:10" u="1"/>
        <s v="5 días 10:14" u="1"/>
        <s v="8 días 10:11" u="1"/>
        <s v="9 días 07:27" u="1"/>
        <s v="9 días 07:32" u="1"/>
        <s v="8 días 13:49" u="1"/>
        <s v="1 días 11:15" u="1"/>
        <s v="8 días 14:52" u="1"/>
        <s v="1 días 11:28" u="1"/>
        <s v="1 días 11:26" u="1"/>
        <s v="1 días 12:12" u="1"/>
        <s v="4 días 10:01" u="1"/>
        <s v="5 días 12:34" u="1"/>
        <s v="2 días 13:08" u="1"/>
        <s v="1 días 13:14" u="1"/>
        <s v="1 días 13:24" u="1"/>
        <s v="5 días 13:27" u="1"/>
        <s v="1 días 13:29" u="1"/>
        <s v="1 días 13:31" u="1"/>
        <s v="10 días 15:23" u="1"/>
        <s v="6 días 14:43" u="1"/>
        <s v="1 días 14:17" u="1"/>
        <s v="5 días 15:17" u="1"/>
        <s v="1 días 15:31" u="1"/>
        <s v="1 días 16:47" u="1"/>
        <s v="1 días 17:57" u="1"/>
        <s v="2 días 06:00" u="1"/>
        <s v="3 días 08:01" u="1"/>
        <s v="3 días 08:10" u="1"/>
        <s v="6 días 08:12" u="1"/>
        <s v="6 días 08:25" u="1"/>
        <s v="6 días 08:30" u="1"/>
        <s v="2 días 09:12" u="1"/>
        <s v="2 días 09:16" u="1"/>
        <s v="7 días 09:13" u="1"/>
        <s v="6 días 17:28" u="1"/>
        <s v="6 días 17:29" u="1"/>
        <s v="6 días 17:27" u="1"/>
        <s v="6 días 17:24" u="1"/>
        <s v="10 días 07:59" u="1"/>
        <s v="3 días 11:16" u="1"/>
        <s v="2 días 11:17" u="1"/>
        <s v="2 días 11:33" u="1"/>
        <s v="6 días 12:26" u="1"/>
        <s v="2 días 13:00" u="1"/>
        <s v="2 días 13:07" u="1"/>
        <s v="6 días 13:07" u="1"/>
        <s v="2 días 14:24" u="1"/>
        <s v="3 días 14:47" u="1"/>
        <s v="3 días 06:35" u="1"/>
        <s v="2 días 15:16" u="1"/>
        <s v="3 días 06:36" u="1"/>
        <s v="9 días 14:59" u="1"/>
        <s v="2 días 15:50" u="1"/>
        <s v="2 días 16:15" u="1"/>
        <s v="2 días 16:49" u="1"/>
        <s v="3 días 17:06" u="1"/>
        <s v="2 días 17:11" u="1"/>
        <s v="3 días 17:15" u="1"/>
        <s v="6 días 17:33" u="1"/>
        <s v="2 días 18:51" u="1"/>
        <s v="3 días 06:57" u="1"/>
        <s v="7 días 07:24" u="1"/>
        <s v="7 días 07:38" u="1"/>
        <s v="7 días 07:52" u="1"/>
        <s v="3 días 08:11" u="1"/>
        <s v="3 días 08:16" u="1"/>
        <s v="7 días 08:45" u="1"/>
        <s v="7 días 08:47" u="1"/>
        <s v="3 días 09:43" u="1"/>
        <s v="3 días 10:00" u="1"/>
        <s v="7 días 10:19" u="1"/>
        <s v="3 días 10:30" u="1"/>
        <s v="3 días 11:28" u="1"/>
        <s v="3 días 11:35" u="1"/>
        <s v="2 días 12:32" u="1"/>
        <s v="3 días 12:57" u="1"/>
        <s v="7 días 13:11" u="1"/>
        <s v="7 días 13:43" u="1"/>
        <s v="3 días 13:48" u="1"/>
        <s v="7 días 14:01" u="1"/>
        <s v="3 días 14:15" u="1"/>
        <s v="7 días 14:30" u="1"/>
        <s v="2 días 14:31" u="1"/>
        <s v="3 días 14:33" u="1"/>
        <s v="3 días 14:49" u="1"/>
        <s v="3 días 14:50" u="1"/>
        <s v="7 días 15:07" u="1"/>
        <s v="11 días 06:31" u="1"/>
        <s v="3 días 15:20" u="1"/>
        <s v="3 días 15:23" u="1"/>
        <s v="3 días 15:35" u="1"/>
        <s v="7 días 15:56" u="1"/>
        <s v="3 días 15:57" u="1"/>
        <s v="11 días 14:25" u="1"/>
        <s v="7 días 16:40" u="1"/>
        <s v="11 días 15:11" u="1"/>
        <s v="7 días 17:09" u="1"/>
        <s v="5 días 07:10" u="1"/>
        <s v="2 días 20:25" u="1"/>
        <s v="8 días 07:41" u="1"/>
        <s v="4 días 08:07" u="1"/>
        <s v="4 días 08:20" u="1"/>
        <s v="12 días 07:39" u="1"/>
        <s v="1 días 09:03" u="1"/>
        <s v="5 días 07:11" u="1"/>
        <s v="8 días 09:25" u="1"/>
        <s v="8 días 09:28" u="1"/>
        <s v="8 días 09:43" u="1"/>
        <s v="10 días 15:24" u="1"/>
        <s v="1 días 10:13" u="1"/>
        <s v="4 días 10:28" u="1"/>
        <s v="8 días 10:44" u="1"/>
        <s v="7 días 09:14" u="1"/>
        <s v="4 días 10:46" u="1"/>
        <s v="8 días 10:59" u="1"/>
        <s v="4 días 11:23" u="1"/>
        <s v="4 días 11:41" u="1"/>
        <s v="4 días 11:50" u="1"/>
        <s v="3 días 11:54" u="1"/>
        <s v="12 días 08:18" u="1"/>
        <s v="5 días 07:16" u="1"/>
        <s v="4 días 13:09" u="1"/>
        <s v="4 días 13:13" u="1"/>
        <s v="4 días 13:17" u="1"/>
        <s v="4 días 13:30" u="1"/>
        <s v="4 días 13:52" u="1"/>
        <s v="4 días 14:00" u="1"/>
        <s v="4 días 14:03" u="1"/>
        <s v="4 días 14:08" u="1"/>
        <s v="8 días 14:09" u="1"/>
        <s v="8 días 14:22" u="1"/>
        <s v="4 días 14:32" u="1"/>
        <s v="8 días 14:36" u="1"/>
        <s v="8 días 14:48" u="1"/>
        <s v="4 días 14:49" u="1"/>
        <s v="6 días 16:39" u="1"/>
        <s v="4 días 15:49" u="1"/>
        <s v="4 días 16:19" u="1"/>
        <s v="8 días 16:36" u="1"/>
        <s v="8 días 16:46" u="1"/>
        <s v="10 días 15:26" u="1"/>
        <s v="4 días 16:52" u="1"/>
        <s v="4 días 16:56" u="1"/>
        <s v="4 días 17:01" u="1"/>
        <s v="4 días 17:13" u="1"/>
        <s v="4 días 17:20" u="1"/>
        <s v="4 días 17:31" u="1"/>
        <s v="4 días 18:00" u="1"/>
        <s v="8 días 18:48" u="1"/>
        <s v="8 días 18:52" u="1"/>
        <s v="2 días 19:02" u="1"/>
        <s v="2 días 13:23" u="1"/>
        <s v="3 días 17:27" u="1"/>
        <s v="5 días 06:54" u="1"/>
        <s v="9 días 07:17" u="1"/>
        <s v="4 días 07:15" u="1"/>
        <s v="5 días 07:41" u="1"/>
        <s v="6 días 06:20" u="1"/>
        <s v="2 días 08:03" u="1"/>
        <s v="5 días 08:24" u="1"/>
        <s v="9 días 08:34" u="1"/>
        <s v="5 días 08:53" u="1"/>
        <s v="2 días 09:05" u="1"/>
        <s v="9 días 09:20" u="1"/>
        <s v="5 días 10:11" u="1"/>
        <s v="9 días 10:37" u="1"/>
        <s v="5 días 11:47" u="1"/>
        <s v="9 días 11:53" u="1"/>
        <s v="5 días 11:56" u="1"/>
        <s v="6 días 12:11" u="1"/>
        <s v="2 días 12:11" u="1"/>
        <s v="5 días 12:19" u="1"/>
        <s v="6 días 14:27" u="1"/>
        <s v="6 días 06:16" u="1"/>
        <s v="6 días 06:17" u="1"/>
        <s v="6 días 06:18" u="1"/>
        <s v="2 días 13:02" u="1"/>
        <s v="4 días 13:06" u="1"/>
        <s v="5 días 13:08" u="1"/>
        <s v="4 días 13:14" u="1"/>
        <s v="9 días 13:31" u="1"/>
        <s v="3 días 13:56" u="1"/>
        <s v="9 días 14:12" u="1"/>
        <s v="5 días 14:13" u="1"/>
        <s v="5 días 14:14" u="1"/>
        <s v="5 días 14:16" u="1"/>
        <s v="4 días 14:18" u="1"/>
        <s v="2 días 14:25" u="1"/>
        <s v="5 días 14:53" u="1"/>
        <s v="5 días 15:02" u="1"/>
        <s v="9 días 15:12" u="1"/>
        <s v="5 días 15:15" u="1"/>
        <s v="5 días 15:21" u="1"/>
        <s v="9 días 15:25" u="1"/>
        <s v="5 días 15:40" u="1"/>
        <s v="5 días 16:04" u="1"/>
        <s v="2 días 16:18" u="1"/>
        <s v="6 días 06:23" u="1"/>
        <s v="5 días 16:30" u="1"/>
        <s v="9 días 16:44" u="1"/>
        <s v="2 días 17:30" u="1"/>
        <s v="4 días 17:38" u="1"/>
        <s v="5 días 18:02" u="1"/>
        <s v="5 días 18:05" u="1"/>
        <s v="9 días 18:23" u="1"/>
        <s v="9 días 20:30" u="1"/>
        <s v="3 días 05:00" u="1"/>
        <s v="6 días 06:37" u="1"/>
        <s v="6 días 06:59" u="1"/>
        <s v="6 días 07:09" u="1"/>
        <s v="6 días 07:20" u="1"/>
        <s v="6 días 07:23" u="1"/>
        <s v="6 días 07:44" u="1"/>
        <s v="3 días 07:56" u="1"/>
        <s v="6 días 07:57" u="1"/>
        <s v="6 días 07:58" u="1"/>
        <s v="10 días 08:05" u="1"/>
        <s v="3 días 08:06" u="1"/>
        <s v="6 días 08:11" u="1"/>
        <s v="6 días 08:16" u="1"/>
        <s v="6 días 08:17" u="1"/>
        <s v="3 días 08:19" u="1"/>
        <s v="10 días 08:24" u="1"/>
        <s v="10 días 08:28" u="1"/>
        <s v="3 días 08:41" u="1"/>
        <s v="6 días 08:51" u="1"/>
        <s v="7 días 08:52" u="1"/>
        <s v="10 días 08:52" u="1"/>
        <s v="6 días 09:08" u="1"/>
        <s v="1 días 09:21" u="1"/>
        <s v="10 días 09:30" u="1"/>
        <s v="6 días 09:36" u="1"/>
        <s v="6 días 09:40" u="1"/>
        <s v="6 días 09:50" u="1"/>
        <s v="10 días 10:01" u="1"/>
        <s v="4 días 10:15" u="1"/>
        <s v="10 días 10:28" u="1"/>
        <s v="6 días 10:36" u="1"/>
        <s v="6 días 06:24" u="1"/>
        <s v="6 días 10:48" u="1"/>
        <s v="7 días 14:07" u="1"/>
        <s v="6 días 10:52" u="1"/>
        <s v="6 días 10:57" u="1"/>
        <s v="10 días 10:58" u="1"/>
        <s v="10 días 11:00" u="1"/>
        <s v="6 días 11:04" u="1"/>
        <s v="10 días 11:13" u="1"/>
        <s v="6 días 11:14" u="1"/>
        <s v="10 días 11:20" u="1"/>
        <s v="6 días 11:30" u="1"/>
        <s v="3 días 11:34" u="1"/>
        <s v="10 días 11:55" u="1"/>
        <s v="6 días 12:18" u="1"/>
        <s v="10 días 12:22" u="1"/>
        <s v="6 días 12:24" u="1"/>
        <s v="10 días 12:25" u="1"/>
        <s v="1 días 12:35" u="1"/>
        <s v="10 días 12:47" u="1"/>
        <s v="5 días 11:52" u="1"/>
        <s v="7 días 13:17" u="1"/>
        <s v="6 días 13:20" u="1"/>
        <s v="3 días 13:32" u="1"/>
        <s v="10 días 13:38" u="1"/>
        <s v="1 días 13:44" u="1"/>
        <s v="5 días 13:49" u="1"/>
        <s v="10 días 13:55" u="1"/>
        <s v="6 días 13:59" u="1"/>
        <s v="5 días 14:19" u="1"/>
        <s v="6 días 14:42" u="1"/>
        <s v="5 días 14:48" u="1"/>
        <s v="5 días 15:03" u="1"/>
        <s v="1 días 15:06" u="1"/>
        <s v="6 días 15:14" u="1"/>
        <s v="6 días 15:35" u="1"/>
        <s v="11 días 10:45" u="1"/>
        <s v="10 días 15:48" u="1"/>
        <s v="6 días 15:50" u="1"/>
        <s v="10 días 15:53" u="1"/>
        <s v="6 días 15:54" u="1"/>
        <s v="3 días 15:59" u="1"/>
        <s v="10 días 16:02" u="1"/>
        <s v="6 días 16:03" u="1"/>
        <s v="4 días 16:11" u="1"/>
        <s v="0 días 16:25" u="1"/>
        <s v="1 días 16:38" u="1"/>
        <s v="10 días 16:40" u="1"/>
        <s v="6 días 16:49" u="1"/>
        <s v="6 días 16:50" u="1"/>
        <s v="6 días 16:54" u="1"/>
        <s v="6 días 17:20" u="1"/>
        <s v="10 días 17:21" u="1"/>
        <s v="6 días 17:22" u="1"/>
        <s v="0 días 17:22" u="1"/>
        <s v="10 días 18:05" u="1"/>
        <s v="0 días 18:13" u="1"/>
        <s v="0 días 18:35" u="1"/>
        <s v="0 días 20:52" u="1"/>
        <s v="7 días 06:53" u="1"/>
        <s v="1 días 07:04" u="1"/>
        <s v="4 días 07:52" u="1"/>
        <s v="1 días 08:23" u="1"/>
        <s v="4 días 08:39" u="1"/>
        <s v="8 días 13:15" u="1"/>
        <s v="1 días 08:58" u="1"/>
        <s v="1 días 09:00" u="1"/>
        <s v="2 días 09:01" u="1"/>
        <s v="7 días 09:02" u="1"/>
        <s v="7 días 09:05" u="1"/>
        <s v="2 días 09:07" u="1"/>
        <s v="11 días 09:21" u="1"/>
        <s v="4 días 09:30" u="1"/>
        <s v="1 días 09:36" u="1"/>
        <s v="7 días 09:38" u="1"/>
        <s v="11 días 09:41" u="1"/>
        <s v="2 días 09:42" u="1"/>
        <s v="1 días 09:44" u="1"/>
        <s v="11 días 09:46" u="1"/>
        <s v="2 días 09:57" u="1"/>
        <s v="7 días 10:01" u="1"/>
        <s v="1 días 10:04" u="1"/>
        <s v="11 días 10:12" u="1"/>
        <s v="1 días 10:20" u="1"/>
        <s v="6 días 10:21" u="1"/>
        <s v="1 días 10:22" u="1"/>
        <s v="11 días 10:24" u="1"/>
        <s v="5 días 10:25" u="1"/>
        <s v="11 días 10:25" u="1"/>
        <s v="7 días 10:32" u="1"/>
        <s v="1 días 10:41" u="1"/>
        <s v="5 días 10:47" u="1"/>
        <s v="7 días 11:03" u="1"/>
        <s v="11 días 11:19" u="1"/>
        <s v="7 días 11:36" u="1"/>
        <s v="11 días 11:46" u="1"/>
        <s v="11 días 11:47" u="1"/>
        <s v="7 días 11:53" u="1"/>
        <s v="7 días 11:54" u="1"/>
        <s v="7 días 12:02" u="1"/>
        <s v="11 días 12:21" u="1"/>
        <s v="1 días 12:31" u="1"/>
        <s v="7 días 12:54" u="1"/>
        <s v="11 días 13:14" u="1"/>
        <s v="2 días 13:16" u="1"/>
        <s v="11 días 13:27" u="1"/>
        <s v="1 días 13:40" u="1"/>
        <s v="1 días 13:51" u="1"/>
        <s v="7 días 13:52" u="1"/>
        <s v="7 días 13:56" u="1"/>
        <s v="1 días 13:59" u="1"/>
        <s v="2 días 14:04" u="1"/>
        <s v="7 días 14:15" u="1"/>
        <s v="7 días 14:20" u="1"/>
        <s v="7 días 14:24" u="1"/>
        <s v="7 días 14:25" u="1"/>
        <s v="2 días 14:29" u="1"/>
        <s v="1 días 14:30" u="1"/>
        <s v="11 días 14:33" u="1"/>
        <s v="7 días 14:50" u="1"/>
        <s v="1 días 14:55" u="1"/>
        <s v="1 días 14:56" u="1"/>
        <s v="7 días 14:58" u="1"/>
        <s v="2 días 14:58" u="1"/>
        <s v="7 días 15:04" u="1"/>
        <s v="7 días 15:05" u="1"/>
        <s v="7 días 15:06" u="1"/>
        <s v="1 días 15:09" u="1"/>
        <s v="7 días 15:10" u="1"/>
        <s v="7 días 15:11" u="1"/>
        <s v="1 días 15:13" u="1"/>
        <s v="7 días 15:13" u="1"/>
        <s v="7 días 15:16" u="1"/>
        <s v="7 días 15:22" u="1"/>
        <s v="7 días 15:24" u="1"/>
        <s v="7 días 15:28" u="1"/>
        <s v="7 días 15:31" u="1"/>
        <s v="1 días 15:32" u="1"/>
        <s v="1 días 15:41" u="1"/>
        <s v="7 días 15:41" u="1"/>
        <s v="7 días 15:53" u="1"/>
        <s v="7 días 15:55" u="1"/>
        <s v="2 días 16:00" u="1"/>
        <s v="1 días 16:05" u="1"/>
        <s v="7 días 16:07" u="1"/>
        <s v="7 días 16:11" u="1"/>
        <s v="7 días 16:14" u="1"/>
        <s v="8 días 16:24" u="1"/>
        <s v="2 días 16:31" u="1"/>
        <s v="2 días 16:36" u="1"/>
        <s v="2 días 16:40" u="1"/>
        <s v="7 días 16:48" u="1"/>
        <s v="7 días 16:51" u="1"/>
        <s v="1 días 17:02" u="1"/>
        <s v="1 días 17:09" u="1"/>
        <s v="5 días 17:10" u="1"/>
        <s v="2 días 17:10" u="1"/>
        <s v="1 días 17:23" u="1"/>
        <s v="7 días 17:36" u="1"/>
        <s v="11 días 17:45" u="1"/>
        <s v="1 días 17:50" u="1"/>
        <s v="2 días 17:53" u="1"/>
        <s v="1 días 20:09" u="1"/>
        <s v="2 días 07:07" u="1"/>
        <s v="5 días 07:08" u="1"/>
        <s v="8 días 07:18" u="1"/>
        <s v="5 días 07:34" u="1"/>
        <s v="8 días 07:35" u="1"/>
        <s v="5 días 07:42" u="1"/>
        <s v="8 días 07:45" u="1"/>
        <s v="8 días 07:55" u="1"/>
        <s v="2 días 07:58" u="1"/>
        <s v="8 días 08:08" u="1"/>
        <s v="3 días 08:15" u="1"/>
        <s v="5 días 08:37" u="1"/>
        <s v="8 días 08:41" u="1"/>
        <s v="12 días 09:16" u="1"/>
        <s v="5 días 09:21" u="1"/>
        <s v="8 días 09:27" u="1"/>
        <s v="8 días 09:33" u="1"/>
        <s v="3 días 09:34" u="1"/>
        <s v="3 días 09:36" u="1"/>
        <s v="8 días 09:39" u="1"/>
        <s v="8 días 09:44" u="1"/>
        <s v="12 días 09:44" u="1"/>
        <s v="8 días 09:46" u="1"/>
        <s v="8 días 09:48" u="1"/>
        <s v="8 días 10:16" u="1"/>
        <s v="2 días 10:26" u="1"/>
        <s v="8 días 10:29" u="1"/>
        <s v="12 días 10:29" u="1"/>
        <s v="8 días 10:30" u="1"/>
        <s v="2 días 10:33" u="1"/>
        <s v="9 días 10:43" u="1"/>
        <s v="2 días 10:44" u="1"/>
        <s v="5 días 10:45" u="1"/>
        <s v="12 días 10:51" u="1"/>
        <s v="2 días 10:57" u="1"/>
        <s v="12 días 10:57" u="1"/>
        <s v="5 días 11:01" u="1"/>
        <s v="5 días 11:10" u="1"/>
        <s v="8 días 11:34" u="1"/>
        <s v="8 días 11:38" u="1"/>
        <s v="3 días 11:40" u="1"/>
        <s v="8 días 11:43" u="1"/>
        <s v="12 días 11:45" u="1"/>
        <s v="5 días 11:45" u="1"/>
        <s v="12 días 11:50" u="1"/>
        <s v="5 días 12:20" u="1"/>
        <s v="8 días 12:27" u="1"/>
        <s v="5 días 12:53" u="1"/>
        <s v="12 días 13:11" u="1"/>
        <s v="8 días 13:16" u="1"/>
        <s v="2 días 13:22" u="1"/>
        <s v="2 días 13:33" u="1"/>
        <s v="6 días 13:37" u="1"/>
        <s v="2 días 13:42" u="1"/>
        <s v="2 días 13:45" u="1"/>
        <s v="8 días 13:50" u="1"/>
        <s v="2 días 13:54" u="1"/>
        <s v="7 días 13:58" u="1"/>
        <s v="3 días 14:01" u="1"/>
        <s v="12 días 14:02" u="1"/>
        <s v="8 días 14:06" u="1"/>
        <s v="8 días 14:08" u="1"/>
        <s v="2 días 14:18" u="1"/>
        <s v="8 días 14:21" u="1"/>
        <s v="12 días 14:23" u="1"/>
        <s v="8 días 14:41" u="1"/>
        <s v="3 días 14:43" u="1"/>
        <s v="12 días 14:51" u="1"/>
        <s v="8 días 15:00" u="1"/>
        <s v="3 días 15:05" u="1"/>
        <s v="5 días 15:08" u="1"/>
        <s v="12 días 15:16" u="1"/>
        <s v="8 días 15:17" u="1"/>
        <s v="8 días 15:21" u="1"/>
        <s v="8 días 15:32" u="1"/>
        <s v="2 días 15:46" u="1"/>
        <s v="6 días 15:47" u="1"/>
        <s v="9 días 16:05" u="1"/>
        <s v="8 días 16:09" u="1"/>
        <s v="6 días 16:10" u="1"/>
        <s v="7 días 16:13" u="1"/>
        <s v="2 días 16:14" u="1"/>
        <s v="3 días 16:16" u="1"/>
        <s v="8 días 16:17" u="1"/>
        <s v="2 días 16:21" u="1"/>
        <s v="5 días 16:22" u="1"/>
        <s v="2 días 16:24" u="1"/>
        <s v="5 días 16:25" u="1"/>
        <s v="2 días 16:27" u="1"/>
        <s v="8 días 16:35" u="1"/>
        <s v="8 días 16:37" u="1"/>
        <s v="9 días 16:39" u="1"/>
        <s v="5 días 16:41" u="1"/>
        <s v="8 días 16:42" u="1"/>
        <s v="5 días 16:43" u="1"/>
        <s v="12 días 16:44" u="1"/>
        <s v="8 días 16:45" u="1"/>
        <s v="12 días 16:52" u="1"/>
        <s v="8 días 16:52" u="1"/>
        <s v="8 días 16:59" u="1"/>
        <s v="12 días 17:01" u="1"/>
        <s v="2 días 17:03" u="1"/>
        <s v="5 días 17:04" u="1"/>
        <s v="8 días 17:05" u="1"/>
        <s v="12 días 17:07" u="1"/>
        <s v="8 días 17:07" u="1"/>
        <s v="12 días 17:09" u="1"/>
        <s v="8 días 17:11" u="1"/>
        <s v="8 días 17:18" u="1"/>
        <s v="8 días 17:25" u="1"/>
        <s v="8 días 17:37" u="1"/>
        <s v="8 días 17:45" u="1"/>
        <s v="3 días 17:49" u="1"/>
        <s v="2 días 17:57" u="1"/>
        <s v="5 días 17:57" u="1"/>
        <s v="8 días 18:08" u="1"/>
        <s v="2 días 18:17" u="1"/>
        <s v="2 días 19:18" u="1"/>
        <s v="3 días 19:19" u="1"/>
        <s v="9 días 20:14" u="1"/>
        <s v="3 días 21:47" u="1"/>
        <s v="8 días 06:23" u="1"/>
        <s v="3 días 07:18" u="1"/>
        <s v="6 días 07:24" u="1"/>
        <s v="3 días 07:49" u="1"/>
        <s v="3 días 08:00" u="1"/>
        <s v="6 días 08:09" u="1"/>
        <s v="9 días 08:15" u="1"/>
        <s v="6 días 08:18" u="1"/>
        <s v="9 días 08:22" u="1"/>
        <s v="9 días 08:23" u="1"/>
        <s v="9 días 08:25" u="1"/>
        <s v="4 días 08:28" u="1"/>
        <s v="9 días 08:35" u="1"/>
        <s v="9 días 08:38" u="1"/>
        <s v="6 días 08:40" u="1"/>
        <s v="3 días 08:42" u="1"/>
        <s v="9 días 08:49" u="1"/>
        <s v="3 días 08:57" u="1"/>
        <s v="9 días 08:58" u="1"/>
        <s v="9 días 09:04" u="1"/>
        <s v="10 días 09:05" u="1"/>
        <s v="3 días 09:08" u="1"/>
        <s v="13 días 09:09" u="1"/>
        <s v="13 días 09:11" u="1"/>
        <s v="9 días 09:37" u="1"/>
        <s v="3 días 09:38" u="1"/>
        <s v="3 días 09:40" u="1"/>
        <s v="13 días 09:42" u="1"/>
        <s v="13 días 09:48" u="1"/>
        <s v="9 días 09:55" u="1"/>
        <s v="9 días 09:58" u="1"/>
        <s v="13 días 10:04" u="1"/>
        <s v="9 días 10:08" u="1"/>
        <s v="9 días 10:10" u="1"/>
        <s v="9 días 10:23" u="1"/>
        <s v="3 días 10:35" u="1"/>
        <s v="6 días 10:42" u="1"/>
        <s v="9 días 10:49" u="1"/>
        <s v="9 días 10:51" u="1"/>
        <s v="13 días 11:09" u="1"/>
        <s v="9 días 11:17" u="1"/>
        <s v="9 días 11:18" u="1"/>
        <s v="13 días 11:29" u="1"/>
        <s v="7 días 11:40" u="1"/>
        <s v="3 días 11:46" u="1"/>
        <s v="9 días 11:48" u="1"/>
        <s v="3 días 11:55" u="1"/>
        <s v="3 días 11:59" u="1"/>
        <s v="3 días 12:02" u="1"/>
        <s v="6 días 12:04" u="1"/>
        <s v="8 días 12:12" u="1"/>
        <s v="6 días 12:13" u="1"/>
        <s v="6 días 12:14" u="1"/>
        <s v="10 días 12:17" u="1"/>
        <s v="3 días 12:29" u="1"/>
        <s v="10 días 12:32" u="1"/>
        <s v="6 días 12:36" u="1"/>
        <s v="3 días 12:42" u="1"/>
        <s v="6 días 12:42" u="1"/>
        <s v="8 días 12:46" u="1"/>
        <s v="6 días 12:50" u="1"/>
        <s v="3 días 12:59" u="1"/>
        <s v="13 días 13:05" u="1"/>
        <s v="6 días 13:05" u="1"/>
        <s v="7 días 13:19" u="1"/>
        <s v="6 días 13:21" u="1"/>
        <s v="8 días 13:32" u="1"/>
        <s v="4 días 13:36" u="1"/>
        <s v="9 días 13:57" u="1"/>
        <s v="9 días 13:59" u="1"/>
        <s v="9 días 14:02" u="1"/>
        <s v="4 días 14:11" u="1"/>
        <s v="13 días 14:13" u="1"/>
        <s v="3 días 14:20" u="1"/>
        <s v="7 días 14:23" u="1"/>
        <s v="9 días 14:28" u="1"/>
        <s v="9 días 14:39" u="1"/>
        <s v="13 días 14:49" u="1"/>
        <s v="10 días 14:49" u="1"/>
        <s v="9 días 14:51" u="1"/>
        <s v="3 días 14:52" u="1"/>
        <s v="7 días 14:54" u="1"/>
        <s v="4 días 14:55" u="1"/>
        <s v="9 días 14:56" u="1"/>
        <s v="3 días 15:00" u="1"/>
        <s v="9 días 15:02" u="1"/>
        <s v="10 días 15:06" u="1"/>
        <s v="9 días 15:19" u="1"/>
        <s v="3 días 15:22" u="1"/>
        <s v="9 días 15:27" u="1"/>
        <s v="13 días 15:28" u="1"/>
        <s v="4 días 15:31" u="1"/>
        <s v="4 días 15:34" u="1"/>
        <s v="9 días 15:35" u="1"/>
        <s v="9 días 15:37" u="1"/>
        <s v="9 días 15:38" u="1"/>
        <s v="9 días 15:39" u="1"/>
        <s v="6 días 15:42" u="1"/>
        <s v="7 días 15:45" u="1"/>
        <s v="13 días 15:55" u="1"/>
        <s v="4 días 15:56" u="1"/>
        <s v="13 días 16:00" u="1"/>
        <s v="4 días 16:01" u="1"/>
        <s v="6 días 16:02" u="1"/>
        <s v="6 días 16:06" u="1"/>
        <s v="13 días 16:08" u="1"/>
        <s v="9 días 16:12" u="1"/>
        <s v="4 días 16:13" u="1"/>
        <s v="8 días 16:18" u="1"/>
        <s v="4 días 16:23" u="1"/>
        <s v="3 días 16:25" u="1"/>
        <s v="9 días 16:28" u="1"/>
        <s v="9 días 16:31" u="1"/>
        <s v="9 días 16:47" u="1"/>
        <s v="7 días 16:57" u="1"/>
        <s v="8 días 17:02" u="1"/>
        <s v="9 días 17:03" u="1"/>
        <s v="9 días 17:04" u="1"/>
        <s v="6 días 17:12" u="1"/>
        <s v="9 días 17:19" u="1"/>
        <s v="9 días 17:30" u="1"/>
        <s v="3 días 18:08" u="1"/>
        <s v="3 días 18:10" u="1"/>
        <s v="3 días 18:21" u="1"/>
        <s v="3 días 19:35" u="1"/>
        <s v="4 días 20:56" u="1"/>
        <s v="3 días 10:36" u="1"/>
        <s v="13 días 10:47" u="1"/>
        <s v="3 días 11:38" u="1"/>
        <s v="13 días 11:55" u="1"/>
        <s v="8 días 12:37" u="1"/>
        <s v="13 días 13:26" u="1"/>
        <s v="6 días 07:14" u="1"/>
        <s v="3 días 09:11" u="1"/>
        <s v="4 días 11:18" u="1"/>
        <s v="6 días 20:28" u="1"/>
        <s v="10 días 06:47" u="1"/>
        <s v="14 días 07:01" u="1"/>
        <s v="4 días 08:27" u="1"/>
        <s v="8 días 08:27" u="1"/>
        <s v="4 días 08:32" u="1"/>
        <s v="10 días 08:44" u="1"/>
        <s v="10 días 08:48" u="1"/>
        <s v="10 días 08:51" u="1"/>
        <s v="10 días 08:55" u="1"/>
        <s v="10 días 08:56" u="1"/>
        <s v="10 días 08:57" u="1"/>
        <s v="10 días 08:59" u="1"/>
        <s v="10 días 09:00" u="1"/>
        <s v="10 días 09:02" u="1"/>
        <s v="7 días 09:06" u="1"/>
        <s v="4 días 09:06" u="1"/>
        <s v="8 días 09:18" u="1"/>
        <s v="5 días 09:20" u="1"/>
        <s v="8 días 09:29" u="1"/>
        <s v="11 días 09:29" u="1"/>
        <s v="14 días 09:34" u="1"/>
        <s v="14 días 09:43" u="1"/>
        <s v="11 días 09:53" u="1"/>
        <s v="8 días 09:56" u="1"/>
        <s v="10 días 10:00" u="1"/>
        <s v="4 días 10:05" u="1"/>
        <s v="11 días 10:06" u="1"/>
        <s v="11 días 10:11" u="1"/>
        <s v="4 días 10:13" u="1"/>
        <s v="14 días 10:20" u="1"/>
        <s v="4 días 10:22" u="1"/>
        <s v="14 días 10:23" u="1"/>
        <s v="7 días 10:26" u="1"/>
        <s v="10 días 10:31" u="1"/>
        <s v="14 días 10:33" u="1"/>
        <s v="14 días 10:37" u="1"/>
        <s v="2 días 10:39" u="1"/>
        <s v="14 días 10:41" u="1"/>
        <s v="14 días 10:44" u="1"/>
        <s v="9 días 10:48" u="1"/>
        <s v="4 días 10:51" u="1"/>
        <s v="14 días 10:52" u="1"/>
        <s v="10 días 10:54" u="1"/>
        <s v="14 días 10:55" u="1"/>
        <s v="4 días 10:59" u="1"/>
        <s v="5 días 11:02" u="1"/>
        <s v="5 días 11:05" u="1"/>
        <s v="11 días 11:11" u="1"/>
        <s v="14 días 11:11" u="1"/>
        <s v="14 días 11:12" u="1"/>
        <s v="5 días 11:19" u="1"/>
        <s v="8 días 11:28" u="1"/>
        <s v="10 días 11:32" u="1"/>
        <s v="14 días 11:39" u="1"/>
        <s v="14 días 11:47" u="1"/>
        <s v="5 días 11:48" u="1"/>
        <s v="9 días 12:00" u="1"/>
        <s v="8 días 12:03" u="1"/>
        <s v="14 días 12:05" u="1"/>
        <s v="10 días 12:10" u="1"/>
        <s v="14 días 12:14" u="1"/>
        <s v="9 días 12:16" u="1"/>
        <s v="5 días 12:27" u="1"/>
        <s v="14 días 12:29" u="1"/>
        <s v="14 días 12:48" u="1"/>
        <s v="4 días 13:04" u="1"/>
        <s v="14 días 13:16" u="1"/>
        <s v="8 días 13:18" u="1"/>
        <s v="14 días 13:32" u="1"/>
        <s v="4 días 13:35" u="1"/>
        <s v="4 días 13:38" u="1"/>
        <s v="14 días 13:51" u="1"/>
        <s v="4 días 13:57" u="1"/>
        <s v="11 días 14:05" u="1"/>
        <s v="4 días 14:10" u="1"/>
        <s v="14 días 14:16" u="1"/>
        <s v="14 días 14:19" u="1"/>
        <s v="5 días 14:34" u="1"/>
        <s v="14 días 14:35" u="1"/>
        <s v="14 días 14:55" u="1"/>
        <s v="8 días 14:55" u="1"/>
        <s v="14 días 15:14" u="1"/>
        <s v="4 días 15:29" u="1"/>
        <s v="1 días 14:01" u="1"/>
        <s v="1 días 11:07" u="1"/>
        <s v="0 días 14:52" u="1"/>
        <s v="0 días 12:14" u="1"/>
        <s v="0 días 14:51" u="1"/>
        <s v="0 días 14:48" u="1"/>
        <s v="0 días 15:20" u="1"/>
        <s v="3 días 16:21" u="1"/>
        <s v="0 días 14:14" u="1"/>
        <s v="1 días 08:25" u="1"/>
        <s v="2 días 07:46" u="1"/>
        <s v="1 días 19:45" u="1"/>
        <s v="0 días 15:47" u="1"/>
        <s v="3 días 09:12" u="1"/>
        <s v="1 días 07:32" u="1"/>
        <s v="0 días 12:49" u="1"/>
        <s v="0 días 15:38" u="1"/>
        <s v="9 días 11:09" u="1"/>
        <s v="5 días 07:01" u="1"/>
        <s v="0 días 12:52" u="1"/>
        <s v="0 días 12:25" u="1"/>
        <s v="6 días 11:45" u="1"/>
        <s v="0 días 14:22" u="1"/>
        <s v="0 días 11:43" u="1"/>
        <s v="0 días 11:54" u="1"/>
        <s v="0 días 12:06" u="1"/>
        <s v="0 días 13:40" u="1"/>
        <s v="0 días 13:41" u="1"/>
        <s v="0 días 13:53" u="1"/>
        <s v="0 días 14:00" u="1"/>
        <s v="0 días 14:28" u="1"/>
        <s v="0 días 14:32" u="1"/>
        <s v="0 días 14:57" u="1"/>
        <s v="0 días 15:16" u="1"/>
        <s v="0 días 15:17" u="1"/>
        <s v="0 días 15:44" u="1"/>
        <s v="0 días 16:00" u="1"/>
        <s v="1 días 10:56" u="1"/>
        <s v="0 días 12:12" u="1"/>
        <s v="1 días 13:13" u="1"/>
        <s v="1 días 14:46" u="1"/>
        <s v="2 días 07:40" u="1"/>
        <s v="1 días 12:52" u="1"/>
        <s v="2 días 18:22" u="1"/>
        <s v="3 días 14:12" u="1"/>
        <s v="3 días 15:27" u="1"/>
        <s v="0 días 15:33" u="1"/>
        <s v="8 días 15:22" u="1"/>
        <s v="4 días 17:08" u="1"/>
        <s v="2 días 12:44" u="1"/>
        <s v="2 días 13:41" u="1"/>
        <s v="2 días 16:17" u="1"/>
        <s v="0 días 16:33" u="1"/>
        <s v="3 días 17:18" u="1"/>
        <s v="1 días 10:52" u="1"/>
        <s v="0 días 11:44" u="1"/>
        <s v="0 días 11:45" u="1"/>
        <s v="0 días 11:53" u="1"/>
        <s v="0 días 11:59" u="1"/>
        <s v="0 días 12:02" u="1"/>
        <s v="0 días 12:57" u="1"/>
        <s v="0 días 13:03" u="1"/>
        <s v="0 días 13:12" u="1"/>
        <s v="1 días 13:18" u="1"/>
        <s v="0 días 14:06" u="1"/>
        <s v="0 días 14:34" u="1"/>
        <s v="0 días 15:06" u="1"/>
        <s v="0 días 15:42" u="1"/>
        <s v="6 días 15:51" u="1"/>
        <s v="0 días 16:08" u="1"/>
        <s v="1 días 16:45" u="1"/>
        <s v="0 días 17:18" u="1"/>
        <s v="0 días 17:27" u="1"/>
        <s v="1 días 13:25" u="1"/>
        <s v="1 días 15:15" u="1"/>
        <s v="4 días 15:51" u="1"/>
        <s v="2 días 09:59" u="1"/>
        <s v="2 días 11:06" u="1"/>
        <s v="2 días 17:47" u="1"/>
        <s v="3 días 07:46" u="1"/>
        <s v="9 días 09:26" u="1"/>
        <s v="9 días 09:33" u="1"/>
        <s v="0 días 07:37" u="1"/>
        <s v="0 días 11:39" u="1"/>
        <s v="0 días 09:16" u="1"/>
        <s v="0 días 08:02" u="1"/>
        <s v="5 días 07:15" u="1"/>
        <s v="3 días 09:47" u="1"/>
        <s v="0 días 09:38" u="1"/>
        <s v="4 días 07:59" u="1"/>
        <s v="9 días 11:12" u="1"/>
        <s v="0 días 09:55" u="1"/>
        <s v="1 días 11:45" u="1"/>
        <s v="1 días 14:05" u="1"/>
        <s v="0 días 08:01" u="1"/>
        <s v="0 días 09:01" u="1"/>
        <s v="0 días 09:04" u="1"/>
        <s v="0 días 09:23" u="1"/>
        <s v="0 días 10:08" u="1"/>
        <s v="0 días 10:39" u="1"/>
        <s v="0 días 10:51" u="1"/>
        <s v="0 días 15:37" u="1"/>
        <s v="2 días 07:45" u="1"/>
        <s v="2 días 07:53" u="1"/>
        <s v="2 días 10:10" u="1"/>
        <s v="2 días 10:20" u="1"/>
        <s v="0 días 11:04" u="1"/>
        <s v="2 días 11:53" u="1"/>
        <s v="2 días 16:33" u="1"/>
        <s v="2 días 16:38" u="1"/>
        <s v="0 días 08:09" u="1"/>
        <s v="2 días 16:37" u="1"/>
        <s v="2 días 17:18" u="1"/>
        <s v="2 días 14:17" u="1"/>
        <s v="0 días 06:26" u="1"/>
        <s v="0 días 08:21" u="1"/>
        <s v="0 días 08:51" u="1"/>
        <s v="0 días 08:59" u="1"/>
        <s v="0 días 09:17" u="1"/>
        <s v="3 días 09:24" u="1"/>
        <s v="0 días 09:26" u="1"/>
        <s v="0 días 09:28" u="1"/>
        <s v="0 días 09:30" u="1"/>
        <s v="0 días 09:43" u="1"/>
        <s v="0 días 10:15" u="1"/>
        <s v="0 días 10:24" u="1"/>
        <s v="0 días 10:28" u="1"/>
        <s v="0 días 10:32" u="1"/>
        <s v="0 días 10:34" u="1"/>
        <s v="0 días 10:47" u="1"/>
        <s v="0 días 11:10" u="1"/>
        <s v="0 días 11:22" u="1"/>
        <s v="1 días 12:23" u="1"/>
        <s v="0 días 13:39" u="1"/>
        <s v="0 días 13:52" u="1"/>
        <s v="1 días 16:33" u="1"/>
        <s v="1 días 16:37" u="1"/>
        <s v="2 días 11:39" u="1"/>
        <s v="4 días 12:31" u="1"/>
        <s v="4 días 12:33" u="1"/>
        <s v="4 días 12:47" u="1"/>
        <s v="4 días 14:52" u="1"/>
        <s v="5 días 07:22" u="1"/>
        <s v="3 días 09:18" u="1"/>
        <s v="1 días 07:06" u="1"/>
        <s v="1 días 09:48" u="1"/>
        <s v="1 días 10:32" u="1"/>
        <s v="1 días 14:02" u="1"/>
        <s v="9 días 12:57" u="1"/>
        <s v="7 días 11:31" u="1"/>
        <s v="8 días 11:12" u="1"/>
        <s v="3 días 13:00" u="1"/>
        <s v="2 días 12:26" u="1"/>
        <s v="10 días 11:18" u="1"/>
        <s v="2 días 14:35" u="1"/>
        <s v="6 días 08:48" u="1"/>
        <s v="8 días 08:29" u="1"/>
        <s v="8 días 10:03" u="1"/>
        <s v="4 días 09:31" u="1"/>
        <s v="9 días 09:24" u="1"/>
        <s v="5 días 07:48" u="1"/>
        <s v="3 días 14:27" u="1"/>
        <s v="3 días 14:28" u="1"/>
        <s v="5 días 09:53" u="1"/>
        <s v="2 días 12:53" u="1"/>
        <s v="8 días 17:34" u="1"/>
        <s v="10 días 11:33" u="1"/>
        <s v="7 días 12:52" u="1"/>
        <s v="7 días 09:23" u="1"/>
        <s v="4 días 09:33" u="1"/>
        <s v="6 días 13:53" u="1"/>
        <s v="6 días 08:53" u="1"/>
        <s v="4 días 10:35" u="1"/>
        <s v="4 días 11:11" u="1"/>
        <s v="9 días 15:43" u="1"/>
        <s v="8 días 14:35" u="1"/>
        <s v="9 días 15:44" u="1"/>
        <s v="2 días 18:20" u="1"/>
        <s v="0 días 16:36" u="1"/>
        <s v="9 días 15:46" u="1"/>
        <s v="8 días 09:54" u="1"/>
        <s v="5 días 14:51" u="1"/>
        <s v="6 días 09:03" u="1"/>
        <s v="10 días 10:27" u="1"/>
        <s v="1 días 14:42" u="1"/>
        <s v="10 días 10:56" u="1"/>
        <s v="5 días 08:33" u="1"/>
        <s v="12 días 09:51" u="1"/>
        <s v="6 días 07:08" u="1"/>
        <s v="2 días 15:27" u="1"/>
        <s v="7 días 14:10" u="1"/>
        <s v="1 días 12:14" u="1"/>
        <s v="1 días 14:48" u="1"/>
        <s v="3 días 07:13" u="1"/>
        <s v="6 días 09:04" u="1"/>
        <s v="3 días 13:37" u="1"/>
        <s v="1 días 07:37" u="1"/>
        <s v="6 días 19:03" u="1"/>
        <s v="6 días 19:04" u="1"/>
        <s v="2 días 07:31" u="1"/>
        <s v="6 días 14:26" u="1"/>
        <s v="6 días 06:56" u="1"/>
        <s v="4 días 16:21" u="1"/>
        <s v="5 días 10:17" u="1"/>
        <s v="7 días 16:29" u="1"/>
        <s v="1 días 11:39" u="1"/>
        <s v="10 días 13:20" u="1"/>
        <s v="10 días 09:52" u="1"/>
        <s v="14 días 09:52" u="1"/>
        <s v="2 días 08:46" u="1"/>
        <s v="1 días 09:55" u="1"/>
        <s v="5 días 11:15" u="1"/>
        <s v="8 días 17:01" u="1"/>
        <s v="3 días 07:37" u="1"/>
        <s v="3 días 07:39" u="1"/>
        <s v="3 días 07:43" u="1"/>
        <s v="1 días 08:02" u="1"/>
        <s v="4 días 12:57" u="1"/>
        <s v="4 días 18:36" u="1"/>
        <s v="4 días 12:43" u="1"/>
        <s v="7 días 09:32" u="1"/>
        <s v="7 días 20:38" u="1"/>
        <s v="8 días 16:41" u="1"/>
        <s v="9 días 11:51" u="1"/>
        <s v="4 días 19:23" u="1"/>
        <s v="0 días 15:30" u="1"/>
        <s v="11 días 07:13" u="1"/>
        <s v="7 días 09:22" u="1"/>
        <s v="1 días 19:10" u="1"/>
        <s v="9 días 13:39" u="1"/>
        <s v="4 días 10:16" u="1"/>
        <s v="6 días 07:15" u="1"/>
        <s v="6 días 08:49" u="1"/>
        <s v="4 días 08:05" u="1"/>
        <s v="6 días 16:53" u="1"/>
        <s v="4 días 13:43" u="1"/>
        <s v="7 días 08:03" u="1"/>
        <s v="7 días 08:00" u="1"/>
        <s v="9 días 11:24" u="1"/>
        <s v="9 días 11:06" u="1"/>
        <s v="2 días 08:25" u="1"/>
        <s v="6 días 12:49" u="1"/>
        <s v="10 días 09:40" u="1"/>
        <s v="4 días 19:29" u="1"/>
        <s v="4 días 19:27" u="1"/>
        <s v="5 días 09:39" u="1"/>
        <s v="5 días 15:39" u="1"/>
        <s v="8 días 12:35" u="1"/>
        <s v="9 días 10:07" u="1"/>
        <s v="2 días 19:45" u="1"/>
        <s v="6 días 12:55" u="1"/>
        <s v="5 días 10:49" u="1"/>
        <s v="6 días 17:48" u="1"/>
        <s v="2 días 08:34" u="1"/>
        <s v="3 días 09:35" u="1"/>
        <s v="6 días 11:49" u="1"/>
        <s v="1 días 17:39" u="1"/>
        <s v="5 días 10:51" u="1"/>
        <s v="1 días 16:53" u="1"/>
        <s v="3 días 14:26" u="1"/>
        <s v="1 días 15:47" u="1"/>
        <s v="2 días 07:30" u="1"/>
        <s v="5 días 11:20" u="1"/>
        <s v="10 días 13:30" u="1"/>
        <s v="6 días 06:55" u="1"/>
        <s v="4 días 09:19" u="1"/>
        <s v="9 días 11:16" u="1"/>
        <s v="1 días 20:30" u="1"/>
        <s v="1 días 20:19" u="1"/>
        <s v="1 días 20:26" u="1"/>
        <s v="7 días 18:34" u="1"/>
        <s v="1 días 20:20" u="1"/>
        <s v="7 días 07:39" u="1"/>
        <s v="9 días 14:18" u="1"/>
        <s v="10 días 09:03" u="1"/>
        <s v="11 días 15:33" u="1"/>
        <s v="10 días 10:14" u="1"/>
        <s v="10 días 14:40" u="1"/>
        <s v="2 días 13:28" u="1"/>
        <s v="4 días 07:26" u="1"/>
        <s v="4 días 15:07" u="1"/>
        <s v="4 días 09:12" u="1"/>
        <s v="3 días 18:37" u="1"/>
        <s v="2 días 15:48" u="1"/>
        <s v="4 días 08:26" u="1"/>
        <s v="9 días 18:32" u="1"/>
        <s v="5 días 14:22" u="1"/>
        <s v="7 días 18:06" u="1"/>
        <s v="12 días 09:47" u="1"/>
        <s v="12 días 08:01" u="1"/>
        <s v="12 días 08:10" u="1"/>
        <s v="5 días 07:59" u="1"/>
        <s v="7 días 08:21" u="1"/>
        <s v="11 días 08:13" u="1"/>
        <s v="10 días 08:43" u="1"/>
        <s v="7 días 15:09" u="1"/>
        <s v="7 días 08:01" u="1"/>
        <s v="8 días 11:07" u="1"/>
        <s v="8 días 10:46" u="1"/>
        <s v="6 días 13:01" u="1"/>
        <s v="11 días 08:54" u="1"/>
        <s v="5 días 13:03" u="1"/>
        <s v="7 días 07:46" u="1"/>
        <s v="2 días 07:17" u="1"/>
        <s v="10 días 14:29" u="1"/>
        <s v="10 días 14:30" u="1"/>
        <s v="10 días 14:31" u="1"/>
        <s v="7 días 18:09" u="1"/>
        <s v="10 días 10:21" u="1"/>
        <s v="5 días 13:24" u="1"/>
        <s v="10 días 16:20" u="1"/>
        <s v="8 días 13:54" u="1"/>
        <s v="8 días 08:32" u="1"/>
        <s v="7 días 20:31" u="1"/>
        <s v="2 días 07:32" u="1"/>
        <s v="13 días 13:57" u="1"/>
        <s v="4 días 15:46" u="1"/>
        <s v="7 días 07:43" u="1"/>
        <s v="7 días 16:25" u="1"/>
        <s v="12 días 08:20" u="1"/>
        <s v="12 días 08:16" u="1"/>
        <s v="11 días 11:27" u="1"/>
        <s v="3 días 07:00" u="1"/>
        <s v="10 días 14:32" u="1"/>
        <s v="10 días 15:03" u="1"/>
        <s v="1 días 12:49" u="1"/>
        <s v="7 días 11:26" u="1"/>
        <s v="6 días 12:15" u="1"/>
        <s v="7 días 06:22" u="1"/>
        <s v="6 días 13:42" u="1"/>
        <s v="10 días 11:12" u="1"/>
        <s v="4 días 12:10" u="1"/>
        <s v="10 días 11:09" u="1"/>
        <s v="0 días 15:10" u="1"/>
        <s v="0 días 15:25" u="1"/>
        <s v="0 días 16:13" u="1"/>
        <s v="1 días 07:54" u="1"/>
        <s v="8 días 06:32" u="1"/>
        <s v="8 días 16:01" u="1"/>
        <s v="12 días 16:15" u="1"/>
        <s v="1 días 14:43" u="1"/>
        <s v="5 días 17:02" u="1"/>
        <s v="7 días 07:50" u="1"/>
        <s v="1 días 15:38" u="1"/>
        <s v="1 días 15:53" u="1"/>
        <s v="4 días 13:19" u="1"/>
        <s v="5 días 17:00" u="1"/>
        <s v="7 días 17:54" u="1"/>
        <s v="6 días 07:01" u="1"/>
        <s v="6 días 07:54" u="1"/>
        <s v="9 días 06:35" u="1"/>
        <s v="2 días 10:27" u="1"/>
        <s v="6 días 07:47" u="1"/>
        <s v="6 días 16:12" u="1"/>
        <s v="2 días 14:16" u="1"/>
        <s v="2 días 15:03" u="1"/>
        <s v="9 días 13:40" u="1"/>
        <s v="6 días 13:09" u="1"/>
        <s v="2 días 16:04" u="1"/>
        <s v="8 días 13:29" u="1"/>
        <s v="2 días 16:29" u="1"/>
        <s v="2 días 17:33" u="1"/>
        <s v="1 días 12:25" u="1"/>
        <s v="4 días 11:00" u="1"/>
        <s v="3 días 08:26" u="1"/>
        <s v="3 días 10:16" u="1"/>
        <s v="5 días 16:00" u="1"/>
        <s v="10 días 09:57" u="1"/>
        <s v="3 días 17:16" u="1"/>
        <s v="4 días 08:55" u="1"/>
        <s v="8 días 09:15" u="1"/>
        <s v="2 días 14:05" u="1"/>
        <s v="8 días 15:40" u="1"/>
        <s v="3 días 10:40" u="1"/>
        <s v="4 días 15:19" u="1"/>
        <s v="0 días 15:40" u="1"/>
        <s v="0 días 15:55" u="1"/>
        <s v="8 días 15:49" u="1"/>
        <s v="0 días 16:55" u="1"/>
        <s v="0 días 17:05" u="1"/>
        <s v="4 días 06:26" u="1"/>
        <s v="9 días 14:37" u="1"/>
        <s v="1 días 09:02" u="1"/>
        <s v="2 días 09:04" u="1"/>
        <s v="10 días 09:12" u="1"/>
        <s v="1 días 09:23" u="1"/>
        <s v="1 días 10:08" u="1"/>
        <s v="1 días 10:51" u="1"/>
        <s v="5 días 11:08" u="1"/>
        <s v="1 días 11:43" u="1"/>
        <s v="1 días 12:06" u="1"/>
        <s v="1 días 13:41" u="1"/>
        <s v="10 días 09:31" u="1"/>
        <s v="1 días 13:53" u="1"/>
        <s v="1 días 14:00" u="1"/>
        <s v="7 días 14:40" u="1"/>
        <s v="1 días 14:32" u="1"/>
        <s v="5 días 14:36" u="1"/>
        <s v="1 días 14:57" u="1"/>
        <s v="9 días 13:25" u="1"/>
        <s v="1 días 15:17" u="1"/>
        <s v="1 días 15:37" u="1"/>
        <s v="1 días 16:02" u="1"/>
        <s v="1 días 16:22" u="1"/>
        <s v="8 días 14:38" u="1"/>
        <s v="1 días 16:50" u="1"/>
        <s v="1 días 17:04" u="1"/>
        <s v="1 días 17:45" u="1"/>
        <s v="3 días 06:41" u="1"/>
        <s v="2 días 18:39" u="1"/>
        <s v="2 días 07:21" u="1"/>
        <s v="2 días 07:35" u="1"/>
        <s v="2 días 07:44" u="1"/>
        <s v="2 días 08:52" u="1"/>
        <s v="6 días 09:10" u="1"/>
        <s v="6 días 09:26" u="1"/>
        <s v="3 días 08:47" u="1"/>
        <s v="10 días 07:27" u="1"/>
        <s v="10 días 07:32" u="1"/>
        <s v="9 días 13:49" u="1"/>
        <s v="9 días 14:52" u="1"/>
        <s v="2 días 12:12" u="1"/>
        <s v="6 días 12:34" u="1"/>
        <s v="11 días 15:23" u="1"/>
        <s v="7 días 14:43" u="1"/>
        <s v="2 días 14:46" u="1"/>
        <s v="9 días 11:57" u="1"/>
        <s v="3 días 06:00" u="1"/>
        <s v="3 días 07:40" u="1"/>
        <s v="3 días 07:45" u="1"/>
        <s v="3 días 07:53" u="1"/>
        <s v="4 días 08:10" u="1"/>
        <s v="3 días 10:10" u="1"/>
        <s v="3 días 10:26" u="1"/>
        <s v="11 días 07:59" u="1"/>
        <s v="3 días 11:17" u="1"/>
        <s v="3 días 11:33" u="1"/>
        <s v="3 días 11:53" u="1"/>
        <s v="7 días 12:26" u="1"/>
        <s v="3 días 12:44" u="1"/>
        <s v="7 días 12:45" u="1"/>
        <s v="2 días 12:52" u="1"/>
        <s v="3 días 13:07" u="1"/>
        <s v="7 días 13:07" u="1"/>
        <s v="4 días 14:47" u="1"/>
        <s v="4 días 06:35" u="1"/>
        <s v="4 días 06:36" u="1"/>
        <s v="10 días 14:59" u="1"/>
        <s v="3 días 15:50" u="1"/>
        <s v="7 días 15:58" u="1"/>
        <s v="7 días 16:08" u="1"/>
        <s v="3 días 16:15" u="1"/>
        <s v="3 días 16:33" u="1"/>
        <s v="3 días 16:38" u="1"/>
        <s v="3 días 16:49" u="1"/>
        <s v="4 días 17:06" u="1"/>
        <s v="3 días 17:11" u="1"/>
        <s v="4 días 17:15" u="1"/>
        <s v="7 días 17:33" u="1"/>
        <s v="3 días 18:22" u="1"/>
        <s v="3 días 18:51" u="1"/>
        <s v="4 días 06:57" u="1"/>
        <s v="8 días 07:24" u="1"/>
        <s v="8 días 07:38" u="1"/>
        <s v="1 días 08:09" u="1"/>
        <s v="8 días 08:45" u="1"/>
        <s v="8 días 08:47" u="1"/>
        <s v="4 días 09:43" u="1"/>
        <s v="4 días 10:00" u="1"/>
        <s v="8 días 10:19" u="1"/>
        <s v="4 días 11:28" u="1"/>
        <s v="3 días 12:32" u="1"/>
        <s v="4 días 13:48" u="1"/>
        <s v="4 días 14:12" u="1"/>
        <s v="3 días 14:31" u="1"/>
        <s v="4 días 14:33" u="1"/>
        <s v="4 días 14:50" u="1"/>
        <s v="8 días 15:07" u="1"/>
        <s v="12 días 06:31" u="1"/>
        <s v="4 días 15:20" u="1"/>
        <s v="4 días 15:23" u="1"/>
        <s v="4 días 15:27" u="1"/>
        <s v="1 días 15:33" u="1"/>
        <s v="8 días 15:56" u="1"/>
        <s v="12 días 14:25" u="1"/>
        <s v="8 días 17:09" u="1"/>
        <s v="6 días 07:10" u="1"/>
        <s v="3 días 20:25" u="1"/>
        <s v="9 días 07:41" u="1"/>
        <s v="5 días 08:07" u="1"/>
        <s v="2 días 09:03" u="1"/>
        <s v="6 días 07:11" u="1"/>
        <s v="9 días 09:25" u="1"/>
        <s v="9 días 09:28" u="1"/>
        <s v="9 días 09:43" u="1"/>
        <s v="11 días 15:24" u="1"/>
        <s v="9 días 10:44" u="1"/>
        <s v="9 días 10:59" u="1"/>
        <s v="5 días 11:23" u="1"/>
        <s v="5 días 11:41" u="1"/>
        <s v="5 días 11:46" u="1"/>
        <s v="5 días 11:50" u="1"/>
        <s v="4 días 11:54" u="1"/>
        <s v="6 días 07:16" u="1"/>
        <s v="5 días 13:09" u="1"/>
        <s v="5 días 13:30" u="1"/>
        <s v="5 días 14:00" u="1"/>
        <s v="5 días 14:02" u="1"/>
        <s v="5 días 14:03" u="1"/>
        <s v="5 días 14:08" u="1"/>
        <s v="9 días 14:09" u="1"/>
        <s v="9 días 14:17" u="1"/>
        <s v="9 días 14:22" u="1"/>
        <s v="5 días 14:32" u="1"/>
        <s v="9 días 14:36" u="1"/>
        <s v="9 días 14:48" u="1"/>
        <s v="9 días 15:22" u="1"/>
        <s v="5 días 15:29" u="1"/>
        <s v="5 días 16:19" u="1"/>
        <s v="3 días 16:37" u="1"/>
        <s v="9 días 16:46" u="1"/>
        <s v="11 días 15:26" u="1"/>
        <s v="5 días 16:52" u="1"/>
        <s v="5 días 16:56" u="1"/>
        <s v="5 días 17:08" u="1"/>
        <s v="5 días 17:13" u="1"/>
        <s v="5 días 17:31" u="1"/>
        <s v="5 días 18:00" u="1"/>
        <s v="9 días 18:52" u="1"/>
        <s v="3 días 19:02" u="1"/>
        <s v="5 días 19:56" u="1"/>
        <s v="4 días 11:22" u="1"/>
        <s v="3 días 13:23" u="1"/>
        <s v="6 días 06:54" u="1"/>
        <s v="10 días 07:17" u="1"/>
        <s v="7 días 09:36" u="1"/>
        <s v="3 días 08:03" u="1"/>
        <s v="6 días 08:24" u="1"/>
        <s v="10 días 08:34" u="1"/>
        <s v="10 días 09:20" u="1"/>
        <s v="4 días 09:42" u="1"/>
        <s v="10 días 10:37" u="1"/>
        <s v="6 días 11:47" u="1"/>
        <s v="10 días 11:53" u="1"/>
        <s v="6 días 11:56" u="1"/>
        <s v="7 días 12:11" u="1"/>
        <s v="3 días 12:11" u="1"/>
        <s v="6 días 12:19" u="1"/>
        <s v="7 días 14:27" u="1"/>
        <s v="7 días 06:16" u="1"/>
        <s v="7 días 06:17" u="1"/>
        <s v="7 días 06:18" u="1"/>
        <s v="3 días 13:02" u="1"/>
        <s v="5 días 13:06" u="1"/>
        <s v="6 días 13:08" u="1"/>
        <s v="10 días 13:31" u="1"/>
        <s v="3 días 13:41" u="1"/>
        <s v="11 días 07:09" u="1"/>
        <s v="10 días 14:12" u="1"/>
        <s v="6 días 14:13" u="1"/>
        <s v="6 días 14:16" u="1"/>
        <s v="5 días 14:18" u="1"/>
        <s v="3 días 14:25" u="1"/>
        <s v="6 días 14:53" u="1"/>
        <s v="6 días 15:02" u="1"/>
        <s v="10 días 15:12" u="1"/>
        <s v="6 días 15:15" u="1"/>
        <s v="10 días 15:25" u="1"/>
        <s v="6 días 15:40" u="1"/>
        <s v="6 días 15:48" u="1"/>
        <s v="0 días 16:03" u="1"/>
        <s v="6 días 16:04" u="1"/>
        <s v="3 días 16:17" u="1"/>
        <s v="3 días 16:18" u="1"/>
        <s v="10 días 16:21" u="1"/>
        <s v="0 días 16:23" u="1"/>
        <s v="5 días 16:28" u="1"/>
        <s v="7 días 16:39" u="1"/>
        <s v="6 días 16:43" u="1"/>
        <s v="0 días 16:45" u="1"/>
        <s v="0 días 17:12" u="1"/>
        <s v="4 días 17:18" u="1"/>
        <s v="1 días 17:25" u="1"/>
        <s v="4 días 17:26" u="1"/>
        <s v="3 días 17:30" u="1"/>
        <s v="0 días 17:37" u="1"/>
        <s v="5 días 17:38" u="1"/>
        <s v="0 días 17:43" u="1"/>
        <s v="0 días 17:46" u="1"/>
        <s v="0 días 17:51" u="1"/>
        <s v="0 días 17:54" u="1"/>
        <s v="0 días 17:57" u="1"/>
        <s v="0 días 17:59" u="1"/>
        <s v="6 días 18:02" u="1"/>
        <s v="6 días 18:05" u="1"/>
        <s v="0 días 18:14" u="1"/>
        <s v="10 días 18:23" u="1"/>
        <s v="0 días 19:27" u="1"/>
        <s v="10 días 20:30" u="1"/>
        <s v="4 días 05:00" u="1"/>
        <s v="7 días 06:37" u="1"/>
        <s v="7 días 06:59" u="1"/>
        <s v="7 días 07:09" u="1"/>
        <s v="7 días 07:23" u="1"/>
        <s v="7 días 07:44" u="1"/>
        <s v="12 días 09:38" u="1"/>
        <s v="4 días 07:56" u="1"/>
        <s v="7 días 07:57" u="1"/>
        <s v="7 días 07:58" u="1"/>
        <s v="8 días 08:04" u="1"/>
        <s v="11 días 08:05" u="1"/>
        <s v="4 días 08:06" u="1"/>
        <s v="7 días 08:11" u="1"/>
        <s v="7 días 08:16" u="1"/>
        <s v="7 días 08:17" u="1"/>
        <s v="1 días 08:21" u="1"/>
        <s v="11 días 08:24" u="1"/>
        <s v="11 días 08:28" u="1"/>
        <s v="11 días 08:52" u="1"/>
        <s v="1 días 08:59" u="1"/>
        <s v="7 días 09:08" u="1"/>
        <s v="1 días 09:17" u="1"/>
        <s v="4 días 09:24" u="1"/>
        <s v="1 días 09:28" u="1"/>
        <s v="11 días 09:30" u="1"/>
        <s v="7 días 09:50" u="1"/>
        <s v="11 días 10:01" u="1"/>
        <s v="5 días 10:15" u="1"/>
        <s v="1 días 10:15" u="1"/>
        <s v="1 días 10:24" u="1"/>
        <s v="1 días 10:28" u="1"/>
        <s v="11 días 10:28" u="1"/>
        <s v="1 días 10:34" u="1"/>
        <s v="7 días 10:36" u="1"/>
        <s v="7 días 06:24" u="1"/>
        <s v="1 días 10:47" u="1"/>
        <s v="2 días 10:52" u="1"/>
        <s v="7 días 10:52" u="1"/>
        <s v="7 días 10:57" u="1"/>
        <s v="11 días 10:58" u="1"/>
        <s v="11 días 11:00" u="1"/>
        <s v="7 días 11:04" u="1"/>
        <s v="11 días 11:13" u="1"/>
        <s v="7 días 11:14" u="1"/>
        <s v="11 días 11:20" u="1"/>
        <s v="1 días 11:22" u="1"/>
        <s v="7 días 11:30" u="1"/>
        <s v="7 días 11:37" u="1"/>
        <s v="1 días 11:44" u="1"/>
        <s v="1 días 11:53" u="1"/>
        <s v="7 días 12:18" u="1"/>
        <s v="11 días 12:22" u="1"/>
        <s v="2 días 12:23" u="1"/>
        <s v="11 días 12:25" u="1"/>
        <s v="2 días 12:35" u="1"/>
        <s v="11 días 12:47" u="1"/>
        <s v="1 días 13:03" u="1"/>
        <s v="8 días 13:17" u="1"/>
        <s v="2 días 13:18" u="1"/>
        <s v="4 días 13:32" u="1"/>
        <s v="11 días 13:38" u="1"/>
        <s v="1 días 13:39" u="1"/>
        <s v="1 días 13:52" u="1"/>
        <s v="11 días 13:55" u="1"/>
        <s v="1 días 14:06" u="1"/>
        <s v="6 días 14:19" u="1"/>
        <s v="1 días 14:34" u="1"/>
        <s v="1 días 14:41" u="1"/>
        <s v="7 días 14:42" u="1"/>
        <s v="6 días 15:03" u="1"/>
        <s v="7 días 15:14" u="1"/>
        <s v="12 días 10:45" u="1"/>
        <s v="11 días 15:48" u="1"/>
        <s v="7 días 15:50" u="1"/>
        <s v="7 días 15:51" u="1"/>
        <s v="11 días 15:53" u="1"/>
        <s v="7 días 15:54" u="1"/>
        <s v="4 días 15:59" u="1"/>
        <s v="11 días 16:02" u="1"/>
        <s v="1 días 16:08" u="1"/>
        <s v="11 días 16:40" u="1"/>
        <s v="7 días 16:49" u="1"/>
        <s v="7 días 16:50" u="1"/>
        <s v="7 días 16:54" u="1"/>
        <s v="1 días 17:18" u="1"/>
        <s v="7 días 17:20" u="1"/>
        <s v="11 días 17:21" u="1"/>
        <s v="7 días 17:22" u="1"/>
        <s v="1 días 17:22" u="1"/>
        <s v="11 días 18:05" u="1"/>
        <s v="1 días 18:13" u="1"/>
        <s v="1 días 18:35" u="1"/>
        <s v="1 días 20:52" u="1"/>
        <s v="8 días 06:53" u="1"/>
        <s v="2 días 07:04" u="1"/>
        <s v="2 días 08:23" u="1"/>
        <s v="5 días 08:39" u="1"/>
        <s v="9 días 13:15" u="1"/>
        <s v="2 días 08:58" u="1"/>
        <s v="2 días 09:00" u="1"/>
        <s v="8 días 09:09" u="1"/>
        <s v="8 días 09:14" u="1"/>
        <s v="12 días 09:21" u="1"/>
        <s v="5 días 09:30" u="1"/>
        <s v="12 días 09:41" u="1"/>
        <s v="3 días 09:42" u="1"/>
        <s v="12 días 09:46" u="1"/>
        <s v="3 días 09:57" u="1"/>
        <s v="12 días 10:12" u="1"/>
        <s v="8 días 10:13" u="1"/>
        <s v="6 días 10:20" u="1"/>
        <s v="12 días 10:24" u="1"/>
        <s v="6 días 10:25" u="1"/>
        <s v="12 días 10:25" u="1"/>
        <s v="8 días 10:32" u="1"/>
        <s v="2 días 10:41" u="1"/>
        <s v="8 días 11:03" u="1"/>
        <s v="12 días 11:19" u="1"/>
        <s v="8 días 11:36" u="1"/>
        <s v="3 días 11:39" u="1"/>
        <s v="12 días 11:46" u="1"/>
        <s v="8 días 11:53" u="1"/>
        <s v="8 días 11:54" u="1"/>
        <s v="8 días 12:02" u="1"/>
        <s v="12 días 12:21" u="1"/>
        <s v="2 días 12:31" u="1"/>
        <s v="5 días 12:31" u="1"/>
        <s v="5 días 12:33" u="1"/>
        <s v="5 días 12:47" u="1"/>
        <s v="8 días 12:54" u="1"/>
        <s v="12 días 13:14" u="1"/>
        <s v="2 días 13:25" u="1"/>
        <s v="12 días 13:27" u="1"/>
        <s v="2 días 13:51" u="1"/>
        <s v="8 días 13:52" u="1"/>
        <s v="8 días 14:15" u="1"/>
        <s v="8 días 14:20" u="1"/>
        <s v="8 días 14:25" u="1"/>
        <s v="12 días 14:33" u="1"/>
        <s v="6 días 14:44" u="1"/>
        <s v="8 días 14:50" u="1"/>
        <s v="5 días 14:52" u="1"/>
        <s v="8 días 14:58" u="1"/>
        <s v="3 días 14:58" u="1"/>
        <s v="8 días 15:04" u="1"/>
        <s v="8 días 15:05" u="1"/>
        <s v="2 días 15:09" u="1"/>
        <s v="8 días 15:10" u="1"/>
        <s v="8 días 15:11" u="1"/>
        <s v="2 días 15:13" u="1"/>
        <s v="8 días 15:13" u="1"/>
        <s v="8 días 15:28" u="1"/>
        <s v="8 días 15:31" u="1"/>
        <s v="2 días 15:32" u="1"/>
        <s v="5 días 15:51" u="1"/>
        <s v="2 días 16:05" u="1"/>
        <s v="8 días 16:07" u="1"/>
        <s v="8 días 16:11" u="1"/>
        <s v="8 días 16:14" u="1"/>
        <s v="9 días 16:24" u="1"/>
        <s v="9 días 16:30" u="1"/>
        <s v="3 días 16:31" u="1"/>
        <s v="8 días 16:48" u="1"/>
        <s v="8 días 16:51" u="1"/>
        <s v="8 días 16:55" u="1"/>
        <s v="6 días 17:10" u="1"/>
        <s v="2 días 17:23" u="1"/>
        <s v="8 días 17:36" u="1"/>
        <s v="12 días 17:45" u="1"/>
        <s v="2 días 17:50" u="1"/>
        <s v="3 días 17:53" u="1"/>
        <s v="2 días 20:09" u="1"/>
        <s v="6 días 20:33" u="1"/>
        <s v="3 días 07:07" u="1"/>
        <s v="9 días 07:18" u="1"/>
        <s v="6 días 07:22" u="1"/>
        <s v="6 días 07:34" u="1"/>
        <s v="6 días 07:42" u="1"/>
        <s v="9 días 07:45" u="1"/>
        <s v="9 días 07:55" u="1"/>
        <s v="3 días 07:58" u="1"/>
        <s v="9 días 08:08" u="1"/>
        <s v="6 días 08:37" u="1"/>
        <s v="9 días 08:41" u="1"/>
        <s v="13 días 09:16" u="1"/>
        <s v="4 días 09:18" u="1"/>
        <s v="6 días 09:21" u="1"/>
        <s v="9 días 09:27" u="1"/>
        <s v="4 días 09:34" u="1"/>
        <s v="9 días 09:39" u="1"/>
        <s v="9 días 09:44" u="1"/>
        <s v="13 días 09:44" u="1"/>
        <s v="9 días 09:48" u="1"/>
        <s v="9 días 10:16" u="1"/>
        <s v="9 días 10:29" u="1"/>
        <s v="13 días 10:29" u="1"/>
        <s v="9 días 10:30" u="1"/>
        <s v="3 días 10:33" u="1"/>
        <s v="10 días 10:43" u="1"/>
        <s v="13 días 10:51" u="1"/>
        <s v="13 días 10:57" u="1"/>
        <s v="6 días 11:01" u="1"/>
        <s v="6 días 11:10" u="1"/>
        <s v="9 días 11:34" u="1"/>
        <s v="9 días 11:38" u="1"/>
        <s v="4 días 11:40" u="1"/>
        <s v="13 días 11:45" u="1"/>
        <s v="13 días 11:50" u="1"/>
        <s v="6 días 12:20" u="1"/>
        <s v="6 días 12:25" u="1"/>
        <s v="9 días 12:27" u="1"/>
        <s v="7 días 12:36" u="1"/>
        <s v="6 días 12:53" u="1"/>
        <s v="13 días 13:11" u="1"/>
        <s v="9 días 13:16" u="1"/>
        <s v="3 días 13:33" u="1"/>
        <s v="7 días 13:37" u="1"/>
        <s v="3 días 13:42" u="1"/>
        <s v="3 días 13:45" u="1"/>
        <s v="9 días 13:50" u="1"/>
        <s v="3 días 13:54" u="1"/>
        <s v="8 días 13:58" u="1"/>
        <s v="4 días 14:01" u="1"/>
        <s v="13 días 14:02" u="1"/>
        <s v="9 días 14:06" u="1"/>
        <s v="9 días 14:08" u="1"/>
        <s v="9 días 14:21" u="1"/>
        <s v="13 días 14:23" u="1"/>
        <s v="9 días 14:41" u="1"/>
        <s v="13 días 14:51" u="1"/>
        <s v="9 días 15:00" u="1"/>
        <s v="4 días 15:05" u="1"/>
        <s v="6 días 15:08" u="1"/>
        <s v="13 días 15:16" u="1"/>
        <s v="9 días 15:17" u="1"/>
        <s v="9 días 15:21" u="1"/>
        <s v="9 días 15:32" u="1"/>
        <s v="3 días 15:46" u="1"/>
        <s v="7 días 15:47" u="1"/>
        <s v="10 días 16:03" u="1"/>
        <s v="10 días 16:05" u="1"/>
        <s v="9 días 16:09" u="1"/>
        <s v="7 días 16:10" u="1"/>
        <s v="8 días 16:13" u="1"/>
        <s v="9 días 16:17" u="1"/>
        <s v="3 días 16:27" u="1"/>
        <s v="9 días 16:37" u="1"/>
        <s v="10 días 16:39" u="1"/>
        <s v="13 días 16:44" u="1"/>
        <s v="13 días 16:52" u="1"/>
        <s v="13 días 17:01" u="1"/>
        <s v="3 días 17:03" u="1"/>
        <s v="13 días 17:07" u="1"/>
        <s v="13 días 17:09" u="1"/>
        <s v="3 días 17:47" u="1"/>
        <s v="4 días 17:49" u="1"/>
        <s v="3 días 18:17" u="1"/>
        <s v="3 días 19:18" u="1"/>
        <s v="4 días 19:19" u="1"/>
        <s v="10 días 20:14" u="1"/>
        <s v="4 días 21:47" u="1"/>
        <s v="9 días 06:23" u="1"/>
        <s v="2 días 07:06" u="1"/>
        <s v="10 días 08:19" u="1"/>
        <s v="10 días 08:23" u="1"/>
        <s v="10 días 08:25" u="1"/>
        <s v="4 días 08:57" u="1"/>
        <s v="10 días 09:04" u="1"/>
        <s v="11 días 09:05" u="1"/>
        <s v="14 días 09:09" u="1"/>
        <s v="14 días 09:11" u="1"/>
        <s v="10 días 09:33" u="1"/>
        <s v="10 días 09:37" u="1"/>
        <s v="14 días 09:42" u="1"/>
        <s v="14 días 09:48" u="1"/>
        <s v="10 días 09:55" u="1"/>
        <s v="14 días 10:04" u="1"/>
        <s v="10 días 10:08" u="1"/>
        <s v="10 días 10:23" u="1"/>
        <s v="2 días 10:32" u="1"/>
        <s v="14 días 11:09" u="1"/>
        <s v="14 días 11:29" u="1"/>
        <s v="8 días 11:30" u="1"/>
        <s v="8 días 11:40" u="1"/>
        <s v="10 días 11:41" u="1"/>
        <s v="5 días 11:44" u="1"/>
        <s v="4 días 11:46" u="1"/>
        <s v="4 días 11:55" u="1"/>
        <s v="4 días 11:59" u="1"/>
        <s v="4 días 12:02" u="1"/>
        <s v="9 días 12:12" u="1"/>
        <s v="11 días 12:17" u="1"/>
        <s v="4 días 12:29" u="1"/>
        <s v="9 días 12:46" u="1"/>
        <s v="14 días 13:05" u="1"/>
        <s v="8 días 13:19" u="1"/>
        <s v="9 días 13:32" u="1"/>
        <s v="5 días 13:36" u="1"/>
        <s v="2 días 14:02" u="1"/>
        <s v="5 días 14:11" u="1"/>
        <s v="14 días 14:13" u="1"/>
        <s v="8 días 14:23" u="1"/>
        <s v="1 días 15:21" u="1"/>
        <s v="0 días 13:50" u="1"/>
        <s v="0 días 12:32" u="1"/>
        <s v="0 días 12:09" u="1"/>
        <s v="0 días 12:15" u="1"/>
        <s v="0 días 14:10" u="1"/>
        <s v="1 días 09:51" u="1"/>
        <s v="7 días 09:59" u="1"/>
        <s v="0 días 14:50" u="1"/>
        <s v="0 días 12:26" u="1"/>
        <s v="7 días 09:26" u="1"/>
        <s v="7 días 09:34" u="1"/>
        <s v="0 días 12:19" u="1"/>
        <s v="0 días 12:48" u="1"/>
        <s v="0 días 14:46" u="1"/>
        <s v="0 días 11:55" u="1"/>
        <s v="0 días 13:18" u="1"/>
        <s v="0 días 14:20" u="1"/>
        <s v="0 días 14:49" u="1"/>
        <s v="4 días 19:10" u="1"/>
        <s v="1 días 14:44" u="1"/>
        <s v="3 días 15:28" u="1"/>
        <s v="3 días 17:46" u="1"/>
        <s v="6 días 16:00" u="1"/>
        <s v="6 días 07:12" u="1"/>
        <s v="0 días 12:23" u="1"/>
        <s v="0 días 12:41" u="1"/>
        <s v="6 días 14:02" u="1"/>
        <s v="0 días 11:52" u="1"/>
        <s v="0 días 11:58" u="1"/>
        <s v="1 días 12:03" u="1"/>
        <s v="0 días 12:20" u="1"/>
        <s v="1 días 12:21" u="1"/>
        <s v="1 días 12:38" u="1"/>
        <s v="0 días 12:45" u="1"/>
        <s v="0 días 13:06" u="1"/>
        <s v="0 días 13:25" u="1"/>
        <s v="0 días 13:26" u="1"/>
        <s v="1 días 13:46" u="1"/>
        <s v="0 días 13:47" u="1"/>
        <s v="0 días 13:49" u="1"/>
        <s v="1 días 14:10" u="1"/>
        <s v="0 días 14:45" u="1"/>
        <s v="1 días 08:27" u="1"/>
        <s v="8 días 08:33" u="1"/>
        <s v="7 días 13:21" u="1"/>
        <s v="10 días 15:22" u="1"/>
        <s v="10 días 11:23" u="1"/>
        <s v="0 días 10:42" u="1"/>
        <s v="0 días 10:38" u="1"/>
        <s v="0 días 09:56" u="1"/>
        <s v="11 días 08:09" u="1"/>
        <s v="2 días 12:58" u="1"/>
        <s v="0 días 10:21" u="1"/>
        <s v="0 días 10:54" u="1"/>
        <s v="0 días 06:48" u="1"/>
        <s v="13 días 11:53" u="1"/>
        <s v="0 días 07:40" u="1"/>
        <s v="0 días 09:08" u="1"/>
        <s v="1 días 17:14" u="1"/>
        <s v="0 días 08:55" u="1"/>
        <s v="0 días 09:35" u="1"/>
        <s v="0 días 09:46" u="1"/>
        <s v="0 días 09:51" u="1"/>
        <s v="0 días 10:14" u="1"/>
        <s v="0 días 10:48" u="1"/>
        <s v="0 días 10:58" u="1"/>
        <s v="0 días 11:00" u="1"/>
        <s v="0 días 11:33" u="1"/>
        <s v="0 días 11:37" u="1"/>
        <s v="4 días 12:23" u="1"/>
        <s v="0 días 14:01" u="1"/>
        <s v="0 días 14:41" u="1"/>
        <s v="0 días 17:24" u="1"/>
        <s v="0 días 10:03" u="1"/>
        <s v="0 días 16:35" u="1"/>
        <s v="3 días 06:40" u="1"/>
        <s v="4 días 06:34" u="1"/>
        <s v="2 días 15:58" u="1"/>
        <s v="0 días 09:57" u="1"/>
        <s v="7 días 11:05" u="1"/>
        <s v="5 días 10:29" u="1"/>
        <s v="2 días 12:38" u="1"/>
        <s v="1 días 13:48" u="1"/>
        <s v="2 días 17:34" u="1"/>
        <s v="2 días 17:56" u="1"/>
        <s v="1 días 11:08" u="1"/>
        <s v="2 días 12:14" u="1"/>
        <s v="1 días 16:26" u="1"/>
        <s v="2 días 16:53" u="1"/>
        <s v="2 días 19:25" u="1"/>
        <s v="2 días 19:26" u="1"/>
        <s v="2 días 19:42" u="1"/>
        <s v="2 días 19:59" u="1"/>
        <s v="2 días 20:02" u="1"/>
        <s v="2 días 20:04" u="1"/>
        <s v="2 días 23:21" u="1"/>
        <s v="2 días 23:22" u="1"/>
        <s v="2 días 23:23" u="1"/>
        <s v="3 días 01:26" u="1"/>
        <s v="3 días 05:25" u="1"/>
        <s v="3 días 05:29" u="1"/>
        <s v="3 días 05:30" u="1"/>
        <s v="3 días 07:23" u="1"/>
        <s v="0 días 11:32" u="1"/>
        <s v="0 días 11:38" u="1"/>
        <s v="5 días 17:44" u="1"/>
        <s v="4 días 18:12" u="1"/>
        <s v="0 días 23:21" u="1"/>
        <s v="0 días 23:24" u="1"/>
        <s v="3 días 05:15" u="1"/>
        <s v="3 días 05:19" u="1"/>
        <s v="0 días 07:05" u="1"/>
        <s v="0 días 07:09" u="1"/>
        <s v="0 días 07:20" u="1"/>
        <s v="0 días 07:50" u="1"/>
        <s v="1 días 07:51" u="1"/>
        <s v="0 días 07:59" u="1"/>
        <s v="0 días 08:04" u="1"/>
        <s v="0 días 08:06" u="1"/>
        <s v="0 días 08:56" u="1"/>
        <s v="6 días 10:49" u="1"/>
        <s v="1 días 12:07" u="1"/>
        <s v="1 días 12:09" u="1"/>
        <s v="3 días 12:17" u="1"/>
        <s v="1 días 12:41" u="1"/>
        <s v="1 días 12:44" u="1"/>
        <s v="1 días 12:47" u="1"/>
        <s v="1 días 12:56" u="1"/>
        <s v="3 días 13:05" u="1"/>
        <s v="6 días 13:10" u="1"/>
        <s v="1 días 13:15" u="1"/>
        <s v="1 días 13:55" u="1"/>
        <s v="1 días 13:58" u="1"/>
        <s v="6 días 14:45" u="1"/>
        <s v="0 días 17:10" u="1"/>
        <s v="1 días 17:19" u="1"/>
        <s v="6 días 17:59" u="1"/>
        <s v="1 días 07:53" u="1"/>
        <s v="7 días 08:40" u="1"/>
        <s v="7 días 11:35" u="1"/>
        <s v="2 días 12:54" u="1"/>
        <s v="1 días 13:26" u="1"/>
        <s v="3 días 07:50" u="1"/>
        <s v="3 días 12:58" u="1"/>
        <s v="3 días 14:41" u="1"/>
        <s v="3 días 15:09" u="1"/>
        <s v="0 días 15:45" u="1"/>
        <s v="0 días 16:09" u="1"/>
        <s v="0 días 19:22" u="1"/>
        <s v="8 días 11:31" u="1"/>
        <s v="4 días 13:00" u="1"/>
        <s v="3 días 12:26" u="1"/>
        <s v="2 días 15:21" u="1"/>
        <s v="7 días 08:48" u="1"/>
        <s v="9 días 08:29" u="1"/>
        <s v="9 días 10:03" u="1"/>
        <s v="5 días 09:31" u="1"/>
        <s v="10 días 09:24" u="1"/>
        <s v="6 días 07:48" u="1"/>
        <s v="10 días 15:40" u="1"/>
        <s v="4 días 14:28" u="1"/>
        <s v="6 días 09:53" u="1"/>
        <s v="3 días 12:53" u="1"/>
        <s v="1 días 13:50" u="1"/>
        <s v="8 días 12:52" u="1"/>
        <s v="4 días 15:52" u="1"/>
        <s v="7 días 13:53" u="1"/>
        <s v="7 días 08:53" u="1"/>
        <s v="5 días 10:35" u="1"/>
        <s v="5 días 11:11" u="1"/>
        <s v="6 días 12:17" u="1"/>
        <s v="1 días 10:42" u="1"/>
        <s v="3 días 18:20" u="1"/>
        <s v="9 días 09:54" u="1"/>
        <s v="4 días 09:56" u="1"/>
        <s v="2 días 14:42" u="1"/>
        <s v="11 días 10:56" u="1"/>
        <s v="6 días 08:33" u="1"/>
        <s v="7 días 07:08" u="1"/>
        <s v="5 días 13:35" u="1"/>
        <s v="4 días 07:13" u="1"/>
        <s v="2 días 07:37" u="1"/>
        <s v="7 días 19:03" u="1"/>
        <s v="7 días 19:04" u="1"/>
        <s v="3 días 07:31" u="1"/>
        <s v="7 días 14:26" u="1"/>
        <s v="7 días 06:56" u="1"/>
        <s v="5 días 16:21" u="1"/>
        <s v="6 días 10:17" u="1"/>
        <s v="8 días 10:26" u="1"/>
        <s v="8 días 16:29" u="1"/>
        <s v="7 días 07:14" u="1"/>
        <s v="1 días 10:38" u="1"/>
        <s v="0 días 19:36" u="1"/>
        <s v="2 días 09:55" u="1"/>
        <s v="6 días 11:15" u="1"/>
        <s v="4 días 07:37" u="1"/>
        <s v="4 días 07:39" u="1"/>
        <s v="4 días 07:43" u="1"/>
        <s v="2 días 08:02" u="1"/>
        <s v="1 días 12:15" u="1"/>
        <s v="8 días 09:32" u="1"/>
        <s v="8 días 20:38" u="1"/>
        <s v="5 días 19:23" u="1"/>
        <s v="1 días 15:30" u="1"/>
        <s v="12 días 07:13" u="1"/>
        <s v="8 días 09:22" u="1"/>
        <s v="7 días 11:09" u="1"/>
        <s v="1 días 09:56" u="1"/>
        <s v="4 días 11:33" u="1"/>
        <s v="2 días 19:10" u="1"/>
        <s v="5 días 10:16" u="1"/>
        <s v="5 días 10:22" u="1"/>
        <s v="7 días 07:15" u="1"/>
        <s v="5 días 08:05" u="1"/>
        <s v="8 días 08:03" u="1"/>
        <s v="8 días 08:00" u="1"/>
        <s v="7 días 12:50" u="1"/>
        <s v="3 días 08:25" u="1"/>
        <s v="7 días 12:49" u="1"/>
        <s v="5 días 19:29" u="1"/>
        <s v="5 días 19:27" u="1"/>
        <s v="12 días 08:09" u="1"/>
        <s v="3 días 19:45" u="1"/>
        <s v="7 días 12:55" u="1"/>
        <s v="7 días 17:48" u="1"/>
        <s v="3 días 08:34" u="1"/>
        <s v="1 días 10:21" u="1"/>
        <s v="4 días 09:35" u="1"/>
        <s v="7 días 11:49" u="1"/>
        <s v="2 días 17:39" u="1"/>
        <s v="7 días 15:18" u="1"/>
        <s v="4 días 16:51" u="1"/>
        <s v="2 días 15:47" u="1"/>
        <s v="3 días 07:30" u="1"/>
        <s v="6 días 11:20" u="1"/>
        <s v="7 días 13:26" u="1"/>
        <s v="7 días 06:55" u="1"/>
        <s v="5 días 09:19" u="1"/>
        <s v="10 días 11:16" u="1"/>
        <s v="2 días 20:30" u="1"/>
        <s v="2 días 20:19" u="1"/>
        <s v="2 días 20:26" u="1"/>
        <s v="8 días 18:34" u="1"/>
        <s v="1 días 06:48" u="1"/>
        <s v="2 días 20:20" u="1"/>
        <s v="8 días 07:39" u="1"/>
        <s v="12 días 15:33" u="1"/>
        <s v="11 días 10:14" u="1"/>
        <s v="3 días 13:28" u="1"/>
        <s v="5 días 07:26" u="1"/>
        <s v="4 días 18:37" u="1"/>
        <s v="1 días 09:53" u="1"/>
        <s v="13 días 08:10" u="1"/>
        <s v="10 días 11:17" u="1"/>
        <s v="0 días 19:38" u="1"/>
        <s v="0 días 19:44" u="1"/>
        <s v="5 días 08:26" u="1"/>
        <s v="10 días 18:32" u="1"/>
        <s v="5 días 13:38" u="1"/>
        <s v="8 días 09:59" u="1"/>
        <s v="1 días 07:52" u="1"/>
        <s v="8 días 18:06" u="1"/>
        <s v="1 días 14:50" u="1"/>
        <s v="6 días 07:59" u="1"/>
        <s v="8 días 08:21" u="1"/>
        <s v="12 días 08:13" u="1"/>
        <s v="8 días 15:09" u="1"/>
        <s v="9 días 10:46" u="1"/>
        <s v="7 días 13:01" u="1"/>
        <s v="6 días 11:19" u="1"/>
        <s v="6 días 13:03" u="1"/>
        <s v="8 días 07:46" u="1"/>
        <s v="3 días 07:17" u="1"/>
        <s v="14 días 11:53" u="1"/>
        <s v="10 días 08:35" u="1"/>
        <s v="8 días 18:09" u="1"/>
        <s v="6 días 13:24" u="1"/>
        <s v="11 días 16:20" u="1"/>
        <s v="9 días 13:54" u="1"/>
        <s v="8 días 20:31" u="1"/>
        <s v="3 días 07:32" u="1"/>
        <s v="14 días 13:57" u="1"/>
        <s v="5 días 14:28" u="1"/>
        <s v="5 días 06:35" u="1"/>
        <s v="8 días 16:25" u="1"/>
        <s v="4 días 07:00" u="1"/>
        <s v="11 días 15:03" u="1"/>
        <s v="1 días 07:40" u="1"/>
        <s v="11 días 10:15" u="1"/>
        <s v="1 días 12:19" u="1"/>
        <s v="0 días 16:10" u="1"/>
        <s v="2 días 12:49" u="1"/>
        <s v="7 días 12:15" u="1"/>
        <s v="1 días 12:48" u="1"/>
        <s v="7 días 13:42" u="1"/>
        <s v="1 días 15:10" u="1"/>
        <s v="9 días 06:32" u="1"/>
        <s v="13 días 16:15" u="1"/>
        <s v="2 días 15:53" u="1"/>
        <s v="6 días 17:00" u="1"/>
        <s v="8 días 17:54" u="1"/>
        <s v="7 días 07:01" u="1"/>
        <s v="7 días 07:54" u="1"/>
        <s v="10 días 06:35" u="1"/>
        <s v="3 días 10:27" u="1"/>
        <s v="7 días 07:47" u="1"/>
        <s v="7 días 13:09" u="1"/>
        <s v="3 días 17:33" u="1"/>
        <s v="2 días 12:25" u="1"/>
        <s v="0 días 17:01" u="1"/>
        <s v="4 días 17:16" u="1"/>
        <s v="2 días 17:14" u="1"/>
        <s v="5 días 08:55" u="1"/>
        <s v="1 días 09:46" u="1"/>
        <s v="1 días 10:14" u="1"/>
        <s v="1 días 10:48" u="1"/>
        <s v="3 días 14:05" u="1"/>
        <s v="5 días 11:18" u="1"/>
        <s v="1 días 11:37" u="1"/>
        <s v="5 días 12:23" u="1"/>
        <s v="9 días 15:40" u="1"/>
        <s v="1 días 15:40" u="1"/>
        <s v="1 días 15:55" u="1"/>
        <s v="9 días 15:49" u="1"/>
        <s v="1 días 17:05" u="1"/>
        <s v="0 días 17:19" u="1"/>
        <s v="1 días 17:24" u="1"/>
        <s v="5 días 19:10" u="1"/>
        <s v="5 días 06:26" u="1"/>
        <s v="10 días 14:37" u="1"/>
        <s v="2 días 09:02" u="1"/>
        <s v="11 días 09:12" u="1"/>
        <s v="2 días 09:23" u="1"/>
        <s v="6 días 11:08" u="1"/>
        <s v="2 días 11:43" u="1"/>
        <s v="11 días 09:31" u="1"/>
        <s v="2 días 13:53" u="1"/>
        <s v="5 días 11:28" u="1"/>
        <s v="8 días 14:40" u="1"/>
        <s v="2 días 14:57" u="1"/>
        <s v="10 días 13:25" u="1"/>
        <s v="2 días 15:17" u="1"/>
        <s v="2 días 15:37" u="1"/>
        <s v="1 días 16:35" u="1"/>
        <s v="9 días 14:38" u="1"/>
        <s v="2 días 17:04" u="1"/>
        <s v="4 días 06:40" u="1"/>
        <s v="2 días 17:45" u="1"/>
        <s v="4 días 06:41" u="1"/>
        <s v="3 días 18:39" u="1"/>
        <s v="3 días 07:35" u="1"/>
        <s v="3 días 07:44" u="1"/>
        <s v="3 días 08:52" u="1"/>
        <s v="7 días 09:10" u="1"/>
        <s v="5 días 06:34" u="1"/>
        <s v="4 días 08:47" u="1"/>
        <s v="11 días 07:27" u="1"/>
        <s v="11 días 07:32" u="1"/>
        <s v="10 días 13:49" u="1"/>
        <s v="10 días 14:52" u="1"/>
        <s v="3 días 12:12" u="1"/>
        <s v="3 días 12:31" u="1"/>
        <s v="7 días 12:34" u="1"/>
        <s v="12 días 15:23" u="1"/>
        <s v="8 días 14:43" u="1"/>
        <s v="3 días 14:46" u="1"/>
        <s v="3 días 15:58" u="1"/>
        <s v="10 días 11:57" u="1"/>
        <s v="10 días 12:00" u="1"/>
        <s v="4 días 06:00" u="1"/>
        <s v="4 días 07:40" u="1"/>
        <s v="4 días 07:53" u="1"/>
        <s v="5 días 08:10" u="1"/>
        <s v="4 días 10:10" u="1"/>
        <s v="8 días 11:05" u="1"/>
        <s v="12 días 07:59" u="1"/>
        <s v="11 días 13:48" u="1"/>
        <s v="8 días 12:26" u="1"/>
        <s v="3 días 12:38" u="1"/>
        <s v="4 días 12:44" u="1"/>
        <s v="8 días 12:45" u="1"/>
        <s v="3 días 12:52" u="1"/>
        <s v="8 días 13:07" u="1"/>
        <s v="3 días 13:25" u="1"/>
        <s v="8 días 14:54" u="1"/>
        <s v="4 días 15:00" u="1"/>
        <s v="5 días 06:36" u="1"/>
        <s v="11 días 14:59" u="1"/>
        <s v="8 días 15:58" u="1"/>
        <s v="8 días 16:08" u="1"/>
        <s v="4 días 16:15" u="1"/>
        <s v="4 días 16:33" u="1"/>
        <s v="4 días 16:36" u="1"/>
        <s v="5 días 17:06" u="1"/>
        <s v="5 días 17:15" u="1"/>
        <s v="8 días 17:33" u="1"/>
        <s v="3 días 17:34" u="1"/>
        <s v="4 días 18:22" u="1"/>
        <s v="4 días 18:51" u="1"/>
        <s v="5 días 06:57" u="1"/>
        <s v="9 días 07:24" u="1"/>
        <s v="9 días 07:38" u="1"/>
        <s v="9 días 08:45" u="1"/>
        <s v="5 días 08:57" u="1"/>
        <s v="5 días 09:43" u="1"/>
        <s v="5 días 10:00" u="1"/>
        <s v="9 días 10:19" u="1"/>
        <s v="4 días 12:32" u="1"/>
        <s v="9 días 13:18" u="1"/>
        <s v="5 días 13:48" u="1"/>
        <s v="5 días 14:33" u="1"/>
        <s v="9 días 14:55" u="1"/>
        <s v="9 días 15:07" u="1"/>
        <s v="5 días 15:20" u="1"/>
        <s v="5 días 15:23" u="1"/>
        <s v="5 días 15:27" u="1"/>
        <s v="2 días 15:33" u="1"/>
        <s v="9 días 15:56" u="1"/>
        <s v="9 días 17:09" u="1"/>
        <s v="5 días 17:39" u="1"/>
        <s v="5 días 17:43" u="1"/>
        <s v="4 días 17:46" u="1"/>
        <s v="0 días 19:17" u="1"/>
        <s v="3 días 19:25" u="1"/>
        <s v="0 días 19:25" u="1"/>
        <s v="0 días 19:26" u="1"/>
        <s v="3 días 19:26" u="1"/>
        <s v="0 días 19:28" u="1"/>
        <s v="0 días 19:29" u="1"/>
        <s v="0 días 19:30" u="1"/>
        <s v="0 días 19:31" u="1"/>
        <s v="0 días 19:32" u="1"/>
        <s v="0 días 19:33" u="1"/>
        <s v="3 días 19:42" u="1"/>
        <s v="0 días 19:46" u="1"/>
        <s v="0 días 19:58" u="1"/>
        <s v="3 días 19:59" u="1"/>
        <s v="0 días 19:59" u="1"/>
        <s v="0 días 20:00" u="1"/>
        <s v="0 días 20:01" u="1"/>
        <s v="7 días 07:10" u="1"/>
        <s v="3 días 20:02" u="1"/>
        <s v="0 días 20:03" u="1"/>
        <s v="0 días 20:04" u="1"/>
        <s v="4 días 20:25" u="1"/>
        <s v="3 días 23:21" u="1"/>
        <s v="0 días 23:22" u="1"/>
        <s v="3 días 23:22" u="1"/>
        <s v="3 días 23:23" u="1"/>
        <s v="4 días 01:26" u="1"/>
        <s v="1 días 01:27" u="1"/>
        <s v="1 días 01:29" u="1"/>
        <s v="1 días 01:30" u="1"/>
        <s v="1 días 01:31" u="1"/>
        <s v="1 días 01:41" u="1"/>
        <s v="1 días 05:21" u="1"/>
        <s v="1 días 05:24" u="1"/>
        <s v="4 días 05:25" u="1"/>
        <s v="4 días 05:29" u="1"/>
        <s v="4 días 05:30" u="1"/>
        <s v="1 días 05:33" u="1"/>
        <s v="1 días 05:49" u="1"/>
        <s v="10 días 07:41" u="1"/>
        <s v="6 días 08:07" u="1"/>
        <s v="10 días 08:07" u="1"/>
        <s v="1 días 08:07" u="1"/>
        <s v="7 días 07:11" u="1"/>
        <s v="7 días 07:12" u="1"/>
        <s v="10 días 09:25" u="1"/>
        <s v="10 días 09:28" u="1"/>
        <s v="12 días 15:24" u="1"/>
        <s v="10 días 10:39" u="1"/>
        <s v="10 días 10:44" u="1"/>
        <s v="10 días 10:59" u="1"/>
        <s v="6 días 11:23" u="1"/>
        <s v="1 días 11:32" u="1"/>
        <s v="6 días 11:44" u="1"/>
        <s v="6 días 11:46" u="1"/>
        <s v="6 días 11:50" u="1"/>
        <s v="7 días 07:16" u="1"/>
        <s v="6 días 12:30" u="1"/>
        <s v="10 días 13:46" u="1"/>
        <s v="1 días 13:47" u="1"/>
        <s v="6 días 14:00" u="1"/>
        <s v="6 días 14:03" u="1"/>
        <s v="10 días 14:09" u="1"/>
        <s v="10 días 14:17" u="1"/>
        <s v="10 días 14:22" u="1"/>
        <s v="10 días 14:36" u="1"/>
        <s v="10 días 14:48" u="1"/>
        <s v="6 días 15:29" u="1"/>
        <s v="6 días 16:19" u="1"/>
        <s v="6 días 16:32" u="1"/>
        <s v="4 días 16:37" u="1"/>
        <s v="6 días 16:41" u="1"/>
        <s v="10 días 16:46" u="1"/>
        <s v="12 días 15:26" u="1"/>
        <s v="6 días 16:56" u="1"/>
        <s v="0 días 17:08" u="1"/>
        <s v="6 días 17:08" u="1"/>
        <s v="6 días 17:13" u="1"/>
        <s v="6 días 17:31" u="1"/>
        <s v="6 días 17:44" u="1"/>
        <s v="6 días 18:00" u="1"/>
        <s v="5 días 18:12" u="1"/>
        <s v="10 días 18:52" u="1"/>
        <s v="4 días 19:02" u="1"/>
        <s v="6 días 19:56" u="1"/>
        <s v="1 días 23:21" u="1"/>
        <s v="1 días 23:24" u="1"/>
        <s v="4 días 05:15" u="1"/>
        <s v="1 días 05:18" u="1"/>
        <s v="4 días 13:23" u="1"/>
        <s v="1 días 05:16" u="1"/>
        <s v="1 días 05:17" u="1"/>
        <s v="1 días 05:19" u="1"/>
        <s v="4 días 05:19" u="1"/>
        <s v="1 días 05:20" u="1"/>
        <s v="0 días 20:19" u="1"/>
        <s v="0 días 23:43" u="1"/>
        <s v="7 días 06:54" u="1"/>
        <s v="1 días 07:05" u="1"/>
        <s v="11 días 07:17" u="1"/>
        <s v="1 días 07:20" u="1"/>
        <s v="4 días 07:28" u="1"/>
        <s v="1 días 07:50" u="1"/>
        <s v="2 días 07:51" u="1"/>
        <s v="1 días 08:04" u="1"/>
        <s v="7 días 08:24" u="1"/>
        <s v="11 días 08:34" u="1"/>
        <s v="1 días 08:56" u="1"/>
        <s v="7 días 09:16" u="1"/>
        <s v="11 días 09:20" u="1"/>
        <s v="11 días 10:09" u="1"/>
        <s v="11 días 10:37" u="1"/>
        <s v="11 días 11:53" u="1"/>
        <s v="7 días 11:56" u="1"/>
        <s v="7 días 11:58" u="1"/>
        <s v="2 días 12:03" u="1"/>
        <s v="7 días 12:04" u="1"/>
        <s v="2 días 12:09" u="1"/>
        <s v="8 días 12:11" u="1"/>
        <s v="7 días 12:19" u="1"/>
        <s v="1 días 12:20" u="1"/>
        <s v="2 días 12:21" u="1"/>
        <s v="2 días 12:41" u="1"/>
        <s v="1 días 12:45" u="1"/>
        <s v="2 días 12:47" u="1"/>
        <s v="2 días 12:56" u="1"/>
        <s v="4 días 13:02" u="1"/>
        <s v="1 días 13:06" u="1"/>
        <s v="6 días 13:06" u="1"/>
        <s v="7 días 13:08" u="1"/>
        <s v="7 días 13:10" u="1"/>
        <s v="2 días 13:15" u="1"/>
        <s v="11 días 13:31" u="1"/>
        <s v="1 días 13:49" u="1"/>
        <s v="12 días 07:09" u="1"/>
        <s v="2 días 13:55" u="1"/>
        <s v="2 días 13:58" u="1"/>
        <s v="2 días 14:06" u="1"/>
        <s v="11 días 14:12" u="1"/>
        <s v="7 días 14:13" u="1"/>
        <s v="7 días 14:16" u="1"/>
        <s v="7 días 14:19" u="1"/>
        <s v="11 días 14:31" u="1"/>
        <s v="7 días 14:45" u="1"/>
        <s v="1 días 14:45" u="1"/>
        <s v="7 días 14:53" u="1"/>
        <s v="11 días 15:12" u="1"/>
        <s v="7 días 15:15" u="1"/>
        <s v="11 días 15:25" u="1"/>
        <s v="7 días 15:40" u="1"/>
        <s v="7 días 15:48" u="1"/>
        <s v="7 días 16:04" u="1"/>
        <s v="4 días 16:17" u="1"/>
        <s v="4 días 16:18" u="1"/>
        <s v="11 días 16:21" u="1"/>
        <s v="7 días 16:26" u="1"/>
        <s v="6 días 16:28" u="1"/>
        <s v="7 días 16:38" u="1"/>
        <s v="1 días 17:12" u="1"/>
        <s v="5 días 17:18" u="1"/>
        <s v="2 días 17:19" u="1"/>
        <s v="2 días 17:25" u="1"/>
        <s v="4 días 17:30" u="1"/>
        <s v="1 días 17:37" u="1"/>
        <s v="6 días 17:38" u="1"/>
        <s v="1 días 17:43" u="1"/>
        <s v="1 días 17:46" u="1"/>
        <s v="1 días 17:51" u="1"/>
        <s v="1 días 17:54" u="1"/>
        <s v="7 días 17:59" u="1"/>
        <s v="1 días 17:59" u="1"/>
        <s v="7 días 18:02" u="1"/>
        <s v="7 días 18:05" u="1"/>
        <s v="1 días 18:14" u="1"/>
        <s v="11 días 18:23" u="1"/>
        <s v="11 días 20:30" u="1"/>
        <s v="5 días 05:00" u="1"/>
        <s v="8 días 06:37" u="1"/>
        <s v="8 días 06:59" u="1"/>
        <s v="8 días 07:09" u="1"/>
        <s v="8 días 07:23" u="1"/>
        <s v="8 días 07:44" u="1"/>
        <s v="8 días 07:50" u="1"/>
        <s v="5 días 07:56" u="1"/>
        <s v="8 días 07:57" u="1"/>
        <s v="8 días 07:58" u="1"/>
        <s v="9 días 08:04" u="1"/>
        <s v="12 días 08:05" u="1"/>
        <s v="5 días 08:06" u="1"/>
        <s v="8 días 08:11" u="1"/>
        <s v="8 días 08:16" u="1"/>
        <s v="8 días 08:17" u="1"/>
        <s v="2 días 08:21" u="1"/>
        <s v="12 días 08:24" u="1"/>
        <s v="12 días 08:28" u="1"/>
        <s v="9 días 08:33" u="1"/>
        <s v="8 días 08:36" u="1"/>
        <s v="8 días 08:40" u="1"/>
        <s v="12 días 08:52" u="1"/>
        <s v="8 días 09:08" u="1"/>
        <s v="8 días 09:11" u="1"/>
        <s v="8 días 09:13" u="1"/>
        <s v="2 días 09:17" u="1"/>
        <s v="2 días 09:28" u="1"/>
        <s v="12 días 09:30" u="1"/>
        <s v="8 días 09:36" u="1"/>
        <s v="8 días 09:50" u="1"/>
        <s v="12 días 10:01" u="1"/>
        <s v="8 días 10:06" u="1"/>
        <s v="2 días 10:15" u="1"/>
        <s v="12 días 10:28" u="1"/>
        <s v="8 días 10:38" u="1"/>
        <s v="8 días 10:52" u="1"/>
        <s v="8 días 10:57" u="1"/>
        <s v="12 días 10:58" u="1"/>
        <s v="12 días 11:00" u="1"/>
        <s v="8 días 11:04" u="1"/>
        <s v="12 días 11:13" u="1"/>
        <s v="8 días 11:14" u="1"/>
        <s v="12 días 11:20" u="1"/>
        <s v="2 días 11:22" u="1"/>
        <s v="8 días 11:35" u="1"/>
        <s v="8 días 11:37" u="1"/>
        <s v="8 días 11:57" u="1"/>
        <s v="8 días 12:05" u="1"/>
        <s v="8 días 12:18" u="1"/>
        <s v="2 días 12:19" u="1"/>
        <s v="12 días 12:22" u="1"/>
        <s v="3 días 12:23" u="1"/>
        <s v="8 días 12:24" u="1"/>
        <s v="12 días 12:25" u="1"/>
        <s v="3 días 12:35" u="1"/>
        <s v="12 días 12:47" u="1"/>
        <s v="5 días 12:56" u="1"/>
        <s v="2 días 13:03" u="1"/>
        <s v="9 días 13:17" u="1"/>
        <s v="3 días 13:18" u="1"/>
        <s v="2 días 13:26" u="1"/>
        <s v="12 días 13:38" u="1"/>
        <s v="2 días 13:39" u="1"/>
        <s v="12 días 13:55" u="1"/>
        <s v="5 días 14:21" u="1"/>
        <s v="2 días 14:34" u="1"/>
        <s v="2 días 14:41" u="1"/>
        <s v="8 días 14:42" u="1"/>
        <s v="8 días 15:14" u="1"/>
        <s v="9 días 15:34" u="1"/>
        <s v="12 días 15:48" u="1"/>
        <s v="8 días 15:50" u="1"/>
        <s v="8 días 15:51" u="1"/>
        <s v="12 días 15:53" u="1"/>
        <s v="8 días 15:54" u="1"/>
        <s v="5 días 15:59" u="1"/>
        <s v="12 días 16:02" u="1"/>
        <s v="2 días 16:08" u="1"/>
        <s v="12 días 16:40" u="1"/>
        <s v="8 días 16:50" u="1"/>
        <s v="8 días 16:54" u="1"/>
        <s v="8 días 17:20" u="1"/>
        <s v="12 días 17:21" u="1"/>
        <s v="8 días 17:22" u="1"/>
        <s v="2 días 17:22" u="1"/>
        <s v="12 días 18:05" u="1"/>
        <s v="2 días 18:13" u="1"/>
        <s v="2 días 18:35" u="1"/>
        <s v="2 días 20:52" u="1"/>
        <s v="9 días 06:53" u="1"/>
        <s v="3 días 07:04" u="1"/>
        <s v="3 días 08:23" u="1"/>
        <s v="10 días 13:15" u="1"/>
        <s v="3 días 09:00" u="1"/>
        <s v="9 días 09:09" u="1"/>
        <s v="9 días 09:14" u="1"/>
        <s v="13 días 09:21" u="1"/>
        <s v="6 días 09:30" u="1"/>
        <s v="13 días 09:41" u="1"/>
        <s v="13 días 09:46" u="1"/>
        <s v="9 días 10:04" u="1"/>
        <s v="13 días 10:12" u="1"/>
        <s v="9 días 10:13" u="1"/>
        <s v="7 días 10:20" u="1"/>
        <s v="13 días 10:24" u="1"/>
        <s v="13 días 10:25" u="1"/>
        <s v="9 días 10:32" u="1"/>
        <s v="3 días 10:41" u="1"/>
        <s v="13 días 11:19" u="1"/>
        <s v="9 días 11:36" u="1"/>
        <s v="4 días 11:39" u="1"/>
        <s v="13 días 11:46" u="1"/>
        <s v="9 días 11:54" u="1"/>
        <s v="9 días 12:02" u="1"/>
        <s v="13 días 12:21" u="1"/>
        <s v="6 días 12:31" u="1"/>
        <s v="6 días 12:33" u="1"/>
        <s v="6 días 12:47" u="1"/>
        <s v="9 días 12:54" u="1"/>
        <s v="4 días 12:58" u="1"/>
        <s v="13 días 13:14" u="1"/>
        <s v="13 días 13:27" u="1"/>
        <s v="9 días 14:15" u="1"/>
        <s v="9 días 14:20" u="1"/>
        <s v="13 días 14:33" u="1"/>
        <s v="7 días 14:44" u="1"/>
        <s v="9 días 14:47" u="1"/>
        <s v="9 días 14:50" u="1"/>
        <s v="9 días 14:58" u="1"/>
        <s v="9 días 15:04" u="1"/>
        <s v="9 días 15:05" u="1"/>
        <s v="9 días 15:10" u="1"/>
        <s v="9 días 15:13" u="1"/>
        <s v="9 días 15:28" u="1"/>
        <s v="10 días 15:39" u="1"/>
        <s v="1 días 16:09" u="1"/>
        <s v="10 días 16:24" u="1"/>
        <s v="10 días 16:30" u="1"/>
        <s v="4 días 16:31" u="1"/>
        <s v="7 días 17:10" u="1"/>
        <s v="9 días 17:11" u="1"/>
        <s v="3 días 17:23" u="1"/>
        <s v="3 días 17:50" u="1"/>
        <s v="4 días 17:53" u="1"/>
        <s v="1 días 19:22" u="1"/>
        <s v="3 días 20:09" u="1"/>
        <s v="7 días 20:33" u="1"/>
        <s v="4 días 07:07" u="1"/>
        <s v="7 días 07:34" u="1"/>
        <s v="7 días 07:42" u="1"/>
        <s v="10 días 07:55" u="1"/>
        <s v="4 días 07:58" u="1"/>
        <s v="11 días 08:12" u="1"/>
        <s v="7 días 08:37" u="1"/>
        <s v="14 días 09:16" u="1"/>
        <s v="5 días 09:18" u="1"/>
        <s v="7 días 09:21" u="1"/>
        <s v="5 días 09:34" u="1"/>
        <s v="10 días 09:39" u="1"/>
        <s v="14 días 09:44" u="1"/>
        <s v="14 días 10:29" u="1"/>
        <s v="4 días 10:33" u="1"/>
        <s v="7 días 10:35" u="1"/>
        <s v="11 días 10:43" u="1"/>
        <s v="14 días 10:51" u="1"/>
        <s v="14 días 10:57" u="1"/>
        <s v="7 días 11:10" u="1"/>
        <s v="11 días 11:33" u="1"/>
        <s v="14 días 11:45" u="1"/>
        <s v="14 días 11:50" u="1"/>
        <s v="11 días 12:10" u="1"/>
        <s v="7 días 12:20" u="1"/>
        <s v="7 días 12:25" u="1"/>
        <s v="10 días 12:27" u="1"/>
        <s v="8 días 12:36" u="1"/>
        <s v="7 días 12:53" u="1"/>
        <s v="14 días 13:11" u="1"/>
        <s v="8 días 13:21" u="1"/>
        <s v="4 días 13:33" u="1"/>
        <s v="8 días 13:37" u="1"/>
        <s v="4 días 13:45" u="1"/>
        <s v="4 días 13:54" u="1"/>
        <s v="9 días 13:58" u="1"/>
        <s v="14 días 14:23" u="1"/>
        <s v="14 días 14:51" u="1"/>
        <s v="11 días 15:22" u="1"/>
        <s v="8 días 15:47" u="1"/>
        <s v="0 días 15:51" u="1"/>
        <s v="2 días 19:09" u="1"/>
        <s v="6 días 13:12" u="1"/>
        <s v="2 días 09:56" u="1"/>
        <s v="3 días 20:22" u="1"/>
        <s v="0 días 14:07" u="1"/>
        <s v="0 días 12:03" u="1"/>
        <s v="11 días 07:53" u="1"/>
        <s v="0 días 14:21" u="1"/>
        <s v="0 días 16:51" u="1"/>
        <s v="1 días 17:13" u="1"/>
        <s v="6 días 10:41" u="1"/>
        <s v="2 días 17:07" u="1"/>
        <s v="3 días 06:51" u="1"/>
        <s v="3 días 07:03" u="1"/>
        <s v="3 días 07:06" u="1"/>
        <s v="3 días 09:02" u="1"/>
        <s v="5 días 06:40" u="1"/>
        <s v="3 días 11:14" u="1"/>
        <s v="5 días 12:46" u="1"/>
        <s v="1 días 06:38" u="1"/>
        <s v="7 días 10:33" u="1"/>
        <s v="0 días 12:34" u="1"/>
        <s v="0 días 12:37" u="1"/>
        <s v="0 días 13:32" u="1"/>
        <s v="0 días 13:35" u="1"/>
        <s v="0 días 14:38" u="1"/>
        <s v="0 días 14:39" u="1"/>
        <s v="0 días 15:36" u="1"/>
        <s v="0 días 23:25" u="1"/>
        <s v="0 días 12:33" u="1"/>
        <s v="5 días 13:41" u="1"/>
        <s v="6 días 14:46" u="1"/>
        <s v="13 días 17:45" u="1"/>
        <s v="0 días 12:59" u="1"/>
        <s v="0 días 18:05" u="1"/>
        <s v="0 días 07:19" u="1"/>
        <s v="2 días 11:49" u="1"/>
        <s v="2 días 15:55" u="1"/>
        <s v="2 días 07:50" u="1"/>
        <s v="3 días 09:17" u="1"/>
        <s v="2 días 07:57" u="1"/>
        <s v="2 días 19:46" u="1"/>
        <s v="2 días 10:42" u="1"/>
        <s v="2 días 13:50" u="1"/>
        <s v="0 días 10:06" u="1"/>
        <s v="2 días 21:58" u="1"/>
        <s v="2 días 15:30" u="1"/>
        <s v="0 días 11:24" u="1"/>
        <s v="0 días 08:07" u="1"/>
        <s v="0 días 08:40" u="1"/>
        <s v="0 días 08:49" u="1"/>
        <s v="0 días 09:24" u="1"/>
        <s v="4 días 06:02" u="1"/>
        <s v="0 días 08:13" u="1"/>
        <s v="5 días 06:38" u="1"/>
        <s v="0 días 07:14" u="1"/>
        <s v="0 días 08:19" u="1"/>
        <s v="0 días 08:20" u="1"/>
        <s v="0 días 08:54" u="1"/>
        <s v="0 días 09:25" u="1"/>
        <s v="0 días 09:42" u="1"/>
        <s v="0 días 09:49" u="1"/>
        <s v="0 días 10:36" u="1"/>
        <s v="0 días 11:19" u="1"/>
        <s v="0 días 11:27" u="1"/>
        <s v="2 días 07:36" u="1"/>
        <s v="1 días 11:29" u="1"/>
        <s v="2 días 09:25" u="1"/>
        <s v="2 días 11:32" u="1"/>
        <s v="0 días 08:39" u="1"/>
        <s v="1 días 08:53" u="1"/>
        <s v="0 días 07:22" u="1"/>
        <s v="2 días 17:40" u="1"/>
        <s v="0 días 11:03" u="1"/>
        <s v="1 días 06:21" u="1"/>
        <s v="0 días 07:23" u="1"/>
        <s v="0 días 07:25" u="1"/>
        <s v="1 días 08:11" u="1"/>
        <s v="1 días 09:18" u="1"/>
        <s v="0 días 09:34" u="1"/>
        <s v="0 días 10:55" u="1"/>
        <s v="6 días 11:18" u="1"/>
        <s v="1 días 12:10" u="1"/>
        <s v="0 días 17:00" u="1"/>
        <s v="1 días 19:42" u="1"/>
        <s v="4 días 23:25" u="1"/>
        <s v="4 días 23:26" u="1"/>
        <s v="0 días 06:58" u="1"/>
        <s v="0 días 11:13" u="1"/>
        <s v="1 días 05:05" u="1"/>
        <s v="2 días 16:35" u="1"/>
        <s v="6 días 08:55" u="1"/>
        <s v="6 días 09:01" u="1"/>
        <s v="3 días 17:05" u="1"/>
        <s v="3 días 17:13" u="1"/>
        <s v="5 días 13:04" u="1"/>
        <s v="0 días 23:23" u="1"/>
        <s v="5 días 10:18" u="1"/>
        <s v="10 días 13:34" u="1"/>
        <s v="3 días 15:21" u="1"/>
        <s v="10 días 08:29" u="1"/>
        <s v="10 días 10:03" u="1"/>
        <s v="6 días 09:31" u="1"/>
        <s v="11 días 09:24" u="1"/>
        <s v="7 días 07:48" u="1"/>
        <s v="7 días 09:53" u="1"/>
        <s v="4 días 12:53" u="1"/>
        <s v="10 días 13:16" u="1"/>
        <s v="0 días 20:02" u="1"/>
        <s v="9 días 12:52" u="1"/>
        <s v="5 días 15:52" u="1"/>
        <s v="6 días 10:35" u="1"/>
        <s v="6 días 11:11" u="1"/>
        <s v="3 días 19:09" u="1"/>
        <s v="4 días 18:20" u="1"/>
        <s v="0 días 19:35" u="1"/>
        <s v="4 días 17:50" u="1"/>
        <s v="10 días 09:54" u="1"/>
        <s v="1 días 12:59" u="1"/>
        <s v="7 días 11:21" u="1"/>
        <s v="12 días 10:56" u="1"/>
        <s v="7 días 08:33" u="1"/>
        <s v="1 días 18:05" u="1"/>
        <s v="1 días 07:19" u="1"/>
        <s v="6 días 13:35" u="1"/>
        <s v="4 días 16:27" u="1"/>
        <s v="0 días 16:48" u="1"/>
        <s v="8 días 19:03" u="1"/>
        <s v="8 días 19:04" u="1"/>
        <s v="4 días 07:31" u="1"/>
        <s v="8 días 14:26" u="1"/>
        <s v="8 días 06:56" u="1"/>
        <s v="6 días 16:21" u="1"/>
        <s v="7 días 10:17" u="1"/>
        <s v="9 días 10:26" u="1"/>
        <s v="2 días 10:38" u="1"/>
        <s v="1 días 19:36" u="1"/>
        <s v="3 días 09:55" u="1"/>
        <s v="7 días 11:15" u="1"/>
        <s v="5 días 07:37" u="1"/>
        <s v="5 días 07:39" u="1"/>
        <s v="5 días 07:43" u="1"/>
        <s v="3 días 08:02" u="1"/>
        <s v="2 días 12:15" u="1"/>
        <s v="9 días 09:32" u="1"/>
        <s v="9 días 20:38" u="1"/>
        <s v="6 días 19:23" u="1"/>
        <s v="9 días 09:22" u="1"/>
        <s v="3 días 09:56" u="1"/>
        <s v="6 días 10:22" u="1"/>
        <s v="3 días 15:55" u="1"/>
        <s v="6 días 08:05" u="1"/>
        <s v="9 días 08:03" u="1"/>
        <s v="9 días 08:00" u="1"/>
        <s v="8 días 12:50" u="1"/>
        <s v="8 días 12:49" u="1"/>
        <s v="6 días 19:29" u="1"/>
        <s v="6 días 19:27" u="1"/>
        <s v="13 días 08:09" u="1"/>
        <s v="4 días 19:45" u="1"/>
        <s v="8 días 12:55" u="1"/>
        <s v="11 días 14:32" u="1"/>
        <s v="8 días 17:48" u="1"/>
        <s v="2 días 10:21" u="1"/>
        <s v="8 días 11:49" u="1"/>
        <s v="8 días 15:18" u="1"/>
        <s v="3 días 07:51" u="1"/>
        <s v="3 días 15:47" u="1"/>
        <s v="4 días 07:30" u="1"/>
        <s v="8 días 13:26" u="1"/>
        <s v="4 días 20:22" u="1"/>
        <s v="8 días 06:55" u="1"/>
        <s v="4 días 09:17" u="1"/>
        <s v="6 días 09:19" u="1"/>
        <s v="11 días 11:16" u="1"/>
        <s v="10 días 08:22" u="1"/>
        <s v="3 días 20:30" u="1"/>
        <s v="3 días 20:19" u="1"/>
        <s v="3 días 20:26" u="1"/>
        <s v="9 días 18:34" u="1"/>
        <s v="2 días 06:48" u="1"/>
        <s v="3 días 20:20" u="1"/>
        <s v="9 días 07:39" u="1"/>
        <s v="3 días 07:57" u="1"/>
        <s v="12 días 10:14" u="1"/>
        <s v="6 días 07:26" u="1"/>
        <s v="10 días 08:41" u="1"/>
        <s v="3 días 19:46" u="1"/>
        <s v="11 días 10:00" u="1"/>
        <s v="8 días 10:53" u="1"/>
        <s v="14 días 08:10" u="1"/>
        <s v="3 días 13:50" u="1"/>
        <s v="10 días 09:17" u="1"/>
        <s v="11 días 11:17" u="1"/>
        <s v="1 días 19:38" u="1"/>
        <s v="1 días 19:44" u="1"/>
        <s v="6 días 08:26" u="1"/>
        <s v="11 días 18:32" u="1"/>
        <s v="6 días 13:38" u="1"/>
        <s v="7 días 13:14" u="1"/>
        <s v="9 días 14:42" u="1"/>
        <s v="7 días 07:59" u="1"/>
        <s v="9 días 08:21" u="1"/>
        <s v="9 días 15:09" u="1"/>
        <s v="12 días 12:17" u="1"/>
        <s v="7 días 11:19" u="1"/>
        <s v="7 días 13:03" u="1"/>
        <s v="9 días 07:46" u="1"/>
        <s v="4 días 07:17" u="1"/>
        <s v="6 días 14:11" u="1"/>
        <s v="3 días 21:58" u="1"/>
        <s v="3 días 15:30" u="1"/>
        <s v="10 días 13:54" u="1"/>
        <s v="9 días 20:31" u="1"/>
        <s v="1 días 11:24" u="1"/>
        <s v="4 días 07:32" u="1"/>
        <s v="9 días 16:25" u="1"/>
        <s v="5 días 07:00" u="1"/>
        <s v="5 días 06:41" u="1"/>
        <s v="12 días 07:53" u="1"/>
        <s v="8 días 10:55" u="1"/>
        <s v="12 días 15:03" u="1"/>
        <s v="12 días 10:15" u="1"/>
        <s v="1 días 09:24" u="1"/>
        <s v="2 días 12:48" u="1"/>
        <s v="8 días 13:42" u="1"/>
        <s v="10 días 06:32" u="1"/>
        <s v="5 días 06:02" u="1"/>
        <s v="3 días 15:53" u="1"/>
        <s v="7 días 17:00" u="1"/>
        <s v="9 días 17:54" u="1"/>
        <s v="8 días 07:01" u="1"/>
        <s v="6 días 06:38" u="1"/>
        <s v="8 días 07:54" u="1"/>
        <s v="11 días 06:35" u="1"/>
        <s v="8 días 07:47" u="1"/>
        <s v="8 días 13:09" u="1"/>
        <s v="1 días 11:42" u="1"/>
        <s v="0 días 16:30" u="1"/>
        <s v="1 días 05:26" u="1"/>
        <s v="1 días 07:14" u="1"/>
        <s v="1 días 08:54" u="1"/>
        <s v="1 días 09:25" u="1"/>
        <s v="1 días 09:49" u="1"/>
        <s v="5 días 16:37" u="1"/>
        <s v="1 días 10:59" u="1"/>
        <s v="1 días 11:27" u="1"/>
        <s v="3 días 07:36" u="1"/>
        <s v="5 días 15:34" u="1"/>
        <s v="5 días 16:09" u="1"/>
        <s v="1 días 16:51" u="1"/>
        <s v="1 días 17:01" u="1"/>
        <s v="5 días 17:16" u="1"/>
        <s v="3 días 17:14" u="1"/>
        <s v="2 días 09:46" u="1"/>
        <s v="2 días 10:48" u="1"/>
        <s v="4 días 14:05" u="1"/>
        <s v="2 días 11:29" u="1"/>
        <s v="2 días 11:37" u="1"/>
        <s v="10 días 15:49" u="1"/>
        <s v="0 días 16:34" u="1"/>
        <s v="2 días 17:05" u="1"/>
        <s v="2 días 17:13" u="1"/>
        <s v="2 días 17:24" u="1"/>
        <s v="6 días 19:10" u="1"/>
        <s v="6 días 06:26" u="1"/>
        <s v="11 días 14:37" u="1"/>
        <s v="12 días 09:12" u="1"/>
        <s v="3 días 09:25" u="1"/>
        <s v="7 días 10:41" u="1"/>
        <s v="7 días 11:08" u="1"/>
        <s v="3 días 11:32" u="1"/>
        <s v="3 días 11:43" u="1"/>
        <s v="1 días 12:01" u="1"/>
        <s v="7 días 12:13" u="1"/>
        <s v="12 días 09:31" u="1"/>
        <s v="9 días 14:40" u="1"/>
        <s v="3 días 14:57" u="1"/>
        <s v="11 días 13:25" u="1"/>
        <s v="10 días 14:38" u="1"/>
        <s v="3 días 17:07" u="1"/>
        <s v="3 días 17:45" u="1"/>
        <s v="4 días 18:39" u="1"/>
        <s v="4 días 06:51" u="1"/>
        <s v="4 días 07:03" u="1"/>
        <s v="4 días 07:06" u="1"/>
        <s v="1 días 08:50" u="1"/>
        <s v="4 días 08:52" u="1"/>
        <s v="1 días 09:06" u="1"/>
        <s v="8 días 09:10" u="1"/>
        <s v="6 días 06:34" u="1"/>
        <s v="6 días 06:40" u="1"/>
        <s v="8 días 09:26" u="1"/>
        <s v="12 días 07:27" u="1"/>
        <s v="12 días 07:32" u="1"/>
        <s v="11 días 13:49" u="1"/>
        <s v="11 días 14:52" u="1"/>
        <s v="4 días 12:12" u="1"/>
        <s v="8 días 12:34" u="1"/>
        <s v="4 días 13:25" u="1"/>
        <s v="8 días 13:27" u="1"/>
        <s v="4 días 14:46" u="1"/>
        <s v="5 días 16:20" u="1"/>
        <s v="11 días 11:57" u="1"/>
        <s v="11 días 12:00" u="1"/>
        <s v="5 días 06:00" u="1"/>
        <s v="5 días 07:40" u="1"/>
        <s v="5 días 07:53" u="1"/>
        <s v="6 días 08:10" u="1"/>
        <s v="2 días 08:53" u="1"/>
        <s v="5 días 09:01" u="1"/>
        <s v="9 días 11:05" u="1"/>
        <s v="12 días 13:48" u="1"/>
        <s v="5 días 12:06" u="1"/>
        <s v="1 días 07:22" u="1"/>
        <s v="4 días 12:38" u="1"/>
        <s v="5 días 12:44" u="1"/>
        <s v="9 días 12:45" u="1"/>
        <s v="9 días 13:07" u="1"/>
        <s v="5 días 14:04" u="1"/>
        <s v="9 días 14:54" u="1"/>
        <s v="6 días 06:36" u="1"/>
        <s v="12 días 14:59" u="1"/>
        <s v="9 días 15:58" u="1"/>
        <s v="9 días 16:08" u="1"/>
        <s v="5 días 16:15" u="1"/>
        <s v="5 días 16:33" u="1"/>
        <s v="5 días 16:36" u="1"/>
        <s v="9 días 16:42" u="1"/>
        <s v="6 días 17:06" u="1"/>
        <s v="6 días 17:15" u="1"/>
        <s v="6 días 12:46" u="1"/>
        <s v="9 días 17:33" u="1"/>
        <s v="4 días 17:34" u="1"/>
        <s v="3 días 17:40" u="1"/>
        <s v="4 días 17:56" u="1"/>
        <s v="5 días 18:22" u="1"/>
        <s v="5 días 18:51" u="1"/>
        <s v="6 días 06:57" u="1"/>
        <s v="10 días 07:24" u="1"/>
        <s v="10 días 07:38" u="1"/>
        <s v="10 días 07:52" u="1"/>
        <s v="10 días 08:45" u="1"/>
        <s v="6 días 08:57" u="1"/>
        <s v="10 días 10:10" u="1"/>
        <s v="10 días 10:19" u="1"/>
        <s v="2 días 06:38" u="1"/>
        <s v="6 días 11:02" u="1"/>
        <s v="1 días 11:03" u="1"/>
        <s v="10 días 13:18" u="1"/>
        <s v="10 días 13:43" u="1"/>
        <s v="6 días 13:48" u="1"/>
        <s v="10 días 14:01" u="1"/>
        <s v="6 días 14:33" u="1"/>
        <s v="6 días 14:34" u="1"/>
        <s v="10 días 14:55" u="1"/>
        <s v="10 días 15:07" u="1"/>
        <s v="6 días 15:20" u="1"/>
        <s v="6 días 15:27" u="1"/>
        <s v="10 días 15:38" u="1"/>
        <s v="10 días 15:46" u="1"/>
        <s v="10 días 15:56" u="1"/>
        <s v="7 días 16:02" u="1"/>
        <s v="0 días 16:07" u="1"/>
        <s v="0 días 16:57" u="1"/>
        <s v="6 días 17:39" u="1"/>
        <s v="6 días 17:43" u="1"/>
        <s v="5 días 17:46" u="1"/>
        <s v="0 días 18:02" u="1"/>
        <s v="1 días 19:17" u="1"/>
        <s v="4 días 19:25" u="1"/>
        <s v="1 días 19:25" u="1"/>
        <s v="4 días 19:26" u="1"/>
        <s v="1 días 19:26" u="1"/>
        <s v="1 días 19:28" u="1"/>
        <s v="1 días 19:30" u="1"/>
        <s v="1 días 19:31" u="1"/>
        <s v="1 días 19:32" u="1"/>
        <s v="1 días 19:33" u="1"/>
        <s v="0 días 19:34" u="1"/>
        <s v="4 días 19:42" u="1"/>
        <s v="0 días 19:45" u="1"/>
        <s v="1 días 19:46" u="1"/>
        <s v="0 días 19:53" u="1"/>
        <s v="0 días 19:54" u="1"/>
        <s v="1 días 19:58" u="1"/>
        <s v="4 días 19:59" u="1"/>
        <s v="1 días 19:59" u="1"/>
        <s v="1 días 20:00" u="1"/>
        <s v="1 días 20:01" u="1"/>
        <s v="4 días 20:02" u="1"/>
        <s v="1 días 20:03" u="1"/>
        <s v="1 días 20:04" u="1"/>
        <s v="5 días 20:25" u="1"/>
        <s v="4 días 23:21" u="1"/>
        <s v="1 días 23:22" u="1"/>
        <s v="4 días 23:22" u="1"/>
        <s v="4 días 23:23" u="1"/>
        <s v="5 días 01:26" u="1"/>
        <s v="2 días 01:27" u="1"/>
        <s v="1 días 01:28" u="1"/>
        <s v="2 días 01:29" u="1"/>
        <s v="2 días 01:30" u="1"/>
        <s v="2 días 01:31" u="1"/>
        <s v="1 días 01:32" u="1"/>
        <s v="1 días 01:40" u="1"/>
        <s v="2 días 01:41" u="1"/>
        <s v="1 días 01:44" u="1"/>
        <s v="1 días 01:45" u="1"/>
        <s v="1 días 01:47" u="1"/>
        <s v="2 días 05:21" u="1"/>
        <s v="1 días 05:22" u="1"/>
        <s v="1 días 05:23" u="1"/>
        <s v="2 días 05:24" u="1"/>
        <s v="5 días 05:25" u="1"/>
        <s v="1 días 05:25" u="1"/>
        <s v="1 días 05:28" u="1"/>
        <s v="5 días 05:29" u="1"/>
        <s v="5 días 05:30" u="1"/>
        <s v="1 días 05:30" u="1"/>
        <s v="1 días 05:31" u="1"/>
        <s v="1 días 05:32" u="1"/>
        <s v="2 días 05:33" u="1"/>
        <s v="1 días 05:34" u="1"/>
        <s v="1 días 05:40" u="1"/>
        <s v="2 días 05:49" u="1"/>
        <s v="2 días 06:21" u="1"/>
        <s v="1 días 07:23" u="1"/>
        <s v="1 días 07:25" u="1"/>
        <s v="11 días 07:41" u="1"/>
        <s v="7 días 08:07" u="1"/>
        <s v="11 días 08:07" u="1"/>
        <s v="2 días 09:18" u="1"/>
        <s v="11 días 09:28" u="1"/>
        <s v="1 días 09:34" u="1"/>
        <s v="8 días 10:33" u="1"/>
        <s v="11 días 10:39" u="1"/>
        <s v="11 días 10:44" u="1"/>
        <s v="11 días 10:54" u="1"/>
        <s v="1 días 10:55" u="1"/>
        <s v="11 días 10:59" u="1"/>
        <s v="7 días 11:23" u="1"/>
        <s v="7 días 11:44" u="1"/>
        <s v="7 días 11:46" u="1"/>
        <s v="2 días 12:01" u="1"/>
        <s v="2 días 12:10" u="1"/>
        <s v="7 días 12:30" u="1"/>
        <s v="1 días 12:34" u="1"/>
        <s v="1 días 12:37" u="1"/>
        <s v="7 días 13:13" u="1"/>
        <s v="5 días 13:33" u="1"/>
        <s v="11 días 13:46" u="1"/>
        <s v="2 días 13:47" u="1"/>
        <s v="7 días 14:00" u="1"/>
        <s v="7 días 14:03" u="1"/>
        <s v="11 días 14:09" u="1"/>
        <s v="11 días 14:17" u="1"/>
        <s v="11 días 14:22" u="1"/>
        <s v="11 días 14:30" u="1"/>
        <s v="11 días 14:36" u="1"/>
        <s v="11 días 14:48" u="1"/>
        <s v="7 días 15:08" u="1"/>
        <s v="7 días 15:29" u="1"/>
        <s v="1 días 15:36" u="1"/>
        <s v="7 días 16:19" u="1"/>
        <s v="7 días 16:32" u="1"/>
        <s v="11 días 16:36" u="1"/>
        <s v="7 días 16:41" u="1"/>
        <s v="11 días 16:46" u="1"/>
        <s v="7 días 16:56" u="1"/>
        <s v="1 días 17:08" u="1"/>
        <s v="7 días 17:08" u="1"/>
        <s v="7 días 17:13" u="1"/>
        <s v="7 días 17:31" u="1"/>
        <s v="7 días 17:44" u="1"/>
        <s v="7 días 18:00" u="1"/>
        <s v="6 días 18:12" u="1"/>
        <s v="11 días 18:52" u="1"/>
        <s v="5 días 19:02" u="1"/>
        <s v="7 días 19:56" u="1"/>
        <s v="2 días 23:24" u="1"/>
        <s v="1 días 23:25" u="1"/>
        <s v="5 días 23:25" u="1"/>
        <s v="5 días 23:26" u="1"/>
        <s v="1 días 03:26" u="1"/>
        <s v="5 días 05:15" u="1"/>
        <s v="1 días 05:15" u="1"/>
        <s v="2 días 05:18" u="1"/>
        <s v="1 días 06:58" u="1"/>
        <s v="1 días 11:13" u="1"/>
        <s v="1 días 12:33" u="1"/>
        <s v="5 días 13:23" u="1"/>
        <s v="2 días 05:16" u="1"/>
        <s v="2 días 05:17" u="1"/>
        <s v="2 días 05:19" u="1"/>
        <s v="5 días 05:19" u="1"/>
        <s v="2 días 05:20" u="1"/>
        <s v="1 días 23:43" u="1"/>
        <s v="2 días 05:05" u="1"/>
        <s v="8 días 06:54" u="1"/>
        <s v="2 días 07:05" u="1"/>
        <s v="12 días 07:17" u="1"/>
        <s v="2 días 07:20" u="1"/>
        <s v="5 días 07:28" u="1"/>
        <s v="12 días 08:34" u="1"/>
        <s v="2 días 08:56" u="1"/>
        <s v="8 días 09:16" u="1"/>
        <s v="12 días 09:20" u="1"/>
        <s v="12 días 10:09" u="1"/>
        <s v="12 días 11:53" u="1"/>
        <s v="8 días 11:56" u="1"/>
        <s v="8 días 11:58" u="1"/>
        <s v="3 días 12:03" u="1"/>
        <s v="8 días 12:04" u="1"/>
        <s v="3 días 12:09" u="1"/>
        <s v="9 días 12:11" u="1"/>
        <s v="8 días 12:19" u="1"/>
        <s v="2 días 12:20" u="1"/>
        <s v="3 días 12:21" u="1"/>
        <s v="5 días 12:29" u="1"/>
        <s v="3 días 12:41" u="1"/>
        <s v="2 días 12:45" u="1"/>
        <s v="3 días 12:47" u="1"/>
        <s v="3 días 12:56" u="1"/>
        <s v="5 días 13:02" u="1"/>
        <s v="7 días 13:06" u="1"/>
        <s v="8 días 13:08" u="1"/>
        <s v="8 días 13:10" u="1"/>
        <s v="12 días 13:31" u="1"/>
        <s v="6 días 13:36" u="1"/>
        <s v="5 días 13:39" u="1"/>
        <s v="6 días 13:41" u="1"/>
        <s v="3 días 13:58" u="1"/>
        <s v="3 días 14:06" u="1"/>
        <s v="12 días 14:12" u="1"/>
        <s v="8 días 14:13" u="1"/>
        <s v="8 días 14:14" u="1"/>
        <s v="8 días 14:16" u="1"/>
        <s v="8 días 14:19" u="1"/>
        <s v="12 días 14:31" u="1"/>
        <s v="8 días 14:45" u="1"/>
        <s v="2 días 14:45" u="1"/>
        <s v="12 días 15:12" u="1"/>
        <s v="8 días 15:15" u="1"/>
        <s v="12 días 15:25" u="1"/>
        <s v="5 días 16:18" u="1"/>
        <s v="12 días 16:21" u="1"/>
        <s v="8 días 16:26" u="1"/>
        <s v="3 días 16:35" u="1"/>
        <s v="8 días 16:38" u="1"/>
        <s v="3 días 17:19" u="1"/>
        <s v="3 días 17:25" u="1"/>
        <s v="5 días 17:30" u="1"/>
        <s v="2 días 17:37" u="1"/>
        <s v="7 días 17:38" u="1"/>
        <s v="2 días 17:43" u="1"/>
        <s v="2 días 17:46" u="1"/>
        <s v="2 días 17:54" u="1"/>
        <s v="8 días 17:59" u="1"/>
        <s v="8 días 18:02" u="1"/>
        <s v="2 días 18:14" u="1"/>
        <s v="12 días 18:23" u="1"/>
        <s v="12 días 20:30" u="1"/>
        <s v="6 días 05:00" u="1"/>
        <s v="9 días 06:37" u="1"/>
        <s v="9 días 06:59" u="1"/>
        <s v="9 días 07:09" u="1"/>
        <s v="9 días 07:44" u="1"/>
        <s v="9 días 07:50" u="1"/>
        <s v="6 días 07:56" u="1"/>
        <s v="9 días 07:57" u="1"/>
        <s v="10 días 08:04" u="1"/>
        <s v="13 días 08:05" u="1"/>
        <s v="6 días 08:06" u="1"/>
        <s v="9 días 08:11" u="1"/>
        <s v="9 días 08:17" u="1"/>
        <s v="3 días 08:21" u="1"/>
        <s v="13 días 08:24" u="1"/>
        <s v="13 días 08:28" u="1"/>
        <s v="10 días 08:33" u="1"/>
        <s v="9 días 08:36" u="1"/>
        <s v="9 días 08:40" u="1"/>
        <s v="13 días 08:52" u="1"/>
        <s v="9 días 09:13" u="1"/>
        <s v="13 días 09:30" u="1"/>
        <s v="9 días 09:36" u="1"/>
        <s v="9 días 09:50" u="1"/>
        <s v="13 días 09:56" u="1"/>
        <s v="13 días 10:01" u="1"/>
        <s v="13 días 10:28" u="1"/>
        <s v="3 días 10:32" u="1"/>
        <s v="9 días 10:38" u="1"/>
        <s v="9 días 10:52" u="1"/>
        <s v="9 días 10:57" u="1"/>
        <s v="13 días 10:58" u="1"/>
        <s v="13 días 11:00" u="1"/>
        <s v="9 días 11:07" u="1"/>
        <s v="13 días 11:13" u="1"/>
        <s v="9 días 11:14" u="1"/>
        <s v="3 días 11:22" u="1"/>
        <s v="9 días 11:30" u="1"/>
        <s v="9 días 11:35" u="1"/>
        <s v="9 días 11:37" u="1"/>
        <s v="9 días 11:40" u="1"/>
        <s v="6 días 11:52" u="1"/>
        <s v="9 días 12:05" u="1"/>
        <s v="9 días 12:18" u="1"/>
        <s v="13 días 12:22" u="1"/>
        <s v="13 días 12:25" u="1"/>
        <s v="4 días 12:35" u="1"/>
        <s v="13 días 12:47" u="1"/>
        <s v="6 días 12:56" u="1"/>
        <s v="8 días 13:01" u="1"/>
        <s v="10 días 13:17" u="1"/>
        <s v="4 días 13:18" u="1"/>
        <s v="13 días 13:38" u="1"/>
        <s v="3 días 13:39" u="1"/>
        <s v="13 días 13:55" u="1"/>
        <s v="9 días 15:14" u="1"/>
        <s v="10 días 15:19" u="1"/>
        <s v="10 días 15:34" u="1"/>
        <s v="13 días 15:48" u="1"/>
        <s v="9 días 15:50" u="1"/>
        <s v="9 días 15:51" u="1"/>
        <s v="13 días 15:53" u="1"/>
        <s v="9 días 15:54" u="1"/>
        <s v="6 días 15:59" u="1"/>
        <s v="13 días 16:02" u="1"/>
        <s v="13 días 16:40" u="1"/>
        <s v="9 días 16:45" u="1"/>
        <s v="9 días 16:50" u="1"/>
        <s v="9 días 16:54" u="1"/>
        <s v="9 días 17:20" u="1"/>
        <s v="13 días 17:21" u="1"/>
        <s v="9 días 17:22" u="1"/>
        <s v="3 días 17:22" u="1"/>
        <s v="13 días 18:05" u="1"/>
        <s v="3 días 18:13" u="1"/>
        <s v="3 días 18:35" u="1"/>
        <s v="3 días 20:52" u="1"/>
        <s v="10 días 06:53" u="1"/>
        <s v="4 días 07:04" u="1"/>
        <s v="10 días 08:58" u="1"/>
        <s v="4 días 09:00" u="1"/>
        <s v="10 días 09:09" u="1"/>
        <s v="10 días 09:14" u="1"/>
        <s v="14 días 09:21" u="1"/>
        <s v="14 días 09:41" u="1"/>
        <s v="14 días 09:46" u="1"/>
        <s v="10 días 10:04" u="1"/>
        <s v="14 días 10:12" u="1"/>
        <s v="8 días 10:20" u="1"/>
        <s v="14 días 10:24" u="1"/>
        <s v="14 días 10:25" u="1"/>
        <s v="5 días 11:00" u="1"/>
        <s v="14 días 11:19" u="1"/>
        <s v="10 días 11:25" u="1"/>
        <s v="10 días 11:36" u="1"/>
        <s v="10 días 11:38" u="1"/>
        <s v="5 días 11:39" u="1"/>
        <s v="14 días 11:46" u="1"/>
        <s v="10 días 11:54" u="1"/>
        <s v="14 días 12:21" u="1"/>
        <s v="10 días 12:54" u="1"/>
        <s v="5 días 12:58" u="1"/>
        <s v="14 días 13:14" u="1"/>
        <s v="14 días 13:27" u="1"/>
        <s v="10 días 13:51" u="1"/>
        <s v="10 días 13:56" u="1"/>
        <s v="8 días 14:07" u="1"/>
        <s v="10 días 14:15" u="1"/>
        <s v="10 días 14:20" u="1"/>
        <s v="14 días 14:33" u="1"/>
        <s v="10 días 14:47" u="1"/>
        <s v="10 días 14:50" u="1"/>
        <s v="10 días 15:01" u="1"/>
        <s v="10 días 15:05" u="1"/>
        <s v="10 días 15:13" u="1"/>
        <s v="10 días 15:28" u="1"/>
        <s v="11 días 15:39" u="1"/>
        <s v="0 días 14:37" u="1"/>
        <s v="0 días 14:03" u="1"/>
        <s v="2 días 16:34" u="1"/>
        <s v="0 días 14:59" u="1"/>
        <s v="0 días 11:48" u="1"/>
        <s v="0 días 13:48" u="1"/>
        <s v="0 días 15:35" u="1"/>
        <s v="0 días 14:40" u="1"/>
        <s v="1 días 08:31" u="1"/>
        <s v="4 días 12:03" u="1"/>
        <s v="4 días 07:25" u="1"/>
        <s v="0 días 12:07" u="1"/>
        <s v="3 días 12:51" u="1"/>
        <s v="3 días 13:11" u="1"/>
        <s v="4 días 06:32" u="1"/>
        <s v="3 días 06:39" u="1"/>
        <s v="2 días 15:28" u="1"/>
        <s v="4 días 11:38" u="1"/>
        <s v="3 días 12:34" u="1"/>
        <s v="6 días 07:39" u="1"/>
        <s v="0 días 13:46" u="1"/>
        <s v="0 días 14:02" u="1"/>
        <s v="0 días 14:15" u="1"/>
        <s v="4 días 15:53" u="1"/>
        <s v="9 días 13:45" u="1"/>
        <s v="0 días 10:02" u="1"/>
        <s v="0 días 08:14" u="1"/>
        <s v="3 días 06:05" u="1"/>
        <s v="3 días 06:06" u="1"/>
        <s v="13 días 14:12" u="1"/>
        <s v="0 días 08:44" u="1"/>
        <s v="5 días 18:19" u="1"/>
        <s v="13 días 07:13" u="1"/>
        <s v="5 días 18:17" u="1"/>
        <s v="0 días 09:53" u="1"/>
        <s v="3 días 19:21" u="1"/>
        <s v="0 días 10:18" u="1"/>
        <s v="0 días 08:43" u="1"/>
        <s v="0 días 09:02" u="1"/>
        <s v="0 días 06:49" u="1"/>
        <s v="0 días 07:00" u="1"/>
        <s v="0 días 07:12" u="1"/>
        <s v="0 días 07:18" u="1"/>
        <s v="0 días 08:08" u="1"/>
        <s v="2 días 06:46" u="1"/>
        <s v="0 días 10:59" u="1"/>
        <s v="0 días 11:12" u="1"/>
        <s v="0 días 09:05" u="1"/>
        <s v="0 días 07:33" u="1"/>
        <s v="2 días 11:24" u="1"/>
        <s v="11 días 14:06" u="1"/>
        <s v="0 días 07:48" u="1"/>
        <s v="0 días 09:50" u="1"/>
        <s v="10 días 11:28" u="1"/>
        <s v="0 días 11:07" u="1"/>
        <s v="0 días 12:24" u="1"/>
        <s v="1 días 12:46" u="1"/>
        <s v="1 días 14:12" u="1"/>
        <s v="1 días 16:48" u="1"/>
        <s v="1 días 17:31" u="1"/>
        <s v="1 días 17:40" u="1"/>
        <s v="1 días 17:48" u="1"/>
        <s v="1 días 19:54" u="1"/>
        <s v="1 días 07:27" u="1"/>
        <s v="5 días 07:19" u="1"/>
        <s v="6 días 13:04" u="1"/>
        <s v="1 días 23:23" u="1"/>
        <s v="1 días 10:02" u="1"/>
        <s v="12 días 09:24" u="1"/>
        <s v="8 días 07:48" u="1"/>
        <s v="8 días 09:53" u="1"/>
        <s v="1 días 20:02" u="1"/>
        <s v="7 días 16:58" u="1"/>
        <s v="10 días 12:52" u="1"/>
        <s v="1 días 14:37" u="1"/>
        <s v="11 días 08:46" u="1"/>
        <s v="7 días 11:11" u="1"/>
        <s v="1 días 08:14" u="1"/>
        <s v="4 días 19:09" u="1"/>
        <s v="4 días 06:05" u="1"/>
        <s v="4 días 06:06" u="1"/>
        <s v="5 días 18:20" u="1"/>
        <s v="5 días 17:50" u="1"/>
        <s v="8 días 07:34" u="1"/>
        <s v="14 días 14:12" u="1"/>
        <s v="8 días 11:21" u="1"/>
        <s v="2 días 18:05" u="1"/>
        <s v="2 días 07:19" u="1"/>
        <s v="1 días 08:44" u="1"/>
        <s v="7 días 13:35" u="1"/>
        <s v="5 días 16:27" u="1"/>
        <s v="10 días 08:09" u="1"/>
        <s v="9 días 19:03" u="1"/>
        <s v="9 días 19:04" u="1"/>
        <s v="5 días 07:31" u="1"/>
        <s v="9 días 14:26" u="1"/>
        <s v="9 días 06:56" u="1"/>
        <s v="7 días 16:21" u="1"/>
        <s v="10 días 10:26" u="1"/>
        <s v="9 días 16:48" u="1"/>
        <s v="0 días 21:19" u="1"/>
        <s v="8 días 12:20" u="1"/>
        <s v="3 días 10:38" u="1"/>
        <s v="2 días 19:36" u="1"/>
        <s v="4 días 09:55" u="1"/>
        <s v="8 días 11:15" u="1"/>
        <s v="6 días 07:37" u="1"/>
        <s v="6 días 07:43" u="1"/>
        <s v="7 días 19:23" u="1"/>
        <s v="14 días 07:13" u="1"/>
        <s v="7 días 08:05" u="1"/>
        <s v="9 días 12:50" u="1"/>
        <s v="4 días 19:21" u="1"/>
        <s v="9 días 12:49" u="1"/>
        <s v="7 días 19:29" u="1"/>
        <s v="7 días 19:27" u="1"/>
        <s v="14 días 08:09" u="1"/>
        <s v="5 días 19:45" u="1"/>
        <s v="12 días 14:32" u="1"/>
        <s v="9 días 11:49" u="1"/>
        <s v="9 días 15:18" u="1"/>
        <s v="14 días 15:38" u="1"/>
        <s v="5 días 12:43" u="1"/>
        <s v="4 días 07:51" u="1"/>
        <s v="5 días 07:30" u="1"/>
        <s v="9 días 13:26" u="1"/>
        <s v="5 días 20:22" u="1"/>
        <s v="9 días 06:55" u="1"/>
        <s v="7 días 09:19" u="1"/>
        <s v="12 días 11:16" u="1"/>
        <s v="11 días 08:22" u="1"/>
        <s v="1 días 08:43" u="1"/>
        <s v="4 días 20:30" u="1"/>
        <s v="4 días 20:19" u="1"/>
        <s v="4 días 20:26" u="1"/>
        <s v="3 días 06:48" u="1"/>
        <s v="4 días 20:20" u="1"/>
        <s v="13 días 10:14" u="1"/>
        <s v="11 días 08:41" u="1"/>
        <s v="4 días 19:46" u="1"/>
        <s v="12 días 10:00" u="1"/>
        <s v="12 días 11:17" u="1"/>
        <s v="2 días 19:38" u="1"/>
        <s v="2 días 19:44" u="1"/>
        <s v="7 días 08:26" u="1"/>
        <s v="7 días 13:38" u="1"/>
        <s v="8 días 13:14" u="1"/>
        <s v="5 días 13:45" u="1"/>
        <s v="13 días 12:17" u="1"/>
        <s v="8 días 11:19" u="1"/>
        <s v="8 días 13:03" u="1"/>
        <s v="10 días 07:46" u="1"/>
        <s v="5 días 07:17" u="1"/>
        <s v="7 días 14:11" u="1"/>
        <s v="4 días 21:58" u="1"/>
        <s v="4 días 15:30" u="1"/>
        <s v="3 días 16:34" u="1"/>
        <s v="11 días 13:54" u="1"/>
        <s v="5 días 07:32" u="1"/>
        <s v="6 días 07:00" u="1"/>
        <s v="6 días 06:41" u="1"/>
        <s v="9 días 10:55" u="1"/>
        <s v="13 días 15:03" u="1"/>
        <s v="2 días 09:24" u="1"/>
        <s v="3 días 12:48" u="1"/>
        <s v="9 días 13:42" u="1"/>
        <s v="11 días 06:32" u="1"/>
        <s v="6 días 06:02" u="1"/>
        <s v="0 días 16:56" u="1"/>
        <s v="0 días 18:48" u="1"/>
        <s v="0 días 18:49" u="1"/>
        <s v="1 días 06:49" u="1"/>
        <s v="1 días 07:12" u="1"/>
        <s v="1 días 08:08" u="1"/>
        <s v="9 días 07:01" u="1"/>
        <s v="7 días 06:38" u="1"/>
        <s v="3 días 06:46" u="1"/>
        <s v="9 días 07:54" u="1"/>
        <s v="12 días 06:35" u="1"/>
        <s v="9 días 07:47" u="1"/>
        <s v="1 días 11:48" u="1"/>
        <s v="9 días 13:09" u="1"/>
        <s v="2 días 11:42" u="1"/>
        <s v="2 días 05:26" u="1"/>
        <s v="2 días 07:14" u="1"/>
        <s v="2 días 08:54" u="1"/>
        <s v="4 días 07:36" u="1"/>
        <s v="2 días 17:01" u="1"/>
        <s v="6 días 17:16" u="1"/>
        <s v="0 días 17:35" u="1"/>
        <s v="4 días 17:14" u="1"/>
        <s v="7 días 08:55" u="1"/>
        <s v="11 días 09:15" u="1"/>
        <s v="5 días 14:05" u="1"/>
        <s v="3 días 11:29" u="1"/>
        <s v="3 días 11:37" u="1"/>
        <s v="5 días 12:03" u="1"/>
        <s v="11 días 15:49" u="1"/>
        <s v="1 días 16:34" u="1"/>
        <s v="3 días 17:24" u="1"/>
        <s v="7 días 19:10" u="1"/>
        <s v="1 días 06:02" u="1"/>
        <s v="7 días 06:26" u="1"/>
        <s v="12 días 14:37" u="1"/>
        <s v="1 días 07:33" u="1"/>
        <s v="4 días 09:25" u="1"/>
        <s v="3 días 11:24" u="1"/>
        <s v="8 días 11:08" u="1"/>
        <s v="4 días 11:43" u="1"/>
        <s v="8 días 12:13" u="1"/>
        <s v="4 días 12:51" u="1"/>
        <s v="4 días 13:11" u="1"/>
        <s v="4 días 13:41" u="1"/>
        <s v="12 días 13:25" u="1"/>
        <s v="11 días 14:38" u="1"/>
        <s v="4 días 17:07" u="1"/>
        <s v="4 días 17:45" u="1"/>
        <s v="4 días 17:51" u="1"/>
        <s v="5 días 18:39" u="1"/>
        <s v="4 días 06:39" u="1"/>
        <s v="5 días 06:51" u="1"/>
        <s v="5 días 07:03" u="1"/>
        <s v="5 días 07:06" u="1"/>
        <s v="5 días 07:21" u="1"/>
        <s v="9 días 09:10" u="1"/>
        <s v="7 días 06:34" u="1"/>
        <s v="7 días 06:40" u="1"/>
        <s v="5 días 10:56" u="1"/>
        <s v="5 días 12:12" u="1"/>
        <s v="9 días 12:34" u="1"/>
        <s v="5 días 13:25" u="1"/>
        <s v="9 días 14:35" u="1"/>
        <s v="5 días 14:46" u="1"/>
        <s v="6 días 16:20" u="1"/>
        <s v="12 días 11:57" u="1"/>
        <s v="12 días 12:00" u="1"/>
        <s v="9 días 16:29" u="1"/>
        <s v="6 días 06:00" u="1"/>
        <s v="6 días 07:40" u="1"/>
        <s v="6 días 07:53" u="1"/>
        <s v="7 días 08:10" u="1"/>
        <s v="7 días 08:18" u="1"/>
        <s v="10 días 09:48" u="1"/>
        <s v="6 días 11:05" u="1"/>
        <s v="10 días 11:05" u="1"/>
        <s v="6 días 12:06" u="1"/>
        <s v="3 días 12:10" u="1"/>
        <s v="2 días 07:22" u="1"/>
        <s v="5 días 12:38" u="1"/>
        <s v="6 días 12:44" u="1"/>
        <s v="10 días 12:45" u="1"/>
        <s v="10 días 13:07" u="1"/>
        <s v="6 días 14:04" u="1"/>
        <s v="12 días 14:06" u="1"/>
        <s v="10 días 14:54" u="1"/>
        <s v="10 días 14:58" u="1"/>
        <s v="7 días 06:36" u="1"/>
        <s v="10 días 15:58" u="1"/>
        <s v="6 días 16:15" u="1"/>
        <s v="10 días 16:16" u="1"/>
        <s v="6 días 16:33" u="1"/>
        <s v="10 días 16:42" u="1"/>
        <s v="7 días 17:06" u="1"/>
        <s v="7 días 17:15" u="1"/>
        <s v="10 días 17:33" u="1"/>
        <s v="4 días 17:40" u="1"/>
        <s v="5 días 17:56" u="1"/>
        <s v="6 días 18:22" u="1"/>
        <s v="6 días 18:51" u="1"/>
        <s v="0 días 19:56" u="1"/>
        <s v="7 días 06:57" u="1"/>
        <s v="11 días 07:24" u="1"/>
        <s v="11 días 07:38" u="1"/>
        <s v="1 días 07:48" u="1"/>
        <s v="11 días 07:52" u="1"/>
        <s v="11 días 08:45" u="1"/>
        <s v="11 días 08:47" u="1"/>
        <s v="11 días 08:50" u="1"/>
        <s v="11 días 10:10" u="1"/>
        <s v="11 días 10:19" u="1"/>
        <s v="3 días 06:38" u="1"/>
        <s v="11 días 11:28" u="1"/>
        <s v="7 días 11:02" u="1"/>
        <s v="2 días 12:46" u="1"/>
        <s v="11 días 13:18" u="1"/>
        <s v="11 días 13:43" u="1"/>
        <s v="11 días 14:01" u="1"/>
        <s v="2 días 14:12" u="1"/>
        <s v="7 días 14:34" u="1"/>
        <s v="11 días 14:55" u="1"/>
        <s v="11 días 15:07" u="1"/>
        <s v="7 días 15:20" u="1"/>
        <s v="11 días 15:38" u="1"/>
        <s v="7 días 15:42" u="1"/>
        <s v="11 días 15:46" u="1"/>
        <s v="11 días 15:56" u="1"/>
        <s v="8 días 16:02" u="1"/>
        <s v="7 días 16:06" u="1"/>
        <s v="7 días 17:39" u="1"/>
        <s v="7 días 17:43" u="1"/>
        <s v="6 días 17:46" u="1"/>
        <s v="2 días 17:48" u="1"/>
        <s v="1 días 18:02" u="1"/>
        <s v="2 días 19:17" u="1"/>
        <s v="5 días 19:25" u="1"/>
        <s v="5 días 19:26" u="1"/>
        <s v="2 días 19:28" u="1"/>
        <s v="2 días 19:30" u="1"/>
        <s v="2 días 19:31" u="1"/>
        <s v="2 días 19:32" u="1"/>
        <s v="1 días 19:34" u="1"/>
        <s v="5 días 19:42" u="1"/>
        <s v="1 días 19:53" u="1"/>
        <s v="2 días 19:54" u="1"/>
        <s v="2 días 19:58" u="1"/>
        <s v="5 días 19:59" u="1"/>
        <s v="2 días 20:00" u="1"/>
        <s v="2 días 20:01" u="1"/>
        <s v="5 días 20:02" u="1"/>
        <s v="2 días 20:03" u="1"/>
        <s v="1 días 20:21" u="1"/>
        <s v="6 días 20:25" u="1"/>
        <s v="5 días 23:21" u="1"/>
        <s v="5 días 23:22" u="1"/>
        <s v="5 días 23:23" u="1"/>
        <s v="6 días 01:26" u="1"/>
        <s v="3 días 01:27" u="1"/>
        <s v="2 días 01:28" u="1"/>
        <s v="3 días 01:29" u="1"/>
        <s v="3 días 01:30" u="1"/>
        <s v="3 días 01:31" u="1"/>
        <s v="2 días 01:32" u="1"/>
        <s v="2 días 01:40" u="1"/>
        <s v="3 días 01:41" u="1"/>
        <s v="2 días 01:44" u="1"/>
        <s v="2 días 01:45" u="1"/>
        <s v="2 días 01:47" u="1"/>
        <s v="3 días 05:21" u="1"/>
        <s v="2 días 05:22" u="1"/>
        <s v="2 días 05:23" u="1"/>
        <s v="3 días 05:24" u="1"/>
        <s v="6 días 05:25" u="1"/>
        <s v="2 días 05:25" u="1"/>
        <s v="2 días 05:28" u="1"/>
        <s v="6 días 05:29" u="1"/>
        <s v="2 días 05:30" u="1"/>
        <s v="6 días 05:30" u="1"/>
        <s v="2 días 05:31" u="1"/>
        <s v="2 días 05:32" u="1"/>
        <s v="3 días 05:33" u="1"/>
        <s v="2 días 05:34" u="1"/>
        <s v="2 días 05:40" u="1"/>
        <s v="3 días 05:49" u="1"/>
        <s v="3 días 06:21" u="1"/>
        <s v="2 días 07:23" u="1"/>
        <s v="2 días 07:25" u="1"/>
        <s v="12 días 07:41" u="1"/>
        <s v="12 días 08:07" u="1"/>
        <s v="12 días 09:28" u="1"/>
        <s v="8 días 09:49" u="1"/>
        <s v="9 días 10:33" u="1"/>
        <s v="12 días 10:39" u="1"/>
        <s v="12 días 10:54" u="1"/>
        <s v="12 días 10:59" u="1"/>
        <s v="9 días 11:03" u="1"/>
        <s v="8 días 11:23" u="1"/>
        <s v="8 días 11:44" u="1"/>
        <s v="3 días 12:01" u="1"/>
        <s v="8 días 12:30" u="1"/>
        <s v="2 días 12:34" u="1"/>
        <s v="8 días 13:13" u="1"/>
        <s v="6 días 13:33" u="1"/>
        <s v="12 días 13:46" u="1"/>
        <s v="3 días 13:47" u="1"/>
        <s v="8 días 14:03" u="1"/>
        <s v="12 días 14:09" u="1"/>
        <s v="12 días 14:17" u="1"/>
        <s v="12 días 14:22" u="1"/>
        <s v="12 días 14:30" u="1"/>
        <s v="12 días 14:36" u="1"/>
        <s v="12 días 14:48" u="1"/>
        <s v="12 días 15:22" u="1"/>
        <s v="8 días 16:19" u="1"/>
        <s v="8 días 16:32" u="1"/>
        <s v="12 días 16:36" u="1"/>
        <s v="12 días 16:46" u="1"/>
        <s v="8 días 16:56" u="1"/>
        <s v="2 días 17:08" u="1"/>
        <s v="8 días 17:08" u="1"/>
        <s v="8 días 17:13" u="1"/>
        <s v="8 días 17:31" u="1"/>
        <s v="8 días 17:44" u="1"/>
        <s v="8 días 18:00" u="1"/>
        <s v="7 días 18:12" u="1"/>
        <s v="12 días 18:52" u="1"/>
        <s v="6 días 19:02" u="1"/>
        <s v="8 días 19:56" u="1"/>
        <s v="3 días 23:24" u="1"/>
        <s v="2 días 23:25" u="1"/>
        <s v="6 días 23:25" u="1"/>
        <s v="6 días 23:26" u="1"/>
        <s v="2 días 03:26" u="1"/>
        <s v="6 días 05:15" u="1"/>
        <s v="2 días 05:15" u="1"/>
        <s v="3 días 05:16" u="1"/>
        <s v="3 días 05:18" u="1"/>
        <s v="2 días 06:58" u="1"/>
        <s v="2 días 07:27" u="1"/>
        <s v="2 días 12:33" u="1"/>
        <s v="6 días 13:23" u="1"/>
        <s v="7 días 17:27" u="1"/>
        <s v="3 días 05:17" u="1"/>
        <s v="6 días 05:19" u="1"/>
        <s v="3 días 05:20" u="1"/>
        <s v="2 días 23:43" u="1"/>
        <s v="3 días 05:05" u="1"/>
        <s v="9 días 06:54" u="1"/>
        <s v="3 días 07:05" u="1"/>
        <s v="13 días 07:17" u="1"/>
        <s v="6 días 07:19" u="1"/>
        <s v="6 días 07:28" u="1"/>
        <s v="8 días 07:15" u="1"/>
        <s v="13 días 08:34" u="1"/>
        <s v="10 días 08:38" u="1"/>
        <s v="9 días 09:16" u="1"/>
        <s v="13 días 09:20" u="1"/>
        <s v="9 días 09:59" u="1"/>
        <s v="13 días 10:09" u="1"/>
        <s v="9 días 11:56" u="1"/>
        <s v="9 días 11:58" u="1"/>
        <s v="9 días 12:04" u="1"/>
        <s v="4 días 12:09" u="1"/>
        <s v="10 días 12:11" u="1"/>
        <s v="4 días 12:21" u="1"/>
        <s v="6 días 12:29" u="1"/>
        <s v="4 días 12:41" u="1"/>
        <s v="3 días 12:45" u="1"/>
        <s v="4 días 12:56" u="1"/>
        <s v="6 días 13:02" u="1"/>
        <s v="8 días 13:06" u="1"/>
        <s v="9 días 13:08" u="1"/>
        <s v="13 días 13:31" u="1"/>
        <s v="7 días 13:36" u="1"/>
        <s v="7 días 13:41" u="1"/>
        <s v="10 días 13:45" u="1"/>
        <s v="10 días 13:58" u="1"/>
        <s v="9 días 14:13" u="1"/>
        <s v="9 días 14:14" u="1"/>
        <s v="9 días 14:16" u="1"/>
        <s v="9 días 14:19" u="1"/>
        <s v="9 días 14:23" u="1"/>
        <s v="13 días 14:31" u="1"/>
        <s v="9 días 14:43" u="1"/>
        <s v="9 días 14:45" u="1"/>
        <s v="3 días 14:45" u="1"/>
        <s v="10 días 14:57" u="1"/>
        <s v="13 días 15:12" u="1"/>
        <s v="9 días 15:15" u="1"/>
        <s v="10 días 15:21" u="1"/>
        <s v="13 días 15:25" u="1"/>
        <s v="13 días 16:21" u="1"/>
        <s v="9 días 16:26" u="1"/>
        <s v="7 días 16:34" u="1"/>
        <s v="4 días 16:35" u="1"/>
        <s v="9 días 17:07" u="1"/>
        <s v="4 días 17:19" u="1"/>
        <s v="4 días 17:23" u="1"/>
        <s v="3 días 17:37" u="1"/>
        <s v="8 días 17:38" u="1"/>
        <s v="9 días 17:42" u="1"/>
        <s v="3 días 17:43" u="1"/>
        <s v="3 días 17:54" u="1"/>
        <s v="9 días 17:59" u="1"/>
        <s v="9 días 18:02" u="1"/>
        <s v="9 días 18:09" u="1"/>
        <s v="3 días 18:14" u="1"/>
        <s v="13 días 18:23" u="1"/>
        <s v="13 días 20:30" u="1"/>
        <s v="10 días 06:37" u="1"/>
        <s v="10 días 07:44" u="1"/>
        <s v="10 días 07:45" u="1"/>
        <s v="10 días 07:50" u="1"/>
        <s v="10 días 07:57" u="1"/>
        <s v="11 días 08:04" u="1"/>
        <s v="14 días 08:05" u="1"/>
        <s v="10 días 08:11" u="1"/>
        <s v="10 días 08:17" u="1"/>
        <s v="14 días 08:24" u="1"/>
        <s v="14 días 08:28" u="1"/>
        <s v="11 días 08:33" u="1"/>
        <s v="10 días 08:36" u="1"/>
        <s v="10 días 08:40" u="1"/>
        <s v="14 días 08:52" u="1"/>
        <s v="14 días 09:30" u="1"/>
        <s v="10 días 09:50" u="1"/>
        <s v="14 días 09:56" u="1"/>
        <s v="14 días 10:01" u="1"/>
        <s v="14 días 10:28" u="1"/>
        <s v="10 días 10:30" u="1"/>
        <s v="4 días 10:32" u="1"/>
        <s v="10 días 10:38" u="1"/>
        <s v="10 días 10:48" u="1"/>
        <s v="10 días 10:52" u="1"/>
        <s v="14 días 10:58" u="1"/>
        <s v="5 días 10:59" u="1"/>
        <s v="14 días 11:00" u="1"/>
        <s v="10 días 11:04" u="1"/>
        <s v="10 días 11:06" u="1"/>
        <s v="10 días 11:07" u="1"/>
        <s v="14 días 11:13" u="1"/>
        <s v="10 días 11:35" u="1"/>
        <s v="10 días 11:40" u="1"/>
        <s v="14 días 11:55" u="1"/>
        <s v="14 días 12:22" u="1"/>
        <s v="14 días 12:25" u="1"/>
        <s v="14 días 12:47" u="1"/>
        <s v="9 días 13:01" u="1"/>
        <s v="14 días 13:38" u="1"/>
        <s v="4 días 13:39" u="1"/>
        <s v="14 días 13:55" u="1"/>
        <s v="10 días 13:59" u="1"/>
        <s v="10 días 14:42" u="1"/>
        <s v="10 días 15:14" u="1"/>
        <s v="11 días 15:19" u="1"/>
        <s v="11 días 15:34" u="1"/>
        <s v="10 días 15:35" u="1"/>
        <s v="14 días 15:48" u="1"/>
        <s v="14 días 06:06" u="1"/>
        <s v="0 días 14:36" u="1"/>
        <s v="5 días 06:25" u="1"/>
        <s v="0 días 15:24" u="1"/>
        <s v="0 días 15:11" u="1"/>
        <s v="3 días 08:54" u="1"/>
        <s v="5 días 12:01" u="1"/>
        <s v="0 días 12:22" u="1"/>
        <s v="0 días 12:47" u="1"/>
        <s v="0 días 15:23" u="1"/>
        <s v="0 días 15:28" u="1"/>
        <s v="2 días 16:44" u="1"/>
        <s v="2 días 17:20" u="1"/>
        <s v="2 días 17:26" u="1"/>
        <s v="3 días 19:08" u="1"/>
        <s v="4 días 07:12" u="1"/>
        <s v="7 días 11:55" u="1"/>
        <s v="0 días 12:35" u="1"/>
        <s v="0 días 12:51" u="1"/>
        <s v="0 días 12:58" u="1"/>
        <s v="1 días 21:01" u="1"/>
        <s v="1 días 09:59" u="1"/>
        <s v="6 días 01:27" u="1"/>
        <s v="6 días 05:24" u="1"/>
        <s v="3 días 06:11" u="1"/>
        <s v="6 días 03:31" u="1"/>
        <s v="6 días 07:17" u="1"/>
        <s v="6 días 08:31" u="1"/>
        <s v="6 días 08:54" u="1"/>
        <s v="7 días 15:59" u="1"/>
        <s v="3 días 07:14" u="1"/>
        <s v="0 días 09:32" u="1"/>
        <s v="1 días 17:35" u="1"/>
        <s v="1 días 07:24" u="1"/>
        <s v="1 días 12:08" u="1"/>
        <s v="0 días 09:03" u="1"/>
        <s v="13 días 15:58" u="1"/>
        <s v="7 días 06:48" u="1"/>
        <s v="5 días 06:33" u="1"/>
        <s v="7 días 13:47" u="1"/>
        <s v="1 días 12:51" u="1"/>
        <s v="6 días 06:43" u="1"/>
        <s v="6 días 06:42" u="1"/>
        <s v="0 días 10:19" u="1"/>
        <s v="0 días 06:29" u="1"/>
        <s v="4 días 12:01" u="1"/>
        <s v="0 días 08:53" u="1"/>
        <s v="2 días 10:09" u="1"/>
        <s v="1 días 20:55" u="1"/>
        <s v="0 días 09:11" u="1"/>
        <s v="0 días 09:20" u="1"/>
        <s v="0 días 15:04" u="1"/>
        <s v="3 días 20:41" u="1"/>
        <s v="0 días 08:31" u="1"/>
        <s v="0 días 10:12" u="1"/>
        <s v="0 días 10:31" u="1"/>
        <s v="0 días 10:52" u="1"/>
        <s v="6 días 06:39" u="1"/>
        <s v="0 días 11:36" u="1"/>
        <s v="6 días 06:44" u="1"/>
        <s v="0 días 17:40" u="1"/>
        <s v="0 días 19:12" u="1"/>
        <s v="2 días 07:47" u="1"/>
        <s v="6 días 17:49" u="1"/>
        <s v="8 días 18:28" u="1"/>
        <s v="8 días 18:56" u="1"/>
        <s v="3 días 23:42" u="1"/>
        <s v="6 días 12:16" u="1"/>
        <s v="7 días 13:04" u="1"/>
        <s v="0 días 17:47" u="1"/>
        <s v="7 días 13:00" u="1"/>
        <s v="2 días 10:02" u="1"/>
        <s v="0 días 18:09" u="1"/>
        <s v="9 días 07:48" u="1"/>
        <s v="9 días 09:53" u="1"/>
        <s v="8 días 16:58" u="1"/>
        <s v="12 días 08:46" u="1"/>
        <s v="8 días 10:35" u="1"/>
        <s v="8 días 11:11" u="1"/>
        <s v="2 días 08:14" u="1"/>
        <s v="5 días 19:09" u="1"/>
        <s v="5 días 06:05" u="1"/>
        <s v="5 días 06:06" u="1"/>
        <s v="6 días 18:20" u="1"/>
        <s v="6 días 17:50" u="1"/>
        <s v="9 días 07:34" u="1"/>
        <s v="3 días 07:19" u="1"/>
        <s v="2 días 08:44" u="1"/>
        <s v="0 días 18:36" u="1"/>
        <s v="8 días 13:35" u="1"/>
        <s v="6 días 16:27" u="1"/>
        <s v="6 días 07:31" u="1"/>
        <s v="10 días 14:26" u="1"/>
        <s v="10 días 06:56" u="1"/>
        <s v="1 días 21:19" u="1"/>
        <s v="9 días 12:20" u="1"/>
        <s v="4 días 10:38" u="1"/>
        <s v="3 días 19:36" u="1"/>
        <s v="5 días 09:55" u="1"/>
        <s v="9 días 11:15" u="1"/>
        <s v="7 días 07:37" u="1"/>
        <s v="7 días 08:09" u="1"/>
        <s v="10 días 08:08" u="1"/>
        <s v="2 días 07:24" u="1"/>
        <s v="8 días 19:23" u="1"/>
        <s v="2 días 12:08" u="1"/>
        <s v="5 días 09:56" u="1"/>
        <s v="10 días 12:50" u="1"/>
        <s v="5 días 19:21" u="1"/>
        <s v="4 días 05:46" u="1"/>
        <s v="10 días 12:49" u="1"/>
        <s v="8 días 19:29" u="1"/>
        <s v="8 días 19:27" u="1"/>
        <s v="6 días 06:25" u="1"/>
        <s v="10 días 07:20" u="1"/>
        <s v="6 días 19:45" u="1"/>
        <s v="6 días 12:58" u="1"/>
        <s v="6 días 12:43" u="1"/>
        <s v="13 días 07:27" u="1"/>
        <s v="5 días 07:51" u="1"/>
        <s v="6 días 07:30" u="1"/>
        <s v="10 días 13:26" u="1"/>
        <s v="6 días 20:22" u="1"/>
        <s v="10 días 06:55" u="1"/>
        <s v="8 días 06:48" u="1"/>
        <s v="8 días 09:19" u="1"/>
        <s v="12 días 08:22" u="1"/>
        <s v="2 días 08:43" u="1"/>
        <s v="5 días 20:30" u="1"/>
        <s v="5 días 20:19" u="1"/>
        <s v="5 días 20:26" u="1"/>
        <s v="4 días 06:48" u="1"/>
        <s v="5 días 20:20" u="1"/>
        <s v="6 días 06:33" u="1"/>
        <s v="14 días 10:14" u="1"/>
        <s v="8 días 13:47" u="1"/>
        <s v="12 días 08:41" u="1"/>
        <s v="5 días 19:46" u="1"/>
        <s v="1 días 15:24" u="1"/>
        <s v="8 días 16:10" u="1"/>
        <s v="13 días 11:17" u="1"/>
        <s v="3 días 19:38" u="1"/>
        <s v="3 días 19:44" u="1"/>
        <s v="8 días 08:26" u="1"/>
        <s v="6 días 13:45" u="1"/>
        <s v="0 días 18:31" u="1"/>
        <s v="14 días 12:17" u="1"/>
        <s v="9 días 13:03" u="1"/>
        <s v="11 días 07:46" u="1"/>
        <s v="2 días 12:51" u="1"/>
        <s v="4 días 06:47" u="1"/>
        <s v="7 días 06:43" u="1"/>
        <s v="7 días 06:42" u="1"/>
        <s v="4 días 08:54" u="1"/>
        <s v="5 días 21:58" u="1"/>
        <s v="5 días 15:30" u="1"/>
        <s v="12 días 13:54" u="1"/>
        <s v="1 días 06:29" u="1"/>
        <s v="6 días 07:32" u="1"/>
        <s v="7 días 07:00" u="1"/>
        <s v="7 días 06:41" u="1"/>
        <s v="10 días 10:55" u="1"/>
        <s v="14 días 15:03" u="1"/>
        <s v="6 días 12:01" u="1"/>
        <s v="4 días 12:48" u="1"/>
        <s v="10 días 13:42" u="1"/>
        <s v="0 días 16:11" u="1"/>
        <s v="1 días 12:22" u="1"/>
        <s v="7 días 06:02" u="1"/>
        <s v="1 días 16:56" u="1"/>
        <s v="1 días 18:48" u="1"/>
        <s v="1 días 18:49" u="1"/>
        <s v="2 días 06:49" u="1"/>
        <s v="2 días 07:12" u="1"/>
        <s v="10 días 07:01" u="1"/>
        <s v="4 días 06:46" u="1"/>
        <s v="10 días 07:54" u="1"/>
        <s v="10 días 07:47" u="1"/>
        <s v="10 días 13:09" u="1"/>
        <s v="3 días 11:42" u="1"/>
        <s v="3 días 05:26" u="1"/>
        <s v="3 días 10:09" u="1"/>
        <s v="5 días 07:36" u="1"/>
        <s v="1 días 15:28" u="1"/>
        <s v="3 días 16:44" u="1"/>
        <s v="7 días 17:16" u="1"/>
        <s v="2 días 20:55" u="1"/>
        <s v="1 días 07:39" u="1"/>
        <s v="12 días 09:15" u="1"/>
        <s v="11 días 09:37" u="1"/>
        <s v="4 días 11:29" u="1"/>
        <s v="8 días 12:23" u="1"/>
        <s v="8 días 19:10" u="1"/>
        <s v="2 días 06:02" u="1"/>
        <s v="8 días 06:26" u="1"/>
        <s v="2 días 07:33" u="1"/>
        <s v="5 días 09:25" u="1"/>
        <s v="9 días 10:34" u="1"/>
        <s v="9 días 11:08" u="1"/>
        <s v="5 días 11:43" u="1"/>
        <s v="9 días 12:13" u="1"/>
        <s v="5 días 12:51" u="1"/>
        <s v="11 días 14:40" u="1"/>
        <s v="5 días 17:07" u="1"/>
        <s v="9 días 17:25" u="1"/>
        <s v="5 días 17:45" u="1"/>
        <s v="5 días 17:51" u="1"/>
        <s v="6 días 18:39" u="1"/>
        <s v="5 días 06:39" u="1"/>
        <s v="6 días 06:51" u="1"/>
        <s v="6 días 07:03" u="1"/>
        <s v="6 días 07:06" u="1"/>
        <s v="6 días 07:21" u="1"/>
        <s v="8 días 14:10" u="1"/>
        <s v="10 días 09:10" u="1"/>
        <s v="6 días 09:20" u="1"/>
        <s v="10 días 09:27" u="1"/>
        <s v="10 días 09:58" u="1"/>
        <s v="10 días 12:34" u="1"/>
        <s v="10 días 14:35" u="1"/>
        <s v="1 días 15:04" u="1"/>
        <s v="10 días 15:17" u="1"/>
        <s v="10 días 16:29" u="1"/>
        <s v="0 días 16:32" u="1"/>
        <s v="0 días 17:13" u="1"/>
        <s v="0 días 17:26" u="1"/>
        <s v="0 días 17:44" u="1"/>
        <s v="0 días 17:53" u="1"/>
        <s v="6 días 17:57" u="1"/>
        <s v="0 días 18:00" u="1"/>
        <s v="0 días 18:10" u="1"/>
        <s v="4 días 19:08" u="1"/>
        <s v="4 días 20:41" u="1"/>
        <s v="7 días 06:00" u="1"/>
        <s v="5 días 07:12" u="1"/>
        <s v="7 días 07:40" u="1"/>
        <s v="7 días 07:53" u="1"/>
        <s v="8 días 08:10" u="1"/>
        <s v="8 días 08:18" u="1"/>
        <s v="11 días 08:23" u="1"/>
        <s v="11 días 08:25" u="1"/>
        <s v="11 días 08:29" u="1"/>
        <s v="11 días 08:30" u="1"/>
        <s v="7 días 09:01" u="1"/>
        <s v="1 días 10:12" u="1"/>
        <s v="11 días 10:27" u="1"/>
        <s v="1 días 10:31" u="1"/>
        <s v="11 días 11:05" u="1"/>
        <s v="7 días 06:39" u="1"/>
        <s v="7 días 12:06" u="1"/>
        <s v="3 días 07:22" u="1"/>
        <s v="11 días 12:26" u="1"/>
        <s v="6 días 12:38" u="1"/>
        <s v="7 días 12:44" u="1"/>
        <s v="11 días 12:45" u="1"/>
        <s v="1 días 12:58" u="1"/>
        <s v="11 días 13:07" u="1"/>
        <s v="7 días 14:04" u="1"/>
        <s v="11 días 14:54" u="1"/>
        <s v="11 días 14:58" u="1"/>
        <s v="4 días 15:22" u="1"/>
        <s v="11 días 15:58" u="1"/>
        <s v="11 días 16:16" u="1"/>
        <s v="7 días 06:44" u="1"/>
        <s v="7 días 16:33" u="1"/>
        <s v="11 días 16:42" u="1"/>
        <s v="8 días 17:06" u="1"/>
        <s v="8 días 17:15" u="1"/>
        <s v="11 días 17:33" u="1"/>
        <s v="5 días 17:40" u="1"/>
        <s v="6 días 17:56" u="1"/>
        <s v="7 días 18:22" u="1"/>
        <s v="1 días 19:12" u="1"/>
        <s v="1 días 19:56" u="1"/>
        <s v="2 días 21:01" u="1"/>
        <s v="8 días 06:57" u="1"/>
        <s v="12 días 07:24" u="1"/>
        <s v="12 días 07:38" u="1"/>
        <s v="8 días 07:42" u="1"/>
        <s v="12 días 07:52" u="1"/>
        <s v="12 días 08:45" u="1"/>
        <s v="12 días 08:47" u="1"/>
        <s v="12 días 08:50" u="1"/>
        <s v="12 días 10:10" u="1"/>
        <s v="12 días 10:19" u="1"/>
        <s v="4 días 06:38" u="1"/>
        <s v="12 días 10:43" u="1"/>
        <s v="12 días 11:28" u="1"/>
        <s v="8 días 11:02" u="1"/>
        <s v="3 días 12:46" u="1"/>
        <s v="12 días 13:18" u="1"/>
        <s v="12 días 13:43" u="1"/>
        <s v="9 días 13:52" u="1"/>
        <s v="12 días 14:01" u="1"/>
        <s v="8 días 14:34" u="1"/>
        <s v="12 días 15:07" u="1"/>
        <s v="12 días 15:38" u="1"/>
        <s v="8 días 15:42" u="1"/>
        <s v="12 días 15:46" u="1"/>
        <s v="9 días 16:02" u="1"/>
        <s v="8 días 16:06" u="1"/>
        <s v="9 días 17:05" u="1"/>
        <s v="8 días 17:39" u="1"/>
        <s v="8 días 17:43" u="1"/>
        <s v="7 días 17:46" u="1"/>
        <s v="3 días 19:17" u="1"/>
        <s v="6 días 19:25" u="1"/>
        <s v="6 días 19:26" u="1"/>
        <s v="3 días 19:28" u="1"/>
        <s v="3 días 19:30" u="1"/>
        <s v="3 días 19:31" u="1"/>
        <s v="3 días 19:32" u="1"/>
        <s v="2 días 19:34" u="1"/>
        <s v="2 días 19:53" u="1"/>
        <s v="3 días 19:54" u="1"/>
        <s v="3 días 19:58" u="1"/>
        <s v="6 días 19:59" u="1"/>
        <s v="3 días 20:00" u="1"/>
        <s v="3 días 20:01" u="1"/>
        <s v="6 días 20:02" u="1"/>
        <s v="3 días 20:03" u="1"/>
        <s v="6 días 20:04" u="1"/>
        <s v="2 días 20:21" u="1"/>
        <s v="7 días 20:25" u="1"/>
        <s v="6 días 23:21" u="1"/>
        <s v="6 días 23:22" u="1"/>
        <s v="6 días 23:23" u="1"/>
        <s v="7 días 01:26" u="1"/>
        <s v="7 días 01:27" u="1"/>
        <s v="4 días 01:27" u="1"/>
        <s v="3 días 01:28" u="1"/>
        <s v="4 días 01:29" u="1"/>
        <s v="4 días 01:30" u="1"/>
        <s v="4 días 01:31" u="1"/>
        <s v="3 días 01:32" u="1"/>
        <s v="3 días 01:40" u="1"/>
        <s v="4 días 01:41" u="1"/>
        <s v="3 días 01:44" u="1"/>
        <s v="3 días 01:45" u="1"/>
        <s v="3 días 01:47" u="1"/>
        <s v="4 días 05:21" u="1"/>
        <s v="3 días 05:22" u="1"/>
        <s v="3 días 05:23" u="1"/>
        <s v="4 días 05:24" u="1"/>
        <s v="7 días 05:24" u="1"/>
        <s v="7 días 05:25" u="1"/>
        <s v="3 días 05:28" u="1"/>
        <s v="7 días 05:29" u="1"/>
        <s v="7 días 05:30" u="1"/>
        <s v="3 días 05:31" u="1"/>
        <s v="3 días 05:32" u="1"/>
        <s v="4 días 05:33" u="1"/>
        <s v="3 días 05:34" u="1"/>
        <s v="3 días 05:40" u="1"/>
        <s v="4 días 05:49" u="1"/>
        <s v="4 días 06:11" u="1"/>
        <s v="4 días 06:21" u="1"/>
        <s v="3 días 07:25" u="1"/>
        <s v="3 días 07:29" u="1"/>
        <s v="13 días 07:41" u="1"/>
        <s v="13 días 08:07" u="1"/>
        <s v="13 días 09:25" u="1"/>
        <s v="13 días 09:28" u="1"/>
        <s v="9 días 09:49" u="1"/>
        <s v="13 días 10:15" u="1"/>
        <s v="10 días 10:33" u="1"/>
        <s v="13 días 10:39" u="1"/>
        <s v="13 días 10:54" u="1"/>
        <s v="13 días 10:56" u="1"/>
        <s v="13 días 10:59" u="1"/>
        <s v="9 días 11:01" u="1"/>
        <s v="10 días 11:03" u="1"/>
        <s v="9 días 11:23" u="1"/>
        <s v="9 días 11:45" u="1"/>
        <s v="10 días 11:51" u="1"/>
        <s v="13 días 12:00" u="1"/>
        <s v="9 días 12:30" u="1"/>
        <s v="9 días 13:13" u="1"/>
        <s v="7 días 13:33" u="1"/>
        <s v="13 días 13:46" u="1"/>
        <s v="4 días 13:47" u="1"/>
        <s v="9 días 14:03" u="1"/>
        <s v="9 días 14:07" u="1"/>
        <s v="13 días 14:09" u="1"/>
        <s v="13 días 14:17" u="1"/>
        <s v="13 días 14:30" u="1"/>
        <s v="13 días 14:36" u="1"/>
        <s v="13 días 14:48" u="1"/>
        <s v="13 días 15:22" u="1"/>
        <s v="13 días 15:33" u="1"/>
        <s v="6 días 15:36" u="1"/>
        <s v="9 días 16:19" u="1"/>
        <s v="9 días 16:41" u="1"/>
        <s v="13 días 16:46" u="1"/>
        <s v="9 días 16:56" u="1"/>
        <s v="9 días 17:01" u="1"/>
        <s v="3 días 17:08" u="1"/>
        <s v="9 días 17:13" u="1"/>
        <s v="9 días 17:31" u="1"/>
        <s v="7 días 17:49" u="1"/>
        <s v="9 días 18:00" u="1"/>
        <s v="8 días 18:12" u="1"/>
        <s v="13 días 18:52" u="1"/>
        <s v="7 días 19:02" u="1"/>
        <s v="9 días 19:56" u="1"/>
        <s v="4 días 23:24" u="1"/>
        <s v="7 días 23:25" u="1"/>
        <s v="3 días 23:25" u="1"/>
        <s v="7 días 23:26" u="1"/>
        <s v="3 días 03:26" u="1"/>
        <s v="7 días 03:31" u="1"/>
        <s v="7 días 05:15" u="1"/>
        <s v="4 días 05:16" u="1"/>
        <s v="4 días 05:18" u="1"/>
        <s v="3 días 06:58" u="1"/>
        <s v="3 días 07:27" u="1"/>
        <s v="6 días 12:28" u="1"/>
        <s v="3 días 12:33" u="1"/>
        <s v="7 días 13:23" u="1"/>
        <s v="8 días 17:27" u="1"/>
        <s v="4 días 05:17" u="1"/>
        <s v="7 días 05:19" u="1"/>
        <s v="4 días 05:20" u="1"/>
        <s v="4 días 23:42" u="1"/>
        <s v="3 días 23:43" u="1"/>
        <s v="4 días 07:05" u="1"/>
        <s v="14 días 07:17" u="1"/>
        <s v="7 días 07:19" u="1"/>
        <s v="7 días 07:28" u="1"/>
        <s v="7 días 08:31" u="1"/>
        <s v="14 días 08:34" u="1"/>
        <s v="11 días 08:38" u="1"/>
        <s v="7 días 08:54" u="1"/>
        <s v="14 días 09:20" u="1"/>
        <s v="10 días 09:59" u="1"/>
        <s v="14 días 10:09" u="1"/>
        <s v="9 días 10:20" u="1"/>
        <s v="5 días 12:09" u="1"/>
        <s v="11 días 12:11" u="1"/>
        <s v="5 días 12:21" u="1"/>
        <s v="7 días 12:29" u="1"/>
        <s v="5 días 12:41" u="1"/>
        <s v="4 días 12:45" u="1"/>
        <s v="7 días 13:05" u="1"/>
        <s v="9 días 13:06" u="1"/>
        <s v="10 días 13:08" u="1"/>
        <s v="7 días 13:12" u="1"/>
        <s v="14 días 13:31" u="1"/>
        <s v="8 días 13:36" u="1"/>
        <s v="8 días 13:41" u="1"/>
        <s v="11 días 13:45" u="1"/>
        <s v="8 días 13:53" u="1"/>
        <s v="10 días 14:18" u="1"/>
        <s v="14 días 14:31" u="1"/>
        <s v="4 días 14:45" u="1"/>
        <s v="11 días 14:57" u="1"/>
        <s v="14 días 15:12" u="1"/>
        <s v="11 días 15:21" u="1"/>
        <s v="14 días 15:25" u="1"/>
        <s v="0 días 12:38" u="1"/>
        <s v="0 días 15:00" u="1"/>
        <s v="0 días 12:18" u="1"/>
        <s v="0 días 13:01" u="1"/>
        <s v="3 días 10:50" u="1"/>
        <s v="5 días 14:45" u="1"/>
        <s v="0 días 13:55" u="1"/>
        <s v="12 días 06:32" u="1"/>
        <s v="4 días 19:54" u="1"/>
        <s v="0 días 13:17" u="1"/>
        <s v="0 días 15:39" u="1"/>
        <s v="4 días 06:43" u="1"/>
        <s v="0 días 13:44" u="1"/>
        <s v="2 días 15:12" u="1"/>
        <s v="2 días 15:43" u="1"/>
        <s v="6 días 10:18" u="1"/>
        <s v="0 días 13:58" u="1"/>
        <s v="0 días 14:09" u="1"/>
        <s v="0 días 14:13" u="1"/>
        <s v="0 días 15:26" u="1"/>
        <s v="4 días 10:09" u="1"/>
        <s v="1 días 15:39" u="1"/>
        <s v="9 días 19:32" u="1"/>
        <s v="13 días 14:22" u="1"/>
        <s v="13 días 16:36" u="1"/>
        <s v="4 días 05:05" u="1"/>
        <s v="0 días 10:17" u="1"/>
        <s v="0 días 07:57" u="1"/>
        <s v="0 días 12:36" u="1"/>
        <s v="0 días 08:24" u="1"/>
        <s v="8 días 07:19" u="1"/>
        <s v="0 días 08:25" u="1"/>
        <s v="0 días 08:42" u="1"/>
        <s v="0 días 17:17" u="1"/>
        <s v="13 días 09:22" u="1"/>
        <s v="0 días 09:10" u="1"/>
        <s v="8 días 05:59" u="1"/>
        <s v="0 días 08:18" u="1"/>
        <s v="0 días 11:01" u="1"/>
        <s v="0 días 10:50" u="1"/>
        <s v="2 días 07:38" u="1"/>
        <s v="0 días 07:39" u="1"/>
        <s v="0 días 07:47" u="1"/>
        <s v="0 días 08:17" u="1"/>
        <s v="0 días 10:09" u="1"/>
        <s v="0 días 10:56" u="1"/>
        <s v="0 días 11:08" u="1"/>
        <s v="0 días 12:10" u="1"/>
        <s v="1 días 18:01" u="1"/>
        <s v="1 días 06:55" u="1"/>
        <s v="1 días 07:28" u="1"/>
        <s v="1 días 07:41" u="1"/>
        <s v="6 días 06:31" u="1"/>
        <s v="5 días 10:02" u="1"/>
        <s v="0 días 21:24" u="1"/>
        <s v="0 días 08:29" u="1"/>
        <s v="0 días 10:07" u="1"/>
        <s v="6 días 11:29" u="1"/>
        <s v="3 días 18:42" u="1"/>
        <s v="3 días 19:34" u="1"/>
        <s v="4 días 01:28" u="1"/>
        <s v="4 días 05:22" u="1"/>
        <s v="4 días 05:32" u="1"/>
        <s v="7 días 05:16" u="1"/>
        <s v="8 días 13:04" u="1"/>
        <s v="1 días 17:47" u="1"/>
        <s v="8 días 13:00" u="1"/>
        <s v="3 días 10:02" u="1"/>
        <s v="10 días 07:48" u="1"/>
        <s v="9 días 16:58" u="1"/>
        <s v="5 días 18:03" u="1"/>
        <s v="3 días 08:14" u="1"/>
        <s v="6 días 19:09" u="1"/>
        <s v="6 días 06:05" u="1"/>
        <s v="6 días 06:06" u="1"/>
        <s v="7 días 18:20" u="1"/>
        <s v="7 días 17:50" u="1"/>
        <s v="10 días 07:34" u="1"/>
        <s v="11 días 11:07" u="1"/>
        <s v="11 días 09:03" u="1"/>
        <s v="4 días 07:19" u="1"/>
        <s v="10 días 08:21" u="1"/>
        <s v="9 días 13:35" u="1"/>
        <s v="11 días 09:04" u="1"/>
        <s v="7 días 07:31" u="1"/>
        <s v="0 días 21:46" u="1"/>
        <s v="11 días 06:56" u="1"/>
        <s v="2 días 21:19" u="1"/>
        <s v="3 días 08:29" u="1"/>
        <s v="10 días 12:20" u="1"/>
        <s v="5 días 10:38" u="1"/>
        <s v="4 días 19:36" u="1"/>
        <s v="10 días 10:17" u="1"/>
        <s v="4 días 06:19" u="1"/>
        <s v="8 días 07:37" u="1"/>
        <s v="8 días 07:43" u="1"/>
        <s v="3 días 07:24" u="1"/>
        <s v="1 días 07:57" u="1"/>
        <s v="1 días 12:36" u="1"/>
        <s v="9 días 19:23" u="1"/>
        <s v="9 días 13:29" u="1"/>
        <s v="5 días 05:46" u="1"/>
        <s v="9 días 19:29" u="1"/>
        <s v="9 días 19:27" u="1"/>
        <s v="7 días 06:25" u="1"/>
        <s v="11 días 07:20" u="1"/>
        <s v="7 días 19:45" u="1"/>
        <s v="10 días 10:49" u="1"/>
        <s v="7 días 12:58" u="1"/>
        <s v="7 días 13:02" u="1"/>
        <s v="8 días 09:35" u="1"/>
        <s v="13 días 10:00" u="1"/>
        <s v="7 días 12:43" u="1"/>
        <s v="14 días 07:27" u="1"/>
        <s v="1 días 17:17" u="1"/>
        <s v="6 días 07:49" u="1"/>
        <s v="7 días 07:30" u="1"/>
        <s v="7 días 20:22" u="1"/>
        <s v="11 días 06:55" u="1"/>
        <s v="3 días 08:43" u="1"/>
        <s v="6 días 20:30" u="1"/>
        <s v="6 días 20:19" u="1"/>
        <s v="6 días 20:26" u="1"/>
        <s v="5 días 06:48" u="1"/>
        <s v="6 días 20:20" u="1"/>
        <s v="7 días 06:33" u="1"/>
        <s v="9 días 16:11" u="1"/>
        <s v="4 días 10:50" u="1"/>
        <s v="6 días 19:46" u="1"/>
        <s v="11 días 10:53" u="1"/>
        <s v="2 días 15:24" u="1"/>
        <s v="9 días 16:10" u="1"/>
        <s v="14 días 11:17" u="1"/>
        <s v="4 días 19:38" u="1"/>
      </sharedItems>
    </cacheField>
    <cacheField name="ESTADO" numFmtId="0">
      <sharedItems containsBlank="1" count="6">
        <s v="ALERTA"/>
        <s v="A TIEMPO"/>
        <s v="ALERTA_0 Días"/>
        <s v="VENCIDO"/>
        <s v="SIN FECHA" u="1"/>
        <m u="1"/>
      </sharedItems>
    </cacheField>
    <cacheField name="MARCA_TEMPORAL" numFmtId="0">
      <sharedItems/>
    </cacheField>
    <cacheField name="REPORTE_TECNICO" numFmtId="0">
      <sharedItems/>
    </cacheField>
    <cacheField name="TECNICO_EJECUTA" numFmtId="0">
      <sharedItems/>
    </cacheField>
    <cacheField name="OBSERVACION" numFmtId="0">
      <sharedItems longText="1"/>
    </cacheField>
    <cacheField name="COORDENADAX" numFmtId="0">
      <sharedItems containsSemiMixedTypes="0" containsString="0" containsNumber="1" minValue="-75751753" maxValue="-73.902581269999999"/>
    </cacheField>
    <cacheField name="COORDENADAY" numFmtId="0">
      <sharedItems containsSemiMixedTypes="0" containsString="0" containsNumber="1" minValue="5.5359545700000004" maxValue="7.2680489580000698"/>
    </cacheField>
    <cacheField name="AREA_OPERATIVA" numFmtId="0">
      <sharedItems/>
    </cacheField>
    <cacheField name="SUBZONA" numFmtId="0">
      <sharedItems containsBlank="1" count="6">
        <s v="METROPOLITANA SUR"/>
        <s v="ORIENTE"/>
        <s v="NORDESTE"/>
        <s v="SUROESTE"/>
        <s v="OCCIDENTE"/>
        <m u="1"/>
      </sharedItems>
    </cacheField>
    <cacheField name="SUBPED" numFmtId="0">
      <sharedItems/>
    </cacheField>
    <cacheField name="ORDEN_ESTADO" numFmtId="0">
      <sharedItems containsSemiMixedTypes="0" containsString="0" containsNumber="1" containsInteger="1" minValue="0" maxValue="5" count="6">
        <n v="3"/>
        <n v="4"/>
        <n v="2"/>
        <n v="1"/>
        <n v="5" u="1"/>
        <n v="0" u="1"/>
      </sharedItems>
    </cacheField>
  </cacheFields>
  <extLst>
    <ext xmlns:x14="http://schemas.microsoft.com/office/spreadsheetml/2009/9/main" uri="{725AE2AE-9491-48be-B2B4-4EB974FC3084}">
      <x14:pivotCacheDefinition pivotCacheId="45124535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24">
  <r>
    <x v="0"/>
    <x v="0"/>
    <s v="NUEVO"/>
    <s v="ENEDOM"/>
    <d v="2026-02-06T14:09:49"/>
    <x v="0"/>
    <n v="70112581"/>
    <s v="ELKIN USQUISMO"/>
    <s v="2147995"/>
    <s v="SIN DATOS"/>
    <x v="0"/>
    <x v="0"/>
    <s v="163009508500000002"/>
    <x v="0"/>
    <x v="0"/>
    <s v="Habilitación Viviendas Metrosur"/>
    <x v="0"/>
    <x v="0"/>
    <x v="0"/>
    <x v="0"/>
    <s v="5 días 11:13"/>
    <x v="0"/>
    <x v="0"/>
    <s v="2/03/2026 16:05:24"/>
    <s v="EFECTIVO PARA HV"/>
    <s v="ROBINSON DE JESUS ALZATE ARANGO"/>
    <s v="Hv+pase trafo 54151 "/>
    <n v="-75.612299930000006"/>
    <n v="6.1968618600000003"/>
    <s v="SUR-ENE"/>
    <x v="0"/>
    <s v="1"/>
    <x v="0"/>
  </r>
  <r>
    <x v="1"/>
    <x v="0"/>
    <s v="NUEVO"/>
    <s v="ENERES"/>
    <d v="2021-03-26T13:37:49"/>
    <x v="1"/>
    <n v="477427"/>
    <s v="RICARDO MUNHOZ SANTIAGO"/>
    <s v="SIN DATOS"/>
    <s v="3117784551"/>
    <x v="1"/>
    <x v="1"/>
    <s v="190674200543760002"/>
    <x v="1"/>
    <x v="1"/>
    <s v="Revisor Instalac. Regadas Oriente"/>
    <x v="1"/>
    <x v="0"/>
    <x v="1"/>
    <x v="1"/>
    <s v="0 días 12:19"/>
    <x v="1"/>
    <x v="1"/>
    <s v="SIN DATO"/>
    <s v="SIN DATO"/>
    <s v="SIN DATO"/>
    <s v="SIN DATO"/>
    <n v="-75.311139999999995"/>
    <n v="6.3559850000000004"/>
    <s v="SUR-ENE"/>
    <x v="1"/>
    <s v="1"/>
    <x v="1"/>
  </r>
  <r>
    <x v="2"/>
    <x v="0"/>
    <s v="NUEVO"/>
    <s v="ENEDOM"/>
    <d v="2021-06-11T15:02:58"/>
    <x v="2"/>
    <n v="1046910966"/>
    <s v="SOR ENITH LOPEZ GOMEZ"/>
    <s v="SIN DATOS"/>
    <s v="3138463820"/>
    <x v="2"/>
    <x v="2"/>
    <s v="190378200374095001"/>
    <x v="2"/>
    <x v="0"/>
    <s v="Region Nordeste"/>
    <x v="1"/>
    <x v="0"/>
    <x v="2"/>
    <x v="2"/>
    <s v="10 días 10:03"/>
    <x v="2"/>
    <x v="0"/>
    <s v="SIN DATO"/>
    <s v="SIN DATO"/>
    <s v="SIN DATO"/>
    <s v="SIN DATO"/>
    <n v="-74.825053330000003"/>
    <n v="7.2584906699999996"/>
    <s v="SUR-ENE"/>
    <x v="2"/>
    <s v="1"/>
    <x v="0"/>
  </r>
  <r>
    <x v="3"/>
    <x v="0"/>
    <s v="NUEVO"/>
    <s v="ENERES"/>
    <d v="2021-06-21T11:29:05"/>
    <x v="3"/>
    <n v="1035222475"/>
    <s v="JULY ANDREA HERNANDEZ ESCOBAR"/>
    <s v="SIN DATOS"/>
    <s v="3104594661"/>
    <x v="3"/>
    <x v="1"/>
    <s v="190674200583500005"/>
    <x v="1"/>
    <x v="1"/>
    <s v="Revisor Instalac. Regadas Oriente"/>
    <x v="1"/>
    <x v="0"/>
    <x v="1"/>
    <x v="3"/>
    <s v="0 días 12:28"/>
    <x v="3"/>
    <x v="1"/>
    <s v="SIN DATO"/>
    <s v="SIN DATO"/>
    <s v="SIN DATO"/>
    <s v="SIN DATO"/>
    <n v="-75.32996"/>
    <n v="6.3819208999999999"/>
    <s v="SUR-ENE"/>
    <x v="1"/>
    <s v="1"/>
    <x v="1"/>
  </r>
  <r>
    <x v="4"/>
    <x v="0"/>
    <s v="NUEVO"/>
    <s v="ENERES"/>
    <d v="2021-09-24T15:25:12"/>
    <x v="4"/>
    <n v="1082472909"/>
    <s v="OSNAIDE CORONADO MUÑOZ"/>
    <s v="SIN DATOS"/>
    <s v="3104718767"/>
    <x v="4"/>
    <x v="3"/>
    <s v="190649200334880001"/>
    <x v="3"/>
    <x v="1"/>
    <s v="Revisor Instalac. Regadas Oriente"/>
    <x v="1"/>
    <x v="0"/>
    <x v="1"/>
    <x v="4"/>
    <s v="0 días 12:24"/>
    <x v="4"/>
    <x v="1"/>
    <s v="SIN DATO"/>
    <s v="SIN DATO"/>
    <s v="SIN DATO"/>
    <s v="SIN DATO"/>
    <n v="-75.043040000000005"/>
    <n v="6.1804189999999997"/>
    <s v="SUR-ENE"/>
    <x v="1"/>
    <s v="1"/>
    <x v="1"/>
  </r>
  <r>
    <x v="5"/>
    <x v="0"/>
    <s v="NUEVO"/>
    <s v="ENERES"/>
    <d v="2021-10-08T11:16:21"/>
    <x v="5"/>
    <n v="32225584"/>
    <s v="GLORIA PATRICIA AGUDELO BALVIN"/>
    <s v="SIN DATOS"/>
    <s v="3116471345"/>
    <x v="5"/>
    <x v="4"/>
    <s v="181053228000000003"/>
    <x v="4"/>
    <x v="1"/>
    <s v="Revisor Instalac. Regadas Oriente"/>
    <x v="1"/>
    <x v="0"/>
    <x v="1"/>
    <x v="5"/>
    <s v="0 días 12:26"/>
    <x v="5"/>
    <x v="1"/>
    <s v="SIN DATO"/>
    <s v="SIN DATO"/>
    <s v="SIN DATO"/>
    <s v="SIN DATO"/>
    <n v="-75.219478670000001"/>
    <n v="6.2138429999999998"/>
    <s v="SUR-ENE"/>
    <x v="1"/>
    <s v="1"/>
    <x v="1"/>
  </r>
  <r>
    <x v="6"/>
    <x v="0"/>
    <s v="NUEVO"/>
    <s v="ENERES"/>
    <d v="2022-05-04T15:01:26"/>
    <x v="6"/>
    <n v="70903974"/>
    <s v="HORACIO DE JESUS GIRALDO CASTAÑO"/>
    <s v="5485198"/>
    <s v="3192327537"/>
    <x v="6"/>
    <x v="5"/>
    <s v="190440200590837001"/>
    <x v="5"/>
    <x v="1"/>
    <s v="Revisor Instalac. Regadas Oriente"/>
    <x v="1"/>
    <x v="0"/>
    <x v="1"/>
    <x v="6"/>
    <s v="10 días 13:04"/>
    <x v="6"/>
    <x v="2"/>
    <s v="SIN DATO"/>
    <s v="SIN DATO"/>
    <s v="SIN DATO"/>
    <s v="SIN DATO"/>
    <n v="-75.324754540000001"/>
    <n v="6.1247242100000001"/>
    <s v="SUR-ENE"/>
    <x v="1"/>
    <s v="1"/>
    <x v="2"/>
  </r>
  <r>
    <x v="7"/>
    <x v="0"/>
    <s v="NUEVO"/>
    <s v="ENERES"/>
    <d v="2023-04-19T17:19:32"/>
    <x v="7"/>
    <n v="70661354"/>
    <s v="HECTOR HERNAN BOTERO ACEVEDO"/>
    <s v="8422964"/>
    <s v="3104626600"/>
    <x v="7"/>
    <x v="6"/>
    <s v="190861100102330002"/>
    <x v="6"/>
    <x v="1"/>
    <s v="Revisor Instala. Regadas Suroeste"/>
    <x v="0"/>
    <x v="0"/>
    <x v="0"/>
    <x v="7"/>
    <s v="4 días 13:55"/>
    <x v="7"/>
    <x v="1"/>
    <s v="SIN DATO"/>
    <s v="SIN DATO"/>
    <s v="SIN DATO"/>
    <s v="SIN DATO"/>
    <n v="-75.737671809999995"/>
    <n v="5.9633419999999999"/>
    <s v="SUR-ENE"/>
    <x v="3"/>
    <s v="1"/>
    <x v="1"/>
  </r>
  <r>
    <x v="8"/>
    <x v="0"/>
    <s v="NUEVO"/>
    <s v="ENERES"/>
    <d v="2023-06-13T11:09:16"/>
    <x v="8"/>
    <n v="42874895"/>
    <s v="PIEDAD HELENA VELEZ"/>
    <s v="2345976"/>
    <s v="3105203568"/>
    <x v="8"/>
    <x v="7"/>
    <s v="190318203309500002"/>
    <x v="7"/>
    <x v="1"/>
    <s v="Revisor Instalac. Regadas Oriente"/>
    <x v="1"/>
    <x v="0"/>
    <x v="1"/>
    <x v="8"/>
    <s v="4 días 12:57"/>
    <x v="8"/>
    <x v="1"/>
    <s v="SIN DATO"/>
    <s v="SIN DATO"/>
    <s v="SIN DATO"/>
    <s v="SIN DATO"/>
    <n v="-75.460604000000004"/>
    <n v="6.2808888300000003"/>
    <s v="SUR-ENE"/>
    <x v="1"/>
    <s v="1"/>
    <x v="1"/>
  </r>
  <r>
    <x v="9"/>
    <x v="0"/>
    <s v="NUEVO"/>
    <s v="ENEDOM"/>
    <d v="2023-09-13T09:06:56"/>
    <x v="9"/>
    <n v="43586124"/>
    <s v="MARI LUD AGUIRRE ALVAREZ"/>
    <s v="2979495"/>
    <s v="3166920247"/>
    <x v="9"/>
    <x v="8"/>
    <s v="084213220200230340"/>
    <x v="8"/>
    <x v="2"/>
    <s v="Habilitación Viviendas Metrosur"/>
    <x v="0"/>
    <x v="0"/>
    <x v="3"/>
    <x v="9"/>
    <s v="0 días 10:41"/>
    <x v="9"/>
    <x v="1"/>
    <s v="SIN DATO"/>
    <s v="SIN DATO"/>
    <s v="SIN DATO"/>
    <s v="SIN DATO"/>
    <n v="-75.627365999999995"/>
    <n v="6.2587000000000002"/>
    <s v="SUR-ENE"/>
    <x v="0"/>
    <s v="1"/>
    <x v="1"/>
  </r>
  <r>
    <x v="10"/>
    <x v="0"/>
    <s v="NUEVO"/>
    <s v="ENERES"/>
    <d v="2023-10-05T16:08:46"/>
    <x v="10"/>
    <n v="71223219"/>
    <s v="WILLIAN ALEXANDER GIRALDO SALAZAR"/>
    <s v="2585989"/>
    <s v="3022960207"/>
    <x v="10"/>
    <x v="8"/>
    <s v="055321009000140201"/>
    <x v="8"/>
    <x v="1"/>
    <s v="METROSUR Vin. Leg. Ref. Concentrada"/>
    <x v="0"/>
    <x v="0"/>
    <x v="0"/>
    <x v="10"/>
    <s v="2 días 11:37"/>
    <x v="10"/>
    <x v="1"/>
    <s v="SIN DATO"/>
    <s v="SIN DATO"/>
    <s v="SIN DATO"/>
    <s v="SIN DATO"/>
    <n v="-75.551316"/>
    <n v="6.2502149999999999"/>
    <s v="SUR-ENE"/>
    <x v="0"/>
    <s v="1"/>
    <x v="1"/>
  </r>
  <r>
    <x v="11"/>
    <x v="0"/>
    <s v="NUEVO"/>
    <s v="ENERES"/>
    <d v="2023-10-05T16:31:11"/>
    <x v="11"/>
    <n v="71223219"/>
    <s v="WILLIAN ALEXANDER GIRALDO SALAZAR"/>
    <s v="2585989"/>
    <s v="3136526861"/>
    <x v="11"/>
    <x v="8"/>
    <s v="055321009000140301"/>
    <x v="8"/>
    <x v="1"/>
    <s v="METROSUR Vin. Leg. Ref. Concentrada"/>
    <x v="0"/>
    <x v="0"/>
    <x v="0"/>
    <x v="11"/>
    <s v="2 días 11:36"/>
    <x v="11"/>
    <x v="1"/>
    <s v="SIN DATO"/>
    <s v="SIN DATO"/>
    <s v="SIN DATO"/>
    <s v="SIN DATO"/>
    <n v="-75.551319680000006"/>
    <n v="6.2502186999999996"/>
    <s v="SUR-ENE"/>
    <x v="0"/>
    <s v="1"/>
    <x v="1"/>
  </r>
  <r>
    <x v="12"/>
    <x v="0"/>
    <s v="NUEVO"/>
    <s v="ENERES"/>
    <d v="2023-12-18T13:23:40"/>
    <x v="12"/>
    <n v="7519479"/>
    <s v="NEFTALI MORENO FLOREZ"/>
    <s v="SIN DATOS"/>
    <s v="3225844291"/>
    <x v="12"/>
    <x v="9"/>
    <s v="190113200086500002"/>
    <x v="9"/>
    <x v="1"/>
    <s v="Region Occidente"/>
    <x v="1"/>
    <x v="0"/>
    <x v="1"/>
    <x v="12"/>
    <s v="10 días 08:32"/>
    <x v="12"/>
    <x v="2"/>
    <s v="SIN DATO"/>
    <s v="SIN DATO"/>
    <s v="SIN DATO"/>
    <s v="SIN DATO"/>
    <n v="-75.897730499999994"/>
    <n v="6.6942034699999997"/>
    <s v="SUR-ENE"/>
    <x v="4"/>
    <s v="1"/>
    <x v="2"/>
  </r>
  <r>
    <x v="13"/>
    <x v="1"/>
    <s v="NUEVO"/>
    <s v="ENECNX"/>
    <d v="2026-02-26T15:02:33"/>
    <x v="13"/>
    <n v="98671296"/>
    <s v="RICARDO QUINTERO PASOS"/>
    <s v="SIN DATOS"/>
    <s v="3017927965"/>
    <x v="13"/>
    <x v="10"/>
    <s v="023391002400280000"/>
    <x v="10"/>
    <x v="3"/>
    <s v="Revisor Puntos de Conexión Metrosur"/>
    <x v="0"/>
    <x v="0"/>
    <x v="4"/>
    <x v="13"/>
    <s v="4 días 15:02"/>
    <x v="13"/>
    <x v="2"/>
    <s v="SIN DATO"/>
    <s v="SIN DATO"/>
    <s v="SIN DATO"/>
    <s v="SIN DATO"/>
    <n v="-75.58463587"/>
    <n v="6.1765725600000003"/>
    <s v="SUR-ENE"/>
    <x v="0"/>
    <s v="2"/>
    <x v="2"/>
  </r>
  <r>
    <x v="14"/>
    <x v="0"/>
    <s v="NUEVO"/>
    <s v="ENERES"/>
    <d v="2024-07-19T10:50:35"/>
    <x v="14"/>
    <n v="1017128032"/>
    <s v="MARIA CRISTINA PEREA SERNA"/>
    <s v="SIN DATOS"/>
    <s v="3113730342"/>
    <x v="14"/>
    <x v="7"/>
    <s v="190318205031750005"/>
    <x v="7"/>
    <x v="1"/>
    <s v="Revisor Instalac. Regadas Oriente"/>
    <x v="1"/>
    <x v="0"/>
    <x v="1"/>
    <x v="14"/>
    <s v="0 días 12:14"/>
    <x v="14"/>
    <x v="1"/>
    <s v="SIN DATO"/>
    <s v="SIN DATO"/>
    <s v="SIN DATO"/>
    <s v="SIN DATO"/>
    <n v="-75.428659999999994"/>
    <n v="6.2395227000000002"/>
    <s v="SUR-ENE"/>
    <x v="1"/>
    <s v="1"/>
    <x v="1"/>
  </r>
  <r>
    <x v="15"/>
    <x v="2"/>
    <s v="NUEVO"/>
    <s v="ENENOR"/>
    <d v="2024-08-27T11:34:18"/>
    <x v="15"/>
    <n v="70561959"/>
    <s v="AICARDO DE JESUS TAMAYO LOPERA"/>
    <s v="2701052"/>
    <s v="3137323949"/>
    <x v="15"/>
    <x v="11"/>
    <s v="190375100069574125"/>
    <x v="11"/>
    <x v="4"/>
    <s v="Revisor Instalac. Regadas Oriente"/>
    <x v="0"/>
    <x v="0"/>
    <x v="0"/>
    <x v="15"/>
    <s v="0 días 10:53"/>
    <x v="15"/>
    <x v="1"/>
    <s v="SIN DATO"/>
    <s v="SIN DATO"/>
    <s v="SIN DATO"/>
    <s v="SIN DATO"/>
    <n v="-75.421207999999993"/>
    <n v="6.0333639999999997"/>
    <s v="SUR-ENE"/>
    <x v="1"/>
    <s v="1"/>
    <x v="1"/>
  </r>
  <r>
    <x v="16"/>
    <x v="0"/>
    <s v="NUEVO"/>
    <s v="ENEDOM"/>
    <d v="2024-09-05T14:57:53"/>
    <x v="16"/>
    <n v="3575231"/>
    <s v="ROMAN ANTONIO DUQUE DUQUE"/>
    <s v="SIN DATOS"/>
    <s v="3136578714"/>
    <x v="16"/>
    <x v="3"/>
    <s v="190649100058250002"/>
    <x v="12"/>
    <x v="0"/>
    <s v="Habilitación Viviendas Oriente"/>
    <x v="0"/>
    <x v="0"/>
    <x v="0"/>
    <x v="16"/>
    <s v="0 días 08:19"/>
    <x v="16"/>
    <x v="1"/>
    <s v="SIN DATO"/>
    <s v="SIN DATO"/>
    <s v="SIN DATO"/>
    <s v="SIN DATO"/>
    <n v="-74.996017850000001"/>
    <n v="6.1897911600000004"/>
    <s v="SUR-ENE"/>
    <x v="1"/>
    <s v="1"/>
    <x v="1"/>
  </r>
  <r>
    <x v="17"/>
    <x v="0"/>
    <s v="CAMBI"/>
    <s v="ENERES"/>
    <d v="2024-09-12T16:18:30"/>
    <x v="17"/>
    <n v="70411967"/>
    <s v="BERARDO ANTONIO MACHADO QUINTERO"/>
    <s v="SIN DATOS"/>
    <s v="3113634090"/>
    <x v="17"/>
    <x v="12"/>
    <s v="190102200515200000"/>
    <x v="13"/>
    <x v="5"/>
    <s v="Revisor Instala. Regadas Suroeste"/>
    <x v="1"/>
    <x v="0"/>
    <x v="1"/>
    <x v="17"/>
    <s v="6 días 11:31"/>
    <x v="17"/>
    <x v="1"/>
    <s v="SIN DATO"/>
    <s v="SIN DATO"/>
    <s v="SIN DATO"/>
    <s v="SIN DATO"/>
    <n v="-76.028797699999998"/>
    <n v="5.8001110000000002"/>
    <s v="SUR-ENE"/>
    <x v="3"/>
    <s v="2"/>
    <x v="1"/>
  </r>
  <r>
    <x v="18"/>
    <x v="0"/>
    <s v="NUEVO"/>
    <s v="ENEDOM"/>
    <d v="2024-09-25T08:28:11"/>
    <x v="18"/>
    <n v="15337268"/>
    <s v="CARLOS ARTURO COLORADO SEPULVEDA"/>
    <s v="SIN DATOS"/>
    <s v="3146284109"/>
    <x v="18"/>
    <x v="13"/>
    <s v="190680100425400003"/>
    <x v="14"/>
    <x v="2"/>
    <s v="Habilitación Viviendas Suroeste"/>
    <x v="0"/>
    <x v="0"/>
    <x v="3"/>
    <x v="18"/>
    <s v="3 días 11:12"/>
    <x v="18"/>
    <x v="1"/>
    <s v="SIN DATO"/>
    <s v="SIN DATO"/>
    <s v="SIN DATO"/>
    <s v="SIN DATO"/>
    <n v="-75.572330280000003"/>
    <n v="5.7908973399999999"/>
    <s v="SUR-ENE"/>
    <x v="3"/>
    <s v="1"/>
    <x v="1"/>
  </r>
  <r>
    <x v="19"/>
    <x v="0"/>
    <s v="NUEVO"/>
    <s v="ENERES"/>
    <d v="2024-10-18T11:25:29"/>
    <x v="19"/>
    <n v="1041328307"/>
    <s v="WILSON SEBASTIAN MORALES HENAO"/>
    <s v="SIN DATOS"/>
    <s v="3104034115"/>
    <x v="19"/>
    <x v="1"/>
    <s v="190674100062975203"/>
    <x v="1"/>
    <x v="1"/>
    <s v="Revisor Instalac. Regadas Oriente"/>
    <x v="0"/>
    <x v="0"/>
    <x v="0"/>
    <x v="19"/>
    <s v="7 días 09:48"/>
    <x v="19"/>
    <x v="1"/>
    <s v="SIN DATO"/>
    <s v="SIN DATO"/>
    <s v="SIN DATO"/>
    <s v="SIN DATO"/>
    <n v="-75.334576999999996"/>
    <n v="6.2909879999999996"/>
    <s v="SUR-ENE"/>
    <x v="1"/>
    <s v="1"/>
    <x v="1"/>
  </r>
  <r>
    <x v="20"/>
    <x v="0"/>
    <s v="NUEVO"/>
    <s v="ENERES"/>
    <d v="2025-01-13T12:11:35"/>
    <x v="20"/>
    <n v="1128278753"/>
    <s v="JUAN DIEGO RAMIREZ LAVALLE"/>
    <s v="SIN DATOS"/>
    <s v="3506767096"/>
    <x v="20"/>
    <x v="7"/>
    <s v="190319205818550001"/>
    <x v="7"/>
    <x v="1"/>
    <s v="Revisor Instalac. Regadas Oriente"/>
    <x v="1"/>
    <x v="0"/>
    <x v="1"/>
    <x v="20"/>
    <s v="5 días 13:34"/>
    <x v="20"/>
    <x v="1"/>
    <s v="SIN DATO"/>
    <s v="SIN DATO"/>
    <s v="SIN DATO"/>
    <s v="SIN DATO"/>
    <n v="-75.383825700000003"/>
    <n v="6.2518114899999997"/>
    <s v="SUR-ENE"/>
    <x v="1"/>
    <s v="1"/>
    <x v="1"/>
  </r>
  <r>
    <x v="21"/>
    <x v="0"/>
    <s v="NUEVO"/>
    <s v="ENERES"/>
    <d v="2025-01-29T13:18:13"/>
    <x v="21"/>
    <n v="70902498"/>
    <s v="MARIO DE JESUS BOTERO GIRALDO"/>
    <s v="5483563"/>
    <s v="3116255749"/>
    <x v="21"/>
    <x v="5"/>
    <s v="190440200900955117"/>
    <x v="5"/>
    <x v="1"/>
    <s v="Revisor Instalac. Regadas Oriente"/>
    <x v="1"/>
    <x v="0"/>
    <x v="1"/>
    <x v="21"/>
    <s v="10 días 08:38"/>
    <x v="21"/>
    <x v="2"/>
    <s v="SIN DATO"/>
    <s v="SIN DATO"/>
    <s v="SIN DATO"/>
    <s v="SIN DATO"/>
    <n v="-75.322512000000003"/>
    <n v="6.1913299999999998"/>
    <s v="SUR-ENE"/>
    <x v="1"/>
    <s v="1"/>
    <x v="2"/>
  </r>
  <r>
    <x v="22"/>
    <x v="1"/>
    <s v="NUEVO"/>
    <s v="ENECNX"/>
    <d v="2026-03-02T14:21:15"/>
    <x v="22"/>
    <n v="3412113"/>
    <s v="RAMON ARTURO ALVAREZ ARANGO"/>
    <s v="SIN DATOS"/>
    <s v="3001057024"/>
    <x v="22"/>
    <x v="14"/>
    <s v="190093100351600003"/>
    <x v="15"/>
    <x v="3"/>
    <s v="SIN DATOS"/>
    <x v="0"/>
    <x v="1"/>
    <x v="4"/>
    <x v="22"/>
    <s v="2 días 14:21"/>
    <x v="22"/>
    <x v="0"/>
    <s v="SIN DATO"/>
    <s v="SIN DATO"/>
    <s v="SIN DATO"/>
    <s v="SIN DATO"/>
    <n v="-75.984103349999998"/>
    <n v="6.1139555699999999"/>
    <s v="SUR-ENE"/>
    <x v="3"/>
    <s v="2"/>
    <x v="0"/>
  </r>
  <r>
    <x v="23"/>
    <x v="0"/>
    <s v="CAMBI"/>
    <s v="ENERES"/>
    <d v="2025-02-10T15:01:24"/>
    <x v="23"/>
    <n v="1017184197"/>
    <s v="DANIEL GREGORIO TORO DIAZ"/>
    <s v="SIN DATOS"/>
    <s v="3502811181"/>
    <x v="23"/>
    <x v="15"/>
    <s v="190885200702760000"/>
    <x v="16"/>
    <x v="5"/>
    <s v="Region Nordeste"/>
    <x v="1"/>
    <x v="0"/>
    <x v="1"/>
    <x v="23"/>
    <s v="5 días 13:44"/>
    <x v="23"/>
    <x v="1"/>
    <s v="SIN DATO"/>
    <s v="SIN DATO"/>
    <s v="SIN DATO"/>
    <s v="SIN DATO"/>
    <n v="-74.75071183"/>
    <n v="6.6604640000000002"/>
    <s v="SUR-ENE"/>
    <x v="2"/>
    <s v="2"/>
    <x v="1"/>
  </r>
  <r>
    <x v="24"/>
    <x v="0"/>
    <s v="NUEVO"/>
    <s v="ENERES"/>
    <d v="2025-02-18T12:02:34"/>
    <x v="24"/>
    <n v="43582714"/>
    <s v="ALBA LUZ ZAPATA ALCARAZ"/>
    <s v="SIN DATOS"/>
    <s v="3145021583"/>
    <x v="24"/>
    <x v="8"/>
    <s v="050511001200100302"/>
    <x v="8"/>
    <x v="1"/>
    <s v="Revisor Instal. Regadas Metrosur"/>
    <x v="0"/>
    <x v="0"/>
    <x v="0"/>
    <x v="24"/>
    <s v="3 días 16:05"/>
    <x v="24"/>
    <x v="1"/>
    <s v="27/02/2026 3:34:56"/>
    <s v="DESCARTADO"/>
    <s v="YHAN GIANNY MATURANA LARGACHA"/>
    <s v="405 415 presentar permiso para instalar acometida en fachada del vecino presentar dictamen de inspección RETIE "/>
    <n v="-75.585232849999997"/>
    <n v="6.2072207800000001"/>
    <s v="SUR-ENE"/>
    <x v="0"/>
    <s v="1"/>
    <x v="1"/>
  </r>
  <r>
    <x v="25"/>
    <x v="0"/>
    <s v="NUEVO"/>
    <s v="ENEDOM"/>
    <d v="2025-02-25T16:09:24"/>
    <x v="25"/>
    <n v="21830832"/>
    <s v="MARIA ELIZABETH ZAPATA MUÑOZ"/>
    <s v="SIN DATOS"/>
    <s v="3159089692"/>
    <x v="25"/>
    <x v="16"/>
    <s v="190576100129435004"/>
    <x v="17"/>
    <x v="2"/>
    <s v="Habilitación Viviendas Suroeste"/>
    <x v="0"/>
    <x v="0"/>
    <x v="3"/>
    <x v="25"/>
    <s v="5 días 09:29"/>
    <x v="25"/>
    <x v="1"/>
    <s v="SIN DATO"/>
    <s v="SIN DATO"/>
    <s v="SIN DATO"/>
    <s v="SIN DATO"/>
    <n v="-75.834483169999999"/>
    <n v="5.79476879"/>
    <s v="SUR-ENE"/>
    <x v="3"/>
    <s v="1"/>
    <x v="1"/>
  </r>
  <r>
    <x v="26"/>
    <x v="0"/>
    <s v="NUEVO"/>
    <s v="ENERES"/>
    <d v="2025-02-26T10:50:59"/>
    <x v="26"/>
    <n v="43723983"/>
    <s v="SILVIA ELENA RODRIGUEZ DURANGO"/>
    <s v="SIN DATOS"/>
    <s v="3146897283"/>
    <x v="26"/>
    <x v="8"/>
    <s v="055924007300650104"/>
    <x v="8"/>
    <x v="1"/>
    <s v="Revisor Instal. Regadas Metrosur"/>
    <x v="0"/>
    <x v="0"/>
    <x v="0"/>
    <x v="26"/>
    <s v="2 días 13:58"/>
    <x v="26"/>
    <x v="1"/>
    <s v="SIN DATO"/>
    <s v="SIN DATO"/>
    <s v="SIN DATO"/>
    <s v="SIN DATO"/>
    <n v="-75.606899979999994"/>
    <n v="6.2748936300000002"/>
    <s v="SUR-ENE"/>
    <x v="0"/>
    <s v="1"/>
    <x v="1"/>
  </r>
  <r>
    <x v="27"/>
    <x v="0"/>
    <s v="NUEVO"/>
    <s v="ENEDOM"/>
    <d v="2025-02-27T10:57:24"/>
    <x v="27"/>
    <n v="1039420231"/>
    <s v="DIANA MARCELA OSPINA USMA"/>
    <s v="SIN DATOS"/>
    <s v="3205003125"/>
    <x v="27"/>
    <x v="16"/>
    <s v="190576100129435007"/>
    <x v="17"/>
    <x v="2"/>
    <s v="Habilitación Viviendas Suroeste"/>
    <x v="0"/>
    <x v="0"/>
    <x v="3"/>
    <x v="27"/>
    <s v="5 días 08:48"/>
    <x v="27"/>
    <x v="1"/>
    <s v="SIN DATO"/>
    <s v="SIN DATO"/>
    <s v="SIN DATO"/>
    <s v="SIN DATO"/>
    <n v="-75.834483169999999"/>
    <n v="5.79476879"/>
    <s v="SUR-ENE"/>
    <x v="3"/>
    <s v="1"/>
    <x v="1"/>
  </r>
  <r>
    <x v="28"/>
    <x v="0"/>
    <s v="NUEVO"/>
    <s v="ENERES"/>
    <d v="2025-03-04T08:00:02"/>
    <x v="28"/>
    <n v="51947119"/>
    <s v="GRACIELA RODRIGUEZ CORTES"/>
    <s v="SIN DATOS"/>
    <s v="3116110574"/>
    <x v="28"/>
    <x v="17"/>
    <s v="190660200771300003"/>
    <x v="18"/>
    <x v="1"/>
    <s v="Revisor Instalac. Regadas Oriente"/>
    <x v="1"/>
    <x v="0"/>
    <x v="1"/>
    <x v="28"/>
    <s v="5 días 08:29"/>
    <x v="28"/>
    <x v="1"/>
    <s v="SIN DATO"/>
    <s v="SIN DATO"/>
    <s v="SIN DATO"/>
    <s v="SIN DATO"/>
    <n v="-75.015473"/>
    <n v="6.0625739999999997"/>
    <s v="SUR-ENE"/>
    <x v="1"/>
    <s v="1"/>
    <x v="1"/>
  </r>
  <r>
    <x v="29"/>
    <x v="0"/>
    <s v="NUEVO"/>
    <s v="ENERES"/>
    <d v="2025-03-04T12:18:06"/>
    <x v="29"/>
    <n v="98536416"/>
    <s v="MIGUEL ALEXANDER ARANGO SANCHEZ"/>
    <s v="4505780"/>
    <s v="3128414877"/>
    <x v="29"/>
    <x v="18"/>
    <s v="190680200735100002"/>
    <x v="14"/>
    <x v="1"/>
    <s v="Revisor Instala. Regadas Suroeste"/>
    <x v="1"/>
    <x v="0"/>
    <x v="1"/>
    <x v="29"/>
    <s v="10 días 15:07"/>
    <x v="29"/>
    <x v="2"/>
    <s v="SIN DATO"/>
    <s v="SIN DATO"/>
    <s v="SIN DATO"/>
    <s v="SIN DATO"/>
    <n v="-75.521093759999999"/>
    <n v="5.8565566100000002"/>
    <s v="SUR-ENE"/>
    <x v="3"/>
    <s v="1"/>
    <x v="2"/>
  </r>
  <r>
    <x v="30"/>
    <x v="0"/>
    <s v="NUEVO"/>
    <s v="ENERES"/>
    <d v="2025-03-05T16:02:13"/>
    <x v="30"/>
    <n v="1040030350"/>
    <s v="JORGE LUIS LOPEZ SERNA"/>
    <s v="SIN DATOS"/>
    <s v="3215692165"/>
    <x v="30"/>
    <x v="19"/>
    <s v="190450200086580003"/>
    <x v="19"/>
    <x v="1"/>
    <s v="Revisor Instalac. Regadas Oriente"/>
    <x v="1"/>
    <x v="0"/>
    <x v="1"/>
    <x v="30"/>
    <s v="5 días 10:03"/>
    <x v="30"/>
    <x v="1"/>
    <s v="SIN DATO"/>
    <s v="SIN DATO"/>
    <s v="SIN DATO"/>
    <s v="SIN DATO"/>
    <n v="-75.302644419999993"/>
    <n v="5.8754665800000003"/>
    <s v="SUR-ENE"/>
    <x v="1"/>
    <s v="1"/>
    <x v="1"/>
  </r>
  <r>
    <x v="31"/>
    <x v="3"/>
    <s v="NUEVO"/>
    <s v="ENEMVI"/>
    <d v="2025-03-12T10:51:07"/>
    <x v="31"/>
    <n v="1096183784"/>
    <s v="YULITZA MORATO  FLOREZ"/>
    <s v="SIN DATOS"/>
    <s v="3183914340"/>
    <x v="31"/>
    <x v="20"/>
    <s v="190893200903000001"/>
    <x v="20"/>
    <x v="6"/>
    <s v="NORDESTE RMRT Fabio Andres Chaverra"/>
    <x v="1"/>
    <x v="0"/>
    <x v="5"/>
    <x v="31"/>
    <s v="13 días 09:31"/>
    <x v="31"/>
    <x v="0"/>
    <s v="SIN DATO"/>
    <s v="SIN DATO"/>
    <s v="SIN DATO"/>
    <s v="SIN DATO"/>
    <n v="-74.187544130000006"/>
    <n v="6.9359746800000002"/>
    <s v="SUR-ENE"/>
    <x v="2"/>
    <s v="1"/>
    <x v="0"/>
  </r>
  <r>
    <x v="32"/>
    <x v="0"/>
    <s v="NUEVO"/>
    <s v="ENEDOM"/>
    <d v="2025-03-17T16:23:39"/>
    <x v="32"/>
    <n v="98463341"/>
    <s v="ALBEIRO DE JESUS SERNA OQUENDO"/>
    <s v="SIN DATOS"/>
    <s v="3147138652"/>
    <x v="32"/>
    <x v="21"/>
    <s v="190628200040400002"/>
    <x v="21"/>
    <x v="0"/>
    <s v="Region Occidente"/>
    <x v="1"/>
    <x v="0"/>
    <x v="2"/>
    <x v="32"/>
    <s v="6 días 09:24"/>
    <x v="32"/>
    <x v="1"/>
    <s v="SIN DATO"/>
    <s v="SIN DATO"/>
    <s v="SIN DATO"/>
    <s v="SIN DATO"/>
    <n v="-75.825099059999999"/>
    <n v="6.8070361500000001"/>
    <s v="SUR-ENE"/>
    <x v="4"/>
    <s v="1"/>
    <x v="1"/>
  </r>
  <r>
    <x v="33"/>
    <x v="2"/>
    <s v="NUEVO"/>
    <s v="ENENOR"/>
    <d v="2025-03-14T14:02:24"/>
    <x v="33"/>
    <n v="71680546"/>
    <s v="ANTONIO CARRASCAL CLAVIJO"/>
    <s v="SIN DATOS"/>
    <s v="3108412124"/>
    <x v="33"/>
    <x v="22"/>
    <s v="190607200478169507"/>
    <x v="22"/>
    <x v="4"/>
    <s v="Revisor Instalac. Regadas Oriente"/>
    <x v="1"/>
    <x v="0"/>
    <x v="1"/>
    <x v="33"/>
    <s v="7 días 09:05"/>
    <x v="33"/>
    <x v="1"/>
    <s v="SIN DATO"/>
    <s v="SIN DATO"/>
    <s v="SIN DATO"/>
    <s v="SIN DATO"/>
    <n v="-75.490143329999995"/>
    <n v="6.0185516699999999"/>
    <s v="SUR-ENE"/>
    <x v="1"/>
    <s v="1"/>
    <x v="1"/>
  </r>
  <r>
    <x v="34"/>
    <x v="0"/>
    <s v="CAMBI"/>
    <s v="ENERES"/>
    <d v="2025-03-17T13:56:15"/>
    <x v="34"/>
    <n v="43182362"/>
    <s v="TATIANA XIMENA VILLA ARIAS"/>
    <s v="4639803"/>
    <s v="3234170606"/>
    <x v="34"/>
    <x v="7"/>
    <s v="190319206129022000"/>
    <x v="7"/>
    <x v="5"/>
    <s v="Revisor Instalac. Regadas Oriente"/>
    <x v="1"/>
    <x v="0"/>
    <x v="1"/>
    <x v="34"/>
    <s v="8 días 07:48"/>
    <x v="34"/>
    <x v="0"/>
    <s v="SIN DATO"/>
    <s v="SIN DATO"/>
    <s v="SIN DATO"/>
    <s v="SIN DATO"/>
    <n v="-75.418017000000006"/>
    <n v="6.2536230000000002"/>
    <s v="SUR-ENE"/>
    <x v="1"/>
    <s v="2"/>
    <x v="0"/>
  </r>
  <r>
    <x v="35"/>
    <x v="0"/>
    <s v="NUEVO"/>
    <s v="ENERES"/>
    <d v="2025-03-25T08:48:18"/>
    <x v="35"/>
    <n v="397373"/>
    <s v="JUAN ALEJANDRO RODRIGUEZ BALTIERRA"/>
    <s v="SIN DATOS"/>
    <s v="3105146830"/>
    <x v="35"/>
    <x v="5"/>
    <s v="190440200612500003"/>
    <x v="5"/>
    <x v="1"/>
    <s v="Revisor Instalac. Regadas Oriente"/>
    <x v="1"/>
    <x v="0"/>
    <x v="1"/>
    <x v="35"/>
    <s v="3 días 17:42"/>
    <x v="35"/>
    <x v="1"/>
    <s v="SIN DATO"/>
    <s v="SIN DATO"/>
    <s v="SIN DATO"/>
    <s v="SIN DATO"/>
    <n v="-75.313640000000007"/>
    <n v="6.1352161000000001"/>
    <s v="SUR-ENE"/>
    <x v="1"/>
    <s v="1"/>
    <x v="1"/>
  </r>
  <r>
    <x v="36"/>
    <x v="0"/>
    <s v="NUEVO"/>
    <s v="ENERES"/>
    <d v="2025-03-28T10:51:30"/>
    <x v="36"/>
    <n v="10004463"/>
    <s v="JULIAN ALDAVER HERNANDEZ SAAVEDRA"/>
    <s v="3136379"/>
    <s v="3022960207"/>
    <x v="36"/>
    <x v="8"/>
    <s v="055519000000030301"/>
    <x v="8"/>
    <x v="1"/>
    <s v="Revisor Instal. Regadas Metrosur"/>
    <x v="0"/>
    <x v="0"/>
    <x v="0"/>
    <x v="36"/>
    <s v="4 días 16:07"/>
    <x v="36"/>
    <x v="1"/>
    <s v="SIN DATO"/>
    <s v="SIN DATO"/>
    <s v="SIN DATO"/>
    <s v="SIN DATO"/>
    <n v="-75.563816410000001"/>
    <n v="6.2568294"/>
    <s v="SUR-ENE"/>
    <x v="0"/>
    <s v="1"/>
    <x v="1"/>
  </r>
  <r>
    <x v="37"/>
    <x v="0"/>
    <s v="NUEVO"/>
    <s v="ENERES"/>
    <d v="2025-03-29T10:35:17"/>
    <x v="37"/>
    <n v="70900761"/>
    <s v="JESUS DAVID CASTAÑO HOYOS"/>
    <s v="SIN DATOS"/>
    <s v="3155096162"/>
    <x v="37"/>
    <x v="0"/>
    <s v="074519001000660602"/>
    <x v="0"/>
    <x v="1"/>
    <s v="Revisor Instal. Regadas Metrosur"/>
    <x v="0"/>
    <x v="0"/>
    <x v="0"/>
    <x v="37"/>
    <s v="3 días 09:16"/>
    <x v="37"/>
    <x v="1"/>
    <s v="15/12/2025 23:07:55"/>
    <s v="DESCARTADO"/>
    <s v="ROBINSON ANDRES ALVAREZ GRAJALES"/>
    <s v="415- debe presentar retie pleno de las instalaciones y la acometida"/>
    <n v="-75.610941999999994"/>
    <n v="6.1729500000000002"/>
    <s v="SUR-ENE"/>
    <x v="0"/>
    <s v="1"/>
    <x v="1"/>
  </r>
  <r>
    <x v="38"/>
    <x v="0"/>
    <s v="CAMBI"/>
    <s v="ENERES"/>
    <d v="2025-04-04T16:04:34"/>
    <x v="38"/>
    <n v="78758052"/>
    <s v="ISIDRO SANCHEZ SANCHEZ"/>
    <s v="SIN DATOS"/>
    <s v="3147485125"/>
    <x v="38"/>
    <x v="0"/>
    <s v="075621006000270000"/>
    <x v="0"/>
    <x v="5"/>
    <s v="METROSUR Vin. Leg. Ref. Concentrada"/>
    <x v="0"/>
    <x v="0"/>
    <x v="0"/>
    <x v="38"/>
    <s v="4 días 16:10"/>
    <x v="38"/>
    <x v="1"/>
    <s v="SIN DATO"/>
    <s v="SIN DATO"/>
    <s v="SIN DATO"/>
    <s v="SIN DATO"/>
    <n v="-75.610698420000006"/>
    <n v="6.1804377600000002"/>
    <s v="SUR-ENE"/>
    <x v="0"/>
    <s v="2"/>
    <x v="1"/>
  </r>
  <r>
    <x v="39"/>
    <x v="0"/>
    <s v="CAMBI"/>
    <s v="ENERES"/>
    <d v="2025-04-12T10:14:26"/>
    <x v="39"/>
    <n v="42779657"/>
    <s v="ADRIANA MARIA RODRIGUEZ FLOREZ"/>
    <s v="5317727"/>
    <s v="3044113123"/>
    <x v="39"/>
    <x v="23"/>
    <s v="190616200150574000"/>
    <x v="23"/>
    <x v="5"/>
    <s v="Revisor Instalac. Regadas Oriente"/>
    <x v="1"/>
    <x v="0"/>
    <x v="1"/>
    <x v="39"/>
    <s v="8 días 09:53"/>
    <x v="39"/>
    <x v="0"/>
    <s v="SIN DATO"/>
    <s v="SIN DATO"/>
    <s v="SIN DATO"/>
    <s v="SIN DATO"/>
    <n v="-75.358565830000003"/>
    <n v="6.1354474400000001"/>
    <s v="SUR-ENE"/>
    <x v="1"/>
    <s v="2"/>
    <x v="0"/>
  </r>
  <r>
    <x v="40"/>
    <x v="1"/>
    <s v="NUEVO"/>
    <s v="ENECNX"/>
    <d v="2026-03-02T09:27:20"/>
    <x v="40"/>
    <n v="2774327"/>
    <s v="LEON TOBON BARRIENTOS"/>
    <s v="5095700"/>
    <s v="3155031186"/>
    <x v="40"/>
    <x v="10"/>
    <s v="125004528000000000"/>
    <x v="10"/>
    <x v="3"/>
    <s v="Revisor Puntos de Conexión Metrosur"/>
    <x v="1"/>
    <x v="0"/>
    <x v="4"/>
    <x v="40"/>
    <s v="2 días 09:27"/>
    <x v="40"/>
    <x v="0"/>
    <s v="SIN DATO"/>
    <s v="SIN DATO"/>
    <s v="SIN DATO"/>
    <s v="SIN DATO"/>
    <n v="-75.525217119999994"/>
    <n v="6.1952088400000003"/>
    <s v="SUR-ENE"/>
    <x v="0"/>
    <s v="2"/>
    <x v="0"/>
  </r>
  <r>
    <x v="41"/>
    <x v="0"/>
    <s v="NUEVO"/>
    <s v="ENERES"/>
    <d v="2025-04-21T16:58:11"/>
    <x v="41"/>
    <n v="1037750373"/>
    <s v="DIEGO ALEJANDRO QUINTERO"/>
    <s v="SIN DATOS"/>
    <s v="3059302660"/>
    <x v="41"/>
    <x v="24"/>
    <s v="037527006200700401"/>
    <x v="24"/>
    <x v="1"/>
    <s v="Revisor Instal. Regadas Metrosur"/>
    <x v="0"/>
    <x v="0"/>
    <x v="0"/>
    <x v="41"/>
    <s v="0 días 08:36"/>
    <x v="41"/>
    <x v="1"/>
    <s v="7/01/2026 20:34:40"/>
    <s v="DESCARTADO"/>
    <s v="DUBER ALEXANDER RAMIREZ VALENCIA"/>
    <s v="460-490-413-498_x000a_Instalar acrílicos en alto relieve con dirección e interior correspondiente tubería expuesta debe ser imc galvanizada gabinete a220 e instalaron medidor a 120 voltios deben adicionar barraje neutro en el compartimiento de entrada breke debe ser de 1 * 40 amperios medidor que está instalado está vencido la calibración deben calibrarlo certificado de eléctrico"/>
    <n v="-75.639392860000001"/>
    <n v="6.1604727099999996"/>
    <s v="SUR-ENE"/>
    <x v="0"/>
    <s v="1"/>
    <x v="1"/>
  </r>
  <r>
    <x v="42"/>
    <x v="0"/>
    <s v="NUEVO"/>
    <s v="ENEDOM"/>
    <d v="2025-04-23T09:47:08"/>
    <x v="42"/>
    <n v="71713983"/>
    <s v="HERNANDO ALIRIO ZAPATA"/>
    <s v="SIN DATOS"/>
    <s v="3145793173"/>
    <x v="42"/>
    <x v="8"/>
    <s v="146025366500000001"/>
    <x v="8"/>
    <x v="2"/>
    <s v="Habilitación Viviendas Metrosur"/>
    <x v="1"/>
    <x v="0"/>
    <x v="6"/>
    <x v="42"/>
    <s v="2 días 09:45"/>
    <x v="42"/>
    <x v="1"/>
    <s v="SIN DATO"/>
    <s v="SIN DATO"/>
    <s v="SIN DATO"/>
    <s v="SIN DATO"/>
    <n v="-75.699232670000001"/>
    <n v="6.35709167"/>
    <s v="SUR-ENE"/>
    <x v="0"/>
    <s v="1"/>
    <x v="1"/>
  </r>
  <r>
    <x v="43"/>
    <x v="0"/>
    <s v="NUEVO"/>
    <s v="ENERES"/>
    <d v="2025-04-24T12:34:29"/>
    <x v="43"/>
    <n v="1040042888"/>
    <s v="LAURA STEPHANIE CASTRO ALVAREZ"/>
    <s v="SIN DATOS"/>
    <s v="3122073713"/>
    <x v="43"/>
    <x v="11"/>
    <s v="190376200192764250"/>
    <x v="11"/>
    <x v="1"/>
    <s v="Revisor Instalac. Regadas Oriente"/>
    <x v="1"/>
    <x v="0"/>
    <x v="1"/>
    <x v="43"/>
    <s v="5 días 13:16"/>
    <x v="43"/>
    <x v="1"/>
    <s v="SIN DATO"/>
    <s v="SIN DATO"/>
    <s v="SIN DATO"/>
    <s v="SIN DATO"/>
    <n v="-75.379949999999994"/>
    <n v="6.0742099999999999"/>
    <s v="SUR-ENE"/>
    <x v="1"/>
    <s v="1"/>
    <x v="1"/>
  </r>
  <r>
    <x v="44"/>
    <x v="0"/>
    <s v="NUEVO"/>
    <s v="ENERES"/>
    <d v="2025-04-25T08:55:31"/>
    <x v="44"/>
    <n v="1025880385"/>
    <s v="ESTEFANIA MONROY VALENCIA"/>
    <s v="SIN DATOS"/>
    <s v="3128600929"/>
    <x v="44"/>
    <x v="0"/>
    <s v="075421003000420334"/>
    <x v="0"/>
    <x v="1"/>
    <s v="Revisor Instal. Regadas Metrosur"/>
    <x v="0"/>
    <x v="0"/>
    <x v="0"/>
    <x v="44"/>
    <s v="2 días 11:58"/>
    <x v="44"/>
    <x v="1"/>
    <s v="SIN DATO"/>
    <s v="SIN DATO"/>
    <s v="SIN DATO"/>
    <s v="SIN DATO"/>
    <n v="-75.603533389999996"/>
    <n v="6.1684452900000002"/>
    <s v="SUR-ENE"/>
    <x v="0"/>
    <s v="1"/>
    <x v="1"/>
  </r>
  <r>
    <x v="45"/>
    <x v="4"/>
    <s v="REUBI"/>
    <s v="ENEPRE"/>
    <d v="2025-04-28T09:00:07"/>
    <x v="45"/>
    <n v="42981841"/>
    <s v="DORA ESTELA ALVAREZ"/>
    <s v="5795254"/>
    <s v="3215681525"/>
    <x v="45"/>
    <x v="8"/>
    <s v="083119103000280000"/>
    <x v="8"/>
    <x v="7"/>
    <s v="Energía Prepago Metrosur"/>
    <x v="0"/>
    <x v="0"/>
    <x v="7"/>
    <x v="45"/>
    <s v="10 días 16:58"/>
    <x v="45"/>
    <x v="0"/>
    <s v="SIN DATO"/>
    <s v="SIN DATO"/>
    <s v="SIN DATO"/>
    <s v="SIN DATO"/>
    <n v="-75.625440470000001"/>
    <n v="6.2501782300000004"/>
    <s v="SUR-ENE"/>
    <x v="0"/>
    <s v="1"/>
    <x v="0"/>
  </r>
  <r>
    <x v="46"/>
    <x v="0"/>
    <s v="NUEVO"/>
    <s v="ENERES"/>
    <d v="2025-04-29T08:52:03"/>
    <x v="46"/>
    <n v="1039884118"/>
    <s v="MARIA CONSUELO ZAPATA"/>
    <s v="SIN DATOS"/>
    <s v="3104927196"/>
    <x v="46"/>
    <x v="25"/>
    <s v="190740100056800005"/>
    <x v="25"/>
    <x v="1"/>
    <s v="Region Occidente"/>
    <x v="0"/>
    <x v="0"/>
    <x v="0"/>
    <x v="46"/>
    <s v="5 días 17:42"/>
    <x v="46"/>
    <x v="1"/>
    <s v="SIN DATO"/>
    <s v="SIN DATO"/>
    <s v="SIN DATO"/>
    <s v="SIN DATO"/>
    <n v="-75.783817630000001"/>
    <n v="6.2934162799999998"/>
    <s v="SUR-ENE"/>
    <x v="4"/>
    <s v="1"/>
    <x v="1"/>
  </r>
  <r>
    <x v="47"/>
    <x v="0"/>
    <s v="NUEVO"/>
    <s v="ENERES"/>
    <d v="2025-04-29T15:46:47"/>
    <x v="47"/>
    <n v="32321822"/>
    <s v="BLANCA ALCIBIA CORREA ECHAVARRIA"/>
    <s v="4515855"/>
    <s v="3193575204"/>
    <x v="47"/>
    <x v="25"/>
    <s v="190740100056800004"/>
    <x v="25"/>
    <x v="1"/>
    <s v="Region Occidente"/>
    <x v="0"/>
    <x v="0"/>
    <x v="0"/>
    <x v="47"/>
    <s v="5 días 17:34"/>
    <x v="47"/>
    <x v="1"/>
    <s v="SIN DATO"/>
    <s v="SIN DATO"/>
    <s v="SIN DATO"/>
    <s v="SIN DATO"/>
    <n v="-75.783817630000001"/>
    <n v="6.2934162799999998"/>
    <s v="SUR-ENE"/>
    <x v="4"/>
    <s v="1"/>
    <x v="1"/>
  </r>
  <r>
    <x v="48"/>
    <x v="0"/>
    <s v="NUEVO"/>
    <s v="ENERES"/>
    <d v="2025-05-08T08:42:26"/>
    <x v="48"/>
    <n v="1000311763"/>
    <s v="EDWARD CARMONA TORO"/>
    <s v="SIN DATOS"/>
    <s v="3218702674"/>
    <x v="48"/>
    <x v="7"/>
    <s v="190319203834635001"/>
    <x v="7"/>
    <x v="1"/>
    <s v="Revisor Instalac. Regadas Oriente"/>
    <x v="1"/>
    <x v="0"/>
    <x v="1"/>
    <x v="48"/>
    <s v="2 días 09:07"/>
    <x v="48"/>
    <x v="1"/>
    <s v="SIN DATO"/>
    <s v="SIN DATO"/>
    <s v="SIN DATO"/>
    <s v="SIN DATO"/>
    <n v="-75.403345000000002"/>
    <n v="6.2410500100000004"/>
    <s v="SUR-ENE"/>
    <x v="1"/>
    <s v="1"/>
    <x v="1"/>
  </r>
  <r>
    <x v="49"/>
    <x v="0"/>
    <s v="NUEVO"/>
    <s v="ENERES"/>
    <d v="2025-05-13T15:40:39"/>
    <x v="49"/>
    <n v="32499010"/>
    <s v="MARIA INES MUNERA GUICCIARDI"/>
    <s v="SIN DATOS"/>
    <s v="3044915548"/>
    <x v="49"/>
    <x v="26"/>
    <s v="190858200480560101"/>
    <x v="26"/>
    <x v="1"/>
    <s v="Region Nordeste"/>
    <x v="1"/>
    <x v="0"/>
    <x v="1"/>
    <x v="49"/>
    <s v="6 días 11:24"/>
    <x v="49"/>
    <x v="1"/>
    <s v="SIN DATO"/>
    <s v="SIN DATO"/>
    <s v="SIN DATO"/>
    <s v="SIN DATO"/>
    <n v="-74.795309000000003"/>
    <n v="6.7637039999999997"/>
    <s v="SUR-ENE"/>
    <x v="2"/>
    <s v="1"/>
    <x v="1"/>
  </r>
  <r>
    <x v="50"/>
    <x v="0"/>
    <s v="NUEVO"/>
    <s v="ENERES"/>
    <d v="2025-05-15T10:37:29"/>
    <x v="50"/>
    <n v="800093117"/>
    <s v="ARQUITECTURA Y CONCRETO S A.S."/>
    <s v="3123618"/>
    <s v="3145692789"/>
    <x v="50"/>
    <x v="23"/>
    <s v="190616100030401701"/>
    <x v="23"/>
    <x v="1"/>
    <s v="Revisor Instalac. Regadas Oriente"/>
    <x v="0"/>
    <x v="0"/>
    <x v="0"/>
    <x v="50"/>
    <s v="5 días 16:20"/>
    <x v="50"/>
    <x v="0"/>
    <s v="SIN DATO"/>
    <s v="SIN DATO"/>
    <s v="SIN DATO"/>
    <s v="SIN DATO"/>
    <n v="-75.386629999999997"/>
    <n v="6.1271500000000003"/>
    <s v="SUR-ENE"/>
    <x v="1"/>
    <s v="1"/>
    <x v="0"/>
  </r>
  <r>
    <x v="51"/>
    <x v="3"/>
    <s v="NUEVO"/>
    <s v="ENEMVI"/>
    <d v="2025-05-20T16:21:11"/>
    <x v="51"/>
    <n v="71080591"/>
    <s v="DIEGO ELI VIDALES PINEDA"/>
    <s v="SIN DATOS"/>
    <s v="3127895497"/>
    <x v="51"/>
    <x v="27"/>
    <s v="190604200760660000"/>
    <x v="27"/>
    <x v="6"/>
    <s v="NORDESTE RMRT Fabio Andres Chaverra"/>
    <x v="1"/>
    <x v="0"/>
    <x v="5"/>
    <x v="51"/>
    <s v="13 días 09:32"/>
    <x v="51"/>
    <x v="0"/>
    <s v="SIN DATO"/>
    <s v="SIN DATO"/>
    <s v="SIN DATO"/>
    <s v="SIN DATO"/>
    <n v="-74.409460999999993"/>
    <n v="6.9392110000000002"/>
    <s v="SUR-ENE"/>
    <x v="2"/>
    <s v="1"/>
    <x v="0"/>
  </r>
  <r>
    <x v="52"/>
    <x v="0"/>
    <s v="NUEVO"/>
    <s v="ENERES"/>
    <d v="2025-05-21T13:09:48"/>
    <x v="52"/>
    <n v="1037646493"/>
    <s v="JUAN DAVID CANO LOPEZ"/>
    <s v="SIN DATOS"/>
    <s v="3052004230"/>
    <x v="52"/>
    <x v="10"/>
    <s v="024323000000160202"/>
    <x v="10"/>
    <x v="1"/>
    <s v="Revisor Instal. Regadas Metrosur"/>
    <x v="0"/>
    <x v="0"/>
    <x v="0"/>
    <x v="52"/>
    <s v="4 días 20:04"/>
    <x v="52"/>
    <x v="1"/>
    <s v="SIN DATO"/>
    <s v="SIN DATO"/>
    <s v="SIN DATO"/>
    <s v="SIN DATO"/>
    <n v="-75.583569999999995"/>
    <n v="6.1639119999999998"/>
    <s v="SUR-ENE"/>
    <x v="0"/>
    <s v="1"/>
    <x v="1"/>
  </r>
  <r>
    <x v="53"/>
    <x v="0"/>
    <s v="NUEVO"/>
    <s v="ENERES"/>
    <d v="2025-05-26T09:59:15"/>
    <x v="53"/>
    <n v="8085149"/>
    <s v="ALCIBAR LEON ARIAS LOSADA"/>
    <s v="SIN DATOS"/>
    <s v="3126840021"/>
    <x v="53"/>
    <x v="28"/>
    <s v="190284100774465008"/>
    <x v="28"/>
    <x v="1"/>
    <s v="Region Occidente"/>
    <x v="0"/>
    <x v="0"/>
    <x v="0"/>
    <x v="53"/>
    <s v="6 días 07:35"/>
    <x v="53"/>
    <x v="1"/>
    <s v="SIN DATO"/>
    <s v="SIN DATO"/>
    <s v="SIN DATO"/>
    <s v="SIN DATO"/>
    <n v="-76.131450090000001"/>
    <n v="6.7684573099999996"/>
    <s v="SUR-ENE"/>
    <x v="4"/>
    <s v="1"/>
    <x v="1"/>
  </r>
  <r>
    <x v="54"/>
    <x v="2"/>
    <s v="NUEVO"/>
    <s v="ENENOR"/>
    <d v="2025-05-28T13:56:24"/>
    <x v="54"/>
    <n v="42891263"/>
    <s v="AMANDA MONTOYA MEJIA"/>
    <s v="SIN DATOS"/>
    <s v="3005954021"/>
    <x v="54"/>
    <x v="8"/>
    <s v="054628009000310000"/>
    <x v="8"/>
    <x v="4"/>
    <s v="METROSUR Vin. Leg. Ref. Concentrada"/>
    <x v="0"/>
    <x v="0"/>
    <x v="0"/>
    <x v="54"/>
    <s v="0 días 13:44"/>
    <x v="54"/>
    <x v="1"/>
    <s v="SIN DATO"/>
    <s v="SIN DATO"/>
    <s v="SIN DATO"/>
    <s v="SIN DATO"/>
    <n v="-75.58494116"/>
    <n v="6.2564985599999998"/>
    <s v="SUR-ENE"/>
    <x v="0"/>
    <s v="1"/>
    <x v="1"/>
  </r>
  <r>
    <x v="55"/>
    <x v="2"/>
    <s v="NUEVO"/>
    <s v="ENENOR"/>
    <d v="2025-06-04T07:27:15"/>
    <x v="55"/>
    <n v="70088555"/>
    <s v="ANDRES DUQUE URIBE"/>
    <s v="4017181"/>
    <s v="3103860285"/>
    <x v="55"/>
    <x v="23"/>
    <s v="190617200499011000"/>
    <x v="23"/>
    <x v="4"/>
    <s v="Revisor Instalac. Regadas Oriente"/>
    <x v="1"/>
    <x v="0"/>
    <x v="1"/>
    <x v="55"/>
    <s v="6 días 12:52"/>
    <x v="55"/>
    <x v="1"/>
    <s v="SIN DATO"/>
    <s v="SIN DATO"/>
    <s v="SIN DATO"/>
    <s v="SIN DATO"/>
    <n v="-75.459427000000005"/>
    <n v="6.2591840000000003"/>
    <s v="SUR-ENE"/>
    <x v="1"/>
    <s v="1"/>
    <x v="1"/>
  </r>
  <r>
    <x v="56"/>
    <x v="0"/>
    <s v="NUEVO"/>
    <s v="ENERES"/>
    <d v="2025-06-04T16:51:26"/>
    <x v="56"/>
    <n v="98450980"/>
    <s v="CARLOS ALBERTO ARROYAVE ESCOBAR"/>
    <s v="SIN DATOS"/>
    <s v="3007863689"/>
    <x v="56"/>
    <x v="8"/>
    <s v="054114000300670201"/>
    <x v="8"/>
    <x v="1"/>
    <s v="Revisor Instal. Regadas Metrosur"/>
    <x v="0"/>
    <x v="0"/>
    <x v="0"/>
    <x v="56"/>
    <s v="4 días 15:41"/>
    <x v="56"/>
    <x v="1"/>
    <s v="SIN DATO"/>
    <s v="SIN DATO"/>
    <s v="SIN DATO"/>
    <s v="SIN DATO"/>
    <n v="-75.544804409999998"/>
    <n v="6.22709622"/>
    <s v="SUR-ENE"/>
    <x v="0"/>
    <s v="1"/>
    <x v="1"/>
  </r>
  <r>
    <x v="57"/>
    <x v="2"/>
    <s v="NUEVO"/>
    <s v="ENENOR"/>
    <d v="2025-06-05T10:58:56"/>
    <x v="57"/>
    <n v="71850458"/>
    <s v="CAMPO ELIAS VALENCIA VILLA"/>
    <s v="SIN DATOS"/>
    <s v="3217234283"/>
    <x v="57"/>
    <x v="8"/>
    <s v="055710001001900106"/>
    <x v="8"/>
    <x v="4"/>
    <s v="METROSUR Vin. Leg. Ref. Concentrada"/>
    <x v="0"/>
    <x v="0"/>
    <x v="0"/>
    <x v="57"/>
    <s v="7 días 15:52"/>
    <x v="57"/>
    <x v="2"/>
    <s v="3/03/2026 22:07:26"/>
    <s v="DESCARTADO"/>
    <s v="JUAN GUILLERMO RIVERA MAZO"/>
    <s v="413 debe presentar la declaración de cumplimiento del mismo constructor que aparece en el retie _x000a_470 no se pudo realizar revisión a los medidores ya que se encuentra en subestación y solo permite ingreso en horas de la mañana"/>
    <n v="-75.588739489999995"/>
    <n v="6.2599123099999998"/>
    <s v="SUR-ENE"/>
    <x v="0"/>
    <s v="1"/>
    <x v="2"/>
  </r>
  <r>
    <x v="58"/>
    <x v="0"/>
    <s v="NUEVO"/>
    <s v="ENEDOM"/>
    <d v="2025-06-09T11:58:29"/>
    <x v="58"/>
    <n v="98471634"/>
    <s v="LORENZO ANTONIO ESCUDERO CATAÑO"/>
    <s v="SIN DATOS"/>
    <s v="3218455807"/>
    <x v="58"/>
    <x v="29"/>
    <s v="190670101153200002"/>
    <x v="29"/>
    <x v="2"/>
    <s v="NORDESTE Vin-Legal. y Ref. Reg."/>
    <x v="0"/>
    <x v="0"/>
    <x v="3"/>
    <x v="58"/>
    <s v="3 días 09:51"/>
    <x v="58"/>
    <x v="1"/>
    <s v="SIN DATO"/>
    <s v="SIN DATO"/>
    <s v="SIN DATO"/>
    <s v="SIN DATO"/>
    <n v="-75.020460869999994"/>
    <n v="6.48803543"/>
    <s v="SUR-ENE"/>
    <x v="2"/>
    <s v="1"/>
    <x v="1"/>
  </r>
  <r>
    <x v="59"/>
    <x v="0"/>
    <s v="NUEVO"/>
    <s v="ENERES"/>
    <d v="2025-06-11T14:41:27"/>
    <x v="59"/>
    <n v="98701800"/>
    <s v="ELMER AUGUSTO SANCHEZ ROMAN"/>
    <s v="5860640"/>
    <s v="3105333578"/>
    <x v="59"/>
    <x v="8"/>
    <s v="084018274000540000"/>
    <x v="8"/>
    <x v="1"/>
    <s v="Revisor Instal. Regadas Metrosur"/>
    <x v="0"/>
    <x v="0"/>
    <x v="0"/>
    <x v="59"/>
    <s v="2 días 08:14"/>
    <x v="59"/>
    <x v="1"/>
    <s v="SIN DATO"/>
    <s v="SIN DATO"/>
    <s v="SIN DATO"/>
    <s v="SIN DATO"/>
    <n v="-75.620823000000001"/>
    <n v="6.2612220000000001"/>
    <s v="SUR-ENE"/>
    <x v="0"/>
    <s v="1"/>
    <x v="1"/>
  </r>
  <r>
    <x v="60"/>
    <x v="0"/>
    <s v="NUEVO"/>
    <s v="ENERES"/>
    <d v="2025-06-11T14:54:40"/>
    <x v="60"/>
    <n v="1036929574"/>
    <s v="FRANK MARCEL CASTRO AGUDELO"/>
    <s v="SIN DATOS"/>
    <s v="3014796416"/>
    <x v="60"/>
    <x v="23"/>
    <s v="190617200711150002"/>
    <x v="23"/>
    <x v="1"/>
    <s v="Revisor Instalac. Regadas Oriente"/>
    <x v="1"/>
    <x v="0"/>
    <x v="1"/>
    <x v="60"/>
    <s v="3 días 12:47"/>
    <x v="60"/>
    <x v="1"/>
    <s v="SIN DATO"/>
    <s v="SIN DATO"/>
    <s v="SIN DATO"/>
    <s v="SIN DATO"/>
    <n v="-75.426914679999996"/>
    <n v="6.0865077400000001"/>
    <s v="SUR-ENE"/>
    <x v="1"/>
    <s v="1"/>
    <x v="1"/>
  </r>
  <r>
    <x v="61"/>
    <x v="0"/>
    <s v="NUEVO"/>
    <s v="ENERES"/>
    <d v="2025-06-12T15:22:17"/>
    <x v="61"/>
    <n v="1017133175"/>
    <s v="JUAN PABLO SANCHEZ ESTRADA"/>
    <s v="SIN DATOS"/>
    <s v="3015918191"/>
    <x v="61"/>
    <x v="3"/>
    <s v="190649200341130004"/>
    <x v="12"/>
    <x v="1"/>
    <s v="Revisor Instalac. Regadas Oriente"/>
    <x v="1"/>
    <x v="0"/>
    <x v="1"/>
    <x v="61"/>
    <s v="6 días 09:23"/>
    <x v="61"/>
    <x v="1"/>
    <s v="SIN DATO"/>
    <s v="SIN DATO"/>
    <s v="SIN DATO"/>
    <s v="SIN DATO"/>
    <n v="-75.017972"/>
    <n v="6.2061813299999997"/>
    <s v="SUR-ENE"/>
    <x v="1"/>
    <s v="1"/>
    <x v="1"/>
  </r>
  <r>
    <x v="62"/>
    <x v="0"/>
    <s v="NUEVO"/>
    <s v="ENERES"/>
    <d v="2025-06-18T14:54:22"/>
    <x v="62"/>
    <n v="98480629"/>
    <s v="ALBERTO MARIO GARCIA VILLA"/>
    <s v="SIN DATOS"/>
    <s v="3137831815"/>
    <x v="62"/>
    <x v="30"/>
    <s v="190761100263100009"/>
    <x v="30"/>
    <x v="1"/>
    <s v="Region Occidente"/>
    <x v="0"/>
    <x v="0"/>
    <x v="0"/>
    <x v="62"/>
    <s v="7 días 08:04"/>
    <x v="62"/>
    <x v="1"/>
    <s v="SIN DATO"/>
    <s v="SIN DATO"/>
    <s v="SIN DATO"/>
    <s v="SIN DATO"/>
    <n v="-75.744173340000003"/>
    <n v="6.5045637699999999"/>
    <s v="SUR-ENE"/>
    <x v="4"/>
    <s v="1"/>
    <x v="1"/>
  </r>
  <r>
    <x v="63"/>
    <x v="3"/>
    <s v="NUEVO"/>
    <s v="ENEMVI"/>
    <d v="2025-06-19T08:42:32"/>
    <x v="63"/>
    <n v="3398239"/>
    <s v="OCTAVIO ANTONIO GOMEZ  CATAÑO"/>
    <s v="SIN DATOS"/>
    <s v="3185906559"/>
    <x v="63"/>
    <x v="31"/>
    <s v="190031201980560000"/>
    <x v="31"/>
    <x v="6"/>
    <s v="NORDESTE RMRT Fabio Andres Chaverra"/>
    <x v="1"/>
    <x v="0"/>
    <x v="5"/>
    <x v="63"/>
    <s v="13 días 09:30"/>
    <x v="63"/>
    <x v="0"/>
    <s v="SIN DATO"/>
    <s v="SIN DATO"/>
    <s v="SIN DATO"/>
    <s v="SIN DATO"/>
    <n v="-75.073995999999994"/>
    <n v="6.9088130000000003"/>
    <s v="SUR-ENE"/>
    <x v="2"/>
    <s v="1"/>
    <x v="0"/>
  </r>
  <r>
    <x v="64"/>
    <x v="3"/>
    <s v="NUEVO"/>
    <s v="ENEMVI"/>
    <d v="2025-06-25T10:18:19"/>
    <x v="64"/>
    <n v="3587720"/>
    <s v="NICOLAS ALBERTO CIFUENTES CORRALES"/>
    <s v="SIN DATOS"/>
    <s v="3168071947"/>
    <x v="64"/>
    <x v="32"/>
    <s v="190142200130080000"/>
    <x v="32"/>
    <x v="6"/>
    <s v="NORDESTE RMRT Fabio Andres Chaverra"/>
    <x v="1"/>
    <x v="0"/>
    <x v="5"/>
    <x v="64"/>
    <s v="13 días 09:33"/>
    <x v="64"/>
    <x v="0"/>
    <s v="SIN DATO"/>
    <s v="SIN DATO"/>
    <s v="SIN DATO"/>
    <s v="SIN DATO"/>
    <n v="-74.704870630000002"/>
    <n v="6.3684954300000003"/>
    <s v="SUR-ENE"/>
    <x v="2"/>
    <s v="1"/>
    <x v="0"/>
  </r>
  <r>
    <x v="65"/>
    <x v="2"/>
    <s v="NUEVO"/>
    <s v="ENENOR"/>
    <d v="2025-06-26T09:43:02"/>
    <x v="65"/>
    <n v="43262961"/>
    <s v="RINA DORIANI PALACIO LOPERA"/>
    <s v="SIN DATOS"/>
    <s v="3146267294"/>
    <x v="65"/>
    <x v="8"/>
    <s v="053816000000170101"/>
    <x v="8"/>
    <x v="4"/>
    <s v="Revisor Instal. Regadas Metrosur"/>
    <x v="0"/>
    <x v="0"/>
    <x v="0"/>
    <x v="65"/>
    <s v="4 días 13:53"/>
    <x v="65"/>
    <x v="1"/>
    <s v="2/03/2026 20:05:10"/>
    <s v="DESCARTADO"/>
    <s v="ROBINSON ANDRES ALVAREZ GRAJALES"/>
    <s v="440 debe canalizar la acometida a una profundidad de 60 cm desde el nivel del piso"/>
    <n v="-75.600330130000003"/>
    <n v="6.2438735400000001"/>
    <s v="SUR-ENE"/>
    <x v="0"/>
    <s v="1"/>
    <x v="1"/>
  </r>
  <r>
    <x v="66"/>
    <x v="0"/>
    <s v="NUEVO"/>
    <s v="ENERES"/>
    <d v="2025-06-27T10:52:20"/>
    <x v="66"/>
    <n v="43207456"/>
    <s v="SARA MARIA LONDOÑO LOPEZ DE MESA"/>
    <s v="SIN DATOS"/>
    <s v="3013498556"/>
    <x v="66"/>
    <x v="10"/>
    <s v="125004758000000003"/>
    <x v="10"/>
    <x v="1"/>
    <s v="Revisor Instal. Regadas Metrosur"/>
    <x v="1"/>
    <x v="0"/>
    <x v="1"/>
    <x v="66"/>
    <s v="3 días 18:51"/>
    <x v="66"/>
    <x v="1"/>
    <s v="SIN DATO"/>
    <s v="SIN DATO"/>
    <s v="SIN DATO"/>
    <s v="SIN DATO"/>
    <n v="-75.492820339999994"/>
    <n v="6.1683273400000003"/>
    <s v="SUR-ENE"/>
    <x v="0"/>
    <s v="1"/>
    <x v="1"/>
  </r>
  <r>
    <x v="67"/>
    <x v="0"/>
    <s v="NUEVO"/>
    <s v="ENERES"/>
    <d v="2025-07-08T09:15:11"/>
    <x v="67"/>
    <n v="71117469"/>
    <s v="JOSE ROGELIO HOYOS ALVAREZ"/>
    <s v="SIN DATOS"/>
    <s v="3502317674"/>
    <x v="67"/>
    <x v="33"/>
    <s v="190149100220144202"/>
    <x v="33"/>
    <x v="1"/>
    <s v="Revisor Instalac. Regadas Oriente"/>
    <x v="0"/>
    <x v="0"/>
    <x v="0"/>
    <x v="67"/>
    <s v="2 días 19:01"/>
    <x v="67"/>
    <x v="1"/>
    <s v="SIN DATO"/>
    <s v="SIN DATO"/>
    <s v="SIN DATO"/>
    <s v="SIN DATO"/>
    <n v="-75.33486431"/>
    <n v="6.0773858799999996"/>
    <s v="SUR-ENE"/>
    <x v="1"/>
    <s v="1"/>
    <x v="1"/>
  </r>
  <r>
    <x v="68"/>
    <x v="0"/>
    <s v="NUEVO"/>
    <s v="ENERES"/>
    <d v="2025-07-15T17:11:00"/>
    <x v="68"/>
    <n v="15453979"/>
    <s v="MANUEL SALVADOR HINCAPIE OROZCO"/>
    <s v="SIN DATOS"/>
    <s v="3128388568"/>
    <x v="68"/>
    <x v="34"/>
    <s v="188024930900000001"/>
    <x v="3"/>
    <x v="1"/>
    <s v="Revisor Instalac. Regadas Oriente"/>
    <x v="1"/>
    <x v="0"/>
    <x v="1"/>
    <x v="68"/>
    <s v="6 días 15:24"/>
    <x v="68"/>
    <x v="1"/>
    <s v="SIN DATO"/>
    <s v="SIN DATO"/>
    <s v="SIN DATO"/>
    <s v="SIN DATO"/>
    <n v="-75.051078509999996"/>
    <n v="6.3426600000000004"/>
    <s v="SUR-ENE"/>
    <x v="1"/>
    <s v="1"/>
    <x v="1"/>
  </r>
  <r>
    <x v="69"/>
    <x v="0"/>
    <s v="NUEVO"/>
    <s v="ENEDOM"/>
    <d v="2026-01-29T13:32:17"/>
    <x v="69"/>
    <n v="43405473"/>
    <s v="ISIS ANDREA ESPINOSA HERNANDEZ"/>
    <s v="SIN DATOS"/>
    <s v="3136306347"/>
    <x v="69"/>
    <x v="35"/>
    <s v="190579101165350005"/>
    <x v="34"/>
    <x v="0"/>
    <s v="Region Nordeste"/>
    <x v="0"/>
    <x v="0"/>
    <x v="0"/>
    <x v="69"/>
    <s v="7 días 08:46"/>
    <x v="69"/>
    <x v="1"/>
    <s v="SIN DATO"/>
    <s v="SIN DATO"/>
    <s v="SIN DATO"/>
    <s v="SIN DATO"/>
    <n v="-74.402888000000004"/>
    <n v="6.5043939999999996"/>
    <s v="SUR-ENE"/>
    <x v="2"/>
    <s v="1"/>
    <x v="1"/>
  </r>
  <r>
    <x v="70"/>
    <x v="0"/>
    <s v="NUEVO"/>
    <s v="ENEDOM"/>
    <d v="2025-07-17T17:08:51"/>
    <x v="70"/>
    <n v="98681574"/>
    <s v="SAUL ANTONIO MORENO CARO"/>
    <s v="SIN DATOS"/>
    <s v="3146478402"/>
    <x v="70"/>
    <x v="21"/>
    <s v="190628100449200005"/>
    <x v="21"/>
    <x v="2"/>
    <s v="Region Occidente"/>
    <x v="0"/>
    <x v="1"/>
    <x v="3"/>
    <x v="70"/>
    <s v="2 días 16:16"/>
    <x v="70"/>
    <x v="1"/>
    <s v="SIN DATO"/>
    <s v="SIN DATO"/>
    <s v="SIN DATO"/>
    <s v="SIN DATO"/>
    <n v="-75.817608140000004"/>
    <n v="6.8538565199999999"/>
    <s v="SUR-ENE"/>
    <x v="4"/>
    <s v="1"/>
    <x v="1"/>
  </r>
  <r>
    <x v="71"/>
    <x v="0"/>
    <s v="NUEVO"/>
    <s v="ENERES"/>
    <d v="2025-07-18T14:00:12"/>
    <x v="71"/>
    <n v="71362045"/>
    <s v="MARLON ANDRES AMAYA CADAVID"/>
    <s v="SIN DATOS"/>
    <s v="3004939772"/>
    <x v="71"/>
    <x v="36"/>
    <s v="190036200504654001"/>
    <x v="35"/>
    <x v="1"/>
    <s v="Revisor Instala. Regadas Suroeste"/>
    <x v="1"/>
    <x v="0"/>
    <x v="1"/>
    <x v="71"/>
    <s v="4 días 16:31"/>
    <x v="71"/>
    <x v="1"/>
    <s v="SIN DATO"/>
    <s v="SIN DATO"/>
    <s v="SIN DATO"/>
    <s v="SIN DATO"/>
    <n v="-75.707764999999995"/>
    <n v="6.1010280000000003"/>
    <s v="SUR-ENE"/>
    <x v="3"/>
    <s v="1"/>
    <x v="1"/>
  </r>
  <r>
    <x v="72"/>
    <x v="3"/>
    <s v="NUEVO"/>
    <s v="ENEMVI"/>
    <d v="2025-07-19T16:17:24"/>
    <x v="72"/>
    <n v="15539020"/>
    <s v="BERNARDO ALBERTO RESTREPO VERGARA"/>
    <s v="SIN DATOS"/>
    <s v="3136255065"/>
    <x v="72"/>
    <x v="27"/>
    <s v="190604200705600000"/>
    <x v="27"/>
    <x v="6"/>
    <s v="NORDESTE RMRT Fabio Andres Chaverra"/>
    <x v="1"/>
    <x v="0"/>
    <x v="5"/>
    <x v="72"/>
    <s v="13 días 09:30"/>
    <x v="63"/>
    <x v="0"/>
    <s v="SIN DATO"/>
    <s v="SIN DATO"/>
    <s v="SIN DATO"/>
    <s v="SIN DATO"/>
    <n v="-74.614017430000004"/>
    <n v="7.0238758499999996"/>
    <s v="SUR-ENE"/>
    <x v="2"/>
    <s v="1"/>
    <x v="0"/>
  </r>
  <r>
    <x v="73"/>
    <x v="0"/>
    <s v="NUEVO"/>
    <s v="ENERES"/>
    <d v="2025-07-22T10:37:06"/>
    <x v="73"/>
    <n v="1036925724"/>
    <s v="CARLOS MARIO ARBELAEZ GARCIA"/>
    <s v="SIN DATOS"/>
    <s v="3147849412"/>
    <x v="73"/>
    <x v="23"/>
    <s v="190616200332247001"/>
    <x v="23"/>
    <x v="1"/>
    <s v="Revisor Instalac. Regadas Oriente"/>
    <x v="1"/>
    <x v="0"/>
    <x v="1"/>
    <x v="73"/>
    <s v="2 días 16:15"/>
    <x v="72"/>
    <x v="1"/>
    <s v="SIN DATO"/>
    <s v="SIN DATO"/>
    <s v="SIN DATO"/>
    <s v="SIN DATO"/>
    <n v="-75.396215650000002"/>
    <n v="6.1858007700000002"/>
    <s v="SUR-ENE"/>
    <x v="1"/>
    <s v="1"/>
    <x v="1"/>
  </r>
  <r>
    <x v="74"/>
    <x v="0"/>
    <s v="NUEVO"/>
    <s v="ENERES"/>
    <d v="2025-07-22T11:02:17"/>
    <x v="74"/>
    <n v="15446332"/>
    <s v="JUAN CAMILO ARBELAEZ GARCIA"/>
    <s v="SIN DATOS"/>
    <s v="3128037006"/>
    <x v="74"/>
    <x v="23"/>
    <s v="190616200332240002"/>
    <x v="23"/>
    <x v="1"/>
    <s v="Revisor Instalac. Regadas Oriente"/>
    <x v="1"/>
    <x v="0"/>
    <x v="1"/>
    <x v="74"/>
    <s v="2 días 16:21"/>
    <x v="73"/>
    <x v="1"/>
    <s v="SIN DATO"/>
    <s v="SIN DATO"/>
    <s v="SIN DATO"/>
    <s v="SIN DATO"/>
    <n v="-75.39623023"/>
    <n v="6.1856629600000002"/>
    <s v="SUR-ENE"/>
    <x v="1"/>
    <s v="1"/>
    <x v="1"/>
  </r>
  <r>
    <x v="75"/>
    <x v="0"/>
    <s v="NUEVO"/>
    <s v="ENERES"/>
    <d v="2025-07-22T11:10:04"/>
    <x v="75"/>
    <n v="15448387"/>
    <s v="DIEGO ALEXANDER ARBELAEZ GARCIA"/>
    <s v="SIN DATOS"/>
    <s v="3116609334"/>
    <x v="75"/>
    <x v="23"/>
    <s v="190616200332240003"/>
    <x v="23"/>
    <x v="1"/>
    <s v="Revisor Instalac. Regadas Oriente"/>
    <x v="1"/>
    <x v="0"/>
    <x v="1"/>
    <x v="75"/>
    <s v="2 días 16:22"/>
    <x v="74"/>
    <x v="1"/>
    <s v="SIN DATO"/>
    <s v="SIN DATO"/>
    <s v="SIN DATO"/>
    <s v="SIN DATO"/>
    <n v="-75.39623023"/>
    <n v="6.1856629600000002"/>
    <s v="SUR-ENE"/>
    <x v="1"/>
    <s v="1"/>
    <x v="1"/>
  </r>
  <r>
    <x v="76"/>
    <x v="0"/>
    <s v="NUEVO"/>
    <s v="ENERES"/>
    <d v="2025-07-22T16:53:25"/>
    <x v="76"/>
    <n v="43419064"/>
    <s v="GLORIA MARIA JARAMILLO MARIN"/>
    <s v="SIN DATOS"/>
    <s v="3117053252"/>
    <x v="76"/>
    <x v="1"/>
    <s v="190674200719050002"/>
    <x v="1"/>
    <x v="1"/>
    <s v="Revisor Instalac. Regadas Oriente"/>
    <x v="1"/>
    <x v="0"/>
    <x v="1"/>
    <x v="76"/>
    <s v="6 días 09:23"/>
    <x v="61"/>
    <x v="1"/>
    <s v="SIN DATO"/>
    <s v="SIN DATO"/>
    <s v="SIN DATO"/>
    <s v="SIN DATO"/>
    <n v="-75.316582999999994"/>
    <n v="6.2388645"/>
    <s v="SUR-ENE"/>
    <x v="1"/>
    <s v="1"/>
    <x v="1"/>
  </r>
  <r>
    <x v="77"/>
    <x v="0"/>
    <s v="NUEVO"/>
    <s v="ENERES"/>
    <d v="2025-07-24T10:55:58"/>
    <x v="77"/>
    <n v="39212618"/>
    <s v="JANEY FRANCO BEDOYA"/>
    <s v="SIN DATOS"/>
    <s v="3175625263"/>
    <x v="77"/>
    <x v="8"/>
    <s v="055318000000590102"/>
    <x v="8"/>
    <x v="1"/>
    <s v="Revisor Instal. Regadas Metrosur"/>
    <x v="0"/>
    <x v="0"/>
    <x v="0"/>
    <x v="77"/>
    <s v="2 días 10:31"/>
    <x v="75"/>
    <x v="1"/>
    <s v="SIN DATO"/>
    <s v="SIN DATO"/>
    <s v="SIN DATO"/>
    <s v="SIN DATO"/>
    <n v="-75.550596769999999"/>
    <n v="6.2491165100000003"/>
    <s v="SUR-ENE"/>
    <x v="0"/>
    <s v="1"/>
    <x v="1"/>
  </r>
  <r>
    <x v="78"/>
    <x v="2"/>
    <s v="NUEVO"/>
    <s v="ENENOR"/>
    <d v="2025-07-24T13:12:49"/>
    <x v="78"/>
    <n v="21844366"/>
    <s v="ROSA ELENA POSADA HENAO"/>
    <s v="SIN DATOS"/>
    <s v="3123010773"/>
    <x v="78"/>
    <x v="24"/>
    <s v="159083505000000333"/>
    <x v="24"/>
    <x v="4"/>
    <s v="Revisor Instal. Regadas Metrosur"/>
    <x v="0"/>
    <x v="0"/>
    <x v="0"/>
    <x v="78"/>
    <s v="0 días 10:40"/>
    <x v="76"/>
    <x v="1"/>
    <s v="SIN DATO"/>
    <s v="SIN DATO"/>
    <s v="SIN DATO"/>
    <s v="SIN DATO"/>
    <n v="-75.634211010000001"/>
    <n v="6.11970978"/>
    <s v="SUR-ENE"/>
    <x v="0"/>
    <s v="1"/>
    <x v="1"/>
  </r>
  <r>
    <x v="79"/>
    <x v="0"/>
    <s v="NUEVO"/>
    <s v="ENERES"/>
    <d v="2025-07-25T11:37:00"/>
    <x v="79"/>
    <n v="1037501804"/>
    <s v="MICHAEL MISAS ESCUDERO"/>
    <s v="SIN DATOS"/>
    <s v="3218615057"/>
    <x v="79"/>
    <x v="29"/>
    <s v="190670201805427003"/>
    <x v="29"/>
    <x v="1"/>
    <s v="Region Nordeste"/>
    <x v="1"/>
    <x v="0"/>
    <x v="1"/>
    <x v="79"/>
    <s v="2 días 08:46"/>
    <x v="77"/>
    <x v="1"/>
    <s v="SIN DATO"/>
    <s v="SIN DATO"/>
    <s v="SIN DATO"/>
    <s v="SIN DATO"/>
    <n v="-75.038962330000004"/>
    <n v="6.4719516700000002"/>
    <s v="SUR-ENE"/>
    <x v="2"/>
    <s v="1"/>
    <x v="1"/>
  </r>
  <r>
    <x v="80"/>
    <x v="0"/>
    <s v="NUEVO"/>
    <s v="ENERES"/>
    <d v="2025-07-25T14:39:12"/>
    <x v="80"/>
    <n v="3413574"/>
    <s v="JAIRO ANTONIO MUÑOZ"/>
    <s v="SIN DATOS"/>
    <s v="3113105054"/>
    <x v="80"/>
    <x v="37"/>
    <s v="161099834000000003"/>
    <x v="36"/>
    <x v="1"/>
    <s v="Revisor Instal. Regadas Metrosur"/>
    <x v="1"/>
    <x v="0"/>
    <x v="1"/>
    <x v="80"/>
    <s v="7 días 13:59"/>
    <x v="78"/>
    <x v="1"/>
    <s v="3/03/2026 21:53:49"/>
    <s v="ANULADO"/>
    <s v="JUAN SEBASTIAN AGUILAR FONSECA"/>
    <s v="601 Requiere cambio de producto por HV."/>
    <n v="-75.627560840000001"/>
    <n v="6.0569215099999996"/>
    <s v="SUR-ENE"/>
    <x v="0"/>
    <s v="1"/>
    <x v="1"/>
  </r>
  <r>
    <x v="81"/>
    <x v="0"/>
    <s v="NUEVO"/>
    <s v="ENERES"/>
    <d v="2025-07-31T16:44:39"/>
    <x v="81"/>
    <n v="43619603"/>
    <s v="MARIA CAROLINA HERNANDEZ CARO"/>
    <s v="SIN DATOS"/>
    <s v="3225866906"/>
    <x v="81"/>
    <x v="8"/>
    <s v="040814004001550000"/>
    <x v="8"/>
    <x v="1"/>
    <s v="Revisor Instal. Regadas Metrosur"/>
    <x v="0"/>
    <x v="0"/>
    <x v="0"/>
    <x v="81"/>
    <s v="4 días 16:32"/>
    <x v="79"/>
    <x v="1"/>
    <s v="SIN DATO"/>
    <s v="SIN DATO"/>
    <s v="SIN DATO"/>
    <s v="SIN DATO"/>
    <n v="-75.610884501000001"/>
    <n v="6.2574398200000596"/>
    <s v="SUR-ENE"/>
    <x v="0"/>
    <s v="1"/>
    <x v="1"/>
  </r>
  <r>
    <x v="82"/>
    <x v="0"/>
    <s v="NUEVO"/>
    <s v="ENERES"/>
    <d v="2025-08-04T11:31:24"/>
    <x v="82"/>
    <n v="42987824"/>
    <s v="ROCIO DEL SOCORRO PALACIO RUIZ"/>
    <s v="SIN DATOS"/>
    <s v="3104534546"/>
    <x v="82"/>
    <x v="8"/>
    <s v="053814002200271001"/>
    <x v="8"/>
    <x v="1"/>
    <s v="Revisor Instal. Regadas Metrosur"/>
    <x v="0"/>
    <x v="0"/>
    <x v="0"/>
    <x v="82"/>
    <s v="0 días 13:51"/>
    <x v="80"/>
    <x v="1"/>
    <s v="24/02/2026 23:02:45"/>
    <s v="DESCARTADO"/>
    <s v="YHAN GIANNY MATURANA LARGACHA"/>
    <s v="415 dictamen de inspección RETIE no aparece en la página de la certificadora "/>
    <n v="-75.605901529999997"/>
    <n v="6.2414880699999999"/>
    <s v="SUR-ENE"/>
    <x v="0"/>
    <s v="1"/>
    <x v="1"/>
  </r>
  <r>
    <x v="83"/>
    <x v="0"/>
    <s v="NUEVO"/>
    <s v="ENERES"/>
    <d v="2025-08-06T12:54:01"/>
    <x v="83"/>
    <n v="98586750"/>
    <s v="HERNAN DARIO GIRALDO HINCAPIE"/>
    <s v="4447661"/>
    <s v="3017448116"/>
    <x v="83"/>
    <x v="38"/>
    <s v="176057562800000010"/>
    <x v="37"/>
    <x v="1"/>
    <s v="Revisor Instalac. Regadas Oriente"/>
    <x v="1"/>
    <x v="0"/>
    <x v="1"/>
    <x v="83"/>
    <s v="4 días 15:43"/>
    <x v="81"/>
    <x v="1"/>
    <s v="SIN DATO"/>
    <s v="SIN DATO"/>
    <s v="SIN DATO"/>
    <s v="SIN DATO"/>
    <n v="-75.144537"/>
    <n v="6.2505986699999996"/>
    <s v="SUR-ENE"/>
    <x v="1"/>
    <s v="1"/>
    <x v="1"/>
  </r>
  <r>
    <x v="84"/>
    <x v="0"/>
    <s v="NUEVO"/>
    <s v="ENERES"/>
    <d v="2025-08-06T15:01:01"/>
    <x v="84"/>
    <n v="8300979"/>
    <s v="DANIEL ANTONIO CARVAJAL SALAS"/>
    <s v="SIN DATOS"/>
    <s v="3216374208"/>
    <x v="84"/>
    <x v="39"/>
    <s v="190543100256505001"/>
    <x v="38"/>
    <x v="1"/>
    <s v="Region Occidente"/>
    <x v="0"/>
    <x v="0"/>
    <x v="0"/>
    <x v="84"/>
    <s v="5 días 14:35"/>
    <x v="82"/>
    <x v="1"/>
    <s v="SIN DATO"/>
    <s v="SIN DATO"/>
    <s v="SIN DATO"/>
    <s v="SIN DATO"/>
    <n v="-75.909892999999997"/>
    <n v="7.0222369999999996"/>
    <s v="SUR-ENE"/>
    <x v="4"/>
    <s v="1"/>
    <x v="1"/>
  </r>
  <r>
    <x v="85"/>
    <x v="0"/>
    <s v="NUEVO"/>
    <s v="ENERES"/>
    <d v="2025-08-13T09:59:10"/>
    <x v="85"/>
    <n v="98586750"/>
    <s v="HERNAN DARIO GIRALDO HINCAPIE"/>
    <s v="4447661"/>
    <s v="3127366564"/>
    <x v="85"/>
    <x v="38"/>
    <s v="176057562800000009"/>
    <x v="37"/>
    <x v="1"/>
    <s v="Revisor Instalac. Regadas Oriente"/>
    <x v="1"/>
    <x v="0"/>
    <x v="1"/>
    <x v="85"/>
    <s v="4 días 15:44"/>
    <x v="83"/>
    <x v="1"/>
    <s v="SIN DATO"/>
    <s v="SIN DATO"/>
    <s v="SIN DATO"/>
    <s v="SIN DATO"/>
    <n v="-75.144537"/>
    <n v="6.2505986699999996"/>
    <s v="SUR-ENE"/>
    <x v="1"/>
    <s v="1"/>
    <x v="1"/>
  </r>
  <r>
    <x v="86"/>
    <x v="0"/>
    <s v="NUEVO"/>
    <s v="ENERES"/>
    <d v="2025-08-19T14:50:31"/>
    <x v="86"/>
    <n v="32102483"/>
    <s v="AYDE PATRICIA SERNA"/>
    <s v="SIN DATOS"/>
    <s v="3216522447"/>
    <x v="86"/>
    <x v="40"/>
    <s v="190042100339025000"/>
    <x v="39"/>
    <x v="1"/>
    <s v="Region Occidente"/>
    <x v="0"/>
    <x v="0"/>
    <x v="0"/>
    <x v="86"/>
    <s v="3 días 10:25"/>
    <x v="84"/>
    <x v="1"/>
    <s v="SIN DATO"/>
    <s v="SIN DATO"/>
    <s v="SIN DATO"/>
    <s v="SIN DATO"/>
    <n v="-75.820453000000001"/>
    <n v="6.5644390000000001"/>
    <s v="SUR-ENE"/>
    <x v="4"/>
    <s v="1"/>
    <x v="1"/>
  </r>
  <r>
    <x v="87"/>
    <x v="0"/>
    <s v="NUEVO"/>
    <s v="ENERES"/>
    <d v="2025-08-21T12:12:18"/>
    <x v="87"/>
    <n v="98586750"/>
    <s v="HERNAN DARIO GIRALDO HINCAPIE"/>
    <s v="4447661"/>
    <s v="3127366564"/>
    <x v="87"/>
    <x v="38"/>
    <s v="176057562800000400"/>
    <x v="37"/>
    <x v="1"/>
    <s v="Revisor Instalac. Regadas Oriente"/>
    <x v="1"/>
    <x v="0"/>
    <x v="1"/>
    <x v="87"/>
    <s v="4 días 15:46"/>
    <x v="85"/>
    <x v="1"/>
    <s v="SIN DATO"/>
    <s v="SIN DATO"/>
    <s v="SIN DATO"/>
    <s v="SIN DATO"/>
    <n v="-75.144537"/>
    <n v="6.2505986699999996"/>
    <s v="SUR-ENE"/>
    <x v="1"/>
    <s v="1"/>
    <x v="1"/>
  </r>
  <r>
    <x v="88"/>
    <x v="2"/>
    <s v="NUEVO"/>
    <s v="ENENOR"/>
    <d v="2025-08-25T09:39:37"/>
    <x v="88"/>
    <n v="1128272359"/>
    <s v="MARIA DEL PILAR ALZATE GOMEZ"/>
    <s v="SIN DATOS"/>
    <s v="3208096254"/>
    <x v="88"/>
    <x v="23"/>
    <s v="190617200783110037"/>
    <x v="23"/>
    <x v="4"/>
    <s v="Revisor Instalac. Regadas Oriente"/>
    <x v="1"/>
    <x v="0"/>
    <x v="1"/>
    <x v="88"/>
    <s v="0 días 09:11"/>
    <x v="86"/>
    <x v="1"/>
    <s v="SIN DATO"/>
    <s v="SIN DATO"/>
    <s v="SIN DATO"/>
    <s v="SIN DATO"/>
    <n v="-75.391989600000002"/>
    <n v="6.12395888"/>
    <s v="SUR-ENE"/>
    <x v="1"/>
    <s v="1"/>
    <x v="1"/>
  </r>
  <r>
    <x v="89"/>
    <x v="0"/>
    <s v="NUEVO"/>
    <s v="ENEDOM"/>
    <d v="2026-02-23T09:22:13"/>
    <x v="89"/>
    <n v="6789185"/>
    <s v="LUIS FERNANDO USUGA TANGARIFE"/>
    <s v="SIN DATOS"/>
    <s v="3148892916"/>
    <x v="89"/>
    <x v="8"/>
    <s v="083122206300880301"/>
    <x v="8"/>
    <x v="8"/>
    <s v="SIN DATOS"/>
    <x v="0"/>
    <x v="1"/>
    <x v="6"/>
    <x v="89"/>
    <s v="7 días 09:22"/>
    <x v="87"/>
    <x v="0"/>
    <s v="SIN DATO"/>
    <s v="SIN DATO"/>
    <s v="SIN DATO"/>
    <s v="SIN DATO"/>
    <n v="-75.624357669999995"/>
    <n v="6.2498781599999997"/>
    <s v="SUR-ENE"/>
    <x v="0"/>
    <s v="1"/>
    <x v="0"/>
  </r>
  <r>
    <x v="90"/>
    <x v="0"/>
    <s v="NUEVO"/>
    <s v="ENERES"/>
    <d v="2025-08-25T13:24:31"/>
    <x v="90"/>
    <n v="70909547"/>
    <s v="FREDY ALEXANDER RAMIREZ FRANCO"/>
    <s v="SIN DATOS"/>
    <s v="3195635921"/>
    <x v="90"/>
    <x v="5"/>
    <s v="190439100533800201"/>
    <x v="5"/>
    <x v="1"/>
    <s v="Revisor Instalac. Regadas Oriente"/>
    <x v="0"/>
    <x v="0"/>
    <x v="0"/>
    <x v="90"/>
    <s v="2 días 09:03"/>
    <x v="88"/>
    <x v="1"/>
    <s v="SIN DATO"/>
    <s v="SIN DATO"/>
    <s v="SIN DATO"/>
    <s v="SIN DATO"/>
    <n v="-75.341018000000005"/>
    <n v="6.1753960000000001"/>
    <s v="SUR-ENE"/>
    <x v="1"/>
    <s v="1"/>
    <x v="1"/>
  </r>
  <r>
    <x v="91"/>
    <x v="1"/>
    <s v="NUEVO"/>
    <s v="ENECNX"/>
    <d v="2025-08-25T13:50:16"/>
    <x v="91"/>
    <n v="8419509"/>
    <s v="JAIR YOVANY DAVID"/>
    <s v="SIN DATOS"/>
    <s v="3225811711"/>
    <x v="91"/>
    <x v="41"/>
    <s v="190234200850325000"/>
    <x v="40"/>
    <x v="3"/>
    <s v="Region Occidente"/>
    <x v="1"/>
    <x v="0"/>
    <x v="4"/>
    <x v="91"/>
    <s v="4 días 09:45"/>
    <x v="89"/>
    <x v="2"/>
    <s v="SIN DATO"/>
    <s v="SIN DATO"/>
    <s v="SIN DATO"/>
    <s v="SIN DATO"/>
    <n v="-76.085856210000003"/>
    <n v="6.9982947400000004"/>
    <s v="SUR-ENE"/>
    <x v="4"/>
    <s v="1"/>
    <x v="2"/>
  </r>
  <r>
    <x v="92"/>
    <x v="0"/>
    <s v="NUEVO"/>
    <s v="ENERES"/>
    <d v="2025-08-25T15:54:18"/>
    <x v="92"/>
    <n v="1037949753"/>
    <s v="MARIA CAMILA MEJIA MORALES"/>
    <s v="SIN DATOS"/>
    <s v="3243473178"/>
    <x v="92"/>
    <x v="3"/>
    <s v="190649200269990003"/>
    <x v="12"/>
    <x v="1"/>
    <s v="Revisor Instalac. Regadas Oriente"/>
    <x v="1"/>
    <x v="0"/>
    <x v="1"/>
    <x v="92"/>
    <s v="5 días 09:54"/>
    <x v="90"/>
    <x v="1"/>
    <s v="SIN DATO"/>
    <s v="SIN DATO"/>
    <s v="SIN DATO"/>
    <s v="SIN DATO"/>
    <n v="-74.999320449999999"/>
    <n v="6.1726141999999999"/>
    <s v="SUR-ENE"/>
    <x v="1"/>
    <s v="1"/>
    <x v="1"/>
  </r>
  <r>
    <x v="93"/>
    <x v="0"/>
    <s v="NUEVO"/>
    <s v="ENERES"/>
    <d v="2025-08-26T14:26:21"/>
    <x v="93"/>
    <n v="1036396381"/>
    <s v="ALEJANDRA CASTAÑO BETANCUR"/>
    <s v="SIN DATOS"/>
    <s v="3147643041"/>
    <x v="93"/>
    <x v="33"/>
    <s v="190149100157560003"/>
    <x v="33"/>
    <x v="1"/>
    <s v="Revisor Instalac. Regadas Oriente"/>
    <x v="0"/>
    <x v="0"/>
    <x v="0"/>
    <x v="93"/>
    <s v="3 días 15:01"/>
    <x v="91"/>
    <x v="1"/>
    <s v="SIN DATO"/>
    <s v="SIN DATO"/>
    <s v="SIN DATO"/>
    <s v="SIN DATO"/>
    <n v="-75.334115999999995"/>
    <n v="6.0723330000000004"/>
    <s v="SUR-ENE"/>
    <x v="1"/>
    <s v="1"/>
    <x v="1"/>
  </r>
  <r>
    <x v="94"/>
    <x v="2"/>
    <s v="CAMBI"/>
    <s v="ENENOR"/>
    <d v="2025-08-28T10:39:04"/>
    <x v="94"/>
    <n v="71174991"/>
    <s v="JUAN DAVID TORRES AGUDELO"/>
    <s v="SIN DATOS"/>
    <s v="3114162403"/>
    <x v="94"/>
    <x v="42"/>
    <s v="190190100271000000"/>
    <x v="41"/>
    <x v="9"/>
    <s v="Region Nordeste"/>
    <x v="0"/>
    <x v="0"/>
    <x v="0"/>
    <x v="94"/>
    <s v="5 días 10:28"/>
    <x v="92"/>
    <x v="1"/>
    <s v="SIN DATO"/>
    <s v="SIN DATO"/>
    <s v="SIN DATO"/>
    <s v="SIN DATO"/>
    <n v="-75.088799570000006"/>
    <n v="6.5375605700000001"/>
    <s v="SUR-ENE"/>
    <x v="2"/>
    <s v="2"/>
    <x v="1"/>
  </r>
  <r>
    <x v="95"/>
    <x v="0"/>
    <s v="CAMBI"/>
    <s v="ENERES"/>
    <d v="2025-09-01T08:33:48"/>
    <x v="95"/>
    <n v="8101131"/>
    <s v="DIEGO LEON PEREZ CARVAJAL"/>
    <s v="SIN DATOS"/>
    <s v="3108324613"/>
    <x v="95"/>
    <x v="30"/>
    <s v="190042200880180121"/>
    <x v="30"/>
    <x v="5"/>
    <s v="Region Occidente"/>
    <x v="1"/>
    <x v="0"/>
    <x v="1"/>
    <x v="95"/>
    <s v="6 días 09:15"/>
    <x v="93"/>
    <x v="1"/>
    <s v="SIN DATO"/>
    <s v="SIN DATO"/>
    <s v="SIN DATO"/>
    <s v="SIN DATO"/>
    <n v="-75.776955000000001"/>
    <n v="6.4772309999999997"/>
    <s v="SUR-ENE"/>
    <x v="4"/>
    <s v="2"/>
    <x v="1"/>
  </r>
  <r>
    <x v="96"/>
    <x v="3"/>
    <s v="NUEVO"/>
    <s v="ENEMVI"/>
    <d v="2025-09-01T11:34:27"/>
    <x v="96"/>
    <n v="1018346109"/>
    <s v="JOHN JAIRO VALDES BOHORQUEZ"/>
    <s v="SIN DATOS"/>
    <s v="3235306238"/>
    <x v="96"/>
    <x v="31"/>
    <s v="190031201767540000"/>
    <x v="31"/>
    <x v="6"/>
    <s v="NORDESTE RMRT Fabio Andres Chaverra"/>
    <x v="1"/>
    <x v="0"/>
    <x v="5"/>
    <x v="96"/>
    <s v="13 días 09:32"/>
    <x v="51"/>
    <x v="0"/>
    <s v="SIN DATO"/>
    <s v="SIN DATO"/>
    <s v="SIN DATO"/>
    <s v="SIN DATO"/>
    <n v="-74.973142999999993"/>
    <n v="7.122935"/>
    <s v="SUR-ENE"/>
    <x v="2"/>
    <s v="1"/>
    <x v="0"/>
  </r>
  <r>
    <x v="97"/>
    <x v="0"/>
    <s v="NUEVO"/>
    <s v="ENERES"/>
    <d v="2025-09-03T11:18:06"/>
    <x v="97"/>
    <n v="10167418"/>
    <s v="URIEL MONTAÑEZ GUERRERO"/>
    <s v="2326762"/>
    <s v="3174391233"/>
    <x v="97"/>
    <x v="23"/>
    <s v="190616200311780003"/>
    <x v="23"/>
    <x v="1"/>
    <s v="Revisor Instalac. Regadas Oriente"/>
    <x v="1"/>
    <x v="0"/>
    <x v="1"/>
    <x v="97"/>
    <s v="7 días 11:27"/>
    <x v="94"/>
    <x v="1"/>
    <s v="SIN DATO"/>
    <s v="SIN DATO"/>
    <s v="SIN DATO"/>
    <s v="SIN DATO"/>
    <n v="-75.382230530000001"/>
    <n v="6.18034325"/>
    <s v="SUR-ENE"/>
    <x v="1"/>
    <s v="1"/>
    <x v="1"/>
  </r>
  <r>
    <x v="98"/>
    <x v="0"/>
    <s v="NUEVO"/>
    <s v="ENERES"/>
    <d v="2025-09-03T14:52:48"/>
    <x v="98"/>
    <n v="98667546"/>
    <s v="JADER ANDRES VILLA QUICENO"/>
    <s v="3303885"/>
    <s v="3147570814"/>
    <x v="98"/>
    <x v="3"/>
    <s v="190649200334010004"/>
    <x v="12"/>
    <x v="1"/>
    <s v="Revisor Instalac. Regadas Oriente"/>
    <x v="1"/>
    <x v="0"/>
    <x v="1"/>
    <x v="98"/>
    <s v="8 días 07:34"/>
    <x v="95"/>
    <x v="0"/>
    <s v="SIN DATO"/>
    <s v="SIN DATO"/>
    <s v="SIN DATO"/>
    <s v="SIN DATO"/>
    <n v="-75.034731199999996"/>
    <n v="6.1951010999999996"/>
    <s v="SUR-ENE"/>
    <x v="1"/>
    <s v="1"/>
    <x v="0"/>
  </r>
  <r>
    <x v="99"/>
    <x v="2"/>
    <s v="NUEVO"/>
    <s v="ENENOR"/>
    <d v="2025-09-10T14:20:29"/>
    <x v="99"/>
    <n v="1036955954"/>
    <s v="JUAN FERNANDO ECHEVERRI FRANCO"/>
    <s v="2947345"/>
    <s v="3197963219"/>
    <x v="99"/>
    <x v="11"/>
    <s v="190375100822772009"/>
    <x v="11"/>
    <x v="4"/>
    <s v="Revisor Instalac. Regadas Oriente"/>
    <x v="0"/>
    <x v="0"/>
    <x v="0"/>
    <x v="99"/>
    <s v="0 días 10:09"/>
    <x v="96"/>
    <x v="1"/>
    <s v="SIN DATO"/>
    <s v="SIN DATO"/>
    <s v="SIN DATO"/>
    <s v="SIN DATO"/>
    <n v="-75.426303000000004"/>
    <n v="6.0204380000000004"/>
    <s v="SUR-ENE"/>
    <x v="1"/>
    <s v="1"/>
    <x v="1"/>
  </r>
  <r>
    <x v="100"/>
    <x v="1"/>
    <s v="NUEVO"/>
    <s v="ENECNX"/>
    <d v="2026-03-03T15:11:40"/>
    <x v="100"/>
    <n v="1053767772"/>
    <s v="SEBASTIAN MORENO ORTIZ"/>
    <s v="SIN DATOS"/>
    <s v="3214538183"/>
    <x v="100"/>
    <x v="22"/>
    <s v="190607200481090000"/>
    <x v="22"/>
    <x v="3"/>
    <s v="SIN DATOS"/>
    <x v="1"/>
    <x v="1"/>
    <x v="4"/>
    <x v="100"/>
    <s v="0 días 15:11"/>
    <x v="97"/>
    <x v="1"/>
    <s v="SIN DATO"/>
    <s v="SIN DATO"/>
    <s v="SIN DATO"/>
    <s v="SIN DATO"/>
    <n v="-75.461003500000004"/>
    <n v="6.0270739999999998"/>
    <s v="SUR-ENE"/>
    <x v="1"/>
    <s v="2"/>
    <x v="1"/>
  </r>
  <r>
    <x v="101"/>
    <x v="0"/>
    <s v="NUEVO"/>
    <s v="ENERES"/>
    <d v="2025-09-11T16:22:30"/>
    <x v="101"/>
    <n v="70722847"/>
    <s v="JORGE IVAN BUITRAGO NARANJO"/>
    <s v="SIN DATOS"/>
    <s v="3146518099"/>
    <x v="101"/>
    <x v="43"/>
    <s v="900057560001716382"/>
    <x v="42"/>
    <x v="1"/>
    <s v="Revisor Instalac. Regadas Oriente"/>
    <x v="0"/>
    <x v="0"/>
    <x v="0"/>
    <x v="101"/>
    <s v="2 días 21:24"/>
    <x v="98"/>
    <x v="1"/>
    <s v="SIN DATO"/>
    <s v="SIN DATO"/>
    <s v="SIN DATO"/>
    <s v="SIN DATO"/>
    <n v="-75.061094323000006"/>
    <n v="5.7595923510000402"/>
    <s v="SUR-ENE"/>
    <x v="1"/>
    <s v="1"/>
    <x v="1"/>
  </r>
  <r>
    <x v="102"/>
    <x v="2"/>
    <s v="CAMBI"/>
    <s v="ENENOR"/>
    <d v="2025-09-15T13:37:41"/>
    <x v="102"/>
    <n v="8240843"/>
    <s v="RAFAEL ECHAVARRIA ESCOBAR"/>
    <s v="SIN DATOS"/>
    <s v="3218973098"/>
    <x v="102"/>
    <x v="8"/>
    <s v="054419000000120000"/>
    <x v="8"/>
    <x v="9"/>
    <s v="METROSUR Vin. Leg. Ref. Concentrada"/>
    <x v="0"/>
    <x v="0"/>
    <x v="0"/>
    <x v="102"/>
    <s v="5 días 14:53"/>
    <x v="99"/>
    <x v="0"/>
    <s v="SIN DATO"/>
    <s v="SIN DATO"/>
    <s v="SIN DATO"/>
    <s v="SIN DATO"/>
    <n v="-75.561166920000005"/>
    <n v="6.2451629100000003"/>
    <s v="SUR-ENE"/>
    <x v="0"/>
    <s v="2"/>
    <x v="0"/>
  </r>
  <r>
    <x v="103"/>
    <x v="2"/>
    <s v="CAMBI"/>
    <s v="ENENOR"/>
    <d v="2025-09-15T13:52:02"/>
    <x v="103"/>
    <n v="8240843"/>
    <s v="RAFAEL ECHAVARRIA ESCOBAR"/>
    <s v="SIN DATOS"/>
    <s v="3218973098"/>
    <x v="103"/>
    <x v="8"/>
    <s v="054419000000080000"/>
    <x v="8"/>
    <x v="9"/>
    <s v="METROSUR Vin. Leg. Ref. Concentrada"/>
    <x v="0"/>
    <x v="0"/>
    <x v="0"/>
    <x v="103"/>
    <s v="5 días 14:51"/>
    <x v="100"/>
    <x v="0"/>
    <s v="SIN DATO"/>
    <s v="SIN DATO"/>
    <s v="SIN DATO"/>
    <s v="SIN DATO"/>
    <n v="-75.561166920000005"/>
    <n v="6.2451629100000003"/>
    <s v="SUR-ENE"/>
    <x v="0"/>
    <s v="2"/>
    <x v="0"/>
  </r>
  <r>
    <x v="104"/>
    <x v="0"/>
    <s v="NUEVO"/>
    <s v="ENEDOM"/>
    <d v="2025-09-18T09:00:33"/>
    <x v="104"/>
    <n v="39213422"/>
    <s v="CLAUDIA YANED CEBALLOS"/>
    <s v="5204570"/>
    <s v="3007872342"/>
    <x v="104"/>
    <x v="8"/>
    <s v="056419009000080201"/>
    <x v="8"/>
    <x v="2"/>
    <s v="Habilitación Viviendas Metrosur"/>
    <x v="0"/>
    <x v="0"/>
    <x v="3"/>
    <x v="104"/>
    <s v="2 días 09:26"/>
    <x v="101"/>
    <x v="1"/>
    <s v="SIN DATO"/>
    <s v="SIN DATO"/>
    <s v="SIN DATO"/>
    <s v="SIN DATO"/>
    <n v="-75.559565800000001"/>
    <n v="6.2652348299999998"/>
    <s v="SUR-ENE"/>
    <x v="0"/>
    <s v="1"/>
    <x v="1"/>
  </r>
  <r>
    <x v="105"/>
    <x v="0"/>
    <s v="NUEVO"/>
    <s v="ENERES"/>
    <d v="2025-09-24T11:21:48"/>
    <x v="105"/>
    <n v="21950815"/>
    <s v="MIREYA MELGAREJO ESTEVEZ"/>
    <s v="SIN DATOS"/>
    <s v="3176514904"/>
    <x v="105"/>
    <x v="20"/>
    <s v="900058930001734884"/>
    <x v="20"/>
    <x v="1"/>
    <s v="Region Nordeste"/>
    <x v="0"/>
    <x v="0"/>
    <x v="0"/>
    <x v="105"/>
    <s v="4 días 10:44"/>
    <x v="102"/>
    <x v="1"/>
    <s v="SIN DATO"/>
    <s v="SIN DATO"/>
    <s v="SIN DATO"/>
    <s v="SIN DATO"/>
    <n v="-74.155077438999996"/>
    <n v="6.9294780890000398"/>
    <s v="SUR-ENE"/>
    <x v="2"/>
    <s v="1"/>
    <x v="1"/>
  </r>
  <r>
    <x v="106"/>
    <x v="2"/>
    <s v="NUEVO"/>
    <s v="ENENOR"/>
    <d v="2025-09-25T13:47:29"/>
    <x v="106"/>
    <n v="1128480739"/>
    <s v="SEBASTIAN JARAMILLO IDARRAGA"/>
    <s v="SIN DATOS"/>
    <s v="3053390077"/>
    <x v="106"/>
    <x v="11"/>
    <s v="190375100090900001"/>
    <x v="11"/>
    <x v="4"/>
    <s v="Revisor Instalac. Regadas Oriente"/>
    <x v="0"/>
    <x v="0"/>
    <x v="0"/>
    <x v="106"/>
    <s v="2 días 13:11"/>
    <x v="103"/>
    <x v="1"/>
    <s v="SIN DATO"/>
    <s v="SIN DATO"/>
    <s v="SIN DATO"/>
    <s v="SIN DATO"/>
    <n v="-75.423751710000005"/>
    <n v="6.03004769"/>
    <s v="SUR-ENE"/>
    <x v="1"/>
    <s v="1"/>
    <x v="1"/>
  </r>
  <r>
    <x v="107"/>
    <x v="0"/>
    <s v="NUEVO"/>
    <s v="ENERES"/>
    <d v="2025-09-30T06:22:46"/>
    <x v="107"/>
    <n v="98593364"/>
    <s v="HECTOR ALONSO RESTREPO POSADA"/>
    <s v="4542174"/>
    <s v="3207687571"/>
    <x v="107"/>
    <x v="5"/>
    <s v="190698200518574001"/>
    <x v="5"/>
    <x v="1"/>
    <s v="Revisor Instalac. Regadas Oriente"/>
    <x v="1"/>
    <x v="0"/>
    <x v="1"/>
    <x v="107"/>
    <s v="2 días 13:12"/>
    <x v="104"/>
    <x v="1"/>
    <s v="SIN DATO"/>
    <s v="SIN DATO"/>
    <s v="SIN DATO"/>
    <s v="SIN DATO"/>
    <n v="-75.283766"/>
    <n v="6.1672140000000004"/>
    <s v="SUR-ENE"/>
    <x v="1"/>
    <s v="1"/>
    <x v="1"/>
  </r>
  <r>
    <x v="108"/>
    <x v="0"/>
    <s v="NUEVO"/>
    <s v="ENERES"/>
    <d v="2025-09-30T15:25:00"/>
    <x v="108"/>
    <n v="1036934131"/>
    <s v="FERNEY ALEXANDER ORTIZ ALZATE"/>
    <s v="SIN DATOS"/>
    <s v="3136397634"/>
    <x v="108"/>
    <x v="23"/>
    <s v="190616200141000005"/>
    <x v="23"/>
    <x v="1"/>
    <s v="Revisor Instalac. Regadas Oriente"/>
    <x v="1"/>
    <x v="0"/>
    <x v="1"/>
    <x v="108"/>
    <s v="8 días 11:21"/>
    <x v="105"/>
    <x v="0"/>
    <s v="SIN DATO"/>
    <s v="SIN DATO"/>
    <s v="SIN DATO"/>
    <s v="SIN DATO"/>
    <n v="-75.365362329999996"/>
    <n v="6.1267990000000001"/>
    <s v="SUR-ENE"/>
    <x v="1"/>
    <s v="1"/>
    <x v="0"/>
  </r>
  <r>
    <x v="109"/>
    <x v="0"/>
    <s v="NUEVO"/>
    <s v="ENEDOM"/>
    <d v="2026-02-04T11:19:46"/>
    <x v="109"/>
    <n v="70067859"/>
    <s v="ELKIN DE JESUS TABARES ARIAS"/>
    <s v="SIN DATOS"/>
    <s v="3122308640"/>
    <x v="109"/>
    <x v="8"/>
    <s v="083119262100110322"/>
    <x v="8"/>
    <x v="0"/>
    <s v="Habilitación Viviendas Metrosur"/>
    <x v="0"/>
    <x v="0"/>
    <x v="0"/>
    <x v="109"/>
    <s v="5 días 11:25"/>
    <x v="106"/>
    <x v="0"/>
    <s v="3/02/2026 15:58:15"/>
    <s v="DESCARTADO"/>
    <s v="JONNY ALEXANDER GUZMAN CONTRERAS"/>
    <s v="Requiere trenza "/>
    <n v="-75.625619"/>
    <n v="6.2511890000000001"/>
    <s v="SUR-ENE"/>
    <x v="0"/>
    <s v="1"/>
    <x v="0"/>
  </r>
  <r>
    <x v="110"/>
    <x v="0"/>
    <s v="NUEVO"/>
    <s v="ENERES"/>
    <d v="2025-10-01T10:57:57"/>
    <x v="110"/>
    <n v="71599686"/>
    <s v="JOHANY DE JESUS VERA BETANCUR"/>
    <s v="SIN DATOS"/>
    <s v="3154133303"/>
    <x v="110"/>
    <x v="29"/>
    <s v="190670201895800005"/>
    <x v="29"/>
    <x v="1"/>
    <s v="Region Nordeste"/>
    <x v="1"/>
    <x v="0"/>
    <x v="1"/>
    <x v="110"/>
    <s v="3 días 10:27"/>
    <x v="107"/>
    <x v="1"/>
    <s v="SIN DATO"/>
    <s v="SIN DATO"/>
    <s v="SIN DATO"/>
    <s v="SIN DATO"/>
    <n v="-75.018501670000006"/>
    <n v="6.4960521699999996"/>
    <s v="SUR-ENE"/>
    <x v="2"/>
    <s v="1"/>
    <x v="1"/>
  </r>
  <r>
    <x v="111"/>
    <x v="0"/>
    <s v="NUEVO"/>
    <s v="ENEDOM"/>
    <d v="2026-02-28T19:39:21"/>
    <x v="111"/>
    <n v="11955652"/>
    <s v="LILEAL ANTONIO GOMEZ SEPULVEDA"/>
    <s v="SIN DATOS"/>
    <s v="3103662652"/>
    <x v="111"/>
    <x v="41"/>
    <s v="190234200777925000"/>
    <x v="40"/>
    <x v="0"/>
    <s v="Region Occidente"/>
    <x v="1"/>
    <x v="1"/>
    <x v="2"/>
    <x v="111"/>
    <s v="3 días 19:39"/>
    <x v="108"/>
    <x v="1"/>
    <s v="SIN DATO"/>
    <s v="SIN DATO"/>
    <s v="SIN DATO"/>
    <s v="SIN DATO"/>
    <n v="-76.433126000000001"/>
    <n v="7.0651970000000004"/>
    <s v="SUR-ENE"/>
    <x v="4"/>
    <s v="1"/>
    <x v="1"/>
  </r>
  <r>
    <x v="112"/>
    <x v="0"/>
    <s v="CAMBI"/>
    <s v="ENERES"/>
    <d v="2025-10-02T11:47:12"/>
    <x v="112"/>
    <n v="22234670"/>
    <s v="BEATRIZ ELENA OROZCO PEREZ"/>
    <s v="SIN DATOS"/>
    <s v="3216640731"/>
    <x v="112"/>
    <x v="15"/>
    <s v="190885100003500000"/>
    <x v="16"/>
    <x v="5"/>
    <s v="Region Nordeste"/>
    <x v="0"/>
    <x v="0"/>
    <x v="0"/>
    <x v="112"/>
    <s v="2 días 11:10"/>
    <x v="109"/>
    <x v="1"/>
    <s v="SIN DATO"/>
    <s v="SIN DATO"/>
    <s v="SIN DATO"/>
    <s v="SIN DATO"/>
    <n v="-74.841784610000005"/>
    <n v="6.6740609500000003"/>
    <s v="SUR-ENE"/>
    <x v="2"/>
    <s v="2"/>
    <x v="1"/>
  </r>
  <r>
    <x v="113"/>
    <x v="0"/>
    <s v="NUEVO"/>
    <s v="ENERES"/>
    <d v="2025-10-02T16:10:47"/>
    <x v="113"/>
    <n v="28697405"/>
    <s v="CARMEN PALOMA GOMEZ"/>
    <s v="SIN DATOS"/>
    <s v="3225866906"/>
    <x v="113"/>
    <x v="24"/>
    <s v="037525007001310057"/>
    <x v="24"/>
    <x v="1"/>
    <s v="Revisor Instal. Regadas Metrosur"/>
    <x v="0"/>
    <x v="0"/>
    <x v="0"/>
    <x v="113"/>
    <s v="4 días 15:48"/>
    <x v="110"/>
    <x v="1"/>
    <s v="SIN DATO"/>
    <s v="SIN DATO"/>
    <s v="SIN DATO"/>
    <s v="SIN DATO"/>
    <n v="-75.637304"/>
    <n v="6.158074"/>
    <s v="SUR-ENE"/>
    <x v="0"/>
    <s v="1"/>
    <x v="1"/>
  </r>
  <r>
    <x v="114"/>
    <x v="0"/>
    <s v="NUEVO"/>
    <s v="ENERES"/>
    <d v="2025-10-06T14:27:06"/>
    <x v="114"/>
    <n v="43048766"/>
    <s v="BEATRIZ HELENA FLOREZ OSORIO"/>
    <s v="SIN DATOS"/>
    <s v="3157687304"/>
    <x v="114"/>
    <x v="8"/>
    <s v="054315002000200301"/>
    <x v="8"/>
    <x v="1"/>
    <s v="Revisor Instal. Regadas Metrosur"/>
    <x v="0"/>
    <x v="0"/>
    <x v="0"/>
    <x v="114"/>
    <s v="3 días 14:56"/>
    <x v="111"/>
    <x v="1"/>
    <s v="SIN DATO"/>
    <s v="SIN DATO"/>
    <s v="SIN DATO"/>
    <s v="SIN DATO"/>
    <n v="-75.555959990000005"/>
    <n v="6.2389200100000002"/>
    <s v="SUR-ENE"/>
    <x v="0"/>
    <s v="1"/>
    <x v="1"/>
  </r>
  <r>
    <x v="115"/>
    <x v="0"/>
    <s v="NUEVO"/>
    <s v="ENEDOM"/>
    <d v="2025-10-07T13:02:58"/>
    <x v="115"/>
    <n v="1128267437"/>
    <s v="KATERINE ALEJANDRA PINEDA RAMIREZ"/>
    <s v="8962601"/>
    <s v="3058962600"/>
    <x v="115"/>
    <x v="44"/>
    <s v="190501200350410001"/>
    <x v="43"/>
    <x v="2"/>
    <s v="Region Occidente"/>
    <x v="1"/>
    <x v="0"/>
    <x v="6"/>
    <x v="115"/>
    <s v="7 días 16:11"/>
    <x v="112"/>
    <x v="0"/>
    <s v="SIN DATO"/>
    <s v="SIN DATO"/>
    <s v="SIN DATO"/>
    <s v="SIN DATO"/>
    <n v="-75.794328390000004"/>
    <n v="6.5975684499999998"/>
    <s v="SUR-ENE"/>
    <x v="4"/>
    <s v="1"/>
    <x v="0"/>
  </r>
  <r>
    <x v="116"/>
    <x v="0"/>
    <s v="NUEVO"/>
    <s v="ENEDOM"/>
    <d v="2026-01-30T15:11:05"/>
    <x v="116"/>
    <n v="1038416085"/>
    <s v="DUVERNEY CARDONA HENAO"/>
    <s v="4275913"/>
    <s v="3106845109"/>
    <x v="116"/>
    <x v="8"/>
    <s v="146019299009500001"/>
    <x v="8"/>
    <x v="0"/>
    <s v="Habilitación Viviendas Metrosur"/>
    <x v="1"/>
    <x v="0"/>
    <x v="2"/>
    <x v="116"/>
    <s v="5 días 10:56"/>
    <x v="113"/>
    <x v="1"/>
    <s v="2/03/2026 16:20:42"/>
    <s v="EFECTIVO PARA HV"/>
    <s v="ORLANDO DE JESUS TORRES TORRES"/>
    <s v="HV más pase 12 mts trafo 304625"/>
    <n v="-75.703378819999998"/>
    <n v="6.3445187499999998"/>
    <s v="SUR-ENE"/>
    <x v="0"/>
    <s v="1"/>
    <x v="1"/>
  </r>
  <r>
    <x v="117"/>
    <x v="0"/>
    <s v="NUEVO"/>
    <s v="ENERES"/>
    <d v="2025-10-09T09:29:05"/>
    <x v="117"/>
    <n v="42889162"/>
    <s v="CLAUDIA MARIA ECHEVERRI MESA"/>
    <s v="SIN DATOS"/>
    <s v="3104609752"/>
    <x v="117"/>
    <x v="8"/>
    <s v="126007920000000101"/>
    <x v="8"/>
    <x v="1"/>
    <s v="Revisor Instal. Regadas Metrosur"/>
    <x v="1"/>
    <x v="0"/>
    <x v="1"/>
    <x v="117"/>
    <s v="8 días 08:33"/>
    <x v="114"/>
    <x v="0"/>
    <s v="15/12/2025 21:59:07"/>
    <s v="DESCARTADO"/>
    <s v="EDUIN ALONSO GUISAO GONZALEZ"/>
    <s v="414 se llamó al celular 310 460 9752 en el cual responde la señora Claudia la cual manifiesta, que no se ha cumplido con todas las no conformidades que que cuando tenga todo listo volverá a reprogramar, ya que hoy no nos puede atender"/>
    <n v="-75.542752089999993"/>
    <n v="6.1816147800000003"/>
    <s v="SUR-ENE"/>
    <x v="0"/>
    <s v="1"/>
    <x v="0"/>
  </r>
  <r>
    <x v="118"/>
    <x v="0"/>
    <s v="NUEVO"/>
    <s v="ENEDOM"/>
    <d v="2025-10-20T07:04:40"/>
    <x v="118"/>
    <n v="32211147"/>
    <s v="NANCY MARIA JIMENEZ LOPEZ"/>
    <s v="SIN DATOS"/>
    <s v="3128844191"/>
    <x v="118"/>
    <x v="27"/>
    <s v="190604100074785100"/>
    <x v="27"/>
    <x v="0"/>
    <s v="Region Nordeste"/>
    <x v="0"/>
    <x v="0"/>
    <x v="0"/>
    <x v="118"/>
    <s v="3 días 09:51"/>
    <x v="115"/>
    <x v="1"/>
    <s v="SIN DATO"/>
    <s v="SIN DATO"/>
    <s v="SIN DATO"/>
    <s v="SIN DATO"/>
    <n v="-74.69314"/>
    <n v="7.0243630000000001"/>
    <s v="SUR-ENE"/>
    <x v="2"/>
    <s v="1"/>
    <x v="1"/>
  </r>
  <r>
    <x v="119"/>
    <x v="0"/>
    <s v="NUEVO"/>
    <s v="ENERES"/>
    <d v="2025-10-15T07:08:40"/>
    <x v="119"/>
    <n v="8355459"/>
    <s v="CARLOS ANDRES AMAYA OSPINA"/>
    <s v="SIN DATOS"/>
    <s v="3105966322"/>
    <x v="119"/>
    <x v="7"/>
    <s v="190318203208100002"/>
    <x v="7"/>
    <x v="1"/>
    <s v="Revisor Instalac. Regadas Oriente"/>
    <x v="1"/>
    <x v="0"/>
    <x v="1"/>
    <x v="119"/>
    <s v="6 días 09:23"/>
    <x v="61"/>
    <x v="1"/>
    <s v="SIN DATO"/>
    <s v="SIN DATO"/>
    <s v="SIN DATO"/>
    <s v="SIN DATO"/>
    <n v="-75.471615369999995"/>
    <n v="6.2932093599999996"/>
    <s v="SUR-ENE"/>
    <x v="1"/>
    <s v="1"/>
    <x v="1"/>
  </r>
  <r>
    <x v="120"/>
    <x v="1"/>
    <s v="NUEVO"/>
    <s v="ENECNX"/>
    <d v="2026-03-02T08:31:59"/>
    <x v="120"/>
    <n v="1040735437"/>
    <s v="MARIA ISABEL RESTREPO GONZALES"/>
    <s v="SIN DATOS"/>
    <s v="3003068964"/>
    <x v="120"/>
    <x v="7"/>
    <s v="190318203213375000"/>
    <x v="7"/>
    <x v="3"/>
    <s v="Revisor Punto de Conexión Oriente"/>
    <x v="1"/>
    <x v="0"/>
    <x v="4"/>
    <x v="120"/>
    <s v="2 días 08:31"/>
    <x v="116"/>
    <x v="0"/>
    <s v="SIN DATO"/>
    <s v="SIN DATO"/>
    <s v="SIN DATO"/>
    <s v="SIN DATO"/>
    <n v="-75.48827"/>
    <n v="6.2823180000000001"/>
    <s v="SUR-ENE"/>
    <x v="1"/>
    <s v="2"/>
    <x v="0"/>
  </r>
  <r>
    <x v="121"/>
    <x v="2"/>
    <s v="NUEVO"/>
    <s v="ENENOR"/>
    <d v="2025-10-22T09:14:30"/>
    <x v="121"/>
    <n v="1140884018"/>
    <s v="ALEXANDER PAYARES AVILA"/>
    <s v="SIN DATOS"/>
    <s v="3105367394"/>
    <x v="121"/>
    <x v="22"/>
    <s v="190617200774325001"/>
    <x v="22"/>
    <x v="4"/>
    <s v="Revisor Instalac. Regadas Oriente"/>
    <x v="1"/>
    <x v="0"/>
    <x v="1"/>
    <x v="121"/>
    <s v="2 días 13:20"/>
    <x v="117"/>
    <x v="1"/>
    <s v="SIN DATO"/>
    <s v="SIN DATO"/>
    <s v="SIN DATO"/>
    <s v="SIN DATO"/>
    <n v="-75.515626435999906"/>
    <n v="6.0536029900000603"/>
    <s v="SUR-ENE"/>
    <x v="1"/>
    <s v="1"/>
    <x v="1"/>
  </r>
  <r>
    <x v="122"/>
    <x v="0"/>
    <s v="CAMBI"/>
    <s v="ENERES"/>
    <d v="2025-10-23T08:50:52"/>
    <x v="122"/>
    <n v="22034951"/>
    <s v="MONICA LUCIA GARZON LOPEZ"/>
    <s v="SIN DATOS"/>
    <s v="3146847969"/>
    <x v="122"/>
    <x v="29"/>
    <s v="190670101099200000"/>
    <x v="29"/>
    <x v="5"/>
    <s v="Region Nordeste"/>
    <x v="0"/>
    <x v="0"/>
    <x v="0"/>
    <x v="122"/>
    <s v="3 días 08:51"/>
    <x v="118"/>
    <x v="1"/>
    <s v="SIN DATO"/>
    <s v="SIN DATO"/>
    <s v="SIN DATO"/>
    <s v="SIN DATO"/>
    <n v="-75.018850270000002"/>
    <n v="6.48631285"/>
    <s v="SUR-ENE"/>
    <x v="2"/>
    <s v="2"/>
    <x v="1"/>
  </r>
  <r>
    <x v="123"/>
    <x v="0"/>
    <s v="NUEVO"/>
    <s v="ENERES"/>
    <d v="2025-10-24T08:40:45"/>
    <x v="123"/>
    <n v="3528725"/>
    <s v="GERARDO DE JESUS GOMEZ OCAMPO"/>
    <s v="SIN DATOS"/>
    <s v="3192501924"/>
    <x v="123"/>
    <x v="5"/>
    <s v="190440200901800001"/>
    <x v="5"/>
    <x v="1"/>
    <s v="Revisor Instalac. Regadas Oriente"/>
    <x v="1"/>
    <x v="0"/>
    <x v="1"/>
    <x v="123"/>
    <s v="8 días 16:30"/>
    <x v="119"/>
    <x v="0"/>
    <s v="SIN DATO"/>
    <s v="SIN DATO"/>
    <s v="SIN DATO"/>
    <s v="SIN DATO"/>
    <n v="-75.323188999999999"/>
    <n v="6.1876369999999996"/>
    <s v="SUR-ENE"/>
    <x v="1"/>
    <s v="1"/>
    <x v="0"/>
  </r>
  <r>
    <x v="124"/>
    <x v="0"/>
    <s v="NUEVO"/>
    <s v="ENERES"/>
    <d v="2025-10-24T09:34:43"/>
    <x v="124"/>
    <n v="890984423"/>
    <s v="AREA METROPOLITANA DEL VALLE DE ABURRA"/>
    <s v="3856000"/>
    <s v="3174274256"/>
    <x v="124"/>
    <x v="8"/>
    <s v="056624307003360001"/>
    <x v="8"/>
    <x v="1"/>
    <s v="Revisor Instal. Regadas Metrosur"/>
    <x v="0"/>
    <x v="0"/>
    <x v="0"/>
    <x v="124"/>
    <s v="7 días 15:29"/>
    <x v="120"/>
    <x v="2"/>
    <s v="25/11/2025 13:29:45"/>
    <s v="DESCARTADO"/>
    <s v="JUAN GUILLERMO RIVERA MAZO"/>
    <s v="470 medidor en poste debe presentar punto de conexión "/>
    <n v="-75.574018300000006"/>
    <n v="6.2691668299999996"/>
    <s v="SUR-ENE"/>
    <x v="0"/>
    <s v="1"/>
    <x v="2"/>
  </r>
  <r>
    <x v="125"/>
    <x v="0"/>
    <s v="NUEVO"/>
    <s v="ENEDOM"/>
    <d v="2026-02-28T19:44:22"/>
    <x v="125"/>
    <n v="8410684"/>
    <s v="JUAN JOSE QUINTERO CARDONA"/>
    <s v="SIN DATOS"/>
    <s v="3246322763"/>
    <x v="125"/>
    <x v="41"/>
    <s v="190234200777912000"/>
    <x v="40"/>
    <x v="0"/>
    <s v="Region Occidente"/>
    <x v="1"/>
    <x v="1"/>
    <x v="2"/>
    <x v="125"/>
    <s v="3 días 19:44"/>
    <x v="121"/>
    <x v="1"/>
    <s v="SIN DATO"/>
    <s v="SIN DATO"/>
    <s v="SIN DATO"/>
    <s v="SIN DATO"/>
    <n v="-76.425190000000001"/>
    <n v="7.0674320000000002"/>
    <s v="SUR-ENE"/>
    <x v="4"/>
    <s v="1"/>
    <x v="1"/>
  </r>
  <r>
    <x v="126"/>
    <x v="0"/>
    <s v="NUEVO"/>
    <s v="ENEDOM"/>
    <d v="2026-03-03T12:36:06"/>
    <x v="126"/>
    <n v="16112593"/>
    <s v="CARLOS ARIEL DIAZ BEDOYA"/>
    <s v="SIN DATOS"/>
    <s v="3215774579"/>
    <x v="126"/>
    <x v="41"/>
    <s v="190234200777911000"/>
    <x v="40"/>
    <x v="0"/>
    <s v="Region Occidente"/>
    <x v="1"/>
    <x v="1"/>
    <x v="2"/>
    <x v="126"/>
    <s v="0 días 12:36"/>
    <x v="122"/>
    <x v="1"/>
    <s v="SIN DATO"/>
    <s v="SIN DATO"/>
    <s v="SIN DATO"/>
    <s v="SIN DATO"/>
    <n v="-76.425190000000001"/>
    <n v="7.0674320000000002"/>
    <s v="SUR-ENE"/>
    <x v="4"/>
    <s v="1"/>
    <x v="1"/>
  </r>
  <r>
    <x v="127"/>
    <x v="5"/>
    <s v="NUEVO"/>
    <s v="ENEGED"/>
    <d v="2025-10-27T09:06:33"/>
    <x v="127"/>
    <n v="800215117"/>
    <s v="EDIFICIO PANALPINA P.H."/>
    <s v="SIN DATOS"/>
    <s v="3225947141"/>
    <x v="127"/>
    <x v="8"/>
    <s v="041423106000470000"/>
    <x v="8"/>
    <x v="1"/>
    <s v="AGPE Metropolitana Sur"/>
    <x v="0"/>
    <x v="0"/>
    <x v="0"/>
    <x v="127"/>
    <s v="4 días 16:14"/>
    <x v="123"/>
    <x v="1"/>
    <s v="SIN DATO"/>
    <s v="SIN DATO"/>
    <s v="SIN DATO"/>
    <s v="SIN DATO"/>
    <n v="-75.577391000000006"/>
    <n v="6.1899740000000003"/>
    <s v="SUR-ENE"/>
    <x v="0"/>
    <s v="1"/>
    <x v="1"/>
  </r>
  <r>
    <x v="128"/>
    <x v="0"/>
    <s v="NUEVO"/>
    <s v="ENERES"/>
    <d v="2025-10-27T11:37:24"/>
    <x v="128"/>
    <n v="15504469"/>
    <s v="JUAN ANTONIO MARTINEZ SALGADO"/>
    <s v="SIN DATOS"/>
    <s v="3205205849"/>
    <x v="128"/>
    <x v="8"/>
    <s v="122005400000000101"/>
    <x v="8"/>
    <x v="1"/>
    <s v="Revisor Instal. Regadas Metrosur"/>
    <x v="1"/>
    <x v="0"/>
    <x v="1"/>
    <x v="128"/>
    <s v="3 días 11:39"/>
    <x v="124"/>
    <x v="1"/>
    <s v="SIN DATO"/>
    <s v="SIN DATO"/>
    <s v="SIN DATO"/>
    <s v="SIN DATO"/>
    <n v="-75.517678810000007"/>
    <n v="6.23737035"/>
    <s v="SUR-ENE"/>
    <x v="0"/>
    <s v="1"/>
    <x v="1"/>
  </r>
  <r>
    <x v="129"/>
    <x v="0"/>
    <s v="CAMBI"/>
    <s v="ENERES"/>
    <d v="2025-10-27T15:34:34"/>
    <x v="129"/>
    <n v="15385655"/>
    <s v="CARLOS ALBERTO BEDOYA KLAISS"/>
    <s v="SIN DATOS"/>
    <s v="3234990643"/>
    <x v="129"/>
    <x v="11"/>
    <s v="190376200374780000"/>
    <x v="11"/>
    <x v="5"/>
    <s v="Revisor Instalac. Regadas Oriente"/>
    <x v="1"/>
    <x v="0"/>
    <x v="1"/>
    <x v="129"/>
    <s v="10 días 09:52"/>
    <x v="125"/>
    <x v="2"/>
    <s v="SIN DATO"/>
    <s v="SIN DATO"/>
    <s v="SIN DATO"/>
    <s v="SIN DATO"/>
    <n v="-75.445336999999995"/>
    <n v="6.0434433299999997"/>
    <s v="SUR-ENE"/>
    <x v="1"/>
    <s v="2"/>
    <x v="2"/>
  </r>
  <r>
    <x v="130"/>
    <x v="0"/>
    <s v="NUEVO"/>
    <s v="ENERES"/>
    <d v="2025-10-28T19:13:40"/>
    <x v="130"/>
    <n v="860513493"/>
    <s v="CONSTRUCTORA BOLIVAR S.A."/>
    <s v="SIN DATOS"/>
    <s v="3016173980"/>
    <x v="130"/>
    <x v="23"/>
    <s v="900056150001821375"/>
    <x v="23"/>
    <x v="1"/>
    <s v="Revisor Instalac. Regadas Oriente"/>
    <x v="0"/>
    <x v="0"/>
    <x v="0"/>
    <x v="130"/>
    <s v="4 días 15:44"/>
    <x v="126"/>
    <x v="1"/>
    <s v="SIN DATO"/>
    <s v="SIN DATO"/>
    <s v="SIN DATO"/>
    <s v="SIN DATO"/>
    <n v="-75.359735000000001"/>
    <n v="6.1585029999999996"/>
    <s v="SUR-ENE"/>
    <x v="1"/>
    <s v="1"/>
    <x v="1"/>
  </r>
  <r>
    <x v="131"/>
    <x v="0"/>
    <s v="NUEVO"/>
    <s v="ENERES"/>
    <d v="2025-10-28T19:27:08"/>
    <x v="131"/>
    <n v="860513493"/>
    <s v="CONSTRUCTORA BOLIVAR S.A."/>
    <s v="SIN DATOS"/>
    <s v="3016173980"/>
    <x v="131"/>
    <x v="23"/>
    <s v="900056150001821557"/>
    <x v="23"/>
    <x v="1"/>
    <s v="Revisor Instalac. Regadas Oriente"/>
    <x v="0"/>
    <x v="0"/>
    <x v="0"/>
    <x v="131"/>
    <s v="4 días 15:44"/>
    <x v="126"/>
    <x v="1"/>
    <s v="SIN DATO"/>
    <s v="SIN DATO"/>
    <s v="SIN DATO"/>
    <s v="SIN DATO"/>
    <n v="-75.359735000000001"/>
    <n v="6.1585029999999996"/>
    <s v="SUR-ENE"/>
    <x v="1"/>
    <s v="1"/>
    <x v="1"/>
  </r>
  <r>
    <x v="132"/>
    <x v="0"/>
    <s v="NUEVO"/>
    <s v="ENERES"/>
    <d v="2025-10-29T12:35:17"/>
    <x v="132"/>
    <n v="1007535895"/>
    <s v="MARY ZULEIMY PEREZ JARAMILLO"/>
    <s v="5846092"/>
    <s v="3127019333"/>
    <x v="132"/>
    <x v="8"/>
    <s v="040822009004500226"/>
    <x v="8"/>
    <x v="1"/>
    <s v="Revisor Instal. Regadas Metrosur"/>
    <x v="0"/>
    <x v="0"/>
    <x v="0"/>
    <x v="132"/>
    <s v="2 días 18:01"/>
    <x v="127"/>
    <x v="1"/>
    <s v="SIN DATO"/>
    <s v="SIN DATO"/>
    <s v="SIN DATO"/>
    <s v="SIN DATO"/>
    <n v="-75.606694000000005"/>
    <n v="6.199103"/>
    <s v="SUR-ENE"/>
    <x v="0"/>
    <s v="1"/>
    <x v="1"/>
  </r>
  <r>
    <x v="133"/>
    <x v="0"/>
    <s v="NUEVO"/>
    <s v="ENERES"/>
    <d v="2025-10-29T14:20:10"/>
    <x v="133"/>
    <n v="21829936"/>
    <s v="GLORIA LUCIA RIOS SIERRA"/>
    <s v="SIN DATOS"/>
    <s v="3127690892"/>
    <x v="133"/>
    <x v="8"/>
    <s v="040513003000810302"/>
    <x v="8"/>
    <x v="1"/>
    <s v="Revisor Instal. Regadas Metrosur"/>
    <x v="0"/>
    <x v="0"/>
    <x v="0"/>
    <x v="133"/>
    <s v="0 días 10:53"/>
    <x v="128"/>
    <x v="1"/>
    <s v="11/12/2025 12:17:25"/>
    <s v="DESCARTADO"/>
    <s v="ROBINSON ANDRES ALVAREZ GRAJALES"/>
    <s v="440-Debe canalizar la acometida ya que el sector es canalizado y la acometida se encuentra aérea"/>
    <n v="-75.587782149999995"/>
    <n v="6.2062867600000002"/>
    <s v="SUR-ENE"/>
    <x v="0"/>
    <s v="1"/>
    <x v="1"/>
  </r>
  <r>
    <x v="134"/>
    <x v="0"/>
    <s v="NUEVO"/>
    <s v="ENEDOM"/>
    <d v="2026-02-28T19:40:45"/>
    <x v="134"/>
    <n v="8417437"/>
    <s v="JORGE ENRIQUE CASTAÑO ARISMENDIZ"/>
    <s v="SIN DATOS"/>
    <s v="3216200582"/>
    <x v="134"/>
    <x v="41"/>
    <s v="190234200777868000"/>
    <x v="40"/>
    <x v="0"/>
    <s v="Region Occidente"/>
    <x v="1"/>
    <x v="1"/>
    <x v="2"/>
    <x v="134"/>
    <s v="3 días 19:40"/>
    <x v="129"/>
    <x v="1"/>
    <s v="SIN DATO"/>
    <s v="SIN DATO"/>
    <s v="SIN DATO"/>
    <s v="SIN DATO"/>
    <n v="-76.432873630000003"/>
    <n v="7.0650365199999996"/>
    <s v="SUR-ENE"/>
    <x v="4"/>
    <s v="1"/>
    <x v="1"/>
  </r>
  <r>
    <x v="135"/>
    <x v="0"/>
    <s v="NUEVO"/>
    <s v="ENEDOM"/>
    <d v="2026-02-28T19:42:39"/>
    <x v="135"/>
    <n v="98761736"/>
    <s v="LIBARDO ANTONIO CASTAÑO TORRES"/>
    <s v="9876543"/>
    <s v="SIN DATOS"/>
    <x v="135"/>
    <x v="41"/>
    <s v="190234200778057000"/>
    <x v="40"/>
    <x v="0"/>
    <s v="Region Occidente"/>
    <x v="1"/>
    <x v="1"/>
    <x v="2"/>
    <x v="135"/>
    <s v="3 días 19:42"/>
    <x v="130"/>
    <x v="1"/>
    <s v="SIN DATO"/>
    <s v="SIN DATO"/>
    <s v="SIN DATO"/>
    <s v="SIN DATO"/>
    <n v="-76.432682659999998"/>
    <n v="7.0654157"/>
    <s v="SUR-ENE"/>
    <x v="4"/>
    <s v="1"/>
    <x v="1"/>
  </r>
  <r>
    <x v="136"/>
    <x v="0"/>
    <s v="NUEVO"/>
    <s v="ENEDOM"/>
    <d v="2026-03-03T12:32:47"/>
    <x v="136"/>
    <n v="43343739"/>
    <s v="DEYANIRA SEGURO SEGURO"/>
    <s v="SIN DATOS"/>
    <s v="3128015968"/>
    <x v="136"/>
    <x v="41"/>
    <s v="190234200777933000"/>
    <x v="40"/>
    <x v="0"/>
    <s v="Region Occidente"/>
    <x v="1"/>
    <x v="1"/>
    <x v="2"/>
    <x v="136"/>
    <s v="0 días 12:32"/>
    <x v="131"/>
    <x v="1"/>
    <s v="SIN DATO"/>
    <s v="SIN DATO"/>
    <s v="SIN DATO"/>
    <s v="SIN DATO"/>
    <n v="-76.433126000000001"/>
    <n v="7.0651970000000004"/>
    <s v="SUR-ENE"/>
    <x v="4"/>
    <s v="1"/>
    <x v="1"/>
  </r>
  <r>
    <x v="137"/>
    <x v="0"/>
    <s v="NUEVO"/>
    <s v="ENEDOM"/>
    <d v="2026-03-03T15:04:59"/>
    <x v="137"/>
    <n v="6706013"/>
    <s v="LUIS BORJA GUZMAN"/>
    <s v="SIN DATOS"/>
    <s v="3202360855"/>
    <x v="137"/>
    <x v="41"/>
    <s v="190234200777856000"/>
    <x v="40"/>
    <x v="0"/>
    <s v="Region Occidente"/>
    <x v="1"/>
    <x v="1"/>
    <x v="2"/>
    <x v="137"/>
    <s v="0 días 15:04"/>
    <x v="132"/>
    <x v="1"/>
    <s v="SIN DATO"/>
    <s v="SIN DATO"/>
    <s v="SIN DATO"/>
    <s v="SIN DATO"/>
    <n v="-76.432873630000003"/>
    <n v="7.0650365199999996"/>
    <s v="SUR-ENE"/>
    <x v="4"/>
    <s v="1"/>
    <x v="1"/>
  </r>
  <r>
    <x v="138"/>
    <x v="0"/>
    <s v="NUEVO"/>
    <s v="ENERES"/>
    <d v="2025-10-30T10:08:20"/>
    <x v="138"/>
    <n v="71777966"/>
    <s v="FRANCISCO JAVIER MORENO GARCIA"/>
    <s v="SIN DATOS"/>
    <s v="3204754508"/>
    <x v="138"/>
    <x v="8"/>
    <s v="085212002000880114"/>
    <x v="8"/>
    <x v="1"/>
    <s v="Revisor Instal. Regadas Metrosur"/>
    <x v="0"/>
    <x v="0"/>
    <x v="0"/>
    <x v="138"/>
    <s v="0 días 09:55"/>
    <x v="133"/>
    <x v="1"/>
    <s v="SIN DATO"/>
    <s v="SIN DATO"/>
    <s v="SIN DATO"/>
    <s v="SIN DATO"/>
    <n v="-75.629103000000001"/>
    <n v="6.2688240000000004"/>
    <s v="SUR-ENE"/>
    <x v="0"/>
    <s v="1"/>
    <x v="1"/>
  </r>
  <r>
    <x v="139"/>
    <x v="0"/>
    <s v="NUEVO"/>
    <s v="ENERES"/>
    <d v="2025-10-30T23:04:05"/>
    <x v="139"/>
    <n v="43540667"/>
    <s v="ESTER INES ROJAS BEDOYA"/>
    <s v="SIN DATOS"/>
    <s v="3103999618"/>
    <x v="139"/>
    <x v="8"/>
    <s v="083027006000880000"/>
    <x v="8"/>
    <x v="1"/>
    <s v="Revisor Instal. Regadas Metrosur"/>
    <x v="0"/>
    <x v="0"/>
    <x v="0"/>
    <x v="139"/>
    <s v="2 días 17:11"/>
    <x v="134"/>
    <x v="1"/>
    <s v="24/12/2025 21:56:32"/>
    <s v="DESCARTADO"/>
    <s v="YHAN GIANNY MATURANA LARGACHA"/>
    <s v="413 corregir dirección en la declaración de cumplimiento debe ser CL 37 # 107-7"/>
    <n v="-75.619463760000002"/>
    <n v="6.2503265299999997"/>
    <s v="SUR-ENE"/>
    <x v="0"/>
    <s v="1"/>
    <x v="1"/>
  </r>
  <r>
    <x v="140"/>
    <x v="0"/>
    <s v="NUEVO"/>
    <s v="ENEDOM"/>
    <d v="2025-10-31T10:38:14"/>
    <x v="140"/>
    <n v="1027887569"/>
    <s v="PAULINA CONTRERAS RESTREPO"/>
    <s v="SIN DATOS"/>
    <s v="3212148255"/>
    <x v="140"/>
    <x v="45"/>
    <s v="190033200894977001"/>
    <x v="44"/>
    <x v="2"/>
    <s v="Habilitación Viviendas Suroeste"/>
    <x v="1"/>
    <x v="0"/>
    <x v="6"/>
    <x v="140"/>
    <s v="9 días 16:27"/>
    <x v="135"/>
    <x v="3"/>
    <s v="SIN DATO"/>
    <s v="SIN DATO"/>
    <s v="SIN DATO"/>
    <s v="SIN DATO"/>
    <n v="-75.968041999999997"/>
    <n v="5.6997419999999996"/>
    <s v="SUR-ENE"/>
    <x v="3"/>
    <s v="1"/>
    <x v="3"/>
  </r>
  <r>
    <x v="141"/>
    <x v="0"/>
    <s v="NUEVO"/>
    <s v="ENERES"/>
    <d v="2025-10-31T11:43:01"/>
    <x v="141"/>
    <n v="1038212289"/>
    <s v="MIGUEL ANGEL LOPEZ ORREGO"/>
    <s v="SIN DATOS"/>
    <s v="3235820101"/>
    <x v="141"/>
    <x v="46"/>
    <s v="190206100292500001"/>
    <x v="45"/>
    <x v="1"/>
    <s v="Revisor Instalac. Regadas Oriente"/>
    <x v="0"/>
    <x v="0"/>
    <x v="0"/>
    <x v="141"/>
    <s v="2 días 16:43"/>
    <x v="136"/>
    <x v="1"/>
    <s v="SIN DATO"/>
    <s v="SIN DATO"/>
    <s v="SIN DATO"/>
    <s v="SIN DATO"/>
    <n v="-75.256142800000006"/>
    <n v="6.3952245400000001"/>
    <s v="SUR-ENE"/>
    <x v="1"/>
    <s v="1"/>
    <x v="1"/>
  </r>
  <r>
    <x v="142"/>
    <x v="0"/>
    <s v="NUEVO"/>
    <s v="ENEDOM"/>
    <d v="2026-01-28T13:58:13"/>
    <x v="142"/>
    <n v="32400004"/>
    <s v="NUBIA ROSA GRAJALES DE PATIÑO"/>
    <s v="SIN DATOS"/>
    <s v="3173612762"/>
    <x v="142"/>
    <x v="13"/>
    <s v="190680200491005000"/>
    <x v="14"/>
    <x v="0"/>
    <s v="Habilitación Viviendas Suroeste"/>
    <x v="1"/>
    <x v="1"/>
    <x v="2"/>
    <x v="142"/>
    <s v="2 días 13:13"/>
    <x v="137"/>
    <x v="1"/>
    <s v="SIN DATO"/>
    <s v="SIN DATO"/>
    <s v="SIN DATO"/>
    <s v="SIN DATO"/>
    <n v="-75.579895489999998"/>
    <n v="5.9379440600000004"/>
    <s v="SUR-ENE"/>
    <x v="3"/>
    <s v="1"/>
    <x v="1"/>
  </r>
  <r>
    <x v="143"/>
    <x v="2"/>
    <s v="NUEVO"/>
    <s v="ENENOR"/>
    <d v="2025-11-05T06:57:06"/>
    <x v="143"/>
    <n v="1036958954"/>
    <s v="BRAYAN ALCARAZ ALVAREZ"/>
    <s v="SIN DATOS"/>
    <s v="3103701203"/>
    <x v="143"/>
    <x v="1"/>
    <s v="190674200632850002"/>
    <x v="1"/>
    <x v="4"/>
    <s v="Revisor Instalac. Regadas Oriente"/>
    <x v="1"/>
    <x v="0"/>
    <x v="1"/>
    <x v="143"/>
    <s v="2 días 10:25"/>
    <x v="138"/>
    <x v="1"/>
    <s v="SIN DATO"/>
    <s v="SIN DATO"/>
    <s v="SIN DATO"/>
    <s v="SIN DATO"/>
    <n v="-75.368215000000006"/>
    <n v="6.2745670000000002"/>
    <s v="SUR-ENE"/>
    <x v="1"/>
    <s v="1"/>
    <x v="1"/>
  </r>
  <r>
    <x v="144"/>
    <x v="0"/>
    <s v="NUEVO"/>
    <s v="ENERES"/>
    <d v="2025-11-05T07:36:29"/>
    <x v="144"/>
    <n v="1040034011"/>
    <s v="LUIS ALFREDO ACEVEDO FLORES"/>
    <s v="SIN DATOS"/>
    <s v="3122406811"/>
    <x v="144"/>
    <x v="33"/>
    <s v="190400200398890001"/>
    <x v="33"/>
    <x v="1"/>
    <s v="Revisor Instalac. Regadas Oriente"/>
    <x v="1"/>
    <x v="0"/>
    <x v="1"/>
    <x v="144"/>
    <s v="2 días 07:56"/>
    <x v="139"/>
    <x v="1"/>
    <s v="SIN DATO"/>
    <s v="SIN DATO"/>
    <s v="SIN DATO"/>
    <s v="SIN DATO"/>
    <n v="-75.325117000000006"/>
    <n v="6.0125440000000001"/>
    <s v="SUR-ENE"/>
    <x v="1"/>
    <s v="1"/>
    <x v="1"/>
  </r>
  <r>
    <x v="145"/>
    <x v="0"/>
    <s v="NUEVO"/>
    <s v="ENERES"/>
    <d v="2025-11-05T11:44:50"/>
    <x v="145"/>
    <n v="70109634"/>
    <s v="ALBERTO FRANCO CUARTAS"/>
    <s v="2047198"/>
    <s v="3147110927"/>
    <x v="145"/>
    <x v="4"/>
    <s v="181040721500000006"/>
    <x v="4"/>
    <x v="1"/>
    <s v="Revisor Instalac. Regadas Oriente"/>
    <x v="1"/>
    <x v="0"/>
    <x v="1"/>
    <x v="145"/>
    <s v="8 días 09:54"/>
    <x v="140"/>
    <x v="0"/>
    <s v="SIN DATO"/>
    <s v="SIN DATO"/>
    <s v="SIN DATO"/>
    <s v="SIN DATO"/>
    <n v="-75.215597720000005"/>
    <n v="6.2888465800000004"/>
    <s v="SUR-ENE"/>
    <x v="1"/>
    <s v="1"/>
    <x v="0"/>
  </r>
  <r>
    <x v="146"/>
    <x v="0"/>
    <s v="NUEVO"/>
    <s v="ENEDOM"/>
    <d v="2025-11-11T09:08:52"/>
    <x v="146"/>
    <n v="1038927167"/>
    <s v="MARIANA PINEDA ROLDAN"/>
    <s v="SIN DATOS"/>
    <s v="3142356118"/>
    <x v="146"/>
    <x v="28"/>
    <s v="190285200712442001"/>
    <x v="28"/>
    <x v="0"/>
    <s v="Region Occidente"/>
    <x v="1"/>
    <x v="0"/>
    <x v="2"/>
    <x v="146"/>
    <s v="12 días 07:13"/>
    <x v="141"/>
    <x v="2"/>
    <s v="SIN DATO"/>
    <s v="SIN DATO"/>
    <s v="SIN DATO"/>
    <s v="SIN DATO"/>
    <n v="-76.368142000000006"/>
    <n v="6.7424949999999999"/>
    <s v="SUR-ENE"/>
    <x v="4"/>
    <s v="1"/>
    <x v="2"/>
  </r>
  <r>
    <x v="147"/>
    <x v="0"/>
    <s v="NUEVO"/>
    <s v="ENERES"/>
    <d v="2025-11-06T08:44:09"/>
    <x v="147"/>
    <n v="1020401097"/>
    <s v="CARLOS MAURICIO BARRERA JARAMILLO"/>
    <s v="SIN DATOS"/>
    <s v="3225271148"/>
    <x v="147"/>
    <x v="29"/>
    <s v="190670201803945007"/>
    <x v="29"/>
    <x v="1"/>
    <s v="Region Nordeste"/>
    <x v="1"/>
    <x v="0"/>
    <x v="1"/>
    <x v="147"/>
    <s v="4 días 07:13"/>
    <x v="142"/>
    <x v="1"/>
    <s v="SIN DATO"/>
    <s v="SIN DATO"/>
    <s v="SIN DATO"/>
    <s v="SIN DATO"/>
    <n v="-75.033210330000003"/>
    <n v="6.4810966700000003"/>
    <s v="SUR-ENE"/>
    <x v="2"/>
    <s v="1"/>
    <x v="1"/>
  </r>
  <r>
    <x v="148"/>
    <x v="0"/>
    <s v="NUEVO"/>
    <s v="ENEDOM"/>
    <d v="2025-11-12T15:09:26"/>
    <x v="148"/>
    <n v="21437922"/>
    <s v="RUTH STELLA FLOREZ ESPINOSA"/>
    <s v="SIN DATOS"/>
    <s v="3217386770"/>
    <x v="148"/>
    <x v="47"/>
    <s v="190029200833105000"/>
    <x v="46"/>
    <x v="0"/>
    <s v="Habilitación Viviendas Suroeste"/>
    <x v="1"/>
    <x v="1"/>
    <x v="2"/>
    <x v="148"/>
    <s v="2 días 17:30"/>
    <x v="143"/>
    <x v="1"/>
    <s v="SIN DATO"/>
    <s v="SIN DATO"/>
    <s v="SIN DATO"/>
    <s v="SIN DATO"/>
    <n v="-75.698769999999996"/>
    <n v="6.0701530000000004"/>
    <s v="SUR-ENE"/>
    <x v="3"/>
    <s v="1"/>
    <x v="1"/>
  </r>
  <r>
    <x v="149"/>
    <x v="2"/>
    <s v="NUEVO"/>
    <s v="ENENOR"/>
    <d v="2025-11-07T10:39:55"/>
    <x v="149"/>
    <n v="1128444778"/>
    <s v="CARLOS MUÑOZ MONTOYA"/>
    <s v="SIN DATOS"/>
    <s v="3105183625"/>
    <x v="149"/>
    <x v="48"/>
    <s v="190656200586000002"/>
    <x v="47"/>
    <x v="4"/>
    <s v="Region Occidente"/>
    <x v="1"/>
    <x v="0"/>
    <x v="1"/>
    <x v="149"/>
    <s v="10 días 09:31"/>
    <x v="144"/>
    <x v="2"/>
    <s v="SIN DATO"/>
    <s v="SIN DATO"/>
    <s v="SIN DATO"/>
    <s v="SIN DATO"/>
    <n v="-75.718713219999998"/>
    <n v="6.4599479500000001"/>
    <s v="SUR-ENE"/>
    <x v="4"/>
    <s v="1"/>
    <x v="2"/>
  </r>
  <r>
    <x v="150"/>
    <x v="0"/>
    <s v="NUEVO"/>
    <s v="ENERES"/>
    <d v="2025-11-07T14:50:01"/>
    <x v="150"/>
    <n v="1040036702"/>
    <s v="MONICA YURANY MESA RIOS"/>
    <s v="5532221"/>
    <s v="3104561309"/>
    <x v="150"/>
    <x v="33"/>
    <s v="190149200773555099"/>
    <x v="33"/>
    <x v="1"/>
    <s v="Revisor Instalac. Regadas Oriente"/>
    <x v="1"/>
    <x v="0"/>
    <x v="1"/>
    <x v="150"/>
    <s v="6 días 09:23"/>
    <x v="61"/>
    <x v="1"/>
    <s v="SIN DATO"/>
    <s v="SIN DATO"/>
    <s v="SIN DATO"/>
    <s v="SIN DATO"/>
    <n v="-75.325067480000001"/>
    <n v="6.0594873600000003"/>
    <s v="SUR-ENE"/>
    <x v="1"/>
    <s v="1"/>
    <x v="1"/>
  </r>
  <r>
    <x v="151"/>
    <x v="3"/>
    <s v="NUEVO"/>
    <s v="ENEMVI"/>
    <d v="2025-11-10T11:25:23"/>
    <x v="151"/>
    <n v="94356098"/>
    <s v="DANIEL HUSSEIN YAHIA YASUF"/>
    <s v="SIN DATOS"/>
    <s v="3105711053"/>
    <x v="151"/>
    <x v="1"/>
    <s v="190674200669520000"/>
    <x v="1"/>
    <x v="6"/>
    <s v="ORIENTE-RMRT-Edwin F. Feria Torres"/>
    <x v="1"/>
    <x v="0"/>
    <x v="5"/>
    <x v="151"/>
    <s v="11 días 09:04"/>
    <x v="145"/>
    <x v="1"/>
    <s v="SIN DATO"/>
    <s v="SIN DATO"/>
    <s v="SIN DATO"/>
    <s v="SIN DATO"/>
    <n v="-75.376264000000006"/>
    <n v="6.2633029999999996"/>
    <s v="SUR-ENE"/>
    <x v="1"/>
    <s v="1"/>
    <x v="1"/>
  </r>
  <r>
    <x v="152"/>
    <x v="0"/>
    <s v="NUEVO"/>
    <s v="ENEDOM"/>
    <d v="2025-11-11T05:04:58"/>
    <x v="152"/>
    <n v="98628172"/>
    <s v="WILSON ALBERTO FIGUEROA"/>
    <s v="4849986"/>
    <s v="3011909603"/>
    <x v="152"/>
    <x v="8"/>
    <s v="055129009300571206"/>
    <x v="8"/>
    <x v="2"/>
    <s v="Habilitación Viviendas Metrosur"/>
    <x v="0"/>
    <x v="0"/>
    <x v="3"/>
    <x v="152"/>
    <s v="0 días 09:09"/>
    <x v="146"/>
    <x v="1"/>
    <s v="24/02/2026 15:45:27"/>
    <s v="DESCARTADO"/>
    <s v="ORLANDO DE JESUS TORRES TORRES"/>
    <s v="414_x000a_No sé localiza a usuario se preguntó por el señor Wilson en el sector y no lo conocen y número de celular no contesta "/>
    <n v="-75.541958690000001"/>
    <n v="6.2527699200000004"/>
    <s v="SUR-ENE"/>
    <x v="0"/>
    <s v="1"/>
    <x v="1"/>
  </r>
  <r>
    <x v="153"/>
    <x v="1"/>
    <s v="NUEVO"/>
    <s v="ENECNX"/>
    <d v="2026-02-26T13:37:08"/>
    <x v="153"/>
    <n v="70253643"/>
    <s v="DIEGO DE JESUS ZAPATA DAZA"/>
    <s v="SIN DATOS"/>
    <s v="3125336927"/>
    <x v="153"/>
    <x v="49"/>
    <s v="190890200975750001"/>
    <x v="48"/>
    <x v="3"/>
    <s v="Region Nordeste"/>
    <x v="1"/>
    <x v="0"/>
    <x v="4"/>
    <x v="153"/>
    <s v="4 días 13:37"/>
    <x v="147"/>
    <x v="2"/>
    <s v="SIN DATO"/>
    <s v="SIN DATO"/>
    <s v="SIN DATO"/>
    <s v="SIN DATO"/>
    <n v="-75.024612529999999"/>
    <n v="6.6475205300000004"/>
    <s v="SUR-ENE"/>
    <x v="2"/>
    <s v="2"/>
    <x v="2"/>
  </r>
  <r>
    <x v="154"/>
    <x v="0"/>
    <s v="NUEVO"/>
    <s v="ENERES"/>
    <d v="2025-11-11T11:01:17"/>
    <x v="154"/>
    <n v="1076648743"/>
    <s v="NYDIA ESTHER ROBAYO CHURQUE"/>
    <s v="SIN DATOS"/>
    <s v="3006217668"/>
    <x v="154"/>
    <x v="1"/>
    <s v="190674200559900001"/>
    <x v="1"/>
    <x v="1"/>
    <s v="Revisor Instalac. Regadas Oriente"/>
    <x v="1"/>
    <x v="0"/>
    <x v="1"/>
    <x v="154"/>
    <s v="6 días 09:23"/>
    <x v="61"/>
    <x v="1"/>
    <s v="SIN DATO"/>
    <s v="SIN DATO"/>
    <s v="SIN DATO"/>
    <s v="SIN DATO"/>
    <n v="-75.327432999999999"/>
    <n v="6.3155150000000004"/>
    <s v="SUR-ENE"/>
    <x v="1"/>
    <s v="1"/>
    <x v="1"/>
  </r>
  <r>
    <x v="155"/>
    <x v="0"/>
    <s v="NUEVO"/>
    <s v="ENERES"/>
    <d v="2025-11-12T08:22:28"/>
    <x v="155"/>
    <n v="70695919"/>
    <s v="LUIS GABRIEL MARTINEZ ZULUAGA"/>
    <s v="SIN DATOS"/>
    <s v="3246048769"/>
    <x v="155"/>
    <x v="50"/>
    <s v="190698200833510001"/>
    <x v="49"/>
    <x v="1"/>
    <s v="Revisor Instalac. Regadas Oriente"/>
    <x v="1"/>
    <x v="0"/>
    <x v="1"/>
    <x v="155"/>
    <s v="39 días 12:47"/>
    <x v="135"/>
    <x v="3"/>
    <s v="SIN DATO"/>
    <s v="SIN DATO"/>
    <s v="SIN DATO"/>
    <s v="SIN DATO"/>
    <n v="-75.240303139999995"/>
    <n v="6.1097586799999997"/>
    <s v="SUR-ENE"/>
    <x v="1"/>
    <s v="1"/>
    <x v="3"/>
  </r>
  <r>
    <x v="156"/>
    <x v="0"/>
    <s v="NUEVO"/>
    <s v="ENERES"/>
    <d v="2025-11-12T14:48:01"/>
    <x v="156"/>
    <n v="70386115"/>
    <s v="WVALDO DE JESUS POSADA RAMIREZ"/>
    <s v="SIN DATOS"/>
    <s v="3207027090"/>
    <x v="156"/>
    <x v="51"/>
    <s v="190197200395860003"/>
    <x v="50"/>
    <x v="1"/>
    <s v="Revisor Instalac. Regadas Oriente"/>
    <x v="1"/>
    <x v="0"/>
    <x v="1"/>
    <x v="156"/>
    <s v="7 días 19:03"/>
    <x v="148"/>
    <x v="1"/>
    <s v="SIN DATO"/>
    <s v="SIN DATO"/>
    <s v="SIN DATO"/>
    <s v="SIN DATO"/>
    <n v="-75.169849909999996"/>
    <n v="6.0672569100000002"/>
    <s v="SUR-ENE"/>
    <x v="1"/>
    <s v="1"/>
    <x v="1"/>
  </r>
  <r>
    <x v="157"/>
    <x v="0"/>
    <s v="NUEVO"/>
    <s v="ENERES"/>
    <d v="2025-11-12T15:12:26"/>
    <x v="157"/>
    <n v="1010166534"/>
    <s v="ANDRES FELIPE GUTIERREZ GARCIA"/>
    <s v="SIN DATOS"/>
    <s v="3137814023"/>
    <x v="157"/>
    <x v="51"/>
    <s v="190197200441800002"/>
    <x v="50"/>
    <x v="1"/>
    <s v="Revisor Instalac. Regadas Oriente"/>
    <x v="1"/>
    <x v="0"/>
    <x v="1"/>
    <x v="157"/>
    <s v="7 días 19:04"/>
    <x v="149"/>
    <x v="1"/>
    <s v="SIN DATO"/>
    <s v="SIN DATO"/>
    <s v="SIN DATO"/>
    <s v="SIN DATO"/>
    <n v="-75.188515800000005"/>
    <n v="6.0730143400000003"/>
    <s v="SUR-ENE"/>
    <x v="1"/>
    <s v="1"/>
    <x v="1"/>
  </r>
  <r>
    <x v="158"/>
    <x v="0"/>
    <s v="NUEVO"/>
    <s v="ENERES"/>
    <d v="2025-11-12T16:51:09"/>
    <x v="158"/>
    <n v="42941490"/>
    <s v="YEIMMY YULIANA ACEVEDO BERRIO"/>
    <s v="SIN DATOS"/>
    <s v="3126225046"/>
    <x v="158"/>
    <x v="27"/>
    <s v="190378100032680001"/>
    <x v="27"/>
    <x v="1"/>
    <s v="Region Nordeste"/>
    <x v="0"/>
    <x v="0"/>
    <x v="0"/>
    <x v="158"/>
    <s v="5 días 08:56"/>
    <x v="150"/>
    <x v="1"/>
    <s v="SIN DATO"/>
    <s v="SIN DATO"/>
    <s v="SIN DATO"/>
    <s v="SIN DATO"/>
    <n v="-74.712410599999998"/>
    <n v="7.0677963699999999"/>
    <s v="SUR-ENE"/>
    <x v="2"/>
    <s v="1"/>
    <x v="1"/>
  </r>
  <r>
    <x v="159"/>
    <x v="0"/>
    <s v="NUEVO"/>
    <s v="ENERES"/>
    <d v="2025-11-14T15:05:17"/>
    <x v="159"/>
    <n v="3516194"/>
    <s v="JOSE RAUL TABARES ARANGO"/>
    <s v="SIN DATOS"/>
    <s v="3172484046"/>
    <x v="159"/>
    <x v="8"/>
    <s v="041510303200140301"/>
    <x v="8"/>
    <x v="1"/>
    <s v="Revisor Instal. Regadas Metrosur"/>
    <x v="0"/>
    <x v="0"/>
    <x v="0"/>
    <x v="159"/>
    <s v="4 días 16:45"/>
    <x v="151"/>
    <x v="1"/>
    <s v="23/02/2026 20:37:40"/>
    <s v="DESCARTADO"/>
    <s v="JUAN SEBASTIAN AGUILAR FONSECA"/>
    <s v="440 Debe canalizar acometida. Acometida aérea en sector canalizado."/>
    <n v="-75.59117234"/>
    <n v="6.1996092799999998"/>
    <s v="SUR-ENE"/>
    <x v="0"/>
    <s v="1"/>
    <x v="1"/>
  </r>
  <r>
    <x v="160"/>
    <x v="0"/>
    <s v="NUEVO"/>
    <s v="ENEDOM"/>
    <d v="2026-03-02T09:32:04"/>
    <x v="160"/>
    <n v="21665329"/>
    <s v="MARIA YOLANDA GOMEZ ATEHORTUA"/>
    <s v="SIN DATOS"/>
    <s v="3147874410"/>
    <x v="160"/>
    <x v="52"/>
    <s v="190653100156180001"/>
    <x v="51"/>
    <x v="0"/>
    <s v="Habilitación Viviendas Oriente"/>
    <x v="0"/>
    <x v="0"/>
    <x v="0"/>
    <x v="160"/>
    <s v="2 días 09:32"/>
    <x v="152"/>
    <x v="1"/>
    <s v="SIN DATO"/>
    <s v="SIN DATO"/>
    <s v="SIN DATO"/>
    <s v="SIN DATO"/>
    <n v="-75.10021725"/>
    <n v="5.9647640300000004"/>
    <s v="SUR-ENE"/>
    <x v="1"/>
    <s v="1"/>
    <x v="1"/>
  </r>
  <r>
    <x v="161"/>
    <x v="0"/>
    <s v="NUEVO"/>
    <s v="ENERES"/>
    <d v="2025-11-20T07:13:53"/>
    <x v="161"/>
    <n v="74369682"/>
    <s v="EDGAR ENRIQUE GONZALEZ VEGA"/>
    <s v="3808080"/>
    <s v="SIN DATOS"/>
    <x v="161"/>
    <x v="23"/>
    <s v="190617200499000037"/>
    <x v="23"/>
    <x v="1"/>
    <s v="Revisor Instalac. Regadas Oriente"/>
    <x v="1"/>
    <x v="0"/>
    <x v="1"/>
    <x v="161"/>
    <s v="6 días 10:26"/>
    <x v="153"/>
    <x v="1"/>
    <s v="SIN DATO"/>
    <s v="SIN DATO"/>
    <s v="SIN DATO"/>
    <s v="SIN DATO"/>
    <n v="-75.459427000000005"/>
    <n v="6.2591840000000003"/>
    <s v="SUR-ENE"/>
    <x v="1"/>
    <s v="1"/>
    <x v="1"/>
  </r>
  <r>
    <x v="162"/>
    <x v="0"/>
    <s v="NUEVO"/>
    <s v="ENERES"/>
    <d v="2025-11-20T11:14:18"/>
    <x v="162"/>
    <n v="42898574"/>
    <s v="BLANCA MARIELA DIOSA QUICENO"/>
    <s v="SIN DATOS"/>
    <s v="3127873927"/>
    <x v="162"/>
    <x v="10"/>
    <s v="023224559100540201"/>
    <x v="10"/>
    <x v="1"/>
    <s v="Revisor Instal. Regadas Metrosur"/>
    <x v="0"/>
    <x v="0"/>
    <x v="0"/>
    <x v="162"/>
    <s v="3 días 10:24"/>
    <x v="154"/>
    <x v="1"/>
    <s v="25/11/2025 11:19:31"/>
    <s v="DESCARTADO"/>
    <s v="CARLOS ANDRÉS PINO RIOS"/>
    <s v="470 medidor no cumple con la altura establecida deben corregir y reprogramar la visita "/>
    <n v="-75.574168450000002"/>
    <n v="6.1485248700000001"/>
    <s v="SUR-ENE"/>
    <x v="0"/>
    <s v="1"/>
    <x v="1"/>
  </r>
  <r>
    <x v="163"/>
    <x v="0"/>
    <s v="NUEVO"/>
    <s v="ENERES"/>
    <d v="2025-11-20T15:43:23"/>
    <x v="163"/>
    <n v="1036782184"/>
    <s v="FERNANDO OSORIO ALZATE"/>
    <s v="5686372"/>
    <s v="3017389233"/>
    <x v="163"/>
    <x v="19"/>
    <s v="190400100435368000"/>
    <x v="19"/>
    <x v="1"/>
    <s v="Revisor Instalac. Regadas Oriente"/>
    <x v="0"/>
    <x v="0"/>
    <x v="0"/>
    <x v="163"/>
    <s v="7 días 16:48"/>
    <x v="155"/>
    <x v="1"/>
    <s v="SIN DATO"/>
    <s v="SIN DATO"/>
    <s v="SIN DATO"/>
    <s v="SIN DATO"/>
    <n v="-75.376276000000004"/>
    <n v="6.0094940000000001"/>
    <s v="SUR-ENE"/>
    <x v="1"/>
    <s v="1"/>
    <x v="1"/>
  </r>
  <r>
    <x v="164"/>
    <x v="0"/>
    <s v="NUEVO"/>
    <s v="ENERES"/>
    <d v="2025-11-20T16:59:15"/>
    <x v="164"/>
    <n v="22007831"/>
    <s v="BERTHA NELLY DUQUE DUQUE"/>
    <s v="SIN DATOS"/>
    <s v="3207334563"/>
    <x v="164"/>
    <x v="17"/>
    <s v="190660100038000005"/>
    <x v="18"/>
    <x v="1"/>
    <s v="Revisor Instalac. Regadas Oriente"/>
    <x v="0"/>
    <x v="0"/>
    <x v="0"/>
    <x v="164"/>
    <s v="6 días 16:29"/>
    <x v="156"/>
    <x v="1"/>
    <s v="SIN DATO"/>
    <s v="SIN DATO"/>
    <s v="SIN DATO"/>
    <s v="SIN DATO"/>
    <n v="-74.990054380000004"/>
    <n v="6.0427859699999997"/>
    <s v="SUR-ENE"/>
    <x v="1"/>
    <s v="1"/>
    <x v="1"/>
  </r>
  <r>
    <x v="165"/>
    <x v="0"/>
    <s v="NUEVO"/>
    <s v="ENERES"/>
    <d v="2025-11-24T10:50:49"/>
    <x v="165"/>
    <n v="71054650"/>
    <s v="SERGIO ANDRES BEDOYA COSSIO"/>
    <s v="SIN DATOS"/>
    <s v="3146337786"/>
    <x v="165"/>
    <x v="14"/>
    <s v="190093100543785001"/>
    <x v="15"/>
    <x v="1"/>
    <s v="Revisor Instala. Regadas Suroeste"/>
    <x v="0"/>
    <x v="0"/>
    <x v="0"/>
    <x v="165"/>
    <s v="3 días 13:20"/>
    <x v="157"/>
    <x v="1"/>
    <s v="SIN DATO"/>
    <s v="SIN DATO"/>
    <s v="SIN DATO"/>
    <s v="SIN DATO"/>
    <n v="-75.983199970000001"/>
    <n v="6.1199780300000004"/>
    <s v="SUR-ENE"/>
    <x v="3"/>
    <s v="1"/>
    <x v="1"/>
  </r>
  <r>
    <x v="166"/>
    <x v="0"/>
    <s v="NUEVO"/>
    <s v="ENERES"/>
    <d v="2025-11-24T13:18:31"/>
    <x v="166"/>
    <n v="70433595"/>
    <s v="LUIS FERNANDO USUGA USUGA"/>
    <s v="SIN DATOS"/>
    <s v="3148631047"/>
    <x v="166"/>
    <x v="9"/>
    <s v="190113200598920008"/>
    <x v="9"/>
    <x v="1"/>
    <s v="Region Occidente"/>
    <x v="1"/>
    <x v="0"/>
    <x v="1"/>
    <x v="166"/>
    <s v="5 días 09:12"/>
    <x v="158"/>
    <x v="1"/>
    <s v="SIN DATO"/>
    <s v="SIN DATO"/>
    <s v="SIN DATO"/>
    <s v="SIN DATO"/>
    <n v="-75.914090360000003"/>
    <n v="6.8068901799999999"/>
    <s v="SUR-ENE"/>
    <x v="4"/>
    <s v="1"/>
    <x v="1"/>
  </r>
  <r>
    <x v="167"/>
    <x v="0"/>
    <s v="NUEVO"/>
    <s v="ENERES"/>
    <d v="2025-11-25T09:57:36"/>
    <x v="167"/>
    <n v="98503171"/>
    <s v="OSCAR URLEY CIRO"/>
    <s v="SIN DATOS"/>
    <s v="3104273933"/>
    <x v="167"/>
    <x v="29"/>
    <s v="190657200224720002"/>
    <x v="29"/>
    <x v="1"/>
    <s v="Region Nordeste"/>
    <x v="1"/>
    <x v="0"/>
    <x v="1"/>
    <x v="167"/>
    <s v="2 días 11:27"/>
    <x v="159"/>
    <x v="1"/>
    <s v="SIN DATO"/>
    <s v="SIN DATO"/>
    <s v="SIN DATO"/>
    <s v="SIN DATO"/>
    <n v="-74.936563000000007"/>
    <n v="6.4508130000000001"/>
    <s v="SUR-ENE"/>
    <x v="2"/>
    <s v="1"/>
    <x v="1"/>
  </r>
  <r>
    <x v="168"/>
    <x v="0"/>
    <s v="NUEVO"/>
    <s v="ENERES"/>
    <d v="2025-11-25T14:05:54"/>
    <x v="168"/>
    <n v="8471131"/>
    <s v="SAMUEL  GONZALEZ GONZALEZ"/>
    <s v="SIN DATOS"/>
    <s v="3113531561"/>
    <x v="168"/>
    <x v="48"/>
    <s v="190656100020000101"/>
    <x v="47"/>
    <x v="1"/>
    <s v="Region Occidente"/>
    <x v="0"/>
    <x v="0"/>
    <x v="0"/>
    <x v="168"/>
    <s v="3 días 09:52"/>
    <x v="160"/>
    <x v="1"/>
    <s v="SIN DATO"/>
    <s v="SIN DATO"/>
    <s v="SIN DATO"/>
    <s v="SIN DATO"/>
    <n v="-75.725426999999996"/>
    <n v="6.4402030000000003"/>
    <s v="SUR-ENE"/>
    <x v="4"/>
    <s v="1"/>
    <x v="1"/>
  </r>
  <r>
    <x v="169"/>
    <x v="3"/>
    <s v="NUEVO"/>
    <s v="ENEMVI"/>
    <d v="2025-11-25T16:50:13"/>
    <x v="169"/>
    <n v="15438085"/>
    <s v="HUGO ALBERTO LOAIZA OSORIO"/>
    <s v="SIN DATOS"/>
    <s v="3113658380"/>
    <x v="169"/>
    <x v="23"/>
    <s v="190614100045820201"/>
    <x v="23"/>
    <x v="6"/>
    <s v="ORIENTE-RMRT-Edwin F. Feria Torres"/>
    <x v="0"/>
    <x v="0"/>
    <x v="8"/>
    <x v="169"/>
    <s v="3 días 09:52"/>
    <x v="161"/>
    <x v="1"/>
    <s v="SIN DATO"/>
    <s v="SIN DATO"/>
    <s v="SIN DATO"/>
    <s v="SIN DATO"/>
    <n v="-75.410936840999995"/>
    <n v="6.1513271930000402"/>
    <s v="SUR-ENE"/>
    <x v="1"/>
    <s v="1"/>
    <x v="1"/>
  </r>
  <r>
    <x v="170"/>
    <x v="2"/>
    <s v="NUEVO"/>
    <s v="ENENOR"/>
    <d v="2025-11-26T14:07:56"/>
    <x v="170"/>
    <n v="21953340"/>
    <s v="ELBA NORA CADAVID CALDERON"/>
    <s v="4141240"/>
    <s v="3104073229"/>
    <x v="170"/>
    <x v="11"/>
    <s v="190376200092650027"/>
    <x v="11"/>
    <x v="4"/>
    <s v="Revisor Instalac. Regadas Oriente"/>
    <x v="1"/>
    <x v="0"/>
    <x v="1"/>
    <x v="170"/>
    <s v="11 días 15:07"/>
    <x v="135"/>
    <x v="3"/>
    <s v="SIN DATO"/>
    <s v="SIN DATO"/>
    <s v="SIN DATO"/>
    <s v="SIN DATO"/>
    <n v="-75.406327899999994"/>
    <n v="6.05018952"/>
    <s v="SUR-ENE"/>
    <x v="1"/>
    <s v="1"/>
    <x v="3"/>
  </r>
  <r>
    <x v="171"/>
    <x v="0"/>
    <s v="NUEVO"/>
    <s v="ENERES"/>
    <d v="2025-11-26T17:02:22"/>
    <x v="171"/>
    <n v="43904980"/>
    <s v="LIZ NATALIA GIRALDO PALACIO"/>
    <s v="2509640"/>
    <s v="3166910163"/>
    <x v="171"/>
    <x v="7"/>
    <s v="130024229922500001"/>
    <x v="7"/>
    <x v="1"/>
    <s v="Revisor Instalac. Regadas Oriente"/>
    <x v="1"/>
    <x v="0"/>
    <x v="1"/>
    <x v="171"/>
    <s v="8 días 08:36"/>
    <x v="162"/>
    <x v="0"/>
    <s v="SIN DATO"/>
    <s v="SIN DATO"/>
    <s v="SIN DATO"/>
    <s v="SIN DATO"/>
    <n v="-75.470196580000007"/>
    <n v="6.2269240799999999"/>
    <s v="SUR-ENE"/>
    <x v="1"/>
    <s v="1"/>
    <x v="0"/>
  </r>
  <r>
    <x v="172"/>
    <x v="0"/>
    <s v="NUEVO"/>
    <s v="ENERES"/>
    <d v="2025-11-27T11:51:15"/>
    <x v="172"/>
    <n v="1041532319"/>
    <s v="JUAN PABLO URREGO HIGUITA"/>
    <s v="SIN DATOS"/>
    <s v="3145016088"/>
    <x v="172"/>
    <x v="5"/>
    <s v="190440200911083006"/>
    <x v="5"/>
    <x v="1"/>
    <s v="Revisor Instalac. Regadas Oriente"/>
    <x v="1"/>
    <x v="0"/>
    <x v="1"/>
    <x v="172"/>
    <s v="11 días 08:46"/>
    <x v="135"/>
    <x v="3"/>
    <s v="SIN DATO"/>
    <s v="SIN DATO"/>
    <s v="SIN DATO"/>
    <s v="SIN DATO"/>
    <n v="-75.303471999999999"/>
    <n v="6.1832339999999997"/>
    <s v="SUR-ENE"/>
    <x v="1"/>
    <s v="1"/>
    <x v="3"/>
  </r>
  <r>
    <x v="173"/>
    <x v="2"/>
    <s v="NUEVO"/>
    <s v="ENENOR"/>
    <d v="2025-11-27T13:08:20"/>
    <x v="173"/>
    <n v="88141065"/>
    <s v="JAIRO ALONSO TRIGOS ACOSTA"/>
    <s v="5132221"/>
    <s v="3188748600"/>
    <x v="173"/>
    <x v="33"/>
    <s v="900051480001862156"/>
    <x v="33"/>
    <x v="4"/>
    <s v="Revisor Instalac. Regadas Oriente"/>
    <x v="1"/>
    <x v="0"/>
    <x v="1"/>
    <x v="173"/>
    <s v="3 días 12:10"/>
    <x v="163"/>
    <x v="1"/>
    <s v="SIN DATO"/>
    <s v="SIN DATO"/>
    <s v="SIN DATO"/>
    <s v="SIN DATO"/>
    <n v="-75.263937635999994"/>
    <n v="5.9795093240000501"/>
    <s v="SUR-ENE"/>
    <x v="1"/>
    <s v="1"/>
    <x v="1"/>
  </r>
  <r>
    <x v="174"/>
    <x v="0"/>
    <s v="NUEVO"/>
    <s v="ENERES"/>
    <d v="2025-11-27T15:01:46"/>
    <x v="174"/>
    <n v="70066000"/>
    <s v="MARCOS FIDEL SUAREZ HIGUITA"/>
    <s v="SIN DATOS"/>
    <s v="3152557547"/>
    <x v="174"/>
    <x v="8"/>
    <s v="055522003000300408"/>
    <x v="8"/>
    <x v="1"/>
    <s v="Revisor Instal. Regadas Metrosur"/>
    <x v="0"/>
    <x v="0"/>
    <x v="0"/>
    <x v="174"/>
    <s v="4 días 08:38"/>
    <x v="164"/>
    <x v="1"/>
    <s v="SIN DATO"/>
    <s v="SIN DATO"/>
    <s v="SIN DATO"/>
    <s v="SIN DATO"/>
    <n v="-75.568318000000005"/>
    <n v="6.2530229999999998"/>
    <s v="SUR-ENE"/>
    <x v="0"/>
    <s v="1"/>
    <x v="1"/>
  </r>
  <r>
    <x v="175"/>
    <x v="2"/>
    <s v="NUEVO"/>
    <s v="ENENOR"/>
    <d v="2025-12-01T07:15:34"/>
    <x v="175"/>
    <n v="71777502"/>
    <s v="PABLO ANDRES MARTINEZ AGUDELO"/>
    <s v="4430438"/>
    <s v="3117110541"/>
    <x v="175"/>
    <x v="22"/>
    <s v="190607200472760005"/>
    <x v="22"/>
    <x v="4"/>
    <s v="Revisor Instalac. Regadas Oriente"/>
    <x v="1"/>
    <x v="0"/>
    <x v="1"/>
    <x v="175"/>
    <s v="8 días 10:17"/>
    <x v="165"/>
    <x v="0"/>
    <s v="SIN DATO"/>
    <s v="SIN DATO"/>
    <s v="SIN DATO"/>
    <s v="SIN DATO"/>
    <n v="-75.482755850000004"/>
    <n v="6.0441358699999999"/>
    <s v="SUR-ENE"/>
    <x v="1"/>
    <s v="1"/>
    <x v="0"/>
  </r>
  <r>
    <x v="176"/>
    <x v="0"/>
    <s v="NUEVO"/>
    <s v="ENERES"/>
    <d v="2025-12-01T09:09:00"/>
    <x v="176"/>
    <n v="3507601"/>
    <s v="WILDER ANTONIO BEDOYA VILLDA"/>
    <s v="2556313"/>
    <s v="3017396052"/>
    <x v="176"/>
    <x v="40"/>
    <s v="190042200915810000"/>
    <x v="39"/>
    <x v="1"/>
    <s v="Region Occidente"/>
    <x v="1"/>
    <x v="0"/>
    <x v="1"/>
    <x v="176"/>
    <s v="5 días 17:01"/>
    <x v="166"/>
    <x v="1"/>
    <s v="SIN DATO"/>
    <s v="SIN DATO"/>
    <s v="SIN DATO"/>
    <s v="SIN DATO"/>
    <n v="-75.810324940000001"/>
    <n v="6.5226373899999999"/>
    <s v="SUR-ENE"/>
    <x v="4"/>
    <s v="1"/>
    <x v="1"/>
  </r>
  <r>
    <x v="177"/>
    <x v="0"/>
    <s v="NUEVO"/>
    <s v="ENEDOM"/>
    <d v="2025-12-02T10:36:33"/>
    <x v="177"/>
    <n v="1146438792"/>
    <s v="KARLA JULIETH ZABALA CARDENAS"/>
    <s v="SIN DATOS"/>
    <s v="3245116945"/>
    <x v="177"/>
    <x v="8"/>
    <s v="055116507200200202"/>
    <x v="8"/>
    <x v="2"/>
    <s v="Habilitación Viviendas Metrosur"/>
    <x v="0"/>
    <x v="0"/>
    <x v="3"/>
    <x v="177"/>
    <s v="2 días 11:21"/>
    <x v="167"/>
    <x v="1"/>
    <s v="SIN DATO"/>
    <s v="SIN DATO"/>
    <s v="SIN DATO"/>
    <s v="SIN DATO"/>
    <n v="-75.540320010000002"/>
    <n v="6.2422170000000001"/>
    <s v="SUR-ENE"/>
    <x v="0"/>
    <s v="1"/>
    <x v="1"/>
  </r>
  <r>
    <x v="178"/>
    <x v="0"/>
    <s v="NUEVO"/>
    <s v="ENERES"/>
    <d v="2025-12-02T16:34:25"/>
    <x v="178"/>
    <n v="71790570"/>
    <s v="ANDRES DARIO MACIAS MACIAS"/>
    <s v="3217604"/>
    <s v="3217604633"/>
    <x v="178"/>
    <x v="7"/>
    <s v="190318200162990001"/>
    <x v="7"/>
    <x v="1"/>
    <s v="Revisor Instalac. Regadas Oriente"/>
    <x v="1"/>
    <x v="0"/>
    <x v="1"/>
    <x v="178"/>
    <s v="31 días 13:30"/>
    <x v="135"/>
    <x v="3"/>
    <s v="SIN DATO"/>
    <s v="SIN DATO"/>
    <s v="SIN DATO"/>
    <s v="SIN DATO"/>
    <n v="-75.480786219999999"/>
    <n v="6.2298329600000004"/>
    <s v="SUR-ENE"/>
    <x v="1"/>
    <s v="1"/>
    <x v="3"/>
  </r>
  <r>
    <x v="179"/>
    <x v="2"/>
    <s v="NUEVO"/>
    <s v="ENENOR"/>
    <d v="2025-12-03T08:19:44"/>
    <x v="179"/>
    <n v="1017124615"/>
    <s v="ROBINSON GIRALDO SALAZAR"/>
    <s v="SIN DATOS"/>
    <s v="3204754508"/>
    <x v="179"/>
    <x v="8"/>
    <s v="053521008000530201"/>
    <x v="8"/>
    <x v="4"/>
    <s v="Revisor Instal. Regadas Metrosur"/>
    <x v="0"/>
    <x v="0"/>
    <x v="0"/>
    <x v="179"/>
    <s v="0 días 09:09"/>
    <x v="168"/>
    <x v="1"/>
    <s v="SIN DATO"/>
    <s v="SIN DATO"/>
    <s v="SIN DATO"/>
    <s v="SIN DATO"/>
    <n v="-75.572853839999993"/>
    <n v="6.2396679600000002"/>
    <s v="SUR-ENE"/>
    <x v="0"/>
    <s v="1"/>
    <x v="1"/>
  </r>
  <r>
    <x v="180"/>
    <x v="2"/>
    <s v="CAMBI"/>
    <s v="ENENOR"/>
    <d v="2025-12-03T16:08:51"/>
    <x v="180"/>
    <n v="43201425"/>
    <s v="ADRIANA PATRICIA DE LOS RIOS MAYA"/>
    <s v="2662608"/>
    <s v="3127983799"/>
    <x v="180"/>
    <x v="50"/>
    <s v="190698200797350000"/>
    <x v="49"/>
    <x v="9"/>
    <s v="Revisor Instalac. Regadas Oriente"/>
    <x v="1"/>
    <x v="0"/>
    <x v="1"/>
    <x v="180"/>
    <s v="2 días 15:16"/>
    <x v="169"/>
    <x v="1"/>
    <s v="SIN DATO"/>
    <s v="SIN DATO"/>
    <s v="SIN DATO"/>
    <s v="SIN DATO"/>
    <n v="-75.247678699999994"/>
    <n v="6.1131856400000002"/>
    <s v="SUR-ENE"/>
    <x v="1"/>
    <s v="2"/>
    <x v="1"/>
  </r>
  <r>
    <x v="181"/>
    <x v="0"/>
    <s v="NUEVO"/>
    <s v="ENEDOM"/>
    <d v="2026-03-02T09:56:33"/>
    <x v="181"/>
    <n v="1068815056"/>
    <s v="ANDRES FELIPE CASTELLANOS RAMIREZ"/>
    <s v="SIN DATOS"/>
    <s v="3013437652"/>
    <x v="181"/>
    <x v="8"/>
    <s v="147058630000000102"/>
    <x v="8"/>
    <x v="0"/>
    <s v="Habilitación Viviendas Metrosur"/>
    <x v="1"/>
    <x v="0"/>
    <x v="2"/>
    <x v="181"/>
    <s v="2 días 09:56"/>
    <x v="170"/>
    <x v="1"/>
    <s v="SIN DATO"/>
    <s v="SIN DATO"/>
    <s v="SIN DATO"/>
    <s v="SIN DATO"/>
    <n v="-75.637419129999998"/>
    <n v="6.2836498699999996"/>
    <s v="SUR-ENE"/>
    <x v="0"/>
    <s v="1"/>
    <x v="1"/>
  </r>
  <r>
    <x v="182"/>
    <x v="0"/>
    <s v="NUEVO"/>
    <s v="ENEDOM"/>
    <d v="2025-12-11T14:55:28"/>
    <x v="182"/>
    <n v="32211478"/>
    <s v="ALBA PATRICIA BOTERO MONSALVE"/>
    <s v="SIN DATOS"/>
    <s v="3152008789"/>
    <x v="182"/>
    <x v="27"/>
    <s v="190604100011520011"/>
    <x v="27"/>
    <x v="0"/>
    <s v="Region Nordeste"/>
    <x v="0"/>
    <x v="1"/>
    <x v="0"/>
    <x v="182"/>
    <s v="0 días 11:10"/>
    <x v="171"/>
    <x v="1"/>
    <s v="SIN DATO"/>
    <s v="SIN DATO"/>
    <s v="SIN DATO"/>
    <s v="SIN DATO"/>
    <n v="-74.684263319999999"/>
    <n v="7.0319317699999999"/>
    <s v="SUR-ENE"/>
    <x v="2"/>
    <s v="1"/>
    <x v="1"/>
  </r>
  <r>
    <x v="183"/>
    <x v="0"/>
    <s v="NUEVO"/>
    <s v="ENEDOM"/>
    <d v="2025-12-04T13:51:07"/>
    <x v="183"/>
    <n v="43815219"/>
    <s v="GIL MESA DIANA MARIA GIL MESA GIL MESA DIANA MARIA GIL MESA"/>
    <s v="9876543"/>
    <s v="3146231386"/>
    <x v="183"/>
    <x v="8"/>
    <s v="083114202500420100"/>
    <x v="8"/>
    <x v="2"/>
    <s v="Habilitación Viviendas Metrosur"/>
    <x v="0"/>
    <x v="0"/>
    <x v="3"/>
    <x v="183"/>
    <s v="0 días 12:37"/>
    <x v="172"/>
    <x v="1"/>
    <s v="5/01/2026 14:39:09"/>
    <s v="DESCARTADO"/>
    <s v="JONNY ALEXANDER GUZMAN CONTRERAS"/>
    <s v="413 falta declaración dé cumplimiento "/>
    <n v="-75.625675000000001"/>
    <n v="6.2469939999999999"/>
    <s v="SUR-ENE"/>
    <x v="0"/>
    <s v="1"/>
    <x v="1"/>
  </r>
  <r>
    <x v="184"/>
    <x v="0"/>
    <s v="NUEVO"/>
    <s v="ENERES"/>
    <d v="2025-12-04T14:03:29"/>
    <x v="184"/>
    <n v="1032070100"/>
    <s v="DAIMER ALBERTO ALVAREZ VALENCIA"/>
    <s v="SIN DATOS"/>
    <s v="3217146048"/>
    <x v="184"/>
    <x v="7"/>
    <s v="190318101396585103"/>
    <x v="7"/>
    <x v="1"/>
    <s v="Revisor Instalac. Regadas Oriente"/>
    <x v="0"/>
    <x v="0"/>
    <x v="0"/>
    <x v="184"/>
    <s v="7 días 08:08"/>
    <x v="173"/>
    <x v="1"/>
    <s v="SIN DATO"/>
    <s v="SIN DATO"/>
    <s v="SIN DATO"/>
    <s v="SIN DATO"/>
    <n v="-75.434358000000003"/>
    <n v="6.2704209999999998"/>
    <s v="SUR-ENE"/>
    <x v="1"/>
    <s v="1"/>
    <x v="1"/>
  </r>
  <r>
    <x v="185"/>
    <x v="0"/>
    <s v="NUEVO"/>
    <s v="ENEDOM"/>
    <d v="2025-12-04T15:14:13"/>
    <x v="185"/>
    <n v="8432098"/>
    <s v="IVAN ANTONIO ARDILA BERMUDEZ"/>
    <s v="SIN DATOS"/>
    <s v="3105829210"/>
    <x v="185"/>
    <x v="8"/>
    <s v="055619005000360301"/>
    <x v="8"/>
    <x v="2"/>
    <s v="Habilitación Viviendas Metrosur"/>
    <x v="0"/>
    <x v="0"/>
    <x v="3"/>
    <x v="185"/>
    <s v="4 días 08:24"/>
    <x v="174"/>
    <x v="0"/>
    <s v="15/01/2026 16:49:33"/>
    <s v="DESCARTADO"/>
    <s v="JONNY ALEXANDER GUZMAN CONTRERAS"/>
    <s v="Casa sola y usuario no contesta "/>
    <n v="-75.580899099999996"/>
    <n v="6.2598462599999998"/>
    <s v="SUR-ENE"/>
    <x v="0"/>
    <s v="1"/>
    <x v="0"/>
  </r>
  <r>
    <x v="186"/>
    <x v="0"/>
    <s v="NUEVO"/>
    <s v="ENEDOM"/>
    <d v="2025-12-04T16:48:13"/>
    <x v="186"/>
    <n v="43759709"/>
    <s v="AMIRA  PADILLA VALOYES"/>
    <s v="2924660"/>
    <s v="3126893642"/>
    <x v="186"/>
    <x v="8"/>
    <s v="055117108400340201"/>
    <x v="8"/>
    <x v="2"/>
    <s v="Habilitación Viviendas Metrosur"/>
    <x v="0"/>
    <x v="0"/>
    <x v="3"/>
    <x v="186"/>
    <s v="2 días 10:20"/>
    <x v="175"/>
    <x v="1"/>
    <s v="SIN DATO"/>
    <s v="SIN DATO"/>
    <s v="SIN DATO"/>
    <s v="SIN DATO"/>
    <n v="-75.541695000000004"/>
    <n v="6.249841"/>
    <s v="SUR-ENE"/>
    <x v="0"/>
    <s v="1"/>
    <x v="1"/>
  </r>
  <r>
    <x v="187"/>
    <x v="0"/>
    <s v="NUEVO"/>
    <s v="ENEDOM"/>
    <d v="2025-12-12T15:57:48"/>
    <x v="187"/>
    <n v="1039680640"/>
    <s v="MARIA NATALI CHAVERRA BUSTAMANTE"/>
    <s v="SIN DATOS"/>
    <s v="3217777381"/>
    <x v="187"/>
    <x v="2"/>
    <s v="190736208020400001"/>
    <x v="2"/>
    <x v="0"/>
    <s v="NORDESTE (HV-Macromed-Const. Redes)"/>
    <x v="1"/>
    <x v="0"/>
    <x v="2"/>
    <x v="187"/>
    <s v="9 días 07:38"/>
    <x v="176"/>
    <x v="1"/>
    <s v="SIN DATO"/>
    <s v="SIN DATO"/>
    <s v="SIN DATO"/>
    <s v="SIN DATO"/>
    <n v="-74.703871230000004"/>
    <n v="7.1004310200000003"/>
    <s v="SUR-ENE"/>
    <x v="2"/>
    <s v="1"/>
    <x v="1"/>
  </r>
  <r>
    <x v="188"/>
    <x v="0"/>
    <s v="NUEVO"/>
    <s v="ENEDOM"/>
    <d v="2025-12-10T08:58:36"/>
    <x v="188"/>
    <n v="98539536"/>
    <s v="RAMON ANTONIO GOMEZ RINCON"/>
    <s v="SIN DATOS"/>
    <s v="3155812877"/>
    <x v="188"/>
    <x v="0"/>
    <s v="074427001000240301"/>
    <x v="0"/>
    <x v="2"/>
    <s v="Habilitación Viviendas Metrosur"/>
    <x v="0"/>
    <x v="0"/>
    <x v="3"/>
    <x v="188"/>
    <s v="5 días 12:04"/>
    <x v="177"/>
    <x v="2"/>
    <s v="3/03/2026 15:05:43"/>
    <s v="LEGALIZADO"/>
    <s v="ROBINSON DE JESUS ALZATE ARANGO"/>
    <s v="Se legalizó medidor en gabinete y con retie"/>
    <n v="-75.613834929999996"/>
    <n v="6.1669644400000001"/>
    <s v="SUR-ENE"/>
    <x v="0"/>
    <s v="1"/>
    <x v="2"/>
  </r>
  <r>
    <x v="189"/>
    <x v="0"/>
    <s v="NUEVO"/>
    <s v="ENEDOM"/>
    <d v="2025-12-10T09:16:04"/>
    <x v="189"/>
    <n v="98539536"/>
    <s v="RAMON ANTONIO GOMEZ RINCON"/>
    <s v="SIN DATOS"/>
    <s v="3155812877"/>
    <x v="189"/>
    <x v="0"/>
    <s v="074427001000240302"/>
    <x v="0"/>
    <x v="2"/>
    <s v="Habilitación Viviendas Metrosur"/>
    <x v="0"/>
    <x v="0"/>
    <x v="3"/>
    <x v="189"/>
    <s v="5 días 12:05"/>
    <x v="178"/>
    <x v="2"/>
    <s v="3/03/2026 15:08:30"/>
    <s v="LEGALIZADO"/>
    <s v="ROBINSON DE JESUS ALZATE ARANGO"/>
    <s v="Ok se legalizó medidor en gabinete y con retie"/>
    <n v="-75.613834929999996"/>
    <n v="6.1669644400000001"/>
    <s v="SUR-ENE"/>
    <x v="0"/>
    <s v="1"/>
    <x v="2"/>
  </r>
  <r>
    <x v="190"/>
    <x v="0"/>
    <s v="NUEVO"/>
    <s v="ENEDOM"/>
    <d v="2025-12-10T09:55:16"/>
    <x v="190"/>
    <n v="1000443732"/>
    <s v="MARIANA TORO CARMONA"/>
    <s v="SIN DATOS"/>
    <s v="3226024112"/>
    <x v="190"/>
    <x v="8"/>
    <s v="055112202001010201"/>
    <x v="8"/>
    <x v="2"/>
    <s v="Habilitación Viviendas Metrosur"/>
    <x v="0"/>
    <x v="0"/>
    <x v="3"/>
    <x v="190"/>
    <s v="4 días 18:36"/>
    <x v="179"/>
    <x v="0"/>
    <s v="SIN DATO"/>
    <s v="SIN DATO"/>
    <s v="SIN DATO"/>
    <s v="SIN DATO"/>
    <n v="-75.53923073"/>
    <n v="6.2353476900000002"/>
    <s v="SUR-ENE"/>
    <x v="0"/>
    <s v="1"/>
    <x v="0"/>
  </r>
  <r>
    <x v="191"/>
    <x v="1"/>
    <s v="NUEVO"/>
    <s v="ENECNX"/>
    <d v="2026-02-27T12:43:49"/>
    <x v="191"/>
    <n v="71226947"/>
    <s v="ELKIN FERNANDO METAUTE RODRIGUEZ"/>
    <s v="5879080"/>
    <s v="3243398838"/>
    <x v="191"/>
    <x v="0"/>
    <s v="075413006000120000"/>
    <x v="0"/>
    <x v="3"/>
    <s v="Revisor Puntos de Conexión Metrosur"/>
    <x v="0"/>
    <x v="0"/>
    <x v="4"/>
    <x v="191"/>
    <s v="3 días 12:43"/>
    <x v="180"/>
    <x v="0"/>
    <s v="SIN DATO"/>
    <s v="SIN DATO"/>
    <s v="SIN DATO"/>
    <s v="SIN DATO"/>
    <n v="-75.606059970000004"/>
    <n v="6.17011178"/>
    <s v="SUR-ENE"/>
    <x v="0"/>
    <s v="2"/>
    <x v="0"/>
  </r>
  <r>
    <x v="192"/>
    <x v="0"/>
    <s v="NUEVO"/>
    <s v="ENEDOM"/>
    <d v="2026-03-02T10:04:32"/>
    <x v="192"/>
    <n v="71531348"/>
    <s v="LUIS CARLOS MONSALVE MONSALVE"/>
    <s v="SIN DATOS"/>
    <s v="3207666108"/>
    <x v="192"/>
    <x v="8"/>
    <s v="086427005100800301"/>
    <x v="8"/>
    <x v="0"/>
    <s v="Habilitación Viviendas Metrosur"/>
    <x v="0"/>
    <x v="0"/>
    <x v="0"/>
    <x v="192"/>
    <s v="2 días 10:04"/>
    <x v="181"/>
    <x v="1"/>
    <s v="27/02/2026 14:10:50"/>
    <s v="EFECTIVO PARA HV"/>
    <s v="JONNY ALEXANDER GUZMAN CONTRERAS"/>
    <s v="HV MENOS PASE MÁS PERMISO "/>
    <n v="-75.644036999999997"/>
    <n v="6.2827609999999998"/>
    <s v="SUR-ENE"/>
    <x v="0"/>
    <s v="1"/>
    <x v="1"/>
  </r>
  <r>
    <x v="193"/>
    <x v="2"/>
    <s v="NUEVO"/>
    <s v="ENENOR"/>
    <d v="2025-12-10T14:03:36"/>
    <x v="193"/>
    <n v="84088819"/>
    <s v="CARLOS ESTEBAN PEREZ SOTO"/>
    <s v="SIN DATOS"/>
    <s v="3126115367"/>
    <x v="193"/>
    <x v="22"/>
    <s v="190607200482003002"/>
    <x v="22"/>
    <x v="4"/>
    <s v="Revisor Instalac. Regadas Oriente"/>
    <x v="1"/>
    <x v="0"/>
    <x v="1"/>
    <x v="193"/>
    <s v="6 días 09:32"/>
    <x v="182"/>
    <x v="1"/>
    <s v="SIN DATO"/>
    <s v="SIN DATO"/>
    <s v="SIN DATO"/>
    <s v="SIN DATO"/>
    <n v="-75.484082000000001"/>
    <n v="6.01215001"/>
    <s v="SUR-ENE"/>
    <x v="1"/>
    <s v="1"/>
    <x v="1"/>
  </r>
  <r>
    <x v="194"/>
    <x v="0"/>
    <s v="NUEVO"/>
    <s v="ENERES"/>
    <d v="2025-12-10T15:22:00"/>
    <x v="194"/>
    <n v="1036606047"/>
    <s v="SANDRA MILENA GARCIA MONTOYA"/>
    <s v="SIN DATOS"/>
    <s v="3117356751"/>
    <x v="194"/>
    <x v="38"/>
    <s v="176015240000000003"/>
    <x v="37"/>
    <x v="1"/>
    <s v="Revisor Instalac. Regadas Oriente"/>
    <x v="1"/>
    <x v="0"/>
    <x v="1"/>
    <x v="194"/>
    <s v="6 días 20:38"/>
    <x v="183"/>
    <x v="1"/>
    <s v="SIN DATO"/>
    <s v="SIN DATO"/>
    <s v="SIN DATO"/>
    <s v="SIN DATO"/>
    <n v="-75.17561078"/>
    <n v="6.1970206299999999"/>
    <s v="SUR-ENE"/>
    <x v="1"/>
    <s v="1"/>
    <x v="1"/>
  </r>
  <r>
    <x v="195"/>
    <x v="2"/>
    <s v="NUEVO"/>
    <s v="ENENOR"/>
    <d v="2025-12-10T16:03:25"/>
    <x v="195"/>
    <n v="42891263"/>
    <s v="AMANDA MONTOYA MEJIA"/>
    <s v="SIN DATOS"/>
    <s v="3005954021"/>
    <x v="195"/>
    <x v="8"/>
    <s v="054628009000350000"/>
    <x v="8"/>
    <x v="4"/>
    <s v="METROSUR Vin. Leg. Ref. Concentrada"/>
    <x v="0"/>
    <x v="0"/>
    <x v="0"/>
    <x v="195"/>
    <s v="0 días 13:27"/>
    <x v="184"/>
    <x v="1"/>
    <s v="16/12/2025 23:57:37"/>
    <s v="DESCARTADO"/>
    <s v="JUAN GUILLERMO RIVERA MAZO"/>
    <s v="440 acometida principal canalizada debe cumplir con la profundidad de 60 cm en todo el recorrido como lo indica la norma _x000a_"/>
    <n v="-75.584973759999997"/>
    <n v="6.2564275399999998"/>
    <s v="SUR-ENE"/>
    <x v="0"/>
    <s v="1"/>
    <x v="1"/>
  </r>
  <r>
    <x v="196"/>
    <x v="2"/>
    <s v="NUEVO"/>
    <s v="ENENOR"/>
    <d v="2025-12-10T16:08:39"/>
    <x v="196"/>
    <n v="42891263"/>
    <s v="AMANDA MONTOYA MEJIA"/>
    <s v="SIN DATOS"/>
    <s v="3005954021"/>
    <x v="196"/>
    <x v="8"/>
    <s v="054628009000330101"/>
    <x v="8"/>
    <x v="4"/>
    <s v="METROSUR Vin. Leg. Ref. Concentrada"/>
    <x v="0"/>
    <x v="0"/>
    <x v="0"/>
    <x v="196"/>
    <s v="0 días 13:15"/>
    <x v="185"/>
    <x v="1"/>
    <s v="16/12/2025 23:58:36"/>
    <s v="DESCARTADO"/>
    <s v="JUAN GUILLERMO RIVERA MAZO"/>
    <s v="440 acometida principal canalizada debe cumplir con la profundidad de 60 cm en todo el recorrido como lo indica la norma _x000a_"/>
    <n v="-75.584878000000003"/>
    <n v="6.2565730000000004"/>
    <s v="SUR-ENE"/>
    <x v="0"/>
    <s v="1"/>
    <x v="1"/>
  </r>
  <r>
    <x v="197"/>
    <x v="1"/>
    <s v="NUEVO"/>
    <s v="ENECNX"/>
    <d v="2026-03-03T16:07:05"/>
    <x v="197"/>
    <n v="15525552"/>
    <s v="CARLOS ALBERTO JARAMILLO TOBON"/>
    <s v="3046497"/>
    <s v="3008580576"/>
    <x v="197"/>
    <x v="53"/>
    <s v="190033200355880000"/>
    <x v="52"/>
    <x v="3"/>
    <s v="SIN DATOS"/>
    <x v="1"/>
    <x v="1"/>
    <x v="4"/>
    <x v="197"/>
    <s v="0 días 16:07"/>
    <x v="36"/>
    <x v="1"/>
    <s v="SIN DATO"/>
    <s v="SIN DATO"/>
    <s v="SIN DATO"/>
    <s v="SIN DATO"/>
    <n v="-75.848759169999994"/>
    <n v="5.6330939999999998"/>
    <s v="SUR-ENE"/>
    <x v="3"/>
    <s v="2"/>
    <x v="1"/>
  </r>
  <r>
    <x v="198"/>
    <x v="2"/>
    <s v="NUEVO"/>
    <s v="ENENOR"/>
    <d v="2025-12-11T14:54:39"/>
    <x v="198"/>
    <n v="22099526"/>
    <s v="DIOSELINA DIAZ DE VILLA"/>
    <s v="SIN DATOS"/>
    <s v="3148858686"/>
    <x v="198"/>
    <x v="1"/>
    <s v="190674200753500001"/>
    <x v="1"/>
    <x v="4"/>
    <s v="Revisor Instalac. Regadas Oriente"/>
    <x v="1"/>
    <x v="0"/>
    <x v="1"/>
    <x v="198"/>
    <s v="3 días 10:39"/>
    <x v="186"/>
    <x v="1"/>
    <s v="SIN DATO"/>
    <s v="SIN DATO"/>
    <s v="SIN DATO"/>
    <s v="SIN DATO"/>
    <n v="-75.286203330000006"/>
    <n v="6.2784821700000002"/>
    <s v="SUR-ENE"/>
    <x v="1"/>
    <s v="1"/>
    <x v="1"/>
  </r>
  <r>
    <x v="199"/>
    <x v="0"/>
    <s v="NUEVO"/>
    <s v="ENERES"/>
    <d v="2025-12-11T15:29:30"/>
    <x v="199"/>
    <n v="70729652"/>
    <s v="MANUEL JOSE RODRIGUEZ OCAMPO"/>
    <s v="SIN DATOS"/>
    <s v="3218442610"/>
    <x v="199"/>
    <x v="7"/>
    <s v="190319205927145001"/>
    <x v="7"/>
    <x v="1"/>
    <s v="Revisor Instalac. Regadas Oriente"/>
    <x v="1"/>
    <x v="0"/>
    <x v="1"/>
    <x v="199"/>
    <s v="4 días 11:51"/>
    <x v="187"/>
    <x v="1"/>
    <s v="SIN DATO"/>
    <s v="SIN DATO"/>
    <s v="SIN DATO"/>
    <s v="SIN DATO"/>
    <n v="-75.404548039999995"/>
    <n v="6.2406692399999999"/>
    <s v="SUR-ENE"/>
    <x v="1"/>
    <s v="1"/>
    <x v="1"/>
  </r>
  <r>
    <x v="200"/>
    <x v="0"/>
    <s v="NUEVO"/>
    <s v="ENERES"/>
    <d v="2025-12-11T16:43:48"/>
    <x v="200"/>
    <n v="900082107"/>
    <s v="CONSTRUCTORA CONTEX SAS"/>
    <s v="2583918"/>
    <s v="3113579558"/>
    <x v="200"/>
    <x v="11"/>
    <s v="190375100302198502"/>
    <x v="11"/>
    <x v="1"/>
    <s v="Revisor Instalac. Regadas Oriente"/>
    <x v="0"/>
    <x v="0"/>
    <x v="0"/>
    <x v="200"/>
    <s v="3 días 10:34"/>
    <x v="188"/>
    <x v="1"/>
    <s v="SIN DATO"/>
    <s v="SIN DATO"/>
    <s v="SIN DATO"/>
    <s v="SIN DATO"/>
    <n v="-75.433322000000004"/>
    <n v="6.0400790000000004"/>
    <s v="SUR-ENE"/>
    <x v="1"/>
    <s v="1"/>
    <x v="1"/>
  </r>
  <r>
    <x v="201"/>
    <x v="0"/>
    <s v="NUEVO"/>
    <s v="ENERES"/>
    <d v="2025-12-15T09:19:43"/>
    <x v="201"/>
    <n v="8101785"/>
    <s v="JORGE ALEJANDRO TRUJILLO ZEA"/>
    <s v="SIN DATOS"/>
    <s v="3136149053"/>
    <x v="201"/>
    <x v="33"/>
    <s v="190617200770090609"/>
    <x v="33"/>
    <x v="1"/>
    <s v="Revisor Instalac. Regadas Oriente"/>
    <x v="1"/>
    <x v="0"/>
    <x v="1"/>
    <x v="201"/>
    <s v="3 días 15:57"/>
    <x v="189"/>
    <x v="1"/>
    <s v="SIN DATO"/>
    <s v="SIN DATO"/>
    <s v="SIN DATO"/>
    <s v="SIN DATO"/>
    <n v="-75.379060010000003"/>
    <n v="6.0790749999999996"/>
    <s v="SUR-ENE"/>
    <x v="1"/>
    <s v="1"/>
    <x v="1"/>
  </r>
  <r>
    <x v="202"/>
    <x v="0"/>
    <s v="NUEVO"/>
    <s v="ENERES"/>
    <d v="2025-12-15T09:32:27"/>
    <x v="202"/>
    <n v="32462738"/>
    <s v="LUCY ACEVEDO GIRALDO"/>
    <s v="2608533"/>
    <s v="3015595679"/>
    <x v="202"/>
    <x v="8"/>
    <s v="054917111100440201"/>
    <x v="8"/>
    <x v="1"/>
    <s v="Revisor Instal. Regadas Metrosur"/>
    <x v="0"/>
    <x v="0"/>
    <x v="0"/>
    <x v="202"/>
    <s v="3 días 16:08"/>
    <x v="190"/>
    <x v="1"/>
    <s v="19/12/2025 19:52:36"/>
    <s v="DESCARTADO"/>
    <s v="JUAN GUILLERMO RIVERA MAZO"/>
    <s v="414 usuario atiende vía telefónica e indica que la encargada de la solicitud es la hija que ella no tiene conocimiento indica reprogramar una nueva visita ya que la instalación no hay quien atienda 301 559 56 79"/>
    <n v="-75.60821756"/>
    <n v="6.2567338599999998"/>
    <s v="SUR-ENE"/>
    <x v="0"/>
    <s v="1"/>
    <x v="1"/>
  </r>
  <r>
    <x v="203"/>
    <x v="4"/>
    <s v="NUEVO"/>
    <s v="ENEPRE"/>
    <d v="2026-02-18T10:29:10"/>
    <x v="203"/>
    <n v="1005438931"/>
    <s v="BRIGUITH GARCIA GUZMAN"/>
    <s v="SIN DATOS"/>
    <s v="3012626642"/>
    <x v="203"/>
    <x v="27"/>
    <s v="190736105425015011"/>
    <x v="27"/>
    <x v="10"/>
    <s v="Region Nordeste"/>
    <x v="0"/>
    <x v="0"/>
    <x v="7"/>
    <x v="203"/>
    <s v="10 días 10:29"/>
    <x v="191"/>
    <x v="0"/>
    <s v="SIN DATO"/>
    <s v="SIN DATO"/>
    <s v="SIN DATO"/>
    <s v="SIN DATO"/>
    <n v="-74.718316669999993"/>
    <n v="7.0762435000000004"/>
    <s v="SUR-ENE"/>
    <x v="2"/>
    <s v="1"/>
    <x v="0"/>
  </r>
  <r>
    <x v="204"/>
    <x v="2"/>
    <s v="NUEVO"/>
    <s v="ENENOR"/>
    <d v="2025-12-15T15:44:22"/>
    <x v="204"/>
    <n v="15444109"/>
    <s v="EDISON OLINSE ZULUAGA GOMEZ"/>
    <s v="SIN DATOS"/>
    <s v="3004849710"/>
    <x v="204"/>
    <x v="23"/>
    <s v="190617200640661216"/>
    <x v="23"/>
    <x v="4"/>
    <s v="Revisor Instalac. Regadas Oriente"/>
    <x v="1"/>
    <x v="0"/>
    <x v="1"/>
    <x v="204"/>
    <s v="9 días 19:23"/>
    <x v="192"/>
    <x v="0"/>
    <s v="SIN DATO"/>
    <s v="SIN DATO"/>
    <s v="SIN DATO"/>
    <s v="SIN DATO"/>
    <n v="-75.486964999999998"/>
    <n v="5.9707169999999996"/>
    <s v="SUR-ENE"/>
    <x v="1"/>
    <s v="1"/>
    <x v="0"/>
  </r>
  <r>
    <x v="205"/>
    <x v="0"/>
    <s v="NUEVO"/>
    <s v="ENEDOM"/>
    <d v="2025-12-16T11:48:05"/>
    <x v="205"/>
    <n v="70518121"/>
    <s v="JOHN JAIRO ZAPATA GUZMAN"/>
    <s v="3773902"/>
    <s v="3116431245"/>
    <x v="205"/>
    <x v="0"/>
    <s v="163006428429200101"/>
    <x v="0"/>
    <x v="2"/>
    <s v="Habilitación Viviendas Metrosur"/>
    <x v="0"/>
    <x v="0"/>
    <x v="3"/>
    <x v="205"/>
    <s v="2 días 12:28"/>
    <x v="193"/>
    <x v="1"/>
    <s v="3/03/2026 11:32:12"/>
    <s v="ANULADO"/>
    <s v="ROBINSON DE JESUS ALZATE ARANGO"/>
    <s v="610 3 visita no se localiza usuario en terreno y tampoco vía celular "/>
    <n v="-75.604190889999998"/>
    <n v="6.1922577299999997"/>
    <s v="SUR-ENE"/>
    <x v="0"/>
    <s v="1"/>
    <x v="1"/>
  </r>
  <r>
    <x v="206"/>
    <x v="0"/>
    <s v="NUEVO"/>
    <s v="ENEDOM"/>
    <d v="2025-12-16T13:37:22"/>
    <x v="206"/>
    <n v="70518121"/>
    <s v="JOHN JAIRO ZAPATA GUZMAN"/>
    <s v="3773902"/>
    <s v="3116431245"/>
    <x v="206"/>
    <x v="0"/>
    <s v="163006428429200302"/>
    <x v="0"/>
    <x v="2"/>
    <s v="Habilitación Viviendas Metrosur"/>
    <x v="0"/>
    <x v="0"/>
    <x v="3"/>
    <x v="206"/>
    <s v="2 días 12:25"/>
    <x v="194"/>
    <x v="1"/>
    <s v="3/03/2026 11:30:39"/>
    <s v="ANULADO"/>
    <s v="ROBINSON DE JESUS ALZATE ARANGO"/>
    <s v="610 no se localiza usuario en el terreno y tampoco vía cel tercer visita "/>
    <n v="-75.604190889999998"/>
    <n v="6.1922577299999997"/>
    <s v="SUR-ENE"/>
    <x v="0"/>
    <s v="1"/>
    <x v="1"/>
  </r>
  <r>
    <x v="207"/>
    <x v="3"/>
    <s v="NUEVO"/>
    <s v="ENEMVI"/>
    <d v="2025-12-16T14:18:29"/>
    <x v="207"/>
    <n v="1020446713"/>
    <s v="JOAN DAVID BARRERA SANCHEZ"/>
    <s v="SIN DATOS"/>
    <s v="3045634679"/>
    <x v="207"/>
    <x v="47"/>
    <s v="190030200760370002"/>
    <x v="46"/>
    <x v="6"/>
    <s v="Equipo Movimiento de Redes Suroeste"/>
    <x v="1"/>
    <x v="0"/>
    <x v="5"/>
    <x v="207"/>
    <s v="6 días 07:13"/>
    <x v="195"/>
    <x v="1"/>
    <s v="SIN DATO"/>
    <s v="SIN DATO"/>
    <s v="SIN DATO"/>
    <s v="SIN DATO"/>
    <n v="-75.689269629999998"/>
    <n v="6.0413568"/>
    <s v="SUR-ENE"/>
    <x v="3"/>
    <s v="1"/>
    <x v="1"/>
  </r>
  <r>
    <x v="208"/>
    <x v="0"/>
    <s v="NUEVO"/>
    <s v="ENEDOM"/>
    <d v="2025-12-16T14:45:25"/>
    <x v="208"/>
    <n v="70518121"/>
    <s v="JOHN JAIRO ZAPATA GUZMAN"/>
    <s v="3773902"/>
    <s v="3116431245"/>
    <x v="208"/>
    <x v="0"/>
    <s v="163006428429200301"/>
    <x v="0"/>
    <x v="2"/>
    <s v="Habilitación Viviendas Metrosur"/>
    <x v="0"/>
    <x v="0"/>
    <x v="3"/>
    <x v="208"/>
    <s v="2 días 12:30"/>
    <x v="196"/>
    <x v="1"/>
    <s v="3/03/2026 11:34:08"/>
    <s v="ANULADO"/>
    <s v="ROBINSON DE JESUS ALZATE ARANGO"/>
    <s v="610 3 visita no se localiza usuario en el terreno y tampoco vía celular "/>
    <n v="-75.604190889999998"/>
    <n v="6.1922577299999997"/>
    <s v="SUR-ENE"/>
    <x v="0"/>
    <s v="1"/>
    <x v="1"/>
  </r>
  <r>
    <x v="209"/>
    <x v="0"/>
    <s v="NUEVO"/>
    <s v="ENERES"/>
    <d v="2025-12-17T14:48:57"/>
    <x v="209"/>
    <n v="43490009"/>
    <s v="PIEDAD ALEIDA VELEZ GIRALDO"/>
    <s v="SIN DATOS"/>
    <s v="3014772262"/>
    <x v="209"/>
    <x v="12"/>
    <s v="190102200658000001"/>
    <x v="13"/>
    <x v="1"/>
    <s v="Revisor Instala. Regadas Suroeste"/>
    <x v="1"/>
    <x v="0"/>
    <x v="1"/>
    <x v="209"/>
    <s v="6 días 09:22"/>
    <x v="197"/>
    <x v="1"/>
    <s v="SIN DATO"/>
    <s v="SIN DATO"/>
    <s v="SIN DATO"/>
    <s v="SIN DATO"/>
    <n v="-75.945696190000007"/>
    <n v="5.8719713599999999"/>
    <s v="SUR-ENE"/>
    <x v="3"/>
    <s v="1"/>
    <x v="1"/>
  </r>
  <r>
    <x v="210"/>
    <x v="1"/>
    <s v="NUEVO"/>
    <s v="ENECNX"/>
    <d v="2026-03-03T10:56:46"/>
    <x v="210"/>
    <n v="900446443"/>
    <s v="EDIFICACIONES Y ESPACIOS S.A.S."/>
    <s v="4446010"/>
    <s v="3007244613"/>
    <x v="210"/>
    <x v="23"/>
    <s v="190617200562212000"/>
    <x v="23"/>
    <x v="3"/>
    <s v="Revisor Punto de Conexión Oriente"/>
    <x v="1"/>
    <x v="0"/>
    <x v="4"/>
    <x v="210"/>
    <s v="0 días 10:56"/>
    <x v="198"/>
    <x v="1"/>
    <s v="SIN DATO"/>
    <s v="SIN DATO"/>
    <s v="SIN DATO"/>
    <s v="SIN DATO"/>
    <n v="-75.449584999999999"/>
    <n v="6.1162789999999996"/>
    <s v="SUR-ENE"/>
    <x v="1"/>
    <s v="2"/>
    <x v="1"/>
  </r>
  <r>
    <x v="211"/>
    <x v="0"/>
    <s v="NUEVO"/>
    <s v="ENERES"/>
    <d v="2025-12-18T13:44:53"/>
    <x v="211"/>
    <n v="32109077"/>
    <s v="BETCY ZULEDY LOPEZ TAVERA"/>
    <s v="SIN DATOS"/>
    <s v="3053115029"/>
    <x v="211"/>
    <x v="8"/>
    <s v="054115404200480201"/>
    <x v="8"/>
    <x v="1"/>
    <s v="METROSUR Vin. Leg. Ref. Concentrada"/>
    <x v="0"/>
    <x v="0"/>
    <x v="0"/>
    <x v="211"/>
    <s v="4 días 11:09"/>
    <x v="199"/>
    <x v="1"/>
    <s v="23/02/2026 16:23:38"/>
    <s v="DESCARTADO"/>
    <s v="ROBINSON ANDRES ALVAREZ GRAJALES"/>
    <s v="460 debe instalar acrílicos con los interiores en la tapa del gabinete. 201 y 401"/>
    <n v="-75.542984790000006"/>
    <n v="6.2316389799999996"/>
    <s v="SUR-ENE"/>
    <x v="0"/>
    <s v="1"/>
    <x v="1"/>
  </r>
  <r>
    <x v="212"/>
    <x v="0"/>
    <s v="NUEVO"/>
    <s v="ENERES"/>
    <d v="2025-12-19T09:06:04"/>
    <x v="212"/>
    <n v="3536697"/>
    <s v="JOSE JESUS OCAMPO BLANDON"/>
    <s v="SIN DATOS"/>
    <s v="3133916905"/>
    <x v="212"/>
    <x v="54"/>
    <s v="190483200942200001"/>
    <x v="53"/>
    <x v="1"/>
    <s v="Revisor Instalac. Regadas Oriente"/>
    <x v="1"/>
    <x v="0"/>
    <x v="1"/>
    <x v="212"/>
    <s v="10 días 13:34"/>
    <x v="200"/>
    <x v="2"/>
    <s v="SIN DATO"/>
    <s v="SIN DATO"/>
    <s v="SIN DATO"/>
    <s v="SIN DATO"/>
    <n v="-75.191981330000004"/>
    <n v="5.6127803299999997"/>
    <s v="SUR-ENE"/>
    <x v="1"/>
    <s v="1"/>
    <x v="2"/>
  </r>
  <r>
    <x v="213"/>
    <x v="0"/>
    <s v="NUEVO"/>
    <s v="ENEDOM"/>
    <d v="2025-12-19T09:12:06"/>
    <x v="213"/>
    <n v="1035860200"/>
    <s v="YESICA ALEJANDRA AYALA ARANGO"/>
    <s v="2221419"/>
    <s v="3046826059"/>
    <x v="213"/>
    <x v="8"/>
    <s v="055216105220700242"/>
    <x v="8"/>
    <x v="2"/>
    <s v="Habilitación Viviendas Metrosur"/>
    <x v="0"/>
    <x v="0"/>
    <x v="3"/>
    <x v="213"/>
    <s v="2 días 13:10"/>
    <x v="201"/>
    <x v="1"/>
    <s v="SIN DATO"/>
    <s v="SIN DATO"/>
    <s v="SIN DATO"/>
    <s v="SIN DATO"/>
    <n v="-75.545828709999995"/>
    <n v="6.2466378599999999"/>
    <s v="SUR-ENE"/>
    <x v="0"/>
    <s v="1"/>
    <x v="1"/>
  </r>
  <r>
    <x v="214"/>
    <x v="0"/>
    <s v="NUEVO"/>
    <s v="ENERES"/>
    <d v="2025-12-19T10:13:50"/>
    <x v="214"/>
    <n v="1036943512"/>
    <s v="JUAN SIMON CASTRO GIL"/>
    <s v="SIN DATOS"/>
    <s v="3203964401"/>
    <x v="214"/>
    <x v="23"/>
    <s v="190614100434400201"/>
    <x v="23"/>
    <x v="1"/>
    <s v="Revisor Instalac. Regadas Oriente"/>
    <x v="0"/>
    <x v="0"/>
    <x v="0"/>
    <x v="214"/>
    <s v="2 días 12:14"/>
    <x v="202"/>
    <x v="1"/>
    <s v="SIN DATO"/>
    <s v="SIN DATO"/>
    <s v="SIN DATO"/>
    <s v="SIN DATO"/>
    <n v="-75.375912"/>
    <n v="6.1508260000000003"/>
    <s v="SUR-ENE"/>
    <x v="1"/>
    <s v="1"/>
    <x v="1"/>
  </r>
  <r>
    <x v="215"/>
    <x v="0"/>
    <s v="NUEVO"/>
    <s v="ENERES"/>
    <d v="2025-12-19T10:17:58"/>
    <x v="215"/>
    <n v="1036943512"/>
    <s v="JUAN SIMON CASTRO GIL"/>
    <s v="SIN DATOS"/>
    <s v="3203964401"/>
    <x v="215"/>
    <x v="23"/>
    <s v="190614100434400202"/>
    <x v="23"/>
    <x v="1"/>
    <s v="Revisor Instalac. Regadas Oriente"/>
    <x v="0"/>
    <x v="0"/>
    <x v="0"/>
    <x v="215"/>
    <s v="2 días 12:22"/>
    <x v="203"/>
    <x v="1"/>
    <s v="SIN DATO"/>
    <s v="SIN DATO"/>
    <s v="SIN DATO"/>
    <s v="SIN DATO"/>
    <n v="-75.375912"/>
    <n v="6.1508260000000003"/>
    <s v="SUR-ENE"/>
    <x v="1"/>
    <s v="1"/>
    <x v="1"/>
  </r>
  <r>
    <x v="216"/>
    <x v="0"/>
    <s v="NUEVO"/>
    <s v="ENERES"/>
    <d v="2025-12-22T08:22:24"/>
    <x v="216"/>
    <n v="1036940108"/>
    <s v="SANTIAGO ANDRES CASTRO GIL"/>
    <s v="SIN DATOS"/>
    <s v="3203964401"/>
    <x v="216"/>
    <x v="23"/>
    <s v="190614100434400301"/>
    <x v="23"/>
    <x v="1"/>
    <s v="Revisor Instalac. Regadas Oriente"/>
    <x v="0"/>
    <x v="0"/>
    <x v="0"/>
    <x v="216"/>
    <s v="2 días 12:17"/>
    <x v="204"/>
    <x v="1"/>
    <s v="SIN DATO"/>
    <s v="SIN DATO"/>
    <s v="SIN DATO"/>
    <s v="SIN DATO"/>
    <n v="-75.375912"/>
    <n v="6.1508260000000003"/>
    <s v="SUR-ENE"/>
    <x v="1"/>
    <s v="1"/>
    <x v="1"/>
  </r>
  <r>
    <x v="217"/>
    <x v="0"/>
    <s v="NUEVO"/>
    <s v="ENERES"/>
    <d v="2025-12-23T08:35:01"/>
    <x v="217"/>
    <n v="98701684"/>
    <s v="JAIME ALBERTO  MANRIQUE MOLINA"/>
    <s v="5990834"/>
    <s v="3146379808"/>
    <x v="217"/>
    <x v="7"/>
    <s v="190319207306005002"/>
    <x v="7"/>
    <x v="1"/>
    <s v="Revisor Instalac. Regadas Oriente"/>
    <x v="1"/>
    <x v="0"/>
    <x v="1"/>
    <x v="217"/>
    <s v="2 días 13:51"/>
    <x v="205"/>
    <x v="1"/>
    <s v="SIN DATO"/>
    <s v="SIN DATO"/>
    <s v="SIN DATO"/>
    <s v="SIN DATO"/>
    <n v="-75.425576000000007"/>
    <n v="6.3075279999999996"/>
    <s v="SUR-ENE"/>
    <x v="1"/>
    <s v="1"/>
    <x v="1"/>
  </r>
  <r>
    <x v="218"/>
    <x v="2"/>
    <s v="NUEVO"/>
    <s v="ENENOR"/>
    <d v="2025-12-23T09:02:16"/>
    <x v="218"/>
    <n v="70563990"/>
    <s v="MANUEL GUILLERMO MESA MESA"/>
    <s v="4085169"/>
    <s v="3188748600"/>
    <x v="218"/>
    <x v="23"/>
    <s v="125002329000000030"/>
    <x v="23"/>
    <x v="4"/>
    <s v="ORIENTE Vin. Legal. y Ref. Rega."/>
    <x v="1"/>
    <x v="0"/>
    <x v="1"/>
    <x v="218"/>
    <s v="3 días 12:07"/>
    <x v="206"/>
    <x v="1"/>
    <s v="SIN DATO"/>
    <s v="SIN DATO"/>
    <s v="SIN DATO"/>
    <s v="SIN DATO"/>
    <n v="-75.480256909999994"/>
    <n v="6.1832507100000003"/>
    <s v="SUR-ENE"/>
    <x v="1"/>
    <s v="1"/>
    <x v="1"/>
  </r>
  <r>
    <x v="219"/>
    <x v="0"/>
    <s v="NUEVO"/>
    <s v="ENERES"/>
    <d v="2025-12-23T14:36:02"/>
    <x v="219"/>
    <n v="39445772"/>
    <s v="DORA CECILIA HENAO CASTAÑO"/>
    <s v="SIN DATOS"/>
    <s v="3113730342"/>
    <x v="219"/>
    <x v="1"/>
    <s v="190674200642100003"/>
    <x v="1"/>
    <x v="1"/>
    <s v="Revisor Instalac. Regadas Oriente"/>
    <x v="1"/>
    <x v="0"/>
    <x v="1"/>
    <x v="219"/>
    <s v="8 días 13:44"/>
    <x v="207"/>
    <x v="0"/>
    <s v="SIN DATO"/>
    <s v="SIN DATO"/>
    <s v="SIN DATO"/>
    <s v="SIN DATO"/>
    <n v="-75.368534999999994"/>
    <n v="6.2539020000000001"/>
    <s v="SUR-ENE"/>
    <x v="1"/>
    <s v="1"/>
    <x v="0"/>
  </r>
  <r>
    <x v="220"/>
    <x v="0"/>
    <s v="NUEVO"/>
    <s v="ENERES"/>
    <d v="2025-12-23T15:37:40"/>
    <x v="220"/>
    <n v="71054703"/>
    <s v="EDWARD ALEJANDRO LONDOÑO BOLIVAR"/>
    <s v="SIN DATOS"/>
    <s v="3137677217"/>
    <x v="220"/>
    <x v="14"/>
    <s v="190093100134750001"/>
    <x v="15"/>
    <x v="1"/>
    <s v="Revisor Instala. Regadas Suroeste"/>
    <x v="0"/>
    <x v="0"/>
    <x v="0"/>
    <x v="220"/>
    <s v="5 días 13:32"/>
    <x v="208"/>
    <x v="1"/>
    <s v="SIN DATO"/>
    <s v="SIN DATO"/>
    <s v="SIN DATO"/>
    <s v="SIN DATO"/>
    <n v="-75.985004000000004"/>
    <n v="6.109731"/>
    <s v="SUR-ENE"/>
    <x v="3"/>
    <s v="1"/>
    <x v="1"/>
  </r>
  <r>
    <x v="221"/>
    <x v="0"/>
    <s v="NUEVO"/>
    <s v="ENERES"/>
    <d v="2025-12-23T15:48:55"/>
    <x v="221"/>
    <n v="71054703"/>
    <s v="EDWARD ALEJANDRO LONDOÑO BOLIVAR"/>
    <s v="SIN DATOS"/>
    <s v="3137677217"/>
    <x v="221"/>
    <x v="14"/>
    <s v="190093100134750002"/>
    <x v="15"/>
    <x v="1"/>
    <s v="Revisor Instala. Regadas Suroeste"/>
    <x v="0"/>
    <x v="0"/>
    <x v="0"/>
    <x v="221"/>
    <s v="5 días 13:31"/>
    <x v="209"/>
    <x v="1"/>
    <s v="SIN DATO"/>
    <s v="SIN DATO"/>
    <s v="SIN DATO"/>
    <s v="SIN DATO"/>
    <n v="-75.957298145999999"/>
    <n v="6.1861329540000698"/>
    <s v="SUR-ENE"/>
    <x v="3"/>
    <s v="1"/>
    <x v="1"/>
  </r>
  <r>
    <x v="222"/>
    <x v="0"/>
    <s v="NUEVO"/>
    <s v="ENERES"/>
    <d v="2025-12-23T16:00:35"/>
    <x v="222"/>
    <n v="71054703"/>
    <s v="EDWARD ALEJANDRO LONDOÑO BOLIVAR"/>
    <s v="SIN DATOS"/>
    <s v="3137677217"/>
    <x v="222"/>
    <x v="14"/>
    <s v="190093100134750003"/>
    <x v="15"/>
    <x v="1"/>
    <s v="Revisor Instala. Regadas Suroeste"/>
    <x v="0"/>
    <x v="0"/>
    <x v="0"/>
    <x v="222"/>
    <s v="5 días 13:31"/>
    <x v="209"/>
    <x v="1"/>
    <s v="SIN DATO"/>
    <s v="SIN DATO"/>
    <s v="SIN DATO"/>
    <s v="SIN DATO"/>
    <n v="-75.985004000000004"/>
    <n v="6.109731"/>
    <s v="SUR-ENE"/>
    <x v="3"/>
    <s v="1"/>
    <x v="1"/>
  </r>
  <r>
    <x v="223"/>
    <x v="0"/>
    <s v="NUEVO"/>
    <s v="ENERES"/>
    <d v="2025-12-24T11:42:13"/>
    <x v="223"/>
    <n v="900659284"/>
    <s v="PROMOTORA ALTOS DE MONTE VERDE SAS"/>
    <s v="6042084"/>
    <s v="3178932898"/>
    <x v="223"/>
    <x v="40"/>
    <s v="190042100415611509"/>
    <x v="39"/>
    <x v="1"/>
    <s v="Region Occidente"/>
    <x v="0"/>
    <x v="0"/>
    <x v="0"/>
    <x v="223"/>
    <s v="4 días 16:53"/>
    <x v="210"/>
    <x v="1"/>
    <s v="SIN DATO"/>
    <s v="SIN DATO"/>
    <s v="SIN DATO"/>
    <s v="SIN DATO"/>
    <n v="-75.83278"/>
    <n v="6.5577990000000002"/>
    <s v="SUR-ENE"/>
    <x v="4"/>
    <s v="1"/>
    <x v="1"/>
  </r>
  <r>
    <x v="224"/>
    <x v="0"/>
    <s v="NUEVO"/>
    <s v="ENERES"/>
    <d v="2025-12-29T08:43:48"/>
    <x v="224"/>
    <n v="71707473"/>
    <s v="JAMES BRAVER ESCOBAR GOMEZ"/>
    <s v="4569028"/>
    <s v="3104964729"/>
    <x v="224"/>
    <x v="30"/>
    <s v="190761200557980004"/>
    <x v="30"/>
    <x v="1"/>
    <s v="Region Occidente"/>
    <x v="1"/>
    <x v="0"/>
    <x v="1"/>
    <x v="224"/>
    <s v="6 días 08:03"/>
    <x v="211"/>
    <x v="1"/>
    <s v="SIN DATO"/>
    <s v="SIN DATO"/>
    <s v="SIN DATO"/>
    <s v="SIN DATO"/>
    <n v="-75.777976789999997"/>
    <n v="6.5336716800000003"/>
    <s v="SUR-ENE"/>
    <x v="4"/>
    <s v="1"/>
    <x v="1"/>
  </r>
  <r>
    <x v="225"/>
    <x v="0"/>
    <s v="CAMBI"/>
    <s v="ENERES"/>
    <d v="2025-12-29T08:52:01"/>
    <x v="225"/>
    <n v="71707473"/>
    <s v="JAMES BRAVER ESCOBAR GOMEZ"/>
    <s v="4569028"/>
    <s v="3104964729"/>
    <x v="225"/>
    <x v="30"/>
    <s v="190761200557980000"/>
    <x v="30"/>
    <x v="5"/>
    <s v="Region Occidente"/>
    <x v="1"/>
    <x v="0"/>
    <x v="1"/>
    <x v="225"/>
    <s v="6 días 08:00"/>
    <x v="212"/>
    <x v="1"/>
    <s v="SIN DATO"/>
    <s v="SIN DATO"/>
    <s v="SIN DATO"/>
    <s v="SIN DATO"/>
    <n v="-75.786164999999997"/>
    <n v="6.5362739999999997"/>
    <s v="SUR-ENE"/>
    <x v="4"/>
    <s v="2"/>
    <x v="1"/>
  </r>
  <r>
    <x v="226"/>
    <x v="0"/>
    <s v="NUEVO"/>
    <s v="ENERES"/>
    <d v="2025-12-29T09:25:41"/>
    <x v="226"/>
    <n v="1035283119"/>
    <s v="NATALIA MARCELA DAVID HIGUITA"/>
    <s v="SIN DATOS"/>
    <s v="3148924988"/>
    <x v="226"/>
    <x v="9"/>
    <s v="190113200596680001"/>
    <x v="9"/>
    <x v="1"/>
    <s v="Region Occidente"/>
    <x v="1"/>
    <x v="0"/>
    <x v="1"/>
    <x v="226"/>
    <s v="4 días 11:24"/>
    <x v="213"/>
    <x v="1"/>
    <s v="SIN DATO"/>
    <s v="SIN DATO"/>
    <s v="SIN DATO"/>
    <s v="SIN DATO"/>
    <n v="-75.914936130000001"/>
    <n v="6.8066162099999996"/>
    <s v="SUR-ENE"/>
    <x v="4"/>
    <s v="1"/>
    <x v="1"/>
  </r>
  <r>
    <x v="227"/>
    <x v="0"/>
    <s v="NUEVO"/>
    <s v="ENERES"/>
    <d v="2025-12-29T09:32:15"/>
    <x v="227"/>
    <n v="1035283119"/>
    <s v="NATALIA MARCELA DAVID HIGUITA"/>
    <s v="SIN DATOS"/>
    <s v="3148924988"/>
    <x v="227"/>
    <x v="9"/>
    <s v="190113200596680002"/>
    <x v="9"/>
    <x v="1"/>
    <s v="Region Occidente"/>
    <x v="1"/>
    <x v="0"/>
    <x v="1"/>
    <x v="227"/>
    <s v="4 días 11:17"/>
    <x v="214"/>
    <x v="1"/>
    <s v="SIN DATO"/>
    <s v="SIN DATO"/>
    <s v="SIN DATO"/>
    <s v="SIN DATO"/>
    <n v="-75.914936130000001"/>
    <n v="6.8066162099999996"/>
    <s v="SUR-ENE"/>
    <x v="4"/>
    <s v="1"/>
    <x v="1"/>
  </r>
  <r>
    <x v="228"/>
    <x v="0"/>
    <s v="NUEVO"/>
    <s v="ENERES"/>
    <d v="2025-12-29T10:04:08"/>
    <x v="228"/>
    <n v="98540944"/>
    <s v="MIGUEL ANGEL GALLO USUGA"/>
    <s v="SIN DATOS"/>
    <s v="3105262066"/>
    <x v="228"/>
    <x v="9"/>
    <s v="190113200596680003"/>
    <x v="9"/>
    <x v="1"/>
    <s v="Region Occidente"/>
    <x v="1"/>
    <x v="0"/>
    <x v="1"/>
    <x v="228"/>
    <s v="4 días 11:06"/>
    <x v="215"/>
    <x v="1"/>
    <s v="SIN DATO"/>
    <s v="SIN DATO"/>
    <s v="SIN DATO"/>
    <s v="SIN DATO"/>
    <n v="-75.914936130000001"/>
    <n v="6.8066162099999996"/>
    <s v="SUR-ENE"/>
    <x v="4"/>
    <s v="1"/>
    <x v="1"/>
  </r>
  <r>
    <x v="229"/>
    <x v="4"/>
    <s v="NUEVO"/>
    <s v="ENEPRE"/>
    <d v="2025-12-29T13:26:08"/>
    <x v="229"/>
    <n v="1020435090"/>
    <s v="ARBEY ALEXANDER FLOREZ GALINDO"/>
    <s v="SIN DATOS"/>
    <s v="3045683986"/>
    <x v="229"/>
    <x v="7"/>
    <s v="190319207548735000"/>
    <x v="7"/>
    <x v="10"/>
    <s v="Energía Prepago Oriente"/>
    <x v="1"/>
    <x v="0"/>
    <x v="7"/>
    <x v="229"/>
    <s v="6 días 12:10"/>
    <x v="216"/>
    <x v="1"/>
    <s v="SIN DATO"/>
    <s v="SIN DATO"/>
    <s v="SIN DATO"/>
    <s v="SIN DATO"/>
    <n v="-75.353570000000005"/>
    <n v="6.373367"/>
    <s v="SUR-ENE"/>
    <x v="1"/>
    <s v="1"/>
    <x v="1"/>
  </r>
  <r>
    <x v="230"/>
    <x v="0"/>
    <s v="NUEVO"/>
    <s v="ENERES"/>
    <d v="2025-12-29T14:38:31"/>
    <x v="230"/>
    <n v="1036924682"/>
    <s v="CARLOS ANDRES JARAMILLO DIAZ"/>
    <s v="5310053"/>
    <s v="3207304896"/>
    <x v="230"/>
    <x v="23"/>
    <s v="190617200792100037"/>
    <x v="23"/>
    <x v="1"/>
    <s v="Revisor Instalac. Regadas Oriente"/>
    <x v="1"/>
    <x v="0"/>
    <x v="1"/>
    <x v="230"/>
    <s v="7 días 12:50"/>
    <x v="217"/>
    <x v="1"/>
    <s v="SIN DATO"/>
    <s v="SIN DATO"/>
    <s v="SIN DATO"/>
    <s v="SIN DATO"/>
    <n v="-75.388487999999995"/>
    <n v="6.1134550000000001"/>
    <s v="SUR-ENE"/>
    <x v="1"/>
    <s v="1"/>
    <x v="1"/>
  </r>
  <r>
    <x v="231"/>
    <x v="0"/>
    <s v="NUEVO"/>
    <s v="ENERES"/>
    <d v="2025-12-30T07:20:04"/>
    <x v="231"/>
    <n v="26230843"/>
    <s v="TELMA ROSA MUÑOZ ESTRADA"/>
    <s v="8551240"/>
    <s v="3128765595"/>
    <x v="231"/>
    <x v="8"/>
    <s v="083219630400853002"/>
    <x v="8"/>
    <x v="1"/>
    <s v="Revisor Instal. Regadas Metrosur"/>
    <x v="0"/>
    <x v="0"/>
    <x v="0"/>
    <x v="231"/>
    <s v="7 días 13:36"/>
    <x v="218"/>
    <x v="2"/>
    <s v="6/01/2026 20:51:45"/>
    <s v="DESCARTADO"/>
    <s v="YHAN GIANNY MATURANA LARGACHA"/>
    <s v="414 se localiza al cliente por teléfono y manifiesta que no puede atender la visita "/>
    <n v="-75.63070587"/>
    <n v="6.2546588600000002"/>
    <s v="SUR-ENE"/>
    <x v="0"/>
    <s v="1"/>
    <x v="2"/>
  </r>
  <r>
    <x v="232"/>
    <x v="0"/>
    <s v="NUEVO"/>
    <s v="ENERES"/>
    <d v="2025-12-30T11:28:35"/>
    <x v="232"/>
    <n v="70250899"/>
    <s v="JUAN DE DIOS ZULUAICA BETANCUR"/>
    <s v="SIN DATOS"/>
    <s v="3128107026"/>
    <x v="232"/>
    <x v="29"/>
    <s v="190670201884680005"/>
    <x v="29"/>
    <x v="1"/>
    <s v="Region Nordeste"/>
    <x v="1"/>
    <x v="0"/>
    <x v="1"/>
    <x v="232"/>
    <s v="4 días 11:27"/>
    <x v="219"/>
    <x v="1"/>
    <s v="SIN DATO"/>
    <s v="SIN DATO"/>
    <s v="SIN DATO"/>
    <s v="SIN DATO"/>
    <n v="-74.939672869999995"/>
    <n v="6.4589755799999997"/>
    <s v="SUR-ENE"/>
    <x v="2"/>
    <s v="1"/>
    <x v="1"/>
  </r>
  <r>
    <x v="233"/>
    <x v="0"/>
    <s v="CAMBI"/>
    <s v="ENERES"/>
    <d v="2025-12-30T15:36:43"/>
    <x v="233"/>
    <n v="10107662"/>
    <s v="MARCO ANTONIO RAMIREZ URIBE"/>
    <s v="4732184"/>
    <s v="3113268751"/>
    <x v="233"/>
    <x v="23"/>
    <s v="190616200141296000"/>
    <x v="23"/>
    <x v="5"/>
    <s v="Revisor Instalac. Regadas Oriente"/>
    <x v="1"/>
    <x v="0"/>
    <x v="1"/>
    <x v="233"/>
    <s v="6 días 08:22"/>
    <x v="220"/>
    <x v="1"/>
    <s v="SIN DATO"/>
    <s v="SIN DATO"/>
    <s v="SIN DATO"/>
    <s v="SIN DATO"/>
    <n v="-75.367742899999996"/>
    <n v="6.1291658299999998"/>
    <s v="SUR-ENE"/>
    <x v="1"/>
    <s v="2"/>
    <x v="1"/>
  </r>
  <r>
    <x v="234"/>
    <x v="0"/>
    <s v="NUEVO"/>
    <s v="ENERES"/>
    <d v="2025-12-31T09:53:25"/>
    <x v="234"/>
    <n v="1126000081"/>
    <s v="ANA MARIA JARAMILLO DIEZ"/>
    <s v="SIN DATOS"/>
    <s v="3207304896"/>
    <x v="234"/>
    <x v="23"/>
    <s v="190617200792100001"/>
    <x v="23"/>
    <x v="1"/>
    <s v="Revisor Instalac. Regadas Oriente"/>
    <x v="1"/>
    <x v="0"/>
    <x v="1"/>
    <x v="234"/>
    <s v="7 días 12:49"/>
    <x v="221"/>
    <x v="1"/>
    <s v="SIN DATO"/>
    <s v="SIN DATO"/>
    <s v="SIN DATO"/>
    <s v="SIN DATO"/>
    <n v="-75.388031330000004"/>
    <n v="6.1137661699999999"/>
    <s v="SUR-ENE"/>
    <x v="1"/>
    <s v="1"/>
    <x v="1"/>
  </r>
  <r>
    <x v="235"/>
    <x v="0"/>
    <s v="NUEVO"/>
    <s v="ENERES"/>
    <d v="2026-01-05T08:37:31"/>
    <x v="235"/>
    <n v="15431057"/>
    <s v="MARIO VILLA CASTAÑEDA"/>
    <s v="SIN DATOS"/>
    <s v="3005615742"/>
    <x v="235"/>
    <x v="23"/>
    <s v="190617200740200003"/>
    <x v="23"/>
    <x v="1"/>
    <s v="Revisor Instalac. Regadas Oriente"/>
    <x v="1"/>
    <x v="0"/>
    <x v="1"/>
    <x v="235"/>
    <s v="7 días 09:14"/>
    <x v="222"/>
    <x v="1"/>
    <s v="SIN DATO"/>
    <s v="SIN DATO"/>
    <s v="SIN DATO"/>
    <s v="SIN DATO"/>
    <n v="-75.400776710000002"/>
    <n v="6.0809461499999999"/>
    <s v="SUR-ENE"/>
    <x v="1"/>
    <s v="1"/>
    <x v="1"/>
  </r>
  <r>
    <x v="236"/>
    <x v="2"/>
    <s v="CAMBI"/>
    <s v="ENENOR"/>
    <d v="2026-01-05T10:03:38"/>
    <x v="236"/>
    <n v="901911174"/>
    <s v="LA ROMANA GROUP S.A.S."/>
    <s v="SIN DATOS"/>
    <s v="3216367553"/>
    <x v="236"/>
    <x v="8"/>
    <s v="050324008100159901"/>
    <x v="8"/>
    <x v="9"/>
    <s v="METROSUR Vin. Leg. Ref. Concentrada"/>
    <x v="0"/>
    <x v="0"/>
    <x v="0"/>
    <x v="236"/>
    <s v="3 días 12:07"/>
    <x v="223"/>
    <x v="1"/>
    <s v="26/02/2026 19:00:09"/>
    <s v="DESCARTADO"/>
    <s v="JUAN GUILLERMO RAMIREZ CAMACHO"/>
    <s v="415 dictamen de inspección no aparece en la plataforma sicerco "/>
    <n v="-75.565299839999994"/>
    <n v="6.20804958"/>
    <s v="SUR-ENE"/>
    <x v="0"/>
    <s v="2"/>
    <x v="1"/>
  </r>
  <r>
    <x v="237"/>
    <x v="2"/>
    <s v="CAMBI"/>
    <s v="ENENOR"/>
    <d v="2026-01-05T10:11:22"/>
    <x v="237"/>
    <n v="901911174"/>
    <s v="LA ROMANA GROUP S.A.S."/>
    <s v="SIN DATOS"/>
    <s v="3216367553"/>
    <x v="237"/>
    <x v="8"/>
    <s v="050324008100159902"/>
    <x v="8"/>
    <x v="9"/>
    <s v="METROSUR Vin. Leg. Ref. Concentrada"/>
    <x v="0"/>
    <x v="0"/>
    <x v="0"/>
    <x v="237"/>
    <s v="3 días 12:07"/>
    <x v="223"/>
    <x v="1"/>
    <s v="26/02/2026 18:58:18"/>
    <s v="DESCARTADO"/>
    <s v="JUAN GUILLERMO RAMIREZ CAMACHO"/>
    <s v="415 dictamen de inspección no aparecen en la plataforma de sicerco"/>
    <n v="-75.565299839999994"/>
    <n v="6.20804958"/>
    <s v="SUR-ENE"/>
    <x v="0"/>
    <s v="2"/>
    <x v="1"/>
  </r>
  <r>
    <x v="238"/>
    <x v="2"/>
    <s v="NUEVO"/>
    <s v="ENENOR"/>
    <d v="2026-01-05T16:01:43"/>
    <x v="238"/>
    <n v="43044000"/>
    <s v="ANA ROBERTINA TORRES ARBOLEDA"/>
    <s v="8564410"/>
    <s v="3016447346"/>
    <x v="238"/>
    <x v="55"/>
    <s v="190138100000395002"/>
    <x v="54"/>
    <x v="4"/>
    <s v="Region Occidente"/>
    <x v="0"/>
    <x v="0"/>
    <x v="0"/>
    <x v="238"/>
    <s v="3 días 09:40"/>
    <x v="224"/>
    <x v="1"/>
    <s v="SIN DATO"/>
    <s v="SIN DATO"/>
    <s v="SIN DATO"/>
    <s v="SIN DATO"/>
    <n v="-76.025565569999998"/>
    <n v="6.7494054999999999"/>
    <s v="SUR-ENE"/>
    <x v="4"/>
    <s v="1"/>
    <x v="1"/>
  </r>
  <r>
    <x v="239"/>
    <x v="2"/>
    <s v="NUEVO"/>
    <s v="ENENOR"/>
    <d v="2026-01-05T16:03:36"/>
    <x v="239"/>
    <n v="71276006"/>
    <s v="ALEXIS NARANJO CEBALLOS"/>
    <s v="2981540"/>
    <s v="3016048900"/>
    <x v="239"/>
    <x v="8"/>
    <s v="051818208100500301"/>
    <x v="8"/>
    <x v="4"/>
    <s v="Revisor Instal. Regadas Metrosur"/>
    <x v="0"/>
    <x v="0"/>
    <x v="0"/>
    <x v="239"/>
    <s v="2 días 08:27"/>
    <x v="225"/>
    <x v="1"/>
    <s v="14/01/2026 22:46:42"/>
    <s v="DESCARTADO"/>
    <s v="YHAN GIANNY MATURANA LARGACHA"/>
    <s v="415 440 460 470 490 presentar dictamen de inspección RETIE marcar gabinete con acrílico medidor protección y dirección figurar acometida con chazos tornillos y grapas doble alá galvanizada marcar ductos expuesto con franjas de color naranja instalar frente muerto instalar medidor instalar protección "/>
    <n v="-75.610864919999997"/>
    <n v="6.22217194"/>
    <s v="SUR-ENE"/>
    <x v="0"/>
    <s v="1"/>
    <x v="1"/>
  </r>
  <r>
    <x v="240"/>
    <x v="2"/>
    <s v="NUEVO"/>
    <s v="ENENOR"/>
    <d v="2026-01-05T17:31:15"/>
    <x v="240"/>
    <n v="70728370"/>
    <s v="RUBEN DARIO CASTAÑEDA OROZCO"/>
    <s v="SIN DATOS"/>
    <s v="3004349710"/>
    <x v="240"/>
    <x v="7"/>
    <s v="190318204908400003"/>
    <x v="7"/>
    <x v="4"/>
    <s v="Revisor Instalac. Regadas Oriente"/>
    <x v="1"/>
    <x v="0"/>
    <x v="1"/>
    <x v="240"/>
    <s v="9 días 19:29"/>
    <x v="226"/>
    <x v="0"/>
    <s v="SIN DATO"/>
    <s v="SIN DATO"/>
    <s v="SIN DATO"/>
    <s v="SIN DATO"/>
    <n v="-75.441249999999997"/>
    <n v="6.2267976999999997"/>
    <s v="SUR-ENE"/>
    <x v="1"/>
    <s v="1"/>
    <x v="0"/>
  </r>
  <r>
    <x v="241"/>
    <x v="2"/>
    <s v="NUEVO"/>
    <s v="ENENOR"/>
    <d v="2026-01-05T17:47:27"/>
    <x v="241"/>
    <n v="43462383"/>
    <s v="OLGA PATRICIA LOPEZ VALENCIA"/>
    <s v="SIN DATOS"/>
    <s v="3004349710"/>
    <x v="241"/>
    <x v="7"/>
    <s v="190318204908400004"/>
    <x v="7"/>
    <x v="4"/>
    <s v="Revisor Instalac. Regadas Oriente"/>
    <x v="1"/>
    <x v="0"/>
    <x v="1"/>
    <x v="241"/>
    <s v="9 días 19:27"/>
    <x v="227"/>
    <x v="0"/>
    <s v="SIN DATO"/>
    <s v="SIN DATO"/>
    <s v="SIN DATO"/>
    <s v="SIN DATO"/>
    <n v="-75.441249999999997"/>
    <n v="6.2267976999999997"/>
    <s v="SUR-ENE"/>
    <x v="1"/>
    <s v="1"/>
    <x v="0"/>
  </r>
  <r>
    <x v="242"/>
    <x v="0"/>
    <s v="NUEVO"/>
    <s v="ENEDOM"/>
    <d v="2026-01-09T07:54:25"/>
    <x v="242"/>
    <n v="1022100042"/>
    <s v="MARIANA URREGO MORENO"/>
    <s v="8533199"/>
    <s v="3137190278"/>
    <x v="242"/>
    <x v="40"/>
    <s v="190042200522150011"/>
    <x v="39"/>
    <x v="0"/>
    <s v="Region Occidente"/>
    <x v="1"/>
    <x v="0"/>
    <x v="2"/>
    <x v="242"/>
    <s v="9 días 07:20"/>
    <x v="228"/>
    <x v="1"/>
    <s v="SIN DATO"/>
    <s v="SIN DATO"/>
    <s v="SIN DATO"/>
    <s v="SIN DATO"/>
    <n v="-75.832357999999999"/>
    <n v="6.4047429999999999"/>
    <s v="SUR-ENE"/>
    <x v="4"/>
    <s v="1"/>
    <x v="1"/>
  </r>
  <r>
    <x v="243"/>
    <x v="2"/>
    <s v="CAMBI"/>
    <s v="ENENOR"/>
    <d v="2026-01-06T10:09:13"/>
    <x v="243"/>
    <n v="8355194"/>
    <s v="JOSE DAVID ALZATE CANO"/>
    <s v="SIN DATOS"/>
    <s v="3012331058"/>
    <x v="243"/>
    <x v="8"/>
    <s v="055713009000100000"/>
    <x v="8"/>
    <x v="9"/>
    <s v="METROSUR Vin. Leg. Ref. Concentrada"/>
    <x v="0"/>
    <x v="0"/>
    <x v="0"/>
    <x v="243"/>
    <s v="6 días 14:53"/>
    <x v="229"/>
    <x v="0"/>
    <s v="3/03/2026 22:13:53"/>
    <s v="DESCARTADO"/>
    <s v="JUAN GUILLERMO RIVERA MAZO"/>
    <s v="450 falta línea del polo a tierra desde el medidor hasta la interna _x000a_460 debe cambiar caja hermética ya que está no cumple con las condiciones de la reforma ejecutada ( realizar trabajos cumpliendo con la norma ra8-012)_x000a_490 las protecciones deben de ir dentro del mismo cuerpo del gabinete según diseño y compartimentos_x000a_"/>
    <n v="-75.594857630000007"/>
    <n v="6.2666972100000002"/>
    <s v="SUR-ENE"/>
    <x v="0"/>
    <s v="2"/>
    <x v="0"/>
  </r>
  <r>
    <x v="244"/>
    <x v="4"/>
    <s v="NUEVO"/>
    <s v="ENEPRE"/>
    <d v="2026-01-06T10:22:45"/>
    <x v="244"/>
    <n v="1045487987"/>
    <s v="ANGEL ANTONIO PALACIO VALENCIA"/>
    <s v="4512047"/>
    <s v="3126866126"/>
    <x v="244"/>
    <x v="8"/>
    <s v="136029743154000000"/>
    <x v="8"/>
    <x v="2"/>
    <s v="Energía Prepago Metrosur"/>
    <x v="0"/>
    <x v="0"/>
    <x v="3"/>
    <x v="244"/>
    <s v="3 días 10:14"/>
    <x v="230"/>
    <x v="0"/>
    <s v="SIN DATO"/>
    <s v="SIN DATO"/>
    <s v="SIN DATO"/>
    <s v="SIN DATO"/>
    <n v="-75.608378740000006"/>
    <n v="6.2749644199999999"/>
    <s v="SUR-ENE"/>
    <x v="0"/>
    <s v="1"/>
    <x v="0"/>
  </r>
  <r>
    <x v="245"/>
    <x v="5"/>
    <s v="NUEVO"/>
    <s v="ENEGED"/>
    <d v="2026-01-06T13:25:02"/>
    <x v="245"/>
    <n v="1037621945"/>
    <s v="TOMAS TABARES"/>
    <s v="SIN DATOS"/>
    <s v="3023640326"/>
    <x v="245"/>
    <x v="10"/>
    <s v="022216002000500109"/>
    <x v="10"/>
    <x v="1"/>
    <s v="AGPE Metropolitana Sur"/>
    <x v="0"/>
    <x v="0"/>
    <x v="0"/>
    <x v="245"/>
    <s v="5 días 09:39"/>
    <x v="231"/>
    <x v="0"/>
    <s v="SIN DATO"/>
    <s v="SIN DATO"/>
    <s v="SIN DATO"/>
    <s v="SIN DATO"/>
    <n v="-75.563266999999996"/>
    <n v="6.1705810000000003"/>
    <s v="SUR-ENE"/>
    <x v="0"/>
    <s v="1"/>
    <x v="0"/>
  </r>
  <r>
    <x v="246"/>
    <x v="0"/>
    <s v="NUEVO"/>
    <s v="ENERES"/>
    <d v="2026-01-07T09:13:51"/>
    <x v="246"/>
    <n v="43646764"/>
    <s v="MARIBEL ZULUAGA NOREÑA"/>
    <s v="3808080"/>
    <s v="SIN DATOS"/>
    <x v="246"/>
    <x v="56"/>
    <s v="190313200820350002"/>
    <x v="55"/>
    <x v="1"/>
    <s v="Revisor Instalac. Regadas Oriente"/>
    <x v="1"/>
    <x v="0"/>
    <x v="1"/>
    <x v="246"/>
    <s v="5 días 15:25"/>
    <x v="232"/>
    <x v="1"/>
    <s v="SIN DATO"/>
    <s v="SIN DATO"/>
    <s v="SIN DATO"/>
    <s v="SIN DATO"/>
    <n v="-75.202749670000003"/>
    <n v="6.1665712800000003"/>
    <s v="SUR-ENE"/>
    <x v="1"/>
    <s v="1"/>
    <x v="1"/>
  </r>
  <r>
    <x v="247"/>
    <x v="0"/>
    <s v="NUEVO"/>
    <s v="ENERES"/>
    <d v="2026-01-07T10:06:37"/>
    <x v="247"/>
    <n v="1045018608"/>
    <s v="JOSE MANUEL VASQUEZ TORO"/>
    <s v="SIN DATOS"/>
    <s v="3107484395"/>
    <x v="247"/>
    <x v="50"/>
    <s v="190698200060900003"/>
    <x v="49"/>
    <x v="1"/>
    <s v="Revisor Instalac. Regadas Oriente"/>
    <x v="1"/>
    <x v="0"/>
    <x v="1"/>
    <x v="247"/>
    <s v="5 días 15:37"/>
    <x v="233"/>
    <x v="1"/>
    <s v="SIN DATO"/>
    <s v="SIN DATO"/>
    <s v="SIN DATO"/>
    <s v="SIN DATO"/>
    <n v="-75.273375889999997"/>
    <n v="6.1443473199999996"/>
    <s v="SUR-ENE"/>
    <x v="1"/>
    <s v="1"/>
    <x v="1"/>
  </r>
  <r>
    <x v="248"/>
    <x v="0"/>
    <s v="NUEVO"/>
    <s v="ENEDOM"/>
    <d v="2026-01-09T11:05:00"/>
    <x v="248"/>
    <n v="78710733"/>
    <s v="CLAUDIO ANTONIO RUIZ VELASQUEZ"/>
    <s v="SIN DATOS"/>
    <s v="3105304370"/>
    <x v="248"/>
    <x v="47"/>
    <s v="190030200616158000"/>
    <x v="46"/>
    <x v="0"/>
    <s v="Habilitación Viviendas Suroeste"/>
    <x v="1"/>
    <x v="0"/>
    <x v="2"/>
    <x v="248"/>
    <s v="12 días 15:08"/>
    <x v="234"/>
    <x v="2"/>
    <s v="SIN DATO"/>
    <s v="SIN DATO"/>
    <s v="SIN DATO"/>
    <s v="SIN DATO"/>
    <n v="-75.698711000000003"/>
    <n v="6.0269409999999999"/>
    <s v="SUR-ENE"/>
    <x v="3"/>
    <s v="1"/>
    <x v="2"/>
  </r>
  <r>
    <x v="249"/>
    <x v="2"/>
    <s v="NUEVO"/>
    <s v="ENENOR"/>
    <d v="2026-01-07T14:16:17"/>
    <x v="249"/>
    <n v="1036393082"/>
    <s v="JUAN SANTIAGO CASTRILLON GOMEZ"/>
    <s v="5434043"/>
    <s v="3104030148"/>
    <x v="249"/>
    <x v="33"/>
    <s v="190149100025545004"/>
    <x v="33"/>
    <x v="4"/>
    <s v="Revisor Instalac. Regadas Oriente"/>
    <x v="0"/>
    <x v="0"/>
    <x v="0"/>
    <x v="249"/>
    <s v="6 días 14:25"/>
    <x v="235"/>
    <x v="1"/>
    <s v="SIN DATO"/>
    <s v="SIN DATO"/>
    <s v="SIN DATO"/>
    <s v="SIN DATO"/>
    <n v="-75.334720000000004"/>
    <n v="6.0886620000000002"/>
    <s v="SUR-ENE"/>
    <x v="1"/>
    <s v="1"/>
    <x v="1"/>
  </r>
  <r>
    <x v="250"/>
    <x v="3"/>
    <s v="NUEVO"/>
    <s v="ENEMVI"/>
    <d v="2026-01-08T14:13:22"/>
    <x v="250"/>
    <n v="1037948409"/>
    <s v="ANDREY DAZA HERRERA"/>
    <s v="SIN DATOS"/>
    <s v="3225358013"/>
    <x v="250"/>
    <x v="3"/>
    <s v="190649200270400000"/>
    <x v="12"/>
    <x v="6"/>
    <s v="ORIENTE-RMRT-Edwin F. Feria Torres"/>
    <x v="1"/>
    <x v="0"/>
    <x v="5"/>
    <x v="250"/>
    <s v="12 días 15:39"/>
    <x v="236"/>
    <x v="0"/>
    <s v="SIN DATO"/>
    <s v="SIN DATO"/>
    <s v="SIN DATO"/>
    <s v="SIN DATO"/>
    <n v="-74.977382520000006"/>
    <n v="6.1901507899999997"/>
    <s v="SUR-ENE"/>
    <x v="1"/>
    <s v="1"/>
    <x v="0"/>
  </r>
  <r>
    <x v="251"/>
    <x v="0"/>
    <s v="NUEVO"/>
    <s v="ENERES"/>
    <d v="2026-01-08T16:10:47"/>
    <x v="251"/>
    <n v="15404572"/>
    <s v="SANDRO UBEIMAR MUÑOZ FLOREZ"/>
    <s v="SIN DATOS"/>
    <s v="3207092491"/>
    <x v="251"/>
    <x v="40"/>
    <s v="190042100395411103"/>
    <x v="39"/>
    <x v="1"/>
    <s v="Region Occidente"/>
    <x v="0"/>
    <x v="0"/>
    <x v="0"/>
    <x v="251"/>
    <s v="5 días 12:35"/>
    <x v="237"/>
    <x v="1"/>
    <s v="SIN DATO"/>
    <s v="SIN DATO"/>
    <s v="SIN DATO"/>
    <s v="SIN DATO"/>
    <n v="-75.829963000000006"/>
    <n v="6.5648429999999998"/>
    <s v="SUR-ENE"/>
    <x v="4"/>
    <s v="1"/>
    <x v="1"/>
  </r>
  <r>
    <x v="252"/>
    <x v="0"/>
    <s v="NUEVO"/>
    <s v="ENERES"/>
    <d v="2026-01-09T10:47:25"/>
    <x v="252"/>
    <n v="900195166"/>
    <s v="CREARCIMIENTOS PROPIEDAD RAIZ S.A.S"/>
    <s v="2660511"/>
    <s v="3122363262"/>
    <x v="252"/>
    <x v="22"/>
    <s v="190607200480998003"/>
    <x v="22"/>
    <x v="1"/>
    <s v="Revisor Instalac. Regadas Oriente"/>
    <x v="1"/>
    <x v="0"/>
    <x v="1"/>
    <x v="252"/>
    <s v="7 días 15:16"/>
    <x v="238"/>
    <x v="1"/>
    <s v="SIN DATO"/>
    <s v="SIN DATO"/>
    <s v="SIN DATO"/>
    <s v="SIN DATO"/>
    <n v="-75.46003863"/>
    <n v="6.0185346700000002"/>
    <s v="SUR-ENE"/>
    <x v="1"/>
    <s v="1"/>
    <x v="1"/>
  </r>
  <r>
    <x v="253"/>
    <x v="0"/>
    <s v="NUEVO"/>
    <s v="ENERES"/>
    <d v="2026-01-09T10:47:25"/>
    <x v="252"/>
    <n v="900195166"/>
    <s v="CREARCIMIENTOS PROPIEDAD RAIZ S.A.S"/>
    <s v="2660511"/>
    <s v="3122363262"/>
    <x v="253"/>
    <x v="22"/>
    <s v="190607200480998001"/>
    <x v="22"/>
    <x v="1"/>
    <s v="Revisor Instalac. Regadas Oriente"/>
    <x v="1"/>
    <x v="0"/>
    <x v="1"/>
    <x v="252"/>
    <s v="7 días 15:16"/>
    <x v="238"/>
    <x v="1"/>
    <s v="SIN DATO"/>
    <s v="SIN DATO"/>
    <s v="SIN DATO"/>
    <s v="SIN DATO"/>
    <n v="-75.46003863"/>
    <n v="6.0185346700000002"/>
    <s v="SUR-ENE"/>
    <x v="1"/>
    <s v="1"/>
    <x v="1"/>
  </r>
  <r>
    <x v="254"/>
    <x v="0"/>
    <s v="NUEVO"/>
    <s v="ENERES"/>
    <d v="2026-01-09T10:51:18"/>
    <x v="253"/>
    <n v="900195166"/>
    <s v="CREARCIMIENTOS PROPIEDAD RAIZ S.A.S"/>
    <s v="2660511"/>
    <s v="3122363262"/>
    <x v="254"/>
    <x v="22"/>
    <s v="190607200480998004"/>
    <x v="22"/>
    <x v="1"/>
    <s v="Revisor Instalac. Regadas Oriente"/>
    <x v="1"/>
    <x v="0"/>
    <x v="1"/>
    <x v="253"/>
    <s v="7 días 15:16"/>
    <x v="238"/>
    <x v="1"/>
    <s v="SIN DATO"/>
    <s v="SIN DATO"/>
    <s v="SIN DATO"/>
    <s v="SIN DATO"/>
    <n v="-75.46003863"/>
    <n v="6.0185346700000002"/>
    <s v="SUR-ENE"/>
    <x v="1"/>
    <s v="1"/>
    <x v="1"/>
  </r>
  <r>
    <x v="255"/>
    <x v="0"/>
    <s v="NUEVO"/>
    <s v="ENERES"/>
    <d v="2026-01-09T10:51:19"/>
    <x v="253"/>
    <n v="900195166"/>
    <s v="CREARCIMIENTOS PROPIEDAD RAIZ S.A.S"/>
    <s v="2660511"/>
    <s v="3122363262"/>
    <x v="255"/>
    <x v="22"/>
    <s v="190607200480998002"/>
    <x v="22"/>
    <x v="1"/>
    <s v="Revisor Instalac. Regadas Oriente"/>
    <x v="1"/>
    <x v="0"/>
    <x v="1"/>
    <x v="253"/>
    <s v="7 días 15:16"/>
    <x v="238"/>
    <x v="1"/>
    <s v="SIN DATO"/>
    <s v="SIN DATO"/>
    <s v="SIN DATO"/>
    <s v="SIN DATO"/>
    <n v="-75.46003863"/>
    <n v="6.0185346700000002"/>
    <s v="SUR-ENE"/>
    <x v="1"/>
    <s v="1"/>
    <x v="1"/>
  </r>
  <r>
    <x v="256"/>
    <x v="0"/>
    <s v="NUEVO"/>
    <s v="ENERES"/>
    <d v="2026-01-09T11:50:13"/>
    <x v="254"/>
    <n v="1035914726"/>
    <s v="ELIANA PATRICIA OCHOA ZAPATA"/>
    <s v="SIN DATOS"/>
    <s v="3206745292"/>
    <x v="256"/>
    <x v="7"/>
    <s v="190319207971000001"/>
    <x v="7"/>
    <x v="1"/>
    <s v="Revisor Instalac. Regadas Oriente"/>
    <x v="1"/>
    <x v="0"/>
    <x v="1"/>
    <x v="254"/>
    <s v="4 días 10:07"/>
    <x v="239"/>
    <x v="1"/>
    <s v="SIN DATO"/>
    <s v="SIN DATO"/>
    <s v="SIN DATO"/>
    <s v="SIN DATO"/>
    <n v="-75.430226279999999"/>
    <n v="6.32372522"/>
    <s v="SUR-ENE"/>
    <x v="1"/>
    <s v="1"/>
    <x v="1"/>
  </r>
  <r>
    <x v="257"/>
    <x v="0"/>
    <s v="NUEVO"/>
    <s v="ENERES"/>
    <d v="2026-01-09T14:41:54"/>
    <x v="255"/>
    <n v="43083379"/>
    <s v="GLORIA NANCY ESCOBAR VELEZ"/>
    <s v="5785065"/>
    <s v="3025596155"/>
    <x v="257"/>
    <x v="7"/>
    <s v="190319207020082010"/>
    <x v="7"/>
    <x v="1"/>
    <s v="Revisor Instalac. Regadas Oriente"/>
    <x v="1"/>
    <x v="0"/>
    <x v="1"/>
    <x v="255"/>
    <s v="7 días 12:55"/>
    <x v="240"/>
    <x v="1"/>
    <s v="SIN DATO"/>
    <s v="SIN DATO"/>
    <s v="SIN DATO"/>
    <s v="SIN DATO"/>
    <n v="-75.390955300000002"/>
    <n v="6.3105209699999998"/>
    <s v="SUR-ENE"/>
    <x v="1"/>
    <s v="1"/>
    <x v="1"/>
  </r>
  <r>
    <x v="258"/>
    <x v="0"/>
    <s v="NUEVO"/>
    <s v="ENERES"/>
    <d v="2026-01-13T08:13:40"/>
    <x v="256"/>
    <n v="1017185662"/>
    <s v="JUAN CAMILO VILA CASTRO"/>
    <s v="3118805"/>
    <s v="3152941370"/>
    <x v="258"/>
    <x v="8"/>
    <s v="053613004002080201"/>
    <x v="8"/>
    <x v="1"/>
    <s v="Revisor Instal. Regadas Metrosur"/>
    <x v="0"/>
    <x v="0"/>
    <x v="0"/>
    <x v="256"/>
    <s v="2 días 14:30"/>
    <x v="241"/>
    <x v="1"/>
    <s v="SIN DATO"/>
    <s v="SIN DATO"/>
    <s v="SIN DATO"/>
    <s v="SIN DATO"/>
    <n v="-75.582556999999994"/>
    <n v="6.2396400099999996"/>
    <s v="SUR-ENE"/>
    <x v="0"/>
    <s v="1"/>
    <x v="1"/>
  </r>
  <r>
    <x v="259"/>
    <x v="0"/>
    <s v="NUEVO"/>
    <s v="ENEDOM"/>
    <d v="2026-01-16T16:06:34"/>
    <x v="257"/>
    <n v="43084101"/>
    <s v="MARTHA LUCIA RESTREPO HINCAPIE"/>
    <s v="5669004"/>
    <s v="SIN DATOS"/>
    <x v="259"/>
    <x v="7"/>
    <s v="130023726800009902"/>
    <x v="7"/>
    <x v="0"/>
    <s v="Habilitación Viviendas Oriente"/>
    <x v="1"/>
    <x v="0"/>
    <x v="2"/>
    <x v="257"/>
    <s v="10 días 10:49"/>
    <x v="242"/>
    <x v="0"/>
    <s v="SIN DATO"/>
    <s v="SIN DATO"/>
    <s v="SIN DATO"/>
    <s v="SIN DATO"/>
    <n v="-75.477785370000007"/>
    <n v="6.2349259100000003"/>
    <s v="SUR-ENE"/>
    <x v="1"/>
    <s v="1"/>
    <x v="0"/>
  </r>
  <r>
    <x v="260"/>
    <x v="0"/>
    <s v="NUEVO"/>
    <s v="ENERES"/>
    <d v="2026-01-13T10:26:08"/>
    <x v="258"/>
    <n v="71110341"/>
    <s v="JOSE LUIS RAMIREZ VALENCIA"/>
    <s v="5435132"/>
    <s v="3108345899"/>
    <x v="260"/>
    <x v="33"/>
    <s v="190149200550800005"/>
    <x v="33"/>
    <x v="1"/>
    <s v="Revisor Instalac. Regadas Oriente"/>
    <x v="1"/>
    <x v="0"/>
    <x v="1"/>
    <x v="258"/>
    <s v="2 días 08:01"/>
    <x v="243"/>
    <x v="1"/>
    <s v="SIN DATO"/>
    <s v="SIN DATO"/>
    <s v="SIN DATO"/>
    <s v="SIN DATO"/>
    <n v="-75.319235169999999"/>
    <n v="6.0833011700000004"/>
    <s v="SUR-ENE"/>
    <x v="1"/>
    <s v="1"/>
    <x v="1"/>
  </r>
  <r>
    <x v="261"/>
    <x v="0"/>
    <s v="NUEVO"/>
    <s v="ENEDOM"/>
    <d v="2026-02-24T14:32:33"/>
    <x v="259"/>
    <n v="70600926"/>
    <s v="LUIS CARLOS CARDONA MARIN"/>
    <s v="SIN DATOS"/>
    <s v="3142491629"/>
    <x v="261"/>
    <x v="15"/>
    <s v="190885100128205000"/>
    <x v="16"/>
    <x v="0"/>
    <s v="Region Nordeste"/>
    <x v="0"/>
    <x v="0"/>
    <x v="0"/>
    <x v="259"/>
    <s v="6 días 14:32"/>
    <x v="244"/>
    <x v="1"/>
    <s v="SIN DATO"/>
    <s v="SIN DATO"/>
    <s v="SIN DATO"/>
    <s v="SIN DATO"/>
    <n v="-74.842692999999997"/>
    <n v="6.681648"/>
    <s v="SUR-ENE"/>
    <x v="2"/>
    <s v="1"/>
    <x v="1"/>
  </r>
  <r>
    <x v="262"/>
    <x v="0"/>
    <s v="NUEVO"/>
    <s v="ENERES"/>
    <d v="2026-01-13T14:44:36"/>
    <x v="260"/>
    <n v="52554104"/>
    <s v="NADUVA TORRES LANCHEROS"/>
    <s v="SIN DATOS"/>
    <s v="3217595755"/>
    <x v="262"/>
    <x v="30"/>
    <s v="190761200426100034"/>
    <x v="30"/>
    <x v="1"/>
    <s v="Region Occidente"/>
    <x v="1"/>
    <x v="0"/>
    <x v="1"/>
    <x v="260"/>
    <s v="7 días 17:48"/>
    <x v="245"/>
    <x v="1"/>
    <s v="SIN DATO"/>
    <s v="SIN DATO"/>
    <s v="SIN DATO"/>
    <s v="SIN DATO"/>
    <n v="-75.745709000000005"/>
    <n v="6.4958239999999998"/>
    <s v="SUR-ENE"/>
    <x v="4"/>
    <s v="1"/>
    <x v="1"/>
  </r>
  <r>
    <x v="263"/>
    <x v="1"/>
    <s v="NUEVO"/>
    <s v="ENECNX"/>
    <d v="2026-03-02T15:54:00"/>
    <x v="261"/>
    <n v="811017902"/>
    <s v="ALFA Y OMEGA INGENIEROS S.A.S."/>
    <s v="3220856"/>
    <s v="3022137452"/>
    <x v="263"/>
    <x v="23"/>
    <s v="900056150001925774"/>
    <x v="23"/>
    <x v="3"/>
    <s v="Revisor Punto de Conexión Oriente"/>
    <x v="0"/>
    <x v="0"/>
    <x v="4"/>
    <x v="261"/>
    <s v="2 días 15:54"/>
    <x v="246"/>
    <x v="0"/>
    <s v="SIN DATO"/>
    <s v="SIN DATO"/>
    <s v="SIN DATO"/>
    <s v="SIN DATO"/>
    <n v="-75.410936840999995"/>
    <n v="6.1513271930000402"/>
    <s v="SUR-ENE"/>
    <x v="1"/>
    <s v="2"/>
    <x v="0"/>
  </r>
  <r>
    <x v="264"/>
    <x v="0"/>
    <s v="NUEVO"/>
    <s v="ENERES"/>
    <d v="2026-01-14T11:24:12"/>
    <x v="262"/>
    <n v="27115279"/>
    <s v="MIRA ELENA JIMENEZ MENESES"/>
    <s v="SIN DATOS"/>
    <s v="3152293333"/>
    <x v="264"/>
    <x v="27"/>
    <s v="190605100017350010"/>
    <x v="27"/>
    <x v="1"/>
    <s v="Region Nordeste"/>
    <x v="0"/>
    <x v="0"/>
    <x v="0"/>
    <x v="262"/>
    <s v="7 días 11:49"/>
    <x v="247"/>
    <x v="1"/>
    <s v="SIN DATO"/>
    <s v="SIN DATO"/>
    <s v="SIN DATO"/>
    <s v="SIN DATO"/>
    <n v="-74.743988569999999"/>
    <n v="6.9440896800000003"/>
    <s v="SUR-ENE"/>
    <x v="2"/>
    <s v="1"/>
    <x v="1"/>
  </r>
  <r>
    <x v="265"/>
    <x v="0"/>
    <s v="NUEVO"/>
    <s v="ENEDOM"/>
    <d v="2026-01-14T14:32:07"/>
    <x v="263"/>
    <n v="98771879"/>
    <s v="WILTON FABIAN NARANJO CEBALLOS"/>
    <s v="SIN DATOS"/>
    <s v="3215173615"/>
    <x v="265"/>
    <x v="8"/>
    <s v="051818208100500201"/>
    <x v="8"/>
    <x v="2"/>
    <s v="Habilitación Viviendas Metrosur"/>
    <x v="0"/>
    <x v="0"/>
    <x v="3"/>
    <x v="263"/>
    <s v="2 días 08:31"/>
    <x v="248"/>
    <x v="1"/>
    <s v="4/02/2026 17:20:08"/>
    <s v="DESCARTADO"/>
    <s v="JONNY ALEXANDER GUZMAN CONTRERAS"/>
    <s v="Gabinete no cumple "/>
    <n v="-75.610864919999997"/>
    <n v="6.22217194"/>
    <s v="SUR-ENE"/>
    <x v="0"/>
    <s v="1"/>
    <x v="1"/>
  </r>
  <r>
    <x v="266"/>
    <x v="0"/>
    <s v="NUEVO"/>
    <s v="ENEDOM"/>
    <d v="2026-01-22T09:04:41"/>
    <x v="264"/>
    <n v="1045048760"/>
    <s v="DEISY ANDREA HINCAPIE ARTEAGA"/>
    <s v="SIN DATOS"/>
    <s v="3146084198"/>
    <x v="266"/>
    <x v="57"/>
    <s v="190510200782405000"/>
    <x v="56"/>
    <x v="0"/>
    <s v="Habilitación Viviendas Suroeste"/>
    <x v="1"/>
    <x v="0"/>
    <x v="2"/>
    <x v="264"/>
    <s v="11 días 07:59"/>
    <x v="249"/>
    <x v="0"/>
    <s v="SIN DATO"/>
    <s v="SIN DATO"/>
    <s v="SIN DATO"/>
    <s v="SIN DATO"/>
    <n v="-75.700969479999998"/>
    <n v="5.7409474600000001"/>
    <s v="SUR-ENE"/>
    <x v="3"/>
    <s v="1"/>
    <x v="0"/>
  </r>
  <r>
    <x v="267"/>
    <x v="0"/>
    <s v="NUEVO"/>
    <s v="ENERES"/>
    <d v="2026-01-15T09:34:26"/>
    <x v="265"/>
    <n v="43788185"/>
    <s v="SANDRA LIBIA SALAZAR GALLO"/>
    <s v="SIN DATOS"/>
    <s v="3148031372"/>
    <x v="267"/>
    <x v="50"/>
    <s v="190698200882600001"/>
    <x v="49"/>
    <x v="1"/>
    <s v="Revisor Instalac. Regadas Oriente"/>
    <x v="1"/>
    <x v="0"/>
    <x v="1"/>
    <x v="265"/>
    <s v="7 días 12:54"/>
    <x v="250"/>
    <x v="1"/>
    <s v="SIN DATO"/>
    <s v="SIN DATO"/>
    <s v="SIN DATO"/>
    <s v="SIN DATO"/>
    <n v="-75.229861979999995"/>
    <n v="6.1054706999999997"/>
    <s v="SUR-ENE"/>
    <x v="1"/>
    <s v="1"/>
    <x v="1"/>
  </r>
  <r>
    <x v="268"/>
    <x v="0"/>
    <s v="NUEVO"/>
    <s v="ENERES"/>
    <d v="2026-01-15T10:02:00"/>
    <x v="266"/>
    <n v="43413736"/>
    <s v="GISELA MARIA JARAMILLO JARAMILLO"/>
    <s v="SIN DATOS"/>
    <s v="3053230692"/>
    <x v="268"/>
    <x v="7"/>
    <s v="190319207309500003"/>
    <x v="7"/>
    <x v="1"/>
    <s v="Revisor Instalac. Regadas Oriente"/>
    <x v="1"/>
    <x v="0"/>
    <x v="1"/>
    <x v="266"/>
    <s v="2 días 07:52"/>
    <x v="251"/>
    <x v="1"/>
    <s v="SIN DATO"/>
    <s v="SIN DATO"/>
    <s v="SIN DATO"/>
    <s v="SIN DATO"/>
    <n v="-75.432480900000002"/>
    <n v="6.3073718200000002"/>
    <s v="SUR-ENE"/>
    <x v="1"/>
    <s v="1"/>
    <x v="1"/>
  </r>
  <r>
    <x v="269"/>
    <x v="0"/>
    <s v="NUEVO"/>
    <s v="ENERES"/>
    <d v="2026-01-15T11:14:13"/>
    <x v="267"/>
    <n v="1035225427"/>
    <s v="DANIELA CRISTINA ARIAS VIANA"/>
    <s v="SIN DATOS"/>
    <s v="3209778745"/>
    <x v="269"/>
    <x v="58"/>
    <s v="190550200650080009"/>
    <x v="57"/>
    <x v="1"/>
    <s v="Region Nordeste"/>
    <x v="1"/>
    <x v="0"/>
    <x v="1"/>
    <x v="267"/>
    <s v="7 días 08:49"/>
    <x v="252"/>
    <x v="1"/>
    <s v="SIN DATO"/>
    <s v="SIN DATO"/>
    <s v="SIN DATO"/>
    <s v="SIN DATO"/>
    <n v="-75.223190880000004"/>
    <n v="6.5186859699999999"/>
    <s v="SUR-ENE"/>
    <x v="2"/>
    <s v="1"/>
    <x v="1"/>
  </r>
  <r>
    <x v="270"/>
    <x v="2"/>
    <s v="NUEVO"/>
    <s v="ENENOR"/>
    <d v="2026-01-15T11:29:14"/>
    <x v="268"/>
    <n v="900195166"/>
    <s v="CREARCIMIENTOS PROPIEDAD RAIZ S.A.S"/>
    <s v="2660511"/>
    <s v="3105954683"/>
    <x v="270"/>
    <x v="22"/>
    <s v="190607200480998017"/>
    <x v="22"/>
    <x v="4"/>
    <s v="Revisor Instalac. Regadas Oriente"/>
    <x v="1"/>
    <x v="0"/>
    <x v="1"/>
    <x v="268"/>
    <s v="7 días 15:18"/>
    <x v="253"/>
    <x v="1"/>
    <s v="SIN DATO"/>
    <s v="SIN DATO"/>
    <s v="SIN DATO"/>
    <s v="SIN DATO"/>
    <n v="-75.46003863"/>
    <n v="6.0185346700000002"/>
    <s v="SUR-ENE"/>
    <x v="1"/>
    <s v="1"/>
    <x v="1"/>
  </r>
  <r>
    <x v="271"/>
    <x v="0"/>
    <s v="NUEVO"/>
    <s v="ENERES"/>
    <d v="2026-01-15T14:08:25"/>
    <x v="269"/>
    <n v="52251656"/>
    <s v="NURIS YANETH GUERRERO BAQUERO"/>
    <s v="SIN DATOS"/>
    <s v="3502317674"/>
    <x v="271"/>
    <x v="50"/>
    <s v="190698200658220006"/>
    <x v="49"/>
    <x v="1"/>
    <s v="Revisor Instalac. Regadas Oriente"/>
    <x v="1"/>
    <x v="0"/>
    <x v="1"/>
    <x v="269"/>
    <s v="11 días 12:43"/>
    <x v="135"/>
    <x v="3"/>
    <s v="SIN DATO"/>
    <s v="SIN DATO"/>
    <s v="SIN DATO"/>
    <s v="SIN DATO"/>
    <n v="-75.287324999999996"/>
    <n v="6.123621"/>
    <s v="SUR-ENE"/>
    <x v="1"/>
    <s v="1"/>
    <x v="3"/>
  </r>
  <r>
    <x v="272"/>
    <x v="0"/>
    <s v="NUEVO"/>
    <s v="ENEDOM"/>
    <d v="2026-01-15T14:44:12"/>
    <x v="270"/>
    <n v="1039760561"/>
    <s v="VIVIANA PAOLA SALDARRIAGA MOSCOSO"/>
    <s v="SIN DATOS"/>
    <s v="3165421328"/>
    <x v="272"/>
    <x v="0"/>
    <s v="163002502100000000"/>
    <x v="0"/>
    <x v="2"/>
    <s v="Habilitación Viviendas Metrosur"/>
    <x v="0"/>
    <x v="0"/>
    <x v="3"/>
    <x v="270"/>
    <s v="2 días 12:24"/>
    <x v="254"/>
    <x v="1"/>
    <s v="3/03/2026 9:44:36"/>
    <s v="DESCARTADO"/>
    <s v="ROBINSON DE JESUS ALZATE ARANGO"/>
    <s v="414 se hablo con la usuaria y manifestó q si estaba en la casa y luego de q se llegó hasta la reja fuera de la casa no volvió a contestar el c .instalación se encuentra directa "/>
    <n v="-75.601753540000004"/>
    <n v="6.1970606100000003"/>
    <s v="SUR-ENE"/>
    <x v="0"/>
    <s v="1"/>
    <x v="1"/>
  </r>
  <r>
    <x v="273"/>
    <x v="0"/>
    <s v="NUEVO"/>
    <s v="ENERES"/>
    <d v="2026-01-16T10:20:49"/>
    <x v="271"/>
    <n v="1017202058"/>
    <s v="CRISTIAN CAMILO MORALES AGUDELO"/>
    <s v="SIN DATOS"/>
    <s v="3005625008"/>
    <x v="273"/>
    <x v="17"/>
    <s v="190660200800887002"/>
    <x v="18"/>
    <x v="1"/>
    <s v="Revisor Instalac. Regadas Oriente"/>
    <x v="1"/>
    <x v="0"/>
    <x v="1"/>
    <x v="271"/>
    <s v="2 días 07:53"/>
    <x v="255"/>
    <x v="1"/>
    <s v="SIN DATO"/>
    <s v="SIN DATO"/>
    <s v="SIN DATO"/>
    <s v="SIN DATO"/>
    <n v="-75.057623379999995"/>
    <n v="6.1139466799999997"/>
    <s v="SUR-ENE"/>
    <x v="1"/>
    <s v="1"/>
    <x v="1"/>
  </r>
  <r>
    <x v="274"/>
    <x v="3"/>
    <s v="NUEVO"/>
    <s v="ENEMVI"/>
    <d v="2026-01-16T11:22:22"/>
    <x v="272"/>
    <n v="21811723"/>
    <s v="LUCRECIA CORREA PALACIO"/>
    <s v="SIN DATOS"/>
    <s v="3013957869"/>
    <x v="274"/>
    <x v="29"/>
    <s v="190670201805480000"/>
    <x v="29"/>
    <x v="6"/>
    <s v="NORDESTE RMRT Fabio Andres Chaverra"/>
    <x v="1"/>
    <x v="0"/>
    <x v="5"/>
    <x v="272"/>
    <s v="8 días 07:27"/>
    <x v="256"/>
    <x v="1"/>
    <s v="SIN DATO"/>
    <s v="SIN DATO"/>
    <s v="SIN DATO"/>
    <s v="SIN DATO"/>
    <n v="-75.041360830000002"/>
    <n v="6.4693775000000002"/>
    <s v="SUR-ENE"/>
    <x v="2"/>
    <s v="1"/>
    <x v="1"/>
  </r>
  <r>
    <x v="275"/>
    <x v="1"/>
    <s v="NUEVO"/>
    <s v="ENECNX"/>
    <d v="2026-03-02T17:12:27"/>
    <x v="273"/>
    <n v="1152184146"/>
    <s v="ESTEBAN PAREJA VARGAS"/>
    <s v="SIN DATOS"/>
    <s v="3147328088"/>
    <x v="275"/>
    <x v="8"/>
    <s v="053728000100330000"/>
    <x v="8"/>
    <x v="3"/>
    <s v="Revisor Puntos de Conexión Metrosur"/>
    <x v="0"/>
    <x v="0"/>
    <x v="4"/>
    <x v="273"/>
    <s v="2 días 17:12"/>
    <x v="257"/>
    <x v="0"/>
    <s v="SIN DATO"/>
    <s v="SIN DATO"/>
    <s v="SIN DATO"/>
    <s v="SIN DATO"/>
    <n v="-75.598268050000001"/>
    <n v="6.2324571600000001"/>
    <s v="SUR-ENE"/>
    <x v="0"/>
    <s v="2"/>
    <x v="0"/>
  </r>
  <r>
    <x v="276"/>
    <x v="0"/>
    <s v="NUEVO"/>
    <s v="ENEDOM"/>
    <d v="2026-02-10T13:45:58"/>
    <x v="274"/>
    <n v="32354495"/>
    <s v="LINA MARCELA ACEVEDO VELEZ"/>
    <s v="SIN DATOS"/>
    <s v="3215307096"/>
    <x v="276"/>
    <x v="8"/>
    <s v="146009137240000001"/>
    <x v="8"/>
    <x v="0"/>
    <s v="Habilitación Viviendas Metrosur"/>
    <x v="1"/>
    <x v="1"/>
    <x v="2"/>
    <x v="274"/>
    <s v="0 días 15:59"/>
    <x v="258"/>
    <x v="1"/>
    <s v="9/02/2026 16:30:40"/>
    <s v="DESCARTADO"/>
    <s v="ORLANDO DE JESUS TORRES TORRES"/>
    <s v="520 falta redes de uso general 40 mts de triplex más 1 poste vereda el hueco trafo 34141"/>
    <n v="-75.656755000000004"/>
    <n v="6.3118825300000001"/>
    <s v="SUR-ENE"/>
    <x v="0"/>
    <s v="1"/>
    <x v="1"/>
  </r>
  <r>
    <x v="277"/>
    <x v="2"/>
    <s v="NUEVO"/>
    <s v="ENENOR"/>
    <d v="2026-01-16T15:35:39"/>
    <x v="275"/>
    <n v="15355033"/>
    <s v="ALIRIO ARANGO BOTERO"/>
    <s v="SIN DATOS"/>
    <s v="3216156732"/>
    <x v="277"/>
    <x v="19"/>
    <s v="190450100055200001"/>
    <x v="19"/>
    <x v="4"/>
    <s v="Revisor Instalac. Regadas Oriente"/>
    <x v="0"/>
    <x v="0"/>
    <x v="0"/>
    <x v="275"/>
    <s v="5 días 08:29"/>
    <x v="28"/>
    <x v="1"/>
    <s v="SIN DATO"/>
    <s v="SIN DATO"/>
    <s v="SIN DATO"/>
    <s v="SIN DATO"/>
    <n v="-75.316419170000003"/>
    <n v="5.88289917"/>
    <s v="SUR-ENE"/>
    <x v="1"/>
    <s v="1"/>
    <x v="1"/>
  </r>
  <r>
    <x v="278"/>
    <x v="0"/>
    <s v="NUEVO"/>
    <s v="ENERES"/>
    <d v="2026-01-19T08:51:20"/>
    <x v="276"/>
    <n v="98495613"/>
    <s v="CARLOS AUGUSTO GALLEGO BETANCUR"/>
    <s v="SIN DATOS"/>
    <s v="3163459813"/>
    <x v="278"/>
    <x v="58"/>
    <s v="190550200605700102"/>
    <x v="57"/>
    <x v="1"/>
    <s v="Region Nordeste"/>
    <x v="1"/>
    <x v="0"/>
    <x v="1"/>
    <x v="276"/>
    <s v="8 días 11:20"/>
    <x v="259"/>
    <x v="0"/>
    <s v="SIN DATO"/>
    <s v="SIN DATO"/>
    <s v="SIN DATO"/>
    <s v="SIN DATO"/>
    <n v="-75.22701232"/>
    <n v="6.53606277"/>
    <s v="SUR-ENE"/>
    <x v="2"/>
    <s v="1"/>
    <x v="0"/>
  </r>
  <r>
    <x v="279"/>
    <x v="0"/>
    <s v="NUEVO"/>
    <s v="ENERES"/>
    <d v="2026-01-19T09:11:27"/>
    <x v="277"/>
    <n v="1038410033"/>
    <s v="ANDRES FELIPE LOZANO GIRALDO"/>
    <s v="SIN DATOS"/>
    <s v="3207620955"/>
    <x v="279"/>
    <x v="30"/>
    <s v="190042200863151002"/>
    <x v="30"/>
    <x v="1"/>
    <s v="Region Occidente"/>
    <x v="1"/>
    <x v="0"/>
    <x v="1"/>
    <x v="277"/>
    <s v="7 días 13:26"/>
    <x v="260"/>
    <x v="1"/>
    <s v="SIN DATO"/>
    <s v="SIN DATO"/>
    <s v="SIN DATO"/>
    <s v="SIN DATO"/>
    <n v="-75.823097000000004"/>
    <n v="6.4689690000000004"/>
    <s v="SUR-ENE"/>
    <x v="4"/>
    <s v="1"/>
    <x v="1"/>
  </r>
  <r>
    <x v="280"/>
    <x v="2"/>
    <s v="NUEVO"/>
    <s v="ENENOR"/>
    <d v="2026-01-19T09:21:29"/>
    <x v="278"/>
    <n v="70693094"/>
    <s v="LEON DARIO HOYOS GOMEZ"/>
    <s v="SIN DATOS"/>
    <s v="3148031372"/>
    <x v="280"/>
    <x v="50"/>
    <s v="190697100854050001"/>
    <x v="49"/>
    <x v="4"/>
    <s v="Revisor Instalac. Regadas Oriente"/>
    <x v="0"/>
    <x v="0"/>
    <x v="0"/>
    <x v="278"/>
    <s v="7 días 12:54"/>
    <x v="250"/>
    <x v="1"/>
    <s v="SIN DATO"/>
    <s v="SIN DATO"/>
    <s v="SIN DATO"/>
    <s v="SIN DATO"/>
    <n v="-75.259440080000005"/>
    <n v="6.1321252499999996"/>
    <s v="SUR-ENE"/>
    <x v="1"/>
    <s v="1"/>
    <x v="1"/>
  </r>
  <r>
    <x v="281"/>
    <x v="0"/>
    <s v="NUEVO"/>
    <s v="ENERES"/>
    <d v="2026-01-19T09:49:10"/>
    <x v="279"/>
    <n v="42789912"/>
    <s v="DORA ELCY TAMAYO SUAREZ"/>
    <s v="SIN DATOS"/>
    <s v="3193783640"/>
    <x v="281"/>
    <x v="13"/>
    <s v="190680200430560002"/>
    <x v="14"/>
    <x v="1"/>
    <s v="Revisor Instala. Regadas Suroeste"/>
    <x v="1"/>
    <x v="0"/>
    <x v="1"/>
    <x v="279"/>
    <s v="3 días 13:30"/>
    <x v="261"/>
    <x v="1"/>
    <s v="SIN DATO"/>
    <s v="SIN DATO"/>
    <s v="SIN DATO"/>
    <s v="SIN DATO"/>
    <n v="-75.570619559999997"/>
    <n v="5.88840378"/>
    <s v="SUR-ENE"/>
    <x v="3"/>
    <s v="1"/>
    <x v="1"/>
  </r>
  <r>
    <x v="282"/>
    <x v="0"/>
    <s v="NUEVO"/>
    <s v="ENERES"/>
    <d v="2026-01-19T09:53:59"/>
    <x v="280"/>
    <n v="1035921084"/>
    <s v="JUAN PABLO MONTOYA RIVERA"/>
    <s v="SIN DATOS"/>
    <s v="3147513943"/>
    <x v="282"/>
    <x v="7"/>
    <s v="190318101685500002"/>
    <x v="7"/>
    <x v="1"/>
    <s v="Revisor Instalac. Regadas Oriente"/>
    <x v="0"/>
    <x v="0"/>
    <x v="0"/>
    <x v="280"/>
    <s v="6 días 08:19"/>
    <x v="262"/>
    <x v="1"/>
    <s v="SIN DATO"/>
    <s v="SIN DATO"/>
    <s v="SIN DATO"/>
    <s v="SIN DATO"/>
    <n v="-75.437716449999996"/>
    <n v="6.2770446700000004"/>
    <s v="SUR-ENE"/>
    <x v="1"/>
    <s v="1"/>
    <x v="1"/>
  </r>
  <r>
    <x v="283"/>
    <x v="0"/>
    <s v="NUEVO"/>
    <s v="ENERES"/>
    <d v="2026-01-19T12:56:20"/>
    <x v="281"/>
    <n v="8152966"/>
    <s v="HONORIO DE JESUS ORTIZ HENAO"/>
    <s v="SIN DATOS"/>
    <s v="3207221902"/>
    <x v="283"/>
    <x v="8"/>
    <s v="043820008000204408"/>
    <x v="8"/>
    <x v="1"/>
    <s v="Revisor Instal. Regadas Metrosur"/>
    <x v="0"/>
    <x v="0"/>
    <x v="0"/>
    <x v="281"/>
    <s v="0 días 08:02"/>
    <x v="263"/>
    <x v="1"/>
    <s v="SIN DATO"/>
    <s v="SIN DATO"/>
    <s v="SIN DATO"/>
    <s v="SIN DATO"/>
    <n v="-75.656322000000003"/>
    <n v="6.1865680000000003"/>
    <s v="SUR-ENE"/>
    <x v="0"/>
    <s v="1"/>
    <x v="1"/>
  </r>
  <r>
    <x v="284"/>
    <x v="0"/>
    <s v="NUEVO"/>
    <s v="ENERES"/>
    <d v="2026-01-19T13:22:18"/>
    <x v="282"/>
    <n v="70906795"/>
    <s v="FABIAN DE JESUS ALZATE ARISTIZABAL"/>
    <s v="SIN DATOS"/>
    <s v="3192252982"/>
    <x v="284"/>
    <x v="5"/>
    <s v="190440200812125006"/>
    <x v="5"/>
    <x v="1"/>
    <s v="Revisor Instalac. Regadas Oriente"/>
    <x v="1"/>
    <x v="0"/>
    <x v="1"/>
    <x v="282"/>
    <s v="11 días 11:30"/>
    <x v="135"/>
    <x v="3"/>
    <s v="SIN DATO"/>
    <s v="SIN DATO"/>
    <s v="SIN DATO"/>
    <s v="SIN DATO"/>
    <n v="-75.287128999999993"/>
    <n v="6.2197040000000001"/>
    <s v="SUR-ENE"/>
    <x v="1"/>
    <s v="1"/>
    <x v="3"/>
  </r>
  <r>
    <x v="285"/>
    <x v="0"/>
    <s v="NUEVO"/>
    <s v="ENEDOM"/>
    <d v="2026-03-03T10:10:15"/>
    <x v="283"/>
    <n v="1063646328"/>
    <s v="BILARDO ALVAREZ TORREGLOSA"/>
    <s v="SIN DATOS"/>
    <s v="3207790204"/>
    <x v="285"/>
    <x v="8"/>
    <s v="055124206110542040"/>
    <x v="8"/>
    <x v="0"/>
    <s v="Habilitación Viviendas Metrosur"/>
    <x v="0"/>
    <x v="0"/>
    <x v="0"/>
    <x v="283"/>
    <s v="0 días 10:10"/>
    <x v="264"/>
    <x v="1"/>
    <s v="2/03/2026 14:49:33"/>
    <s v="EFECTIVO PARA HV"/>
    <s v="CARLOS MARIO IDARRAGA MEJIA"/>
    <s v="HV más interna 2 piso trafo 61088"/>
    <n v="-75.538160020000007"/>
    <n v="6.2391899899999999"/>
    <s v="SUR-ENE"/>
    <x v="0"/>
    <s v="1"/>
    <x v="1"/>
  </r>
  <r>
    <x v="286"/>
    <x v="0"/>
    <s v="NUEVO"/>
    <s v="ENERES"/>
    <d v="2026-01-19T15:12:01"/>
    <x v="284"/>
    <n v="42789912"/>
    <s v="DORA ELCY TAMAYO SUAREZ"/>
    <s v="SIN DATOS"/>
    <s v="3193783640"/>
    <x v="286"/>
    <x v="13"/>
    <s v="190680200430560003"/>
    <x v="14"/>
    <x v="1"/>
    <s v="Revisor Instala. Regadas Suroeste"/>
    <x v="1"/>
    <x v="0"/>
    <x v="1"/>
    <x v="284"/>
    <s v="3 días 11:50"/>
    <x v="265"/>
    <x v="1"/>
    <s v="SIN DATO"/>
    <s v="SIN DATO"/>
    <s v="SIN DATO"/>
    <s v="SIN DATO"/>
    <n v="-75.570619559999997"/>
    <n v="5.88840378"/>
    <s v="SUR-ENE"/>
    <x v="3"/>
    <s v="1"/>
    <x v="1"/>
  </r>
  <r>
    <x v="287"/>
    <x v="0"/>
    <s v="NUEVO"/>
    <s v="ENEDOM"/>
    <d v="2026-01-26T06:37:52"/>
    <x v="285"/>
    <n v="1010192081"/>
    <s v="JORGE LUIS PRETEL PADILLA"/>
    <s v="SIN DATOS"/>
    <s v="3233294113"/>
    <x v="287"/>
    <x v="2"/>
    <s v="190735100148400002"/>
    <x v="2"/>
    <x v="0"/>
    <s v="Region Nordeste"/>
    <x v="0"/>
    <x v="1"/>
    <x v="0"/>
    <x v="285"/>
    <s v="0 días 09:25"/>
    <x v="266"/>
    <x v="1"/>
    <s v="SIN DATO"/>
    <s v="SIN DATO"/>
    <s v="SIN DATO"/>
    <s v="SIN DATO"/>
    <n v="-74.705455499999999"/>
    <n v="7.0746860600000003"/>
    <s v="SUR-ENE"/>
    <x v="2"/>
    <s v="1"/>
    <x v="1"/>
  </r>
  <r>
    <x v="288"/>
    <x v="0"/>
    <s v="NUEVO"/>
    <s v="ENERES"/>
    <d v="2026-01-19T15:38:20"/>
    <x v="286"/>
    <n v="35891932"/>
    <s v="LEIVIS SURLEY MOSQUERA LEUDO"/>
    <s v="SIN DATOS"/>
    <s v="3005051192"/>
    <x v="288"/>
    <x v="8"/>
    <s v="055216105220290242"/>
    <x v="8"/>
    <x v="1"/>
    <s v="Revisor Instal. Regadas Metrosur"/>
    <x v="0"/>
    <x v="0"/>
    <x v="0"/>
    <x v="286"/>
    <s v="3 días 17:05"/>
    <x v="267"/>
    <x v="1"/>
    <s v="SIN DATO"/>
    <s v="SIN DATO"/>
    <s v="SIN DATO"/>
    <s v="SIN DATO"/>
    <n v="-75.545724160000006"/>
    <n v="6.2459517399999998"/>
    <s v="SUR-ENE"/>
    <x v="0"/>
    <s v="1"/>
    <x v="1"/>
  </r>
  <r>
    <x v="289"/>
    <x v="0"/>
    <s v="NUEVO"/>
    <s v="ENERES"/>
    <d v="2026-01-19T15:51:59"/>
    <x v="287"/>
    <n v="98635308"/>
    <s v="JUAN CARLOS MUÑOZ PALACIO"/>
    <s v="SIN DATOS"/>
    <s v="3045877003"/>
    <x v="289"/>
    <x v="8"/>
    <s v="040822009004501225"/>
    <x v="8"/>
    <x v="1"/>
    <s v="Revisor Instal. Regadas Metrosur"/>
    <x v="0"/>
    <x v="0"/>
    <x v="0"/>
    <x v="287"/>
    <s v="2 días 17:53"/>
    <x v="268"/>
    <x v="1"/>
    <s v="SIN DATO"/>
    <s v="SIN DATO"/>
    <s v="SIN DATO"/>
    <s v="SIN DATO"/>
    <n v="-75.606694000000005"/>
    <n v="6.199103"/>
    <s v="SUR-ENE"/>
    <x v="0"/>
    <s v="1"/>
    <x v="1"/>
  </r>
  <r>
    <x v="290"/>
    <x v="0"/>
    <s v="NUEVO"/>
    <s v="ENERES"/>
    <d v="2026-01-19T15:55:05"/>
    <x v="288"/>
    <n v="35891932"/>
    <s v="LEIVIS SURLEY MOSQUERA LEUDO"/>
    <s v="SIN DATOS"/>
    <s v="3005051192"/>
    <x v="290"/>
    <x v="8"/>
    <s v="055216105220290342"/>
    <x v="8"/>
    <x v="1"/>
    <s v="Revisor Instal. Regadas Metrosur"/>
    <x v="0"/>
    <x v="0"/>
    <x v="0"/>
    <x v="288"/>
    <s v="3 días 16:57"/>
    <x v="269"/>
    <x v="1"/>
    <s v="SIN DATO"/>
    <s v="SIN DATO"/>
    <s v="SIN DATO"/>
    <s v="SIN DATO"/>
    <n v="-75.545724160000006"/>
    <n v="6.2459517399999998"/>
    <s v="SUR-ENE"/>
    <x v="0"/>
    <s v="1"/>
    <x v="1"/>
  </r>
  <r>
    <x v="291"/>
    <x v="0"/>
    <s v="NUEVO"/>
    <s v="ENERES"/>
    <d v="2026-01-19T16:55:03"/>
    <x v="289"/>
    <n v="35891932"/>
    <s v="LEIVIS SURLEY MOSQUERA LEUDO"/>
    <s v="SIN DATOS"/>
    <s v="3005051192"/>
    <x v="291"/>
    <x v="8"/>
    <s v="055216105220290343"/>
    <x v="8"/>
    <x v="1"/>
    <s v="Revisor Instal. Regadas Metrosur"/>
    <x v="0"/>
    <x v="0"/>
    <x v="0"/>
    <x v="289"/>
    <s v="3 días 16:58"/>
    <x v="270"/>
    <x v="1"/>
    <s v="SIN DATO"/>
    <s v="SIN DATO"/>
    <s v="SIN DATO"/>
    <s v="SIN DATO"/>
    <n v="-75.545724160000006"/>
    <n v="6.2459517399999998"/>
    <s v="SUR-ENE"/>
    <x v="0"/>
    <s v="1"/>
    <x v="1"/>
  </r>
  <r>
    <x v="292"/>
    <x v="0"/>
    <s v="NUEVO"/>
    <s v="ENERES"/>
    <d v="2026-01-19T17:45:20"/>
    <x v="290"/>
    <n v="70906795"/>
    <s v="FABIAN DE JESUS ALZATE ARISTIZABAL"/>
    <s v="SIN DATOS"/>
    <s v="3192252982"/>
    <x v="292"/>
    <x v="5"/>
    <s v="190440200812125010"/>
    <x v="5"/>
    <x v="1"/>
    <s v="Revisor Instalac. Regadas Oriente"/>
    <x v="1"/>
    <x v="0"/>
    <x v="1"/>
    <x v="290"/>
    <s v="11 días 11:16"/>
    <x v="135"/>
    <x v="3"/>
    <s v="SIN DATO"/>
    <s v="SIN DATO"/>
    <s v="SIN DATO"/>
    <s v="SIN DATO"/>
    <n v="-75.287128999999993"/>
    <n v="6.2197040000000001"/>
    <s v="SUR-ENE"/>
    <x v="1"/>
    <s v="1"/>
    <x v="3"/>
  </r>
  <r>
    <x v="293"/>
    <x v="0"/>
    <s v="NUEVO"/>
    <s v="ENEDOM"/>
    <d v="2026-01-21T10:37:22"/>
    <x v="291"/>
    <n v="1128477325"/>
    <s v="CAROLINA  CADAVID GIRALDO"/>
    <s v="4224147"/>
    <s v="3117784701"/>
    <x v="293"/>
    <x v="7"/>
    <s v="130025730400000004"/>
    <x v="7"/>
    <x v="0"/>
    <s v="Habilitación Viviendas Oriente"/>
    <x v="1"/>
    <x v="0"/>
    <x v="2"/>
    <x v="291"/>
    <s v="30 días 10:37"/>
    <x v="135"/>
    <x v="3"/>
    <s v="SIN DATO"/>
    <s v="SIN DATO"/>
    <s v="SIN DATO"/>
    <s v="SIN DATO"/>
    <n v="-75.471273409999995"/>
    <n v="6.2280086399999997"/>
    <s v="SUR-ENE"/>
    <x v="1"/>
    <s v="1"/>
    <x v="3"/>
  </r>
  <r>
    <x v="294"/>
    <x v="0"/>
    <s v="NUEVO"/>
    <s v="ENERES"/>
    <d v="2026-01-20T07:47:03"/>
    <x v="292"/>
    <n v="1036612128"/>
    <s v="CLAUDIA PATRICIA CHAVERRA MORENO"/>
    <s v="SIN DATOS"/>
    <s v="3226394591"/>
    <x v="294"/>
    <x v="5"/>
    <s v="190440200812250001"/>
    <x v="5"/>
    <x v="1"/>
    <s v="Revisor Instalac. Regadas Oriente"/>
    <x v="1"/>
    <x v="0"/>
    <x v="1"/>
    <x v="292"/>
    <s v="3 días 10:22"/>
    <x v="271"/>
    <x v="1"/>
    <s v="SIN DATO"/>
    <s v="SIN DATO"/>
    <s v="SIN DATO"/>
    <s v="SIN DATO"/>
    <n v="-75.283478000000002"/>
    <n v="6.2177730000000002"/>
    <s v="SUR-ENE"/>
    <x v="1"/>
    <s v="1"/>
    <x v="1"/>
  </r>
  <r>
    <x v="295"/>
    <x v="3"/>
    <s v="NUEVO"/>
    <s v="ENEMVI"/>
    <d v="2026-01-20T08:21:18"/>
    <x v="293"/>
    <n v="43613014"/>
    <s v="ALINA CECILIA VILLEGAS VIVARES"/>
    <s v="SIN DATOS"/>
    <s v="3008260286"/>
    <x v="295"/>
    <x v="48"/>
    <s v="190656200485900000"/>
    <x v="47"/>
    <x v="6"/>
    <s v="Region Occidente"/>
    <x v="1"/>
    <x v="0"/>
    <x v="5"/>
    <x v="293"/>
    <s v="11 días 06:55"/>
    <x v="272"/>
    <x v="1"/>
    <s v="SIN DATO"/>
    <s v="SIN DATO"/>
    <s v="SIN DATO"/>
    <s v="SIN DATO"/>
    <n v="-75.715320230000003"/>
    <n v="6.4448987200000003"/>
    <s v="SUR-ENE"/>
    <x v="4"/>
    <s v="1"/>
    <x v="1"/>
  </r>
  <r>
    <x v="296"/>
    <x v="0"/>
    <s v="NUEVO"/>
    <s v="ENERES"/>
    <d v="2026-01-20T08:54:22"/>
    <x v="294"/>
    <n v="39443034"/>
    <s v="MARGARITA MARIA GIRALDO FRANCO"/>
    <s v="SIN DATOS"/>
    <s v="3228284255"/>
    <x v="296"/>
    <x v="5"/>
    <s v="190440200562812029"/>
    <x v="5"/>
    <x v="1"/>
    <s v="Revisor Instalac. Regadas Oriente"/>
    <x v="1"/>
    <x v="0"/>
    <x v="1"/>
    <x v="294"/>
    <s v="4 días 10:05"/>
    <x v="273"/>
    <x v="1"/>
    <s v="SIN DATO"/>
    <s v="SIN DATO"/>
    <s v="SIN DATO"/>
    <s v="SIN DATO"/>
    <n v="-75.334691829999997"/>
    <n v="6.1497571500000001"/>
    <s v="SUR-ENE"/>
    <x v="1"/>
    <s v="1"/>
    <x v="1"/>
  </r>
  <r>
    <x v="297"/>
    <x v="0"/>
    <s v="NUEVO"/>
    <s v="ENEDOM"/>
    <d v="2026-02-06T11:28:18"/>
    <x v="295"/>
    <n v="43556636"/>
    <s v="GLADIS ELENA MUÑOZ HERRERA"/>
    <s v="4278515"/>
    <s v="3207000512"/>
    <x v="297"/>
    <x v="8"/>
    <s v="086427005100800111"/>
    <x v="8"/>
    <x v="8"/>
    <s v="SIN DATOS"/>
    <x v="0"/>
    <x v="1"/>
    <x v="6"/>
    <x v="295"/>
    <s v="18 días 11:28"/>
    <x v="135"/>
    <x v="3"/>
    <s v="SIN DATO"/>
    <s v="SIN DATO"/>
    <s v="SIN DATO"/>
    <s v="SIN DATO"/>
    <n v="-75.644036999999997"/>
    <n v="6.2827609999999998"/>
    <s v="SUR-ENE"/>
    <x v="0"/>
    <s v="1"/>
    <x v="3"/>
  </r>
  <r>
    <x v="298"/>
    <x v="0"/>
    <s v="NUEVO"/>
    <s v="ENERES"/>
    <d v="2026-01-20T11:29:35"/>
    <x v="296"/>
    <n v="70383614"/>
    <s v="FRANCISCO ANTONIO GIRALDO PELAEZ"/>
    <s v="SIN DATOS"/>
    <s v="3012488170"/>
    <x v="298"/>
    <x v="23"/>
    <s v="190617200664851001"/>
    <x v="23"/>
    <x v="1"/>
    <s v="Revisor Instalac. Regadas Oriente"/>
    <x v="1"/>
    <x v="0"/>
    <x v="1"/>
    <x v="296"/>
    <s v="9 días 09:19"/>
    <x v="274"/>
    <x v="0"/>
    <s v="SIN DATO"/>
    <s v="SIN DATO"/>
    <s v="SIN DATO"/>
    <s v="SIN DATO"/>
    <n v="-75.396069589999996"/>
    <n v="6.1296583699999996"/>
    <s v="SUR-ENE"/>
    <x v="1"/>
    <s v="1"/>
    <x v="0"/>
  </r>
  <r>
    <x v="299"/>
    <x v="0"/>
    <s v="NUEVO"/>
    <s v="ENEDOM"/>
    <d v="2026-01-27T13:33:08"/>
    <x v="297"/>
    <n v="98765141"/>
    <s v="OSCAR DANILO RAMOS TORRES"/>
    <s v="4994025"/>
    <s v="3205052524"/>
    <x v="299"/>
    <x v="58"/>
    <s v="190690100354700002"/>
    <x v="57"/>
    <x v="0"/>
    <s v="Region Nordeste"/>
    <x v="0"/>
    <x v="0"/>
    <x v="0"/>
    <x v="297"/>
    <s v="6 días 11:16"/>
    <x v="275"/>
    <x v="1"/>
    <s v="SIN DATO"/>
    <s v="SIN DATO"/>
    <s v="SIN DATO"/>
    <s v="SIN DATO"/>
    <n v="-75.171883550000004"/>
    <n v="6.4755102000000004"/>
    <s v="SUR-ENE"/>
    <x v="2"/>
    <s v="1"/>
    <x v="1"/>
  </r>
  <r>
    <x v="300"/>
    <x v="2"/>
    <s v="NUEVO"/>
    <s v="ENENOR"/>
    <d v="2026-01-20T13:32:28"/>
    <x v="298"/>
    <n v="901478286"/>
    <s v="AGRO FUENTE VERDE SAS"/>
    <s v="8670405"/>
    <s v="3216042494"/>
    <x v="300"/>
    <x v="46"/>
    <s v="190206200479820001"/>
    <x v="45"/>
    <x v="4"/>
    <s v="Revisor Instalac. Regadas Oriente"/>
    <x v="1"/>
    <x v="0"/>
    <x v="1"/>
    <x v="298"/>
    <s v="31 días 13:32"/>
    <x v="135"/>
    <x v="3"/>
    <s v="SIN DATO"/>
    <s v="SIN DATO"/>
    <s v="SIN DATO"/>
    <s v="SIN DATO"/>
    <n v="-75.270495580000002"/>
    <n v="6.4062086499999999"/>
    <s v="SUR-ENE"/>
    <x v="1"/>
    <s v="1"/>
    <x v="3"/>
  </r>
  <r>
    <x v="301"/>
    <x v="0"/>
    <s v="NUEVO"/>
    <s v="ENEDOM"/>
    <d v="2026-01-28T06:37:17"/>
    <x v="299"/>
    <n v="42940798"/>
    <s v="OFIR YADIRA TRIANA PRISCO"/>
    <s v="SIN DATOS"/>
    <s v="3137649423"/>
    <x v="301"/>
    <x v="2"/>
    <s v="190736105391600001"/>
    <x v="2"/>
    <x v="0"/>
    <s v="Region Nordeste"/>
    <x v="0"/>
    <x v="0"/>
    <x v="0"/>
    <x v="299"/>
    <s v="7 días 08:22"/>
    <x v="276"/>
    <x v="1"/>
    <s v="SIN DATO"/>
    <s v="SIN DATO"/>
    <s v="SIN DATO"/>
    <s v="SIN DATO"/>
    <n v="-74.714920500000005"/>
    <n v="7.0843726699999996"/>
    <s v="SUR-ENE"/>
    <x v="2"/>
    <s v="1"/>
    <x v="1"/>
  </r>
  <r>
    <x v="302"/>
    <x v="0"/>
    <s v="NUEVO"/>
    <s v="ENERES"/>
    <d v="2026-01-20T15:20:03"/>
    <x v="300"/>
    <n v="70555933"/>
    <s v="FRANCISCO JAVIER MUÑOZ ALZATE"/>
    <s v="3325264"/>
    <s v="3122073713"/>
    <x v="302"/>
    <x v="5"/>
    <s v="190440200635300004"/>
    <x v="5"/>
    <x v="1"/>
    <s v="Revisor Instalac. Regadas Oriente"/>
    <x v="1"/>
    <x v="0"/>
    <x v="1"/>
    <x v="300"/>
    <s v="6 días 18:34"/>
    <x v="277"/>
    <x v="1"/>
    <s v="SIN DATO"/>
    <s v="SIN DATO"/>
    <s v="SIN DATO"/>
    <s v="SIN DATO"/>
    <n v="-75.310275000000004"/>
    <n v="6.1490989999999996"/>
    <s v="SUR-ENE"/>
    <x v="1"/>
    <s v="1"/>
    <x v="1"/>
  </r>
  <r>
    <x v="303"/>
    <x v="0"/>
    <s v="NUEVO"/>
    <s v="ENEDOM"/>
    <d v="2026-01-23T06:09:08"/>
    <x v="301"/>
    <n v="8417234"/>
    <s v="LUIS NEVARDO GUARIN SERNA"/>
    <s v="SIN DATOS"/>
    <s v="3217465881"/>
    <x v="303"/>
    <x v="41"/>
    <s v="190234200563165002"/>
    <x v="40"/>
    <x v="0"/>
    <s v="Region Occidente"/>
    <x v="1"/>
    <x v="0"/>
    <x v="2"/>
    <x v="301"/>
    <s v="11 días 11:30"/>
    <x v="278"/>
    <x v="0"/>
    <s v="SIN DATO"/>
    <s v="SIN DATO"/>
    <s v="SIN DATO"/>
    <s v="SIN DATO"/>
    <n v="-76.240224449999999"/>
    <n v="6.9897663200000002"/>
    <s v="SUR-ENE"/>
    <x v="4"/>
    <s v="1"/>
    <x v="0"/>
  </r>
  <r>
    <x v="304"/>
    <x v="0"/>
    <s v="NUEVO"/>
    <s v="ENEDOM"/>
    <d v="2026-02-27T15:04:00"/>
    <x v="302"/>
    <n v="6444192"/>
    <s v="FERNANDO  QUINTERO"/>
    <s v="5972448"/>
    <s v="3113396358"/>
    <x v="304"/>
    <x v="59"/>
    <s v="167073340000000301"/>
    <x v="58"/>
    <x v="0"/>
    <s v="Habilitación Viviendas Metrosur"/>
    <x v="0"/>
    <x v="0"/>
    <x v="0"/>
    <x v="302"/>
    <s v="3 días 15:04"/>
    <x v="279"/>
    <x v="1"/>
    <s v="27/02/2026 15:09:00"/>
    <s v="EFECTIVO PARA HV"/>
    <s v="ROBINSON DE JESUS ALZATE ARANGO"/>
    <s v="Hv+pase"/>
    <n v="-75.608538420000002"/>
    <n v="6.1357424299999996"/>
    <s v="SUR-ENE"/>
    <x v="0"/>
    <s v="1"/>
    <x v="1"/>
  </r>
  <r>
    <x v="305"/>
    <x v="0"/>
    <s v="NUEVO"/>
    <s v="ENEDOM"/>
    <d v="2026-01-23T06:45:44"/>
    <x v="303"/>
    <n v="98658026"/>
    <s v="CARLOS ANDRES MARIN MARIN"/>
    <s v="4444728"/>
    <s v="3122302012"/>
    <x v="305"/>
    <x v="7"/>
    <s v="130023544001000003"/>
    <x v="7"/>
    <x v="0"/>
    <s v="Habilitación Viviendas Oriente"/>
    <x v="1"/>
    <x v="0"/>
    <x v="2"/>
    <x v="303"/>
    <s v="10 días 09:52"/>
    <x v="280"/>
    <x v="0"/>
    <s v="SIN DATO"/>
    <s v="SIN DATO"/>
    <s v="SIN DATO"/>
    <s v="SIN DATO"/>
    <n v="-75.477872000000005"/>
    <n v="6.2293690000000002"/>
    <s v="SUR-ENE"/>
    <x v="1"/>
    <s v="1"/>
    <x v="0"/>
  </r>
  <r>
    <x v="306"/>
    <x v="2"/>
    <s v="NUEVO"/>
    <s v="ENENOR"/>
    <d v="2026-01-21T11:31:16"/>
    <x v="304"/>
    <n v="8471906"/>
    <s v="JOSE  AICARDO PEREZ GARCIA"/>
    <s v="SIN DATOS"/>
    <s v="3193084824"/>
    <x v="306"/>
    <x v="48"/>
    <s v="190656200951936002"/>
    <x v="47"/>
    <x v="4"/>
    <s v="Region Occidente"/>
    <x v="1"/>
    <x v="0"/>
    <x v="1"/>
    <x v="304"/>
    <s v="4 días 14:18"/>
    <x v="281"/>
    <x v="1"/>
    <s v="SIN DATO"/>
    <s v="SIN DATO"/>
    <s v="SIN DATO"/>
    <s v="SIN DATO"/>
    <n v="-75.653501169999998"/>
    <n v="6.4710675000000002"/>
    <s v="SUR-ENE"/>
    <x v="4"/>
    <s v="1"/>
    <x v="1"/>
  </r>
  <r>
    <x v="307"/>
    <x v="0"/>
    <s v="NUEVO"/>
    <s v="ENERES"/>
    <d v="2026-01-21T11:57:44"/>
    <x v="305"/>
    <n v="8161616"/>
    <s v="ANDRES FELIPE RIVERA ROMERO"/>
    <s v="3325609"/>
    <s v="3187929161"/>
    <x v="307"/>
    <x v="10"/>
    <s v="024225000100560204"/>
    <x v="10"/>
    <x v="1"/>
    <s v="METROSUR Vin. Leg. Ref. Concentrada"/>
    <x v="0"/>
    <x v="0"/>
    <x v="0"/>
    <x v="305"/>
    <s v="5 días 10:19"/>
    <x v="282"/>
    <x v="0"/>
    <s v="26/01/2026 22:25:14"/>
    <s v="DESCARTADO"/>
    <s v="CARLOS ANDRÉS PINO RIOS"/>
    <s v="419 predio en construcción a la vivienda le falta puertas y ventanas "/>
    <n v="-75.581213980000001"/>
    <n v="6.1531821000000004"/>
    <s v="SUR-ENE"/>
    <x v="0"/>
    <s v="1"/>
    <x v="0"/>
  </r>
  <r>
    <x v="308"/>
    <x v="0"/>
    <s v="NUEVO"/>
    <s v="ENEDOM"/>
    <d v="2026-01-21T15:40:51"/>
    <x v="306"/>
    <n v="98533673"/>
    <s v="NELSON ALEJANDRO MALDONADO MUÑOZ"/>
    <s v="5784415"/>
    <s v="3147780025"/>
    <x v="308"/>
    <x v="8"/>
    <s v="040916000001030201"/>
    <x v="8"/>
    <x v="2"/>
    <s v="Habilitación Viviendas Metrosur"/>
    <x v="0"/>
    <x v="0"/>
    <x v="3"/>
    <x v="306"/>
    <s v="0 días 07:54"/>
    <x v="283"/>
    <x v="1"/>
    <s v="SIN DATO"/>
    <s v="SIN DATO"/>
    <s v="SIN DATO"/>
    <s v="SIN DATO"/>
    <n v="-75.610884501000001"/>
    <n v="6.2574398200000596"/>
    <s v="SUR-ENE"/>
    <x v="0"/>
    <s v="1"/>
    <x v="1"/>
  </r>
  <r>
    <x v="309"/>
    <x v="0"/>
    <s v="NUEVO"/>
    <s v="ENERES"/>
    <d v="2026-01-21T16:01:04"/>
    <x v="307"/>
    <n v="70751431"/>
    <s v="GUSTAVO ADOLFO GARCIA ALZATE"/>
    <s v="SIN DATOS"/>
    <s v="3122771814"/>
    <x v="309"/>
    <x v="50"/>
    <s v="190698200679260002"/>
    <x v="49"/>
    <x v="1"/>
    <s v="Revisor Instalac. Regadas Oriente"/>
    <x v="1"/>
    <x v="0"/>
    <x v="1"/>
    <x v="307"/>
    <s v="4 días 10:07"/>
    <x v="239"/>
    <x v="1"/>
    <s v="SIN DATO"/>
    <s v="SIN DATO"/>
    <s v="SIN DATO"/>
    <s v="SIN DATO"/>
    <n v="-75.289906389999999"/>
    <n v="6.1146025499999999"/>
    <s v="SUR-ENE"/>
    <x v="1"/>
    <s v="1"/>
    <x v="1"/>
  </r>
  <r>
    <x v="310"/>
    <x v="0"/>
    <s v="CAMBI"/>
    <s v="ENERES"/>
    <d v="2026-01-21T16:12:58"/>
    <x v="308"/>
    <n v="1017279889"/>
    <s v="DEIXY BEATRIZ ROA FIGUEROA"/>
    <s v="SIN DATOS"/>
    <s v="3234377110"/>
    <x v="310"/>
    <x v="48"/>
    <s v="190656200816705000"/>
    <x v="47"/>
    <x v="5"/>
    <s v="Region Occidente"/>
    <x v="1"/>
    <x v="0"/>
    <x v="1"/>
    <x v="308"/>
    <s v="10 días 13:30"/>
    <x v="284"/>
    <x v="2"/>
    <s v="SIN DATO"/>
    <s v="SIN DATO"/>
    <s v="SIN DATO"/>
    <s v="SIN DATO"/>
    <n v="-75.754306999999997"/>
    <n v="6.4299460000000002"/>
    <s v="SUR-ENE"/>
    <x v="4"/>
    <s v="2"/>
    <x v="2"/>
  </r>
  <r>
    <x v="311"/>
    <x v="0"/>
    <s v="NUEVO"/>
    <s v="ENERES"/>
    <d v="2026-01-21T16:17:15"/>
    <x v="309"/>
    <n v="51701466"/>
    <s v="CILENA CIFUENTES SANDOVAL"/>
    <s v="SIN DATOS"/>
    <s v="3233421040"/>
    <x v="311"/>
    <x v="53"/>
    <s v="190364200926250001"/>
    <x v="52"/>
    <x v="1"/>
    <s v="Revisor Instala. Regadas Suroeste"/>
    <x v="1"/>
    <x v="0"/>
    <x v="1"/>
    <x v="309"/>
    <s v="9 días 09:10"/>
    <x v="285"/>
    <x v="0"/>
    <s v="SIN DATO"/>
    <s v="SIN DATO"/>
    <s v="SIN DATO"/>
    <s v="SIN DATO"/>
    <n v="-75.806271969999997"/>
    <n v="5.6135243800000003"/>
    <s v="SUR-ENE"/>
    <x v="3"/>
    <s v="1"/>
    <x v="0"/>
  </r>
  <r>
    <x v="312"/>
    <x v="3"/>
    <s v="NUEVO"/>
    <s v="ENEMVI"/>
    <d v="2026-01-21T16:50:04"/>
    <x v="310"/>
    <n v="22005107"/>
    <s v="ELPIDIA DE JESUS OSORIO DE BEDOYA"/>
    <s v="SIN DATOS"/>
    <s v="3206257140"/>
    <x v="312"/>
    <x v="48"/>
    <s v="190656200606000000"/>
    <x v="47"/>
    <x v="6"/>
    <s v="Region Occidente"/>
    <x v="1"/>
    <x v="0"/>
    <x v="5"/>
    <x v="310"/>
    <s v="11 días 06:56"/>
    <x v="286"/>
    <x v="1"/>
    <s v="SIN DATO"/>
    <s v="SIN DATO"/>
    <s v="SIN DATO"/>
    <s v="SIN DATO"/>
    <n v="-75.724137029999994"/>
    <n v="6.4503651"/>
    <s v="SUR-ENE"/>
    <x v="4"/>
    <s v="1"/>
    <x v="1"/>
  </r>
  <r>
    <x v="313"/>
    <x v="0"/>
    <s v="NUEVO"/>
    <s v="ENERES"/>
    <d v="2026-01-22T08:41:02"/>
    <x v="311"/>
    <n v="98602436"/>
    <s v="GUIOVANNI VASCO CHAVERRA"/>
    <s v="SIN DATOS"/>
    <s v="3105636404"/>
    <x v="313"/>
    <x v="60"/>
    <s v="190755100017600005"/>
    <x v="59"/>
    <x v="1"/>
    <s v="Revisor Instalac. Regadas Oriente"/>
    <x v="0"/>
    <x v="0"/>
    <x v="0"/>
    <x v="311"/>
    <s v="29 días 08:41"/>
    <x v="135"/>
    <x v="3"/>
    <s v="SIN DATO"/>
    <s v="SIN DATO"/>
    <s v="SIN DATO"/>
    <s v="SIN DATO"/>
    <n v="-74.827098000000007"/>
    <n v="5.8371510000000004"/>
    <s v="SUR-ENE"/>
    <x v="1"/>
    <s v="1"/>
    <x v="3"/>
  </r>
  <r>
    <x v="314"/>
    <x v="0"/>
    <s v="NUEVO"/>
    <s v="ENERES"/>
    <d v="2026-01-22T09:09:24"/>
    <x v="312"/>
    <n v="3424978"/>
    <s v="ANGEL JOSE BRAN GONZALEZ"/>
    <s v="SIN DATOS"/>
    <s v="3226737185"/>
    <x v="314"/>
    <x v="40"/>
    <s v="190042200601350002"/>
    <x v="39"/>
    <x v="1"/>
    <s v="Region Occidente"/>
    <x v="1"/>
    <x v="0"/>
    <x v="1"/>
    <x v="312"/>
    <s v="3 días 09:03"/>
    <x v="287"/>
    <x v="1"/>
    <s v="SIN DATO"/>
    <s v="SIN DATO"/>
    <s v="SIN DATO"/>
    <s v="SIN DATO"/>
    <n v="-75.928291860000002"/>
    <n v="6.4509889100000004"/>
    <s v="SUR-ENE"/>
    <x v="4"/>
    <s v="1"/>
    <x v="1"/>
  </r>
  <r>
    <x v="315"/>
    <x v="0"/>
    <s v="NUEVO"/>
    <s v="ENEDOM"/>
    <d v="2026-02-26T15:33:36"/>
    <x v="313"/>
    <n v="98603491"/>
    <s v="WILSON ANDRES GAVIRIA RAMIREZ"/>
    <s v="SIN DATOS"/>
    <s v="3133459190"/>
    <x v="315"/>
    <x v="47"/>
    <s v="190029200840405101"/>
    <x v="46"/>
    <x v="0"/>
    <s v="Habilitación Viviendas Suroeste"/>
    <x v="1"/>
    <x v="0"/>
    <x v="2"/>
    <x v="313"/>
    <s v="4 días 15:33"/>
    <x v="288"/>
    <x v="1"/>
    <s v="SIN DATO"/>
    <s v="SIN DATO"/>
    <s v="SIN DATO"/>
    <s v="SIN DATO"/>
    <n v="-75.699761499999994"/>
    <n v="6.0747765400000002"/>
    <s v="SUR-ENE"/>
    <x v="3"/>
    <s v="1"/>
    <x v="1"/>
  </r>
  <r>
    <x v="316"/>
    <x v="3"/>
    <s v="NUEVO"/>
    <s v="ENEMVI"/>
    <d v="2026-01-22T11:48:29"/>
    <x v="314"/>
    <n v="1128464686"/>
    <s v="ALEJANDRO VELASQUEZ MARIN"/>
    <s v="SIN DATOS"/>
    <s v="3137234962"/>
    <x v="316"/>
    <x v="8"/>
    <s v="147051975000000000"/>
    <x v="8"/>
    <x v="6"/>
    <s v="METR Mov Red Trans Anderson Castaño"/>
    <x v="1"/>
    <x v="0"/>
    <x v="5"/>
    <x v="314"/>
    <s v="7 días 10:14"/>
    <x v="289"/>
    <x v="1"/>
    <s v="SIN DATO"/>
    <s v="SIN DATO"/>
    <s v="SIN DATO"/>
    <s v="SIN DATO"/>
    <n v="-75.642615000000006"/>
    <n v="6.2937909999999997"/>
    <s v="SUR-ENE"/>
    <x v="0"/>
    <s v="1"/>
    <x v="1"/>
  </r>
  <r>
    <x v="317"/>
    <x v="0"/>
    <s v="NUEVO"/>
    <s v="ENEDOM"/>
    <d v="2026-02-10T10:43:58"/>
    <x v="315"/>
    <n v="98510984"/>
    <s v="CARLOS ALBERTO ORTEGA ESTREDA"/>
    <s v="SIN DATOS"/>
    <s v="3023299259"/>
    <x v="317"/>
    <x v="24"/>
    <s v="159001812000000009"/>
    <x v="24"/>
    <x v="0"/>
    <s v="Habilitación Viviendas Metrosur"/>
    <x v="0"/>
    <x v="0"/>
    <x v="0"/>
    <x v="315"/>
    <s v="2 días 10:55"/>
    <x v="290"/>
    <x v="1"/>
    <s v="SIN DATO"/>
    <s v="SIN DATO"/>
    <s v="SIN DATO"/>
    <s v="SIN DATO"/>
    <n v="-75.66150562"/>
    <n v="6.1677929699999998"/>
    <s v="SUR-ENE"/>
    <x v="0"/>
    <s v="1"/>
    <x v="1"/>
  </r>
  <r>
    <x v="318"/>
    <x v="3"/>
    <s v="NUEVO"/>
    <s v="ENEMVI"/>
    <d v="2026-01-22T14:36:53"/>
    <x v="316"/>
    <n v="1040800001"/>
    <s v="JUAN DIEGO GOEZ DURANGO"/>
    <s v="SIN DATOS"/>
    <s v="3116030458"/>
    <x v="318"/>
    <x v="30"/>
    <s v="190761200575190000"/>
    <x v="30"/>
    <x v="6"/>
    <s v="Region Occidente"/>
    <x v="1"/>
    <x v="0"/>
    <x v="5"/>
    <x v="316"/>
    <s v="15 días 13:38"/>
    <x v="135"/>
    <x v="3"/>
    <s v="SIN DATO"/>
    <s v="SIN DATO"/>
    <s v="SIN DATO"/>
    <s v="SIN DATO"/>
    <n v="-75.761747510000006"/>
    <n v="6.5159217800000002"/>
    <s v="SUR-ENE"/>
    <x v="4"/>
    <s v="1"/>
    <x v="3"/>
  </r>
  <r>
    <x v="319"/>
    <x v="0"/>
    <s v="NUEVO"/>
    <s v="ENERES"/>
    <d v="2026-01-22T17:10:29"/>
    <x v="317"/>
    <n v="35891932"/>
    <s v="LEIVIS SURLEY MOSQUERA LEUDO"/>
    <s v="SIN DATOS"/>
    <s v="3005051192"/>
    <x v="319"/>
    <x v="8"/>
    <s v="055216105220290243"/>
    <x v="8"/>
    <x v="1"/>
    <s v="Revisor Instal. Regadas Metrosur"/>
    <x v="0"/>
    <x v="0"/>
    <x v="0"/>
    <x v="317"/>
    <s v="3 días 16:58"/>
    <x v="270"/>
    <x v="1"/>
    <s v="SIN DATO"/>
    <s v="SIN DATO"/>
    <s v="SIN DATO"/>
    <s v="SIN DATO"/>
    <n v="-75.545724160000006"/>
    <n v="6.2459517399999998"/>
    <s v="SUR-ENE"/>
    <x v="0"/>
    <s v="1"/>
    <x v="1"/>
  </r>
  <r>
    <x v="320"/>
    <x v="0"/>
    <s v="NUEVO"/>
    <s v="ENEDOM"/>
    <d v="2026-01-26T21:58:14"/>
    <x v="318"/>
    <n v="1039625507"/>
    <s v="EDITTH YISELA FLOREZ LOPEZ"/>
    <s v="SIN DATOS"/>
    <s v="3234563090"/>
    <x v="320"/>
    <x v="61"/>
    <s v="190411200780070003"/>
    <x v="60"/>
    <x v="0"/>
    <s v="Region Occidente"/>
    <x v="1"/>
    <x v="0"/>
    <x v="2"/>
    <x v="318"/>
    <s v="11 días 07:26"/>
    <x v="291"/>
    <x v="0"/>
    <s v="SIN DATO"/>
    <s v="SIN DATO"/>
    <s v="SIN DATO"/>
    <s v="SIN DATO"/>
    <n v="-75.827885929999994"/>
    <n v="6.7776774299999998"/>
    <s v="SUR-ENE"/>
    <x v="4"/>
    <s v="1"/>
    <x v="0"/>
  </r>
  <r>
    <x v="321"/>
    <x v="0"/>
    <s v="NUEVO"/>
    <s v="ENERES"/>
    <d v="2026-01-23T08:21:45"/>
    <x v="319"/>
    <n v="70907850"/>
    <s v="CLAVEL DE JESUS GALVIS ROJAS"/>
    <s v="SIN DATOS"/>
    <s v="3147226571"/>
    <x v="321"/>
    <x v="5"/>
    <s v="190440200562150001"/>
    <x v="5"/>
    <x v="1"/>
    <s v="Revisor Instalac. Regadas Oriente"/>
    <x v="1"/>
    <x v="0"/>
    <x v="1"/>
    <x v="319"/>
    <s v="4 días 10:07"/>
    <x v="239"/>
    <x v="1"/>
    <s v="SIN DATO"/>
    <s v="SIN DATO"/>
    <s v="SIN DATO"/>
    <s v="SIN DATO"/>
    <n v="-75.337013999999996"/>
    <n v="6.1556600000000001"/>
    <s v="SUR-ENE"/>
    <x v="1"/>
    <s v="1"/>
    <x v="1"/>
  </r>
  <r>
    <x v="322"/>
    <x v="2"/>
    <s v="NUEVO"/>
    <s v="ENENOR"/>
    <d v="2026-01-23T09:16:55"/>
    <x v="320"/>
    <n v="98544219"/>
    <s v="DIEGO ANDRES BERRIO ECHEVERRI"/>
    <s v="SIN DATOS"/>
    <s v="3206745010"/>
    <x v="322"/>
    <x v="1"/>
    <s v="190674200646870001"/>
    <x v="1"/>
    <x v="4"/>
    <s v="Revisor Instalac. Regadas Oriente"/>
    <x v="1"/>
    <x v="0"/>
    <x v="1"/>
    <x v="320"/>
    <s v="9 días 15:07"/>
    <x v="292"/>
    <x v="0"/>
    <s v="SIN DATO"/>
    <s v="SIN DATO"/>
    <s v="SIN DATO"/>
    <s v="SIN DATO"/>
    <n v="-75.356584999999995"/>
    <n v="6.2611249999999998"/>
    <s v="SUR-ENE"/>
    <x v="1"/>
    <s v="1"/>
    <x v="0"/>
  </r>
  <r>
    <x v="323"/>
    <x v="0"/>
    <s v="CAMBI"/>
    <s v="ENERES"/>
    <d v="2026-01-23T09:28:15"/>
    <x v="321"/>
    <n v="32100529"/>
    <s v="DORIS PEREZ PEREZ"/>
    <s v="8531482"/>
    <s v="3147963904"/>
    <x v="323"/>
    <x v="40"/>
    <s v="190042100342912000"/>
    <x v="39"/>
    <x v="5"/>
    <s v="Region Occidente"/>
    <x v="0"/>
    <x v="0"/>
    <x v="0"/>
    <x v="321"/>
    <s v="5 días 14:35"/>
    <x v="82"/>
    <x v="1"/>
    <s v="SIN DATO"/>
    <s v="SIN DATO"/>
    <s v="SIN DATO"/>
    <s v="SIN DATO"/>
    <n v="-75.820071999999996"/>
    <n v="6.5569559999999996"/>
    <s v="SUR-ENE"/>
    <x v="4"/>
    <s v="2"/>
    <x v="1"/>
  </r>
  <r>
    <x v="324"/>
    <x v="0"/>
    <s v="NUEVO"/>
    <s v="ENEDOM"/>
    <d v="2026-01-29T10:58:40"/>
    <x v="322"/>
    <n v="1094968312"/>
    <s v="YULIETH VANESA BARRIENTOS CHARRY"/>
    <s v="SIN DATOS"/>
    <s v="3104747849"/>
    <x v="324"/>
    <x v="62"/>
    <s v="190390100061900001"/>
    <x v="61"/>
    <x v="0"/>
    <s v="Region Nordeste"/>
    <x v="0"/>
    <x v="0"/>
    <x v="0"/>
    <x v="322"/>
    <s v="7 días 08:41"/>
    <x v="293"/>
    <x v="1"/>
    <s v="SIN DATO"/>
    <s v="SIN DATO"/>
    <s v="SIN DATO"/>
    <s v="SIN DATO"/>
    <n v="-74.57309128"/>
    <n v="6.2264518999999998"/>
    <s v="SUR-ENE"/>
    <x v="2"/>
    <s v="1"/>
    <x v="1"/>
  </r>
  <r>
    <x v="325"/>
    <x v="0"/>
    <s v="NUEVO"/>
    <s v="ENERES"/>
    <d v="2026-01-23T10:36:17"/>
    <x v="323"/>
    <n v="39354413"/>
    <s v="LUZ MARLENY AGUDELO BUSTAMANTE"/>
    <s v="SIN DATOS"/>
    <s v="3233303064"/>
    <x v="325"/>
    <x v="30"/>
    <s v="190761200909000013"/>
    <x v="30"/>
    <x v="1"/>
    <s v="Region Occidente"/>
    <x v="1"/>
    <x v="0"/>
    <x v="1"/>
    <x v="323"/>
    <s v="4 días 15:23"/>
    <x v="294"/>
    <x v="1"/>
    <s v="SIN DATO"/>
    <s v="SIN DATO"/>
    <s v="SIN DATO"/>
    <s v="SIN DATO"/>
    <n v="-75.782075000000006"/>
    <n v="6.5116259999999997"/>
    <s v="SUR-ENE"/>
    <x v="4"/>
    <s v="1"/>
    <x v="1"/>
  </r>
  <r>
    <x v="326"/>
    <x v="0"/>
    <s v="NUEVO"/>
    <s v="ENERES"/>
    <d v="2026-01-23T10:50:42"/>
    <x v="324"/>
    <n v="71373696"/>
    <s v="VICTOR ALEXANDER ARTAEGA ALVAREZ"/>
    <s v="SIN DATOS"/>
    <s v="3218780648"/>
    <x v="326"/>
    <x v="8"/>
    <s v="147052508000000201"/>
    <x v="8"/>
    <x v="1"/>
    <s v="Revisor Instal. Regadas Metrosur"/>
    <x v="1"/>
    <x v="0"/>
    <x v="1"/>
    <x v="324"/>
    <s v="10 días 10:45"/>
    <x v="295"/>
    <x v="2"/>
    <s v="3/03/2026 22:02:51"/>
    <s v="LEGALIZADO"/>
    <s v="JUAN GUILLERMO RIVERA MAZO"/>
    <s v="Legalización "/>
    <n v="-75.641298689999999"/>
    <n v="6.2927216399999999"/>
    <s v="SUR-ENE"/>
    <x v="0"/>
    <s v="1"/>
    <x v="2"/>
  </r>
  <r>
    <x v="327"/>
    <x v="1"/>
    <s v="NUEVO"/>
    <s v="ENECNX"/>
    <d v="2026-01-23T12:49:36"/>
    <x v="325"/>
    <n v="1128464325"/>
    <s v="OSCAR DANIEL SALAZAR CARDONA"/>
    <s v="2170710"/>
    <s v="3233438159"/>
    <x v="327"/>
    <x v="11"/>
    <s v="190376200513000000"/>
    <x v="11"/>
    <x v="3"/>
    <s v="Revisor Punto de Conexión Oriente"/>
    <x v="1"/>
    <x v="0"/>
    <x v="4"/>
    <x v="325"/>
    <s v="2 días 15:01"/>
    <x v="296"/>
    <x v="0"/>
    <s v="SIN DATO"/>
    <s v="SIN DATO"/>
    <s v="SIN DATO"/>
    <s v="SIN DATO"/>
    <n v="-75.433157499999993"/>
    <n v="6.0158558299999996"/>
    <s v="SUR-ENE"/>
    <x v="1"/>
    <s v="1"/>
    <x v="0"/>
  </r>
  <r>
    <x v="328"/>
    <x v="0"/>
    <s v="NUEVO"/>
    <s v="ENEDOM"/>
    <d v="2026-02-02T08:54:00"/>
    <x v="326"/>
    <n v="15436718"/>
    <s v="LEONARDO ORTIZ ZAPATA"/>
    <s v="SIN DATOS"/>
    <s v="3136516799"/>
    <x v="328"/>
    <x v="8"/>
    <s v="122036220000000101"/>
    <x v="8"/>
    <x v="0"/>
    <s v="Habilitación Viviendas Metrosur"/>
    <x v="1"/>
    <x v="0"/>
    <x v="2"/>
    <x v="326"/>
    <s v="6 días 10:00"/>
    <x v="297"/>
    <x v="1"/>
    <s v="26/02/2026 17:44:21"/>
    <s v="EFECTIVO PARA HV"/>
    <s v="ORLANDO DE JESUS TORRES TORRES"/>
    <s v="HV + interna llamar un día antes trafo 31338"/>
    <n v="-75.506944799999999"/>
    <n v="6.1914712400000003"/>
    <s v="SUR-ENE"/>
    <x v="0"/>
    <s v="1"/>
    <x v="1"/>
  </r>
  <r>
    <x v="329"/>
    <x v="0"/>
    <s v="NUEVO"/>
    <s v="ENERES"/>
    <d v="2026-01-23T14:34:58"/>
    <x v="327"/>
    <n v="1035442694"/>
    <s v="CRISTIAN FEDERICO CASTAÑO SUAREZ"/>
    <s v="SIN DATOS"/>
    <s v="3006305652"/>
    <x v="329"/>
    <x v="58"/>
    <s v="190690200618690001"/>
    <x v="57"/>
    <x v="1"/>
    <s v="Region Nordeste"/>
    <x v="1"/>
    <x v="0"/>
    <x v="1"/>
    <x v="327"/>
    <s v="3 días 08:59"/>
    <x v="298"/>
    <x v="1"/>
    <s v="SIN DATO"/>
    <s v="SIN DATO"/>
    <s v="SIN DATO"/>
    <s v="SIN DATO"/>
    <n v="-75.207351320000001"/>
    <n v="6.4842476199999997"/>
    <s v="SUR-ENE"/>
    <x v="2"/>
    <s v="1"/>
    <x v="1"/>
  </r>
  <r>
    <x v="330"/>
    <x v="0"/>
    <s v="NUEVO"/>
    <s v="ENEDOM"/>
    <d v="2026-01-23T15:43:53"/>
    <x v="328"/>
    <n v="1146438327"/>
    <s v="LUZ EDILIA DAVID GRACIANO"/>
    <s v="SIN DATOS"/>
    <s v="3053091727"/>
    <x v="330"/>
    <x v="8"/>
    <s v="085214101100530101"/>
    <x v="8"/>
    <x v="2"/>
    <s v="Habilitación Viviendas Metrosur"/>
    <x v="0"/>
    <x v="0"/>
    <x v="3"/>
    <x v="328"/>
    <s v="5 días 18:37"/>
    <x v="299"/>
    <x v="2"/>
    <s v="SIN DATO"/>
    <s v="SIN DATO"/>
    <s v="SIN DATO"/>
    <s v="SIN DATO"/>
    <n v="-75.628275000000002"/>
    <n v="6.271185"/>
    <s v="SUR-ENE"/>
    <x v="0"/>
    <s v="1"/>
    <x v="2"/>
  </r>
  <r>
    <x v="331"/>
    <x v="2"/>
    <s v="NUEVO"/>
    <s v="ENEDOM"/>
    <d v="2026-02-26T16:02:04"/>
    <x v="329"/>
    <n v="43585679"/>
    <s v="HILDA LORENA USQUIANO"/>
    <s v="4364120"/>
    <s v="3012140622"/>
    <x v="331"/>
    <x v="8"/>
    <s v="054616003100690101"/>
    <x v="8"/>
    <x v="0"/>
    <s v="Habilitación Viviendas Metrosur"/>
    <x v="0"/>
    <x v="0"/>
    <x v="0"/>
    <x v="329"/>
    <s v="4 días 16:02"/>
    <x v="300"/>
    <x v="1"/>
    <s v="17/02/2026 21:31:18"/>
    <s v="DESCARTADO"/>
    <s v="JONNY ALEXANDER GUZMAN CONTRERAS"/>
    <s v="Faltan 2 polos a tierra y un neutro "/>
    <n v="-75.581436859999997"/>
    <n v="6.2519167400000004"/>
    <s v="SUR-ENE"/>
    <x v="0"/>
    <s v="1"/>
    <x v="1"/>
  </r>
  <r>
    <x v="332"/>
    <x v="3"/>
    <s v="NUEVO"/>
    <s v="ENEMVI"/>
    <d v="2026-01-23T19:01:02"/>
    <x v="330"/>
    <n v="98511150"/>
    <s v="GILBERTO DIEZ"/>
    <s v="SIN DATOS"/>
    <s v="3164787449"/>
    <x v="332"/>
    <x v="63"/>
    <s v="190642200547500000"/>
    <x v="62"/>
    <x v="6"/>
    <s v="Equipo Movimiento de Redes Suroeste"/>
    <x v="1"/>
    <x v="0"/>
    <x v="5"/>
    <x v="330"/>
    <s v="11 días 10:53"/>
    <x v="301"/>
    <x v="1"/>
    <s v="SIN DATO"/>
    <s v="SIN DATO"/>
    <s v="SIN DATO"/>
    <s v="SIN DATO"/>
    <n v="-75.945903540000003"/>
    <n v="5.9807440500000002"/>
    <s v="SUR-ENE"/>
    <x v="3"/>
    <s v="1"/>
    <x v="1"/>
  </r>
  <r>
    <x v="333"/>
    <x v="2"/>
    <s v="NUEVO"/>
    <s v="ENENOR"/>
    <d v="2026-01-25T08:54:30"/>
    <x v="331"/>
    <n v="16632272"/>
    <s v="WILLIAM LOPEZ ARBELAEZ"/>
    <s v="SIN DATOS"/>
    <s v="3136148452"/>
    <x v="333"/>
    <x v="0"/>
    <s v="074520105000480000"/>
    <x v="0"/>
    <x v="4"/>
    <s v="Revisor Instal. Regadas Metrosur"/>
    <x v="0"/>
    <x v="0"/>
    <x v="0"/>
    <x v="331"/>
    <s v="3 días 16:38"/>
    <x v="302"/>
    <x v="1"/>
    <s v="25/02/2026 20:20:46"/>
    <s v="DESCARTADO"/>
    <s v="DUBER ALEXANDER RAMIREZ VALENCIA"/>
    <s v="460-470-415_x000a_Instalar medidores en orden como dice la norma por ende las protecciones también. _x000a_Deben presentar retie pleno."/>
    <n v="-75.61309292"/>
    <n v="6.17068175"/>
    <s v="SUR-ENE"/>
    <x v="0"/>
    <s v="1"/>
    <x v="1"/>
  </r>
  <r>
    <x v="334"/>
    <x v="3"/>
    <s v="NUEVO"/>
    <s v="ENEMVI"/>
    <d v="2026-01-26T09:05:44"/>
    <x v="332"/>
    <n v="3561406"/>
    <s v="HUMBERTO DE JESUS RENDON CASTAÑO"/>
    <s v="SIN DATOS"/>
    <s v="3206268397"/>
    <x v="334"/>
    <x v="47"/>
    <s v="190030100067900000"/>
    <x v="46"/>
    <x v="6"/>
    <s v="Equipo Movimiento de Redes Suroeste"/>
    <x v="0"/>
    <x v="0"/>
    <x v="8"/>
    <x v="332"/>
    <s v="5 días 08:10"/>
    <x v="303"/>
    <x v="1"/>
    <s v="SIN DATO"/>
    <s v="SIN DATO"/>
    <s v="SIN DATO"/>
    <s v="SIN DATO"/>
    <n v="-75.706666350000006"/>
    <n v="6.0371254399999996"/>
    <s v="SUR-ENE"/>
    <x v="3"/>
    <s v="1"/>
    <x v="1"/>
  </r>
  <r>
    <x v="335"/>
    <x v="0"/>
    <s v="NUEVO"/>
    <s v="ENEDOM"/>
    <d v="2026-01-27T21:13:28"/>
    <x v="333"/>
    <n v="1007317888"/>
    <s v="HECTOR ALONSO VANEGAS MENESES"/>
    <s v="SIN DATOS"/>
    <s v="3505349561"/>
    <x v="335"/>
    <x v="27"/>
    <s v="190605200051713003"/>
    <x v="27"/>
    <x v="0"/>
    <s v="NORDESTE (HV-Macromed-Const. Redes)"/>
    <x v="1"/>
    <x v="0"/>
    <x v="2"/>
    <x v="333"/>
    <s v="11 días 16:10"/>
    <x v="304"/>
    <x v="0"/>
    <s v="SIN DATO"/>
    <s v="SIN DATO"/>
    <s v="SIN DATO"/>
    <s v="SIN DATO"/>
    <n v="-74.734863230000002"/>
    <n v="6.9522145200000001"/>
    <s v="SUR-ENE"/>
    <x v="2"/>
    <s v="1"/>
    <x v="0"/>
  </r>
  <r>
    <x v="336"/>
    <x v="0"/>
    <s v="NUEVO"/>
    <s v="ENERES"/>
    <d v="2026-01-26T12:12:44"/>
    <x v="334"/>
    <n v="71627619"/>
    <s v="CARLOS MARIO SALDARRIAGA MEJIA"/>
    <s v="SIN DATOS"/>
    <s v="3117247516"/>
    <x v="336"/>
    <x v="23"/>
    <s v="190616100063000054"/>
    <x v="23"/>
    <x v="1"/>
    <s v="Revisor Instalac. Regadas Oriente"/>
    <x v="0"/>
    <x v="0"/>
    <x v="0"/>
    <x v="334"/>
    <s v="5 días 09:17"/>
    <x v="305"/>
    <x v="1"/>
    <s v="SIN DATO"/>
    <s v="SIN DATO"/>
    <s v="SIN DATO"/>
    <s v="SIN DATO"/>
    <n v="-75.374246999999997"/>
    <n v="6.1238919999999997"/>
    <s v="SUR-ENE"/>
    <x v="1"/>
    <s v="1"/>
    <x v="1"/>
  </r>
  <r>
    <x v="337"/>
    <x v="3"/>
    <s v="NUEVO"/>
    <s v="ENEMVI"/>
    <d v="2026-01-26T12:32:38"/>
    <x v="335"/>
    <n v="1023749174"/>
    <s v="YUDI MARCELA GARCIA LOPEZ"/>
    <s v="SIN DATOS"/>
    <s v="3196246385"/>
    <x v="337"/>
    <x v="64"/>
    <s v="190044200578200000"/>
    <x v="63"/>
    <x v="6"/>
    <s v="Region Occidente"/>
    <x v="1"/>
    <x v="0"/>
    <x v="5"/>
    <x v="335"/>
    <s v="8 días 11:17"/>
    <x v="214"/>
    <x v="1"/>
    <s v="SIN DATO"/>
    <s v="SIN DATO"/>
    <s v="SIN DATO"/>
    <s v="SIN DATO"/>
    <n v="-75.955199379999996"/>
    <n v="6.30144167"/>
    <s v="SUR-ENE"/>
    <x v="4"/>
    <s v="1"/>
    <x v="1"/>
  </r>
  <r>
    <x v="338"/>
    <x v="0"/>
    <s v="NUEVO"/>
    <s v="ENEDOM"/>
    <d v="2026-03-03T10:07:18"/>
    <x v="336"/>
    <n v="1037594709"/>
    <s v="WILLER HIGUITA RAMIREZ"/>
    <s v="5924777"/>
    <s v="3016658546"/>
    <x v="338"/>
    <x v="8"/>
    <s v="055918300000920202"/>
    <x v="8"/>
    <x v="0"/>
    <s v="Habilitación Viviendas Metrosur"/>
    <x v="0"/>
    <x v="0"/>
    <x v="0"/>
    <x v="336"/>
    <s v="0 días 10:07"/>
    <x v="239"/>
    <x v="1"/>
    <s v="SIN DATO"/>
    <s v="SIN DATO"/>
    <s v="SIN DATO"/>
    <s v="SIN DATO"/>
    <n v="-75.602860590000006"/>
    <n v="6.2749952899999997"/>
    <s v="SUR-ENE"/>
    <x v="0"/>
    <s v="1"/>
    <x v="1"/>
  </r>
  <r>
    <x v="339"/>
    <x v="0"/>
    <s v="NUEVO"/>
    <s v="ENEDOM"/>
    <d v="2026-03-03T10:09:20"/>
    <x v="337"/>
    <n v="1037594709"/>
    <s v="WILLER HIGUITA RAMIREZ"/>
    <s v="SIN DATOS"/>
    <s v="3016658546"/>
    <x v="339"/>
    <x v="8"/>
    <s v="055918300000920204"/>
    <x v="8"/>
    <x v="0"/>
    <s v="Habilitación Viviendas Metrosur"/>
    <x v="0"/>
    <x v="0"/>
    <x v="0"/>
    <x v="337"/>
    <s v="0 días 10:09"/>
    <x v="306"/>
    <x v="1"/>
    <s v="SIN DATO"/>
    <s v="SIN DATO"/>
    <s v="SIN DATO"/>
    <s v="SIN DATO"/>
    <n v="-75.602860590000006"/>
    <n v="6.2749952899999997"/>
    <s v="SUR-ENE"/>
    <x v="0"/>
    <s v="1"/>
    <x v="1"/>
  </r>
  <r>
    <x v="340"/>
    <x v="0"/>
    <s v="NUEVO"/>
    <s v="ENERES"/>
    <d v="2026-01-26T16:06:47"/>
    <x v="338"/>
    <n v="43473694"/>
    <s v="OFELIA OCAMPO POSADA"/>
    <s v="SIN DATOS"/>
    <s v="3135966914"/>
    <x v="340"/>
    <x v="33"/>
    <s v="190149200751307003"/>
    <x v="33"/>
    <x v="1"/>
    <s v="Revisor Instalac. Regadas Oriente"/>
    <x v="1"/>
    <x v="0"/>
    <x v="1"/>
    <x v="338"/>
    <s v="2 días 08:09"/>
    <x v="307"/>
    <x v="1"/>
    <s v="SIN DATO"/>
    <s v="SIN DATO"/>
    <s v="SIN DATO"/>
    <s v="SIN DATO"/>
    <n v="-75.338978580000003"/>
    <n v="6.06640347"/>
    <s v="SUR-ENE"/>
    <x v="1"/>
    <s v="1"/>
    <x v="1"/>
  </r>
  <r>
    <x v="341"/>
    <x v="0"/>
    <s v="NUEVO"/>
    <s v="ENEDOM"/>
    <d v="2026-02-28T18:49:56"/>
    <x v="339"/>
    <n v="1048016459"/>
    <s v="ROMAN ANTONIO CARTAGENA PINO"/>
    <s v="SIN DATOS"/>
    <s v="3016931617"/>
    <x v="341"/>
    <x v="65"/>
    <s v="190847100067530201"/>
    <x v="64"/>
    <x v="0"/>
    <s v="Region Occidente"/>
    <x v="0"/>
    <x v="1"/>
    <x v="0"/>
    <x v="339"/>
    <s v="3 días 18:49"/>
    <x v="308"/>
    <x v="1"/>
    <s v="SIN DATO"/>
    <s v="SIN DATO"/>
    <s v="SIN DATO"/>
    <s v="SIN DATO"/>
    <n v="-76.132345709999996"/>
    <n v="6.2991209599999998"/>
    <s v="SUR-ENE"/>
    <x v="4"/>
    <s v="1"/>
    <x v="1"/>
  </r>
  <r>
    <x v="342"/>
    <x v="4"/>
    <s v="REUBI"/>
    <s v="ENEPRE"/>
    <d v="2026-01-26T16:13:08"/>
    <x v="340"/>
    <n v="8015173"/>
    <s v="ANDRES SALVADOR RODRIGUEZ BARRIENTOS"/>
    <s v="SIN DATOS"/>
    <s v="3113044174"/>
    <x v="342"/>
    <x v="27"/>
    <s v="190604100289238000"/>
    <x v="27"/>
    <x v="7"/>
    <s v="Region Nordeste"/>
    <x v="0"/>
    <x v="0"/>
    <x v="7"/>
    <x v="340"/>
    <s v="9 días 10:37"/>
    <x v="309"/>
    <x v="0"/>
    <s v="SIN DATO"/>
    <s v="SIN DATO"/>
    <s v="SIN DATO"/>
    <s v="SIN DATO"/>
    <n v="-74.699879999999993"/>
    <n v="7.0216820000000002"/>
    <s v="SUR-ENE"/>
    <x v="2"/>
    <s v="1"/>
    <x v="0"/>
  </r>
  <r>
    <x v="343"/>
    <x v="0"/>
    <s v="NUEVO"/>
    <s v="ENEDOM"/>
    <d v="2026-02-03T06:24:41"/>
    <x v="341"/>
    <n v="71575185"/>
    <s v="FABIAN DARIO TORO MUÑOZ"/>
    <s v="4440776"/>
    <s v="3024177324"/>
    <x v="343"/>
    <x v="58"/>
    <s v="190690100369200001"/>
    <x v="57"/>
    <x v="0"/>
    <s v="Region Nordeste"/>
    <x v="0"/>
    <x v="0"/>
    <x v="0"/>
    <x v="341"/>
    <s v="6 días 18:32"/>
    <x v="310"/>
    <x v="1"/>
    <s v="SIN DATO"/>
    <s v="SIN DATO"/>
    <s v="SIN DATO"/>
    <s v="SIN DATO"/>
    <n v="-75.174273400000004"/>
    <n v="6.4719477799999998"/>
    <s v="SUR-ENE"/>
    <x v="2"/>
    <s v="1"/>
    <x v="1"/>
  </r>
  <r>
    <x v="344"/>
    <x v="4"/>
    <s v="NUEVO"/>
    <s v="ENEPRE"/>
    <d v="2026-01-27T09:59:21"/>
    <x v="342"/>
    <n v="3396977"/>
    <s v="EDGAR DARIO ROJAS BERDUGO"/>
    <s v="SIN DATOS"/>
    <s v="3206652533"/>
    <x v="344"/>
    <x v="10"/>
    <s v="023329004400062000"/>
    <x v="10"/>
    <x v="2"/>
    <s v="Energía Prepago Metrosur"/>
    <x v="0"/>
    <x v="0"/>
    <x v="3"/>
    <x v="342"/>
    <s v="4 días 09:09"/>
    <x v="311"/>
    <x v="0"/>
    <s v="SIN DATO"/>
    <s v="SIN DATO"/>
    <s v="SIN DATO"/>
    <s v="SIN DATO"/>
    <n v="-75.583672000000007"/>
    <n v="6.1706240000000001"/>
    <s v="SUR-ENE"/>
    <x v="0"/>
    <s v="1"/>
    <x v="0"/>
  </r>
  <r>
    <x v="345"/>
    <x v="1"/>
    <s v="NUEVO"/>
    <s v="ENECNX"/>
    <d v="2026-01-27T10:15:35"/>
    <x v="343"/>
    <n v="8414417"/>
    <s v="DANIEL GAVIRIA LARGO"/>
    <s v="2926077"/>
    <s v="3184286578"/>
    <x v="345"/>
    <x v="41"/>
    <s v="190234200779780000"/>
    <x v="40"/>
    <x v="3"/>
    <s v="Region Occidente"/>
    <x v="1"/>
    <x v="1"/>
    <x v="4"/>
    <x v="343"/>
    <s v="0 días 14:30"/>
    <x v="312"/>
    <x v="1"/>
    <s v="SIN DATO"/>
    <s v="SIN DATO"/>
    <s v="SIN DATO"/>
    <s v="SIN DATO"/>
    <n v="-76.410612850000007"/>
    <n v="7.0746588299999997"/>
    <s v="SUR-ENE"/>
    <x v="4"/>
    <s v="1"/>
    <x v="1"/>
  </r>
  <r>
    <x v="346"/>
    <x v="0"/>
    <s v="CAMBI"/>
    <s v="ENERES"/>
    <d v="2026-01-27T10:30:00"/>
    <x v="344"/>
    <n v="1037660404"/>
    <s v="JENNY PAOLA TABORDA ZAPATA"/>
    <s v="SIN DATOS"/>
    <s v="3114762063"/>
    <x v="346"/>
    <x v="7"/>
    <s v="190318204810923000"/>
    <x v="7"/>
    <x v="5"/>
    <s v="Revisor Instalac. Regadas Oriente"/>
    <x v="1"/>
    <x v="0"/>
    <x v="1"/>
    <x v="344"/>
    <s v="9 días 08:13"/>
    <x v="313"/>
    <x v="0"/>
    <s v="SIN DATO"/>
    <s v="SIN DATO"/>
    <s v="SIN DATO"/>
    <s v="SIN DATO"/>
    <n v="-75.452341000000004"/>
    <n v="6.2451379999999999"/>
    <s v="SUR-ENE"/>
    <x v="1"/>
    <s v="2"/>
    <x v="0"/>
  </r>
  <r>
    <x v="347"/>
    <x v="0"/>
    <s v="NUEVO"/>
    <s v="ENERES"/>
    <d v="2026-01-27T10:31:45"/>
    <x v="345"/>
    <n v="8306826"/>
    <s v="FRANCISCO JAVIER ECHANDIA GARCIA"/>
    <s v="3342460"/>
    <s v="3104728232"/>
    <x v="347"/>
    <x v="23"/>
    <s v="190617200686287067"/>
    <x v="23"/>
    <x v="1"/>
    <s v="Revisor Instalac. Regadas Oriente"/>
    <x v="1"/>
    <x v="0"/>
    <x v="1"/>
    <x v="345"/>
    <s v="9 días 13:38"/>
    <x v="314"/>
    <x v="0"/>
    <s v="SIN DATO"/>
    <s v="SIN DATO"/>
    <s v="SIN DATO"/>
    <s v="SIN DATO"/>
    <n v="-75.416765999999996"/>
    <n v="6.1149719999999999"/>
    <s v="SUR-ENE"/>
    <x v="1"/>
    <s v="1"/>
    <x v="0"/>
  </r>
  <r>
    <x v="348"/>
    <x v="4"/>
    <s v="NUEVO"/>
    <s v="ENEPRE"/>
    <d v="2026-01-27T10:36:53"/>
    <x v="346"/>
    <n v="1035391053"/>
    <s v="ANA JULIETA MORA GARCIA"/>
    <s v="SIN DATOS"/>
    <s v="3156188425"/>
    <x v="348"/>
    <x v="49"/>
    <s v="190550200135100001"/>
    <x v="48"/>
    <x v="2"/>
    <s v="Region Nordeste"/>
    <x v="1"/>
    <x v="0"/>
    <x v="6"/>
    <x v="346"/>
    <s v="4 días 09:59"/>
    <x v="315"/>
    <x v="1"/>
    <s v="SIN DATO"/>
    <s v="SIN DATO"/>
    <s v="SIN DATO"/>
    <s v="SIN DATO"/>
    <n v="-75.149647669999993"/>
    <n v="6.6211256699999996"/>
    <s v="SUR-ENE"/>
    <x v="2"/>
    <s v="1"/>
    <x v="1"/>
  </r>
  <r>
    <x v="349"/>
    <x v="2"/>
    <s v="NUEVO"/>
    <s v="ENENOR"/>
    <d v="2026-01-27T11:53:34"/>
    <x v="347"/>
    <n v="900195166"/>
    <s v="CREARCIMIENTOS PROPIEDAD RAIZ S.A.S"/>
    <s v="2660511"/>
    <s v="3122363262"/>
    <x v="349"/>
    <x v="22"/>
    <s v="190607200480998114"/>
    <x v="22"/>
    <x v="4"/>
    <s v="Revisor Instalac. Regadas Oriente"/>
    <x v="1"/>
    <x v="0"/>
    <x v="1"/>
    <x v="347"/>
    <s v="7 días 15:18"/>
    <x v="253"/>
    <x v="1"/>
    <s v="SIN DATO"/>
    <s v="SIN DATO"/>
    <s v="SIN DATO"/>
    <s v="SIN DATO"/>
    <n v="-75.46003863"/>
    <n v="6.0185346700000002"/>
    <s v="SUR-ENE"/>
    <x v="1"/>
    <s v="1"/>
    <x v="1"/>
  </r>
  <r>
    <x v="350"/>
    <x v="2"/>
    <s v="NUEVO"/>
    <s v="ENENOR"/>
    <d v="2026-01-27T12:01:48"/>
    <x v="347"/>
    <n v="900195166"/>
    <s v="CREARCIMIENTOS PROPIEDAD RAIZ S.A.S"/>
    <s v="2660511"/>
    <s v="3122363262"/>
    <x v="350"/>
    <x v="22"/>
    <s v="190607200480998112"/>
    <x v="22"/>
    <x v="4"/>
    <s v="Revisor Instalac. Regadas Oriente"/>
    <x v="1"/>
    <x v="0"/>
    <x v="1"/>
    <x v="347"/>
    <s v="7 días 15:18"/>
    <x v="253"/>
    <x v="1"/>
    <s v="SIN DATO"/>
    <s v="SIN DATO"/>
    <s v="SIN DATO"/>
    <s v="SIN DATO"/>
    <n v="-75.46003863"/>
    <n v="6.0185346700000002"/>
    <s v="SUR-ENE"/>
    <x v="1"/>
    <s v="1"/>
    <x v="1"/>
  </r>
  <r>
    <x v="351"/>
    <x v="2"/>
    <s v="NUEVO"/>
    <s v="ENENOR"/>
    <d v="2026-01-27T12:07:51"/>
    <x v="347"/>
    <n v="900195166"/>
    <s v="CREARCIMIENTOS PROPIEDAD RAIZ S.A.S"/>
    <s v="2660511"/>
    <s v="3122363262"/>
    <x v="351"/>
    <x v="22"/>
    <s v="190607200480998111"/>
    <x v="22"/>
    <x v="4"/>
    <s v="Revisor Instalac. Regadas Oriente"/>
    <x v="1"/>
    <x v="0"/>
    <x v="1"/>
    <x v="347"/>
    <s v="7 días 15:18"/>
    <x v="253"/>
    <x v="1"/>
    <s v="SIN DATO"/>
    <s v="SIN DATO"/>
    <s v="SIN DATO"/>
    <s v="SIN DATO"/>
    <n v="-75.46003863"/>
    <n v="6.0185346700000002"/>
    <s v="SUR-ENE"/>
    <x v="1"/>
    <s v="1"/>
    <x v="1"/>
  </r>
  <r>
    <x v="352"/>
    <x v="0"/>
    <s v="NUEVO"/>
    <s v="ENERES"/>
    <d v="2026-01-27T12:45:45"/>
    <x v="348"/>
    <n v="1017172454"/>
    <s v="ELKIN DARIO VASQUEZ CARDONA"/>
    <s v="SIN DATOS"/>
    <s v="3157561162"/>
    <x v="352"/>
    <x v="0"/>
    <s v="163018706200000301"/>
    <x v="0"/>
    <x v="1"/>
    <s v="Revisor Instal. Regadas Metrosur"/>
    <x v="0"/>
    <x v="0"/>
    <x v="0"/>
    <x v="348"/>
    <s v="5 días 14:56"/>
    <x v="316"/>
    <x v="0"/>
    <s v="2/02/2026 22:42:48"/>
    <s v="DESCARTADO"/>
    <s v="DUBER ALEXANDER RAMIREZ VALENCIA"/>
    <s v="460-470_x000a_Deben instalar acrílico con la dirección y el interior correspondiente. _x000a_Instalar medidores en orden. _x000a_Gabinete a 220 voltios e instalaron medidor a 110 voltios por ende deben instalar barraje neutro adicional en el compartimiento de entrada y corregir la conexión del neutro en el medidor."/>
    <n v="-75.614868860000001"/>
    <n v="6.1757634899999996"/>
    <s v="SUR-ENE"/>
    <x v="0"/>
    <s v="1"/>
    <x v="0"/>
  </r>
  <r>
    <x v="353"/>
    <x v="0"/>
    <s v="NUEVO"/>
    <s v="ENERES"/>
    <d v="2026-01-27T13:25:33"/>
    <x v="349"/>
    <n v="43156002"/>
    <s v="GLORIA MARCELA GIRALDO FRANCO"/>
    <s v="SIN DATOS"/>
    <s v="3113092032"/>
    <x v="353"/>
    <x v="5"/>
    <s v="190440200592355003"/>
    <x v="5"/>
    <x v="1"/>
    <s v="Revisor Instalac. Regadas Oriente"/>
    <x v="1"/>
    <x v="0"/>
    <x v="1"/>
    <x v="349"/>
    <s v="26 días 13:25"/>
    <x v="135"/>
    <x v="3"/>
    <s v="SIN DATO"/>
    <s v="SIN DATO"/>
    <s v="SIN DATO"/>
    <s v="SIN DATO"/>
    <n v="-75.327055000000001"/>
    <n v="6.1374950000000004"/>
    <s v="SUR-ENE"/>
    <x v="1"/>
    <s v="1"/>
    <x v="3"/>
  </r>
  <r>
    <x v="354"/>
    <x v="0"/>
    <s v="NUEVO"/>
    <s v="ENERES"/>
    <d v="2026-01-27T13:46:33"/>
    <x v="350"/>
    <n v="1017151781"/>
    <s v="DORIS ELENA CAICEDO"/>
    <s v="5287618"/>
    <s v="3122594907"/>
    <x v="354"/>
    <x v="8"/>
    <s v="114013375000000001"/>
    <x v="8"/>
    <x v="1"/>
    <s v="Revisor Instal. Regadas Metrosur"/>
    <x v="0"/>
    <x v="0"/>
    <x v="0"/>
    <x v="350"/>
    <s v="2 días 12:45"/>
    <x v="317"/>
    <x v="1"/>
    <s v="SIN DATO"/>
    <s v="SIN DATO"/>
    <s v="SIN DATO"/>
    <s v="SIN DATO"/>
    <n v="-75.610958389999993"/>
    <n v="6.2047060199999997"/>
    <s v="SUR-ENE"/>
    <x v="0"/>
    <s v="1"/>
    <x v="1"/>
  </r>
  <r>
    <x v="355"/>
    <x v="2"/>
    <s v="NUEVO"/>
    <s v="ENENOR"/>
    <d v="2026-01-27T15:29:32"/>
    <x v="351"/>
    <n v="43925927"/>
    <s v="MARIA ALEJANDRA HERNANDEZ ARANGO"/>
    <s v="SIN DATOS"/>
    <s v="3173725845"/>
    <x v="355"/>
    <x v="11"/>
    <s v="190375100822772056"/>
    <x v="11"/>
    <x v="4"/>
    <s v="Revisor Instalac. Regadas Oriente"/>
    <x v="0"/>
    <x v="0"/>
    <x v="0"/>
    <x v="351"/>
    <s v="4 días 13:30"/>
    <x v="318"/>
    <x v="1"/>
    <s v="SIN DATO"/>
    <s v="SIN DATO"/>
    <s v="SIN DATO"/>
    <s v="SIN DATO"/>
    <n v="-75.426303000000004"/>
    <n v="6.0204380000000004"/>
    <s v="SUR-ENE"/>
    <x v="1"/>
    <s v="1"/>
    <x v="1"/>
  </r>
  <r>
    <x v="356"/>
    <x v="1"/>
    <s v="NUEVO"/>
    <s v="ENECNX"/>
    <d v="2026-01-28T08:47:32"/>
    <x v="352"/>
    <n v="43867982"/>
    <s v="ALEJANDRA URIBE RENDON"/>
    <s v="SIN DATOS"/>
    <s v="3006122395"/>
    <x v="356"/>
    <x v="1"/>
    <s v="190674200562175000"/>
    <x v="1"/>
    <x v="3"/>
    <s v="Revisor Punto de Conexión Oriente"/>
    <x v="1"/>
    <x v="0"/>
    <x v="4"/>
    <x v="352"/>
    <s v="3 días 08:22"/>
    <x v="319"/>
    <x v="0"/>
    <s v="SIN DATO"/>
    <s v="SIN DATO"/>
    <s v="SIN DATO"/>
    <s v="SIN DATO"/>
    <n v="-75.334817999999999"/>
    <n v="6.3197580000000002"/>
    <s v="SUR-ENE"/>
    <x v="1"/>
    <s v="1"/>
    <x v="0"/>
  </r>
  <r>
    <x v="357"/>
    <x v="0"/>
    <s v="NUEVO"/>
    <s v="ENEDOM"/>
    <d v="2026-02-09T14:13:10"/>
    <x v="353"/>
    <n v="71793921"/>
    <s v="OSCAR DARIO RIOS GALLEGO"/>
    <s v="SIN DATOS"/>
    <s v="3117359030"/>
    <x v="357"/>
    <x v="10"/>
    <s v="125004613000000101"/>
    <x v="10"/>
    <x v="0"/>
    <s v="Habilitación Viviendas Metrosur"/>
    <x v="1"/>
    <x v="0"/>
    <x v="2"/>
    <x v="353"/>
    <s v="2 días 15:02"/>
    <x v="320"/>
    <x v="1"/>
    <s v="9/02/2026 12:14:07"/>
    <s v="DESCARTADO"/>
    <s v="ROBINSON DE JESUS ALZATE ARANGO"/>
    <s v="520 estaba pendiente por permiso de servidumbre ya la usuaria tiene permiso firmado había sido atendido con otro pedido"/>
    <n v="-75.495901610000004"/>
    <n v="6.1809977399999996"/>
    <s v="SUR-ENE"/>
    <x v="0"/>
    <s v="1"/>
    <x v="1"/>
  </r>
  <r>
    <x v="358"/>
    <x v="0"/>
    <s v="NUEVO"/>
    <s v="ENERES"/>
    <d v="2026-01-28T16:15:43"/>
    <x v="354"/>
    <n v="1037324995"/>
    <s v="SANTIAGO VARGAS VALENCIA"/>
    <s v="SIN DATOS"/>
    <s v="3128336310"/>
    <x v="358"/>
    <x v="53"/>
    <s v="190364200894205001"/>
    <x v="52"/>
    <x v="1"/>
    <s v="Revisor Instala. Regadas Suroeste"/>
    <x v="1"/>
    <x v="0"/>
    <x v="1"/>
    <x v="354"/>
    <s v="6 días 18:06"/>
    <x v="321"/>
    <x v="1"/>
    <s v="SIN DATO"/>
    <s v="SIN DATO"/>
    <s v="SIN DATO"/>
    <s v="SIN DATO"/>
    <n v="-75.810833000000002"/>
    <n v="5.5820340000000002"/>
    <s v="SUR-ENE"/>
    <x v="3"/>
    <s v="1"/>
    <x v="1"/>
  </r>
  <r>
    <x v="359"/>
    <x v="0"/>
    <s v="NUEVO"/>
    <s v="ENEDOM"/>
    <d v="2026-02-02T07:04:57"/>
    <x v="355"/>
    <n v="1045327299"/>
    <s v="LILI JOHANA SANCHEZ RODRIGUEZ"/>
    <s v="SIN DATOS"/>
    <s v="3234178369"/>
    <x v="359"/>
    <x v="2"/>
    <s v="190378200374620001"/>
    <x v="2"/>
    <x v="0"/>
    <s v="NORDESTE (HV-Macromed-Const. Redes)"/>
    <x v="1"/>
    <x v="0"/>
    <x v="2"/>
    <x v="355"/>
    <s v="3 días 09:47"/>
    <x v="322"/>
    <x v="1"/>
    <s v="SIN DATO"/>
    <s v="SIN DATO"/>
    <s v="SIN DATO"/>
    <s v="SIN DATO"/>
    <n v="-74.822394930000002"/>
    <n v="7.2549827999999996"/>
    <s v="SUR-ENE"/>
    <x v="2"/>
    <s v="1"/>
    <x v="1"/>
  </r>
  <r>
    <x v="360"/>
    <x v="0"/>
    <s v="NUEVO"/>
    <s v="ENEDOM"/>
    <d v="2026-02-02T07:07:20"/>
    <x v="356"/>
    <n v="11936477"/>
    <s v="LUIS SANCHEZ RODRIGUEZ"/>
    <s v="SIN DATOS"/>
    <s v="3234178369"/>
    <x v="360"/>
    <x v="2"/>
    <s v="190378200374620002"/>
    <x v="2"/>
    <x v="0"/>
    <s v="NORDESTE (HV-Macromed-Const. Redes)"/>
    <x v="1"/>
    <x v="0"/>
    <x v="2"/>
    <x v="356"/>
    <s v="3 días 08:01"/>
    <x v="323"/>
    <x v="1"/>
    <s v="SIN DATO"/>
    <s v="SIN DATO"/>
    <s v="SIN DATO"/>
    <s v="SIN DATO"/>
    <n v="-74.822394930000002"/>
    <n v="7.2549827999999996"/>
    <s v="SUR-ENE"/>
    <x v="2"/>
    <s v="1"/>
    <x v="1"/>
  </r>
  <r>
    <x v="361"/>
    <x v="0"/>
    <s v="NUEVO"/>
    <s v="ENEDOM"/>
    <d v="2026-02-02T07:28:09"/>
    <x v="357"/>
    <n v="16477255"/>
    <s v="MELQUIADES MINA"/>
    <s v="SIN DATOS"/>
    <s v="3136972665"/>
    <x v="361"/>
    <x v="2"/>
    <s v="190378200374500002"/>
    <x v="2"/>
    <x v="0"/>
    <s v="NORDESTE (HV-Macromed-Const. Redes)"/>
    <x v="1"/>
    <x v="0"/>
    <x v="2"/>
    <x v="357"/>
    <s v="3 días 08:10"/>
    <x v="303"/>
    <x v="1"/>
    <s v="SIN DATO"/>
    <s v="SIN DATO"/>
    <s v="SIN DATO"/>
    <s v="SIN DATO"/>
    <n v="-74.822517849999997"/>
    <n v="7.2559319799999997"/>
    <s v="SUR-ENE"/>
    <x v="2"/>
    <s v="1"/>
    <x v="1"/>
  </r>
  <r>
    <x v="362"/>
    <x v="0"/>
    <s v="NUEVO"/>
    <s v="ENEDOM"/>
    <d v="2026-03-02T10:10:48"/>
    <x v="358"/>
    <n v="44000747"/>
    <s v="SINDY JOHANNY OSORIO HURTADO"/>
    <s v="SIN DATOS"/>
    <s v="3506684547"/>
    <x v="362"/>
    <x v="8"/>
    <s v="086219001001540199"/>
    <x v="8"/>
    <x v="0"/>
    <s v="Habilitación Viviendas Metrosur"/>
    <x v="0"/>
    <x v="0"/>
    <x v="0"/>
    <x v="358"/>
    <s v="2 días 10:10"/>
    <x v="324"/>
    <x v="1"/>
    <s v="27/02/2026 17:07:00"/>
    <s v="EFECTIVO PARA HV"/>
    <s v="ORLANDO DE JESUS TORRES TORRES"/>
    <s v="HV mas pase 13 mts trafo 128831_x000a_Int 228"/>
    <n v="-75.62805582"/>
    <n v="6.2874740600000001"/>
    <s v="SUR-ENE"/>
    <x v="0"/>
    <s v="1"/>
    <x v="1"/>
  </r>
  <r>
    <x v="363"/>
    <x v="2"/>
    <s v="NUEVO"/>
    <s v="ENENOR"/>
    <d v="2026-01-29T14:47:54"/>
    <x v="359"/>
    <n v="70693252"/>
    <s v="RODRIGO ANTONIO DUQUE GOMEZ"/>
    <s v="2309764"/>
    <s v="3023377014"/>
    <x v="363"/>
    <x v="50"/>
    <s v="190697100075605011"/>
    <x v="49"/>
    <x v="4"/>
    <s v="Revisor Instalac. Regadas Oriente"/>
    <x v="0"/>
    <x v="0"/>
    <x v="0"/>
    <x v="359"/>
    <s v="6 días 08:21"/>
    <x v="325"/>
    <x v="1"/>
    <s v="SIN DATO"/>
    <s v="SIN DATO"/>
    <s v="SIN DATO"/>
    <s v="SIN DATO"/>
    <n v="-75.262700199999998"/>
    <n v="6.1358640700000002"/>
    <s v="SUR-ENE"/>
    <x v="1"/>
    <s v="1"/>
    <x v="1"/>
  </r>
  <r>
    <x v="364"/>
    <x v="0"/>
    <s v="CAMBI"/>
    <s v="ENERES"/>
    <d v="2026-01-29T15:40:49"/>
    <x v="360"/>
    <n v="32276042"/>
    <s v="JUDY ASTRID DURANGO QUINTERO"/>
    <s v="SIN DATOS"/>
    <s v="3104654896"/>
    <x v="364"/>
    <x v="28"/>
    <s v="190284200935000000"/>
    <x v="28"/>
    <x v="5"/>
    <s v="Region Occidente"/>
    <x v="1"/>
    <x v="0"/>
    <x v="1"/>
    <x v="360"/>
    <s v="3 días 07:22"/>
    <x v="326"/>
    <x v="1"/>
    <s v="SIN DATO"/>
    <s v="SIN DATO"/>
    <s v="SIN DATO"/>
    <s v="SIN DATO"/>
    <n v="-76.145880009999999"/>
    <n v="6.7463309999999996"/>
    <s v="SUR-ENE"/>
    <x v="4"/>
    <s v="2"/>
    <x v="1"/>
  </r>
  <r>
    <x v="365"/>
    <x v="0"/>
    <s v="NUEVO"/>
    <s v="ENERES"/>
    <d v="2026-01-29T16:29:55"/>
    <x v="361"/>
    <n v="71395564"/>
    <s v="OSCAR ALBERTO JARAMILLO HERNANDEZ"/>
    <s v="SIN DATOS"/>
    <s v="3136357205"/>
    <x v="365"/>
    <x v="24"/>
    <s v="159134203000000001"/>
    <x v="24"/>
    <x v="1"/>
    <s v="Revisor Instal. Regadas Metrosur"/>
    <x v="0"/>
    <x v="0"/>
    <x v="0"/>
    <x v="361"/>
    <s v="3 días 15:57"/>
    <x v="327"/>
    <x v="1"/>
    <s v="3/03/2026 22:47:38"/>
    <s v="LEGALIZADO"/>
    <s v="DUBER ALEXANDER RAMIREZ VALENCIA"/>
    <s v="Ok"/>
    <n v="-75.642979909999994"/>
    <n v="6.1200196599999996"/>
    <s v="SUR-ENE"/>
    <x v="0"/>
    <s v="1"/>
    <x v="1"/>
  </r>
  <r>
    <x v="366"/>
    <x v="0"/>
    <s v="NUEVO"/>
    <s v="ENEDOM"/>
    <d v="2026-02-03T11:36:45"/>
    <x v="362"/>
    <n v="93437616"/>
    <s v="EUFREN DAVID OSPINA LOPEZ"/>
    <s v="8542541"/>
    <s v="3145133500"/>
    <x v="366"/>
    <x v="40"/>
    <s v="190042100359083001"/>
    <x v="39"/>
    <x v="0"/>
    <s v="Region Occidente"/>
    <x v="0"/>
    <x v="0"/>
    <x v="0"/>
    <x v="362"/>
    <s v="4 días 08:13"/>
    <x v="328"/>
    <x v="1"/>
    <s v="SIN DATO"/>
    <s v="SIN DATO"/>
    <s v="SIN DATO"/>
    <s v="SIN DATO"/>
    <n v="-75.814690999999996"/>
    <n v="6.5619750000000003"/>
    <s v="SUR-ENE"/>
    <x v="4"/>
    <s v="1"/>
    <x v="1"/>
  </r>
  <r>
    <x v="367"/>
    <x v="0"/>
    <s v="NUEVO"/>
    <s v="ENEDOM"/>
    <d v="2026-01-30T10:02:22"/>
    <x v="363"/>
    <n v="1216718969"/>
    <s v="ANDRES PULGARIN TORRES"/>
    <s v="SIN DATOS"/>
    <s v="3023343470"/>
    <x v="367"/>
    <x v="8"/>
    <s v="146015383000000201"/>
    <x v="8"/>
    <x v="2"/>
    <s v="Habilitación Viviendas Metrosur"/>
    <x v="1"/>
    <x v="0"/>
    <x v="6"/>
    <x v="363"/>
    <s v="2 días 12:51"/>
    <x v="329"/>
    <x v="1"/>
    <s v="SIN DATO"/>
    <s v="SIN DATO"/>
    <s v="SIN DATO"/>
    <s v="SIN DATO"/>
    <n v="-75.694254659999999"/>
    <n v="6.3321618800000001"/>
    <s v="SUR-ENE"/>
    <x v="0"/>
    <s v="1"/>
    <x v="1"/>
  </r>
  <r>
    <x v="368"/>
    <x v="0"/>
    <s v="NUEVO"/>
    <s v="ENERES"/>
    <d v="2026-01-30T11:19:29"/>
    <x v="364"/>
    <n v="70561692"/>
    <s v="GUILLERMO LEON CORREA RESTREPO"/>
    <s v="SIN DATOS"/>
    <s v="3007495213"/>
    <x v="368"/>
    <x v="31"/>
    <s v="190031101513511001"/>
    <x v="31"/>
    <x v="1"/>
    <s v="Region Nordeste"/>
    <x v="0"/>
    <x v="0"/>
    <x v="0"/>
    <x v="364"/>
    <s v="3 días 08:43"/>
    <x v="330"/>
    <x v="1"/>
    <s v="SIN DATO"/>
    <s v="SIN DATO"/>
    <s v="SIN DATO"/>
    <s v="SIN DATO"/>
    <n v="-75.077650000000006"/>
    <n v="6.9040270000000001"/>
    <s v="SUR-ENE"/>
    <x v="2"/>
    <s v="1"/>
    <x v="1"/>
  </r>
  <r>
    <x v="369"/>
    <x v="0"/>
    <s v="NUEVO"/>
    <s v="ENERES"/>
    <d v="2026-01-30T11:32:29"/>
    <x v="365"/>
    <n v="98566990"/>
    <s v="JUAN FERNANDO GARCIA LOPEZ"/>
    <s v="5044872"/>
    <s v="3044852864"/>
    <x v="369"/>
    <x v="66"/>
    <s v="190792200668200001"/>
    <x v="65"/>
    <x v="1"/>
    <s v="Revisor Instala. Regadas Suroeste"/>
    <x v="1"/>
    <x v="0"/>
    <x v="1"/>
    <x v="365"/>
    <s v="6 días 15:09"/>
    <x v="331"/>
    <x v="1"/>
    <s v="SIN DATO"/>
    <s v="SIN DATO"/>
    <s v="SIN DATO"/>
    <s v="SIN DATO"/>
    <n v="-75.759971370000002"/>
    <n v="5.8691073300000003"/>
    <s v="SUR-ENE"/>
    <x v="3"/>
    <s v="1"/>
    <x v="1"/>
  </r>
  <r>
    <x v="370"/>
    <x v="0"/>
    <s v="NUEVO"/>
    <s v="ENERES"/>
    <d v="2026-01-30T11:32:50"/>
    <x v="366"/>
    <n v="26386085"/>
    <s v="MARIA MARLENY ZAPATA GARZON"/>
    <s v="3329547"/>
    <s v="3207267937"/>
    <x v="370"/>
    <x v="10"/>
    <s v="023372402100350301"/>
    <x v="10"/>
    <x v="1"/>
    <s v="Revisor Instal. Regadas Metrosur"/>
    <x v="0"/>
    <x v="0"/>
    <x v="0"/>
    <x v="366"/>
    <s v="3 días 15:13"/>
    <x v="332"/>
    <x v="1"/>
    <s v="4/02/2026 22:02:53"/>
    <s v="DESCARTADO"/>
    <s v="CARLOS ANDRÉS PINO RIOS"/>
    <s v="470 deben instalar la medida además deben presentar certificación plena "/>
    <n v="-75.583979600000006"/>
    <n v="6.1747484799999999"/>
    <s v="SUR-ENE"/>
    <x v="0"/>
    <s v="1"/>
    <x v="1"/>
  </r>
  <r>
    <x v="371"/>
    <x v="0"/>
    <s v="NUEVO"/>
    <s v="ENEDOM"/>
    <d v="2026-02-06T14:15:02"/>
    <x v="367"/>
    <n v="42785929"/>
    <s v="ADRIANA  PULGARIN SALDARRIAGA"/>
    <s v="2796733"/>
    <s v="3116367601"/>
    <x v="371"/>
    <x v="0"/>
    <s v="163013700000000110"/>
    <x v="0"/>
    <x v="0"/>
    <s v="Habilitación Viviendas Metrosur"/>
    <x v="0"/>
    <x v="0"/>
    <x v="0"/>
    <x v="367"/>
    <s v="5 días 11:12"/>
    <x v="333"/>
    <x v="0"/>
    <s v="2/03/2026 16:04:35"/>
    <s v="EFECTIVO PARA HV"/>
    <s v="ROBINSON DE JESUS ALZATE ARANGO"/>
    <s v="Hv240 trafo 332708"/>
    <n v="-75.626081260000007"/>
    <n v="6.1963717000000003"/>
    <s v="SUR-ENE"/>
    <x v="0"/>
    <s v="1"/>
    <x v="0"/>
  </r>
  <r>
    <x v="372"/>
    <x v="0"/>
    <s v="NUEVO"/>
    <s v="ENERES"/>
    <d v="2026-01-30T11:54:35"/>
    <x v="368"/>
    <n v="71118832"/>
    <s v="ANDRES MAURICIO ATEHORTUA GIRALDO"/>
    <s v="SIN DATOS"/>
    <s v="3217593208"/>
    <x v="372"/>
    <x v="33"/>
    <s v="190149201556270001"/>
    <x v="33"/>
    <x v="1"/>
    <s v="Revisor Instalac. Regadas Oriente"/>
    <x v="1"/>
    <x v="0"/>
    <x v="1"/>
    <x v="368"/>
    <s v="6 días 08:01"/>
    <x v="334"/>
    <x v="1"/>
    <s v="SIN DATO"/>
    <s v="SIN DATO"/>
    <s v="SIN DATO"/>
    <s v="SIN DATO"/>
    <n v="-75.331161440000002"/>
    <n v="6.0862807099999996"/>
    <s v="SUR-ENE"/>
    <x v="1"/>
    <s v="1"/>
    <x v="1"/>
  </r>
  <r>
    <x v="373"/>
    <x v="0"/>
    <s v="NUEVO"/>
    <s v="ENEDOM"/>
    <d v="2026-03-02T09:49:07"/>
    <x v="369"/>
    <n v="1193527047"/>
    <s v="MANUELA CARDENAS CASTRILLON"/>
    <s v="SIN DATOS"/>
    <s v="3019041839"/>
    <x v="373"/>
    <x v="8"/>
    <s v="085215006001200104"/>
    <x v="8"/>
    <x v="0"/>
    <s v="Habilitación Viviendas Metrosur"/>
    <x v="0"/>
    <x v="0"/>
    <x v="0"/>
    <x v="369"/>
    <s v="2 días 09:49"/>
    <x v="335"/>
    <x v="1"/>
    <s v="27/02/2026 16:59:58"/>
    <s v="EFECTIVO PARA HV"/>
    <s v="ORLANDO DE JESUS TORRES TORRES"/>
    <s v="HV a 220v trafo 38676"/>
    <n v="-75.631366999999997"/>
    <n v="6.2719100000000001"/>
    <s v="SUR-ENE"/>
    <x v="0"/>
    <s v="1"/>
    <x v="1"/>
  </r>
  <r>
    <x v="374"/>
    <x v="0"/>
    <s v="NUEVO"/>
    <s v="ENERES"/>
    <d v="2026-01-30T14:48:26"/>
    <x v="370"/>
    <n v="1152219023"/>
    <s v="DEIMER ENRIQUE CORDOBA PALACIOS"/>
    <s v="SIN DATOS"/>
    <s v="3195717132"/>
    <x v="374"/>
    <x v="23"/>
    <s v="190616200342037202"/>
    <x v="23"/>
    <x v="1"/>
    <s v="Revisor Instalac. Regadas Oriente"/>
    <x v="1"/>
    <x v="0"/>
    <x v="1"/>
    <x v="370"/>
    <s v="0 días 11:21"/>
    <x v="336"/>
    <x v="1"/>
    <s v="SIN DATO"/>
    <s v="SIN DATO"/>
    <s v="SIN DATO"/>
    <s v="SIN DATO"/>
    <n v="-75.390958999999995"/>
    <n v="6.1901489999999999"/>
    <s v="SUR-ENE"/>
    <x v="1"/>
    <s v="1"/>
    <x v="1"/>
  </r>
  <r>
    <x v="375"/>
    <x v="0"/>
    <s v="CAMBI"/>
    <s v="ENERES"/>
    <d v="2026-01-30T15:57:08"/>
    <x v="371"/>
    <n v="71627739"/>
    <s v="CARLOS JULIO CANO USMA"/>
    <s v="SIN DATOS"/>
    <s v="3122523317"/>
    <x v="375"/>
    <x v="8"/>
    <s v="146022855000000000"/>
    <x v="8"/>
    <x v="5"/>
    <s v="METROSUR Vin. Leg. Ref. Concentrada"/>
    <x v="1"/>
    <x v="0"/>
    <x v="1"/>
    <x v="371"/>
    <s v="7 días 09:09"/>
    <x v="337"/>
    <x v="1"/>
    <s v="11/02/2026 20:19:59"/>
    <s v="DESCARTADO"/>
    <s v="JUAN GUILLERMO RIVERA MAZO"/>
    <s v="440 falta cambiar la cometida para el aumento de capacidad _x000a_470 falta cambiar el medidor de 120 voltios a 240 voltios"/>
    <n v="-75.69760531"/>
    <n v="6.35003326"/>
    <s v="SUR-ENE"/>
    <x v="0"/>
    <s v="2"/>
    <x v="1"/>
  </r>
  <r>
    <x v="376"/>
    <x v="4"/>
    <s v="NUEVO"/>
    <s v="ENEPRE"/>
    <d v="2026-01-30T16:03:40"/>
    <x v="372"/>
    <n v="1002146517"/>
    <s v="ANIA MELISA GALLEGO HERNANDEZ"/>
    <s v="SIN DATOS"/>
    <s v="3113265303"/>
    <x v="376"/>
    <x v="2"/>
    <s v="190735101076800000"/>
    <x v="2"/>
    <x v="10"/>
    <s v="Region Nordeste"/>
    <x v="0"/>
    <x v="0"/>
    <x v="7"/>
    <x v="372"/>
    <s v="9 días 15:38"/>
    <x v="338"/>
    <x v="0"/>
    <s v="SIN DATO"/>
    <s v="SIN DATO"/>
    <s v="SIN DATO"/>
    <s v="SIN DATO"/>
    <n v="-74.696377350000006"/>
    <n v="7.0768474699999997"/>
    <s v="SUR-ENE"/>
    <x v="2"/>
    <s v="1"/>
    <x v="0"/>
  </r>
  <r>
    <x v="377"/>
    <x v="0"/>
    <s v="NUEVO"/>
    <s v="ENEDOM"/>
    <d v="2026-03-02T10:09:22"/>
    <x v="373"/>
    <n v="1193527047"/>
    <s v="MANUELA CARDENAS CASTRILLON"/>
    <s v="SIN DATOS"/>
    <s v="3019041839"/>
    <x v="377"/>
    <x v="8"/>
    <s v="085215006001200101"/>
    <x v="8"/>
    <x v="0"/>
    <s v="Habilitación Viviendas Metrosur"/>
    <x v="0"/>
    <x v="0"/>
    <x v="0"/>
    <x v="373"/>
    <s v="2 días 10:09"/>
    <x v="339"/>
    <x v="1"/>
    <s v="27/02/2026 17:05:27"/>
    <s v="EFECTIVO PARA HV"/>
    <s v="ORLANDO DE JESUS TORRES TORRES"/>
    <s v="HV a 230v trafo 38676 INT 105"/>
    <n v="-75.631366999999997"/>
    <n v="6.2719100000000001"/>
    <s v="SUR-ENE"/>
    <x v="0"/>
    <s v="1"/>
    <x v="1"/>
  </r>
  <r>
    <x v="378"/>
    <x v="3"/>
    <s v="NUEVO"/>
    <s v="ENEMVI"/>
    <d v="2026-01-30T16:17:53"/>
    <x v="374"/>
    <n v="13643607"/>
    <s v="CLODOMIRO GOMEZ VARGAS"/>
    <s v="SIN DATOS"/>
    <s v="3205535228"/>
    <x v="378"/>
    <x v="26"/>
    <s v="190858100145500000"/>
    <x v="26"/>
    <x v="6"/>
    <s v="NORDESTE RMRT Fabio Andres Chaverra"/>
    <x v="0"/>
    <x v="0"/>
    <x v="8"/>
    <x v="374"/>
    <s v="7 días 12:17"/>
    <x v="340"/>
    <x v="1"/>
    <s v="SIN DATO"/>
    <s v="SIN DATO"/>
    <s v="SIN DATO"/>
    <s v="SIN DATO"/>
    <n v="-74.799949029999993"/>
    <n v="6.7746520300000004"/>
    <s v="SUR-ENE"/>
    <x v="2"/>
    <s v="1"/>
    <x v="1"/>
  </r>
  <r>
    <x v="379"/>
    <x v="2"/>
    <s v="NUEVO"/>
    <s v="ENENOR"/>
    <d v="2026-02-02T07:12:10"/>
    <x v="375"/>
    <n v="15448448"/>
    <s v="BILLY ANDREW ARANGO CIFUENTES"/>
    <s v="5322183"/>
    <s v="3152156211"/>
    <x v="379"/>
    <x v="23"/>
    <s v="190617200792100002"/>
    <x v="23"/>
    <x v="4"/>
    <s v="Revisor Instalac. Regadas Oriente"/>
    <x v="1"/>
    <x v="0"/>
    <x v="1"/>
    <x v="375"/>
    <s v="2 días 09:45"/>
    <x v="341"/>
    <x v="1"/>
    <s v="SIN DATO"/>
    <s v="SIN DATO"/>
    <s v="SIN DATO"/>
    <s v="SIN DATO"/>
    <n v="-75.388031330000004"/>
    <n v="6.1137661699999999"/>
    <s v="SUR-ENE"/>
    <x v="1"/>
    <s v="1"/>
    <x v="1"/>
  </r>
  <r>
    <x v="380"/>
    <x v="0"/>
    <s v="NUEVO"/>
    <s v="ENERES"/>
    <d v="2026-02-02T10:26:11"/>
    <x v="376"/>
    <n v="43602559"/>
    <s v="DORA NELCY BOLIVAR RUIZ"/>
    <s v="SIN DATOS"/>
    <s v="3122237764"/>
    <x v="380"/>
    <x v="63"/>
    <s v="190642200621200001"/>
    <x v="62"/>
    <x v="1"/>
    <s v="Revisor Instala. Regadas Suroeste"/>
    <x v="1"/>
    <x v="0"/>
    <x v="1"/>
    <x v="376"/>
    <s v="8 días 09:51"/>
    <x v="342"/>
    <x v="0"/>
    <s v="SIN DATO"/>
    <s v="SIN DATO"/>
    <s v="SIN DATO"/>
    <s v="SIN DATO"/>
    <n v="-75.967168630000003"/>
    <n v="6.0061943199999996"/>
    <s v="SUR-ENE"/>
    <x v="3"/>
    <s v="1"/>
    <x v="0"/>
  </r>
  <r>
    <x v="381"/>
    <x v="0"/>
    <s v="NUEVO"/>
    <s v="ENERES"/>
    <d v="2026-02-02T11:59:47"/>
    <x v="377"/>
    <n v="21833143"/>
    <s v="DORA CECILIA SANTA PALACIO"/>
    <s v="SIN DATOS"/>
    <s v="3192813433"/>
    <x v="381"/>
    <x v="67"/>
    <s v="190368200952476015"/>
    <x v="66"/>
    <x v="1"/>
    <s v="Revisor Instala. Regadas Suroeste"/>
    <x v="1"/>
    <x v="0"/>
    <x v="1"/>
    <x v="377"/>
    <s v="9 días 15:51"/>
    <x v="343"/>
    <x v="0"/>
    <s v="SIN DATO"/>
    <s v="SIN DATO"/>
    <s v="SIN DATO"/>
    <s v="SIN DATO"/>
    <n v="-75.777000970000003"/>
    <n v="5.7930305999999998"/>
    <s v="SUR-ENE"/>
    <x v="3"/>
    <s v="1"/>
    <x v="0"/>
  </r>
  <r>
    <x v="382"/>
    <x v="0"/>
    <s v="NUEVO"/>
    <s v="ENEDOM"/>
    <d v="2026-02-02T12:58:07"/>
    <x v="378"/>
    <n v="1128480303"/>
    <s v="ERIKA VIVIANA MUÑOZ CANO"/>
    <s v="SIN DATOS"/>
    <s v="3005336068"/>
    <x v="382"/>
    <x v="8"/>
    <s v="147022719300000001"/>
    <x v="8"/>
    <x v="2"/>
    <s v="Habilitación Viviendas Metrosur"/>
    <x v="1"/>
    <x v="0"/>
    <x v="6"/>
    <x v="378"/>
    <s v="2 días 13:40"/>
    <x v="344"/>
    <x v="1"/>
    <s v="SIN DATO"/>
    <s v="SIN DATO"/>
    <s v="SIN DATO"/>
    <s v="SIN DATO"/>
    <n v="-75.651106999999996"/>
    <n v="6.2889650000000001"/>
    <s v="SUR-ENE"/>
    <x v="0"/>
    <s v="1"/>
    <x v="1"/>
  </r>
  <r>
    <x v="383"/>
    <x v="0"/>
    <s v="NUEVO"/>
    <s v="ENERES"/>
    <d v="2026-02-02T13:54:45"/>
    <x v="379"/>
    <n v="1046476014"/>
    <s v="NATALIA AGUDELO GIRALDO"/>
    <s v="SIN DATOS"/>
    <s v="3128789819"/>
    <x v="383"/>
    <x v="30"/>
    <s v="190761200405209001"/>
    <x v="30"/>
    <x v="1"/>
    <s v="Region Occidente"/>
    <x v="1"/>
    <x v="0"/>
    <x v="1"/>
    <x v="379"/>
    <s v="5 días 11:07"/>
    <x v="345"/>
    <x v="1"/>
    <s v="SIN DATO"/>
    <s v="SIN DATO"/>
    <s v="SIN DATO"/>
    <s v="SIN DATO"/>
    <n v="-75.738194440000001"/>
    <n v="6.4926100399999997"/>
    <s v="SUR-ENE"/>
    <x v="4"/>
    <s v="1"/>
    <x v="1"/>
  </r>
  <r>
    <x v="384"/>
    <x v="0"/>
    <s v="NUEVO"/>
    <s v="ENERES"/>
    <d v="2026-02-02T14:02:12"/>
    <x v="380"/>
    <n v="71630432"/>
    <s v="PEDRO ANTONIO LOPEZ RAMIREZ"/>
    <s v="3716720"/>
    <s v="3225936144"/>
    <x v="384"/>
    <x v="68"/>
    <s v="187003117895000002"/>
    <x v="41"/>
    <x v="1"/>
    <s v="Region Nordeste"/>
    <x v="1"/>
    <x v="0"/>
    <x v="1"/>
    <x v="380"/>
    <s v="5 días 10:46"/>
    <x v="346"/>
    <x v="1"/>
    <s v="SIN DATO"/>
    <s v="SIN DATO"/>
    <s v="SIN DATO"/>
    <s v="SIN DATO"/>
    <n v="-75.264504000000002"/>
    <n v="6.5769650000000004"/>
    <s v="SUR-ENE"/>
    <x v="2"/>
    <s v="1"/>
    <x v="1"/>
  </r>
  <r>
    <x v="385"/>
    <x v="0"/>
    <s v="NUEVO"/>
    <s v="ENERES"/>
    <d v="2026-02-02T14:37:44"/>
    <x v="381"/>
    <n v="1040320269"/>
    <s v="SERGIO ALEJANDRO MARIN ARGAEZ"/>
    <s v="4270857"/>
    <s v="3145350075"/>
    <x v="385"/>
    <x v="8"/>
    <s v="085217007000060000"/>
    <x v="8"/>
    <x v="1"/>
    <s v="Revisor Instal. Regadas Metrosur"/>
    <x v="0"/>
    <x v="0"/>
    <x v="0"/>
    <x v="381"/>
    <s v="4 días 13:01"/>
    <x v="347"/>
    <x v="1"/>
    <s v="9/02/2026 22:27:06"/>
    <s v="DESCARTADO"/>
    <s v="JUAN GUILLERMO RIVERA MAZO"/>
    <s v="405 debe presentar documentación legal del predio _x000a_440 acometida para darle altura y salida del predio sin pasar por ningún techo vecino debe instalar un poste fijo no provisional "/>
    <n v="-75.631645840000004"/>
    <n v="6.2742213900000001"/>
    <s v="SUR-ENE"/>
    <x v="0"/>
    <s v="1"/>
    <x v="1"/>
  </r>
  <r>
    <x v="386"/>
    <x v="0"/>
    <s v="NUEVO"/>
    <s v="ENEDOM"/>
    <d v="2026-02-05T22:21:46"/>
    <x v="382"/>
    <n v="1045143975"/>
    <s v="KELLY XIOMARA VELEZ GIRALDO"/>
    <s v="SIN DATOS"/>
    <s v="3126501511"/>
    <x v="386"/>
    <x v="2"/>
    <s v="190378200374979001"/>
    <x v="2"/>
    <x v="0"/>
    <s v="NORDESTE (HV-Macromed-Const. Redes)"/>
    <x v="1"/>
    <x v="0"/>
    <x v="2"/>
    <x v="382"/>
    <s v="4 días 08:54"/>
    <x v="348"/>
    <x v="1"/>
    <s v="SIN DATO"/>
    <s v="SIN DATO"/>
    <s v="SIN DATO"/>
    <s v="SIN DATO"/>
    <n v="-74.822214770000002"/>
    <n v="7.2541807199999999"/>
    <s v="SUR-ENE"/>
    <x v="2"/>
    <s v="1"/>
    <x v="1"/>
  </r>
  <r>
    <x v="387"/>
    <x v="4"/>
    <s v="NUEVO"/>
    <s v="ENEPRE"/>
    <d v="2026-02-19T11:19:48"/>
    <x v="383"/>
    <n v="43656745"/>
    <s v="VIANNETH GOMEZ ATEHORTUA"/>
    <s v="SIN DATOS"/>
    <s v="3166117850"/>
    <x v="387"/>
    <x v="27"/>
    <s v="190604100285955010"/>
    <x v="27"/>
    <x v="10"/>
    <s v="Region Nordeste"/>
    <x v="0"/>
    <x v="0"/>
    <x v="7"/>
    <x v="383"/>
    <s v="9 días 11:19"/>
    <x v="349"/>
    <x v="0"/>
    <s v="SIN DATO"/>
    <s v="SIN DATO"/>
    <s v="SIN DATO"/>
    <s v="SIN DATO"/>
    <n v="-74.699879999999993"/>
    <n v="7.0216820000000002"/>
    <s v="SUR-ENE"/>
    <x v="2"/>
    <s v="1"/>
    <x v="0"/>
  </r>
  <r>
    <x v="388"/>
    <x v="4"/>
    <s v="NUEVO"/>
    <s v="ENEPRE"/>
    <d v="2026-02-02T17:01:22"/>
    <x v="384"/>
    <n v="42940501"/>
    <s v="RUBE AMPARO ESPINOSA VERA"/>
    <s v="SIN DATOS"/>
    <s v="3145657370"/>
    <x v="388"/>
    <x v="2"/>
    <s v="190735101507200000"/>
    <x v="2"/>
    <x v="10"/>
    <s v="Region Nordeste"/>
    <x v="0"/>
    <x v="0"/>
    <x v="7"/>
    <x v="384"/>
    <s v="7 días 07:46"/>
    <x v="350"/>
    <x v="1"/>
    <s v="SIN DATO"/>
    <s v="SIN DATO"/>
    <s v="SIN DATO"/>
    <s v="SIN DATO"/>
    <n v="-74.702058969999996"/>
    <n v="7.0797320499999996"/>
    <s v="SUR-ENE"/>
    <x v="2"/>
    <s v="1"/>
    <x v="1"/>
  </r>
  <r>
    <x v="389"/>
    <x v="0"/>
    <s v="NUEVO"/>
    <s v="ENERES"/>
    <d v="2026-02-02T17:11:52"/>
    <x v="385"/>
    <n v="26386085"/>
    <s v="MARIA MARLENY ZAPATA GARZON"/>
    <s v="3329547"/>
    <s v="3207267937"/>
    <x v="389"/>
    <x v="10"/>
    <s v="023372402100350302"/>
    <x v="10"/>
    <x v="1"/>
    <s v="METROSUR Vin. Leg. Ref. Concentrada"/>
    <x v="0"/>
    <x v="0"/>
    <x v="0"/>
    <x v="385"/>
    <s v="3 días 15:13"/>
    <x v="332"/>
    <x v="1"/>
    <s v="4/02/2026 22:00:17"/>
    <s v="DESCARTADO"/>
    <s v="CARLOS ANDRÉS PINO RIOS"/>
    <s v="470 deben instalar el contador se evidencia que no lo han instalado además deben presentar certificación plena "/>
    <n v="-75.584039000000004"/>
    <n v="6.1746949999999998"/>
    <s v="SUR-ENE"/>
    <x v="0"/>
    <s v="1"/>
    <x v="1"/>
  </r>
  <r>
    <x v="390"/>
    <x v="0"/>
    <s v="NUEVO"/>
    <s v="ENERES"/>
    <d v="2026-02-02T17:12:19"/>
    <x v="386"/>
    <n v="26386085"/>
    <s v="MARIA MARLENY ZAPATA GARZON"/>
    <s v="3329547"/>
    <s v="3207267937"/>
    <x v="390"/>
    <x v="10"/>
    <s v="023372402100350401"/>
    <x v="10"/>
    <x v="1"/>
    <s v="METROSUR Vin. Leg. Ref. Concentrada"/>
    <x v="0"/>
    <x v="0"/>
    <x v="0"/>
    <x v="386"/>
    <s v="3 días 15:13"/>
    <x v="332"/>
    <x v="1"/>
    <s v="4/02/2026 21:53:58"/>
    <s v="DESCARTADO"/>
    <s v="CARLOS ANDRÉS PINO RIOS"/>
    <s v="470 no han instalado el contador deben instalar y reprogramar la visita "/>
    <n v="-75.583979600000006"/>
    <n v="6.1747484799999999"/>
    <s v="SUR-ENE"/>
    <x v="0"/>
    <s v="1"/>
    <x v="1"/>
  </r>
  <r>
    <x v="391"/>
    <x v="0"/>
    <s v="NUEVO"/>
    <s v="ENEDOM"/>
    <d v="2026-02-13T07:17:51"/>
    <x v="387"/>
    <n v="1000771936"/>
    <s v="CENIDE SERNA QUICENO"/>
    <s v="SIN DATOS"/>
    <s v="3207392234"/>
    <x v="391"/>
    <x v="69"/>
    <s v="190125200725190022"/>
    <x v="67"/>
    <x v="0"/>
    <s v="Region Occidente"/>
    <x v="1"/>
    <x v="0"/>
    <x v="2"/>
    <x v="387"/>
    <s v="13 días 07:17"/>
    <x v="135"/>
    <x v="3"/>
    <s v="SIN DATO"/>
    <s v="SIN DATO"/>
    <s v="SIN DATO"/>
    <s v="SIN DATO"/>
    <n v="-75.951985840000006"/>
    <n v="6.3906648700000002"/>
    <s v="SUR-ENE"/>
    <x v="4"/>
    <s v="1"/>
    <x v="3"/>
  </r>
  <r>
    <x v="392"/>
    <x v="0"/>
    <s v="NUEVO"/>
    <s v="ENEDOM"/>
    <d v="2026-02-03T10:35:46"/>
    <x v="388"/>
    <n v="1000403198"/>
    <s v="LEIDY CAROLINA LOAIZA HERRERA"/>
    <s v="SIN DATOS"/>
    <s v="3003771546"/>
    <x v="392"/>
    <x v="8"/>
    <s v="084018103220400161"/>
    <x v="8"/>
    <x v="2"/>
    <s v="Habilitación Viviendas Metrosur"/>
    <x v="0"/>
    <x v="0"/>
    <x v="3"/>
    <x v="388"/>
    <s v="2 días 09:45"/>
    <x v="351"/>
    <x v="1"/>
    <s v="25/02/2026 17:40:42"/>
    <s v="DESCARTADO"/>
    <s v="JONNY ALEXANDER GUZMAN CONTRERAS"/>
    <s v="Cables expuestos de colocar tubería emt o shw40"/>
    <n v="-75.62064436"/>
    <n v="6.2598475599999999"/>
    <s v="SUR-ENE"/>
    <x v="0"/>
    <s v="1"/>
    <x v="1"/>
  </r>
  <r>
    <x v="393"/>
    <x v="0"/>
    <s v="NUEVO"/>
    <s v="ENEDOM"/>
    <d v="2026-02-07T12:58:17"/>
    <x v="127"/>
    <n v="43110029"/>
    <s v="MARIA PIEDAD CARDONA ARISTIZABAL"/>
    <s v="SIN DATOS"/>
    <s v="3236274266"/>
    <x v="393"/>
    <x v="8"/>
    <s v="055027204000200104"/>
    <x v="8"/>
    <x v="0"/>
    <s v="Habilitación Viviendas Metrosur"/>
    <x v="0"/>
    <x v="0"/>
    <x v="0"/>
    <x v="127"/>
    <s v="4 días 16:14"/>
    <x v="123"/>
    <x v="1"/>
    <s v="3/03/2026 15:52:46"/>
    <s v="EFECTIVO PARA HV"/>
    <s v="CARLOS MARIO IDARRAGA MEJIA"/>
    <s v="Hv mas pasé 1 piso trafo 59738"/>
    <n v="-75.533769539999994"/>
    <n v="6.23330655"/>
    <s v="SUR-ENE"/>
    <x v="0"/>
    <s v="1"/>
    <x v="1"/>
  </r>
  <r>
    <x v="394"/>
    <x v="0"/>
    <s v="NUEVO"/>
    <s v="ENEDOM"/>
    <d v="2026-03-02T09:54:16"/>
    <x v="389"/>
    <n v="71335717"/>
    <s v="CARLOS ANDRES ACOSTA GOMEZ"/>
    <s v="SIN DATOS"/>
    <s v="3012279831"/>
    <x v="394"/>
    <x v="8"/>
    <s v="086415000000930201"/>
    <x v="8"/>
    <x v="0"/>
    <s v="Habilitación Viviendas Metrosur"/>
    <x v="0"/>
    <x v="0"/>
    <x v="0"/>
    <x v="389"/>
    <s v="2 días 09:54"/>
    <x v="90"/>
    <x v="1"/>
    <s v="SIN DATO"/>
    <s v="SIN DATO"/>
    <s v="SIN DATO"/>
    <s v="SIN DATO"/>
    <n v="-75.641697969999996"/>
    <n v="6.2808825099999996"/>
    <s v="SUR-ENE"/>
    <x v="0"/>
    <s v="1"/>
    <x v="1"/>
  </r>
  <r>
    <x v="395"/>
    <x v="0"/>
    <s v="NUEVO"/>
    <s v="ENEDOM"/>
    <d v="2026-03-02T09:57:15"/>
    <x v="390"/>
    <n v="71335717"/>
    <s v="CARLOS ANDRES ACOSTA GOMEZ"/>
    <s v="SIN DATOS"/>
    <s v="3012279831"/>
    <x v="395"/>
    <x v="8"/>
    <s v="086415000000930202"/>
    <x v="8"/>
    <x v="0"/>
    <s v="Habilitación Viviendas Metrosur"/>
    <x v="0"/>
    <x v="0"/>
    <x v="0"/>
    <x v="390"/>
    <s v="2 días 09:57"/>
    <x v="352"/>
    <x v="1"/>
    <s v="SIN DATO"/>
    <s v="SIN DATO"/>
    <s v="SIN DATO"/>
    <s v="SIN DATO"/>
    <n v="-75.641697969999996"/>
    <n v="6.2808825099999996"/>
    <s v="SUR-ENE"/>
    <x v="0"/>
    <s v="1"/>
    <x v="1"/>
  </r>
  <r>
    <x v="396"/>
    <x v="0"/>
    <s v="NUEVO"/>
    <s v="ENERES"/>
    <d v="2026-02-03T15:51:06"/>
    <x v="391"/>
    <n v="1001617414"/>
    <s v="LEIDY LORENA RAIGOZA ESPINAL"/>
    <s v="SIN DATOS"/>
    <s v="3217220673"/>
    <x v="396"/>
    <x v="16"/>
    <s v="190576100129435207"/>
    <x v="17"/>
    <x v="1"/>
    <s v="Revisor Instala. Regadas Suroeste"/>
    <x v="0"/>
    <x v="0"/>
    <x v="0"/>
    <x v="391"/>
    <s v="6 días 18:09"/>
    <x v="353"/>
    <x v="1"/>
    <s v="SIN DATO"/>
    <s v="SIN DATO"/>
    <s v="SIN DATO"/>
    <s v="SIN DATO"/>
    <n v="-75.834483169999999"/>
    <n v="5.79476879"/>
    <s v="SUR-ENE"/>
    <x v="3"/>
    <s v="1"/>
    <x v="1"/>
  </r>
  <r>
    <x v="397"/>
    <x v="0"/>
    <s v="NUEVO"/>
    <s v="ENEDOM"/>
    <d v="2026-02-05T10:21:35"/>
    <x v="392"/>
    <n v="22086752"/>
    <s v="LUZ MARINA ZORRILLA"/>
    <s v="SIN DATOS"/>
    <s v="3122535326"/>
    <x v="397"/>
    <x v="40"/>
    <s v="190042100359020001"/>
    <x v="39"/>
    <x v="0"/>
    <s v="Region Occidente"/>
    <x v="0"/>
    <x v="1"/>
    <x v="0"/>
    <x v="392"/>
    <s v="2 días 14:04"/>
    <x v="354"/>
    <x v="1"/>
    <s v="SIN DATO"/>
    <s v="SIN DATO"/>
    <s v="SIN DATO"/>
    <s v="SIN DATO"/>
    <n v="-75.815537000000006"/>
    <n v="6.5615410000000001"/>
    <s v="SUR-ENE"/>
    <x v="4"/>
    <s v="1"/>
    <x v="1"/>
  </r>
  <r>
    <x v="398"/>
    <x v="0"/>
    <s v="NUEVO"/>
    <s v="ENERES"/>
    <d v="2026-02-03T16:30:45"/>
    <x v="393"/>
    <n v="98508402"/>
    <s v="RODRIGO DE JESUS RUIZ"/>
    <s v="SIN DATOS"/>
    <s v="3207452532"/>
    <x v="398"/>
    <x v="63"/>
    <s v="900056420001960698"/>
    <x v="62"/>
    <x v="1"/>
    <s v="Revisor Instala. Regadas Suroeste"/>
    <x v="0"/>
    <x v="0"/>
    <x v="0"/>
    <x v="393"/>
    <s v="8 días 11:41"/>
    <x v="135"/>
    <x v="3"/>
    <s v="SIN DATO"/>
    <s v="SIN DATO"/>
    <s v="SIN DATO"/>
    <s v="SIN DATO"/>
    <n v="-75.981418538"/>
    <n v="5.9709148120000499"/>
    <s v="SUR-ENE"/>
    <x v="3"/>
    <s v="1"/>
    <x v="3"/>
  </r>
  <r>
    <x v="399"/>
    <x v="4"/>
    <s v="NUEVO"/>
    <s v="ENEPRE"/>
    <d v="2026-02-03T17:05:00"/>
    <x v="394"/>
    <n v="39328374"/>
    <s v="SOR ESTELLA PUERTA GAVIRIA"/>
    <s v="SIN DATOS"/>
    <s v="3212969924"/>
    <x v="399"/>
    <x v="35"/>
    <s v="190579100375150000"/>
    <x v="34"/>
    <x v="10"/>
    <s v="Region Nordeste"/>
    <x v="0"/>
    <x v="0"/>
    <x v="7"/>
    <x v="394"/>
    <s v="3 días 10:22"/>
    <x v="355"/>
    <x v="1"/>
    <s v="SIN DATO"/>
    <s v="SIN DATO"/>
    <s v="SIN DATO"/>
    <s v="SIN DATO"/>
    <n v="-74.401222000000004"/>
    <n v="6.5019499999999999"/>
    <s v="SUR-ENE"/>
    <x v="2"/>
    <s v="1"/>
    <x v="1"/>
  </r>
  <r>
    <x v="400"/>
    <x v="0"/>
    <s v="NUEVO"/>
    <s v="ENERES"/>
    <d v="2026-02-03T17:05:29"/>
    <x v="395"/>
    <n v="1017142385"/>
    <s v="EMMANUEL BUSTAMANTE RAMIREZ"/>
    <s v="SIN DATOS"/>
    <s v="3011377143"/>
    <x v="400"/>
    <x v="27"/>
    <s v="190604100080105902"/>
    <x v="27"/>
    <x v="1"/>
    <s v="Region Nordeste"/>
    <x v="0"/>
    <x v="0"/>
    <x v="0"/>
    <x v="395"/>
    <s v="3 días 10:21"/>
    <x v="356"/>
    <x v="1"/>
    <s v="SIN DATO"/>
    <s v="SIN DATO"/>
    <s v="SIN DATO"/>
    <s v="SIN DATO"/>
    <n v="-74.691429999999997"/>
    <n v="7.0226470000000001"/>
    <s v="SUR-ENE"/>
    <x v="2"/>
    <s v="1"/>
    <x v="1"/>
  </r>
  <r>
    <x v="401"/>
    <x v="4"/>
    <s v="NUEVO"/>
    <s v="ENEPRE"/>
    <d v="2026-02-03T17:07:17"/>
    <x v="396"/>
    <n v="39328374"/>
    <s v="SOR ESTELLA PUERTA GAVIRIA"/>
    <s v="SIN DATOS"/>
    <s v="3212969924"/>
    <x v="401"/>
    <x v="35"/>
    <s v="190579100375400000"/>
    <x v="34"/>
    <x v="10"/>
    <s v="Region Nordeste"/>
    <x v="0"/>
    <x v="0"/>
    <x v="7"/>
    <x v="396"/>
    <s v="3 días 10:25"/>
    <x v="138"/>
    <x v="1"/>
    <s v="SIN DATO"/>
    <s v="SIN DATO"/>
    <s v="SIN DATO"/>
    <s v="SIN DATO"/>
    <n v="-74.401042000000004"/>
    <n v="6.5018849999999997"/>
    <s v="SUR-ENE"/>
    <x v="2"/>
    <s v="1"/>
    <x v="1"/>
  </r>
  <r>
    <x v="402"/>
    <x v="0"/>
    <s v="CAMBI"/>
    <s v="ENERES"/>
    <d v="2026-02-03T17:45:57"/>
    <x v="397"/>
    <n v="60377309"/>
    <s v="DORA EMILSEN CANO CIRO"/>
    <s v="SIN DATOS"/>
    <s v="3016619809"/>
    <x v="402"/>
    <x v="4"/>
    <s v="181051957500000000"/>
    <x v="4"/>
    <x v="5"/>
    <s v="Revisor Instalac. Regadas Oriente"/>
    <x v="1"/>
    <x v="0"/>
    <x v="1"/>
    <x v="397"/>
    <s v="6 días 20:38"/>
    <x v="183"/>
    <x v="1"/>
    <s v="SIN DATO"/>
    <s v="SIN DATO"/>
    <s v="SIN DATO"/>
    <s v="SIN DATO"/>
    <n v="-75.223970829999999"/>
    <n v="6.2085833299999997"/>
    <s v="SUR-ENE"/>
    <x v="1"/>
    <s v="2"/>
    <x v="1"/>
  </r>
  <r>
    <x v="403"/>
    <x v="3"/>
    <s v="NUEVO"/>
    <s v="ENEMVI"/>
    <d v="2026-02-04T08:49:47"/>
    <x v="398"/>
    <n v="43321303"/>
    <s v="ROSA ELENA MONTOYA VALENCIA"/>
    <s v="SIN DATOS"/>
    <s v="3146831502"/>
    <x v="403"/>
    <x v="70"/>
    <s v="190809200305350000"/>
    <x v="68"/>
    <x v="6"/>
    <s v="Equipo Movimiento de Redes Suroeste"/>
    <x v="1"/>
    <x v="1"/>
    <x v="5"/>
    <x v="398"/>
    <s v="2 días 09:19"/>
    <x v="357"/>
    <x v="1"/>
    <s v="SIN DATO"/>
    <s v="SIN DATO"/>
    <s v="SIN DATO"/>
    <s v="SIN DATO"/>
    <n v="-75.797992379999997"/>
    <n v="6.0715066699999998"/>
    <s v="SUR-ENE"/>
    <x v="3"/>
    <s v="1"/>
    <x v="1"/>
  </r>
  <r>
    <x v="404"/>
    <x v="0"/>
    <s v="NUEVO"/>
    <s v="ENEDOM"/>
    <d v="2026-02-13T15:00:28"/>
    <x v="399"/>
    <n v="43731495"/>
    <s v="ESNEDA MARIA GRAJALES ZAPATA"/>
    <s v="5381511"/>
    <s v="3235243276"/>
    <x v="404"/>
    <x v="8"/>
    <s v="122023269000000003"/>
    <x v="8"/>
    <x v="0"/>
    <s v="Habilitación Viviendas Metrosur"/>
    <x v="1"/>
    <x v="0"/>
    <x v="2"/>
    <x v="399"/>
    <s v="2 días 15:04"/>
    <x v="358"/>
    <x v="1"/>
    <s v="SIN DATO"/>
    <s v="SIN DATO"/>
    <s v="SIN DATO"/>
    <s v="SIN DATO"/>
    <n v="-75.515797710000001"/>
    <n v="6.2129534299999998"/>
    <s v="SUR-ENE"/>
    <x v="0"/>
    <s v="1"/>
    <x v="1"/>
  </r>
  <r>
    <x v="405"/>
    <x v="0"/>
    <s v="NUEVO"/>
    <s v="ENERES"/>
    <d v="2026-02-04T09:52:13"/>
    <x v="400"/>
    <n v="4284532"/>
    <s v="HILDA MARLENY CASTRO GALLO"/>
    <s v="SIN DATOS"/>
    <s v="3113838066"/>
    <x v="405"/>
    <x v="4"/>
    <s v="371222302440520000"/>
    <x v="4"/>
    <x v="1"/>
    <s v="Revisor Instalac. Regadas Oriente"/>
    <x v="0"/>
    <x v="0"/>
    <x v="0"/>
    <x v="400"/>
    <s v="6 días 20:31"/>
    <x v="359"/>
    <x v="0"/>
    <s v="SIN DATO"/>
    <s v="SIN DATO"/>
    <s v="SIN DATO"/>
    <s v="SIN DATO"/>
    <n v="-75.242230000000006"/>
    <n v="6.2219579999999999"/>
    <s v="SUR-ENE"/>
    <x v="1"/>
    <s v="1"/>
    <x v="0"/>
  </r>
  <r>
    <x v="406"/>
    <x v="0"/>
    <s v="NUEVO"/>
    <s v="ENERES"/>
    <d v="2026-02-04T10:20:15"/>
    <x v="401"/>
    <n v="8315674"/>
    <s v="VIRGILIO DE JESUS VELEZ ALVAREZ"/>
    <s v="SIN DATOS"/>
    <s v="3127231177"/>
    <x v="406"/>
    <x v="71"/>
    <s v="244522005000930101"/>
    <x v="69"/>
    <x v="1"/>
    <s v="Region Nordeste"/>
    <x v="0"/>
    <x v="0"/>
    <x v="0"/>
    <x v="401"/>
    <s v="4 días 10:12"/>
    <x v="360"/>
    <x v="1"/>
    <s v="SIN DATO"/>
    <s v="SIN DATO"/>
    <s v="SIN DATO"/>
    <s v="SIN DATO"/>
    <n v="-75.221707780000003"/>
    <n v="6.67917629"/>
    <s v="SUR-ENE"/>
    <x v="2"/>
    <s v="1"/>
    <x v="1"/>
  </r>
  <r>
    <x v="407"/>
    <x v="0"/>
    <s v="NUEVO"/>
    <s v="ENERES"/>
    <d v="2026-02-04T10:29:38"/>
    <x v="402"/>
    <n v="8315674"/>
    <s v="VIRGILIO DE JESUS VELEZ ALVAREZ"/>
    <s v="SIN DATOS"/>
    <s v="3127231177"/>
    <x v="407"/>
    <x v="71"/>
    <s v="244522005000930102"/>
    <x v="69"/>
    <x v="1"/>
    <s v="Region Nordeste"/>
    <x v="0"/>
    <x v="0"/>
    <x v="0"/>
    <x v="402"/>
    <s v="4 días 11:04"/>
    <x v="361"/>
    <x v="1"/>
    <s v="SIN DATO"/>
    <s v="SIN DATO"/>
    <s v="SIN DATO"/>
    <s v="SIN DATO"/>
    <n v="-75.221707780000003"/>
    <n v="6.67917629"/>
    <s v="SUR-ENE"/>
    <x v="2"/>
    <s v="1"/>
    <x v="1"/>
  </r>
  <r>
    <x v="408"/>
    <x v="0"/>
    <s v="NUEVO"/>
    <s v="ENEDOM"/>
    <d v="2026-02-04T11:15:41"/>
    <x v="403"/>
    <n v="35601965"/>
    <s v="ASTRID ELENA MENA CORDOBA"/>
    <s v="SIN DATOS"/>
    <s v="3225707483"/>
    <x v="408"/>
    <x v="8"/>
    <s v="054125110000040201"/>
    <x v="8"/>
    <x v="2"/>
    <s v="Habilitación Viviendas Metrosur"/>
    <x v="0"/>
    <x v="1"/>
    <x v="3"/>
    <x v="403"/>
    <s v="0 días 15:54"/>
    <x v="362"/>
    <x v="1"/>
    <s v="19/02/2026 14:38:27"/>
    <s v="DESCARTADO"/>
    <s v="CARLOS MARIO IDARRAGA MEJIA"/>
    <s v="422 usuario debe baja el pase asta la caja de contador el sector es canalizando las cajas está tapadas usuario debe comprar dos tubos imc de una pulgada pará hacer la instalación canalizada "/>
    <n v="-75.545246570000003"/>
    <n v="6.2310586299999997"/>
    <s v="SUR-ENE"/>
    <x v="0"/>
    <s v="1"/>
    <x v="1"/>
  </r>
  <r>
    <x v="409"/>
    <x v="0"/>
    <s v="NUEVO"/>
    <s v="ENEDOM"/>
    <d v="2026-02-04T12:16:27"/>
    <x v="404"/>
    <n v="1007379108"/>
    <s v="ELIZABETH  GARCIA MARTINEZ"/>
    <s v="SIN DATOS"/>
    <s v="3108364327"/>
    <x v="409"/>
    <x v="36"/>
    <s v="190037200931150001"/>
    <x v="35"/>
    <x v="2"/>
    <s v="Habilitación Viviendas Suroeste"/>
    <x v="1"/>
    <x v="0"/>
    <x v="6"/>
    <x v="404"/>
    <s v="4 días 10:34"/>
    <x v="188"/>
    <x v="1"/>
    <s v="SIN DATO"/>
    <s v="SIN DATO"/>
    <s v="SIN DATO"/>
    <s v="SIN DATO"/>
    <n v="-75.70274345"/>
    <n v="6.0828630800000001"/>
    <s v="SUR-ENE"/>
    <x v="3"/>
    <s v="1"/>
    <x v="1"/>
  </r>
  <r>
    <x v="410"/>
    <x v="0"/>
    <s v="NUEVO"/>
    <s v="ENERES"/>
    <d v="2026-02-04T13:35:53"/>
    <x v="405"/>
    <n v="1037627419"/>
    <s v="DANIELA JARAMILLO PALACIO"/>
    <s v="SIN DATOS"/>
    <s v="3207337880"/>
    <x v="410"/>
    <x v="22"/>
    <s v="190607200655850002"/>
    <x v="22"/>
    <x v="1"/>
    <s v="Revisor Instalac. Regadas Oriente"/>
    <x v="1"/>
    <x v="0"/>
    <x v="1"/>
    <x v="405"/>
    <s v="7 días 13:51"/>
    <x v="363"/>
    <x v="1"/>
    <s v="SIN DATO"/>
    <s v="SIN DATO"/>
    <s v="SIN DATO"/>
    <s v="SIN DATO"/>
    <n v="-75.507109999999997"/>
    <n v="6.0230062999999996"/>
    <s v="SUR-ENE"/>
    <x v="1"/>
    <s v="1"/>
    <x v="1"/>
  </r>
  <r>
    <x v="411"/>
    <x v="2"/>
    <s v="NUEVO"/>
    <s v="ENENOR"/>
    <d v="2026-02-04T14:42:39"/>
    <x v="406"/>
    <n v="71661070"/>
    <s v="IVAN DARIO RAMIREZ VERGARA"/>
    <s v="3423823"/>
    <s v="3127993717"/>
    <x v="411"/>
    <x v="8"/>
    <s v="081022207200260104"/>
    <x v="8"/>
    <x v="4"/>
    <s v="Revisor Instal. Regadas Metrosur"/>
    <x v="0"/>
    <x v="0"/>
    <x v="0"/>
    <x v="406"/>
    <s v="5 días 13:24"/>
    <x v="364"/>
    <x v="0"/>
    <s v="SIN DATO"/>
    <s v="SIN DATO"/>
    <s v="SIN DATO"/>
    <s v="SIN DATO"/>
    <n v="-75.624510000000001"/>
    <n v="6.2232019999999997"/>
    <s v="SUR-ENE"/>
    <x v="0"/>
    <s v="1"/>
    <x v="0"/>
  </r>
  <r>
    <x v="412"/>
    <x v="0"/>
    <s v="NUEVO"/>
    <s v="ENERES"/>
    <d v="2026-02-04T15:18:35"/>
    <x v="407"/>
    <n v="39169436"/>
    <s v="MARGARITA MARIA SANCHEZ SANCHEZ"/>
    <s v="5741188"/>
    <s v="3137677943"/>
    <x v="412"/>
    <x v="30"/>
    <s v="190761200512450006"/>
    <x v="30"/>
    <x v="1"/>
    <s v="Region Occidente"/>
    <x v="1"/>
    <x v="0"/>
    <x v="1"/>
    <x v="407"/>
    <s v="4 días 11:51"/>
    <x v="187"/>
    <x v="1"/>
    <s v="SIN DATO"/>
    <s v="SIN DATO"/>
    <s v="SIN DATO"/>
    <s v="SIN DATO"/>
    <n v="-75751753"/>
    <n v="6.5132570000000003"/>
    <s v="SUR-ENE"/>
    <x v="4"/>
    <s v="1"/>
    <x v="1"/>
  </r>
  <r>
    <x v="413"/>
    <x v="0"/>
    <s v="NUEVO"/>
    <s v="ENEDOM"/>
    <d v="2026-02-25T16:20:46"/>
    <x v="408"/>
    <n v="98511401"/>
    <s v="HUBER LEON RUIZ"/>
    <s v="SIN DATOS"/>
    <s v="3014211301"/>
    <x v="413"/>
    <x v="63"/>
    <s v="190642200264000000"/>
    <x v="62"/>
    <x v="0"/>
    <s v="Habilitación Viviendas Suroeste"/>
    <x v="1"/>
    <x v="0"/>
    <x v="2"/>
    <x v="408"/>
    <s v="5 días 16:20"/>
    <x v="365"/>
    <x v="1"/>
    <s v="SIN DATO"/>
    <s v="SIN DATO"/>
    <s v="SIN DATO"/>
    <s v="SIN DATO"/>
    <n v="-75.936080450000006"/>
    <n v="5.9589375200000001"/>
    <s v="SUR-ENE"/>
    <x v="3"/>
    <s v="1"/>
    <x v="1"/>
  </r>
  <r>
    <x v="414"/>
    <x v="0"/>
    <s v="NUEVO"/>
    <s v="ENEDOM"/>
    <d v="2026-02-23T13:54:12"/>
    <x v="409"/>
    <n v="71172054"/>
    <s v="MANUEL JOSE RIOS SALAZAR"/>
    <s v="SIN DATOS"/>
    <s v="3147117195"/>
    <x v="414"/>
    <x v="42"/>
    <s v="190190100489200201"/>
    <x v="41"/>
    <x v="0"/>
    <s v="Region Nordeste"/>
    <x v="0"/>
    <x v="0"/>
    <x v="0"/>
    <x v="409"/>
    <s v="7 días 13:54"/>
    <x v="366"/>
    <x v="1"/>
    <s v="SIN DATO"/>
    <s v="SIN DATO"/>
    <s v="SIN DATO"/>
    <s v="SIN DATO"/>
    <n v="-75.085600549999995"/>
    <n v="6.5393080499999998"/>
    <s v="SUR-ENE"/>
    <x v="2"/>
    <s v="1"/>
    <x v="1"/>
  </r>
  <r>
    <x v="415"/>
    <x v="0"/>
    <s v="CAMBI"/>
    <s v="ENERES"/>
    <d v="2026-02-05T06:55:27"/>
    <x v="410"/>
    <n v="1037614551"/>
    <s v="MARCELA CADAVID NAVAS"/>
    <s v="SIN DATOS"/>
    <s v="3017846480"/>
    <x v="415"/>
    <x v="8"/>
    <s v="042210207003351006"/>
    <x v="8"/>
    <x v="5"/>
    <s v="Revisor Instal. Regadas Metrosur"/>
    <x v="0"/>
    <x v="0"/>
    <x v="0"/>
    <x v="410"/>
    <s v="19 días 06:55"/>
    <x v="135"/>
    <x v="3"/>
    <s v="SIN DATO"/>
    <s v="SIN DATO"/>
    <s v="SIN DATO"/>
    <s v="SIN DATO"/>
    <n v="-75.569946000000002"/>
    <n v="6.1809010000000004"/>
    <s v="SUR-ENE"/>
    <x v="0"/>
    <s v="2"/>
    <x v="3"/>
  </r>
  <r>
    <x v="416"/>
    <x v="0"/>
    <s v="NUEVO"/>
    <s v="ENERES"/>
    <d v="2026-02-05T08:16:12"/>
    <x v="411"/>
    <n v="1037591921"/>
    <s v="ALEJANDRO GIRALDO JARAMILLO"/>
    <s v="SIN DATOS"/>
    <s v="3206381474"/>
    <x v="416"/>
    <x v="7"/>
    <s v="190616200252260921"/>
    <x v="7"/>
    <x v="1"/>
    <s v="Revisor Instalac. Regadas Oriente"/>
    <x v="1"/>
    <x v="0"/>
    <x v="1"/>
    <x v="411"/>
    <s v="5 días 08:32"/>
    <x v="367"/>
    <x v="1"/>
    <s v="SIN DATO"/>
    <s v="SIN DATO"/>
    <s v="SIN DATO"/>
    <s v="SIN DATO"/>
    <n v="-75.38438524"/>
    <n v="6.2218342"/>
    <s v="SUR-ENE"/>
    <x v="1"/>
    <s v="1"/>
    <x v="1"/>
  </r>
  <r>
    <x v="417"/>
    <x v="2"/>
    <s v="NUEVO"/>
    <s v="ENENOR"/>
    <d v="2026-02-05T10:02:45"/>
    <x v="412"/>
    <n v="1017169952"/>
    <s v="CAMILO VASQUEZ GARCIA"/>
    <s v="5575520"/>
    <s v="3176432327"/>
    <x v="417"/>
    <x v="4"/>
    <s v="181042055000000001"/>
    <x v="4"/>
    <x v="4"/>
    <s v="Revisor Instalac. Regadas Oriente"/>
    <x v="1"/>
    <x v="0"/>
    <x v="1"/>
    <x v="412"/>
    <s v="6 días 20:31"/>
    <x v="368"/>
    <x v="1"/>
    <s v="SIN DATO"/>
    <s v="SIN DATO"/>
    <s v="SIN DATO"/>
    <s v="SIN DATO"/>
    <n v="-75.207997500000005"/>
    <n v="6.2493131699999998"/>
    <s v="SUR-ENE"/>
    <x v="1"/>
    <s v="1"/>
    <x v="1"/>
  </r>
  <r>
    <x v="418"/>
    <x v="0"/>
    <s v="NUEVO"/>
    <s v="ENEDOM"/>
    <d v="2026-03-02T09:35:30"/>
    <x v="413"/>
    <n v="1128456834"/>
    <s v="LUISA MARIA ARANGO CHALARCA"/>
    <s v="2869672"/>
    <s v="3105428263"/>
    <x v="418"/>
    <x v="8"/>
    <s v="043615109000570201"/>
    <x v="8"/>
    <x v="0"/>
    <s v="Habilitación Viviendas Metrosur"/>
    <x v="0"/>
    <x v="0"/>
    <x v="0"/>
    <x v="413"/>
    <s v="2 días 09:35"/>
    <x v="369"/>
    <x v="1"/>
    <s v="27/02/2026 14:49:01"/>
    <s v="EFECTIVO PARA HV"/>
    <s v="ROBINSON DE JESUS ALZATE ARANGO"/>
    <s v="Hv+bornera"/>
    <n v="-75.651027970000001"/>
    <n v="6.1907471300000001"/>
    <s v="SUR-ENE"/>
    <x v="0"/>
    <s v="1"/>
    <x v="1"/>
  </r>
  <r>
    <x v="419"/>
    <x v="0"/>
    <s v="NUEVO"/>
    <s v="ENERES"/>
    <d v="2026-02-05T11:03:17"/>
    <x v="414"/>
    <n v="8266638"/>
    <s v="JULIO CESAR SALAZAR ZULUAGA"/>
    <s v="SIN DATOS"/>
    <s v="3146815916"/>
    <x v="419"/>
    <x v="11"/>
    <s v="190376200113200157"/>
    <x v="11"/>
    <x v="1"/>
    <s v="Revisor Instalac. Regadas Oriente"/>
    <x v="1"/>
    <x v="0"/>
    <x v="1"/>
    <x v="414"/>
    <s v="3 días 16:16"/>
    <x v="370"/>
    <x v="1"/>
    <s v="SIN DATO"/>
    <s v="SIN DATO"/>
    <s v="SIN DATO"/>
    <s v="SIN DATO"/>
    <n v="-75.380605119999998"/>
    <n v="6.0425288300000002"/>
    <s v="SUR-ENE"/>
    <x v="1"/>
    <s v="1"/>
    <x v="1"/>
  </r>
  <r>
    <x v="420"/>
    <x v="3"/>
    <s v="NUEVO"/>
    <s v="ENEMVI"/>
    <d v="2026-02-05T14:45:07"/>
    <x v="415"/>
    <n v="3436895"/>
    <s v="PABLO EMILIO QUINTERO GARCIA"/>
    <s v="SIN DATOS"/>
    <s v="3137948693"/>
    <x v="420"/>
    <x v="33"/>
    <s v="190149200701561033"/>
    <x v="33"/>
    <x v="6"/>
    <s v="ORIENTE-RMRT-Edwin F. Feria Torres"/>
    <x v="1"/>
    <x v="0"/>
    <x v="5"/>
    <x v="415"/>
    <s v="4 días 13:57"/>
    <x v="371"/>
    <x v="1"/>
    <s v="SIN DATO"/>
    <s v="SIN DATO"/>
    <s v="SIN DATO"/>
    <s v="SIN DATO"/>
    <n v="-75.365721669999999"/>
    <n v="6.0775616699999997"/>
    <s v="SUR-ENE"/>
    <x v="1"/>
    <s v="1"/>
    <x v="1"/>
  </r>
  <r>
    <x v="421"/>
    <x v="0"/>
    <s v="NUEVO"/>
    <s v="ENEDOM"/>
    <d v="2026-02-28T18:48:18"/>
    <x v="416"/>
    <n v="1046933410"/>
    <s v="YISED ARCILA ARROYAVE"/>
    <s v="SIN DATOS"/>
    <s v="3148875593"/>
    <x v="421"/>
    <x v="66"/>
    <s v="190792100312000101"/>
    <x v="65"/>
    <x v="0"/>
    <s v="Habilitación Viviendas Suroeste"/>
    <x v="0"/>
    <x v="1"/>
    <x v="0"/>
    <x v="416"/>
    <s v="3 días 18:48"/>
    <x v="372"/>
    <x v="1"/>
    <s v="SIN DATO"/>
    <s v="SIN DATO"/>
    <s v="SIN DATO"/>
    <s v="SIN DATO"/>
    <n v="-75.823592680000004"/>
    <n v="5.8629520599999996"/>
    <s v="SUR-ENE"/>
    <x v="3"/>
    <s v="1"/>
    <x v="1"/>
  </r>
  <r>
    <x v="422"/>
    <x v="0"/>
    <s v="NUEVO"/>
    <s v="ENEDOM"/>
    <d v="2026-02-11T21:54:34"/>
    <x v="417"/>
    <n v="1007550760"/>
    <s v="YILMER JADER RUIZ MOSQUERA"/>
    <s v="SIN DATOS"/>
    <s v="3105376098"/>
    <x v="422"/>
    <x v="2"/>
    <s v="190378200374750001"/>
    <x v="2"/>
    <x v="0"/>
    <s v="NORDESTE (HV-Macromed-Const. Redes)"/>
    <x v="1"/>
    <x v="0"/>
    <x v="2"/>
    <x v="417"/>
    <s v="3 días 08:20"/>
    <x v="373"/>
    <x v="1"/>
    <s v="SIN DATO"/>
    <s v="SIN DATO"/>
    <s v="SIN DATO"/>
    <s v="SIN DATO"/>
    <n v="-74.822236869999998"/>
    <n v="7.2546390199999999"/>
    <s v="SUR-ENE"/>
    <x v="2"/>
    <s v="1"/>
    <x v="1"/>
  </r>
  <r>
    <x v="423"/>
    <x v="0"/>
    <s v="NUEVO"/>
    <s v="ENEDOM"/>
    <d v="2026-02-11T22:06:15"/>
    <x v="418"/>
    <n v="1046914564"/>
    <s v="PAULA JANETH CARDENAS LONDOÑO"/>
    <s v="SIN DATOS"/>
    <s v="3207612447"/>
    <x v="423"/>
    <x v="2"/>
    <s v="190378200374753002"/>
    <x v="2"/>
    <x v="0"/>
    <s v="NORDESTE (HV-Macromed-Const. Redes)"/>
    <x v="1"/>
    <x v="0"/>
    <x v="2"/>
    <x v="418"/>
    <s v="3 días 08:16"/>
    <x v="374"/>
    <x v="1"/>
    <s v="SIN DATO"/>
    <s v="SIN DATO"/>
    <s v="SIN DATO"/>
    <s v="SIN DATO"/>
    <n v="-74.822517050000002"/>
    <n v="7.2543705699999999"/>
    <s v="SUR-ENE"/>
    <x v="2"/>
    <s v="1"/>
    <x v="1"/>
  </r>
  <r>
    <x v="424"/>
    <x v="0"/>
    <s v="NUEVO"/>
    <s v="ENERES"/>
    <d v="2026-02-06T09:26:01"/>
    <x v="419"/>
    <n v="1000766776"/>
    <s v="ANDRES FELIPE ROLDAN TORRES"/>
    <s v="SIN DATOS"/>
    <s v="3215950689"/>
    <x v="424"/>
    <x v="8"/>
    <s v="147048861900000001"/>
    <x v="8"/>
    <x v="1"/>
    <s v="Revisor Instal. Regadas Metrosur"/>
    <x v="1"/>
    <x v="0"/>
    <x v="1"/>
    <x v="419"/>
    <s v="2 días 09:23"/>
    <x v="375"/>
    <x v="1"/>
    <s v="18/02/2026 22:01:13"/>
    <s v="DESCARTADO"/>
    <s v="JUAN GUILLERMO RIVERA MAZO"/>
    <s v="440 acometida con tramo de tubería expuesta esta debe ser tubería IMC_x000a_450 tubería de la descarga tierra debe ser en IMC con sus accesorios al llegar a la caja / debe volver a prensar el conector de la varilla cooperwell ya que se encontró flojo"/>
    <n v="-75.647070999999997"/>
    <n v="6.2851160000000004"/>
    <s v="SUR-ENE"/>
    <x v="0"/>
    <s v="1"/>
    <x v="1"/>
  </r>
  <r>
    <x v="425"/>
    <x v="0"/>
    <s v="NUEVO"/>
    <s v="ENEDOM"/>
    <d v="2026-02-11T22:08:51"/>
    <x v="420"/>
    <n v="1046912545"/>
    <s v="YANETH ALEXANDRA MOSQUERA HURTADO"/>
    <s v="SIN DATOS"/>
    <s v="3207612447"/>
    <x v="425"/>
    <x v="2"/>
    <s v="190378200374753001"/>
    <x v="2"/>
    <x v="0"/>
    <s v="NORDESTE (HV-Macromed-Const. Redes)"/>
    <x v="1"/>
    <x v="0"/>
    <x v="2"/>
    <x v="420"/>
    <s v="4 días 11:27"/>
    <x v="159"/>
    <x v="1"/>
    <s v="SIN DATO"/>
    <s v="SIN DATO"/>
    <s v="SIN DATO"/>
    <s v="SIN DATO"/>
    <n v="-74.822517050000002"/>
    <n v="7.2543705699999999"/>
    <s v="SUR-ENE"/>
    <x v="2"/>
    <s v="1"/>
    <x v="1"/>
  </r>
  <r>
    <x v="426"/>
    <x v="0"/>
    <s v="NUEVO"/>
    <s v="ENEDOM"/>
    <d v="2026-03-03T10:14:34"/>
    <x v="421"/>
    <n v="85462687"/>
    <s v="ROBERTO CARLOS CASTAÑEDA VALENCIA"/>
    <s v="SIN DATOS"/>
    <s v="3113925612"/>
    <x v="426"/>
    <x v="8"/>
    <s v="056926102400033700"/>
    <x v="8"/>
    <x v="0"/>
    <s v="Habilitación Viviendas Metrosur"/>
    <x v="0"/>
    <x v="0"/>
    <x v="0"/>
    <x v="421"/>
    <s v="0 días 10:14"/>
    <x v="376"/>
    <x v="1"/>
    <s v="2/03/2026 16:18:22"/>
    <s v="EFECTIVO PARA HV"/>
    <s v="ORLANDO DE JESUS TORRES TORRES"/>
    <s v="HV más pase 10 mts trafo 336669"/>
    <n v="-75.607009210000001"/>
    <n v="6.2786223200000002"/>
    <s v="SUR-ENE"/>
    <x v="0"/>
    <s v="1"/>
    <x v="1"/>
  </r>
  <r>
    <x v="427"/>
    <x v="2"/>
    <s v="NUEVO"/>
    <s v="ENENOR"/>
    <d v="2026-02-06T10:09:05"/>
    <x v="422"/>
    <n v="900746599"/>
    <s v="LAR PROYECTOS S.A.S"/>
    <s v="2353269"/>
    <s v="SIN DATOS"/>
    <x v="427"/>
    <x v="30"/>
    <s v="900057610001964950"/>
    <x v="30"/>
    <x v="4"/>
    <s v="Region Occidente"/>
    <x v="0"/>
    <x v="0"/>
    <x v="0"/>
    <x v="422"/>
    <s v="5 días 09:54"/>
    <x v="140"/>
    <x v="0"/>
    <s v="SIN DATO"/>
    <s v="SIN DATO"/>
    <s v="SIN DATO"/>
    <s v="SIN DATO"/>
    <n v="-75.746776648999997"/>
    <n v="6.5190022130000198"/>
    <s v="SUR-ENE"/>
    <x v="4"/>
    <s v="1"/>
    <x v="0"/>
  </r>
  <r>
    <x v="428"/>
    <x v="1"/>
    <s v="NUEVO"/>
    <s v="ENECNX"/>
    <d v="2026-02-27T14:07:56"/>
    <x v="423"/>
    <n v="1017166985"/>
    <s v="JUAN PABLO BUILES CORREA"/>
    <s v="5177665"/>
    <s v="3165482534"/>
    <x v="428"/>
    <x v="60"/>
    <s v="190584200531800000"/>
    <x v="59"/>
    <x v="3"/>
    <s v="Revisor Punto de Conexión Oriente"/>
    <x v="1"/>
    <x v="0"/>
    <x v="4"/>
    <x v="423"/>
    <s v="3 días 14:07"/>
    <x v="377"/>
    <x v="0"/>
    <s v="SIN DATO"/>
    <s v="SIN DATO"/>
    <s v="SIN DATO"/>
    <s v="SIN DATO"/>
    <n v="-74.808852999999999"/>
    <n v="5.9232740000000002"/>
    <s v="SUR-ENE"/>
    <x v="1"/>
    <s v="2"/>
    <x v="0"/>
  </r>
  <r>
    <x v="429"/>
    <x v="0"/>
    <s v="NUEVO"/>
    <s v="ENEDOM"/>
    <d v="2026-02-19T08:44:28"/>
    <x v="424"/>
    <n v="22136051"/>
    <s v="GLORIA ESTELLA RODRIGUEZ ROMAN"/>
    <s v="SIN DATOS"/>
    <s v="3145429673"/>
    <x v="429"/>
    <x v="63"/>
    <s v="190105200915048101"/>
    <x v="62"/>
    <x v="0"/>
    <s v="Habilitación Viviendas Suroeste"/>
    <x v="1"/>
    <x v="0"/>
    <x v="2"/>
    <x v="424"/>
    <s v="9 días 08:44"/>
    <x v="378"/>
    <x v="1"/>
    <s v="SIN DATO"/>
    <s v="SIN DATO"/>
    <s v="SIN DATO"/>
    <s v="SIN DATO"/>
    <n v="-75.859114000000005"/>
    <n v="5.9346649999999999"/>
    <s v="SUR-ENE"/>
    <x v="3"/>
    <s v="1"/>
    <x v="1"/>
  </r>
  <r>
    <x v="430"/>
    <x v="0"/>
    <s v="NUEVO"/>
    <s v="ENEDOM"/>
    <d v="2026-02-19T10:55:43"/>
    <x v="425"/>
    <n v="22136051"/>
    <s v="GLORIA ESTELLA RODRIGUEZ ROMAN"/>
    <s v="SIN DATOS"/>
    <s v="3145429673"/>
    <x v="430"/>
    <x v="63"/>
    <s v="190105200915048102"/>
    <x v="62"/>
    <x v="0"/>
    <s v="Habilitación Viviendas Suroeste"/>
    <x v="1"/>
    <x v="0"/>
    <x v="2"/>
    <x v="425"/>
    <s v="9 días 10:55"/>
    <x v="379"/>
    <x v="1"/>
    <s v="SIN DATO"/>
    <s v="SIN DATO"/>
    <s v="SIN DATO"/>
    <s v="SIN DATO"/>
    <n v="-75.859114000000005"/>
    <n v="5.9346649999999999"/>
    <s v="SUR-ENE"/>
    <x v="3"/>
    <s v="1"/>
    <x v="1"/>
  </r>
  <r>
    <x v="431"/>
    <x v="0"/>
    <s v="NUEVO"/>
    <s v="ENEDOM"/>
    <d v="2026-02-06T13:32:08"/>
    <x v="426"/>
    <n v="1216721731"/>
    <s v="MARIA CAMILA ALVAREZ PANIAGUA"/>
    <s v="SIN DATOS"/>
    <s v="3216970927"/>
    <x v="431"/>
    <x v="8"/>
    <s v="085321135200060101"/>
    <x v="8"/>
    <x v="2"/>
    <s v="Habilitación Viviendas Metrosur"/>
    <x v="0"/>
    <x v="0"/>
    <x v="3"/>
    <x v="426"/>
    <s v="0 días 13:42"/>
    <x v="380"/>
    <x v="1"/>
    <s v="SIN DATO"/>
    <s v="SIN DATO"/>
    <s v="SIN DATO"/>
    <s v="SIN DATO"/>
    <n v="-75.636477999999997"/>
    <n v="6.2718819999999997"/>
    <s v="SUR-ENE"/>
    <x v="0"/>
    <s v="1"/>
    <x v="1"/>
  </r>
  <r>
    <x v="432"/>
    <x v="3"/>
    <s v="NUEVO"/>
    <s v="ENEMVI"/>
    <d v="2026-02-06T13:41:34"/>
    <x v="427"/>
    <n v="43998716"/>
    <s v="YAMILE IVONNE OROZCO PEREZ"/>
    <s v="SIN DATOS"/>
    <s v="3147951714"/>
    <x v="432"/>
    <x v="72"/>
    <s v="190306100023805002"/>
    <x v="70"/>
    <x v="6"/>
    <s v="Region Occidente"/>
    <x v="0"/>
    <x v="0"/>
    <x v="8"/>
    <x v="427"/>
    <s v="7 días 15:03"/>
    <x v="381"/>
    <x v="1"/>
    <s v="SIN DATO"/>
    <s v="SIN DATO"/>
    <s v="SIN DATO"/>
    <s v="SIN DATO"/>
    <n v="-75.950707879999996"/>
    <n v="6.6776960399999998"/>
    <s v="SUR-ENE"/>
    <x v="4"/>
    <s v="1"/>
    <x v="1"/>
  </r>
  <r>
    <x v="433"/>
    <x v="0"/>
    <s v="NUEVO"/>
    <s v="ENEDOM"/>
    <d v="2026-02-25T10:15:38"/>
    <x v="428"/>
    <n v="1022034819"/>
    <s v="LILY GIOVANNA DELGADO OSPINA"/>
    <s v="SIN DATOS"/>
    <s v="3235122853"/>
    <x v="433"/>
    <x v="18"/>
    <s v="190002100170900001"/>
    <x v="71"/>
    <x v="0"/>
    <s v="Habilitación Viviendas Oriente"/>
    <x v="0"/>
    <x v="0"/>
    <x v="0"/>
    <x v="428"/>
    <s v="5 días 10:15"/>
    <x v="382"/>
    <x v="1"/>
    <s v="SIN DATO"/>
    <s v="SIN DATO"/>
    <s v="SIN DATO"/>
    <s v="SIN DATO"/>
    <n v="-75.431092329999998"/>
    <n v="5.7940242399999997"/>
    <s v="SUR-ENE"/>
    <x v="1"/>
    <s v="1"/>
    <x v="1"/>
  </r>
  <r>
    <x v="434"/>
    <x v="4"/>
    <s v="NUEVO"/>
    <s v="ENEPRE"/>
    <d v="2026-02-13T12:49:23"/>
    <x v="429"/>
    <n v="1046912833"/>
    <s v="DAYANA ANDREA VELASQUEZ MONTOYA"/>
    <s v="SIN DATOS"/>
    <s v="3122330837"/>
    <x v="434"/>
    <x v="2"/>
    <s v="190735101207100001"/>
    <x v="2"/>
    <x v="10"/>
    <s v="Region Nordeste"/>
    <x v="0"/>
    <x v="0"/>
    <x v="7"/>
    <x v="429"/>
    <s v="13 días 12:49"/>
    <x v="135"/>
    <x v="3"/>
    <s v="SIN DATO"/>
    <s v="SIN DATO"/>
    <s v="SIN DATO"/>
    <s v="SIN DATO"/>
    <n v="-74.698115670000007"/>
    <n v="7.0771920799999997"/>
    <s v="SUR-ENE"/>
    <x v="2"/>
    <s v="1"/>
    <x v="3"/>
  </r>
  <r>
    <x v="435"/>
    <x v="0"/>
    <s v="NUEVO"/>
    <s v="ENERES"/>
    <d v="2026-02-06T16:55:21"/>
    <x v="430"/>
    <n v="98613676"/>
    <s v="JADER ANTONIO USUGA GUISAO"/>
    <s v="SIN DATOS"/>
    <s v="3017392283"/>
    <x v="435"/>
    <x v="73"/>
    <s v="190840200234250001"/>
    <x v="72"/>
    <x v="1"/>
    <s v="Region Occidente"/>
    <x v="1"/>
    <x v="0"/>
    <x v="1"/>
    <x v="430"/>
    <s v="4 días 13:39"/>
    <x v="383"/>
    <x v="1"/>
    <s v="SIN DATO"/>
    <s v="SIN DATO"/>
    <s v="SIN DATO"/>
    <s v="SIN DATO"/>
    <n v="-76.131278809999998"/>
    <n v="6.9193147100000001"/>
    <s v="SUR-ENE"/>
    <x v="4"/>
    <s v="1"/>
    <x v="1"/>
  </r>
  <r>
    <x v="436"/>
    <x v="0"/>
    <s v="NUEVO"/>
    <s v="ENEDOM"/>
    <d v="2026-02-06T17:44:01"/>
    <x v="431"/>
    <n v="39287445"/>
    <s v="LIVIA ROSA CALDERON GARCIA"/>
    <s v="2126196"/>
    <s v="3022879174"/>
    <x v="436"/>
    <x v="8"/>
    <s v="147023400000000005"/>
    <x v="8"/>
    <x v="2"/>
    <s v="Habilitación Viviendas Metrosur"/>
    <x v="1"/>
    <x v="0"/>
    <x v="6"/>
    <x v="431"/>
    <s v="4 días 11:26"/>
    <x v="384"/>
    <x v="1"/>
    <s v="9/02/2026 16:31:54"/>
    <s v="DESCARTADO"/>
    <s v="ORLANDO DE JESUS TORRES TORRES"/>
    <s v="414. Casa sola y número de celular no contesta se anexa registro de llamadas "/>
    <n v="-75.651843999999997"/>
    <n v="6.2709580000000003"/>
    <s v="SUR-ENE"/>
    <x v="0"/>
    <s v="1"/>
    <x v="1"/>
  </r>
  <r>
    <x v="437"/>
    <x v="2"/>
    <s v="NUEVO"/>
    <s v="ENENOR"/>
    <d v="2026-02-06T17:55:45"/>
    <x v="432"/>
    <n v="71393525"/>
    <s v="VICTOR ALDEMAR RESTREPO DUQUE"/>
    <s v="3435993"/>
    <s v="3145427917"/>
    <x v="437"/>
    <x v="33"/>
    <s v="190149100025725000"/>
    <x v="33"/>
    <x v="4"/>
    <s v="Revisor Instalac. Regadas Oriente"/>
    <x v="0"/>
    <x v="0"/>
    <x v="0"/>
    <x v="432"/>
    <s v="2 días 09:47"/>
    <x v="385"/>
    <x v="1"/>
    <s v="SIN DATO"/>
    <s v="SIN DATO"/>
    <s v="SIN DATO"/>
    <s v="SIN DATO"/>
    <n v="-75.334709000000004"/>
    <n v="6.0895210000000004"/>
    <s v="SUR-ENE"/>
    <x v="1"/>
    <s v="1"/>
    <x v="1"/>
  </r>
  <r>
    <x v="438"/>
    <x v="0"/>
    <s v="NUEVO"/>
    <s v="ENEDOM"/>
    <d v="2026-02-09T08:25:08"/>
    <x v="433"/>
    <n v="21792747"/>
    <s v="SANDRA INES SANCHEZ GONZALEZ"/>
    <s v="SIN DATOS"/>
    <s v="3217870341"/>
    <x v="438"/>
    <x v="8"/>
    <s v="044824001100929901"/>
    <x v="8"/>
    <x v="2"/>
    <s v="Habilitación Viviendas Metrosur"/>
    <x v="0"/>
    <x v="0"/>
    <x v="3"/>
    <x v="433"/>
    <s v="2 días 16:09"/>
    <x v="386"/>
    <x v="1"/>
    <s v="SIN DATO"/>
    <s v="SIN DATO"/>
    <s v="SIN DATO"/>
    <s v="SIN DATO"/>
    <n v="-75.660336000000001"/>
    <n v="6.1840729999999997"/>
    <s v="SUR-ENE"/>
    <x v="0"/>
    <s v="1"/>
    <x v="1"/>
  </r>
  <r>
    <x v="439"/>
    <x v="2"/>
    <s v="NUEVO"/>
    <s v="ENENOR"/>
    <d v="2026-02-09T08:32:55"/>
    <x v="434"/>
    <n v="15440817"/>
    <s v="FABIAN MORENO RENDON"/>
    <s v="SIN DATOS"/>
    <s v="3116024406"/>
    <x v="439"/>
    <x v="40"/>
    <s v="190656200737906006"/>
    <x v="39"/>
    <x v="4"/>
    <s v="Region Occidente"/>
    <x v="1"/>
    <x v="0"/>
    <x v="1"/>
    <x v="434"/>
    <s v="7 días 08:17"/>
    <x v="387"/>
    <x v="1"/>
    <s v="SIN DATO"/>
    <s v="SIN DATO"/>
    <s v="SIN DATO"/>
    <s v="SIN DATO"/>
    <n v="-75.760662999999994"/>
    <n v="6.4784870000000003"/>
    <s v="SUR-ENE"/>
    <x v="4"/>
    <s v="1"/>
    <x v="1"/>
  </r>
  <r>
    <x v="440"/>
    <x v="0"/>
    <s v="NUEVO"/>
    <s v="ENEDOM"/>
    <d v="2026-02-19T07:34:15"/>
    <x v="435"/>
    <n v="70041197"/>
    <s v="LUIS GUILLERMO CORREA CARDONA"/>
    <s v="SIN DATOS"/>
    <s v="3052657910"/>
    <x v="440"/>
    <x v="8"/>
    <s v="057511001300160301"/>
    <x v="8"/>
    <x v="0"/>
    <s v="Habilitación Viviendas Metrosur"/>
    <x v="0"/>
    <x v="0"/>
    <x v="0"/>
    <x v="435"/>
    <s v="4 días 12:15"/>
    <x v="388"/>
    <x v="1"/>
    <s v="3/03/2026 15:51:14"/>
    <s v="EFECTIVO PARA HV"/>
    <s v="CARLOS MARIO IDARRAGA MEJIA"/>
    <s v="HV más pasé 1 piso trafo 59738"/>
    <n v="-75.564080450000006"/>
    <n v="6.2675235999999996"/>
    <s v="SUR-ENE"/>
    <x v="0"/>
    <s v="1"/>
    <x v="1"/>
  </r>
  <r>
    <x v="441"/>
    <x v="0"/>
    <s v="NUEVO"/>
    <s v="ENEDOM"/>
    <d v="2026-03-03T07:44:55"/>
    <x v="436"/>
    <n v="1002077669"/>
    <s v="EDISON FABIAN GOEZ PEREZ"/>
    <s v="SIN DATOS"/>
    <s v="3234432557"/>
    <x v="441"/>
    <x v="2"/>
    <s v="190736104000895001"/>
    <x v="2"/>
    <x v="0"/>
    <s v="Region Nordeste"/>
    <x v="0"/>
    <x v="1"/>
    <x v="0"/>
    <x v="436"/>
    <s v="0 días 07:44"/>
    <x v="389"/>
    <x v="1"/>
    <s v="SIN DATO"/>
    <s v="SIN DATO"/>
    <s v="SIN DATO"/>
    <s v="SIN DATO"/>
    <n v="-74.696605759999997"/>
    <n v="7.0896627600000004"/>
    <s v="SUR-ENE"/>
    <x v="2"/>
    <s v="1"/>
    <x v="1"/>
  </r>
  <r>
    <x v="442"/>
    <x v="0"/>
    <s v="NUEVO"/>
    <s v="ENERES"/>
    <d v="2026-02-09T11:45:07"/>
    <x v="437"/>
    <n v="43917806"/>
    <s v="LUZ ADRIANA MONTOYA MESA"/>
    <s v="4774251"/>
    <s v="3117542121"/>
    <x v="442"/>
    <x v="58"/>
    <s v="190690200606204002"/>
    <x v="57"/>
    <x v="1"/>
    <s v="Region Nordeste"/>
    <x v="1"/>
    <x v="0"/>
    <x v="1"/>
    <x v="437"/>
    <s v="6 días 14:15"/>
    <x v="390"/>
    <x v="1"/>
    <s v="SIN DATO"/>
    <s v="SIN DATO"/>
    <s v="SIN DATO"/>
    <s v="SIN DATO"/>
    <n v="-75.096113000000003"/>
    <n v="6.4947290000000004"/>
    <s v="SUR-ENE"/>
    <x v="2"/>
    <s v="1"/>
    <x v="1"/>
  </r>
  <r>
    <x v="443"/>
    <x v="1"/>
    <s v="NUEVO"/>
    <s v="ENECNX"/>
    <d v="2026-02-27T09:39:29"/>
    <x v="438"/>
    <n v="98572548"/>
    <s v="WILMAR ALONSO MUÑOZ VELASQUEZ"/>
    <s v="4236825"/>
    <s v="3006426639"/>
    <x v="443"/>
    <x v="8"/>
    <s v="055516004000800000"/>
    <x v="8"/>
    <x v="3"/>
    <s v="Revisor Puntos de Conexión Metrosur"/>
    <x v="0"/>
    <x v="0"/>
    <x v="4"/>
    <x v="438"/>
    <s v="3 días 09:39"/>
    <x v="391"/>
    <x v="0"/>
    <s v="SIN DATO"/>
    <s v="SIN DATO"/>
    <s v="SIN DATO"/>
    <s v="SIN DATO"/>
    <n v="-75.570646670000002"/>
    <n v="6.2559528100000001"/>
    <s v="SUR-ENE"/>
    <x v="0"/>
    <s v="2"/>
    <x v="0"/>
  </r>
  <r>
    <x v="444"/>
    <x v="0"/>
    <s v="NUEVO"/>
    <s v="ENEDOM"/>
    <d v="2026-02-27T06:22:16"/>
    <x v="439"/>
    <n v="35697050"/>
    <s v="YENNY YASMILA IBARGUEN ASPRILLA"/>
    <s v="SIN DATOS"/>
    <s v="3226042990"/>
    <x v="444"/>
    <x v="8"/>
    <s v="055021005700490201"/>
    <x v="8"/>
    <x v="0"/>
    <s v="Habilitación Viviendas Metrosur"/>
    <x v="0"/>
    <x v="0"/>
    <x v="0"/>
    <x v="439"/>
    <s v="3 días 06:22"/>
    <x v="392"/>
    <x v="1"/>
    <s v="26/02/2026 15:02:40"/>
    <s v="EFECTIVO PARA HV"/>
    <s v="CARLOS MARIO IDARRAGA MEJIA"/>
    <s v="HV más pasé 2 piso trafo 31442"/>
    <n v="-75.528859999999995"/>
    <n v="6.2353880000000004"/>
    <s v="SUR-ENE"/>
    <x v="0"/>
    <s v="1"/>
    <x v="1"/>
  </r>
  <r>
    <x v="445"/>
    <x v="0"/>
    <s v="NUEVO"/>
    <s v="ENERES"/>
    <d v="2026-02-09T15:00:35"/>
    <x v="440"/>
    <n v="98540970"/>
    <s v="UBEIMAR ALIRIO DAVID USUGA"/>
    <s v="6066086"/>
    <s v="3005701732"/>
    <x v="445"/>
    <x v="8"/>
    <s v="056922102200640101"/>
    <x v="8"/>
    <x v="1"/>
    <s v="Revisor Instal. Regadas Metrosur"/>
    <x v="0"/>
    <x v="0"/>
    <x v="0"/>
    <x v="440"/>
    <s v="3 días 13:50"/>
    <x v="393"/>
    <x v="1"/>
    <s v="16/02/2026 22:10:44"/>
    <s v="DESCARTADO"/>
    <s v="JUAN GUILLERMO RIVERA MAZO"/>
    <s v="419 predio en construcción debe tener entrada independiente para continuar con la legalización"/>
    <n v="-75.603950459999993"/>
    <n v="6.2773763899999997"/>
    <s v="SUR-ENE"/>
    <x v="0"/>
    <s v="1"/>
    <x v="1"/>
  </r>
  <r>
    <x v="446"/>
    <x v="0"/>
    <s v="NUEVO"/>
    <s v="ENERES"/>
    <d v="2026-02-09T15:36:32"/>
    <x v="441"/>
    <n v="21778245"/>
    <s v="MARIA ALBA GARCIA GIRALDO"/>
    <s v="SIN DATOS"/>
    <s v="3104410570"/>
    <x v="446"/>
    <x v="4"/>
    <s v="181009121890000001"/>
    <x v="4"/>
    <x v="1"/>
    <s v="Revisor Instalac. Regadas Oriente"/>
    <x v="1"/>
    <x v="0"/>
    <x v="1"/>
    <x v="441"/>
    <s v="2 días 16:03"/>
    <x v="394"/>
    <x v="1"/>
    <s v="SIN DATO"/>
    <s v="SIN DATO"/>
    <s v="SIN DATO"/>
    <s v="SIN DATO"/>
    <n v="-75.235382029999997"/>
    <n v="6.2156070999999997"/>
    <s v="SUR-ENE"/>
    <x v="1"/>
    <s v="1"/>
    <x v="1"/>
  </r>
  <r>
    <x v="447"/>
    <x v="0"/>
    <s v="NUEVO"/>
    <s v="ENEDOM"/>
    <d v="2026-03-03T10:06:35"/>
    <x v="442"/>
    <n v="8434987"/>
    <s v="BLADIMIR SERNA QUINTANA"/>
    <s v="3372162"/>
    <s v="3148056850"/>
    <x v="447"/>
    <x v="8"/>
    <s v="045690403000100101"/>
    <x v="8"/>
    <x v="0"/>
    <s v="Habilitación Viviendas Metrosur"/>
    <x v="0"/>
    <x v="0"/>
    <x v="0"/>
    <x v="442"/>
    <s v="0 días 10:06"/>
    <x v="395"/>
    <x v="1"/>
    <s v="SIN DATO"/>
    <s v="SIN DATO"/>
    <s v="SIN DATO"/>
    <s v="SIN DATO"/>
    <n v="-75.645135819999993"/>
    <n v="6.1771936399999996"/>
    <s v="SUR-ENE"/>
    <x v="0"/>
    <s v="1"/>
    <x v="1"/>
  </r>
  <r>
    <x v="448"/>
    <x v="0"/>
    <s v="NUEVO"/>
    <s v="ENEDOM"/>
    <d v="2026-02-23T06:32:50"/>
    <x v="443"/>
    <n v="3568805"/>
    <s v="FRANCISCO HERNANDO ORTIZ MEJIA"/>
    <s v="SIN DATOS"/>
    <s v="3003848803"/>
    <x v="448"/>
    <x v="63"/>
    <s v="190642200621263000"/>
    <x v="62"/>
    <x v="0"/>
    <s v="Habilitación Viviendas Suroeste"/>
    <x v="1"/>
    <x v="0"/>
    <x v="2"/>
    <x v="443"/>
    <s v="7 días 06:32"/>
    <x v="396"/>
    <x v="1"/>
    <s v="SIN DATO"/>
    <s v="SIN DATO"/>
    <s v="SIN DATO"/>
    <s v="SIN DATO"/>
    <n v="-75.967394999999996"/>
    <n v="6.0063440000000003"/>
    <s v="SUR-ENE"/>
    <x v="3"/>
    <s v="1"/>
    <x v="1"/>
  </r>
  <r>
    <x v="449"/>
    <x v="0"/>
    <s v="NUEVO"/>
    <s v="ENERES"/>
    <d v="2026-02-10T08:53:42"/>
    <x v="444"/>
    <n v="15382852"/>
    <s v="HENRY ALBEIRO GRISALES VALENCIA"/>
    <s v="SIN DATOS"/>
    <s v="3122699902"/>
    <x v="449"/>
    <x v="11"/>
    <s v="190376200521295007"/>
    <x v="11"/>
    <x v="1"/>
    <s v="Revisor Instalac. Regadas Oriente"/>
    <x v="1"/>
    <x v="0"/>
    <x v="1"/>
    <x v="444"/>
    <s v="5 días 16:01"/>
    <x v="397"/>
    <x v="1"/>
    <s v="SIN DATO"/>
    <s v="SIN DATO"/>
    <s v="SIN DATO"/>
    <s v="SIN DATO"/>
    <n v="-75.436382050000006"/>
    <n v="6.01559913"/>
    <s v="SUR-ENE"/>
    <x v="1"/>
    <s v="1"/>
    <x v="1"/>
  </r>
  <r>
    <x v="450"/>
    <x v="0"/>
    <s v="NUEVO"/>
    <s v="ENERES"/>
    <d v="2026-02-10T08:59:53"/>
    <x v="445"/>
    <n v="32210327"/>
    <s v="MARIA GEORGINA URREGO VALENCIA"/>
    <s v="SIN DATOS"/>
    <s v="3187301395"/>
    <x v="450"/>
    <x v="27"/>
    <s v="190604100280795100"/>
    <x v="27"/>
    <x v="1"/>
    <s v="Region Nordeste"/>
    <x v="0"/>
    <x v="0"/>
    <x v="0"/>
    <x v="445"/>
    <s v="5 días 08:13"/>
    <x v="398"/>
    <x v="1"/>
    <s v="SIN DATO"/>
    <s v="SIN DATO"/>
    <s v="SIN DATO"/>
    <s v="SIN DATO"/>
    <n v="-74.702277530000003"/>
    <n v="7.0341445"/>
    <s v="SUR-ENE"/>
    <x v="2"/>
    <s v="1"/>
    <x v="1"/>
  </r>
  <r>
    <x v="451"/>
    <x v="0"/>
    <s v="NUEVO"/>
    <s v="ENERES"/>
    <d v="2026-02-10T09:22:05"/>
    <x v="446"/>
    <n v="8356316"/>
    <s v="DIEGO ALEJANDRO PALENCIA SOSSA"/>
    <s v="SIN DATOS"/>
    <s v="3013058817"/>
    <x v="451"/>
    <x v="8"/>
    <s v="086211505000140202"/>
    <x v="8"/>
    <x v="1"/>
    <s v="Revisor Instal. Regadas Metrosur"/>
    <x v="0"/>
    <x v="0"/>
    <x v="0"/>
    <x v="446"/>
    <s v="3 días 13:28"/>
    <x v="399"/>
    <x v="1"/>
    <s v="16/02/2026 22:08:10"/>
    <s v="DESCARTADO"/>
    <s v="JUAN GUILLERMO RIVERA MAZO"/>
    <s v="440 acometida debe ser visible en todo el recorrido y no debe estar embebida en la pared / asegurar con grapas galvanizadas precisas para el cable / corregir conexión en la bornera esta debe ir directo a la percha y luego a la bornera ya que la fuerza de la tensión del cable puede generar daños y cortos"/>
    <n v="-75.630743969999997"/>
    <n v="6.2783086399999997"/>
    <s v="SUR-ENE"/>
    <x v="0"/>
    <s v="1"/>
    <x v="1"/>
  </r>
  <r>
    <x v="452"/>
    <x v="2"/>
    <s v="NUEVO"/>
    <s v="ENENOR"/>
    <d v="2026-02-10T09:31:47"/>
    <x v="447"/>
    <n v="43726155"/>
    <s v="DIANA LUCIA GOMEZ ROJAS"/>
    <s v="SIN DATOS"/>
    <s v="3166227576"/>
    <x v="452"/>
    <x v="8"/>
    <s v="083116302200430202"/>
    <x v="8"/>
    <x v="4"/>
    <s v="Revisor Instal. Regadas Metrosur"/>
    <x v="0"/>
    <x v="0"/>
    <x v="0"/>
    <x v="447"/>
    <s v="0 días 10:59"/>
    <x v="400"/>
    <x v="1"/>
    <s v="18/02/2026 22:36:07"/>
    <s v="DESCARTADO"/>
    <s v="YHAN GIANNY MATURANA LARGACHA"/>
    <s v="414 se localiza al cliente Diana Gómez por teléfono y manifiesta que no puede atender la visita porque está de viaje 3166227576 se le informa que debe reprogramar la visita"/>
    <n v="-75.624410999999995"/>
    <n v="6.2488510000000002"/>
    <s v="SUR-ENE"/>
    <x v="0"/>
    <s v="1"/>
    <x v="1"/>
  </r>
  <r>
    <x v="453"/>
    <x v="0"/>
    <s v="NUEVO"/>
    <s v="ENERES"/>
    <d v="2026-02-10T10:09:34"/>
    <x v="448"/>
    <n v="4829724"/>
    <s v="MIGUEL NORBERTO BEDOYA OSPINA"/>
    <s v="SIN DATOS"/>
    <s v="3122156570"/>
    <x v="453"/>
    <x v="74"/>
    <s v="191245100201020003"/>
    <x v="73"/>
    <x v="1"/>
    <s v="Revisor Instala. Regadas Suroeste"/>
    <x v="1"/>
    <x v="0"/>
    <x v="1"/>
    <x v="448"/>
    <s v="5 días 08:34"/>
    <x v="401"/>
    <x v="1"/>
    <s v="SIN DATO"/>
    <s v="SIN DATO"/>
    <s v="SIN DATO"/>
    <s v="SIN DATO"/>
    <n v="-76.142778669999998"/>
    <n v="5.8976748499999996"/>
    <s v="SUR-ENE"/>
    <x v="3"/>
    <s v="1"/>
    <x v="1"/>
  </r>
  <r>
    <x v="454"/>
    <x v="3"/>
    <s v="NUEVO"/>
    <s v="ENEMVI"/>
    <d v="2026-02-10T10:40:59"/>
    <x v="449"/>
    <n v="43491002"/>
    <s v="BEATRIZ ELENA BARRERA JIMENEZ"/>
    <s v="SIN DATOS"/>
    <s v="3113855045"/>
    <x v="454"/>
    <x v="12"/>
    <s v="190101100193600000"/>
    <x v="13"/>
    <x v="6"/>
    <s v="Equipo Movimiento de Redes Suroeste"/>
    <x v="0"/>
    <x v="0"/>
    <x v="8"/>
    <x v="449"/>
    <s v="5 días 16:15"/>
    <x v="402"/>
    <x v="1"/>
    <s v="SIN DATO"/>
    <s v="SIN DATO"/>
    <s v="SIN DATO"/>
    <s v="SIN DATO"/>
    <n v="-76.019280620000004"/>
    <n v="5.8550311700000002"/>
    <s v="SUR-ENE"/>
    <x v="3"/>
    <s v="1"/>
    <x v="1"/>
  </r>
  <r>
    <x v="455"/>
    <x v="4"/>
    <s v="NUEVO"/>
    <s v="ENEPRE"/>
    <d v="2026-02-10T11:23:22"/>
    <x v="450"/>
    <n v="8471343"/>
    <s v="JOSE HERNANDEZ GUTIERREZ"/>
    <s v="SIN DATOS"/>
    <s v="3052605517"/>
    <x v="455"/>
    <x v="48"/>
    <s v="190656200950150000"/>
    <x v="47"/>
    <x v="10"/>
    <s v="Region Occidente"/>
    <x v="1"/>
    <x v="0"/>
    <x v="7"/>
    <x v="450"/>
    <s v="8 días 10:57"/>
    <x v="403"/>
    <x v="1"/>
    <s v="SIN DATO"/>
    <s v="SIN DATO"/>
    <s v="SIN DATO"/>
    <s v="SIN DATO"/>
    <n v="-75.688642169999994"/>
    <n v="6.4957481000000001"/>
    <s v="SUR-ENE"/>
    <x v="4"/>
    <s v="1"/>
    <x v="1"/>
  </r>
  <r>
    <x v="456"/>
    <x v="1"/>
    <s v="NUEVO"/>
    <s v="ENECNX"/>
    <d v="2026-02-10T11:51:00"/>
    <x v="451"/>
    <n v="15387563"/>
    <s v="JONNY ARLEY LOPEZ CARMONA"/>
    <s v="0"/>
    <s v="3152126211"/>
    <x v="456"/>
    <x v="11"/>
    <s v="190376200423337001"/>
    <x v="11"/>
    <x v="3"/>
    <s v="Revisor Punto de Conexión Oriente"/>
    <x v="1"/>
    <x v="0"/>
    <x v="4"/>
    <x v="451"/>
    <s v="2 días 08:50"/>
    <x v="404"/>
    <x v="0"/>
    <s v="SIN DATO"/>
    <s v="SIN DATO"/>
    <s v="SIN DATO"/>
    <s v="SIN DATO"/>
    <n v="-75.448898"/>
    <n v="6.016845"/>
    <s v="SUR-ENE"/>
    <x v="1"/>
    <s v="1"/>
    <x v="0"/>
  </r>
  <r>
    <x v="457"/>
    <x v="0"/>
    <s v="NUEVO"/>
    <s v="ENERES"/>
    <d v="2026-02-10T11:57:04"/>
    <x v="452"/>
    <n v="71083019"/>
    <s v="EDILIO ALBEIRO SIERRA"/>
    <s v="SIN DATOS"/>
    <s v="3014065529"/>
    <x v="457"/>
    <x v="2"/>
    <s v="190735101566500303"/>
    <x v="2"/>
    <x v="1"/>
    <s v="Region Nordeste"/>
    <x v="0"/>
    <x v="0"/>
    <x v="0"/>
    <x v="452"/>
    <s v="8 días 17:02"/>
    <x v="405"/>
    <x v="0"/>
    <s v="SIN DATO"/>
    <s v="SIN DATO"/>
    <s v="SIN DATO"/>
    <s v="SIN DATO"/>
    <n v="-74.70392631"/>
    <n v="7.0789980100000003"/>
    <s v="SUR-ENE"/>
    <x v="2"/>
    <s v="1"/>
    <x v="0"/>
  </r>
  <r>
    <x v="458"/>
    <x v="0"/>
    <s v="NUEVO"/>
    <s v="ENEDOM"/>
    <d v="2026-02-10T13:32:32"/>
    <x v="453"/>
    <n v="1193452684"/>
    <s v="LAURA YISET MESA SANCHEZ"/>
    <s v="SIN DATOS"/>
    <s v="3124655096"/>
    <x v="458"/>
    <x v="20"/>
    <s v="190893100040900001"/>
    <x v="20"/>
    <x v="2"/>
    <s v="Region Nordeste"/>
    <x v="0"/>
    <x v="0"/>
    <x v="3"/>
    <x v="453"/>
    <s v="2 días 14:17"/>
    <x v="406"/>
    <x v="1"/>
    <s v="SIN DATO"/>
    <s v="SIN DATO"/>
    <s v="SIN DATO"/>
    <s v="SIN DATO"/>
    <n v="-73.906769519999997"/>
    <n v="7.0075577100000004"/>
    <s v="SUR-ENE"/>
    <x v="2"/>
    <s v="1"/>
    <x v="1"/>
  </r>
  <r>
    <x v="459"/>
    <x v="0"/>
    <s v="NUEVO"/>
    <s v="ENEDOM"/>
    <d v="2026-02-10T15:35:16"/>
    <x v="454"/>
    <n v="43347799"/>
    <s v="NIDIA YORLENY TORO DURANGO"/>
    <s v="8503252"/>
    <s v="3123831131"/>
    <x v="459"/>
    <x v="65"/>
    <s v="190847200631100100"/>
    <x v="64"/>
    <x v="2"/>
    <s v="Region Occidente"/>
    <x v="1"/>
    <x v="0"/>
    <x v="6"/>
    <x v="454"/>
    <s v="5 días 15:01"/>
    <x v="407"/>
    <x v="1"/>
    <s v="SIN DATO"/>
    <s v="SIN DATO"/>
    <s v="SIN DATO"/>
    <s v="SIN DATO"/>
    <n v="-76.144131999999999"/>
    <n v="6.356223"/>
    <s v="SUR-ENE"/>
    <x v="4"/>
    <s v="1"/>
    <x v="1"/>
  </r>
  <r>
    <x v="460"/>
    <x v="0"/>
    <s v="NUEVO"/>
    <s v="ENERES"/>
    <d v="2026-02-10T15:40:43"/>
    <x v="455"/>
    <n v="39436479"/>
    <s v="ANA TERESA GOMEZ RIVAS"/>
    <s v="2744874"/>
    <s v="3113043463"/>
    <x v="460"/>
    <x v="23"/>
    <s v="900056150001973034"/>
    <x v="23"/>
    <x v="1"/>
    <s v="Revisor Instalac. Regadas Oriente"/>
    <x v="0"/>
    <x v="0"/>
    <x v="0"/>
    <x v="455"/>
    <s v="5 días 13:31"/>
    <x v="408"/>
    <x v="0"/>
    <s v="SIN DATO"/>
    <s v="SIN DATO"/>
    <s v="SIN DATO"/>
    <s v="SIN DATO"/>
    <n v="-75.384259670000006"/>
    <n v="6.1490169999999997"/>
    <s v="SUR-ENE"/>
    <x v="1"/>
    <s v="1"/>
    <x v="0"/>
  </r>
  <r>
    <x v="461"/>
    <x v="1"/>
    <s v="NUEVO"/>
    <s v="ENECNX"/>
    <d v="2026-03-02T13:12:01"/>
    <x v="456"/>
    <n v="900330051"/>
    <s v="F.J.A. INVERSIONES S.A.S."/>
    <s v="SIN DATOS"/>
    <s v="3162974117"/>
    <x v="461"/>
    <x v="22"/>
    <s v="190607200560550028"/>
    <x v="22"/>
    <x v="3"/>
    <s v="Revisor Punto de Conexión Oriente"/>
    <x v="1"/>
    <x v="0"/>
    <x v="4"/>
    <x v="456"/>
    <s v="2 días 13:12"/>
    <x v="409"/>
    <x v="0"/>
    <s v="SIN DATO"/>
    <s v="SIN DATO"/>
    <s v="SIN DATO"/>
    <s v="SIN DATO"/>
    <n v="-75.500640880000006"/>
    <n v="6.1352302099999996"/>
    <s v="SUR-ENE"/>
    <x v="1"/>
    <s v="2"/>
    <x v="0"/>
  </r>
  <r>
    <x v="462"/>
    <x v="0"/>
    <s v="NUEVO"/>
    <s v="ENEDOM"/>
    <d v="2026-02-16T15:01:47"/>
    <x v="457"/>
    <n v="1046955400"/>
    <s v="YIBIRLY ALEJANDRA CORREA HURTADO"/>
    <s v="SIN DATOS"/>
    <s v="3154821844"/>
    <x v="462"/>
    <x v="8"/>
    <s v="056128202001580207"/>
    <x v="8"/>
    <x v="8"/>
    <s v="Habilitación Viviendas Metrosur"/>
    <x v="0"/>
    <x v="1"/>
    <x v="6"/>
    <x v="457"/>
    <s v="7 días 13:19"/>
    <x v="410"/>
    <x v="0"/>
    <s v="SIN DATO"/>
    <s v="SIN DATO"/>
    <s v="SIN DATO"/>
    <s v="SIN DATO"/>
    <n v="-75.540130000000005"/>
    <n v="6.2557799999999997"/>
    <s v="SUR-ENE"/>
    <x v="0"/>
    <s v="1"/>
    <x v="0"/>
  </r>
  <r>
    <x v="463"/>
    <x v="2"/>
    <s v="NUEVO"/>
    <s v="ENENOR"/>
    <d v="2026-02-10T16:48:41"/>
    <x v="458"/>
    <n v="15387171"/>
    <s v="LUIS FERNANDO  MEJIA CAMPUZANO"/>
    <s v="SIN DATOS"/>
    <s v="3217999631"/>
    <x v="463"/>
    <x v="11"/>
    <s v="190375100822772090"/>
    <x v="11"/>
    <x v="4"/>
    <s v="Revisor Instalac. Regadas Oriente"/>
    <x v="0"/>
    <x v="0"/>
    <x v="0"/>
    <x v="458"/>
    <s v="6 días 08:59"/>
    <x v="411"/>
    <x v="1"/>
    <s v="SIN DATO"/>
    <s v="SIN DATO"/>
    <s v="SIN DATO"/>
    <s v="SIN DATO"/>
    <n v="-75.426303000000004"/>
    <n v="6.0204380000000004"/>
    <s v="SUR-ENE"/>
    <x v="1"/>
    <s v="1"/>
    <x v="1"/>
  </r>
  <r>
    <x v="464"/>
    <x v="2"/>
    <s v="CAMBI"/>
    <s v="ENENOR"/>
    <d v="2026-02-10T17:58:31"/>
    <x v="459"/>
    <n v="70091300"/>
    <s v="JORGE ALBERTO HENAO OCHOA"/>
    <s v="SIN DATOS"/>
    <s v="3022960207"/>
    <x v="464"/>
    <x v="8"/>
    <s v="056521401000840000"/>
    <x v="8"/>
    <x v="9"/>
    <s v="METROSUR Vin. Leg. Ref. Concentrada"/>
    <x v="0"/>
    <x v="0"/>
    <x v="0"/>
    <x v="459"/>
    <s v="4 días 15:37"/>
    <x v="412"/>
    <x v="1"/>
    <s v="19/02/2026 22:54:09"/>
    <s v="DESCARTADO"/>
    <s v="EDUIN ALONSO GUISAO GONZALEZ"/>
    <s v="415 se debe presentar retie dictamen de inspección _x000a_490 se debe de cambiar protección por protección de tornillo a tornillo"/>
    <n v="-75.565965790000007"/>
    <n v="6.2603658099999997"/>
    <s v="SUR-ENE"/>
    <x v="0"/>
    <s v="2"/>
    <x v="1"/>
  </r>
  <r>
    <x v="465"/>
    <x v="0"/>
    <s v="NUEVO"/>
    <s v="ENERES"/>
    <d v="2026-02-10T18:48:47"/>
    <x v="460"/>
    <n v="71083019"/>
    <s v="EDILIO ALBEIRO SIERRA"/>
    <s v="SIN DATOS"/>
    <s v="3014065529"/>
    <x v="465"/>
    <x v="2"/>
    <s v="190735101566800203"/>
    <x v="2"/>
    <x v="1"/>
    <s v="Region Nordeste"/>
    <x v="0"/>
    <x v="0"/>
    <x v="0"/>
    <x v="460"/>
    <s v="8 días 17:00"/>
    <x v="413"/>
    <x v="0"/>
    <s v="SIN DATO"/>
    <s v="SIN DATO"/>
    <s v="SIN DATO"/>
    <s v="SIN DATO"/>
    <n v="-74.70392631"/>
    <n v="7.0789980100000003"/>
    <s v="SUR-ENE"/>
    <x v="2"/>
    <s v="1"/>
    <x v="0"/>
  </r>
  <r>
    <x v="466"/>
    <x v="0"/>
    <s v="NUEVO"/>
    <s v="ENERES"/>
    <d v="2026-02-11T06:27:14"/>
    <x v="461"/>
    <n v="71083019"/>
    <s v="EDILIO ALBEIRO SIERRA"/>
    <s v="SIN DATOS"/>
    <s v="3014065529"/>
    <x v="466"/>
    <x v="2"/>
    <s v="190735101566500301"/>
    <x v="2"/>
    <x v="1"/>
    <s v="Region Nordeste"/>
    <x v="0"/>
    <x v="0"/>
    <x v="0"/>
    <x v="461"/>
    <s v="8 días 16:59"/>
    <x v="414"/>
    <x v="0"/>
    <s v="SIN DATO"/>
    <s v="SIN DATO"/>
    <s v="SIN DATO"/>
    <s v="SIN DATO"/>
    <n v="-74.70392631"/>
    <n v="7.0789980100000003"/>
    <s v="SUR-ENE"/>
    <x v="2"/>
    <s v="1"/>
    <x v="0"/>
  </r>
  <r>
    <x v="467"/>
    <x v="2"/>
    <s v="NUEVO"/>
    <s v="ENENOR"/>
    <d v="2026-02-11T07:18:50"/>
    <x v="462"/>
    <n v="1037635481"/>
    <s v="JUAN CARLOS GARCIA APRAEZ"/>
    <s v="3222001"/>
    <s v="3177465224"/>
    <x v="467"/>
    <x v="8"/>
    <s v="130022260000000100"/>
    <x v="7"/>
    <x v="4"/>
    <s v="Revisor Instalac. Regadas Oriente"/>
    <x v="1"/>
    <x v="0"/>
    <x v="1"/>
    <x v="462"/>
    <s v="2 días 10:17"/>
    <x v="415"/>
    <x v="1"/>
    <s v="SIN DATO"/>
    <s v="SIN DATO"/>
    <s v="SIN DATO"/>
    <s v="SIN DATO"/>
    <n v="-75.610884501000001"/>
    <n v="6.2574398200000596"/>
    <s v="SUR-ENE"/>
    <x v="1"/>
    <s v="1"/>
    <x v="1"/>
  </r>
  <r>
    <x v="468"/>
    <x v="0"/>
    <s v="NUEVO"/>
    <s v="ENERES"/>
    <d v="2026-02-11T07:24:01"/>
    <x v="463"/>
    <n v="71083019"/>
    <s v="EDILIO ALBEIRO SIERRA"/>
    <s v="SIN DATOS"/>
    <s v="3014065529"/>
    <x v="468"/>
    <x v="2"/>
    <s v="190735101566800302"/>
    <x v="2"/>
    <x v="1"/>
    <s v="Region Nordeste"/>
    <x v="0"/>
    <x v="0"/>
    <x v="0"/>
    <x v="463"/>
    <s v="8 días 16:55"/>
    <x v="416"/>
    <x v="0"/>
    <s v="SIN DATO"/>
    <s v="SIN DATO"/>
    <s v="SIN DATO"/>
    <s v="SIN DATO"/>
    <n v="-74.70392631"/>
    <n v="7.0789980100000003"/>
    <s v="SUR-ENE"/>
    <x v="2"/>
    <s v="1"/>
    <x v="0"/>
  </r>
  <r>
    <x v="469"/>
    <x v="0"/>
    <s v="NUEVO"/>
    <s v="ENERES"/>
    <d v="2026-02-11T07:38:29"/>
    <x v="464"/>
    <n v="71083019"/>
    <s v="EDILIO ALBEIRO SIERRA"/>
    <s v="SIN DATOS"/>
    <s v="3014065529"/>
    <x v="469"/>
    <x v="2"/>
    <s v="190735101566500202"/>
    <x v="2"/>
    <x v="1"/>
    <s v="Region Nordeste"/>
    <x v="0"/>
    <x v="0"/>
    <x v="0"/>
    <x v="464"/>
    <s v="8 días 16:54"/>
    <x v="417"/>
    <x v="0"/>
    <s v="SIN DATO"/>
    <s v="SIN DATO"/>
    <s v="SIN DATO"/>
    <s v="SIN DATO"/>
    <n v="-74.70392631"/>
    <n v="7.0789980100000003"/>
    <s v="SUR-ENE"/>
    <x v="2"/>
    <s v="1"/>
    <x v="0"/>
  </r>
  <r>
    <x v="470"/>
    <x v="2"/>
    <s v="NUEVO"/>
    <s v="ENENOR"/>
    <d v="2026-02-11T07:42:19"/>
    <x v="465"/>
    <n v="1048014772"/>
    <s v="HECTOR FERNANDO VARGAS"/>
    <s v="SIN DATOS"/>
    <s v="3146780995"/>
    <x v="470"/>
    <x v="65"/>
    <s v="190847100018300101"/>
    <x v="64"/>
    <x v="4"/>
    <s v="Region Occidente"/>
    <x v="0"/>
    <x v="0"/>
    <x v="0"/>
    <x v="465"/>
    <s v="5 días 15:00"/>
    <x v="418"/>
    <x v="1"/>
    <s v="SIN DATO"/>
    <s v="SIN DATO"/>
    <s v="SIN DATO"/>
    <s v="SIN DATO"/>
    <n v="-76.134880170000002"/>
    <n v="6.3142877200000003"/>
    <s v="SUR-ENE"/>
    <x v="4"/>
    <s v="1"/>
    <x v="1"/>
  </r>
  <r>
    <x v="471"/>
    <x v="0"/>
    <s v="NUEVO"/>
    <s v="ENEDOM"/>
    <d v="2026-02-11T07:53:58"/>
    <x v="466"/>
    <n v="1036599644"/>
    <s v="MARYORY AGUDELO PEREZ"/>
    <s v="SIN DATOS"/>
    <s v="3013489093"/>
    <x v="471"/>
    <x v="8"/>
    <s v="085029007000260000"/>
    <x v="8"/>
    <x v="2"/>
    <s v="Habilitación Viviendas Metrosur"/>
    <x v="0"/>
    <x v="0"/>
    <x v="3"/>
    <x v="466"/>
    <s v="2 días 10:52"/>
    <x v="419"/>
    <x v="1"/>
    <s v="16/02/2026 17:52:26"/>
    <s v="DESCARTADO"/>
    <s v="JONNY ALEXANDER GUZMAN CONTRERAS"/>
    <s v="414 no se encontró dirección, vecinos informan no creo no verlo y no contesta"/>
    <n v="-75.617664309999995"/>
    <n v="6.2723196100000003"/>
    <s v="SUR-ENE"/>
    <x v="0"/>
    <s v="1"/>
    <x v="1"/>
  </r>
  <r>
    <x v="472"/>
    <x v="3"/>
    <s v="NUEVO"/>
    <s v="ENEMVI"/>
    <d v="2026-02-11T07:56:37"/>
    <x v="467"/>
    <n v="15442205"/>
    <s v="JULIO CESAR AGUDELO QUINTERO"/>
    <s v="SIN DATOS"/>
    <s v="3137291142"/>
    <x v="472"/>
    <x v="23"/>
    <s v="190616200202365000"/>
    <x v="23"/>
    <x v="6"/>
    <s v="ORIENTE-RMRT-Edwin F. Feria Torres"/>
    <x v="1"/>
    <x v="0"/>
    <x v="5"/>
    <x v="467"/>
    <s v="15 días 07:56"/>
    <x v="135"/>
    <x v="3"/>
    <s v="SIN DATO"/>
    <s v="SIN DATO"/>
    <s v="SIN DATO"/>
    <s v="SIN DATO"/>
    <n v="-75.357738810000001"/>
    <n v="6.2071933399999999"/>
    <s v="SUR-ENE"/>
    <x v="1"/>
    <s v="1"/>
    <x v="3"/>
  </r>
  <r>
    <x v="473"/>
    <x v="0"/>
    <s v="NUEVO"/>
    <s v="ENERES"/>
    <d v="2026-02-11T08:14:13"/>
    <x v="468"/>
    <n v="15383936"/>
    <s v="DELIO DE JESUS CALDERON BOTERO"/>
    <s v="SIN DATOS"/>
    <s v="3135609851"/>
    <x v="473"/>
    <x v="11"/>
    <s v="190377200631020001"/>
    <x v="11"/>
    <x v="1"/>
    <s v="Revisor Instalac. Regadas Oriente"/>
    <x v="1"/>
    <x v="0"/>
    <x v="1"/>
    <x v="468"/>
    <s v="0 días 08:47"/>
    <x v="420"/>
    <x v="1"/>
    <s v="SIN DATO"/>
    <s v="SIN DATO"/>
    <s v="SIN DATO"/>
    <s v="SIN DATO"/>
    <n v="-75.480611289999999"/>
    <n v="5.9488966100000003"/>
    <s v="SUR-ENE"/>
    <x v="1"/>
    <s v="1"/>
    <x v="1"/>
  </r>
  <r>
    <x v="474"/>
    <x v="0"/>
    <s v="NUEVO"/>
    <s v="ENEDOM"/>
    <d v="2026-03-03T10:14:58"/>
    <x v="469"/>
    <n v="43162911"/>
    <s v="LUZ AIDA ROJAS TOBON"/>
    <s v="2098212"/>
    <s v="3108991533"/>
    <x v="474"/>
    <x v="0"/>
    <s v="077510103000644001"/>
    <x v="0"/>
    <x v="0"/>
    <s v="Habilitación Viviendas Metrosur"/>
    <x v="0"/>
    <x v="0"/>
    <x v="0"/>
    <x v="469"/>
    <s v="0 días 10:14"/>
    <x v="376"/>
    <x v="1"/>
    <s v="2/03/2026 11:36:36"/>
    <s v="EFECTIVO PARA HV"/>
    <s v="ROBINSON DE JESUS ALZATE ARANGO"/>
    <s v="Hv+pase +bornera trafo 54151"/>
    <n v="-75.601089630000004"/>
    <n v="6.1847784399999997"/>
    <s v="SUR-ENE"/>
    <x v="0"/>
    <s v="1"/>
    <x v="1"/>
  </r>
  <r>
    <x v="475"/>
    <x v="2"/>
    <s v="NUEVO"/>
    <s v="ENENOR"/>
    <d v="2026-02-11T09:28:26"/>
    <x v="470"/>
    <n v="70904360"/>
    <s v="ABELARDO ANTONIO GARCIA DUQUE"/>
    <s v="5486332"/>
    <s v="3204754508"/>
    <x v="475"/>
    <x v="22"/>
    <s v="900056070001563472"/>
    <x v="22"/>
    <x v="4"/>
    <s v="Revisor Instalac. Regadas Oriente"/>
    <x v="1"/>
    <x v="0"/>
    <x v="1"/>
    <x v="470"/>
    <s v="0 días 09:08"/>
    <x v="421"/>
    <x v="1"/>
    <s v="SIN DATO"/>
    <s v="SIN DATO"/>
    <s v="SIN DATO"/>
    <s v="SIN DATO"/>
    <n v="-75.515626435999906"/>
    <n v="6.0536029900000603"/>
    <s v="SUR-ENE"/>
    <x v="1"/>
    <s v="1"/>
    <x v="1"/>
  </r>
  <r>
    <x v="476"/>
    <x v="2"/>
    <s v="NUEVO"/>
    <s v="ENENOR"/>
    <d v="2026-02-11T09:32:48"/>
    <x v="471"/>
    <n v="43343279"/>
    <s v="ORFA LIBE DE JESUS MONTOYA URREGO"/>
    <s v="SIN DATOS"/>
    <s v="3104728232"/>
    <x v="476"/>
    <x v="65"/>
    <s v="190847100023938101"/>
    <x v="64"/>
    <x v="4"/>
    <s v="Region Occidente"/>
    <x v="0"/>
    <x v="0"/>
    <x v="0"/>
    <x v="471"/>
    <s v="7 días 07:54"/>
    <x v="422"/>
    <x v="1"/>
    <s v="SIN DATO"/>
    <s v="SIN DATO"/>
    <s v="SIN DATO"/>
    <s v="SIN DATO"/>
    <n v="-76.135536000000002"/>
    <n v="6.3128609999999998"/>
    <s v="SUR-ENE"/>
    <x v="4"/>
    <s v="1"/>
    <x v="1"/>
  </r>
  <r>
    <x v="477"/>
    <x v="0"/>
    <s v="NUEVO"/>
    <s v="ENERES"/>
    <d v="2026-02-11T09:32:48"/>
    <x v="472"/>
    <n v="43343279"/>
    <s v="ORFA LIBE DE JESUS MONTOYA URREGO"/>
    <s v="SIN DATOS"/>
    <s v="3104728232"/>
    <x v="477"/>
    <x v="65"/>
    <s v="190847100023936201"/>
    <x v="64"/>
    <x v="1"/>
    <s v="Region Occidente"/>
    <x v="0"/>
    <x v="0"/>
    <x v="0"/>
    <x v="472"/>
    <s v="7 días 07:55"/>
    <x v="423"/>
    <x v="1"/>
    <s v="SIN DATO"/>
    <s v="SIN DATO"/>
    <s v="SIN DATO"/>
    <s v="SIN DATO"/>
    <n v="-76.135644999999997"/>
    <n v="6.3127933299999999"/>
    <s v="SUR-ENE"/>
    <x v="4"/>
    <s v="1"/>
    <x v="1"/>
  </r>
  <r>
    <x v="478"/>
    <x v="0"/>
    <s v="NUEVO"/>
    <s v="ENERES"/>
    <d v="2026-02-11T09:32:52"/>
    <x v="473"/>
    <n v="43343279"/>
    <s v="ORFA LIBE DE JESUS MONTOYA URREGO"/>
    <s v="SIN DATOS"/>
    <s v="3104728232"/>
    <x v="478"/>
    <x v="65"/>
    <s v="190847100023936202"/>
    <x v="64"/>
    <x v="1"/>
    <s v="Region Occidente"/>
    <x v="0"/>
    <x v="0"/>
    <x v="0"/>
    <x v="473"/>
    <s v="7 días 07:54"/>
    <x v="422"/>
    <x v="1"/>
    <s v="SIN DATO"/>
    <s v="SIN DATO"/>
    <s v="SIN DATO"/>
    <s v="SIN DATO"/>
    <n v="-76.135644999999997"/>
    <n v="6.3127933299999999"/>
    <s v="SUR-ENE"/>
    <x v="4"/>
    <s v="1"/>
    <x v="1"/>
  </r>
  <r>
    <x v="479"/>
    <x v="0"/>
    <s v="NUEVO"/>
    <s v="ENEDOM"/>
    <d v="2026-02-24T06:35:15"/>
    <x v="474"/>
    <n v="15340155"/>
    <s v="FRANCISCO JAVIER ALVAREZ"/>
    <s v="SIN DATOS"/>
    <s v="3007173072"/>
    <x v="479"/>
    <x v="63"/>
    <s v="190105200914133000"/>
    <x v="62"/>
    <x v="0"/>
    <s v="Habilitación Viviendas Suroeste"/>
    <x v="1"/>
    <x v="0"/>
    <x v="2"/>
    <x v="474"/>
    <s v="6 días 06:35"/>
    <x v="424"/>
    <x v="1"/>
    <s v="SIN DATO"/>
    <s v="SIN DATO"/>
    <s v="SIN DATO"/>
    <s v="SIN DATO"/>
    <n v="-75.859718000000001"/>
    <n v="5.9354060000000004"/>
    <s v="SUR-ENE"/>
    <x v="3"/>
    <s v="1"/>
    <x v="1"/>
  </r>
  <r>
    <x v="480"/>
    <x v="3"/>
    <s v="NUEVO"/>
    <s v="ENEMVI"/>
    <d v="2026-02-11T10:01:55"/>
    <x v="475"/>
    <n v="42891127"/>
    <s v="MONICA MORALES ESCOBAR"/>
    <s v="SIN DATOS"/>
    <s v="3193979630"/>
    <x v="480"/>
    <x v="22"/>
    <s v="190607200510730000"/>
    <x v="22"/>
    <x v="6"/>
    <s v="ORIENTE-RMRT-Edwin F. Feria Torres"/>
    <x v="1"/>
    <x v="0"/>
    <x v="5"/>
    <x v="475"/>
    <s v="15 días 10:01"/>
    <x v="135"/>
    <x v="3"/>
    <s v="SIN DATO"/>
    <s v="SIN DATO"/>
    <s v="SIN DATO"/>
    <s v="SIN DATO"/>
    <n v="-75.477516170000001"/>
    <n v="6.0890771700000004"/>
    <s v="SUR-ENE"/>
    <x v="1"/>
    <s v="1"/>
    <x v="3"/>
  </r>
  <r>
    <x v="481"/>
    <x v="3"/>
    <s v="NUEVO"/>
    <s v="ENEMVI"/>
    <d v="2026-02-11T10:27:13"/>
    <x v="476"/>
    <n v="42495767"/>
    <s v="OMAIRA PARRA NUÑEZ"/>
    <s v="SIN DATOS"/>
    <s v="3106528758"/>
    <x v="481"/>
    <x v="49"/>
    <s v="190890200624010003"/>
    <x v="48"/>
    <x v="6"/>
    <s v="NORDESTE RMRT Fabio Andres Chaverra"/>
    <x v="1"/>
    <x v="0"/>
    <x v="5"/>
    <x v="476"/>
    <s v="15 días 10:27"/>
    <x v="135"/>
    <x v="3"/>
    <s v="SIN DATO"/>
    <s v="SIN DATO"/>
    <s v="SIN DATO"/>
    <s v="SIN DATO"/>
    <n v="-75.075528869999999"/>
    <n v="6.5833989800000001"/>
    <s v="SUR-ENE"/>
    <x v="2"/>
    <s v="1"/>
    <x v="3"/>
  </r>
  <r>
    <x v="482"/>
    <x v="0"/>
    <s v="NUEVO"/>
    <s v="ENEDOM"/>
    <d v="2026-02-19T07:47:21"/>
    <x v="477"/>
    <n v="1037370134"/>
    <s v="SEBASTIAN RESTREPO OCHOA"/>
    <s v="SIN DATOS"/>
    <s v="3043457507"/>
    <x v="482"/>
    <x v="29"/>
    <s v="190657100032355000"/>
    <x v="29"/>
    <x v="0"/>
    <s v="Region Nordeste"/>
    <x v="0"/>
    <x v="0"/>
    <x v="0"/>
    <x v="477"/>
    <s v="9 días 07:47"/>
    <x v="425"/>
    <x v="1"/>
    <s v="SIN DATO"/>
    <s v="SIN DATO"/>
    <s v="SIN DATO"/>
    <s v="SIN DATO"/>
    <n v="-74.82553437"/>
    <n v="6.4905622899999997"/>
    <s v="SUR-ENE"/>
    <x v="2"/>
    <s v="1"/>
    <x v="1"/>
  </r>
  <r>
    <x v="483"/>
    <x v="0"/>
    <s v="NUEVO"/>
    <s v="ENERES"/>
    <d v="2026-02-11T10:41:30"/>
    <x v="478"/>
    <n v="71083019"/>
    <s v="EDILIO ALBEIRO SIERRA"/>
    <s v="SIN DATOS"/>
    <s v="3246157199"/>
    <x v="483"/>
    <x v="2"/>
    <s v="900057360001974702"/>
    <x v="2"/>
    <x v="1"/>
    <s v="Region Nordeste"/>
    <x v="0"/>
    <x v="0"/>
    <x v="0"/>
    <x v="478"/>
    <s v="8 días 16:52"/>
    <x v="135"/>
    <x v="3"/>
    <s v="SIN DATO"/>
    <s v="SIN DATO"/>
    <s v="SIN DATO"/>
    <s v="SIN DATO"/>
    <n v="-74.641613749000001"/>
    <n v="7.2680489580000698"/>
    <s v="SUR-ENE"/>
    <x v="2"/>
    <s v="1"/>
    <x v="3"/>
  </r>
  <r>
    <x v="484"/>
    <x v="0"/>
    <s v="NUEVO"/>
    <s v="ENEDOM"/>
    <d v="2026-02-20T14:30:55"/>
    <x v="479"/>
    <n v="39328110"/>
    <s v="NURY ESTELA GALEANO PATINO"/>
    <s v="SIN DATOS"/>
    <s v="3113598975"/>
    <x v="484"/>
    <x v="49"/>
    <s v="190885200418303001"/>
    <x v="48"/>
    <x v="0"/>
    <s v="Region Nordeste"/>
    <x v="1"/>
    <x v="0"/>
    <x v="2"/>
    <x v="479"/>
    <s v="8 días 14:30"/>
    <x v="426"/>
    <x v="1"/>
    <s v="SIN DATO"/>
    <s v="SIN DATO"/>
    <s v="SIN DATO"/>
    <s v="SIN DATO"/>
    <n v="-74.861640829999999"/>
    <n v="6.6353439999999999"/>
    <s v="SUR-ENE"/>
    <x v="2"/>
    <s v="1"/>
    <x v="1"/>
  </r>
  <r>
    <x v="485"/>
    <x v="0"/>
    <s v="NUEVO"/>
    <s v="ENERES"/>
    <d v="2026-02-11T12:00:51"/>
    <x v="480"/>
    <n v="42981298"/>
    <s v="GLORIA MARIA RUIZ VASQUEZ"/>
    <s v="SIN DATOS"/>
    <s v="3127333881"/>
    <x v="485"/>
    <x v="23"/>
    <s v="190614100079385001"/>
    <x v="23"/>
    <x v="1"/>
    <s v="Revisor Instalac. Regadas Oriente"/>
    <x v="0"/>
    <x v="0"/>
    <x v="0"/>
    <x v="480"/>
    <s v="7 días 16:12"/>
    <x v="427"/>
    <x v="1"/>
    <s v="SIN DATO"/>
    <s v="SIN DATO"/>
    <s v="SIN DATO"/>
    <s v="SIN DATO"/>
    <n v="-75.395893000000001"/>
    <n v="6.1506210000000001"/>
    <s v="SUR-ENE"/>
    <x v="1"/>
    <s v="1"/>
    <x v="1"/>
  </r>
  <r>
    <x v="486"/>
    <x v="3"/>
    <s v="NUEVO"/>
    <s v="ENEMVI"/>
    <d v="2026-02-11T13:04:16"/>
    <x v="481"/>
    <n v="70548489"/>
    <s v="JOSE HUMBERTO GOMEZ"/>
    <s v="4013816"/>
    <s v="3184225285"/>
    <x v="486"/>
    <x v="49"/>
    <s v="190688200313460000"/>
    <x v="48"/>
    <x v="6"/>
    <s v="NORDESTE RMRT Fabio Andres Chaverra"/>
    <x v="1"/>
    <x v="0"/>
    <x v="5"/>
    <x v="481"/>
    <s v="15 días 13:04"/>
    <x v="135"/>
    <x v="3"/>
    <s v="SIN DATO"/>
    <s v="SIN DATO"/>
    <s v="SIN DATO"/>
    <s v="SIN DATO"/>
    <n v="-75.159581669999994"/>
    <n v="6.5657293299999999"/>
    <s v="SUR-ENE"/>
    <x v="2"/>
    <s v="1"/>
    <x v="3"/>
  </r>
  <r>
    <x v="487"/>
    <x v="4"/>
    <s v="NUEVO"/>
    <s v="ENEPRE"/>
    <d v="2026-02-19T14:56:45"/>
    <x v="482"/>
    <n v="71452549"/>
    <s v="ELVER ALONSO HENAO"/>
    <s v="SIN DATOS"/>
    <s v="3157089655"/>
    <x v="487"/>
    <x v="27"/>
    <s v="190604100330580000"/>
    <x v="27"/>
    <x v="10"/>
    <s v="Region Nordeste"/>
    <x v="0"/>
    <x v="0"/>
    <x v="7"/>
    <x v="482"/>
    <s v="9 días 14:56"/>
    <x v="316"/>
    <x v="0"/>
    <s v="SIN DATO"/>
    <s v="SIN DATO"/>
    <s v="SIN DATO"/>
    <s v="SIN DATO"/>
    <n v="-74.709360009999997"/>
    <n v="7.0333220000000001"/>
    <s v="SUR-ENE"/>
    <x v="2"/>
    <s v="1"/>
    <x v="0"/>
  </r>
  <r>
    <x v="488"/>
    <x v="3"/>
    <s v="NUEVO"/>
    <s v="ENEMVI"/>
    <d v="2026-02-11T14:16:26"/>
    <x v="483"/>
    <n v="98465387"/>
    <s v="NELSON DE JESUS NOREÑA CARDENAS"/>
    <s v="SIN DATOS"/>
    <s v="3108480978"/>
    <x v="488"/>
    <x v="75"/>
    <s v="190856200382860000"/>
    <x v="74"/>
    <x v="6"/>
    <s v="Equipo Movimiento de Redes Suroeste"/>
    <x v="1"/>
    <x v="0"/>
    <x v="5"/>
    <x v="483"/>
    <s v="15 días 14:16"/>
    <x v="135"/>
    <x v="3"/>
    <s v="SIN DATO"/>
    <s v="SIN DATO"/>
    <s v="SIN DATO"/>
    <s v="SIN DATO"/>
    <n v="-75.614516219999999"/>
    <n v="5.6125947199999997"/>
    <s v="SUR-ENE"/>
    <x v="3"/>
    <s v="1"/>
    <x v="3"/>
  </r>
  <r>
    <x v="489"/>
    <x v="0"/>
    <s v="NUEVO"/>
    <s v="ENERES"/>
    <d v="2026-02-11T15:06:04"/>
    <x v="484"/>
    <n v="8106572"/>
    <s v="JUAN PABLO ARISTIZABAL ECHEVERRI"/>
    <s v="SIN DATOS"/>
    <s v="3113243931"/>
    <x v="489"/>
    <x v="23"/>
    <s v="190616200411660164"/>
    <x v="23"/>
    <x v="1"/>
    <s v="Revisor Instalac. Regadas Oriente"/>
    <x v="1"/>
    <x v="0"/>
    <x v="1"/>
    <x v="484"/>
    <s v="4 días 13:40"/>
    <x v="344"/>
    <x v="1"/>
    <s v="SIN DATO"/>
    <s v="SIN DATO"/>
    <s v="SIN DATO"/>
    <s v="SIN DATO"/>
    <n v="-75.406801999999999"/>
    <n v="6.1498369999999998"/>
    <s v="SUR-ENE"/>
    <x v="1"/>
    <s v="1"/>
    <x v="1"/>
  </r>
  <r>
    <x v="490"/>
    <x v="0"/>
    <s v="NUEVO"/>
    <s v="ENERES"/>
    <d v="2026-02-11T15:22:11"/>
    <x v="485"/>
    <n v="21500401"/>
    <s v="MARIA ROSARIO QUIROZ VARGAS"/>
    <s v="SIN DATOS"/>
    <s v="3193687460"/>
    <x v="490"/>
    <x v="40"/>
    <s v="190042100388650000"/>
    <x v="39"/>
    <x v="1"/>
    <s v="Region Occidente"/>
    <x v="0"/>
    <x v="0"/>
    <x v="0"/>
    <x v="485"/>
    <s v="5 días 08:20"/>
    <x v="428"/>
    <x v="1"/>
    <s v="SIN DATO"/>
    <s v="SIN DATO"/>
    <s v="SIN DATO"/>
    <s v="SIN DATO"/>
    <n v="-75.826737269999995"/>
    <n v="6.5618374199999998"/>
    <s v="SUR-ENE"/>
    <x v="4"/>
    <s v="1"/>
    <x v="1"/>
  </r>
  <r>
    <x v="491"/>
    <x v="3"/>
    <s v="NUEVO"/>
    <s v="ENEMVI"/>
    <d v="2026-02-11T16:01:45"/>
    <x v="486"/>
    <n v="1035227162"/>
    <s v="DANIEL ZAPATA SUAREZ"/>
    <s v="SIN DATOS"/>
    <s v="3013332875"/>
    <x v="491"/>
    <x v="1"/>
    <s v="190319207154800000"/>
    <x v="1"/>
    <x v="6"/>
    <s v="ORIENTE-RMRT-Edwin F. Feria Torres"/>
    <x v="1"/>
    <x v="0"/>
    <x v="5"/>
    <x v="486"/>
    <s v="15 días 16:01"/>
    <x v="135"/>
    <x v="3"/>
    <s v="SIN DATO"/>
    <s v="SIN DATO"/>
    <s v="SIN DATO"/>
    <s v="SIN DATO"/>
    <n v="-75.396386000000007"/>
    <n v="6.3519480000000001"/>
    <s v="SUR-ENE"/>
    <x v="1"/>
    <s v="1"/>
    <x v="3"/>
  </r>
  <r>
    <x v="492"/>
    <x v="3"/>
    <s v="NUEVO"/>
    <s v="ENEMVI"/>
    <d v="2026-02-11T16:04:23"/>
    <x v="487"/>
    <n v="1007347054"/>
    <s v="MAILY JULIETH ZULUAGA ZULUAGA"/>
    <s v="SIN DATOS"/>
    <s v="3223767889"/>
    <x v="492"/>
    <x v="5"/>
    <s v="190440200622657000"/>
    <x v="5"/>
    <x v="6"/>
    <s v="ORIENTE-RMRT-Edwin F. Feria Torres"/>
    <x v="1"/>
    <x v="0"/>
    <x v="5"/>
    <x v="487"/>
    <s v="15 días 16:04"/>
    <x v="135"/>
    <x v="3"/>
    <s v="SIN DATO"/>
    <s v="SIN DATO"/>
    <s v="SIN DATO"/>
    <s v="SIN DATO"/>
    <n v="-75.302783329999997"/>
    <n v="6.1253250000000001"/>
    <s v="SUR-ENE"/>
    <x v="1"/>
    <s v="1"/>
    <x v="3"/>
  </r>
  <r>
    <x v="493"/>
    <x v="2"/>
    <s v="NUEVO"/>
    <s v="ENENOR"/>
    <d v="2026-02-11T16:05:25"/>
    <x v="488"/>
    <n v="15438609"/>
    <s v="JULIAN RAMIRO RESTREPO BAENA"/>
    <s v="SIN DATOS"/>
    <s v="3218733303"/>
    <x v="493"/>
    <x v="23"/>
    <s v="190615100708250102"/>
    <x v="23"/>
    <x v="4"/>
    <s v="Revisor Instalac. Regadas Oriente"/>
    <x v="0"/>
    <x v="0"/>
    <x v="0"/>
    <x v="488"/>
    <s v="2 días 15:29"/>
    <x v="429"/>
    <x v="1"/>
    <s v="SIN DATO"/>
    <s v="SIN DATO"/>
    <s v="SIN DATO"/>
    <s v="SIN DATO"/>
    <n v="-75.3666044"/>
    <n v="6.1556607999999997"/>
    <s v="SUR-ENE"/>
    <x v="1"/>
    <s v="1"/>
    <x v="1"/>
  </r>
  <r>
    <x v="494"/>
    <x v="4"/>
    <s v="NUEVO"/>
    <s v="ENEPRE"/>
    <d v="2026-02-13T12:52:08"/>
    <x v="489"/>
    <n v="1007318606"/>
    <s v="JOHN NEIDER VELASQUEZ GENES"/>
    <s v="SIN DATOS"/>
    <s v="3147886270"/>
    <x v="494"/>
    <x v="27"/>
    <s v="190604100330180000"/>
    <x v="27"/>
    <x v="10"/>
    <s v="Region Nordeste"/>
    <x v="0"/>
    <x v="0"/>
    <x v="7"/>
    <x v="489"/>
    <s v="13 días 12:52"/>
    <x v="135"/>
    <x v="3"/>
    <s v="SIN DATO"/>
    <s v="SIN DATO"/>
    <s v="SIN DATO"/>
    <s v="SIN DATO"/>
    <n v="-74.709360009999997"/>
    <n v="7.0333220000000001"/>
    <s v="SUR-ENE"/>
    <x v="2"/>
    <s v="1"/>
    <x v="3"/>
  </r>
  <r>
    <x v="495"/>
    <x v="0"/>
    <s v="CAMBI"/>
    <s v="ENERES"/>
    <d v="2026-02-11T16:16:07"/>
    <x v="490"/>
    <n v="1216723137"/>
    <s v="RONAL STEVEN AGUIRRE AGUDELO"/>
    <s v="SIN DATOS"/>
    <s v="3244364188"/>
    <x v="495"/>
    <x v="30"/>
    <s v="190761200970665013"/>
    <x v="30"/>
    <x v="5"/>
    <s v="Region Occidente"/>
    <x v="1"/>
    <x v="0"/>
    <x v="1"/>
    <x v="490"/>
    <s v="5 días 13:29"/>
    <x v="430"/>
    <x v="1"/>
    <s v="SIN DATO"/>
    <s v="SIN DATO"/>
    <s v="SIN DATO"/>
    <s v="SIN DATO"/>
    <n v="-75.780792000000005"/>
    <n v="6.4608429999999997"/>
    <s v="SUR-ENE"/>
    <x v="4"/>
    <s v="2"/>
    <x v="1"/>
  </r>
  <r>
    <x v="496"/>
    <x v="3"/>
    <s v="NUEVO"/>
    <s v="ENEMVI"/>
    <d v="2026-02-11T16:20:20"/>
    <x v="491"/>
    <n v="22227729"/>
    <s v="LUZ ADELA CARMONA DE CARVAJAL"/>
    <s v="SIN DATOS"/>
    <s v="3207320076"/>
    <x v="496"/>
    <x v="49"/>
    <s v="190890200655680000"/>
    <x v="48"/>
    <x v="6"/>
    <s v="NORDESTE RMRT Fabio Andres Chaverra"/>
    <x v="1"/>
    <x v="0"/>
    <x v="5"/>
    <x v="491"/>
    <s v="15 días 16:20"/>
    <x v="135"/>
    <x v="3"/>
    <s v="SIN DATO"/>
    <s v="SIN DATO"/>
    <s v="SIN DATO"/>
    <s v="SIN DATO"/>
    <n v="-74.971202969999993"/>
    <n v="6.5666177499999998"/>
    <s v="SUR-ENE"/>
    <x v="2"/>
    <s v="1"/>
    <x v="3"/>
  </r>
  <r>
    <x v="497"/>
    <x v="3"/>
    <s v="NUEVO"/>
    <s v="ENEMVI"/>
    <d v="2026-02-11T16:29:16"/>
    <x v="492"/>
    <n v="8030887"/>
    <s v="JHON FREDY BERMUDEZ BUILES"/>
    <s v="SIN DATOS"/>
    <s v="3136157770"/>
    <x v="497"/>
    <x v="71"/>
    <s v="174006071200000000"/>
    <x v="69"/>
    <x v="6"/>
    <s v="NORDESTE RMRT Fabio Andres Chaverra"/>
    <x v="1"/>
    <x v="0"/>
    <x v="5"/>
    <x v="492"/>
    <s v="15 días 16:29"/>
    <x v="135"/>
    <x v="3"/>
    <s v="SIN DATO"/>
    <s v="SIN DATO"/>
    <s v="SIN DATO"/>
    <s v="SIN DATO"/>
    <n v="-75.109048169999994"/>
    <n v="6.7216085000000003"/>
    <s v="SUR-ENE"/>
    <x v="2"/>
    <s v="1"/>
    <x v="3"/>
  </r>
  <r>
    <x v="498"/>
    <x v="3"/>
    <s v="NUEVO"/>
    <s v="ENEMVI"/>
    <d v="2026-02-11T17:33:26"/>
    <x v="493"/>
    <n v="1045024906"/>
    <s v="YOHAN ALEXIS MADRID UPEGUI"/>
    <s v="SIN DATOS"/>
    <s v="3128732692"/>
    <x v="498"/>
    <x v="22"/>
    <s v="190607200502750000"/>
    <x v="22"/>
    <x v="6"/>
    <s v="ORIENTE-RMRT-Edwin F. Feria Torres"/>
    <x v="1"/>
    <x v="0"/>
    <x v="5"/>
    <x v="493"/>
    <s v="15 días 17:33"/>
    <x v="135"/>
    <x v="3"/>
    <s v="SIN DATO"/>
    <s v="SIN DATO"/>
    <s v="SIN DATO"/>
    <s v="SIN DATO"/>
    <n v="-75.469768169999995"/>
    <n v="6.0748093299999999"/>
    <s v="SUR-ENE"/>
    <x v="1"/>
    <s v="1"/>
    <x v="3"/>
  </r>
  <r>
    <x v="499"/>
    <x v="3"/>
    <s v="NUEVO"/>
    <s v="ENEMVI"/>
    <d v="2026-02-12T08:10:45"/>
    <x v="494"/>
    <n v="900383243"/>
    <s v="EMPRESAS PUBLICAS DE CAÑASGORDAS SA ESP"/>
    <s v="SIN DATOS"/>
    <s v="3117899280"/>
    <x v="499"/>
    <x v="55"/>
    <s v="190138200999970001"/>
    <x v="54"/>
    <x v="6"/>
    <s v="Region Occidente"/>
    <x v="1"/>
    <x v="0"/>
    <x v="5"/>
    <x v="494"/>
    <s v="14 días 08:10"/>
    <x v="431"/>
    <x v="2"/>
    <s v="SIN DATO"/>
    <s v="SIN DATO"/>
    <s v="SIN DATO"/>
    <s v="SIN DATO"/>
    <n v="-76.080251689999997"/>
    <n v="6.8008984699999999"/>
    <s v="SUR-ENE"/>
    <x v="4"/>
    <s v="1"/>
    <x v="2"/>
  </r>
  <r>
    <x v="500"/>
    <x v="3"/>
    <s v="NUEVO"/>
    <s v="ENEMVI"/>
    <d v="2026-02-12T08:35:25"/>
    <x v="495"/>
    <n v="71591202"/>
    <s v="GUSTAVO ADOLFO MONTOYA ARANGO"/>
    <s v="2359142"/>
    <s v="3116354154"/>
    <x v="500"/>
    <x v="76"/>
    <s v="190283200592400000"/>
    <x v="75"/>
    <x v="6"/>
    <s v="Equipo Movimiento de Redes Suroeste"/>
    <x v="1"/>
    <x v="0"/>
    <x v="5"/>
    <x v="495"/>
    <s v="14 días 08:35"/>
    <x v="432"/>
    <x v="2"/>
    <s v="SIN DATO"/>
    <s v="SIN DATO"/>
    <s v="SIN DATO"/>
    <s v="SIN DATO"/>
    <n v="-75.65862439"/>
    <n v="5.8996231799999999"/>
    <s v="SUR-ENE"/>
    <x v="3"/>
    <s v="1"/>
    <x v="2"/>
  </r>
  <r>
    <x v="501"/>
    <x v="0"/>
    <s v="NUEVO"/>
    <s v="ENERES"/>
    <d v="2026-02-12T08:55:31"/>
    <x v="496"/>
    <n v="43637786"/>
    <s v="ALEJANDRA MARIA VANEGAS HIGUITA"/>
    <s v="SIN DATOS"/>
    <s v="3023443040"/>
    <x v="501"/>
    <x v="8"/>
    <s v="055129006830040102"/>
    <x v="8"/>
    <x v="1"/>
    <s v="Revisor Instal. Regadas Metrosur"/>
    <x v="0"/>
    <x v="0"/>
    <x v="0"/>
    <x v="496"/>
    <s v="3 días 19:06"/>
    <x v="433"/>
    <x v="1"/>
    <s v="SIN DATO"/>
    <s v="SIN DATO"/>
    <s v="SIN DATO"/>
    <s v="SIN DATO"/>
    <n v="-75.541780729999999"/>
    <n v="6.2479842999999997"/>
    <s v="SUR-ENE"/>
    <x v="0"/>
    <s v="1"/>
    <x v="1"/>
  </r>
  <r>
    <x v="502"/>
    <x v="1"/>
    <s v="NUEVO"/>
    <s v="ENECNX"/>
    <d v="2026-02-24T12:25:32"/>
    <x v="497"/>
    <n v="890937250"/>
    <s v="UNION ELECTRICA"/>
    <s v="4444115"/>
    <s v="3137370443"/>
    <x v="502"/>
    <x v="8"/>
    <s v="054618000000650000"/>
    <x v="8"/>
    <x v="3"/>
    <s v="Revisor Puntos de Conexión Metrosur"/>
    <x v="0"/>
    <x v="0"/>
    <x v="4"/>
    <x v="497"/>
    <s v="6 días 12:25"/>
    <x v="135"/>
    <x v="3"/>
    <s v="17/02/2026 17:42:20"/>
    <s v="PTO CONEXIÓN CERRADO"/>
    <s v="YORYI ESTIVEN SEPULVEDA CASTRO"/>
    <s v="NA"/>
    <n v="-75.577779019999994"/>
    <n v="6.2507987399999996"/>
    <s v="SUR-ENE"/>
    <x v="0"/>
    <s v="2"/>
    <x v="3"/>
  </r>
  <r>
    <x v="503"/>
    <x v="0"/>
    <s v="NUEVO"/>
    <s v="ENERES"/>
    <d v="2026-02-12T09:09:19"/>
    <x v="498"/>
    <n v="43637786"/>
    <s v="ALEJANDRA MARIA VANEGAS HIGUITA"/>
    <s v="SIN DATOS"/>
    <s v="3023443040"/>
    <x v="503"/>
    <x v="8"/>
    <s v="055129006830040202"/>
    <x v="8"/>
    <x v="1"/>
    <s v="Revisor Instal. Regadas Metrosur"/>
    <x v="0"/>
    <x v="0"/>
    <x v="0"/>
    <x v="498"/>
    <s v="3 días 19:05"/>
    <x v="434"/>
    <x v="1"/>
    <s v="SIN DATO"/>
    <s v="SIN DATO"/>
    <s v="SIN DATO"/>
    <s v="SIN DATO"/>
    <n v="-75.541780729999999"/>
    <n v="6.2479842999999997"/>
    <s v="SUR-ENE"/>
    <x v="0"/>
    <s v="1"/>
    <x v="1"/>
  </r>
  <r>
    <x v="504"/>
    <x v="3"/>
    <s v="NUEVO"/>
    <s v="ENEMVI"/>
    <d v="2026-02-12T09:15:28"/>
    <x v="499"/>
    <n v="15526656"/>
    <s v="GENOVER ESCOBAR GIRALDO"/>
    <s v="SIN DATOS"/>
    <s v="3232821093"/>
    <x v="504"/>
    <x v="45"/>
    <s v="190033200766908000"/>
    <x v="44"/>
    <x v="6"/>
    <s v="Equipo Movimiento de Redes Suroeste"/>
    <x v="1"/>
    <x v="0"/>
    <x v="5"/>
    <x v="499"/>
    <s v="14 días 09:15"/>
    <x v="435"/>
    <x v="2"/>
    <s v="SIN DATO"/>
    <s v="SIN DATO"/>
    <s v="SIN DATO"/>
    <s v="SIN DATO"/>
    <n v="-75.852726750000002"/>
    <n v="5.7123486000000003"/>
    <s v="SUR-ENE"/>
    <x v="3"/>
    <s v="1"/>
    <x v="2"/>
  </r>
  <r>
    <x v="505"/>
    <x v="3"/>
    <s v="NUEVO"/>
    <s v="ENEMVI"/>
    <d v="2026-02-12T09:37:19"/>
    <x v="500"/>
    <n v="8459166"/>
    <s v="ALFONSO HERNAN SALINAS CORREA"/>
    <s v="SIN DATOS"/>
    <s v="3113319045"/>
    <x v="505"/>
    <x v="76"/>
    <s v="190283200664250000"/>
    <x v="75"/>
    <x v="6"/>
    <s v="Equipo Movimiento de Redes Suroeste"/>
    <x v="1"/>
    <x v="0"/>
    <x v="5"/>
    <x v="500"/>
    <s v="14 días 09:37"/>
    <x v="436"/>
    <x v="2"/>
    <s v="SIN DATO"/>
    <s v="SIN DATO"/>
    <s v="SIN DATO"/>
    <s v="SIN DATO"/>
    <n v="-75.662411000000006"/>
    <n v="5.9582751700000003"/>
    <s v="SUR-ENE"/>
    <x v="3"/>
    <s v="1"/>
    <x v="2"/>
  </r>
  <r>
    <x v="506"/>
    <x v="0"/>
    <s v="NUEVO"/>
    <s v="ENERES"/>
    <d v="2026-02-12T09:42:19"/>
    <x v="501"/>
    <n v="43683706"/>
    <s v="BLANCA LUZ VELEZ VELEZ"/>
    <s v="SIN DATOS"/>
    <s v="3137677943"/>
    <x v="506"/>
    <x v="37"/>
    <s v="161089497000000002"/>
    <x v="36"/>
    <x v="1"/>
    <s v="Revisor Instal. Regadas Metrosur"/>
    <x v="1"/>
    <x v="0"/>
    <x v="1"/>
    <x v="501"/>
    <s v="2 días 20:10"/>
    <x v="437"/>
    <x v="1"/>
    <s v="SIN DATO"/>
    <s v="SIN DATO"/>
    <s v="SIN DATO"/>
    <s v="SIN DATO"/>
    <n v="-75.620276840000002"/>
    <n v="6.0128811799999999"/>
    <s v="SUR-ENE"/>
    <x v="0"/>
    <s v="1"/>
    <x v="1"/>
  </r>
  <r>
    <x v="507"/>
    <x v="3"/>
    <s v="NUEVO"/>
    <s v="ENEMVI"/>
    <d v="2026-02-12T09:54:52"/>
    <x v="502"/>
    <n v="42893300"/>
    <s v="SILVIA ELENA ALVAREZ BERMUDEZ"/>
    <s v="3363186"/>
    <s v="3113043859"/>
    <x v="507"/>
    <x v="7"/>
    <s v="190318203221400000"/>
    <x v="7"/>
    <x v="6"/>
    <s v="ORIENTE-RMRT-Edwin F. Feria Torres"/>
    <x v="1"/>
    <x v="0"/>
    <x v="5"/>
    <x v="502"/>
    <s v="14 días 09:54"/>
    <x v="438"/>
    <x v="2"/>
    <s v="SIN DATO"/>
    <s v="SIN DATO"/>
    <s v="SIN DATO"/>
    <s v="SIN DATO"/>
    <n v="-75.468788369999999"/>
    <n v="6.2859106899999997"/>
    <s v="SUR-ENE"/>
    <x v="1"/>
    <s v="1"/>
    <x v="2"/>
  </r>
  <r>
    <x v="508"/>
    <x v="0"/>
    <s v="NUEVO"/>
    <s v="ENERES"/>
    <d v="2026-02-12T09:57:45"/>
    <x v="503"/>
    <n v="3545895"/>
    <s v="JUAN MANUEL OBANDO FLOREZ"/>
    <s v="SIN DATOS"/>
    <s v="3103652846"/>
    <x v="508"/>
    <x v="16"/>
    <s v="900055760001977852"/>
    <x v="17"/>
    <x v="1"/>
    <s v="Revisor Instala. Regadas Suroeste"/>
    <x v="0"/>
    <x v="0"/>
    <x v="0"/>
    <x v="503"/>
    <s v="7 días 08:26"/>
    <x v="439"/>
    <x v="2"/>
    <s v="SIN DATO"/>
    <s v="SIN DATO"/>
    <s v="SIN DATO"/>
    <s v="SIN DATO"/>
    <n v="-75.8612703269999"/>
    <n v="5.8101225160000398"/>
    <s v="SUR-ENE"/>
    <x v="3"/>
    <s v="1"/>
    <x v="2"/>
  </r>
  <r>
    <x v="509"/>
    <x v="3"/>
    <s v="NUEVO"/>
    <s v="ENEMVI"/>
    <d v="2026-02-12T10:16:28"/>
    <x v="504"/>
    <n v="1001530936"/>
    <s v="JHORDAN HIRLENDIS BARRENECHE SUAREZ"/>
    <s v="SIN DATOS"/>
    <s v="3215484723"/>
    <x v="509"/>
    <x v="77"/>
    <s v="190142200124580000"/>
    <x v="76"/>
    <x v="6"/>
    <s v="NORDESTE RMRT Fabio Andres Chaverra"/>
    <x v="1"/>
    <x v="0"/>
    <x v="5"/>
    <x v="504"/>
    <s v="14 días 10:16"/>
    <x v="440"/>
    <x v="2"/>
    <s v="SIN DATO"/>
    <s v="SIN DATO"/>
    <s v="SIN DATO"/>
    <s v="SIN DATO"/>
    <n v="-74.755304620000004"/>
    <n v="6.4125313100000003"/>
    <s v="SUR-ENE"/>
    <x v="2"/>
    <s v="1"/>
    <x v="2"/>
  </r>
  <r>
    <x v="510"/>
    <x v="0"/>
    <s v="NUEVO"/>
    <s v="ENERES"/>
    <d v="2026-02-12T11:08:49"/>
    <x v="505"/>
    <n v="71271063"/>
    <s v="YEISON VARGAS RODRIGUEZ"/>
    <s v="SIN DATOS"/>
    <s v="3027150582"/>
    <x v="510"/>
    <x v="58"/>
    <s v="190190200725200005"/>
    <x v="57"/>
    <x v="1"/>
    <s v="Region Nordeste"/>
    <x v="1"/>
    <x v="0"/>
    <x v="1"/>
    <x v="505"/>
    <s v="3 días 09:57"/>
    <x v="441"/>
    <x v="1"/>
    <s v="SIN DATO"/>
    <s v="SIN DATO"/>
    <s v="SIN DATO"/>
    <s v="SIN DATO"/>
    <n v="-75.111425800000006"/>
    <n v="6.5354428200000001"/>
    <s v="SUR-ENE"/>
    <x v="2"/>
    <s v="1"/>
    <x v="1"/>
  </r>
  <r>
    <x v="511"/>
    <x v="0"/>
    <s v="NUEVO"/>
    <s v="ENERES"/>
    <d v="2026-02-12T11:10:48"/>
    <x v="506"/>
    <n v="43263562"/>
    <s v="MAIDELENY ANGEL ARBELAEZ"/>
    <s v="SIN DATOS"/>
    <s v="3053291306"/>
    <x v="511"/>
    <x v="8"/>
    <s v="056524103100160000"/>
    <x v="8"/>
    <x v="1"/>
    <s v="Revisor Instal. Regadas Metrosur"/>
    <x v="0"/>
    <x v="0"/>
    <x v="0"/>
    <x v="506"/>
    <s v="3 días 11:35"/>
    <x v="442"/>
    <x v="1"/>
    <s v="23/02/2026 22:28:12"/>
    <s v="DESCARTADO"/>
    <s v="DUBER ALEXANDER RAMIREZ VALENCIA"/>
    <s v="440_x000a_Hacer corta gotera y ajustar correctamente el pasacable de la acometida."/>
    <n v="-75.610884501000001"/>
    <n v="6.2574398200000596"/>
    <s v="SUR-ENE"/>
    <x v="0"/>
    <s v="1"/>
    <x v="1"/>
  </r>
  <r>
    <x v="512"/>
    <x v="0"/>
    <s v="NUEVO"/>
    <s v="ENERES"/>
    <d v="2026-02-12T11:34:12"/>
    <x v="507"/>
    <n v="8292949"/>
    <s v="HERNANDO DE JESUS ALVAREZ VELEZ"/>
    <s v="SIN DATOS"/>
    <s v="3113103084"/>
    <x v="512"/>
    <x v="8"/>
    <s v="052711007000110401"/>
    <x v="8"/>
    <x v="1"/>
    <s v="Revisor Instal. Regadas Metrosur"/>
    <x v="0"/>
    <x v="0"/>
    <x v="0"/>
    <x v="507"/>
    <s v="3 días 13:28"/>
    <x v="399"/>
    <x v="1"/>
    <s v="20/02/2026 22:14:33"/>
    <s v="DESCARTADO"/>
    <s v="YHAN GIANNY MATURANA LARGACHA"/>
    <s v="405 presentar permiso para instalar acometida en fachada del vecino "/>
    <n v="-75.598067270000001"/>
    <n v="6.2253405300000004"/>
    <s v="SUR-ENE"/>
    <x v="0"/>
    <s v="1"/>
    <x v="1"/>
  </r>
  <r>
    <x v="513"/>
    <x v="3"/>
    <s v="NUEVO"/>
    <s v="ENEMVI"/>
    <d v="2026-02-12T11:56:37"/>
    <x v="508"/>
    <n v="16051500"/>
    <s v="JORGE ELIECER GRISALES REINOSA"/>
    <s v="SIN DATOS"/>
    <s v="3195171188"/>
    <x v="513"/>
    <x v="34"/>
    <s v="188051035000000000"/>
    <x v="3"/>
    <x v="6"/>
    <s v="ORIENTE-RMRT-Edwin F. Feria Torres"/>
    <x v="1"/>
    <x v="0"/>
    <x v="5"/>
    <x v="508"/>
    <s v="14 días 11:56"/>
    <x v="443"/>
    <x v="2"/>
    <s v="SIN DATO"/>
    <s v="SIN DATO"/>
    <s v="SIN DATO"/>
    <s v="SIN DATO"/>
    <n v="-74.963480570000002"/>
    <n v="6.3315434799999997"/>
    <s v="SUR-ENE"/>
    <x v="1"/>
    <s v="1"/>
    <x v="2"/>
  </r>
  <r>
    <x v="514"/>
    <x v="2"/>
    <s v="CAMBI"/>
    <s v="ENENOR"/>
    <d v="2026-02-12T12:56:06"/>
    <x v="509"/>
    <n v="811012208"/>
    <s v="ENVIASEO E.S.P."/>
    <s v="4032000"/>
    <s v="3197229793"/>
    <x v="514"/>
    <x v="10"/>
    <s v="024311221200036100"/>
    <x v="10"/>
    <x v="9"/>
    <s v="METROSUR Vin. Leg. Ref. Concentrada"/>
    <x v="0"/>
    <x v="0"/>
    <x v="0"/>
    <x v="509"/>
    <s v="2 días 08:15"/>
    <x v="444"/>
    <x v="1"/>
    <s v="19/02/2026 21:25:49"/>
    <s v="DESCARTADO"/>
    <s v="CARLOS ANDRÉS PINO RIOS"/>
    <s v="470 deben retirar medida antigua reforma comercial instalaron el contador nuevo pero aún no retiran la medida antigua "/>
    <n v="-75.586782999999997"/>
    <n v="6.1594230000000003"/>
    <s v="SUR-ENE"/>
    <x v="0"/>
    <s v="2"/>
    <x v="1"/>
  </r>
  <r>
    <x v="515"/>
    <x v="3"/>
    <s v="NUEVO"/>
    <s v="ENEMVI"/>
    <d v="2026-02-12T13:56:55"/>
    <x v="510"/>
    <n v="1036392985"/>
    <s v="FAUSTO QUINTERO GALLEGO"/>
    <s v="SIN DATOS"/>
    <s v="3502317674"/>
    <x v="515"/>
    <x v="23"/>
    <s v="190616200313155000"/>
    <x v="23"/>
    <x v="6"/>
    <s v="ORIENTE-RMRT-Edwin F. Feria Torres"/>
    <x v="1"/>
    <x v="0"/>
    <x v="5"/>
    <x v="510"/>
    <s v="14 días 13:56"/>
    <x v="445"/>
    <x v="2"/>
    <s v="SIN DATO"/>
    <s v="SIN DATO"/>
    <s v="SIN DATO"/>
    <s v="SIN DATO"/>
    <n v="-75.373853080000004"/>
    <n v="6.1831884800000001"/>
    <s v="SUR-ENE"/>
    <x v="1"/>
    <s v="1"/>
    <x v="2"/>
  </r>
  <r>
    <x v="516"/>
    <x v="0"/>
    <s v="NUEVO"/>
    <s v="ENERES"/>
    <d v="2026-02-12T14:33:01"/>
    <x v="511"/>
    <n v="1038337510"/>
    <s v="YEISON ALEJANDRO LONDOÑO HIGUITA"/>
    <s v="SIN DATOS"/>
    <s v="3024395515"/>
    <x v="516"/>
    <x v="23"/>
    <s v="190616200350607004"/>
    <x v="23"/>
    <x v="1"/>
    <s v="Revisor Instalac. Regadas Oriente"/>
    <x v="1"/>
    <x v="0"/>
    <x v="1"/>
    <x v="511"/>
    <s v="2 días 10:36"/>
    <x v="446"/>
    <x v="1"/>
    <s v="SIN DATO"/>
    <s v="SIN DATO"/>
    <s v="SIN DATO"/>
    <s v="SIN DATO"/>
    <n v="-75.416453849999996"/>
    <n v="6.1921380900000003"/>
    <s v="SUR-ENE"/>
    <x v="1"/>
    <s v="1"/>
    <x v="1"/>
  </r>
  <r>
    <x v="517"/>
    <x v="0"/>
    <s v="NUEVO"/>
    <s v="ENERES"/>
    <d v="2026-02-12T14:41:25"/>
    <x v="512"/>
    <n v="1038335767"/>
    <s v="DAVINSON ALBERTO LONDOÑO HIGUITA"/>
    <s v="SIN DATOS"/>
    <s v="3113446410"/>
    <x v="517"/>
    <x v="23"/>
    <s v="190616200350607005"/>
    <x v="23"/>
    <x v="1"/>
    <s v="Revisor Instalac. Regadas Oriente"/>
    <x v="1"/>
    <x v="0"/>
    <x v="1"/>
    <x v="512"/>
    <s v="2 días 10:39"/>
    <x v="447"/>
    <x v="1"/>
    <s v="SIN DATO"/>
    <s v="SIN DATO"/>
    <s v="SIN DATO"/>
    <s v="SIN DATO"/>
    <n v="-75.416453849999996"/>
    <n v="6.1921380900000003"/>
    <s v="SUR-ENE"/>
    <x v="1"/>
    <s v="1"/>
    <x v="1"/>
  </r>
  <r>
    <x v="518"/>
    <x v="0"/>
    <s v="NUEVO"/>
    <s v="ENEDOM"/>
    <d v="2026-02-12T14:53:37"/>
    <x v="513"/>
    <n v="42761974"/>
    <s v="BETTY IVONE MUÑOZ URIBE"/>
    <s v="3760662"/>
    <s v="3122369690"/>
    <x v="518"/>
    <x v="0"/>
    <s v="163011915000000020"/>
    <x v="0"/>
    <x v="2"/>
    <s v="Habilitación Viviendas Metrosur"/>
    <x v="0"/>
    <x v="0"/>
    <x v="3"/>
    <x v="513"/>
    <s v="3 días 08:09"/>
    <x v="448"/>
    <x v="0"/>
    <s v="16/02/2026 15:31:44"/>
    <s v="DESCARTADO"/>
    <s v="ROBINSON DE JESUS ALZATE ARANGO"/>
    <s v="419 falta baño y terminar de organizar todo la vivíenda para q sea avitable "/>
    <n v="-75.612632090000005"/>
    <n v="6.1898469"/>
    <s v="SUR-ENE"/>
    <x v="0"/>
    <s v="1"/>
    <x v="0"/>
  </r>
  <r>
    <x v="519"/>
    <x v="3"/>
    <s v="NUEVO"/>
    <s v="ENEMVI"/>
    <d v="2026-02-12T14:54:03"/>
    <x v="514"/>
    <n v="1037628197"/>
    <s v="ANDRES FELIPE OCAMPO OCAMPO"/>
    <s v="SIN DATOS"/>
    <s v="3004041119"/>
    <x v="519"/>
    <x v="8"/>
    <s v="147058586000000304"/>
    <x v="8"/>
    <x v="6"/>
    <s v="METR Mov Red Trans Anderson Castaño"/>
    <x v="1"/>
    <x v="0"/>
    <x v="5"/>
    <x v="514"/>
    <s v="0 días 09:55"/>
    <x v="449"/>
    <x v="1"/>
    <s v="SIN DATO"/>
    <s v="SIN DATO"/>
    <s v="SIN DATO"/>
    <s v="SIN DATO"/>
    <n v="-75.636960999999999"/>
    <n v="6.2827760000000001"/>
    <s v="SUR-ENE"/>
    <x v="0"/>
    <s v="1"/>
    <x v="1"/>
  </r>
  <r>
    <x v="520"/>
    <x v="3"/>
    <s v="NUEVO"/>
    <s v="ENEMVI"/>
    <d v="2026-02-12T14:54:05"/>
    <x v="515"/>
    <n v="71005229"/>
    <s v="JHON JAIRO MARIN MONTOYA"/>
    <s v="SIN DATOS"/>
    <s v="3217547187"/>
    <x v="520"/>
    <x v="34"/>
    <s v="188023005050000000"/>
    <x v="3"/>
    <x v="6"/>
    <s v="ORIENTE-RMRT-Edwin F. Feria Torres"/>
    <x v="1"/>
    <x v="0"/>
    <x v="5"/>
    <x v="515"/>
    <s v="14 días 14:54"/>
    <x v="450"/>
    <x v="2"/>
    <s v="SIN DATO"/>
    <s v="SIN DATO"/>
    <s v="SIN DATO"/>
    <s v="SIN DATO"/>
    <n v="-75.026841829999995"/>
    <n v="6.3023198300000001"/>
    <s v="SUR-ENE"/>
    <x v="1"/>
    <s v="1"/>
    <x v="2"/>
  </r>
  <r>
    <x v="521"/>
    <x v="3"/>
    <s v="NUEVO"/>
    <s v="ENEMVI"/>
    <d v="2026-02-12T15:19:13"/>
    <x v="516"/>
    <n v="15380259"/>
    <s v="ALEJANDRO CARMONA BAENA"/>
    <s v="SIN DATOS"/>
    <s v="3146136317"/>
    <x v="521"/>
    <x v="23"/>
    <s v="190616200190400000"/>
    <x v="23"/>
    <x v="6"/>
    <s v="ORIENTE-RMRT-Edwin F. Feria Torres"/>
    <x v="1"/>
    <x v="0"/>
    <x v="5"/>
    <x v="516"/>
    <s v="14 días 15:19"/>
    <x v="451"/>
    <x v="2"/>
    <s v="SIN DATO"/>
    <s v="SIN DATO"/>
    <s v="SIN DATO"/>
    <s v="SIN DATO"/>
    <n v="-75.330701730000001"/>
    <n v="6.2072512399999997"/>
    <s v="SUR-ENE"/>
    <x v="1"/>
    <s v="1"/>
    <x v="2"/>
  </r>
  <r>
    <x v="522"/>
    <x v="4"/>
    <s v="NUEVO"/>
    <s v="ENEPRE"/>
    <d v="2026-02-17T13:10:33"/>
    <x v="517"/>
    <n v="22087164"/>
    <s v="MIRIAM CASTRILLON JIMENEZ"/>
    <s v="SIN DATOS"/>
    <s v="3021069146"/>
    <x v="522"/>
    <x v="20"/>
    <s v="190893100468860103"/>
    <x v="20"/>
    <x v="10"/>
    <s v="Region Nordeste"/>
    <x v="0"/>
    <x v="0"/>
    <x v="7"/>
    <x v="517"/>
    <s v="11 días 13:10"/>
    <x v="452"/>
    <x v="2"/>
    <s v="SIN DATO"/>
    <s v="SIN DATO"/>
    <s v="SIN DATO"/>
    <s v="SIN DATO"/>
    <n v="-73.918251999999995"/>
    <n v="7.005668"/>
    <s v="SUR-ENE"/>
    <x v="2"/>
    <s v="1"/>
    <x v="2"/>
  </r>
  <r>
    <x v="523"/>
    <x v="3"/>
    <s v="NUEVO"/>
    <s v="ENEMVI"/>
    <d v="2026-02-12T15:34:28"/>
    <x v="518"/>
    <n v="21553648"/>
    <s v="SONIA ARISTIZABAL VALBUENA"/>
    <s v="SIN DATOS"/>
    <s v="3136297368"/>
    <x v="523"/>
    <x v="78"/>
    <s v="190091200592200001"/>
    <x v="77"/>
    <x v="6"/>
    <s v="Equipo Movimiento de Redes Suroeste"/>
    <x v="1"/>
    <x v="0"/>
    <x v="5"/>
    <x v="518"/>
    <s v="14 días 15:34"/>
    <x v="453"/>
    <x v="2"/>
    <s v="SIN DATO"/>
    <s v="SIN DATO"/>
    <s v="SIN DATO"/>
    <s v="SIN DATO"/>
    <n v="-75.98975222"/>
    <n v="5.7530188300000002"/>
    <s v="SUR-ENE"/>
    <x v="3"/>
    <s v="1"/>
    <x v="2"/>
  </r>
  <r>
    <x v="524"/>
    <x v="3"/>
    <s v="NUEVO"/>
    <s v="ENEMVI"/>
    <d v="2026-02-12T16:12:13"/>
    <x v="519"/>
    <n v="4520807"/>
    <s v="CARLOS HERNAN AGUDELO"/>
    <s v="SIN DATOS"/>
    <s v="3145317319"/>
    <x v="524"/>
    <x v="74"/>
    <s v="191245200747050000"/>
    <x v="73"/>
    <x v="6"/>
    <s v="Equipo Movimiento de Redes Suroeste"/>
    <x v="1"/>
    <x v="0"/>
    <x v="5"/>
    <x v="519"/>
    <s v="14 días 16:12"/>
    <x v="454"/>
    <x v="2"/>
    <s v="SIN DATO"/>
    <s v="SIN DATO"/>
    <s v="SIN DATO"/>
    <s v="SIN DATO"/>
    <n v="-76.148958429999993"/>
    <n v="5.8666923200000003"/>
    <s v="SUR-ENE"/>
    <x v="3"/>
    <s v="1"/>
    <x v="2"/>
  </r>
  <r>
    <x v="525"/>
    <x v="1"/>
    <s v="NUEVO"/>
    <s v="ENECNX"/>
    <d v="2026-03-02T14:51:17"/>
    <x v="520"/>
    <n v="9728132"/>
    <s v="ALEJANDRO ALVAREZ LOPEZ"/>
    <s v="SIN DATOS"/>
    <s v="3217757424"/>
    <x v="525"/>
    <x v="8"/>
    <s v="126009500000000109"/>
    <x v="8"/>
    <x v="3"/>
    <s v="Revisor Puntos de Conexión Metrosur"/>
    <x v="1"/>
    <x v="0"/>
    <x v="4"/>
    <x v="520"/>
    <s v="2 días 14:51"/>
    <x v="100"/>
    <x v="0"/>
    <s v="SIN DATO"/>
    <s v="SIN DATO"/>
    <s v="SIN DATO"/>
    <s v="SIN DATO"/>
    <n v="-75.545670670000007"/>
    <n v="6.1995185399999997"/>
    <s v="SUR-ENE"/>
    <x v="0"/>
    <s v="2"/>
    <x v="0"/>
  </r>
  <r>
    <x v="526"/>
    <x v="3"/>
    <s v="NUEVO"/>
    <s v="ENEMVI"/>
    <d v="2026-02-12T16:46:43"/>
    <x v="521"/>
    <n v="43789114"/>
    <s v="FLOR EDILIA ALVAREZ  VALENCIA"/>
    <s v="SIN DATOS"/>
    <s v="3203937018"/>
    <x v="526"/>
    <x v="49"/>
    <s v="190885200900090001"/>
    <x v="48"/>
    <x v="6"/>
    <s v="NORDESTE RMRT Fabio Andres Chaverra"/>
    <x v="1"/>
    <x v="0"/>
    <x v="5"/>
    <x v="521"/>
    <s v="14 días 16:46"/>
    <x v="455"/>
    <x v="2"/>
    <s v="SIN DATO"/>
    <s v="SIN DATO"/>
    <s v="SIN DATO"/>
    <s v="SIN DATO"/>
    <n v="-74.842177000000007"/>
    <n v="6.6213730000000002"/>
    <s v="SUR-ENE"/>
    <x v="2"/>
    <s v="1"/>
    <x v="2"/>
  </r>
  <r>
    <x v="527"/>
    <x v="1"/>
    <s v="NUEVO"/>
    <s v="ENECNX"/>
    <d v="2026-02-12T16:46:52"/>
    <x v="522"/>
    <n v="901921731"/>
    <s v="SOLÉNICA S.A.S. E.S.P."/>
    <s v="SIN DATOS"/>
    <s v="3137969634"/>
    <x v="527"/>
    <x v="1"/>
    <s v="190674200605850000"/>
    <x v="1"/>
    <x v="3"/>
    <s v="Revisor Punto de Conexión Oriente"/>
    <x v="1"/>
    <x v="0"/>
    <x v="4"/>
    <x v="522"/>
    <s v="3 días 11:56"/>
    <x v="456"/>
    <x v="0"/>
    <s v="SIN DATO"/>
    <s v="SIN DATO"/>
    <s v="SIN DATO"/>
    <s v="SIN DATO"/>
    <n v="-75.351872"/>
    <n v="6.3190850000000003"/>
    <s v="SUR-ENE"/>
    <x v="1"/>
    <s v="1"/>
    <x v="0"/>
  </r>
  <r>
    <x v="528"/>
    <x v="3"/>
    <s v="NUEVO"/>
    <s v="ENEMVI"/>
    <d v="2026-02-12T17:16:02"/>
    <x v="523"/>
    <n v="43447718"/>
    <s v="LILIANA MARIA RUIZ ZAPATA"/>
    <s v="SIN DATOS"/>
    <s v="3042672586"/>
    <x v="528"/>
    <x v="57"/>
    <s v="190789200394445000"/>
    <x v="56"/>
    <x v="6"/>
    <s v="Equipo Movimiento de Redes Suroeste"/>
    <x v="1"/>
    <x v="0"/>
    <x v="5"/>
    <x v="523"/>
    <s v="14 días 17:16"/>
    <x v="457"/>
    <x v="2"/>
    <s v="SIN DATO"/>
    <s v="SIN DATO"/>
    <s v="SIN DATO"/>
    <s v="SIN DATO"/>
    <n v="-75.709921120000004"/>
    <n v="5.6824921799999997"/>
    <s v="SUR-ENE"/>
    <x v="3"/>
    <s v="1"/>
    <x v="2"/>
  </r>
  <r>
    <x v="529"/>
    <x v="1"/>
    <s v="NUEVO"/>
    <s v="ENECNX"/>
    <d v="2026-02-26T09:19:43"/>
    <x v="524"/>
    <n v="71713999"/>
    <s v="JUAN GUILLERMO ESPINOSA NARANJO"/>
    <s v="3146326"/>
    <s v="3146967495"/>
    <x v="529"/>
    <x v="60"/>
    <s v="190584200500200000"/>
    <x v="59"/>
    <x v="3"/>
    <s v="Revisor Punto de Conexión Oriente"/>
    <x v="1"/>
    <x v="0"/>
    <x v="4"/>
    <x v="524"/>
    <s v="4 días 09:19"/>
    <x v="458"/>
    <x v="2"/>
    <s v="SIN DATO"/>
    <s v="SIN DATO"/>
    <s v="SIN DATO"/>
    <s v="SIN DATO"/>
    <n v="-74.744725000000003"/>
    <n v="5.8986140000000002"/>
    <s v="SUR-ENE"/>
    <x v="1"/>
    <s v="2"/>
    <x v="2"/>
  </r>
  <r>
    <x v="530"/>
    <x v="3"/>
    <s v="NUEVO"/>
    <s v="ENEMVI"/>
    <d v="2026-02-13T08:55:59"/>
    <x v="525"/>
    <n v="1035129154"/>
    <s v="ADRIANA MARIA QUIROZ YEPES"/>
    <s v="SIN DATOS"/>
    <s v="3113721105"/>
    <x v="530"/>
    <x v="50"/>
    <s v="190698200011175001"/>
    <x v="49"/>
    <x v="6"/>
    <s v="ORIENTE-RMRT-Edwin F. Feria Torres"/>
    <x v="1"/>
    <x v="0"/>
    <x v="5"/>
    <x v="525"/>
    <s v="13 días 08:55"/>
    <x v="459"/>
    <x v="0"/>
    <s v="SIN DATO"/>
    <s v="SIN DATO"/>
    <s v="SIN DATO"/>
    <s v="SIN DATO"/>
    <n v="-75.251287000000005"/>
    <n v="6.1293569999999997"/>
    <s v="SUR-ENE"/>
    <x v="1"/>
    <s v="1"/>
    <x v="0"/>
  </r>
  <r>
    <x v="531"/>
    <x v="1"/>
    <s v="NUEVO"/>
    <s v="ENECNX"/>
    <d v="2026-02-13T09:40:47"/>
    <x v="526"/>
    <n v="70123093"/>
    <s v="CARLOS ALBERTO SILVA GUTIERREZ"/>
    <s v="SIN DATOS"/>
    <s v="3006123247"/>
    <x v="531"/>
    <x v="7"/>
    <s v="190318203193401000"/>
    <x v="7"/>
    <x v="3"/>
    <s v="Revisor Punto de Conexión Oriente"/>
    <x v="1"/>
    <x v="0"/>
    <x v="4"/>
    <x v="526"/>
    <s v="3 días 11:04"/>
    <x v="460"/>
    <x v="0"/>
    <s v="SIN DATO"/>
    <s v="SIN DATO"/>
    <s v="SIN DATO"/>
    <s v="SIN DATO"/>
    <n v="-75.480879999999999"/>
    <n v="6.3021130000000003"/>
    <s v="SUR-ENE"/>
    <x v="1"/>
    <s v="1"/>
    <x v="0"/>
  </r>
  <r>
    <x v="532"/>
    <x v="0"/>
    <s v="NUEVO"/>
    <s v="ENEDOM"/>
    <d v="2026-02-23T09:15:54"/>
    <x v="527"/>
    <n v="15539107"/>
    <s v="WILINTON DE JESUS BENITEZ ALCARAZ"/>
    <s v="SIN DATOS"/>
    <s v="3507869350"/>
    <x v="532"/>
    <x v="27"/>
    <s v="190604100331980101"/>
    <x v="27"/>
    <x v="0"/>
    <s v="Region Nordeste"/>
    <x v="0"/>
    <x v="0"/>
    <x v="0"/>
    <x v="527"/>
    <s v="7 días 09:15"/>
    <x v="461"/>
    <x v="1"/>
    <s v="SIN DATO"/>
    <s v="SIN DATO"/>
    <s v="SIN DATO"/>
    <s v="SIN DATO"/>
    <n v="-74.707527999999996"/>
    <n v="7.0328350000000004"/>
    <s v="SUR-ENE"/>
    <x v="2"/>
    <s v="1"/>
    <x v="1"/>
  </r>
  <r>
    <x v="533"/>
    <x v="0"/>
    <s v="NUEVO"/>
    <s v="ENEDOM"/>
    <d v="2026-02-20T14:47:28"/>
    <x v="528"/>
    <n v="1047971835"/>
    <s v="HUGO DAYIVER MANRIQUE OCAMPO"/>
    <s v="SIN DATOS"/>
    <s v="3108439536"/>
    <x v="533"/>
    <x v="43"/>
    <s v="900057560001980045"/>
    <x v="42"/>
    <x v="0"/>
    <s v="Habilitación Viviendas Oriente"/>
    <x v="0"/>
    <x v="0"/>
    <x v="0"/>
    <x v="528"/>
    <s v="8 días 14:47"/>
    <x v="135"/>
    <x v="3"/>
    <s v="SIN DATO"/>
    <s v="SIN DATO"/>
    <s v="SIN DATO"/>
    <s v="SIN DATO"/>
    <n v="-75.061094323000006"/>
    <n v="5.7595923510000402"/>
    <s v="SUR-ENE"/>
    <x v="1"/>
    <s v="1"/>
    <x v="3"/>
  </r>
  <r>
    <x v="534"/>
    <x v="3"/>
    <s v="NUEVO"/>
    <s v="ENEMVI"/>
    <d v="2026-02-13T10:13:09"/>
    <x v="529"/>
    <n v="21892080"/>
    <s v="SILVIA HERNANDEZ DAVILA"/>
    <s v="3222483"/>
    <s v="3163420710"/>
    <x v="534"/>
    <x v="0"/>
    <s v="163001261600000209"/>
    <x v="0"/>
    <x v="6"/>
    <s v="Mov Red Trans Dairo Gil"/>
    <x v="0"/>
    <x v="0"/>
    <x v="8"/>
    <x v="529"/>
    <s v="0 días 09:51"/>
    <x v="462"/>
    <x v="1"/>
    <s v="SIN DATO"/>
    <s v="SIN DATO"/>
    <s v="SIN DATO"/>
    <s v="SIN DATO"/>
    <n v="-75.597498999999999"/>
    <n v="6.1952119999999997"/>
    <s v="SUR-ENE"/>
    <x v="0"/>
    <s v="1"/>
    <x v="1"/>
  </r>
  <r>
    <x v="535"/>
    <x v="3"/>
    <s v="NUEVO"/>
    <s v="ENEMVI"/>
    <d v="2026-02-13T10:29:38"/>
    <x v="530"/>
    <n v="6087809"/>
    <s v="ALONSO VICTORIA ABADIA"/>
    <s v="5614336"/>
    <s v="3148263824"/>
    <x v="535"/>
    <x v="23"/>
    <s v="190617200602565000"/>
    <x v="23"/>
    <x v="6"/>
    <s v="ORIENTE-RMRT-Edwin F. Feria Torres"/>
    <x v="1"/>
    <x v="0"/>
    <x v="5"/>
    <x v="530"/>
    <s v="13 días 10:29"/>
    <x v="191"/>
    <x v="0"/>
    <s v="SIN DATO"/>
    <s v="SIN DATO"/>
    <s v="SIN DATO"/>
    <s v="SIN DATO"/>
    <n v="-75.431694320000005"/>
    <n v="6.1085238400000001"/>
    <s v="SUR-ENE"/>
    <x v="1"/>
    <s v="1"/>
    <x v="0"/>
  </r>
  <r>
    <x v="536"/>
    <x v="0"/>
    <s v="NUEVO"/>
    <s v="ENEDOM"/>
    <d v="2026-02-13T10:32:24"/>
    <x v="531"/>
    <n v="3481247"/>
    <s v="VIRGILIO DE JESUS CORREA PADIERNA"/>
    <s v="4767439"/>
    <s v="3332233586"/>
    <x v="536"/>
    <x v="8"/>
    <s v="084218401300210111"/>
    <x v="8"/>
    <x v="2"/>
    <s v="Habilitación Viviendas Metrosur"/>
    <x v="0"/>
    <x v="0"/>
    <x v="3"/>
    <x v="531"/>
    <s v="2 días 08:56"/>
    <x v="463"/>
    <x v="1"/>
    <s v="25/02/2026 17:36:20"/>
    <s v="DESCARTADO"/>
    <s v="JONNY ALEXANDER GUZMAN CONTRERAS"/>
    <s v="Tablero debe tener mínimo tres circuitos y la misma cantidad de fases son la misma cantidad de neutras y tierras"/>
    <n v="-75.6286001"/>
    <n v="6.2679910000000003"/>
    <s v="SUR-ENE"/>
    <x v="0"/>
    <s v="1"/>
    <x v="1"/>
  </r>
  <r>
    <x v="537"/>
    <x v="0"/>
    <s v="NUEVO"/>
    <s v="ENEDOM"/>
    <d v="2026-02-13T10:35:48"/>
    <x v="532"/>
    <n v="3481247"/>
    <s v="VIRGILIO DE JESUS CORREA PADIERNA"/>
    <s v="4767439"/>
    <s v="3332233586"/>
    <x v="537"/>
    <x v="8"/>
    <s v="084218401300219911"/>
    <x v="8"/>
    <x v="2"/>
    <s v="Habilitación Viviendas Metrosur"/>
    <x v="0"/>
    <x v="0"/>
    <x v="3"/>
    <x v="532"/>
    <s v="2 días 08:40"/>
    <x v="464"/>
    <x v="1"/>
    <s v="25/02/2026 17:37:38"/>
    <s v="DESCARTADO"/>
    <s v="JONNY ALEXANDER GUZMAN CONTRERAS"/>
    <s v="Tablero debe tener mínimo tres circuitos respetar código de colores y la misma cantidad de fases son las neutras y las tierras"/>
    <n v="-75.6286001"/>
    <n v="6.2679910000000003"/>
    <s v="SUR-ENE"/>
    <x v="0"/>
    <s v="1"/>
    <x v="1"/>
  </r>
  <r>
    <x v="538"/>
    <x v="0"/>
    <s v="NUEVO"/>
    <s v="ENERES"/>
    <d v="2026-02-13T11:04:12"/>
    <x v="533"/>
    <n v="21623995"/>
    <s v="RUBIELA VELASQUEZ QUINTERO"/>
    <s v="SIN DATOS"/>
    <s v="3243715455"/>
    <x v="538"/>
    <x v="33"/>
    <s v="190149100145300002"/>
    <x v="33"/>
    <x v="1"/>
    <s v="Revisor Instalac. Regadas Oriente"/>
    <x v="0"/>
    <x v="0"/>
    <x v="0"/>
    <x v="533"/>
    <s v="3 días 07:20"/>
    <x v="465"/>
    <x v="1"/>
    <s v="SIN DATO"/>
    <s v="SIN DATO"/>
    <s v="SIN DATO"/>
    <s v="SIN DATO"/>
    <n v="-75.334826730000003"/>
    <n v="6.0764143900000001"/>
    <s v="SUR-ENE"/>
    <x v="1"/>
    <s v="1"/>
    <x v="1"/>
  </r>
  <r>
    <x v="539"/>
    <x v="3"/>
    <s v="NUEVO"/>
    <s v="ENEMVI"/>
    <d v="2026-02-13T11:10:06"/>
    <x v="534"/>
    <n v="15530026"/>
    <s v="SIGIFREDO GONZALEZ RESTREPO"/>
    <s v="SIN DATOS"/>
    <s v="3116454055"/>
    <x v="539"/>
    <x v="45"/>
    <s v="190033200624028000"/>
    <x v="44"/>
    <x v="6"/>
    <s v="Equipo Movimiento de Redes Suroeste"/>
    <x v="1"/>
    <x v="0"/>
    <x v="5"/>
    <x v="534"/>
    <s v="13 días 11:10"/>
    <x v="466"/>
    <x v="0"/>
    <s v="SIN DATO"/>
    <s v="SIN DATO"/>
    <s v="SIN DATO"/>
    <s v="SIN DATO"/>
    <n v="-75.895655669999996"/>
    <n v="5.5889639999999998"/>
    <s v="SUR-ENE"/>
    <x v="3"/>
    <s v="1"/>
    <x v="0"/>
  </r>
  <r>
    <x v="540"/>
    <x v="3"/>
    <s v="NUEVO"/>
    <s v="ENEMVI"/>
    <d v="2026-02-13T11:12:17"/>
    <x v="535"/>
    <n v="70505944"/>
    <s v="LUIS HERNANDO VASQUEZ RUIZ"/>
    <s v="SIN DATOS"/>
    <s v="3044801258"/>
    <x v="540"/>
    <x v="14"/>
    <s v="190022200511800000"/>
    <x v="15"/>
    <x v="6"/>
    <s v="Equipo Movimiento de Redes Suroeste"/>
    <x v="1"/>
    <x v="0"/>
    <x v="5"/>
    <x v="535"/>
    <s v="13 días 11:12"/>
    <x v="467"/>
    <x v="0"/>
    <s v="SIN DATO"/>
    <s v="SIN DATO"/>
    <s v="SIN DATO"/>
    <s v="SIN DATO"/>
    <n v="-75.962232169999993"/>
    <n v="6.2048323300000003"/>
    <s v="SUR-ENE"/>
    <x v="3"/>
    <s v="1"/>
    <x v="0"/>
  </r>
  <r>
    <x v="541"/>
    <x v="3"/>
    <s v="NUEVO"/>
    <s v="ENEMVI"/>
    <d v="2026-02-13T11:18:20"/>
    <x v="536"/>
    <n v="15347459"/>
    <s v="JORGE HUMBERTO LEMA MONTOYA"/>
    <s v="SIN DATOS"/>
    <s v="3013404998"/>
    <x v="541"/>
    <x v="47"/>
    <s v="190030200403075000"/>
    <x v="46"/>
    <x v="6"/>
    <s v="Equipo Movimiento de Redes Suroeste"/>
    <x v="1"/>
    <x v="0"/>
    <x v="5"/>
    <x v="536"/>
    <s v="13 días 11:18"/>
    <x v="468"/>
    <x v="0"/>
    <s v="SIN DATO"/>
    <s v="SIN DATO"/>
    <s v="SIN DATO"/>
    <s v="SIN DATO"/>
    <n v="-75.694699"/>
    <n v="6.0632720000000004"/>
    <s v="SUR-ENE"/>
    <x v="3"/>
    <s v="1"/>
    <x v="0"/>
  </r>
  <r>
    <x v="542"/>
    <x v="0"/>
    <s v="NUEVO"/>
    <s v="ENEDOM"/>
    <d v="2026-02-20T09:37:15"/>
    <x v="537"/>
    <n v="1017167600"/>
    <s v="MARLYN JHISSET GIL CEBALLOS"/>
    <s v="SIN DATOS"/>
    <s v="3126970305"/>
    <x v="542"/>
    <x v="28"/>
    <s v="190284100732800301"/>
    <x v="28"/>
    <x v="0"/>
    <s v="Region Occidente"/>
    <x v="0"/>
    <x v="0"/>
    <x v="0"/>
    <x v="537"/>
    <s v="8 días 09:37"/>
    <x v="469"/>
    <x v="1"/>
    <s v="SIN DATO"/>
    <s v="SIN DATO"/>
    <s v="SIN DATO"/>
    <s v="SIN DATO"/>
    <n v="-76.132278360000001"/>
    <n v="6.7698330899999997"/>
    <s v="SUR-ENE"/>
    <x v="4"/>
    <s v="1"/>
    <x v="1"/>
  </r>
  <r>
    <x v="543"/>
    <x v="3"/>
    <s v="NUEVO"/>
    <s v="ENEMVI"/>
    <d v="2026-02-13T11:31:46"/>
    <x v="538"/>
    <n v="1038408381"/>
    <s v="MARIA FANELY CUARTAS ZULUAGA"/>
    <s v="SIN DATOS"/>
    <s v="3147482085"/>
    <x v="543"/>
    <x v="5"/>
    <s v="190440200640162000"/>
    <x v="5"/>
    <x v="6"/>
    <s v="ORIENTE-RMRT-Edwin F. Feria Torres"/>
    <x v="1"/>
    <x v="0"/>
    <x v="5"/>
    <x v="538"/>
    <s v="13 días 11:31"/>
    <x v="470"/>
    <x v="0"/>
    <s v="SIN DATO"/>
    <s v="SIN DATO"/>
    <s v="SIN DATO"/>
    <s v="SIN DATO"/>
    <n v="-75.323177520000002"/>
    <n v="6.1701734000000004"/>
    <s v="SUR-ENE"/>
    <x v="1"/>
    <s v="1"/>
    <x v="0"/>
  </r>
  <r>
    <x v="544"/>
    <x v="1"/>
    <s v="NUEVO"/>
    <s v="ENECNX"/>
    <d v="2026-03-03T10:04:31"/>
    <x v="539"/>
    <n v="890984312"/>
    <s v="MUNICIPIO DE REMEDIOS"/>
    <s v="SIN DATOS"/>
    <s v="3117147835"/>
    <x v="544"/>
    <x v="27"/>
    <s v="190378100032000000"/>
    <x v="27"/>
    <x v="3"/>
    <s v="Region Nordeste"/>
    <x v="0"/>
    <x v="0"/>
    <x v="4"/>
    <x v="539"/>
    <s v="0 días 10:04"/>
    <x v="471"/>
    <x v="1"/>
    <s v="SIN DATO"/>
    <s v="SIN DATO"/>
    <s v="SIN DATO"/>
    <s v="SIN DATO"/>
    <n v="-74.715030400000003"/>
    <n v="7.0675691299999999"/>
    <s v="SUR-ENE"/>
    <x v="2"/>
    <s v="2"/>
    <x v="1"/>
  </r>
  <r>
    <x v="545"/>
    <x v="4"/>
    <s v="NUEVO"/>
    <s v="ENEPRE"/>
    <d v="2026-02-13T14:22:20"/>
    <x v="540"/>
    <n v="3601157"/>
    <s v="CARLOS MARIO DUQUE"/>
    <s v="2021646"/>
    <s v="3136008272"/>
    <x v="545"/>
    <x v="68"/>
    <s v="187006406000000000"/>
    <x v="69"/>
    <x v="10"/>
    <s v="Region Nordeste"/>
    <x v="1"/>
    <x v="0"/>
    <x v="7"/>
    <x v="540"/>
    <s v="13 días 14:22"/>
    <x v="135"/>
    <x v="3"/>
    <s v="SIN DATO"/>
    <s v="SIN DATO"/>
    <s v="SIN DATO"/>
    <s v="SIN DATO"/>
    <n v="-75.263680820000005"/>
    <n v="6.6059953299999998"/>
    <s v="SUR-ENE"/>
    <x v="2"/>
    <s v="1"/>
    <x v="3"/>
  </r>
  <r>
    <x v="546"/>
    <x v="3"/>
    <s v="NUEVO"/>
    <s v="ENEMVI"/>
    <d v="2026-02-13T14:40:24"/>
    <x v="541"/>
    <n v="70852355"/>
    <s v="JORGE ARMANDO VELEZ MUÑOZ"/>
    <s v="SIN DATOS"/>
    <s v="3057293344"/>
    <x v="546"/>
    <x v="57"/>
    <s v="190510200782580000"/>
    <x v="56"/>
    <x v="6"/>
    <s v="Equipo Movimiento de Redes Suroeste"/>
    <x v="1"/>
    <x v="0"/>
    <x v="5"/>
    <x v="541"/>
    <s v="13 días 14:40"/>
    <x v="472"/>
    <x v="0"/>
    <s v="SIN DATO"/>
    <s v="SIN DATO"/>
    <s v="SIN DATO"/>
    <s v="SIN DATO"/>
    <n v="-75.699708150000006"/>
    <n v="5.7402760900000001"/>
    <s v="SUR-ENE"/>
    <x v="3"/>
    <s v="1"/>
    <x v="0"/>
  </r>
  <r>
    <x v="547"/>
    <x v="3"/>
    <s v="NUEVO"/>
    <s v="ENEMVI"/>
    <d v="2026-02-13T15:19:34"/>
    <x v="542"/>
    <n v="3448365"/>
    <s v="JOSE ARTURO GONZALEZ GOMEZ"/>
    <s v="SIN DATOS"/>
    <s v="3114168916"/>
    <x v="547"/>
    <x v="52"/>
    <s v="190653200405740000"/>
    <x v="51"/>
    <x v="6"/>
    <s v="ORIENTE-RMRT-Edwin F. Feria Torres"/>
    <x v="1"/>
    <x v="0"/>
    <x v="5"/>
    <x v="542"/>
    <s v="13 días 15:19"/>
    <x v="473"/>
    <x v="0"/>
    <s v="SIN DATO"/>
    <s v="SIN DATO"/>
    <s v="SIN DATO"/>
    <s v="SIN DATO"/>
    <n v="-75.082065330000006"/>
    <n v="5.9519365799999999"/>
    <s v="SUR-ENE"/>
    <x v="1"/>
    <s v="1"/>
    <x v="0"/>
  </r>
  <r>
    <x v="548"/>
    <x v="3"/>
    <s v="NUEVO"/>
    <s v="ENEMVI"/>
    <d v="2026-02-13T15:45:15"/>
    <x v="543"/>
    <n v="39185677"/>
    <s v="MONICA MARIA LOPEZ SUAREZ"/>
    <s v="5683966"/>
    <s v="3117457141"/>
    <x v="548"/>
    <x v="23"/>
    <s v="190616200190310000"/>
    <x v="23"/>
    <x v="6"/>
    <s v="ORIENTE-RMRT-Edwin F. Feria Torres"/>
    <x v="1"/>
    <x v="0"/>
    <x v="5"/>
    <x v="543"/>
    <s v="13 días 15:45"/>
    <x v="474"/>
    <x v="0"/>
    <s v="SIN DATO"/>
    <s v="SIN DATO"/>
    <s v="SIN DATO"/>
    <s v="SIN DATO"/>
    <n v="-75.329620599999998"/>
    <n v="6.2077568899999997"/>
    <s v="SUR-ENE"/>
    <x v="1"/>
    <s v="1"/>
    <x v="0"/>
  </r>
  <r>
    <x v="549"/>
    <x v="0"/>
    <s v="NUEVO"/>
    <s v="ENEDOM"/>
    <d v="2026-02-23T15:49:58"/>
    <x v="544"/>
    <n v="1038548929"/>
    <s v="FREISER QUINTERO BOLIVAR"/>
    <s v="SIN DATOS"/>
    <s v="3104675103"/>
    <x v="549"/>
    <x v="27"/>
    <s v="190604100332580011"/>
    <x v="27"/>
    <x v="0"/>
    <s v="Region Nordeste"/>
    <x v="0"/>
    <x v="0"/>
    <x v="0"/>
    <x v="544"/>
    <s v="7 días 15:49"/>
    <x v="475"/>
    <x v="1"/>
    <s v="SIN DATO"/>
    <s v="SIN DATO"/>
    <s v="SIN DATO"/>
    <s v="SIN DATO"/>
    <n v="-74.708505000000002"/>
    <n v="7.0341019999999999"/>
    <s v="SUR-ENE"/>
    <x v="2"/>
    <s v="1"/>
    <x v="1"/>
  </r>
  <r>
    <x v="550"/>
    <x v="0"/>
    <s v="NUEVO"/>
    <s v="ENERES"/>
    <d v="2026-02-13T17:13:04"/>
    <x v="545"/>
    <n v="42996725"/>
    <s v="ELIA DEL SOCORRO ZAPATA GARCIA"/>
    <s v="2632250"/>
    <s v="3154292103"/>
    <x v="550"/>
    <x v="8"/>
    <s v="122010445000000202"/>
    <x v="8"/>
    <x v="1"/>
    <s v="Revisor Instal. Regadas Metrosur"/>
    <x v="1"/>
    <x v="0"/>
    <x v="1"/>
    <x v="545"/>
    <s v="2 días 14:01"/>
    <x v="476"/>
    <x v="1"/>
    <s v="SIN DATO"/>
    <s v="SIN DATO"/>
    <s v="SIN DATO"/>
    <s v="SIN DATO"/>
    <n v="-75.495536299999998"/>
    <n v="6.22051935"/>
    <s v="SUR-ENE"/>
    <x v="0"/>
    <s v="1"/>
    <x v="1"/>
  </r>
  <r>
    <x v="551"/>
    <x v="3"/>
    <s v="NUEVO"/>
    <s v="ENEMVI"/>
    <d v="2026-02-14T06:26:45"/>
    <x v="546"/>
    <n v="54254906"/>
    <s v="MARTHA LUCIA RIOS MONTOYA"/>
    <s v="SIN DATOS"/>
    <s v="3147839533"/>
    <x v="551"/>
    <x v="33"/>
    <s v="190149200773702000"/>
    <x v="33"/>
    <x v="6"/>
    <s v="ORIENTE-RMRT-Edwin F. Feria Torres"/>
    <x v="1"/>
    <x v="0"/>
    <x v="5"/>
    <x v="546"/>
    <s v="13 días 06:26"/>
    <x v="477"/>
    <x v="0"/>
    <s v="SIN DATO"/>
    <s v="SIN DATO"/>
    <s v="SIN DATO"/>
    <s v="SIN DATO"/>
    <n v="-75.324402169999999"/>
    <n v="6.0595379100000004"/>
    <s v="SUR-ENE"/>
    <x v="1"/>
    <s v="1"/>
    <x v="0"/>
  </r>
  <r>
    <x v="552"/>
    <x v="0"/>
    <s v="NUEVO"/>
    <s v="ENEDOM"/>
    <d v="2026-02-24T14:37:06"/>
    <x v="547"/>
    <n v="1018349857"/>
    <s v="SANTIAGO MUÑOZ"/>
    <s v="SIN DATOS"/>
    <s v="3166306748"/>
    <x v="552"/>
    <x v="31"/>
    <s v="190031101115830005"/>
    <x v="31"/>
    <x v="0"/>
    <s v="Region Nordeste"/>
    <x v="0"/>
    <x v="0"/>
    <x v="0"/>
    <x v="547"/>
    <s v="6 días 14:37"/>
    <x v="478"/>
    <x v="1"/>
    <s v="SIN DATO"/>
    <s v="SIN DATO"/>
    <s v="SIN DATO"/>
    <s v="SIN DATO"/>
    <n v="-75.071437869999997"/>
    <n v="6.9098493000000003"/>
    <s v="SUR-ENE"/>
    <x v="2"/>
    <s v="1"/>
    <x v="1"/>
  </r>
  <r>
    <x v="553"/>
    <x v="0"/>
    <s v="NUEVO"/>
    <s v="ENEDOM"/>
    <d v="2026-02-14T10:49:42"/>
    <x v="548"/>
    <n v="4400009"/>
    <s v="MARILUZ ZUÑIGA"/>
    <s v="SIN DATOS"/>
    <s v="3233743445"/>
    <x v="553"/>
    <x v="8"/>
    <s v="086023001110120001"/>
    <x v="8"/>
    <x v="2"/>
    <s v="Habilitación Viviendas Metrosur"/>
    <x v="0"/>
    <x v="0"/>
    <x v="3"/>
    <x v="548"/>
    <s v="5 días 12:27"/>
    <x v="479"/>
    <x v="2"/>
    <s v="SIN DATO"/>
    <s v="SIN DATO"/>
    <s v="SIN DATO"/>
    <s v="SIN DATO"/>
    <n v="-75.611961170000001"/>
    <n v="6.2760558900000003"/>
    <s v="SUR-ENE"/>
    <x v="0"/>
    <s v="1"/>
    <x v="2"/>
  </r>
  <r>
    <x v="554"/>
    <x v="3"/>
    <s v="NUEVO"/>
    <s v="ENEMVI"/>
    <d v="2026-02-14T11:50:40"/>
    <x v="549"/>
    <n v="1033337651"/>
    <s v="DEISY TATIANA VASCO QUINTERO"/>
    <s v="3767676"/>
    <s v="3106416787"/>
    <x v="554"/>
    <x v="47"/>
    <s v="190030200590475101"/>
    <x v="46"/>
    <x v="6"/>
    <s v="Equipo Movimiento de Redes Suroeste"/>
    <x v="1"/>
    <x v="0"/>
    <x v="5"/>
    <x v="549"/>
    <s v="13 días 11:50"/>
    <x v="480"/>
    <x v="0"/>
    <s v="SIN DATO"/>
    <s v="SIN DATO"/>
    <s v="SIN DATO"/>
    <s v="SIN DATO"/>
    <n v="-75.701807000000002"/>
    <n v="6.0252369999999997"/>
    <s v="SUR-ENE"/>
    <x v="3"/>
    <s v="1"/>
    <x v="0"/>
  </r>
  <r>
    <x v="555"/>
    <x v="3"/>
    <s v="NUEVO"/>
    <s v="ENEMVI"/>
    <d v="2026-02-14T14:36:00"/>
    <x v="550"/>
    <n v="43714898"/>
    <s v="FANNY STELLA QUINTERO QUINTERO"/>
    <s v="SIN DATOS"/>
    <s v="3226136500"/>
    <x v="555"/>
    <x v="50"/>
    <s v="190698200689700000"/>
    <x v="49"/>
    <x v="6"/>
    <s v="ORIENTE-RMRT-Edwin F. Feria Torres"/>
    <x v="1"/>
    <x v="0"/>
    <x v="5"/>
    <x v="550"/>
    <s v="13 días 14:36"/>
    <x v="481"/>
    <x v="0"/>
    <s v="SIN DATO"/>
    <s v="SIN DATO"/>
    <s v="SIN DATO"/>
    <s v="SIN DATO"/>
    <n v="-75.285229330000007"/>
    <n v="6.0782758299999999"/>
    <s v="SUR-ENE"/>
    <x v="1"/>
    <s v="1"/>
    <x v="0"/>
  </r>
  <r>
    <x v="556"/>
    <x v="3"/>
    <s v="NUEVO"/>
    <s v="ENEMVI"/>
    <d v="2026-02-16T09:13:02"/>
    <x v="551"/>
    <n v="3376063"/>
    <s v="RICARDO ANTONIO GOMEZ GOMEZ"/>
    <s v="SIN DATOS"/>
    <s v="3122660495"/>
    <x v="556"/>
    <x v="45"/>
    <s v="190033200906100000"/>
    <x v="44"/>
    <x v="6"/>
    <s v="Equipo Movimiento de Redes Suroeste"/>
    <x v="1"/>
    <x v="0"/>
    <x v="5"/>
    <x v="551"/>
    <s v="12 días 09:13"/>
    <x v="482"/>
    <x v="0"/>
    <s v="SIN DATO"/>
    <s v="SIN DATO"/>
    <s v="SIN DATO"/>
    <s v="SIN DATO"/>
    <n v="-75.964622000000006"/>
    <n v="5.7020379999999999"/>
    <s v="SUR-ENE"/>
    <x v="3"/>
    <s v="1"/>
    <x v="0"/>
  </r>
  <r>
    <x v="557"/>
    <x v="0"/>
    <s v="NUEVO"/>
    <s v="ENEDOM"/>
    <d v="2026-02-19T06:49:38"/>
    <x v="552"/>
    <n v="3538226"/>
    <s v="GERMAN ARTURO VILLA VALDERRAMA"/>
    <s v="SIN DATOS"/>
    <s v="3128290719"/>
    <x v="557"/>
    <x v="44"/>
    <s v="190761200615315006"/>
    <x v="43"/>
    <x v="0"/>
    <s v="Region Occidente"/>
    <x v="1"/>
    <x v="0"/>
    <x v="2"/>
    <x v="552"/>
    <s v="5 días 09:12"/>
    <x v="483"/>
    <x v="1"/>
    <s v="SIN DATO"/>
    <s v="SIN DATO"/>
    <s v="SIN DATO"/>
    <s v="SIN DATO"/>
    <n v="-75.766435290000004"/>
    <n v="6.58647107"/>
    <s v="SUR-ENE"/>
    <x v="4"/>
    <s v="1"/>
    <x v="1"/>
  </r>
  <r>
    <x v="558"/>
    <x v="0"/>
    <s v="NUEVO"/>
    <s v="ENEDOM"/>
    <d v="2026-03-02T09:26:05"/>
    <x v="553"/>
    <n v="1037750845"/>
    <s v="ANGELA VIVIANA CASTAÑO BEDOYA"/>
    <s v="SIN DATOS"/>
    <s v="3508953942"/>
    <x v="558"/>
    <x v="3"/>
    <s v="190649100180950002"/>
    <x v="12"/>
    <x v="0"/>
    <s v="Habilitación Viviendas Oriente"/>
    <x v="0"/>
    <x v="0"/>
    <x v="0"/>
    <x v="553"/>
    <s v="2 días 09:26"/>
    <x v="484"/>
    <x v="1"/>
    <s v="SIN DATO"/>
    <s v="SIN DATO"/>
    <s v="SIN DATO"/>
    <s v="SIN DATO"/>
    <n v="-74.98763572"/>
    <n v="6.1898359799999998"/>
    <s v="SUR-ENE"/>
    <x v="1"/>
    <s v="1"/>
    <x v="1"/>
  </r>
  <r>
    <x v="559"/>
    <x v="3"/>
    <s v="NUEVO"/>
    <s v="ENEMVI"/>
    <d v="2026-02-16T10:34:42"/>
    <x v="554"/>
    <n v="70433123"/>
    <s v="JORGE ALBERTO OSPINA ROJO"/>
    <s v="4161254"/>
    <s v="3148896365"/>
    <x v="559"/>
    <x v="55"/>
    <s v="190138200524450000"/>
    <x v="54"/>
    <x v="6"/>
    <s v="Region Occidente"/>
    <x v="1"/>
    <x v="0"/>
    <x v="5"/>
    <x v="554"/>
    <s v="12 días 10:34"/>
    <x v="485"/>
    <x v="0"/>
    <s v="SIN DATO"/>
    <s v="SIN DATO"/>
    <s v="SIN DATO"/>
    <s v="SIN DATO"/>
    <n v="-76.010276959999999"/>
    <n v="6.7522567599999999"/>
    <s v="SUR-ENE"/>
    <x v="4"/>
    <s v="1"/>
    <x v="0"/>
  </r>
  <r>
    <x v="560"/>
    <x v="3"/>
    <s v="NUEVO"/>
    <s v="ENEMVI"/>
    <d v="2026-02-16T11:08:49"/>
    <x v="555"/>
    <n v="21448265"/>
    <s v="LUZ MYRIAN PEREZ RUA"/>
    <s v="SIN DATOS"/>
    <s v="3045266714"/>
    <x v="560"/>
    <x v="49"/>
    <s v="190890200851440001"/>
    <x v="48"/>
    <x v="6"/>
    <s v="NORDESTE RMRT Fabio Andres Chaverra"/>
    <x v="1"/>
    <x v="0"/>
    <x v="5"/>
    <x v="555"/>
    <s v="12 días 11:08"/>
    <x v="486"/>
    <x v="0"/>
    <s v="SIN DATO"/>
    <s v="SIN DATO"/>
    <s v="SIN DATO"/>
    <s v="SIN DATO"/>
    <n v="-75.041670670000002"/>
    <n v="6.7109948299999997"/>
    <s v="SUR-ENE"/>
    <x v="2"/>
    <s v="1"/>
    <x v="0"/>
  </r>
  <r>
    <x v="561"/>
    <x v="3"/>
    <s v="NUEVO"/>
    <s v="ENEMVI"/>
    <d v="2026-02-16T11:47:00"/>
    <x v="556"/>
    <n v="7379113"/>
    <s v="DARIO ESPITIA"/>
    <s v="3616565"/>
    <s v="3105037468"/>
    <x v="561"/>
    <x v="7"/>
    <s v="190319205142511000"/>
    <x v="7"/>
    <x v="6"/>
    <s v="ORIENTE-RMRT-Edwin F. Feria Torres"/>
    <x v="1"/>
    <x v="0"/>
    <x v="5"/>
    <x v="556"/>
    <s v="12 días 11:47"/>
    <x v="487"/>
    <x v="0"/>
    <s v="SIN DATO"/>
    <s v="SIN DATO"/>
    <s v="SIN DATO"/>
    <s v="SIN DATO"/>
    <n v="-75.430165000000002"/>
    <n v="6.2492369999999999"/>
    <s v="SUR-ENE"/>
    <x v="1"/>
    <s v="1"/>
    <x v="0"/>
  </r>
  <r>
    <x v="562"/>
    <x v="1"/>
    <s v="NUEVO"/>
    <s v="ENECNX"/>
    <d v="2026-02-16T12:01:09"/>
    <x v="557"/>
    <n v="1032070103"/>
    <s v="CARLOS HUMBERTO CEBALLOS OROZCO"/>
    <s v="SIN DATOS"/>
    <s v="3197026194"/>
    <x v="562"/>
    <x v="79"/>
    <s v="190021200904860001"/>
    <x v="78"/>
    <x v="3"/>
    <s v="Revisor Punto de Conexión Oriente"/>
    <x v="1"/>
    <x v="0"/>
    <x v="4"/>
    <x v="557"/>
    <s v="3 días 08:24"/>
    <x v="174"/>
    <x v="0"/>
    <s v="SIN DATO"/>
    <s v="SIN DATO"/>
    <s v="SIN DATO"/>
    <s v="SIN DATO"/>
    <n v="-75.066910239999999"/>
    <n v="6.3953039399999998"/>
    <s v="SUR-ENE"/>
    <x v="1"/>
    <s v="1"/>
    <x v="0"/>
  </r>
  <r>
    <x v="563"/>
    <x v="0"/>
    <s v="NUEVO"/>
    <s v="ENERES"/>
    <d v="2026-02-16T12:03:30"/>
    <x v="558"/>
    <n v="8011562"/>
    <s v="RODRIGO ALBERTO NARANJO HENAO"/>
    <s v="SIN DATOS"/>
    <s v="3102220140"/>
    <x v="563"/>
    <x v="0"/>
    <s v="072419203000140201"/>
    <x v="0"/>
    <x v="1"/>
    <s v="Revisor Instal. Regadas Metrosur"/>
    <x v="0"/>
    <x v="0"/>
    <x v="0"/>
    <x v="558"/>
    <s v="3 días 16:24"/>
    <x v="488"/>
    <x v="1"/>
    <s v="19/02/2026 20:10:28"/>
    <s v="DESCARTADO"/>
    <s v="DUBER ALEXANDER RAMIREZ VALENCIA"/>
    <s v="415_x000a_Deben presentar retie pleno propiedad que da dentro de la urbanización valle Sur usuario manifiesta que es una línea en general para la urbanización."/>
    <n v="-75.617348430000007"/>
    <n v="6.1627735000000001"/>
    <s v="SUR-ENE"/>
    <x v="0"/>
    <s v="1"/>
    <x v="1"/>
  </r>
  <r>
    <x v="564"/>
    <x v="0"/>
    <s v="NUEVO"/>
    <s v="ENEDOM"/>
    <d v="2026-02-16T12:03:51"/>
    <x v="559"/>
    <n v="8302400"/>
    <s v="GUILLERMO ANTONIO LOPEZ MONSALVE"/>
    <s v="SIN DATOS"/>
    <s v="3206754476"/>
    <x v="564"/>
    <x v="8"/>
    <s v="055219114000170201"/>
    <x v="8"/>
    <x v="2"/>
    <s v="Habilitación Viviendas Metrosur"/>
    <x v="0"/>
    <x v="0"/>
    <x v="3"/>
    <x v="559"/>
    <s v="0 días 09:27"/>
    <x v="489"/>
    <x v="1"/>
    <s v="19/02/2026 14:47:58"/>
    <s v="DESCARTADO"/>
    <s v="CARLOS MARIO IDARRAGA MEJIA"/>
    <s v="422 debe cambiar canaletas Por tubos emt y faltan los 3 polos atierras y la fotocopia de la tarjeta profesional "/>
    <n v="-75.546856329999997"/>
    <n v="6.2517861400000001"/>
    <s v="SUR-ENE"/>
    <x v="0"/>
    <s v="1"/>
    <x v="1"/>
  </r>
  <r>
    <x v="565"/>
    <x v="3"/>
    <s v="NUEVO"/>
    <s v="ENEMVI"/>
    <d v="2026-02-16T12:13:28"/>
    <x v="560"/>
    <n v="17958967"/>
    <s v="EDGAR ANTONIO GARCIA CASTAÑO"/>
    <s v="SIN DATOS"/>
    <s v="3226979901"/>
    <x v="565"/>
    <x v="51"/>
    <s v="190197200587445000"/>
    <x v="50"/>
    <x v="6"/>
    <s v="ORIENTE-RMRT-Edwin F. Feria Torres"/>
    <x v="1"/>
    <x v="0"/>
    <x v="5"/>
    <x v="560"/>
    <s v="12 días 12:13"/>
    <x v="490"/>
    <x v="0"/>
    <s v="SIN DATO"/>
    <s v="SIN DATO"/>
    <s v="SIN DATO"/>
    <s v="SIN DATO"/>
    <n v="-75.172657000000001"/>
    <n v="6.02989"/>
    <s v="SUR-ENE"/>
    <x v="1"/>
    <s v="1"/>
    <x v="0"/>
  </r>
  <r>
    <x v="566"/>
    <x v="0"/>
    <s v="NUEVO"/>
    <s v="ENEDOM"/>
    <d v="2026-02-19T21:19:41"/>
    <x v="561"/>
    <n v="21853129"/>
    <s v="CARMEN EMILIA MAZO CESPEDES"/>
    <s v="SIN DATOS"/>
    <s v="3104696353"/>
    <x v="566"/>
    <x v="61"/>
    <s v="190411200523602204"/>
    <x v="60"/>
    <x v="0"/>
    <s v="Region Occidente"/>
    <x v="1"/>
    <x v="0"/>
    <x v="2"/>
    <x v="561"/>
    <s v="5 días 09:31"/>
    <x v="491"/>
    <x v="1"/>
    <s v="SIN DATO"/>
    <s v="SIN DATO"/>
    <s v="SIN DATO"/>
    <s v="SIN DATO"/>
    <n v="-75.776311079999999"/>
    <n v="6.7198845299999999"/>
    <s v="SUR-ENE"/>
    <x v="4"/>
    <s v="1"/>
    <x v="1"/>
  </r>
  <r>
    <x v="567"/>
    <x v="0"/>
    <s v="NUEVO"/>
    <s v="ENERES"/>
    <d v="2026-02-16T13:53:45"/>
    <x v="562"/>
    <n v="43547058"/>
    <s v="EVA LEIDA MADRIGAL MUNERA"/>
    <s v="SIN DATOS"/>
    <s v="3146737654"/>
    <x v="567"/>
    <x v="8"/>
    <s v="053625102000160303"/>
    <x v="8"/>
    <x v="1"/>
    <s v="Revisor Instal. Regadas Metrosur"/>
    <x v="0"/>
    <x v="0"/>
    <x v="0"/>
    <x v="562"/>
    <s v="0 días 08:56"/>
    <x v="492"/>
    <x v="1"/>
    <s v="19/02/2026 6:46:33"/>
    <s v="DESCARTADO"/>
    <s v="YHAN GIANNY MATURANA LARGACHA"/>
    <s v="415 presentar dictamen de inspección RETIE de uso final y distribución presentar punto de conexión y recibo técnico "/>
    <n v="-75.58329234"/>
    <n v="6.2349987100000002"/>
    <s v="SUR-ENE"/>
    <x v="0"/>
    <s v="1"/>
    <x v="1"/>
  </r>
  <r>
    <x v="568"/>
    <x v="0"/>
    <s v="NUEVO"/>
    <s v="ENEDOM"/>
    <d v="2026-02-20T14:40:30"/>
    <x v="563"/>
    <n v="22025690"/>
    <s v="ROSMIRA DEL CARMEN ESTRADA MUÑOZ"/>
    <s v="SIN DATOS"/>
    <s v="3043899238"/>
    <x v="568"/>
    <x v="29"/>
    <s v="190670101229000001"/>
    <x v="29"/>
    <x v="0"/>
    <s v="Region Nordeste"/>
    <x v="0"/>
    <x v="0"/>
    <x v="0"/>
    <x v="563"/>
    <s v="8 días 14:40"/>
    <x v="493"/>
    <x v="1"/>
    <s v="SIN DATO"/>
    <s v="SIN DATO"/>
    <s v="SIN DATO"/>
    <s v="SIN DATO"/>
    <n v="-75.02578312"/>
    <n v="6.48501058"/>
    <s v="SUR-ENE"/>
    <x v="2"/>
    <s v="1"/>
    <x v="1"/>
  </r>
  <r>
    <x v="569"/>
    <x v="3"/>
    <s v="NUEVO"/>
    <s v="ENEMVI"/>
    <d v="2026-02-16T14:36:53"/>
    <x v="564"/>
    <n v="1120564763"/>
    <s v="CARLOS ANDRES RAMIREZ VERA"/>
    <s v="SIN DATOS"/>
    <s v="3102606287"/>
    <x v="569"/>
    <x v="49"/>
    <s v="190425200409100000"/>
    <x v="48"/>
    <x v="6"/>
    <s v="NORDESTE RMRT Fabio Andres Chaverra"/>
    <x v="1"/>
    <x v="0"/>
    <x v="5"/>
    <x v="564"/>
    <s v="12 días 14:36"/>
    <x v="494"/>
    <x v="0"/>
    <s v="SIN DATO"/>
    <s v="SIN DATO"/>
    <s v="SIN DATO"/>
    <s v="SIN DATO"/>
    <n v="-74.692977299999995"/>
    <n v="6.6500898099999999"/>
    <s v="SUR-ENE"/>
    <x v="2"/>
    <s v="1"/>
    <x v="0"/>
  </r>
  <r>
    <x v="570"/>
    <x v="0"/>
    <s v="NUEVO"/>
    <s v="ENEDOM"/>
    <d v="2026-02-24T13:25:40"/>
    <x v="565"/>
    <n v="1038544252"/>
    <s v="ANGELA MARIA SEPULVEDA VASQUEZ"/>
    <s v="SIN DATOS"/>
    <s v="3135012557"/>
    <x v="570"/>
    <x v="27"/>
    <s v="190604100345560101"/>
    <x v="27"/>
    <x v="0"/>
    <s v="Region Nordeste"/>
    <x v="0"/>
    <x v="0"/>
    <x v="0"/>
    <x v="565"/>
    <s v="6 días 13:25"/>
    <x v="495"/>
    <x v="1"/>
    <s v="SIN DATO"/>
    <s v="SIN DATO"/>
    <s v="SIN DATO"/>
    <s v="SIN DATO"/>
    <n v="-74.705135549999994"/>
    <n v="7.0318621800000001"/>
    <s v="SUR-ENE"/>
    <x v="2"/>
    <s v="1"/>
    <x v="1"/>
  </r>
  <r>
    <x v="571"/>
    <x v="0"/>
    <s v="NUEVO"/>
    <s v="ENERES"/>
    <d v="2026-02-16T16:16:04"/>
    <x v="566"/>
    <n v="32498041"/>
    <s v="EUGENIA CECILIA ELEJALDE VELASQUEZ"/>
    <s v="SIN DATOS"/>
    <s v="3006803444"/>
    <x v="571"/>
    <x v="33"/>
    <s v="190149100090400101"/>
    <x v="33"/>
    <x v="1"/>
    <s v="Revisor Instalac. Regadas Oriente"/>
    <x v="0"/>
    <x v="0"/>
    <x v="0"/>
    <x v="566"/>
    <s v="4 días 14:57"/>
    <x v="496"/>
    <x v="1"/>
    <s v="SIN DATO"/>
    <s v="SIN DATO"/>
    <s v="SIN DATO"/>
    <s v="SIN DATO"/>
    <n v="-75.340463"/>
    <n v="6.0977449999999997"/>
    <s v="SUR-ENE"/>
    <x v="1"/>
    <s v="1"/>
    <x v="1"/>
  </r>
  <r>
    <x v="572"/>
    <x v="3"/>
    <s v="NUEVO"/>
    <s v="ENEMVI"/>
    <d v="2026-02-16T16:26:04"/>
    <x v="567"/>
    <n v="15427846"/>
    <s v="CARLOS MARIO URREA MEJIA"/>
    <s v="SIN DATOS"/>
    <s v="3122974306"/>
    <x v="572"/>
    <x v="33"/>
    <s v="190149200610300000"/>
    <x v="33"/>
    <x v="6"/>
    <s v="ORIENTE-RMRT-Edwin F. Feria Torres"/>
    <x v="1"/>
    <x v="0"/>
    <x v="5"/>
    <x v="567"/>
    <s v="12 días 16:26"/>
    <x v="497"/>
    <x v="0"/>
    <s v="SIN DATO"/>
    <s v="SIN DATO"/>
    <s v="SIN DATO"/>
    <s v="SIN DATO"/>
    <n v="-75.31647744"/>
    <n v="6.1106181499999996"/>
    <s v="SUR-ENE"/>
    <x v="1"/>
    <s v="1"/>
    <x v="0"/>
  </r>
  <r>
    <x v="573"/>
    <x v="4"/>
    <s v="NUEVO"/>
    <s v="ENEPRE"/>
    <d v="2026-02-24T14:38:37"/>
    <x v="568"/>
    <n v="35555696"/>
    <s v="ADRIANA MARTINEZ SALAS"/>
    <s v="SIN DATOS"/>
    <s v="3217947902"/>
    <x v="573"/>
    <x v="20"/>
    <s v="190893100486080004"/>
    <x v="20"/>
    <x v="10"/>
    <s v="Region Nordeste"/>
    <x v="0"/>
    <x v="0"/>
    <x v="7"/>
    <x v="568"/>
    <s v="6 días 14:38"/>
    <x v="498"/>
    <x v="1"/>
    <s v="SIN DATO"/>
    <s v="SIN DATO"/>
    <s v="SIN DATO"/>
    <s v="SIN DATO"/>
    <n v="-73.918595080000003"/>
    <n v="7.0055767199999996"/>
    <s v="SUR-ENE"/>
    <x v="2"/>
    <s v="1"/>
    <x v="1"/>
  </r>
  <r>
    <x v="574"/>
    <x v="0"/>
    <s v="NUEVO"/>
    <s v="ENEDOM"/>
    <d v="2026-02-16T17:16:39"/>
    <x v="569"/>
    <n v="43909966"/>
    <s v="ASTRID ALVAREZ YEPES"/>
    <s v="SIN DATOS"/>
    <s v="3018916979"/>
    <x v="574"/>
    <x v="8"/>
    <s v="083225004111480208"/>
    <x v="8"/>
    <x v="2"/>
    <s v="Habilitación Viviendas Metrosur"/>
    <x v="0"/>
    <x v="0"/>
    <x v="3"/>
    <x v="569"/>
    <s v="3 días 13:31"/>
    <x v="408"/>
    <x v="0"/>
    <s v="SIN DATO"/>
    <s v="SIN DATO"/>
    <s v="SIN DATO"/>
    <s v="SIN DATO"/>
    <n v="-75.632488719999998"/>
    <n v="6.24831702"/>
    <s v="SUR-ENE"/>
    <x v="0"/>
    <s v="1"/>
    <x v="0"/>
  </r>
  <r>
    <x v="575"/>
    <x v="3"/>
    <s v="NUEVO"/>
    <s v="ENEMVI"/>
    <d v="2026-02-16T17:42:58"/>
    <x v="570"/>
    <n v="70517394"/>
    <s v="JORGE ALBERTO CHICA GARCIA"/>
    <s v="5617827"/>
    <s v="SIN DATOS"/>
    <x v="575"/>
    <x v="23"/>
    <s v="190376200201455000"/>
    <x v="23"/>
    <x v="6"/>
    <s v="ORIENTE-RMRT-Edwin F. Feria Torres"/>
    <x v="1"/>
    <x v="0"/>
    <x v="5"/>
    <x v="570"/>
    <s v="12 días 17:42"/>
    <x v="499"/>
    <x v="0"/>
    <s v="SIN DATO"/>
    <s v="SIN DATO"/>
    <s v="SIN DATO"/>
    <s v="SIN DATO"/>
    <n v="-75.395158089999995"/>
    <n v="6.0647687499999998"/>
    <s v="SUR-ENE"/>
    <x v="1"/>
    <s v="1"/>
    <x v="0"/>
  </r>
  <r>
    <x v="576"/>
    <x v="3"/>
    <s v="NUEVO"/>
    <s v="ENEMVI"/>
    <d v="2026-02-17T06:39:40"/>
    <x v="571"/>
    <n v="43741513"/>
    <s v="MARCELA CARDENAS"/>
    <s v="SIN DATOS"/>
    <s v="3155899469"/>
    <x v="576"/>
    <x v="37"/>
    <s v="002420004001500110"/>
    <x v="36"/>
    <x v="6"/>
    <s v="Mov Red Trans Dairo Gil"/>
    <x v="0"/>
    <x v="0"/>
    <x v="8"/>
    <x v="571"/>
    <s v="0 días 10:39"/>
    <x v="447"/>
    <x v="1"/>
    <s v="SIN DATO"/>
    <s v="SIN DATO"/>
    <s v="SIN DATO"/>
    <s v="SIN DATO"/>
    <n v="-75.625753250000002"/>
    <n v="6.0970640300000003"/>
    <s v="SUR-ENE"/>
    <x v="0"/>
    <s v="1"/>
    <x v="1"/>
  </r>
  <r>
    <x v="577"/>
    <x v="0"/>
    <s v="NUEVO"/>
    <s v="ENERES"/>
    <d v="2026-02-17T07:21:50"/>
    <x v="572"/>
    <n v="901370091"/>
    <s v="LOOP PROYECTOS INMOBILIARIOS S.A.S."/>
    <s v="SIN DATOS"/>
    <s v="3204754508"/>
    <x v="577"/>
    <x v="22"/>
    <s v="190376200372000014"/>
    <x v="22"/>
    <x v="1"/>
    <s v="Revisor Instalac. Regadas Oriente"/>
    <x v="1"/>
    <x v="0"/>
    <x v="1"/>
    <x v="572"/>
    <s v="11 días 07:21"/>
    <x v="135"/>
    <x v="3"/>
    <s v="SIN DATO"/>
    <s v="SIN DATO"/>
    <s v="SIN DATO"/>
    <s v="SIN DATO"/>
    <n v="-75.455008199999995"/>
    <n v="6.0311187500000001"/>
    <s v="SUR-ENE"/>
    <x v="1"/>
    <s v="1"/>
    <x v="3"/>
  </r>
  <r>
    <x v="578"/>
    <x v="0"/>
    <s v="NUEVO"/>
    <s v="ENERES"/>
    <d v="2026-02-17T07:44:44"/>
    <x v="573"/>
    <n v="70632750"/>
    <s v="LUBIN EMILIO MUÑOZ MUÑOZ"/>
    <s v="SIN DATOS"/>
    <s v="3137276534"/>
    <x v="578"/>
    <x v="80"/>
    <s v="171040370000000002"/>
    <x v="79"/>
    <x v="1"/>
    <s v="Region Nordeste"/>
    <x v="1"/>
    <x v="0"/>
    <x v="1"/>
    <x v="573"/>
    <s v="11 días 07:44"/>
    <x v="135"/>
    <x v="3"/>
    <s v="SIN DATO"/>
    <s v="SIN DATO"/>
    <s v="SIN DATO"/>
    <s v="SIN DATO"/>
    <n v="-75.206152470000006"/>
    <n v="6.8813256200000001"/>
    <s v="SUR-ENE"/>
    <x v="2"/>
    <s v="1"/>
    <x v="3"/>
  </r>
  <r>
    <x v="579"/>
    <x v="3"/>
    <s v="NUEVO"/>
    <s v="ENEMVI"/>
    <d v="2026-02-17T08:17:36"/>
    <x v="574"/>
    <n v="32523807"/>
    <s v="LUZ MARINA PRECIADO TABARES"/>
    <s v="SIN DATOS"/>
    <s v="3108346403"/>
    <x v="579"/>
    <x v="42"/>
    <s v="190190200822170000"/>
    <x v="41"/>
    <x v="6"/>
    <s v="NORDESTE RMRT Fabio Andres Chaverra"/>
    <x v="1"/>
    <x v="0"/>
    <x v="5"/>
    <x v="574"/>
    <s v="11 días 08:17"/>
    <x v="387"/>
    <x v="1"/>
    <s v="SIN DATO"/>
    <s v="SIN DATO"/>
    <s v="SIN DATO"/>
    <s v="SIN DATO"/>
    <n v="-75.087474"/>
    <n v="6.5338130000000003"/>
    <s v="SUR-ENE"/>
    <x v="2"/>
    <s v="1"/>
    <x v="1"/>
  </r>
  <r>
    <x v="580"/>
    <x v="0"/>
    <s v="NUEVO"/>
    <s v="ENERES"/>
    <d v="2026-02-17T08:28:49"/>
    <x v="575"/>
    <n v="21777720"/>
    <s v="LIA AMPARO MONTOYA GARCIA"/>
    <s v="SIN DATOS"/>
    <s v="3136076742"/>
    <x v="580"/>
    <x v="11"/>
    <s v="190376200095888001"/>
    <x v="11"/>
    <x v="1"/>
    <s v="Revisor Instalac. Regadas Oriente"/>
    <x v="1"/>
    <x v="0"/>
    <x v="1"/>
    <x v="575"/>
    <s v="11 días 08:28"/>
    <x v="135"/>
    <x v="3"/>
    <s v="SIN DATO"/>
    <s v="SIN DATO"/>
    <s v="SIN DATO"/>
    <s v="SIN DATO"/>
    <n v="-75.417665749999998"/>
    <n v="6.0357646300000001"/>
    <s v="SUR-ENE"/>
    <x v="1"/>
    <s v="1"/>
    <x v="3"/>
  </r>
  <r>
    <x v="581"/>
    <x v="3"/>
    <s v="NUEVO"/>
    <s v="ENEMVI"/>
    <d v="2026-02-17T08:46:37"/>
    <x v="576"/>
    <n v="8296522"/>
    <s v="CARLOS ALFREDO ROMAN SUAZA"/>
    <s v="SIN DATOS"/>
    <s v="3136639311"/>
    <x v="581"/>
    <x v="13"/>
    <s v="190680200500900000"/>
    <x v="14"/>
    <x v="6"/>
    <s v="Equipo Movimiento de Redes Suroeste"/>
    <x v="1"/>
    <x v="0"/>
    <x v="5"/>
    <x v="576"/>
    <s v="11 días 08:46"/>
    <x v="500"/>
    <x v="1"/>
    <s v="SIN DATO"/>
    <s v="SIN DATO"/>
    <s v="SIN DATO"/>
    <s v="SIN DATO"/>
    <n v="-75.564815670000002"/>
    <n v="5.9381599999999999"/>
    <s v="SUR-ENE"/>
    <x v="3"/>
    <s v="1"/>
    <x v="1"/>
  </r>
  <r>
    <x v="582"/>
    <x v="0"/>
    <s v="NUEVO"/>
    <s v="ENERES"/>
    <d v="2026-02-17T08:52:53"/>
    <x v="577"/>
    <n v="3515920"/>
    <s v="FERMIN ANTONIO MOLINA RAMIREZ"/>
    <s v="SIN DATOS"/>
    <s v="3135609851"/>
    <x v="582"/>
    <x v="22"/>
    <s v="190377200606950002"/>
    <x v="22"/>
    <x v="1"/>
    <s v="Revisor Instalac. Regadas Oriente"/>
    <x v="1"/>
    <x v="0"/>
    <x v="1"/>
    <x v="577"/>
    <s v="11 días 08:52"/>
    <x v="135"/>
    <x v="3"/>
    <s v="SIN DATO"/>
    <s v="SIN DATO"/>
    <s v="SIN DATO"/>
    <s v="SIN DATO"/>
    <n v="-75.498024409999999"/>
    <n v="5.9739043599999997"/>
    <s v="SUR-ENE"/>
    <x v="1"/>
    <s v="1"/>
    <x v="3"/>
  </r>
  <r>
    <x v="583"/>
    <x v="0"/>
    <s v="NUEVO"/>
    <s v="ENERES"/>
    <d v="2026-02-17T08:57:03"/>
    <x v="578"/>
    <n v="1037643688"/>
    <s v="SARA CASTANO"/>
    <s v="SIN DATOS"/>
    <s v="3105146830"/>
    <x v="583"/>
    <x v="5"/>
    <s v="190440200900964001"/>
    <x v="5"/>
    <x v="1"/>
    <s v="Revisor Instalac. Regadas Oriente"/>
    <x v="1"/>
    <x v="0"/>
    <x v="1"/>
    <x v="578"/>
    <s v="11 días 08:57"/>
    <x v="135"/>
    <x v="3"/>
    <s v="SIN DATO"/>
    <s v="SIN DATO"/>
    <s v="SIN DATO"/>
    <s v="SIN DATO"/>
    <n v="-75.322173000000006"/>
    <n v="6.1904830000000004"/>
    <s v="SUR-ENE"/>
    <x v="1"/>
    <s v="1"/>
    <x v="3"/>
  </r>
  <r>
    <x v="584"/>
    <x v="3"/>
    <s v="NUEVO"/>
    <s v="ENEMVI"/>
    <d v="2026-02-17T09:10:11"/>
    <x v="579"/>
    <n v="43715560"/>
    <s v="LUZ ELENA ROLDAN PULGARIN"/>
    <s v="SIN DATOS"/>
    <s v="3152090026"/>
    <x v="584"/>
    <x v="64"/>
    <s v="190044200856217000"/>
    <x v="63"/>
    <x v="6"/>
    <s v="Region Occidente"/>
    <x v="1"/>
    <x v="0"/>
    <x v="5"/>
    <x v="579"/>
    <s v="11 días 09:10"/>
    <x v="501"/>
    <x v="1"/>
    <s v="SIN DATO"/>
    <s v="SIN DATO"/>
    <s v="SIN DATO"/>
    <s v="SIN DATO"/>
    <n v="-75.940008000000006"/>
    <n v="6.2811320000000004"/>
    <s v="SUR-ENE"/>
    <x v="4"/>
    <s v="1"/>
    <x v="1"/>
  </r>
  <r>
    <x v="585"/>
    <x v="0"/>
    <s v="NUEVO"/>
    <s v="ENERES"/>
    <d v="2026-02-17T09:19:38"/>
    <x v="580"/>
    <n v="15440742"/>
    <s v="MAURICIO ANTONIO DIAZ CASTAÑO"/>
    <s v="5661295"/>
    <s v="3137025069"/>
    <x v="585"/>
    <x v="7"/>
    <s v="190318203356180002"/>
    <x v="7"/>
    <x v="1"/>
    <s v="Revisor Instalac. Regadas Oriente"/>
    <x v="1"/>
    <x v="0"/>
    <x v="1"/>
    <x v="580"/>
    <s v="11 días 09:19"/>
    <x v="135"/>
    <x v="3"/>
    <s v="SIN DATO"/>
    <s v="SIN DATO"/>
    <s v="SIN DATO"/>
    <s v="SIN DATO"/>
    <n v="-75.420632830000002"/>
    <n v="6.2456094999999996"/>
    <s v="SUR-ENE"/>
    <x v="1"/>
    <s v="1"/>
    <x v="3"/>
  </r>
  <r>
    <x v="586"/>
    <x v="3"/>
    <s v="NUEVO"/>
    <s v="ENEMVI"/>
    <d v="2026-02-17T09:27:17"/>
    <x v="581"/>
    <n v="42977532"/>
    <s v="LUZ INES RESTREPO MORALES"/>
    <s v="SIN DATOS"/>
    <s v="3233940082"/>
    <x v="586"/>
    <x v="4"/>
    <s v="181055416203000021"/>
    <x v="4"/>
    <x v="6"/>
    <s v="ORIENTE-RMRT-Edwin F. Feria Torres"/>
    <x v="1"/>
    <x v="0"/>
    <x v="5"/>
    <x v="581"/>
    <s v="11 días 09:27"/>
    <x v="502"/>
    <x v="1"/>
    <s v="SIN DATO"/>
    <s v="SIN DATO"/>
    <s v="SIN DATO"/>
    <s v="SIN DATO"/>
    <n v="-75.233122480000006"/>
    <n v="6.1903640299999996"/>
    <s v="SUR-ENE"/>
    <x v="1"/>
    <s v="1"/>
    <x v="1"/>
  </r>
  <r>
    <x v="587"/>
    <x v="1"/>
    <s v="NUEVO"/>
    <s v="ENECNX"/>
    <d v="2026-02-17T09:27:33"/>
    <x v="582"/>
    <n v="71665480"/>
    <s v="LUIS FERNANDO RUA GOMEZ"/>
    <s v="SIN DATOS"/>
    <s v="3002387104"/>
    <x v="587"/>
    <x v="7"/>
    <s v="190318203116700004"/>
    <x v="7"/>
    <x v="3"/>
    <s v="Revisor Punto de Conexión Oriente"/>
    <x v="1"/>
    <x v="0"/>
    <x v="4"/>
    <x v="582"/>
    <s v="4 días 08:47"/>
    <x v="503"/>
    <x v="2"/>
    <s v="SIN DATO"/>
    <s v="SIN DATO"/>
    <s v="SIN DATO"/>
    <s v="SIN DATO"/>
    <n v="-75.458975879999997"/>
    <n v="6.3105256699999996"/>
    <s v="SUR-ENE"/>
    <x v="1"/>
    <s v="1"/>
    <x v="2"/>
  </r>
  <r>
    <x v="588"/>
    <x v="0"/>
    <s v="NUEVO"/>
    <s v="ENERES"/>
    <d v="2026-02-17T09:33:48"/>
    <x v="583"/>
    <n v="73121878"/>
    <s v="LUIS FERNANDO HERNANDEZ SEPULVEDA"/>
    <s v="SIN DATOS"/>
    <s v="3105925443"/>
    <x v="588"/>
    <x v="2"/>
    <s v="190736208141800002"/>
    <x v="2"/>
    <x v="1"/>
    <s v="Region Nordeste"/>
    <x v="1"/>
    <x v="0"/>
    <x v="1"/>
    <x v="583"/>
    <s v="11 días 09:33"/>
    <x v="135"/>
    <x v="3"/>
    <s v="SIN DATO"/>
    <s v="SIN DATO"/>
    <s v="SIN DATO"/>
    <s v="SIN DATO"/>
    <n v="-74.668664899999996"/>
    <n v="7.1041791700000001"/>
    <s v="SUR-ENE"/>
    <x v="2"/>
    <s v="1"/>
    <x v="3"/>
  </r>
  <r>
    <x v="589"/>
    <x v="3"/>
    <s v="NUEVO"/>
    <s v="ENEMVI"/>
    <d v="2026-02-17T10:08:53"/>
    <x v="584"/>
    <n v="1042707655"/>
    <s v="STIVEN ANDRES VANEGAS FRANCO"/>
    <s v="SIN DATOS"/>
    <s v="3164432182"/>
    <x v="589"/>
    <x v="30"/>
    <s v="190761200716953002"/>
    <x v="30"/>
    <x v="6"/>
    <s v="Region Occidente"/>
    <x v="1"/>
    <x v="0"/>
    <x v="5"/>
    <x v="584"/>
    <s v="11 días 10:08"/>
    <x v="504"/>
    <x v="1"/>
    <s v="SIN DATO"/>
    <s v="SIN DATO"/>
    <s v="SIN DATO"/>
    <s v="SIN DATO"/>
    <n v="-75.740554000000003"/>
    <n v="6.5968039999999997"/>
    <s v="SUR-ENE"/>
    <x v="4"/>
    <s v="1"/>
    <x v="1"/>
  </r>
  <r>
    <x v="590"/>
    <x v="4"/>
    <s v="NUEVO"/>
    <s v="ENEPRE"/>
    <d v="2026-02-25T10:09:03"/>
    <x v="585"/>
    <n v="1001809338"/>
    <s v="CARMEN ROSA MONSALVE JIMENEZ"/>
    <s v="SIN DATOS"/>
    <s v="3116495770"/>
    <x v="590"/>
    <x v="2"/>
    <s v="190735100019100004"/>
    <x v="2"/>
    <x v="10"/>
    <s v="Region Nordeste"/>
    <x v="0"/>
    <x v="0"/>
    <x v="7"/>
    <x v="585"/>
    <s v="5 días 10:09"/>
    <x v="306"/>
    <x v="1"/>
    <s v="SIN DATO"/>
    <s v="SIN DATO"/>
    <s v="SIN DATO"/>
    <s v="SIN DATO"/>
    <n v="-74.708715999999995"/>
    <n v="7.0767319999999998"/>
    <s v="SUR-ENE"/>
    <x v="2"/>
    <s v="1"/>
    <x v="1"/>
  </r>
  <r>
    <x v="591"/>
    <x v="4"/>
    <s v="NUEVO"/>
    <s v="ENEPRE"/>
    <d v="2026-02-25T10:11:17"/>
    <x v="586"/>
    <n v="1001809338"/>
    <s v="CARMEN ROSA MONSALVE JIMENEZ"/>
    <s v="SIN DATOS"/>
    <s v="3116495770"/>
    <x v="591"/>
    <x v="2"/>
    <s v="190735100019100003"/>
    <x v="2"/>
    <x v="10"/>
    <s v="Region Nordeste"/>
    <x v="0"/>
    <x v="0"/>
    <x v="7"/>
    <x v="586"/>
    <s v="5 días 10:11"/>
    <x v="505"/>
    <x v="1"/>
    <s v="SIN DATO"/>
    <s v="SIN DATO"/>
    <s v="SIN DATO"/>
    <s v="SIN DATO"/>
    <n v="-74.708715999999995"/>
    <n v="7.0767319999999998"/>
    <s v="SUR-ENE"/>
    <x v="2"/>
    <s v="1"/>
    <x v="1"/>
  </r>
  <r>
    <x v="592"/>
    <x v="0"/>
    <s v="NUEVO"/>
    <s v="ENEDOM"/>
    <d v="2026-02-25T07:27:59"/>
    <x v="587"/>
    <n v="9154539"/>
    <s v="CESAR AUGUSTO HAMBURGER ALANDETE"/>
    <s v="SIN DATOS"/>
    <s v="3146958210"/>
    <x v="592"/>
    <x v="27"/>
    <s v="190378100035246102"/>
    <x v="27"/>
    <x v="0"/>
    <s v="Region Nordeste"/>
    <x v="0"/>
    <x v="0"/>
    <x v="0"/>
    <x v="587"/>
    <s v="5 días 07:27"/>
    <x v="506"/>
    <x v="1"/>
    <s v="SIN DATO"/>
    <s v="SIN DATO"/>
    <s v="SIN DATO"/>
    <s v="SIN DATO"/>
    <n v="-74.710181079999998"/>
    <n v="7.0689330699999999"/>
    <s v="SUR-ENE"/>
    <x v="2"/>
    <s v="1"/>
    <x v="1"/>
  </r>
  <r>
    <x v="593"/>
    <x v="1"/>
    <s v="NUEVO"/>
    <s v="ENECNX"/>
    <d v="2026-02-17T10:51:45"/>
    <x v="588"/>
    <n v="3596461"/>
    <s v="JOSE BENJAMIN GALLEGO MARIN"/>
    <s v="SIN DATOS"/>
    <s v="3217157485"/>
    <x v="593"/>
    <x v="1"/>
    <s v="190674200501703001"/>
    <x v="1"/>
    <x v="3"/>
    <s v="Revisor Punto de Conexión Oriente"/>
    <x v="1"/>
    <x v="0"/>
    <x v="4"/>
    <x v="588"/>
    <s v="0 días 11:58"/>
    <x v="507"/>
    <x v="1"/>
    <s v="SIN DATO"/>
    <s v="SIN DATO"/>
    <s v="SIN DATO"/>
    <s v="SIN DATO"/>
    <n v="-75.326106999999993"/>
    <n v="6.3033400000000004"/>
    <s v="SUR-ENE"/>
    <x v="1"/>
    <s v="1"/>
    <x v="1"/>
  </r>
  <r>
    <x v="594"/>
    <x v="0"/>
    <s v="NUEVO"/>
    <s v="ENEDOM"/>
    <d v="2026-02-25T07:32:29"/>
    <x v="589"/>
    <n v="9154539"/>
    <s v="CESAR AUGUSTO HAMBURGER ALANDETE"/>
    <s v="SIN DATOS"/>
    <s v="3146958210"/>
    <x v="594"/>
    <x v="27"/>
    <s v="190378100035246103"/>
    <x v="27"/>
    <x v="0"/>
    <s v="Region Nordeste"/>
    <x v="0"/>
    <x v="0"/>
    <x v="0"/>
    <x v="589"/>
    <s v="5 días 07:32"/>
    <x v="508"/>
    <x v="1"/>
    <s v="SIN DATO"/>
    <s v="SIN DATO"/>
    <s v="SIN DATO"/>
    <s v="SIN DATO"/>
    <n v="-74.710100100000005"/>
    <n v="7.0689549999999999"/>
    <s v="SUR-ENE"/>
    <x v="2"/>
    <s v="1"/>
    <x v="1"/>
  </r>
  <r>
    <x v="595"/>
    <x v="4"/>
    <s v="NUEVO"/>
    <s v="ENEPRE"/>
    <d v="2026-02-25T13:49:24"/>
    <x v="590"/>
    <n v="71629778"/>
    <s v="LEONEL DE JESUS URIBE URIBE"/>
    <s v="9876543"/>
    <s v="3226364814"/>
    <x v="595"/>
    <x v="3"/>
    <s v="190649100198828026"/>
    <x v="12"/>
    <x v="10"/>
    <s v="Habilitación Viviendas Oriente"/>
    <x v="0"/>
    <x v="0"/>
    <x v="7"/>
    <x v="590"/>
    <s v="5 días 13:49"/>
    <x v="509"/>
    <x v="1"/>
    <s v="SIN DATO"/>
    <s v="SIN DATO"/>
    <s v="SIN DATO"/>
    <s v="SIN DATO"/>
    <n v="-74.989665000000002"/>
    <n v="6.1818030000000004"/>
    <s v="SUR-ENE"/>
    <x v="1"/>
    <s v="1"/>
    <x v="1"/>
  </r>
  <r>
    <x v="596"/>
    <x v="0"/>
    <s v="NUEVO"/>
    <s v="ENEDOM"/>
    <d v="2026-02-17T10:55:48"/>
    <x v="591"/>
    <n v="70002981"/>
    <s v="PEDRO TULIO RESTREPO ZAPATA"/>
    <s v="4260659"/>
    <s v="3192118367"/>
    <x v="596"/>
    <x v="8"/>
    <s v="056913003100190301"/>
    <x v="8"/>
    <x v="2"/>
    <s v="Habilitación Viviendas Metrosur"/>
    <x v="0"/>
    <x v="0"/>
    <x v="3"/>
    <x v="591"/>
    <s v="2 días 13:53"/>
    <x v="65"/>
    <x v="1"/>
    <s v="SIN DATO"/>
    <s v="SIN DATO"/>
    <s v="SIN DATO"/>
    <s v="SIN DATO"/>
    <n v="-75.605361939999995"/>
    <n v="6.2788508099999998"/>
    <s v="SUR-ENE"/>
    <x v="0"/>
    <s v="1"/>
    <x v="1"/>
  </r>
  <r>
    <x v="597"/>
    <x v="3"/>
    <s v="NUEVO"/>
    <s v="ENEMVI"/>
    <d v="2026-02-17T11:12:23"/>
    <x v="592"/>
    <n v="43670775"/>
    <s v="LILIANA MARIA ZAPATA OSORNO"/>
    <s v="SIN DATOS"/>
    <s v="3146108837"/>
    <x v="597"/>
    <x v="29"/>
    <s v="190190200927040000"/>
    <x v="29"/>
    <x v="6"/>
    <s v="NORDESTE RMRT Fabio Andres Chaverra"/>
    <x v="1"/>
    <x v="0"/>
    <x v="5"/>
    <x v="592"/>
    <s v="11 días 11:12"/>
    <x v="510"/>
    <x v="1"/>
    <s v="SIN DATO"/>
    <s v="SIN DATO"/>
    <s v="SIN DATO"/>
    <s v="SIN DATO"/>
    <n v="-74.945060029999993"/>
    <n v="6.5301963000000001"/>
    <s v="SUR-ENE"/>
    <x v="2"/>
    <s v="1"/>
    <x v="1"/>
  </r>
  <r>
    <x v="598"/>
    <x v="4"/>
    <s v="NUEVO"/>
    <s v="ENEPRE"/>
    <d v="2026-02-25T14:52:04"/>
    <x v="593"/>
    <n v="1037949489"/>
    <s v="LUISA FERNANDA RAMIREZ GUERRA"/>
    <s v="SIN DATOS"/>
    <s v="3117432526"/>
    <x v="598"/>
    <x v="3"/>
    <s v="190649100199060005"/>
    <x v="12"/>
    <x v="10"/>
    <s v="Habilitación Viviendas Oriente"/>
    <x v="0"/>
    <x v="0"/>
    <x v="7"/>
    <x v="593"/>
    <s v="5 días 14:52"/>
    <x v="511"/>
    <x v="1"/>
    <s v="SIN DATO"/>
    <s v="SIN DATO"/>
    <s v="SIN DATO"/>
    <s v="SIN DATO"/>
    <n v="-74.989931999999996"/>
    <n v="6.1835570000000004"/>
    <s v="SUR-ENE"/>
    <x v="1"/>
    <s v="1"/>
    <x v="1"/>
  </r>
  <r>
    <x v="599"/>
    <x v="2"/>
    <s v="NUEVO"/>
    <s v="ENENOR"/>
    <d v="2026-02-17T11:50:52"/>
    <x v="594"/>
    <n v="70900627"/>
    <s v="JUAN GUILLERMO JIMENEZ GIRALDO"/>
    <s v="SIN DATOS"/>
    <s v="3122871967"/>
    <x v="599"/>
    <x v="3"/>
    <s v="190649200265370002"/>
    <x v="12"/>
    <x v="4"/>
    <s v="Revisor Instalac. Regadas Oriente"/>
    <x v="1"/>
    <x v="0"/>
    <x v="1"/>
    <x v="594"/>
    <s v="11 días 11:50"/>
    <x v="135"/>
    <x v="3"/>
    <s v="SIN DATO"/>
    <s v="SIN DATO"/>
    <s v="SIN DATO"/>
    <s v="SIN DATO"/>
    <n v="-75.015032149999996"/>
    <n v="6.17116095"/>
    <s v="SUR-ENE"/>
    <x v="1"/>
    <s v="1"/>
    <x v="3"/>
  </r>
  <r>
    <x v="600"/>
    <x v="1"/>
    <s v="NUEVO"/>
    <s v="ENECNX"/>
    <d v="2026-02-25T11:26:36"/>
    <x v="595"/>
    <n v="15327961"/>
    <s v="JOHN FREDY CARDEÑO"/>
    <s v="6044416"/>
    <s v="3148617813"/>
    <x v="600"/>
    <x v="22"/>
    <s v="190607100404000000"/>
    <x v="22"/>
    <x v="3"/>
    <s v="Revisor Punto de Conexión Oriente"/>
    <x v="0"/>
    <x v="0"/>
    <x v="4"/>
    <x v="595"/>
    <s v="5 días 11:26"/>
    <x v="135"/>
    <x v="3"/>
    <s v="SIN DATO"/>
    <s v="SIN DATO"/>
    <s v="SIN DATO"/>
    <s v="SIN DATO"/>
    <n v="-75.502564070000005"/>
    <n v="6.0562137700000003"/>
    <s v="SUR-ENE"/>
    <x v="1"/>
    <s v="2"/>
    <x v="3"/>
  </r>
  <r>
    <x v="601"/>
    <x v="0"/>
    <s v="NUEVO"/>
    <s v="ENERES"/>
    <d v="2026-02-17T12:34:27"/>
    <x v="596"/>
    <n v="43113014"/>
    <s v="JACQUELINE ZAPATA  LOAIZA"/>
    <s v="SIN DATOS"/>
    <s v="3122722662"/>
    <x v="601"/>
    <x v="8"/>
    <s v="085318001000700110"/>
    <x v="8"/>
    <x v="1"/>
    <s v="Revisor Instal. Regadas Metrosur"/>
    <x v="0"/>
    <x v="0"/>
    <x v="0"/>
    <x v="596"/>
    <s v="2 días 09:57"/>
    <x v="352"/>
    <x v="1"/>
    <s v="SIN DATO"/>
    <s v="SIN DATO"/>
    <s v="SIN DATO"/>
    <s v="SIN DATO"/>
    <n v="-75.635418999999999"/>
    <n v="6.2749620000000004"/>
    <s v="SUR-ENE"/>
    <x v="0"/>
    <s v="1"/>
    <x v="1"/>
  </r>
  <r>
    <x v="602"/>
    <x v="4"/>
    <s v="NUEVO"/>
    <s v="ENEPRE"/>
    <d v="2026-02-17T13:08:04"/>
    <x v="597"/>
    <n v="63459217"/>
    <s v="RUTH MARIA CARRASQUILLA GUERRERO"/>
    <s v="SIN DATOS"/>
    <s v="3012901268"/>
    <x v="602"/>
    <x v="20"/>
    <s v="190893200600100000"/>
    <x v="20"/>
    <x v="10"/>
    <s v="Region Nordeste"/>
    <x v="1"/>
    <x v="0"/>
    <x v="7"/>
    <x v="597"/>
    <s v="11 días 13:08"/>
    <x v="512"/>
    <x v="2"/>
    <s v="SIN DATO"/>
    <s v="SIN DATO"/>
    <s v="SIN DATO"/>
    <s v="SIN DATO"/>
    <n v="-73.902581269999999"/>
    <n v="7.0798718200000001"/>
    <s v="SUR-ENE"/>
    <x v="2"/>
    <s v="1"/>
    <x v="2"/>
  </r>
  <r>
    <x v="603"/>
    <x v="0"/>
    <s v="NUEVO"/>
    <s v="ENEDOM"/>
    <d v="2026-02-17T13:09:17"/>
    <x v="598"/>
    <n v="1033657001"/>
    <s v="DEISY JOHANA TABORDA JIMENEZ"/>
    <s v="SIN DATOS"/>
    <s v="3143033910"/>
    <x v="603"/>
    <x v="12"/>
    <s v="190101100316200001"/>
    <x v="13"/>
    <x v="2"/>
    <s v="Habilitación Viviendas Suroeste"/>
    <x v="0"/>
    <x v="0"/>
    <x v="3"/>
    <x v="598"/>
    <s v="6 días 10:08"/>
    <x v="513"/>
    <x v="0"/>
    <s v="SIN DATO"/>
    <s v="SIN DATO"/>
    <s v="SIN DATO"/>
    <s v="SIN DATO"/>
    <n v="-76.032238750000005"/>
    <n v="5.85486226"/>
    <s v="SUR-ENE"/>
    <x v="3"/>
    <s v="1"/>
    <x v="0"/>
  </r>
  <r>
    <x v="604"/>
    <x v="1"/>
    <s v="NUEVO"/>
    <s v="ENECNX"/>
    <d v="2026-02-17T13:22:54"/>
    <x v="599"/>
    <n v="3363634"/>
    <s v="JOSE MIGUEL MORALES GARCIA"/>
    <s v="SIN DATOS"/>
    <s v="3170055815"/>
    <x v="604"/>
    <x v="79"/>
    <s v="190021200757585002"/>
    <x v="78"/>
    <x v="3"/>
    <s v="Revisor Punto de Conexión Oriente"/>
    <x v="1"/>
    <x v="0"/>
    <x v="4"/>
    <x v="599"/>
    <s v="3 días 09:20"/>
    <x v="514"/>
    <x v="0"/>
    <s v="SIN DATO"/>
    <s v="SIN DATO"/>
    <s v="SIN DATO"/>
    <s v="SIN DATO"/>
    <n v="-75.103515720000004"/>
    <n v="6.3891137100000002"/>
    <s v="SUR-ENE"/>
    <x v="1"/>
    <s v="1"/>
    <x v="0"/>
  </r>
  <r>
    <x v="605"/>
    <x v="0"/>
    <s v="NUEVO"/>
    <s v="ENERES"/>
    <d v="2026-02-17T13:24:32"/>
    <x v="600"/>
    <n v="70906795"/>
    <s v="FABIAN DE JESUS ALZATE ARISTIZABAL"/>
    <s v="SIN DATOS"/>
    <s v="3192252982"/>
    <x v="605"/>
    <x v="5"/>
    <s v="190440200812125012"/>
    <x v="5"/>
    <x v="1"/>
    <s v="Revisor Instalac. Regadas Oriente"/>
    <x v="1"/>
    <x v="0"/>
    <x v="1"/>
    <x v="600"/>
    <s v="11 días 13:24"/>
    <x v="135"/>
    <x v="3"/>
    <s v="SIN DATO"/>
    <s v="SIN DATO"/>
    <s v="SIN DATO"/>
    <s v="SIN DATO"/>
    <n v="-75.287128999999993"/>
    <n v="6.2197040000000001"/>
    <s v="SUR-ENE"/>
    <x v="1"/>
    <s v="1"/>
    <x v="3"/>
  </r>
  <r>
    <x v="606"/>
    <x v="3"/>
    <s v="NUEVO"/>
    <s v="ENEMVI"/>
    <d v="2026-02-17T13:27:35"/>
    <x v="601"/>
    <n v="71112829"/>
    <s v="MANUEL ANTONIO VALENCIA GIRALDO"/>
    <s v="SIN DATOS"/>
    <s v="3146012294"/>
    <x v="606"/>
    <x v="33"/>
    <s v="190149200631351000"/>
    <x v="33"/>
    <x v="6"/>
    <s v="ORIENTE-RMRT-Edwin F. Feria Torres"/>
    <x v="1"/>
    <x v="0"/>
    <x v="5"/>
    <x v="601"/>
    <s v="11 días 13:27"/>
    <x v="515"/>
    <x v="1"/>
    <s v="SIN DATO"/>
    <s v="SIN DATO"/>
    <s v="SIN DATO"/>
    <s v="SIN DATO"/>
    <n v="-75.337272479999996"/>
    <n v="6.1122851300000001"/>
    <s v="SUR-ENE"/>
    <x v="1"/>
    <s v="1"/>
    <x v="1"/>
  </r>
  <r>
    <x v="607"/>
    <x v="0"/>
    <s v="NUEVO"/>
    <s v="ENERES"/>
    <d v="2026-02-17T13:31:23"/>
    <x v="602"/>
    <n v="70906795"/>
    <s v="FABIAN DE JESUS ALZATE ARISTIZABAL"/>
    <s v="SIN DATOS"/>
    <s v="3192252982"/>
    <x v="607"/>
    <x v="5"/>
    <s v="190440200812125013"/>
    <x v="5"/>
    <x v="1"/>
    <s v="Revisor Instalac. Regadas Oriente"/>
    <x v="1"/>
    <x v="0"/>
    <x v="1"/>
    <x v="602"/>
    <s v="11 días 13:31"/>
    <x v="135"/>
    <x v="3"/>
    <s v="SIN DATO"/>
    <s v="SIN DATO"/>
    <s v="SIN DATO"/>
    <s v="SIN DATO"/>
    <n v="-75.287128999999993"/>
    <n v="6.2197040000000001"/>
    <s v="SUR-ENE"/>
    <x v="1"/>
    <s v="1"/>
    <x v="3"/>
  </r>
  <r>
    <x v="608"/>
    <x v="0"/>
    <s v="NUEVO"/>
    <s v="ENEDOM"/>
    <d v="2026-02-26T15:23:15"/>
    <x v="603"/>
    <n v="98478227"/>
    <s v="AGUSTIN DE JESUS VANEGAS OSSA"/>
    <s v="SIN DATOS"/>
    <s v="3018107040"/>
    <x v="608"/>
    <x v="47"/>
    <s v="190029200866419000"/>
    <x v="46"/>
    <x v="0"/>
    <s v="Habilitación Viviendas Suroeste"/>
    <x v="1"/>
    <x v="0"/>
    <x v="2"/>
    <x v="603"/>
    <s v="4 días 15:23"/>
    <x v="516"/>
    <x v="1"/>
    <s v="SIN DATO"/>
    <s v="SIN DATO"/>
    <s v="SIN DATO"/>
    <s v="SIN DATO"/>
    <n v="-75.701609000000005"/>
    <n v="6.0764579999999997"/>
    <s v="SUR-ENE"/>
    <x v="3"/>
    <s v="1"/>
    <x v="1"/>
  </r>
  <r>
    <x v="609"/>
    <x v="0"/>
    <s v="NUEVO"/>
    <s v="ENEDOM"/>
    <d v="2026-03-03T10:16:52"/>
    <x v="604"/>
    <n v="43571658"/>
    <s v="BLANCA LIBIA ALVAREZ ORTIZ"/>
    <s v="4086086"/>
    <s v="3117754929"/>
    <x v="609"/>
    <x v="8"/>
    <s v="147007175000000001"/>
    <x v="8"/>
    <x v="0"/>
    <s v="Habilitación Viviendas Metrosur"/>
    <x v="1"/>
    <x v="0"/>
    <x v="2"/>
    <x v="604"/>
    <s v="0 días 10:16"/>
    <x v="517"/>
    <x v="1"/>
    <s v="2/03/2026 16:19:44"/>
    <s v="EFECTIVO PARA HV"/>
    <s v="ORLANDO DE JESUS TORRES TORRES"/>
    <s v="HV más pase 13 mts "/>
    <n v="-75.658989169999998"/>
    <n v="6.2716323300000001"/>
    <s v="SUR-ENE"/>
    <x v="0"/>
    <s v="1"/>
    <x v="1"/>
  </r>
  <r>
    <x v="610"/>
    <x v="0"/>
    <s v="NUEVO"/>
    <s v="ENERES"/>
    <d v="2026-02-17T14:04:37"/>
    <x v="605"/>
    <n v="1036403295"/>
    <s v="JUAN SEBASTIAN LOAIZA VILLANUEVA"/>
    <s v="6778703"/>
    <s v="3146778703"/>
    <x v="610"/>
    <x v="50"/>
    <s v="190698200497230006"/>
    <x v="49"/>
    <x v="1"/>
    <s v="Revisor Instalac. Regadas Oriente"/>
    <x v="1"/>
    <x v="0"/>
    <x v="1"/>
    <x v="605"/>
    <s v="11 días 14:04"/>
    <x v="135"/>
    <x v="3"/>
    <s v="SIN DATO"/>
    <s v="SIN DATO"/>
    <s v="SIN DATO"/>
    <s v="SIN DATO"/>
    <n v="-75.289445319999999"/>
    <n v="6.1492171999999998"/>
    <s v="SUR-ENE"/>
    <x v="1"/>
    <s v="1"/>
    <x v="3"/>
  </r>
  <r>
    <x v="611"/>
    <x v="0"/>
    <s v="NUEVO"/>
    <s v="ENERES"/>
    <d v="2026-02-17T14:17:30"/>
    <x v="606"/>
    <n v="43421700"/>
    <s v="GLORIA ESNEDA ECHEVERRY FRANCO"/>
    <s v="2778384"/>
    <s v="3117723853"/>
    <x v="611"/>
    <x v="1"/>
    <s v="190674200551700003"/>
    <x v="1"/>
    <x v="1"/>
    <s v="Revisor Instalac. Regadas Oriente"/>
    <x v="1"/>
    <x v="0"/>
    <x v="1"/>
    <x v="606"/>
    <s v="11 días 14:17"/>
    <x v="135"/>
    <x v="3"/>
    <s v="SIN DATO"/>
    <s v="SIN DATO"/>
    <s v="SIN DATO"/>
    <s v="SIN DATO"/>
    <n v="-75.304016669999996"/>
    <n v="6.3288099999999998"/>
    <s v="SUR-ENE"/>
    <x v="1"/>
    <s v="1"/>
    <x v="3"/>
  </r>
  <r>
    <x v="612"/>
    <x v="3"/>
    <s v="NUEVO"/>
    <s v="ENEMVI"/>
    <d v="2026-02-17T14:17:59"/>
    <x v="607"/>
    <n v="3447908"/>
    <s v="BENEDICTO SOTO GARCIA"/>
    <s v="SIN DATOS"/>
    <s v="3145654045"/>
    <x v="612"/>
    <x v="51"/>
    <s v="190197200537100000"/>
    <x v="50"/>
    <x v="6"/>
    <s v="ORIENTE-RMRT-Edwin F. Feria Torres"/>
    <x v="1"/>
    <x v="0"/>
    <x v="5"/>
    <x v="607"/>
    <s v="11 días 14:17"/>
    <x v="518"/>
    <x v="1"/>
    <s v="SIN DATO"/>
    <s v="SIN DATO"/>
    <s v="SIN DATO"/>
    <s v="SIN DATO"/>
    <n v="-75.223554149999998"/>
    <n v="6.0412603799999998"/>
    <s v="SUR-ENE"/>
    <x v="1"/>
    <s v="1"/>
    <x v="1"/>
  </r>
  <r>
    <x v="613"/>
    <x v="0"/>
    <s v="NUEVO"/>
    <s v="ENERES"/>
    <d v="2026-02-17T14:33:17"/>
    <x v="608"/>
    <n v="1035916838"/>
    <s v="JOHAN SEBASTIAN ZAPATA"/>
    <s v="SIN DATOS"/>
    <s v="3122174625"/>
    <x v="613"/>
    <x v="7"/>
    <s v="190319206025465002"/>
    <x v="7"/>
    <x v="1"/>
    <s v="Revisor Instalac. Regadas Oriente"/>
    <x v="1"/>
    <x v="0"/>
    <x v="1"/>
    <x v="608"/>
    <s v="11 días 14:33"/>
    <x v="135"/>
    <x v="3"/>
    <s v="SIN DATO"/>
    <s v="SIN DATO"/>
    <s v="SIN DATO"/>
    <s v="SIN DATO"/>
    <n v="-75.413348999999997"/>
    <n v="6.2430267099999996"/>
    <s v="SUR-ENE"/>
    <x v="1"/>
    <s v="1"/>
    <x v="3"/>
  </r>
  <r>
    <x v="614"/>
    <x v="3"/>
    <s v="NUEVO"/>
    <s v="ENEMVI"/>
    <d v="2026-02-17T14:35:15"/>
    <x v="609"/>
    <n v="98483774"/>
    <s v="OMAR ALBERTO VALENCIA JARAMILLO"/>
    <s v="SIN DATOS"/>
    <s v="3135186469"/>
    <x v="614"/>
    <x v="32"/>
    <s v="190142200201060000"/>
    <x v="32"/>
    <x v="6"/>
    <s v="NORDESTE RMRT Fabio Andres Chaverra"/>
    <x v="1"/>
    <x v="0"/>
    <x v="5"/>
    <x v="609"/>
    <s v="11 días 14:35"/>
    <x v="519"/>
    <x v="1"/>
    <s v="SIN DATO"/>
    <s v="SIN DATO"/>
    <s v="SIN DATO"/>
    <s v="SIN DATO"/>
    <n v="-74.764847829999994"/>
    <n v="6.4220955000000002"/>
    <s v="SUR-ENE"/>
    <x v="2"/>
    <s v="1"/>
    <x v="1"/>
  </r>
  <r>
    <x v="615"/>
    <x v="0"/>
    <s v="NUEVO"/>
    <s v="ENEDOM"/>
    <d v="2026-02-17T15:04:18"/>
    <x v="610"/>
    <n v="1003100664"/>
    <s v="KELLY YOHANA  DIAZ ARTEAGA"/>
    <s v="SIN DATOS"/>
    <s v="3233866493"/>
    <x v="615"/>
    <x v="8"/>
    <s v="083219600000792001"/>
    <x v="8"/>
    <x v="2"/>
    <s v="Habilitación Viviendas Metrosur"/>
    <x v="0"/>
    <x v="0"/>
    <x v="3"/>
    <x v="610"/>
    <s v="2 días 15:10"/>
    <x v="520"/>
    <x v="1"/>
    <s v="23/02/2026 17:39:26"/>
    <s v="DESCARTADO"/>
    <s v="JONNY ALEXANDER GUZMAN CONTRERAS"/>
    <s v="Falta declaración de cumplimiento"/>
    <n v="-75.630900100000005"/>
    <n v="6.2540100000000001"/>
    <s v="SUR-ENE"/>
    <x v="0"/>
    <s v="1"/>
    <x v="1"/>
  </r>
  <r>
    <x v="616"/>
    <x v="3"/>
    <s v="NUEVO"/>
    <s v="ENEMVI"/>
    <d v="2026-02-17T15:17:35"/>
    <x v="611"/>
    <n v="39446351"/>
    <s v="MARIA CRISTINA OSPINA ORTEGA"/>
    <s v="4912302"/>
    <s v="3122089382"/>
    <x v="616"/>
    <x v="23"/>
    <s v="190617200610650000"/>
    <x v="23"/>
    <x v="6"/>
    <s v="ORIENTE-RMRT-Edwin F. Feria Torres"/>
    <x v="1"/>
    <x v="0"/>
    <x v="5"/>
    <x v="611"/>
    <s v="11 días 15:17"/>
    <x v="521"/>
    <x v="1"/>
    <s v="SIN DATO"/>
    <s v="SIN DATO"/>
    <s v="SIN DATO"/>
    <s v="SIN DATO"/>
    <n v="-75.432096999999999"/>
    <n v="6.1176529999999998"/>
    <s v="SUR-ENE"/>
    <x v="1"/>
    <s v="1"/>
    <x v="1"/>
  </r>
  <r>
    <x v="617"/>
    <x v="4"/>
    <s v="NUEVO"/>
    <s v="ENEPRE"/>
    <d v="2026-02-24T14:39:47"/>
    <x v="612"/>
    <n v="1042212938"/>
    <s v="ADRIANA PAOLA CASTILLO URREGO"/>
    <s v="SIN DATOS"/>
    <s v="3142173377"/>
    <x v="617"/>
    <x v="20"/>
    <s v="190893100428410103"/>
    <x v="20"/>
    <x v="10"/>
    <s v="Region Nordeste"/>
    <x v="0"/>
    <x v="0"/>
    <x v="7"/>
    <x v="612"/>
    <s v="6 días 14:39"/>
    <x v="522"/>
    <x v="1"/>
    <s v="SIN DATO"/>
    <s v="SIN DATO"/>
    <s v="SIN DATO"/>
    <s v="SIN DATO"/>
    <n v="-73.915630129999997"/>
    <n v="7.0102004000000004"/>
    <s v="SUR-ENE"/>
    <x v="2"/>
    <s v="1"/>
    <x v="1"/>
  </r>
  <r>
    <x v="618"/>
    <x v="4"/>
    <s v="NUEVO"/>
    <s v="ENEPRE"/>
    <d v="2026-02-17T15:49:58"/>
    <x v="613"/>
    <n v="28069949"/>
    <s v="YAIDY AGUDELO PITALUA"/>
    <s v="SIN DATOS"/>
    <s v="3155317172"/>
    <x v="618"/>
    <x v="20"/>
    <s v="190893200603200000"/>
    <x v="20"/>
    <x v="10"/>
    <s v="Region Nordeste"/>
    <x v="1"/>
    <x v="0"/>
    <x v="7"/>
    <x v="544"/>
    <s v="11 días 15:49"/>
    <x v="523"/>
    <x v="2"/>
    <s v="SIN DATO"/>
    <s v="SIN DATO"/>
    <s v="SIN DATO"/>
    <s v="SIN DATO"/>
    <n v="-73.903029320000002"/>
    <n v="7.0799823200000001"/>
    <s v="SUR-ENE"/>
    <x v="2"/>
    <s v="1"/>
    <x v="2"/>
  </r>
  <r>
    <x v="619"/>
    <x v="0"/>
    <s v="CAMBI"/>
    <s v="ENERES"/>
    <d v="2026-02-17T15:56:31"/>
    <x v="614"/>
    <n v="8351040"/>
    <s v="JAIME ARTURO DE FEX ROMERO"/>
    <s v="2689090"/>
    <s v="3137065479"/>
    <x v="619"/>
    <x v="11"/>
    <s v="190376200103464470"/>
    <x v="11"/>
    <x v="5"/>
    <s v="Revisor Instalac. Regadas Oriente"/>
    <x v="1"/>
    <x v="0"/>
    <x v="1"/>
    <x v="613"/>
    <s v="11 días 15:56"/>
    <x v="135"/>
    <x v="3"/>
    <s v="SIN DATO"/>
    <s v="SIN DATO"/>
    <s v="SIN DATO"/>
    <s v="SIN DATO"/>
    <n v="-75.380933639999995"/>
    <n v="6.0318128199999999"/>
    <s v="SUR-ENE"/>
    <x v="1"/>
    <s v="2"/>
    <x v="3"/>
  </r>
  <r>
    <x v="620"/>
    <x v="3"/>
    <s v="NUEVO"/>
    <s v="ENEMVI"/>
    <d v="2026-02-17T16:08:51"/>
    <x v="615"/>
    <n v="70564937"/>
    <s v="FRANCISCO RESTREPO URIBE"/>
    <s v="2708814"/>
    <s v="3104325844"/>
    <x v="620"/>
    <x v="50"/>
    <s v="190698200548800000"/>
    <x v="49"/>
    <x v="6"/>
    <s v="ORIENTE-RMRT-Edwin F. Feria Torres"/>
    <x v="1"/>
    <x v="0"/>
    <x v="5"/>
    <x v="614"/>
    <s v="11 días 16:08"/>
    <x v="524"/>
    <x v="1"/>
    <s v="SIN DATO"/>
    <s v="SIN DATO"/>
    <s v="SIN DATO"/>
    <s v="SIN DATO"/>
    <n v="-75.291792830000006"/>
    <n v="6.1408594599999997"/>
    <s v="SUR-ENE"/>
    <x v="1"/>
    <s v="1"/>
    <x v="1"/>
  </r>
  <r>
    <x v="621"/>
    <x v="0"/>
    <s v="NUEVO"/>
    <s v="ENEDOM"/>
    <d v="2026-02-24T12:00:07"/>
    <x v="616"/>
    <n v="43346831"/>
    <s v="LUCELLY PALACIO CASTILLO"/>
    <s v="SIN DATOS"/>
    <s v="3137945847"/>
    <x v="621"/>
    <x v="65"/>
    <s v="190847100145015000"/>
    <x v="64"/>
    <x v="0"/>
    <s v="Region Occidente"/>
    <x v="0"/>
    <x v="0"/>
    <x v="0"/>
    <x v="615"/>
    <s v="6 días 12:00"/>
    <x v="525"/>
    <x v="1"/>
    <s v="SIN DATO"/>
    <s v="SIN DATO"/>
    <s v="SIN DATO"/>
    <s v="SIN DATO"/>
    <n v="-76.129349880000007"/>
    <n v="6.3147316699999996"/>
    <s v="SUR-ENE"/>
    <x v="4"/>
    <s v="1"/>
    <x v="1"/>
  </r>
  <r>
    <x v="622"/>
    <x v="3"/>
    <s v="NUEVO"/>
    <s v="ENEMVI"/>
    <d v="2026-02-17T16:29:30"/>
    <x v="617"/>
    <n v="43466665"/>
    <s v="GLADYS CECILIA BETANCUR GOMEZ"/>
    <s v="5431434"/>
    <s v="3222951371"/>
    <x v="622"/>
    <x v="33"/>
    <s v="190149200674400000"/>
    <x v="33"/>
    <x v="6"/>
    <s v="ORIENTE-RMRT-Edwin F. Feria Torres"/>
    <x v="1"/>
    <x v="0"/>
    <x v="5"/>
    <x v="616"/>
    <s v="11 días 16:29"/>
    <x v="526"/>
    <x v="1"/>
    <s v="SIN DATO"/>
    <s v="SIN DATO"/>
    <s v="SIN DATO"/>
    <s v="SIN DATO"/>
    <n v="-75.342836000000005"/>
    <n v="6.0842032499999998"/>
    <s v="SUR-ENE"/>
    <x v="1"/>
    <s v="1"/>
    <x v="1"/>
  </r>
  <r>
    <x v="623"/>
    <x v="2"/>
    <s v="NUEVO"/>
    <s v="ENENOR"/>
    <d v="2026-02-18T06:00:17"/>
    <x v="618"/>
    <n v="8316796"/>
    <s v="LUIS JAVIER SALAZAR GARCIA"/>
    <s v="3701203"/>
    <s v="3152156211"/>
    <x v="623"/>
    <x v="23"/>
    <s v="190617200603088005"/>
    <x v="23"/>
    <x v="4"/>
    <s v="Revisor Instalac. Regadas Oriente"/>
    <x v="1"/>
    <x v="0"/>
    <x v="1"/>
    <x v="617"/>
    <s v="10 días 06:00"/>
    <x v="135"/>
    <x v="3"/>
    <s v="SIN DATO"/>
    <s v="SIN DATO"/>
    <s v="SIN DATO"/>
    <s v="SIN DATO"/>
    <n v="-75.433103680000002"/>
    <n v="6.1215045200000002"/>
    <s v="SUR-ENE"/>
    <x v="1"/>
    <s v="1"/>
    <x v="3"/>
  </r>
  <r>
    <x v="624"/>
    <x v="4"/>
    <s v="NUEVO"/>
    <s v="ENEPRE"/>
    <d v="2026-02-18T08:01:07"/>
    <x v="619"/>
    <n v="1062876876"/>
    <s v="JOSE DEL CARMEN MARIN ROMERO"/>
    <s v="SIN DATOS"/>
    <s v="3022602718"/>
    <x v="624"/>
    <x v="20"/>
    <s v="190893200606540000"/>
    <x v="20"/>
    <x v="10"/>
    <s v="Region Nordeste"/>
    <x v="1"/>
    <x v="0"/>
    <x v="7"/>
    <x v="618"/>
    <s v="10 días 08:01"/>
    <x v="527"/>
    <x v="0"/>
    <s v="SIN DATO"/>
    <s v="SIN DATO"/>
    <s v="SIN DATO"/>
    <s v="SIN DATO"/>
    <n v="-73.903154999999998"/>
    <n v="7.0795180000000002"/>
    <s v="SUR-ENE"/>
    <x v="2"/>
    <s v="1"/>
    <x v="0"/>
  </r>
  <r>
    <x v="625"/>
    <x v="0"/>
    <s v="NUEVO"/>
    <s v="ENERES"/>
    <d v="2026-02-18T08:05:03"/>
    <x v="620"/>
    <n v="24873756"/>
    <s v="DIANA PATRICIA FLOREZ LOPEZ"/>
    <s v="SIN DATOS"/>
    <s v="3146846262"/>
    <x v="625"/>
    <x v="1"/>
    <s v="190319207269503001"/>
    <x v="1"/>
    <x v="1"/>
    <s v="Revisor Instalac. Regadas Oriente"/>
    <x v="1"/>
    <x v="0"/>
    <x v="1"/>
    <x v="619"/>
    <s v="10 días 08:05"/>
    <x v="528"/>
    <x v="2"/>
    <s v="SIN DATO"/>
    <s v="SIN DATO"/>
    <s v="SIN DATO"/>
    <s v="SIN DATO"/>
    <n v="-75.395471999999998"/>
    <n v="6.3508129999999996"/>
    <s v="SUR-ENE"/>
    <x v="1"/>
    <s v="1"/>
    <x v="2"/>
  </r>
  <r>
    <x v="626"/>
    <x v="3"/>
    <s v="NUEVO"/>
    <s v="ENEMVI"/>
    <d v="2026-02-18T08:12:41"/>
    <x v="621"/>
    <n v="8064499"/>
    <s v="DANILO DE JESUS FLOREZ VILLA"/>
    <s v="SIN DATOS"/>
    <s v="3225029221"/>
    <x v="626"/>
    <x v="81"/>
    <s v="190040101102200000"/>
    <x v="80"/>
    <x v="6"/>
    <s v="NORDESTE RMRT Fabio Andres Chaverra"/>
    <x v="0"/>
    <x v="0"/>
    <x v="8"/>
    <x v="620"/>
    <s v="10 días 08:12"/>
    <x v="529"/>
    <x v="1"/>
    <s v="SIN DATO"/>
    <s v="SIN DATO"/>
    <s v="SIN DATO"/>
    <s v="SIN DATO"/>
    <n v="-75.151570000000007"/>
    <n v="7.0781739999999997"/>
    <s v="SUR-ENE"/>
    <x v="2"/>
    <s v="1"/>
    <x v="1"/>
  </r>
  <r>
    <x v="627"/>
    <x v="3"/>
    <s v="NUEVO"/>
    <s v="ENEMVI"/>
    <d v="2026-02-18T08:25:35"/>
    <x v="622"/>
    <n v="1000453356"/>
    <s v="ADRIANA MARIA GOMEZ OLIVEROS"/>
    <s v="SIN DATOS"/>
    <s v="3046381189"/>
    <x v="627"/>
    <x v="14"/>
    <s v="190022100137025000"/>
    <x v="15"/>
    <x v="6"/>
    <s v="Equipo Movimiento de Redes Suroeste"/>
    <x v="0"/>
    <x v="0"/>
    <x v="8"/>
    <x v="621"/>
    <s v="10 días 08:25"/>
    <x v="530"/>
    <x v="1"/>
    <s v="SIN DATO"/>
    <s v="SIN DATO"/>
    <s v="SIN DATO"/>
    <s v="SIN DATO"/>
    <n v="-75.945839039999996"/>
    <n v="6.2185982299999996"/>
    <s v="SUR-ENE"/>
    <x v="3"/>
    <s v="1"/>
    <x v="1"/>
  </r>
  <r>
    <x v="628"/>
    <x v="3"/>
    <s v="NUEVO"/>
    <s v="ENEMVI"/>
    <d v="2026-02-18T08:29:35"/>
    <x v="623"/>
    <n v="79149933"/>
    <s v="MARCO TULIO CORONADO"/>
    <s v="SIN DATOS"/>
    <s v="3117841480"/>
    <x v="628"/>
    <x v="35"/>
    <s v="190579101097100000"/>
    <x v="34"/>
    <x v="6"/>
    <s v="NORDESTE RMRT Fabio Andres Chaverra"/>
    <x v="0"/>
    <x v="0"/>
    <x v="8"/>
    <x v="622"/>
    <s v="10 días 08:29"/>
    <x v="531"/>
    <x v="1"/>
    <s v="SIN DATO"/>
    <s v="SIN DATO"/>
    <s v="SIN DATO"/>
    <s v="SIN DATO"/>
    <n v="-74.400095640000004"/>
    <n v="6.4942989000000004"/>
    <s v="SUR-ENE"/>
    <x v="2"/>
    <s v="1"/>
    <x v="1"/>
  </r>
  <r>
    <x v="629"/>
    <x v="3"/>
    <s v="NUEVO"/>
    <s v="ENEMVI"/>
    <d v="2026-02-18T08:30:23"/>
    <x v="624"/>
    <n v="91434212"/>
    <s v="VICTOR TRILLOS RODRIGUEZ"/>
    <s v="SIN DATOS"/>
    <s v="3208796553"/>
    <x v="629"/>
    <x v="20"/>
    <s v="190893100416460000"/>
    <x v="20"/>
    <x v="6"/>
    <s v="NORDESTE RMRT Fabio Andres Chaverra"/>
    <x v="0"/>
    <x v="0"/>
    <x v="8"/>
    <x v="623"/>
    <s v="10 días 08:30"/>
    <x v="532"/>
    <x v="1"/>
    <s v="SIN DATO"/>
    <s v="SIN DATO"/>
    <s v="SIN DATO"/>
    <s v="SIN DATO"/>
    <n v="-73.912518599999999"/>
    <n v="7.00604724"/>
    <s v="SUR-ENE"/>
    <x v="2"/>
    <s v="1"/>
    <x v="1"/>
  </r>
  <r>
    <x v="630"/>
    <x v="4"/>
    <s v="NUEVO"/>
    <s v="ENEPRE"/>
    <d v="2026-02-18T08:36:17"/>
    <x v="625"/>
    <n v="3557691"/>
    <s v="LUIS OCTAVIO ORTIZ ALVAREZ"/>
    <s v="SIN DATOS"/>
    <s v="3046181727"/>
    <x v="630"/>
    <x v="20"/>
    <s v="190893200609000000"/>
    <x v="20"/>
    <x v="10"/>
    <s v="Region Nordeste"/>
    <x v="1"/>
    <x v="0"/>
    <x v="7"/>
    <x v="624"/>
    <s v="10 días 08:36"/>
    <x v="533"/>
    <x v="0"/>
    <s v="SIN DATO"/>
    <s v="SIN DATO"/>
    <s v="SIN DATO"/>
    <s v="SIN DATO"/>
    <n v="-73.902907830000004"/>
    <n v="7.0798492700000004"/>
    <s v="SUR-ENE"/>
    <x v="2"/>
    <s v="1"/>
    <x v="0"/>
  </r>
  <r>
    <x v="631"/>
    <x v="4"/>
    <s v="NUEVO"/>
    <s v="ENEPRE"/>
    <d v="2026-02-18T08:49:56"/>
    <x v="626"/>
    <n v="1096213344"/>
    <s v="MAYRA ALEJANDRA GONZALEZ CARRASQUILLA"/>
    <s v="SIN DATOS"/>
    <s v="3015740947"/>
    <x v="631"/>
    <x v="20"/>
    <s v="190893200606600000"/>
    <x v="20"/>
    <x v="10"/>
    <s v="Region Nordeste"/>
    <x v="1"/>
    <x v="0"/>
    <x v="7"/>
    <x v="625"/>
    <s v="10 días 08:49"/>
    <x v="534"/>
    <x v="0"/>
    <s v="SIN DATO"/>
    <s v="SIN DATO"/>
    <s v="SIN DATO"/>
    <s v="SIN DATO"/>
    <n v="-73.903071199999999"/>
    <n v="7.0794800999999996"/>
    <s v="SUR-ENE"/>
    <x v="2"/>
    <s v="1"/>
    <x v="0"/>
  </r>
  <r>
    <x v="632"/>
    <x v="0"/>
    <s v="NUEVO"/>
    <s v="ENERES"/>
    <d v="2026-02-18T09:09:51"/>
    <x v="627"/>
    <n v="98591234"/>
    <s v="NELSON DARIO ISAZA ARANGO"/>
    <s v="SIN DATOS"/>
    <s v="3117551615"/>
    <x v="632"/>
    <x v="1"/>
    <s v="190319203810610001"/>
    <x v="1"/>
    <x v="1"/>
    <s v="Revisor Instalac. Regadas Oriente"/>
    <x v="1"/>
    <x v="0"/>
    <x v="1"/>
    <x v="626"/>
    <s v="10 días 09:09"/>
    <x v="535"/>
    <x v="2"/>
    <s v="SIN DATO"/>
    <s v="SIN DATO"/>
    <s v="SIN DATO"/>
    <s v="SIN DATO"/>
    <n v="-75.383557999999994"/>
    <n v="6.2524860000000002"/>
    <s v="SUR-ENE"/>
    <x v="1"/>
    <s v="1"/>
    <x v="2"/>
  </r>
  <r>
    <x v="633"/>
    <x v="0"/>
    <s v="NUEVO"/>
    <s v="ENERES"/>
    <d v="2026-02-18T09:12:44"/>
    <x v="628"/>
    <n v="71378146"/>
    <s v="GERMAN ALONSO CAMARGO AGUDELO"/>
    <s v="2743724"/>
    <s v="3002759447"/>
    <x v="633"/>
    <x v="71"/>
    <s v="174005034020000005"/>
    <x v="69"/>
    <x v="1"/>
    <s v="Region Nordeste"/>
    <x v="1"/>
    <x v="0"/>
    <x v="1"/>
    <x v="627"/>
    <s v="10 días 09:12"/>
    <x v="536"/>
    <x v="2"/>
    <s v="SIN DATO"/>
    <s v="SIN DATO"/>
    <s v="SIN DATO"/>
    <s v="SIN DATO"/>
    <n v="-75.185080920000004"/>
    <n v="6.6671040499999998"/>
    <s v="SUR-ENE"/>
    <x v="2"/>
    <s v="1"/>
    <x v="2"/>
  </r>
  <r>
    <x v="634"/>
    <x v="0"/>
    <s v="NUEVO"/>
    <s v="ENERES"/>
    <d v="2026-02-18T09:29:51"/>
    <x v="629"/>
    <n v="3377675"/>
    <s v="CARLOS ANDRES BETANCUR DUQUE"/>
    <s v="SIN DATOS"/>
    <s v="3128652877"/>
    <x v="634"/>
    <x v="45"/>
    <s v="190033200943370006"/>
    <x v="44"/>
    <x v="1"/>
    <s v="Revisor Instala. Regadas Suroeste"/>
    <x v="1"/>
    <x v="0"/>
    <x v="1"/>
    <x v="628"/>
    <s v="10 días 09:29"/>
    <x v="537"/>
    <x v="2"/>
    <s v="SIN DATO"/>
    <s v="SIN DATO"/>
    <s v="SIN DATO"/>
    <s v="SIN DATO"/>
    <n v="-75.895777330000001"/>
    <n v="5.6730822700000001"/>
    <s v="SUR-ENE"/>
    <x v="3"/>
    <s v="1"/>
    <x v="2"/>
  </r>
  <r>
    <x v="635"/>
    <x v="3"/>
    <s v="NUEVO"/>
    <s v="ENEMVI"/>
    <d v="2026-02-18T09:48:44"/>
    <x v="630"/>
    <n v="1018346001"/>
    <s v="FELIX ANTONIO ALBANES MEJIA"/>
    <s v="SIN DATOS"/>
    <s v="3137483963"/>
    <x v="635"/>
    <x v="31"/>
    <s v="190031201716125001"/>
    <x v="31"/>
    <x v="6"/>
    <s v="NORDESTE RMRT Fabio Andres Chaverra"/>
    <x v="1"/>
    <x v="0"/>
    <x v="5"/>
    <x v="629"/>
    <s v="10 días 09:48"/>
    <x v="538"/>
    <x v="1"/>
    <s v="SIN DATO"/>
    <s v="SIN DATO"/>
    <s v="SIN DATO"/>
    <s v="SIN DATO"/>
    <n v="-75.040445020000007"/>
    <n v="6.9531234299999998"/>
    <s v="SUR-ENE"/>
    <x v="2"/>
    <s v="1"/>
    <x v="1"/>
  </r>
  <r>
    <x v="636"/>
    <x v="3"/>
    <s v="NUEVO"/>
    <s v="ENEMVI"/>
    <d v="2026-02-18T10:27:25"/>
    <x v="631"/>
    <n v="1039680002"/>
    <s v="SERGIO ANTONIO FRANCO SANCHEZ"/>
    <s v="SIN DATOS"/>
    <s v="3504588588"/>
    <x v="636"/>
    <x v="42"/>
    <s v="190190200939800000"/>
    <x v="41"/>
    <x v="6"/>
    <s v="NORDESTE RMRT Fabio Andres Chaverra"/>
    <x v="1"/>
    <x v="0"/>
    <x v="5"/>
    <x v="630"/>
    <s v="10 días 10:27"/>
    <x v="539"/>
    <x v="1"/>
    <s v="SIN DATO"/>
    <s v="SIN DATO"/>
    <s v="SIN DATO"/>
    <s v="SIN DATO"/>
    <n v="-75.063831829999998"/>
    <n v="6.54686433"/>
    <s v="SUR-ENE"/>
    <x v="2"/>
    <s v="1"/>
    <x v="1"/>
  </r>
  <r>
    <x v="637"/>
    <x v="1"/>
    <s v="NUEVO"/>
    <s v="ENECNX"/>
    <d v="2026-02-18T10:31:11"/>
    <x v="632"/>
    <n v="1035917444"/>
    <s v="VICTOR MANUEL HENAO RIOS"/>
    <s v="SIN DATOS"/>
    <s v="3104999740"/>
    <x v="637"/>
    <x v="7"/>
    <s v="190318205008650004"/>
    <x v="7"/>
    <x v="3"/>
    <s v="Revisor Punto de Conexión Oriente"/>
    <x v="1"/>
    <x v="0"/>
    <x v="4"/>
    <x v="631"/>
    <s v="4 días 08:48"/>
    <x v="540"/>
    <x v="2"/>
    <s v="SIN DATO"/>
    <s v="SIN DATO"/>
    <s v="SIN DATO"/>
    <s v="SIN DATO"/>
    <n v="-75.448823000000004"/>
    <n v="6.2311969999999999"/>
    <s v="SUR-ENE"/>
    <x v="1"/>
    <s v="1"/>
    <x v="2"/>
  </r>
  <r>
    <x v="638"/>
    <x v="3"/>
    <s v="NUEVO"/>
    <s v="ENEMVI"/>
    <d v="2026-02-18T10:37:31"/>
    <x v="633"/>
    <n v="1036397607"/>
    <s v="MARILUZ OCAMPO NARVAEZ"/>
    <s v="SIN DATOS"/>
    <s v="3206400335"/>
    <x v="638"/>
    <x v="33"/>
    <s v="190149200572520000"/>
    <x v="33"/>
    <x v="6"/>
    <s v="ORIENTE-RMRT-Edwin F. Feria Torres"/>
    <x v="1"/>
    <x v="0"/>
    <x v="5"/>
    <x v="632"/>
    <s v="10 días 10:37"/>
    <x v="541"/>
    <x v="1"/>
    <s v="SIN DATO"/>
    <s v="SIN DATO"/>
    <s v="SIN DATO"/>
    <s v="SIN DATO"/>
    <n v="-75.319739670000004"/>
    <n v="6.0874989599999996"/>
    <s v="SUR-ENE"/>
    <x v="1"/>
    <s v="1"/>
    <x v="1"/>
  </r>
  <r>
    <x v="639"/>
    <x v="0"/>
    <s v="NUEVO"/>
    <s v="ENEDOM"/>
    <d v="2026-03-02T09:13:18"/>
    <x v="634"/>
    <n v="43538086"/>
    <s v="PATRICIA ALEIDA HOLGUIN GALEANO"/>
    <s v="SIN DATOS"/>
    <s v="3015213961"/>
    <x v="639"/>
    <x v="8"/>
    <s v="705024006000100103"/>
    <x v="8"/>
    <x v="0"/>
    <s v="Habilitación Viviendas Metrosur"/>
    <x v="0"/>
    <x v="0"/>
    <x v="0"/>
    <x v="633"/>
    <s v="2 días 09:13"/>
    <x v="542"/>
    <x v="1"/>
    <s v="24/02/2026 14:55:35"/>
    <s v="DESCARTADO"/>
    <s v="CARLOS MARIO IDARRAGA MEJIA"/>
    <s v="413 falta la certificación del electricista "/>
    <n v="-75.527252140000002"/>
    <n v="6.2357049399999998"/>
    <s v="SUR-ENE"/>
    <x v="0"/>
    <s v="1"/>
    <x v="1"/>
  </r>
  <r>
    <x v="640"/>
    <x v="0"/>
    <s v="NUEVO"/>
    <s v="ENERES"/>
    <d v="2026-02-18T11:00:31"/>
    <x v="635"/>
    <n v="890921670"/>
    <s v="INVERSIONES RAMIREZ S.A.S"/>
    <s v="3006364"/>
    <s v="3014809239"/>
    <x v="640"/>
    <x v="59"/>
    <s v="016423105000120302"/>
    <x v="58"/>
    <x v="1"/>
    <s v="METROSUR Vin. Leg. Ref. Concentrada"/>
    <x v="0"/>
    <x v="0"/>
    <x v="0"/>
    <x v="634"/>
    <s v="3 días 17:25"/>
    <x v="543"/>
    <x v="1"/>
    <s v="20/02/2026 21:53:00"/>
    <s v="DESCARTADO"/>
    <s v="CARLOS ANDRÉS PINO RIOS"/>
    <s v="470 deben conectar las medidas usuario indica que no han conectado ya que tienen que suspender la energía de local del primer piso y tiene que ser programado "/>
    <n v="-75.611823000000001"/>
    <n v="6.151986"/>
    <s v="SUR-ENE"/>
    <x v="0"/>
    <s v="1"/>
    <x v="1"/>
  </r>
  <r>
    <x v="641"/>
    <x v="0"/>
    <s v="NUEVO"/>
    <s v="ENERES"/>
    <d v="2026-02-18T11:00:31"/>
    <x v="636"/>
    <n v="890921670"/>
    <s v="INVERSIONES RAMIREZ S.A.S"/>
    <s v="3006364"/>
    <s v="3014809239"/>
    <x v="641"/>
    <x v="59"/>
    <s v="016423105000120402"/>
    <x v="58"/>
    <x v="1"/>
    <s v="METROSUR Vin. Leg. Ref. Concentrada"/>
    <x v="0"/>
    <x v="0"/>
    <x v="0"/>
    <x v="635"/>
    <s v="3 días 17:28"/>
    <x v="544"/>
    <x v="1"/>
    <s v="20/02/2026 21:46:10"/>
    <s v="DESCARTADO"/>
    <s v="CARLOS ANDRÉS PINO RIOS"/>
    <s v="470 deben conectar las medidas usuario indica que no las a conectado por qué deben suspender energía de local del primer piso y debe ser programado "/>
    <n v="-75.611823000000001"/>
    <n v="6.151986"/>
    <s v="SUR-ENE"/>
    <x v="0"/>
    <s v="1"/>
    <x v="1"/>
  </r>
  <r>
    <x v="642"/>
    <x v="0"/>
    <s v="NUEVO"/>
    <s v="ENERES"/>
    <d v="2026-02-18T11:00:31"/>
    <x v="637"/>
    <n v="890921670"/>
    <s v="INVERSIONES RAMIREZ S.A.S"/>
    <s v="3006364"/>
    <s v="3014809239"/>
    <x v="642"/>
    <x v="59"/>
    <s v="016423105000120501"/>
    <x v="58"/>
    <x v="1"/>
    <s v="METROSUR Vin. Leg. Ref. Concentrada"/>
    <x v="0"/>
    <x v="0"/>
    <x v="0"/>
    <x v="636"/>
    <s v="3 días 17:29"/>
    <x v="545"/>
    <x v="1"/>
    <s v="20/02/2026 21:39:55"/>
    <s v="DESCARTADO"/>
    <s v="CARLOS ANDRÉS PINO RIOS"/>
    <s v="470 deben conectar las medidas usuario indica que no los han conectado por qué tienen que suspender la energía debe ser programado "/>
    <n v="-75.611823000000001"/>
    <n v="6.151986"/>
    <s v="SUR-ENE"/>
    <x v="0"/>
    <s v="1"/>
    <x v="1"/>
  </r>
  <r>
    <x v="643"/>
    <x v="0"/>
    <s v="NUEVO"/>
    <s v="ENERES"/>
    <d v="2026-02-18T11:00:31"/>
    <x v="638"/>
    <n v="890921670"/>
    <s v="INVERSIONES RAMIREZ S.A.S"/>
    <s v="3006364"/>
    <s v="3014809239"/>
    <x v="643"/>
    <x v="59"/>
    <s v="016423105000120401"/>
    <x v="58"/>
    <x v="1"/>
    <s v="METROSUR Vin. Leg. Ref. Concentrada"/>
    <x v="0"/>
    <x v="0"/>
    <x v="0"/>
    <x v="637"/>
    <s v="3 días 17:27"/>
    <x v="546"/>
    <x v="1"/>
    <s v="20/02/2026 21:48:31"/>
    <s v="DESCARTADO"/>
    <s v="CARLOS ANDRÉS PINO RIOS"/>
    <s v="470 deben conectar las medidas usuario indica que no se han conectado por qué deben suspender la energía del local del primer piso "/>
    <n v="-75.611823000000001"/>
    <n v="6.151986"/>
    <s v="SUR-ENE"/>
    <x v="0"/>
    <s v="1"/>
    <x v="1"/>
  </r>
  <r>
    <x v="644"/>
    <x v="0"/>
    <s v="NUEVO"/>
    <s v="ENERES"/>
    <d v="2026-02-18T11:00:31"/>
    <x v="639"/>
    <n v="890921670"/>
    <s v="INVERSIONES RAMIREZ S.A.S"/>
    <s v="3006364"/>
    <s v="3014809239"/>
    <x v="644"/>
    <x v="59"/>
    <s v="016423105000120301"/>
    <x v="58"/>
    <x v="1"/>
    <s v="METROSUR Vin. Leg. Ref. Concentrada"/>
    <x v="0"/>
    <x v="0"/>
    <x v="0"/>
    <x v="638"/>
    <s v="3 días 17:24"/>
    <x v="547"/>
    <x v="1"/>
    <s v="20/02/2026 21:57:30"/>
    <s v="DESCARTADO"/>
    <s v="CARLOS ANDRÉS PINO RIOS"/>
    <s v="470 deben instalar las medidas usuario indica que no las a conectado por qué deben suspender la energía del local del primer piso y tiene que ser programado "/>
    <n v="-75.611823000000001"/>
    <n v="6.151986"/>
    <s v="SUR-ENE"/>
    <x v="0"/>
    <s v="1"/>
    <x v="1"/>
  </r>
  <r>
    <x v="645"/>
    <x v="0"/>
    <s v="NUEVO"/>
    <s v="ENERES"/>
    <d v="2026-02-18T11:02:53"/>
    <x v="640"/>
    <n v="71117609"/>
    <s v="HILDRAN MILENRRI ARANGO ALZATE"/>
    <s v="SIN DATOS"/>
    <s v="3215645146"/>
    <x v="645"/>
    <x v="33"/>
    <s v="190149200851960001"/>
    <x v="33"/>
    <x v="1"/>
    <s v="Revisor Instalac. Regadas Oriente"/>
    <x v="1"/>
    <x v="0"/>
    <x v="1"/>
    <x v="639"/>
    <s v="10 días 11:02"/>
    <x v="548"/>
    <x v="2"/>
    <s v="SIN DATO"/>
    <s v="SIN DATO"/>
    <s v="SIN DATO"/>
    <s v="SIN DATO"/>
    <n v="-75.325322659999998"/>
    <n v="6.0741827900000001"/>
    <s v="SUR-ENE"/>
    <x v="1"/>
    <s v="1"/>
    <x v="2"/>
  </r>
  <r>
    <x v="646"/>
    <x v="0"/>
    <s v="NUEVO"/>
    <s v="ENERES"/>
    <d v="2026-02-18T11:11:05"/>
    <x v="641"/>
    <n v="43473290"/>
    <s v="BEATRIZ HELENA VALENCIA GIRALDO"/>
    <s v="SIN DATOS"/>
    <s v="3507042005"/>
    <x v="646"/>
    <x v="19"/>
    <s v="190400200394500001"/>
    <x v="19"/>
    <x v="1"/>
    <s v="Revisor Instalac. Regadas Oriente"/>
    <x v="1"/>
    <x v="0"/>
    <x v="1"/>
    <x v="640"/>
    <s v="10 días 11:11"/>
    <x v="549"/>
    <x v="2"/>
    <s v="SIN DATO"/>
    <s v="SIN DATO"/>
    <s v="SIN DATO"/>
    <s v="SIN DATO"/>
    <n v="-75.348345800000004"/>
    <n v="5.9896204800000001"/>
    <s v="SUR-ENE"/>
    <x v="1"/>
    <s v="1"/>
    <x v="2"/>
  </r>
  <r>
    <x v="647"/>
    <x v="2"/>
    <s v="NUEVO"/>
    <s v="ENENOR"/>
    <d v="2026-02-18T11:11:57"/>
    <x v="642"/>
    <n v="70418116"/>
    <s v="LEONEL  TORRES ALZATE"/>
    <s v="5122084"/>
    <s v="3117363080"/>
    <x v="647"/>
    <x v="12"/>
    <s v="190102200851853006"/>
    <x v="13"/>
    <x v="4"/>
    <s v="Revisor Instala. Regadas Suroeste"/>
    <x v="1"/>
    <x v="0"/>
    <x v="1"/>
    <x v="641"/>
    <s v="10 días 11:11"/>
    <x v="549"/>
    <x v="2"/>
    <s v="SIN DATO"/>
    <s v="SIN DATO"/>
    <s v="SIN DATO"/>
    <s v="SIN DATO"/>
    <n v="-76.007621"/>
    <n v="5.8446610000000003"/>
    <s v="SUR-ENE"/>
    <x v="3"/>
    <s v="1"/>
    <x v="2"/>
  </r>
  <r>
    <x v="648"/>
    <x v="0"/>
    <s v="NUEVO"/>
    <s v="ENEDOM"/>
    <d v="2026-02-26T07:59:39"/>
    <x v="643"/>
    <n v="1035522328"/>
    <s v="OLBA NEDIS JARAMILLO BERRIO"/>
    <s v="SIN DATOS"/>
    <s v="3115576235"/>
    <x v="648"/>
    <x v="2"/>
    <s v="190735105415252001"/>
    <x v="2"/>
    <x v="0"/>
    <s v="Region Nordeste"/>
    <x v="0"/>
    <x v="0"/>
    <x v="0"/>
    <x v="642"/>
    <s v="4 días 07:59"/>
    <x v="550"/>
    <x v="1"/>
    <s v="SIN DATO"/>
    <s v="SIN DATO"/>
    <s v="SIN DATO"/>
    <s v="SIN DATO"/>
    <n v="-74.688505000000006"/>
    <n v="7.0818279999999998"/>
    <s v="SUR-ENE"/>
    <x v="2"/>
    <s v="1"/>
    <x v="1"/>
  </r>
  <r>
    <x v="649"/>
    <x v="4"/>
    <s v="NUEVO"/>
    <s v="ENEPRE"/>
    <d v="2026-02-18T11:16:51"/>
    <x v="644"/>
    <n v="22004563"/>
    <s v="MARIA EUGENIA BETANCUR MONTOYA"/>
    <s v="SIN DATOS"/>
    <s v="3147950408"/>
    <x v="649"/>
    <x v="48"/>
    <s v="190656200633132000"/>
    <x v="47"/>
    <x v="10"/>
    <s v="Region Occidente"/>
    <x v="1"/>
    <x v="0"/>
    <x v="7"/>
    <x v="643"/>
    <s v="10 días 11:16"/>
    <x v="551"/>
    <x v="0"/>
    <s v="SIN DATO"/>
    <s v="SIN DATO"/>
    <s v="SIN DATO"/>
    <s v="SIN DATO"/>
    <n v="-75.725684999999999"/>
    <n v="6.4576630000000002"/>
    <s v="SUR-ENE"/>
    <x v="4"/>
    <s v="1"/>
    <x v="0"/>
  </r>
  <r>
    <x v="650"/>
    <x v="0"/>
    <s v="NUEVO"/>
    <s v="ENERES"/>
    <d v="2026-02-18T11:17:59"/>
    <x v="645"/>
    <n v="70130371"/>
    <s v="GILBERTO ANTONIO MADRID MADRID"/>
    <s v="SIN DATOS"/>
    <s v="3235205653"/>
    <x v="650"/>
    <x v="1"/>
    <s v="190674200580000002"/>
    <x v="1"/>
    <x v="1"/>
    <s v="Revisor Instalac. Regadas Oriente"/>
    <x v="1"/>
    <x v="0"/>
    <x v="1"/>
    <x v="644"/>
    <s v="10 días 11:17"/>
    <x v="552"/>
    <x v="2"/>
    <s v="SIN DATO"/>
    <s v="SIN DATO"/>
    <s v="SIN DATO"/>
    <s v="SIN DATO"/>
    <n v="-75.353613999999993"/>
    <n v="6.3896680000000003"/>
    <s v="SUR-ENE"/>
    <x v="1"/>
    <s v="1"/>
    <x v="2"/>
  </r>
  <r>
    <x v="651"/>
    <x v="0"/>
    <s v="NUEVO"/>
    <s v="ENEDOM"/>
    <d v="2026-02-25T13:48:07"/>
    <x v="646"/>
    <n v="3463169"/>
    <s v="JAIRO ANTONIO MANCO DAVID"/>
    <s v="SIN DATOS"/>
    <s v="3108298365"/>
    <x v="651"/>
    <x v="41"/>
    <s v="190234100272700201"/>
    <x v="40"/>
    <x v="0"/>
    <s v="Region Occidente"/>
    <x v="0"/>
    <x v="0"/>
    <x v="0"/>
    <x v="645"/>
    <s v="5 días 13:48"/>
    <x v="553"/>
    <x v="1"/>
    <s v="SIN DATO"/>
    <s v="SIN DATO"/>
    <s v="SIN DATO"/>
    <s v="SIN DATO"/>
    <n v="-76.264967519999999"/>
    <n v="7.0009957500000004"/>
    <s v="SUR-ENE"/>
    <x v="4"/>
    <s v="1"/>
    <x v="1"/>
  </r>
  <r>
    <x v="652"/>
    <x v="0"/>
    <s v="NUEVO"/>
    <s v="ENERES"/>
    <d v="2026-02-18T11:51:15"/>
    <x v="647"/>
    <n v="15354581"/>
    <s v="MAURICIO  CARDONA MARULANDA"/>
    <s v="5683150"/>
    <s v="3507042005"/>
    <x v="652"/>
    <x v="19"/>
    <s v="190400200495890004"/>
    <x v="19"/>
    <x v="1"/>
    <s v="Revisor Instalac. Regadas Oriente"/>
    <x v="1"/>
    <x v="0"/>
    <x v="1"/>
    <x v="646"/>
    <s v="10 días 11:51"/>
    <x v="554"/>
    <x v="2"/>
    <s v="SIN DATO"/>
    <s v="SIN DATO"/>
    <s v="SIN DATO"/>
    <s v="SIN DATO"/>
    <n v="-75.394907709999998"/>
    <n v="5.9426366000000002"/>
    <s v="SUR-ENE"/>
    <x v="1"/>
    <s v="1"/>
    <x v="2"/>
  </r>
  <r>
    <x v="653"/>
    <x v="3"/>
    <s v="NUEVO"/>
    <s v="ENEMVI"/>
    <d v="2026-02-18T12:26:01"/>
    <x v="648"/>
    <n v="43927634"/>
    <s v="CLAUDIA MILENA ALVAREZ RENDON"/>
    <s v="SIN DATOS"/>
    <s v="3105467388"/>
    <x v="653"/>
    <x v="29"/>
    <s v="190670201871636000"/>
    <x v="29"/>
    <x v="6"/>
    <s v="NORDESTE RMRT Fabio Andres Chaverra"/>
    <x v="1"/>
    <x v="0"/>
    <x v="5"/>
    <x v="647"/>
    <s v="10 días 12:26"/>
    <x v="555"/>
    <x v="1"/>
    <s v="SIN DATO"/>
    <s v="SIN DATO"/>
    <s v="SIN DATO"/>
    <s v="SIN DATO"/>
    <n v="-75.007880999999998"/>
    <n v="6.5204069999999996"/>
    <s v="SUR-ENE"/>
    <x v="2"/>
    <s v="1"/>
    <x v="1"/>
  </r>
  <r>
    <x v="654"/>
    <x v="0"/>
    <s v="NUEVO"/>
    <s v="ENERES"/>
    <d v="2026-02-18T13:07:27"/>
    <x v="649"/>
    <n v="43903825"/>
    <s v="MARY DARLYN MACIAS RODRIGUEZ"/>
    <s v="SIN DATOS"/>
    <s v="3011379107"/>
    <x v="654"/>
    <x v="8"/>
    <s v="147049060000000101"/>
    <x v="8"/>
    <x v="1"/>
    <s v="Revisor Instal. Regadas Metrosur"/>
    <x v="1"/>
    <x v="0"/>
    <x v="1"/>
    <x v="648"/>
    <s v="10 días 13:07"/>
    <x v="556"/>
    <x v="2"/>
    <s v="3/03/2026 22:01:24"/>
    <s v="LEGALIZADO"/>
    <s v="JUAN GUILLERMO RIVERA MAZO"/>
    <s v="Legalización "/>
    <n v="-75.646234000000007"/>
    <n v="6.2843669999999996"/>
    <s v="SUR-ENE"/>
    <x v="0"/>
    <s v="1"/>
    <x v="2"/>
  </r>
  <r>
    <x v="655"/>
    <x v="3"/>
    <s v="NUEVO"/>
    <s v="ENEMVI"/>
    <d v="2026-02-18T13:07:45"/>
    <x v="650"/>
    <n v="71173140"/>
    <s v="GILDARDO ALONSO OCHOA TOBON"/>
    <s v="SIN DATOS"/>
    <s v="3107466098"/>
    <x v="655"/>
    <x v="42"/>
    <s v="190190200909160000"/>
    <x v="41"/>
    <x v="6"/>
    <s v="NORDESTE RMRT Fabio Andres Chaverra"/>
    <x v="1"/>
    <x v="0"/>
    <x v="5"/>
    <x v="649"/>
    <s v="10 días 13:07"/>
    <x v="557"/>
    <x v="1"/>
    <s v="SIN DATO"/>
    <s v="SIN DATO"/>
    <s v="SIN DATO"/>
    <s v="SIN DATO"/>
    <n v="-75.074583169999997"/>
    <n v="6.5159775"/>
    <s v="SUR-ENE"/>
    <x v="2"/>
    <s v="1"/>
    <x v="1"/>
  </r>
  <r>
    <x v="656"/>
    <x v="0"/>
    <s v="NUEVO"/>
    <s v="ENERES"/>
    <d v="2026-02-18T13:20:57"/>
    <x v="651"/>
    <n v="1040042315"/>
    <s v="LILIANA MARCELA MOLINA MEJIA"/>
    <s v="SIN DATOS"/>
    <s v="3226208319"/>
    <x v="656"/>
    <x v="11"/>
    <s v="190377200606950003"/>
    <x v="11"/>
    <x v="1"/>
    <s v="Revisor Instalac. Regadas Oriente"/>
    <x v="1"/>
    <x v="0"/>
    <x v="1"/>
    <x v="650"/>
    <s v="10 días 13:20"/>
    <x v="558"/>
    <x v="2"/>
    <s v="SIN DATO"/>
    <s v="SIN DATO"/>
    <s v="SIN DATO"/>
    <s v="SIN DATO"/>
    <n v="-75.498024409999999"/>
    <n v="5.9739043599999997"/>
    <s v="SUR-ENE"/>
    <x v="1"/>
    <s v="1"/>
    <x v="2"/>
  </r>
  <r>
    <x v="657"/>
    <x v="0"/>
    <s v="NUEVO"/>
    <s v="ENERES"/>
    <d v="2026-02-18T13:49:10"/>
    <x v="652"/>
    <n v="8345825"/>
    <s v="LUIS FERNANDO GIRALDO MONTOYA"/>
    <s v="SIN DATOS"/>
    <s v="3332097447"/>
    <x v="657"/>
    <x v="10"/>
    <s v="024211004200070101"/>
    <x v="10"/>
    <x v="1"/>
    <s v="Revisor Instal. Regadas Metrosur"/>
    <x v="0"/>
    <x v="0"/>
    <x v="0"/>
    <x v="651"/>
    <s v="3 días 13:46"/>
    <x v="559"/>
    <x v="1"/>
    <s v="24/02/2026 22:55:03"/>
    <s v="DESCARTADO"/>
    <s v="EDUIN ALONSO GUISAO GONZALEZ"/>
    <s v="414 se llamó al celular 310 591 1970 en el cual responde la señora Adriana la cual manifiesta que el señor Luis no se encuentra en la ciudad y que ella no conoce la instalación que cuando regrese el señor Luis reprogramará nueva visita"/>
    <n v="-75.584496999999999"/>
    <n v="6.1524169999999998"/>
    <s v="SUR-ENE"/>
    <x v="0"/>
    <s v="1"/>
    <x v="1"/>
  </r>
  <r>
    <x v="658"/>
    <x v="3"/>
    <s v="NUEVO"/>
    <s v="ENEMVI"/>
    <d v="2026-02-18T13:57:37"/>
    <x v="653"/>
    <n v="43879432"/>
    <s v="CATALINA MANRIQUE JIMENEZ"/>
    <s v="SIN DATOS"/>
    <s v="3216968529"/>
    <x v="658"/>
    <x v="22"/>
    <s v="140003520000000102"/>
    <x v="22"/>
    <x v="6"/>
    <s v="ORIENTE-RMRT-Edwin F. Feria Torres"/>
    <x v="0"/>
    <x v="0"/>
    <x v="8"/>
    <x v="652"/>
    <s v="10 días 13:57"/>
    <x v="135"/>
    <x v="3"/>
    <s v="SIN DATO"/>
    <s v="SIN DATO"/>
    <s v="SIN DATO"/>
    <s v="SIN DATO"/>
    <n v="-75.532338350000003"/>
    <n v="6.1332061700000002"/>
    <s v="SUR-ENE"/>
    <x v="1"/>
    <s v="1"/>
    <x v="3"/>
  </r>
  <r>
    <x v="659"/>
    <x v="3"/>
    <s v="NUEVO"/>
    <s v="ENEMVI"/>
    <d v="2026-02-18T14:38:46"/>
    <x v="654"/>
    <n v="1038540085"/>
    <s v="YULIET MARITZA AMAYA CALDERON"/>
    <s v="SIN DATOS"/>
    <s v="3118109012"/>
    <x v="659"/>
    <x v="27"/>
    <s v="190604100205700010"/>
    <x v="27"/>
    <x v="6"/>
    <s v="NORDESTE RMRT Fabio Andres Chaverra"/>
    <x v="0"/>
    <x v="0"/>
    <x v="8"/>
    <x v="653"/>
    <s v="10 días 14:38"/>
    <x v="560"/>
    <x v="1"/>
    <s v="SIN DATO"/>
    <s v="SIN DATO"/>
    <s v="SIN DATO"/>
    <s v="SIN DATO"/>
    <n v="-74.699722300000005"/>
    <n v="7.0269984799999996"/>
    <s v="SUR-ENE"/>
    <x v="2"/>
    <s v="1"/>
    <x v="1"/>
  </r>
  <r>
    <x v="660"/>
    <x v="4"/>
    <s v="NUEVO"/>
    <s v="ENEPRE"/>
    <d v="2026-02-18T14:47:42"/>
    <x v="655"/>
    <n v="15540121"/>
    <s v="FERNEY ALEJANDRO CANO CARDENAS"/>
    <s v="SIN DATOS"/>
    <s v="3241489200"/>
    <x v="660"/>
    <x v="27"/>
    <s v="190378200401025000"/>
    <x v="27"/>
    <x v="10"/>
    <s v="Region Nordeste"/>
    <x v="1"/>
    <x v="0"/>
    <x v="7"/>
    <x v="654"/>
    <s v="10 días 14:47"/>
    <x v="561"/>
    <x v="0"/>
    <s v="SIN DATO"/>
    <s v="SIN DATO"/>
    <s v="SIN DATO"/>
    <s v="SIN DATO"/>
    <n v="-74.767014930000002"/>
    <n v="7.1114500500000002"/>
    <s v="SUR-ENE"/>
    <x v="2"/>
    <s v="1"/>
    <x v="0"/>
  </r>
  <r>
    <x v="661"/>
    <x v="3"/>
    <s v="NUEVO"/>
    <s v="ENEMVI"/>
    <d v="2026-02-18T14:58:00"/>
    <x v="656"/>
    <n v="70950911"/>
    <s v="MARCO TULIO MARIN HENAO"/>
    <s v="SIN DATOS"/>
    <s v="3106406769"/>
    <x v="661"/>
    <x v="4"/>
    <s v="181042015000000000"/>
    <x v="4"/>
    <x v="6"/>
    <s v="ORIENTE-RMRT-Edwin F. Feria Torres"/>
    <x v="1"/>
    <x v="0"/>
    <x v="5"/>
    <x v="655"/>
    <s v="10 días 14:58"/>
    <x v="562"/>
    <x v="1"/>
    <s v="SIN DATO"/>
    <s v="SIN DATO"/>
    <s v="SIN DATO"/>
    <s v="SIN DATO"/>
    <n v="-75.210168469999999"/>
    <n v="6.2509582999999997"/>
    <s v="SUR-ENE"/>
    <x v="1"/>
    <s v="1"/>
    <x v="1"/>
  </r>
  <r>
    <x v="662"/>
    <x v="3"/>
    <s v="NUEVO"/>
    <s v="ENEMVI"/>
    <d v="2026-02-18T15:25:36"/>
    <x v="657"/>
    <n v="1035126908"/>
    <s v="DIANA CAROLINA MARIN PATIÑO"/>
    <s v="SIN DATOS"/>
    <s v="3017953170"/>
    <x v="662"/>
    <x v="49"/>
    <s v="190550200115200003"/>
    <x v="48"/>
    <x v="6"/>
    <s v="NORDESTE RMRT Fabio Andres Chaverra"/>
    <x v="1"/>
    <x v="0"/>
    <x v="5"/>
    <x v="656"/>
    <s v="10 días 15:25"/>
    <x v="563"/>
    <x v="1"/>
    <s v="SIN DATO"/>
    <s v="SIN DATO"/>
    <s v="SIN DATO"/>
    <s v="SIN DATO"/>
    <n v="-75.150794000000005"/>
    <n v="6.6126391699999996"/>
    <s v="SUR-ENE"/>
    <x v="2"/>
    <s v="1"/>
    <x v="1"/>
  </r>
  <r>
    <x v="663"/>
    <x v="3"/>
    <s v="NUEVO"/>
    <s v="ENEMVI"/>
    <d v="2026-02-18T15:28:05"/>
    <x v="658"/>
    <n v="70380283"/>
    <s v="ARGIRO DE JESUS GARZON RAMIREZ"/>
    <s v="4035673"/>
    <s v="3148855620"/>
    <x v="663"/>
    <x v="3"/>
    <s v="190649200340590000"/>
    <x v="12"/>
    <x v="6"/>
    <s v="ORIENTE-RMRT-Edwin F. Feria Torres"/>
    <x v="1"/>
    <x v="0"/>
    <x v="5"/>
    <x v="657"/>
    <s v="10 días 15:28"/>
    <x v="564"/>
    <x v="1"/>
    <s v="SIN DATO"/>
    <s v="SIN DATO"/>
    <s v="SIN DATO"/>
    <s v="SIN DATO"/>
    <n v="-75.003574130000004"/>
    <n v="6.2006098500000002"/>
    <s v="SUR-ENE"/>
    <x v="1"/>
    <s v="1"/>
    <x v="1"/>
  </r>
  <r>
    <x v="664"/>
    <x v="0"/>
    <s v="NUEVO"/>
    <s v="ENEDOM"/>
    <d v="2026-02-25T14:59:40"/>
    <x v="659"/>
    <n v="8416887"/>
    <s v="LIBARDO ANTONIO CASTAÑO URREGO"/>
    <s v="SIN DATOS"/>
    <s v="3147126749"/>
    <x v="664"/>
    <x v="41"/>
    <s v="190234100100025000"/>
    <x v="40"/>
    <x v="0"/>
    <s v="Region Occidente"/>
    <x v="0"/>
    <x v="0"/>
    <x v="0"/>
    <x v="658"/>
    <s v="5 días 14:59"/>
    <x v="565"/>
    <x v="1"/>
    <s v="SIN DATO"/>
    <s v="SIN DATO"/>
    <s v="SIN DATO"/>
    <s v="SIN DATO"/>
    <n v="-76.265822119999996"/>
    <n v="7.0002606199999997"/>
    <s v="SUR-ENE"/>
    <x v="4"/>
    <s v="1"/>
    <x v="1"/>
  </r>
  <r>
    <x v="665"/>
    <x v="0"/>
    <s v="NUEVO"/>
    <s v="ENERES"/>
    <d v="2026-02-18T15:50:57"/>
    <x v="660"/>
    <n v="42840363"/>
    <s v="NUBIA ESTHER MARIN MARIN"/>
    <s v="SIN DATOS"/>
    <s v="3105100152"/>
    <x v="665"/>
    <x v="4"/>
    <s v="181005090000000004"/>
    <x v="4"/>
    <x v="1"/>
    <s v="Revisor Instalac. Regadas Oriente"/>
    <x v="1"/>
    <x v="0"/>
    <x v="1"/>
    <x v="659"/>
    <s v="10 días 15:50"/>
    <x v="566"/>
    <x v="2"/>
    <s v="SIN DATO"/>
    <s v="SIN DATO"/>
    <s v="SIN DATO"/>
    <s v="SIN DATO"/>
    <n v="-75.253111500000003"/>
    <n v="6.2218687499999996"/>
    <s v="SUR-ENE"/>
    <x v="1"/>
    <s v="1"/>
    <x v="2"/>
  </r>
  <r>
    <x v="666"/>
    <x v="3"/>
    <s v="NUEVO"/>
    <s v="ENEMVI"/>
    <d v="2026-02-18T15:58:35"/>
    <x v="661"/>
    <n v="15380356"/>
    <s v="JORGE HORACIO GUZMAN BOTERO"/>
    <s v="9876543"/>
    <s v="SIN DATOS"/>
    <x v="666"/>
    <x v="11"/>
    <s v="190376200009420000"/>
    <x v="11"/>
    <x v="6"/>
    <s v="ORIENTE-RMRT-Edwin F. Feria Torres"/>
    <x v="1"/>
    <x v="0"/>
    <x v="5"/>
    <x v="660"/>
    <s v="10 días 15:58"/>
    <x v="567"/>
    <x v="1"/>
    <s v="SIN DATO"/>
    <s v="SIN DATO"/>
    <s v="SIN DATO"/>
    <s v="SIN DATO"/>
    <n v="-75.417696969999994"/>
    <n v="6.0103037700000002"/>
    <s v="SUR-ENE"/>
    <x v="1"/>
    <s v="1"/>
    <x v="1"/>
  </r>
  <r>
    <x v="667"/>
    <x v="3"/>
    <s v="NUEVO"/>
    <s v="ENEMVI"/>
    <d v="2026-02-18T16:08:29"/>
    <x v="662"/>
    <n v="39446350"/>
    <s v="CLARA CECILIA OSPINA ORTEGA"/>
    <s v="SIN DATOS"/>
    <s v="3025633286"/>
    <x v="667"/>
    <x v="23"/>
    <s v="190617200610670000"/>
    <x v="23"/>
    <x v="6"/>
    <s v="ORIENTE-RMRT-Edwin F. Feria Torres"/>
    <x v="1"/>
    <x v="0"/>
    <x v="5"/>
    <x v="661"/>
    <s v="10 días 16:08"/>
    <x v="190"/>
    <x v="1"/>
    <s v="SIN DATO"/>
    <s v="SIN DATO"/>
    <s v="SIN DATO"/>
    <s v="SIN DATO"/>
    <n v="-75.431945999999996"/>
    <n v="6.1176959999999996"/>
    <s v="SUR-ENE"/>
    <x v="1"/>
    <s v="1"/>
    <x v="1"/>
  </r>
  <r>
    <x v="668"/>
    <x v="0"/>
    <s v="NUEVO"/>
    <s v="ENERES"/>
    <d v="2026-02-18T16:15:49"/>
    <x v="663"/>
    <n v="3415036"/>
    <s v="SANTIAGO MOLINA ESCOBAR"/>
    <s v="3811044"/>
    <s v="3105100152"/>
    <x v="668"/>
    <x v="4"/>
    <s v="181086380000000001"/>
    <x v="4"/>
    <x v="1"/>
    <s v="Revisor Instalac. Regadas Oriente"/>
    <x v="1"/>
    <x v="0"/>
    <x v="1"/>
    <x v="662"/>
    <s v="10 días 16:15"/>
    <x v="568"/>
    <x v="2"/>
    <s v="SIN DATO"/>
    <s v="SIN DATO"/>
    <s v="SIN DATO"/>
    <s v="SIN DATO"/>
    <n v="-75.190327670000002"/>
    <n v="6.2126606000000004"/>
    <s v="SUR-ENE"/>
    <x v="1"/>
    <s v="1"/>
    <x v="2"/>
  </r>
  <r>
    <x v="669"/>
    <x v="3"/>
    <s v="NUEVO"/>
    <s v="ENEMVI"/>
    <d v="2026-02-18T16:16:54"/>
    <x v="664"/>
    <n v="42996899"/>
    <s v="SONIA HELENA OCHOA QUIJANO"/>
    <s v="SIN DATOS"/>
    <s v="3147237290"/>
    <x v="669"/>
    <x v="75"/>
    <s v="190856200461800000"/>
    <x v="74"/>
    <x v="6"/>
    <s v="Equipo Movimiento de Redes Suroeste"/>
    <x v="1"/>
    <x v="0"/>
    <x v="5"/>
    <x v="663"/>
    <s v="10 días 16:16"/>
    <x v="569"/>
    <x v="1"/>
    <s v="SIN DATO"/>
    <s v="SIN DATO"/>
    <s v="SIN DATO"/>
    <s v="SIN DATO"/>
    <n v="-75.636795179999993"/>
    <n v="5.6146468799999996"/>
    <s v="SUR-ENE"/>
    <x v="3"/>
    <s v="1"/>
    <x v="1"/>
  </r>
  <r>
    <x v="670"/>
    <x v="0"/>
    <s v="NUEVO"/>
    <s v="ENERES"/>
    <d v="2026-02-18T16:20:34"/>
    <x v="665"/>
    <n v="1037593119"/>
    <s v="JULIANA GRANADA HINCAPIE"/>
    <s v="4489198"/>
    <s v="3105996231"/>
    <x v="670"/>
    <x v="4"/>
    <s v="181086390000000001"/>
    <x v="4"/>
    <x v="1"/>
    <s v="Revisor Instalac. Regadas Oriente"/>
    <x v="1"/>
    <x v="0"/>
    <x v="1"/>
    <x v="664"/>
    <s v="10 días 16:20"/>
    <x v="570"/>
    <x v="2"/>
    <s v="SIN DATO"/>
    <s v="SIN DATO"/>
    <s v="SIN DATO"/>
    <s v="SIN DATO"/>
    <n v="-75.190455"/>
    <n v="6.2132630000000004"/>
    <s v="SUR-ENE"/>
    <x v="1"/>
    <s v="1"/>
    <x v="2"/>
  </r>
  <r>
    <x v="671"/>
    <x v="1"/>
    <s v="NUEVO"/>
    <s v="ENECNX"/>
    <d v="2026-03-03T17:29:04"/>
    <x v="666"/>
    <n v="900738933"/>
    <s v="RANKING SPORT SAS"/>
    <s v="5763070"/>
    <s v="3106054739"/>
    <x v="671"/>
    <x v="8"/>
    <s v="054522005000921201"/>
    <x v="8"/>
    <x v="3"/>
    <s v="SIN DATOS"/>
    <x v="0"/>
    <x v="1"/>
    <x v="4"/>
    <x v="665"/>
    <s v="0 días 17:29"/>
    <x v="571"/>
    <x v="1"/>
    <s v="SIN DATO"/>
    <s v="SIN DATO"/>
    <s v="SIN DATO"/>
    <s v="SIN DATO"/>
    <n v="-75.57065394"/>
    <n v="6.2471238700000002"/>
    <s v="SUR-ENE"/>
    <x v="0"/>
    <s v="2"/>
    <x v="1"/>
  </r>
  <r>
    <x v="672"/>
    <x v="0"/>
    <s v="NUEVO"/>
    <s v="ENERES"/>
    <d v="2026-02-18T16:41:00"/>
    <x v="667"/>
    <n v="1046906014"/>
    <s v="JEAN ANDRES VIANA GARCIA"/>
    <s v="SIN DATOS"/>
    <s v="3122024776"/>
    <x v="672"/>
    <x v="2"/>
    <s v="190378200408550001"/>
    <x v="2"/>
    <x v="1"/>
    <s v="Region Nordeste"/>
    <x v="1"/>
    <x v="0"/>
    <x v="1"/>
    <x v="666"/>
    <s v="10 días 16:41"/>
    <x v="572"/>
    <x v="2"/>
    <s v="SIN DATO"/>
    <s v="SIN DATO"/>
    <s v="SIN DATO"/>
    <s v="SIN DATO"/>
    <n v="-74.782866080000005"/>
    <n v="7.1526297200000002"/>
    <s v="SUR-ENE"/>
    <x v="2"/>
    <s v="1"/>
    <x v="2"/>
  </r>
  <r>
    <x v="673"/>
    <x v="3"/>
    <s v="NUEVO"/>
    <s v="ENEMVI"/>
    <d v="2026-02-18T16:42:21"/>
    <x v="668"/>
    <n v="1020400746"/>
    <s v="HUGO EDILSON GRACIANO DURANGO"/>
    <s v="SIN DATOS"/>
    <s v="3146155117"/>
    <x v="673"/>
    <x v="8"/>
    <s v="147054318000000000"/>
    <x v="8"/>
    <x v="6"/>
    <s v="METR Mov Red Trans Anderson Castaño"/>
    <x v="1"/>
    <x v="0"/>
    <x v="5"/>
    <x v="667"/>
    <s v="10 días 16:42"/>
    <x v="573"/>
    <x v="1"/>
    <s v="SIN DATO"/>
    <s v="SIN DATO"/>
    <s v="SIN DATO"/>
    <s v="SIN DATO"/>
    <n v="-75.641245999999995"/>
    <n v="6.2903789999999997"/>
    <s v="SUR-ENE"/>
    <x v="0"/>
    <s v="1"/>
    <x v="1"/>
  </r>
  <r>
    <x v="674"/>
    <x v="0"/>
    <s v="NUEVO"/>
    <s v="ENERES"/>
    <d v="2026-02-18T16:49:47"/>
    <x v="669"/>
    <n v="24369908"/>
    <s v="YORLADY OSORIO ALVAREZ"/>
    <s v="SIN DATOS"/>
    <s v="3006181198"/>
    <x v="674"/>
    <x v="22"/>
    <s v="190607200691580002"/>
    <x v="22"/>
    <x v="1"/>
    <s v="Revisor Instalac. Regadas Oriente"/>
    <x v="1"/>
    <x v="0"/>
    <x v="1"/>
    <x v="668"/>
    <s v="10 días 16:49"/>
    <x v="574"/>
    <x v="2"/>
    <s v="SIN DATO"/>
    <s v="SIN DATO"/>
    <s v="SIN DATO"/>
    <s v="SIN DATO"/>
    <n v="-75.508066999999997"/>
    <n v="5.9841715000000004"/>
    <s v="SUR-ENE"/>
    <x v="1"/>
    <s v="1"/>
    <x v="2"/>
  </r>
  <r>
    <x v="675"/>
    <x v="4"/>
    <s v="RETIR"/>
    <s v="ENEPRE"/>
    <d v="2026-02-18T16:55:01"/>
    <x v="670"/>
    <n v="3379810"/>
    <s v="LEONARDO DE JESUS GALLEGO ZAPATA"/>
    <s v="SIN DATOS"/>
    <s v="3223661440"/>
    <x v="675"/>
    <x v="73"/>
    <s v="190284200998548000-ENEPRE"/>
    <x v="72"/>
    <x v="11"/>
    <s v="Region Occidente"/>
    <x v="1"/>
    <x v="0"/>
    <x v="7"/>
    <x v="669"/>
    <s v="10 días 16:55"/>
    <x v="575"/>
    <x v="0"/>
    <s v="SIN DATO"/>
    <s v="SIN DATO"/>
    <s v="SIN DATO"/>
    <s v="SIN DATO"/>
    <n v="-76.183102730000002"/>
    <n v="6.8464127299999999"/>
    <s v="SUR-ENE"/>
    <x v="4"/>
    <s v="1"/>
    <x v="0"/>
  </r>
  <r>
    <x v="676"/>
    <x v="4"/>
    <s v="NUEVO"/>
    <s v="ENEPRE"/>
    <d v="2026-02-18T17:06:44"/>
    <x v="671"/>
    <n v="13567135"/>
    <s v="EDWIN FLOREZ ALMENDRALES"/>
    <s v="SIN DATOS"/>
    <s v="3112451800"/>
    <x v="676"/>
    <x v="20"/>
    <s v="190893100392000000"/>
    <x v="20"/>
    <x v="10"/>
    <s v="Region Nordeste"/>
    <x v="0"/>
    <x v="0"/>
    <x v="7"/>
    <x v="670"/>
    <s v="10 días 17:06"/>
    <x v="576"/>
    <x v="0"/>
    <s v="SIN DATO"/>
    <s v="SIN DATO"/>
    <s v="SIN DATO"/>
    <s v="SIN DATO"/>
    <n v="-73.912648300000001"/>
    <n v="7.0084351299999996"/>
    <s v="SUR-ENE"/>
    <x v="2"/>
    <s v="1"/>
    <x v="0"/>
  </r>
  <r>
    <x v="677"/>
    <x v="0"/>
    <s v="NUEVO"/>
    <s v="ENERES"/>
    <d v="2026-02-18T17:06:55"/>
    <x v="672"/>
    <n v="37336446"/>
    <s v="LUGDY YANETH NIÑO"/>
    <s v="SIN DATOS"/>
    <s v="3115180223"/>
    <x v="677"/>
    <x v="7"/>
    <s v="190319207027650001"/>
    <x v="7"/>
    <x v="1"/>
    <s v="Revisor Instalac. Regadas Oriente"/>
    <x v="1"/>
    <x v="0"/>
    <x v="1"/>
    <x v="671"/>
    <s v="10 días 17:06"/>
    <x v="577"/>
    <x v="2"/>
    <s v="SIN DATO"/>
    <s v="SIN DATO"/>
    <s v="SIN DATO"/>
    <s v="SIN DATO"/>
    <n v="-75.397332669999997"/>
    <n v="6.3268071199999998"/>
    <s v="SUR-ENE"/>
    <x v="1"/>
    <s v="1"/>
    <x v="2"/>
  </r>
  <r>
    <x v="678"/>
    <x v="3"/>
    <s v="NUEVO"/>
    <s v="ENEMVI"/>
    <d v="2026-02-18T17:09:48"/>
    <x v="673"/>
    <n v="1036130974"/>
    <s v="MANUEL DE JESUS RODRIGUEZ GUARIN"/>
    <s v="SIN DATOS"/>
    <s v="3127689768"/>
    <x v="678"/>
    <x v="62"/>
    <s v="190387100054400000"/>
    <x v="61"/>
    <x v="6"/>
    <s v="NORDESTE RMRT Fabio Andres Chaverra"/>
    <x v="0"/>
    <x v="0"/>
    <x v="8"/>
    <x v="672"/>
    <s v="10 días 17:09"/>
    <x v="578"/>
    <x v="1"/>
    <s v="SIN DATO"/>
    <s v="SIN DATO"/>
    <s v="SIN DATO"/>
    <s v="SIN DATO"/>
    <n v="-74.584431589999994"/>
    <n v="6.1835441199999996"/>
    <s v="SUR-ENE"/>
    <x v="2"/>
    <s v="1"/>
    <x v="1"/>
  </r>
  <r>
    <x v="679"/>
    <x v="0"/>
    <s v="NUEVO"/>
    <s v="ENERES"/>
    <d v="2026-02-18T17:11:38"/>
    <x v="674"/>
    <n v="71555454"/>
    <s v="JOSE PABLO ROMAN VALLEJO"/>
    <s v="SIN DATOS"/>
    <s v="3206702948"/>
    <x v="679"/>
    <x v="22"/>
    <s v="190607200671120007"/>
    <x v="22"/>
    <x v="1"/>
    <s v="Revisor Instalac. Regadas Oriente"/>
    <x v="1"/>
    <x v="0"/>
    <x v="1"/>
    <x v="673"/>
    <s v="10 días 17:11"/>
    <x v="579"/>
    <x v="2"/>
    <s v="SIN DATO"/>
    <s v="SIN DATO"/>
    <s v="SIN DATO"/>
    <s v="SIN DATO"/>
    <n v="-75.502320170000004"/>
    <n v="5.9801633299999999"/>
    <s v="SUR-ENE"/>
    <x v="1"/>
    <s v="1"/>
    <x v="2"/>
  </r>
  <r>
    <x v="680"/>
    <x v="4"/>
    <s v="NUEVO"/>
    <s v="ENEPRE"/>
    <d v="2026-02-18T17:15:31"/>
    <x v="675"/>
    <n v="13567135"/>
    <s v="EDWIN FLOREZ ALMENDRALES"/>
    <s v="SIN DATOS"/>
    <s v="3112451800"/>
    <x v="680"/>
    <x v="20"/>
    <s v="190893100391920000"/>
    <x v="20"/>
    <x v="10"/>
    <s v="Region Nordeste"/>
    <x v="0"/>
    <x v="0"/>
    <x v="7"/>
    <x v="674"/>
    <s v="10 días 17:15"/>
    <x v="580"/>
    <x v="0"/>
    <s v="SIN DATO"/>
    <s v="SIN DATO"/>
    <s v="SIN DATO"/>
    <s v="SIN DATO"/>
    <n v="-73.912591890000002"/>
    <n v="7.0084559999999998"/>
    <s v="SUR-ENE"/>
    <x v="2"/>
    <s v="1"/>
    <x v="0"/>
  </r>
  <r>
    <x v="681"/>
    <x v="3"/>
    <s v="NUEVO"/>
    <s v="ENEMVI"/>
    <d v="2026-02-18T17:33:25"/>
    <x v="676"/>
    <n v="15442091"/>
    <s v="NELSON DUBIAN CASTAÑO MARIN"/>
    <s v="SIN DATOS"/>
    <s v="3148591644"/>
    <x v="681"/>
    <x v="1"/>
    <s v="190674200694570000"/>
    <x v="1"/>
    <x v="6"/>
    <s v="ORIENTE-RMRT-Edwin F. Feria Torres"/>
    <x v="1"/>
    <x v="0"/>
    <x v="5"/>
    <x v="675"/>
    <s v="10 días 17:33"/>
    <x v="581"/>
    <x v="1"/>
    <s v="SIN DATO"/>
    <s v="SIN DATO"/>
    <s v="SIN DATO"/>
    <s v="SIN DATO"/>
    <n v="-75.351909000000006"/>
    <n v="6.2372719999999999"/>
    <s v="SUR-ENE"/>
    <x v="1"/>
    <s v="1"/>
    <x v="1"/>
  </r>
  <r>
    <x v="682"/>
    <x v="0"/>
    <s v="NUEVO"/>
    <s v="ENERES"/>
    <d v="2026-02-18T18:51:52"/>
    <x v="677"/>
    <n v="677333"/>
    <s v="JONATHAN TOMAS ARMAS QUERO"/>
    <s v="SIN DATOS"/>
    <s v="3017887986"/>
    <x v="682"/>
    <x v="7"/>
    <s v="190318203244130408"/>
    <x v="7"/>
    <x v="1"/>
    <s v="Revisor Instalac. Regadas Oriente"/>
    <x v="1"/>
    <x v="0"/>
    <x v="1"/>
    <x v="676"/>
    <s v="10 días 18:51"/>
    <x v="582"/>
    <x v="2"/>
    <s v="SIN DATO"/>
    <s v="SIN DATO"/>
    <s v="SIN DATO"/>
    <s v="SIN DATO"/>
    <n v="-75.470777999999996"/>
    <n v="6.280608"/>
    <s v="SUR-ENE"/>
    <x v="1"/>
    <s v="1"/>
    <x v="2"/>
  </r>
  <r>
    <x v="683"/>
    <x v="0"/>
    <s v="NUEVO"/>
    <s v="ENERES"/>
    <d v="2026-02-19T06:56:40"/>
    <x v="678"/>
    <n v="43430960"/>
    <s v="GLADYS AMPARO CANO CADAVID"/>
    <s v="2341489"/>
    <s v="3104252026"/>
    <x v="683"/>
    <x v="30"/>
    <s v="190761200429110003"/>
    <x v="30"/>
    <x v="1"/>
    <s v="Region Occidente"/>
    <x v="1"/>
    <x v="0"/>
    <x v="1"/>
    <x v="677"/>
    <s v="9 días 06:56"/>
    <x v="583"/>
    <x v="0"/>
    <s v="SIN DATO"/>
    <s v="SIN DATO"/>
    <s v="SIN DATO"/>
    <s v="SIN DATO"/>
    <n v="-75.745738000000003"/>
    <n v="6.4824489999999999"/>
    <s v="SUR-ENE"/>
    <x v="4"/>
    <s v="1"/>
    <x v="0"/>
  </r>
  <r>
    <x v="684"/>
    <x v="0"/>
    <s v="NUEVO"/>
    <s v="ENERES"/>
    <d v="2026-02-19T06:56:43"/>
    <x v="679"/>
    <n v="1037585737"/>
    <s v="JUAN CAMILO MUNERA BETANCOURT"/>
    <s v="SIN DATOS"/>
    <s v="3104252026"/>
    <x v="684"/>
    <x v="30"/>
    <s v="190761200429160160"/>
    <x v="30"/>
    <x v="1"/>
    <s v="Region Occidente"/>
    <x v="1"/>
    <x v="0"/>
    <x v="1"/>
    <x v="678"/>
    <s v="9 días 06:56"/>
    <x v="583"/>
    <x v="0"/>
    <s v="SIN DATO"/>
    <s v="SIN DATO"/>
    <s v="SIN DATO"/>
    <s v="SIN DATO"/>
    <n v="-75.749335000000002"/>
    <n v="6.4824440000000001"/>
    <s v="SUR-ENE"/>
    <x v="4"/>
    <s v="1"/>
    <x v="0"/>
  </r>
  <r>
    <x v="685"/>
    <x v="0"/>
    <s v="NUEVO"/>
    <s v="ENERES"/>
    <d v="2026-02-19T06:57:02"/>
    <x v="680"/>
    <n v="73578431"/>
    <s v="SERGIO MIGUEL CASILLO MARTINEZ"/>
    <s v="5863028"/>
    <s v="3104252026"/>
    <x v="685"/>
    <x v="30"/>
    <s v="190761200429110101"/>
    <x v="30"/>
    <x v="1"/>
    <s v="Region Occidente"/>
    <x v="1"/>
    <x v="0"/>
    <x v="1"/>
    <x v="679"/>
    <s v="9 días 06:57"/>
    <x v="584"/>
    <x v="0"/>
    <s v="SIN DATO"/>
    <s v="SIN DATO"/>
    <s v="SIN DATO"/>
    <s v="SIN DATO"/>
    <n v="-75.745738000000003"/>
    <n v="6.4824489999999999"/>
    <s v="SUR-ENE"/>
    <x v="4"/>
    <s v="1"/>
    <x v="0"/>
  </r>
  <r>
    <x v="686"/>
    <x v="0"/>
    <s v="NUEVO"/>
    <s v="ENERES"/>
    <d v="2026-02-19T06:57:05"/>
    <x v="681"/>
    <n v="1020450687"/>
    <s v="SANTIAGO PATIÑO CARDONA"/>
    <s v="SIN DATOS"/>
    <s v="3104252026"/>
    <x v="686"/>
    <x v="30"/>
    <s v="190761200429160093"/>
    <x v="30"/>
    <x v="1"/>
    <s v="Region Occidente"/>
    <x v="1"/>
    <x v="0"/>
    <x v="1"/>
    <x v="680"/>
    <s v="9 días 06:57"/>
    <x v="584"/>
    <x v="0"/>
    <s v="SIN DATO"/>
    <s v="SIN DATO"/>
    <s v="SIN DATO"/>
    <s v="SIN DATO"/>
    <n v="-75.749335000000002"/>
    <n v="6.4824440000000001"/>
    <s v="SUR-ENE"/>
    <x v="4"/>
    <s v="1"/>
    <x v="0"/>
  </r>
  <r>
    <x v="687"/>
    <x v="0"/>
    <s v="NUEVO"/>
    <s v="ENERES"/>
    <d v="2026-02-19T06:57:04"/>
    <x v="682"/>
    <n v="8431008"/>
    <s v="CARLOS MARIO AGUDELO VELILLA"/>
    <s v="SIN DATOS"/>
    <s v="3104252026"/>
    <x v="687"/>
    <x v="30"/>
    <s v="190761200429160161"/>
    <x v="30"/>
    <x v="1"/>
    <s v="Region Occidente"/>
    <x v="1"/>
    <x v="0"/>
    <x v="1"/>
    <x v="681"/>
    <s v="9 días 06:57"/>
    <x v="584"/>
    <x v="0"/>
    <s v="SIN DATO"/>
    <s v="SIN DATO"/>
    <s v="SIN DATO"/>
    <s v="SIN DATO"/>
    <n v="-75.749335000000002"/>
    <n v="6.4824440000000001"/>
    <s v="SUR-ENE"/>
    <x v="4"/>
    <s v="1"/>
    <x v="0"/>
  </r>
  <r>
    <x v="688"/>
    <x v="3"/>
    <s v="NUEVO"/>
    <s v="ENEMVI"/>
    <d v="2026-02-19T07:38:52"/>
    <x v="187"/>
    <n v="21619089"/>
    <s v="MARIA NOELIA MORALES DE VELEZ"/>
    <s v="SIN DATOS"/>
    <s v="3156696327"/>
    <x v="688"/>
    <x v="82"/>
    <s v="190145200555800000"/>
    <x v="81"/>
    <x v="6"/>
    <s v="Equipo Movimiento de Redes Suroeste"/>
    <x v="1"/>
    <x v="0"/>
    <x v="5"/>
    <x v="682"/>
    <s v="9 días 07:38"/>
    <x v="585"/>
    <x v="1"/>
    <s v="SIN DATO"/>
    <s v="SIN DATO"/>
    <s v="SIN DATO"/>
    <s v="SIN DATO"/>
    <n v="-75.620271000000002"/>
    <n v="5.5746358300000001"/>
    <s v="SUR-ENE"/>
    <x v="3"/>
    <s v="1"/>
    <x v="1"/>
  </r>
  <r>
    <x v="689"/>
    <x v="2"/>
    <s v="NUEVO"/>
    <s v="ENENOR"/>
    <d v="2026-02-19T07:42:39"/>
    <x v="683"/>
    <n v="43528822"/>
    <s v="MONICA MARIA GARZAON SANCHEZ"/>
    <s v="SIN DATOS"/>
    <s v="3154228515"/>
    <x v="689"/>
    <x v="4"/>
    <s v="181055424600000014"/>
    <x v="4"/>
    <x v="4"/>
    <s v="Eq. Expansión y Reposición Oriente"/>
    <x v="1"/>
    <x v="0"/>
    <x v="1"/>
    <x v="683"/>
    <s v="9 días 07:42"/>
    <x v="586"/>
    <x v="0"/>
    <s v="SIN DATO"/>
    <s v="SIN DATO"/>
    <s v="SIN DATO"/>
    <s v="SIN DATO"/>
    <n v="-75.245647770000005"/>
    <n v="6.1755836200000003"/>
    <s v="SUR-ENE"/>
    <x v="1"/>
    <s v="1"/>
    <x v="0"/>
  </r>
  <r>
    <x v="690"/>
    <x v="3"/>
    <s v="NUEVO"/>
    <s v="ENEMVI"/>
    <d v="2026-02-19T07:52:29"/>
    <x v="684"/>
    <n v="1026136114"/>
    <s v="HEIDY YULIANA BERMUDEZ LEON"/>
    <s v="SIN DATOS"/>
    <s v="3192853437"/>
    <x v="690"/>
    <x v="8"/>
    <s v="122018822005000000"/>
    <x v="8"/>
    <x v="6"/>
    <s v="METR Mov Red Trans Anderson Castaño"/>
    <x v="1"/>
    <x v="0"/>
    <x v="5"/>
    <x v="684"/>
    <s v="9 días 07:52"/>
    <x v="587"/>
    <x v="1"/>
    <s v="SIN DATO"/>
    <s v="SIN DATO"/>
    <s v="SIN DATO"/>
    <s v="SIN DATO"/>
    <n v="-75.485257430000004"/>
    <n v="6.2382987099999996"/>
    <s v="SUR-ENE"/>
    <x v="0"/>
    <s v="1"/>
    <x v="1"/>
  </r>
  <r>
    <x v="691"/>
    <x v="2"/>
    <s v="NUEVO"/>
    <s v="ENENOR"/>
    <d v="2026-02-19T08:01:27"/>
    <x v="685"/>
    <n v="16075091"/>
    <s v="JORGE ARMANDO BARAHONA  BUITRAGO"/>
    <s v="2848577"/>
    <s v="3147416175"/>
    <x v="691"/>
    <x v="4"/>
    <s v="181055424600000015"/>
    <x v="4"/>
    <x v="4"/>
    <s v="Eq. Expansión y Reposición Oriente"/>
    <x v="1"/>
    <x v="0"/>
    <x v="1"/>
    <x v="685"/>
    <s v="9 días 08:01"/>
    <x v="527"/>
    <x v="0"/>
    <s v="SIN DATO"/>
    <s v="SIN DATO"/>
    <s v="SIN DATO"/>
    <s v="SIN DATO"/>
    <n v="-75.245647770000005"/>
    <n v="6.1755836200000003"/>
    <s v="SUR-ENE"/>
    <x v="1"/>
    <s v="1"/>
    <x v="0"/>
  </r>
  <r>
    <x v="692"/>
    <x v="0"/>
    <s v="NUEVO"/>
    <s v="ENERES"/>
    <d v="2026-02-19T08:16:30"/>
    <x v="686"/>
    <n v="1036396273"/>
    <s v="NILLY LIZETH ZAPATA VASQUEZ"/>
    <s v="SIN DATOS"/>
    <s v="3206921114"/>
    <x v="692"/>
    <x v="5"/>
    <s v="190440200660074001"/>
    <x v="5"/>
    <x v="1"/>
    <s v="Revisor Instalac. Regadas Oriente"/>
    <x v="1"/>
    <x v="0"/>
    <x v="1"/>
    <x v="686"/>
    <s v="9 días 08:16"/>
    <x v="588"/>
    <x v="0"/>
    <s v="SIN DATO"/>
    <s v="SIN DATO"/>
    <s v="SIN DATO"/>
    <s v="SIN DATO"/>
    <n v="-75.287103250000001"/>
    <n v="6.1643852600000004"/>
    <s v="SUR-ENE"/>
    <x v="1"/>
    <s v="1"/>
    <x v="0"/>
  </r>
  <r>
    <x v="693"/>
    <x v="0"/>
    <s v="NUEVO"/>
    <s v="ENERES"/>
    <d v="2026-02-19T08:18:10"/>
    <x v="687"/>
    <n v="1035912582"/>
    <s v="JUAN FERNANDO GALLEGO VILLEGAS"/>
    <s v="SIN DATOS"/>
    <s v="3227102401"/>
    <x v="693"/>
    <x v="7"/>
    <s v="190318203207010002"/>
    <x v="7"/>
    <x v="1"/>
    <s v="Revisor Instalac. Regadas Oriente"/>
    <x v="1"/>
    <x v="0"/>
    <x v="1"/>
    <x v="687"/>
    <s v="9 días 08:18"/>
    <x v="589"/>
    <x v="0"/>
    <s v="SIN DATO"/>
    <s v="SIN DATO"/>
    <s v="SIN DATO"/>
    <s v="SIN DATO"/>
    <n v="-75.474820210000004"/>
    <n v="6.2954932899999996"/>
    <s v="SUR-ENE"/>
    <x v="1"/>
    <s v="1"/>
    <x v="0"/>
  </r>
  <r>
    <x v="694"/>
    <x v="0"/>
    <s v="NUEVO"/>
    <s v="ENERES"/>
    <d v="2026-02-19T08:18:37"/>
    <x v="688"/>
    <n v="1038414103"/>
    <s v="ESNEIDER OCAMPO SUAREZ"/>
    <s v="SIN DATOS"/>
    <s v="3105146830"/>
    <x v="694"/>
    <x v="5"/>
    <s v="190440200662155002"/>
    <x v="5"/>
    <x v="1"/>
    <s v="Revisor Instalac. Regadas Oriente"/>
    <x v="1"/>
    <x v="0"/>
    <x v="1"/>
    <x v="688"/>
    <s v="9 días 08:18"/>
    <x v="589"/>
    <x v="0"/>
    <s v="SIN DATO"/>
    <s v="SIN DATO"/>
    <s v="SIN DATO"/>
    <s v="SIN DATO"/>
    <n v="-75.300729759999996"/>
    <n v="6.1629875800000002"/>
    <s v="SUR-ENE"/>
    <x v="1"/>
    <s v="1"/>
    <x v="0"/>
  </r>
  <r>
    <x v="695"/>
    <x v="4"/>
    <s v="NUEVO"/>
    <s v="ENEPRE"/>
    <d v="2026-02-19T08:24:39"/>
    <x v="689"/>
    <n v="1039476882"/>
    <s v="OLEIMY YASIRA DOMICO PERNIA"/>
    <s v="SIN DATOS"/>
    <s v="3234832599"/>
    <x v="695"/>
    <x v="41"/>
    <s v="190234200709408000"/>
    <x v="40"/>
    <x v="10"/>
    <s v="Region Occidente"/>
    <x v="1"/>
    <x v="0"/>
    <x v="7"/>
    <x v="689"/>
    <s v="9 días 08:24"/>
    <x v="590"/>
    <x v="0"/>
    <s v="SIN DATO"/>
    <s v="SIN DATO"/>
    <s v="SIN DATO"/>
    <s v="SIN DATO"/>
    <n v="-76.276801000000006"/>
    <n v="6.9571870000000002"/>
    <s v="SUR-ENE"/>
    <x v="4"/>
    <s v="1"/>
    <x v="0"/>
  </r>
  <r>
    <x v="696"/>
    <x v="3"/>
    <s v="NUEVO"/>
    <s v="ENEMVI"/>
    <d v="2026-02-19T08:45:27"/>
    <x v="690"/>
    <n v="71749562"/>
    <s v="HECTOR DE JESUS HERNANDEZ MARULANDA"/>
    <s v="4174724"/>
    <s v="3117932544"/>
    <x v="696"/>
    <x v="38"/>
    <s v="176057250000000000"/>
    <x v="37"/>
    <x v="6"/>
    <s v="ORIENTE-RMRT-Edwin F. Feria Torres"/>
    <x v="1"/>
    <x v="0"/>
    <x v="5"/>
    <x v="690"/>
    <s v="9 días 08:45"/>
    <x v="591"/>
    <x v="1"/>
    <s v="SIN DATO"/>
    <s v="SIN DATO"/>
    <s v="SIN DATO"/>
    <s v="SIN DATO"/>
    <n v="-75.150765500000006"/>
    <n v="6.2410829999999997"/>
    <s v="SUR-ENE"/>
    <x v="1"/>
    <s v="1"/>
    <x v="1"/>
  </r>
  <r>
    <x v="697"/>
    <x v="3"/>
    <s v="NUEVO"/>
    <s v="ENEMVI"/>
    <d v="2026-02-19T08:47:56"/>
    <x v="691"/>
    <n v="71749562"/>
    <s v="HECTOR DE JESUS HERNANDEZ MARULANDA"/>
    <s v="4174724"/>
    <s v="3117932544"/>
    <x v="697"/>
    <x v="34"/>
    <s v="188020601000000000"/>
    <x v="3"/>
    <x v="6"/>
    <s v="ORIENTE-RMRT-Edwin F. Feria Torres"/>
    <x v="1"/>
    <x v="0"/>
    <x v="5"/>
    <x v="691"/>
    <s v="9 días 08:47"/>
    <x v="592"/>
    <x v="1"/>
    <s v="SIN DATO"/>
    <s v="SIN DATO"/>
    <s v="SIN DATO"/>
    <s v="SIN DATO"/>
    <n v="-75.083819829999996"/>
    <n v="6.3054048299999996"/>
    <s v="SUR-ENE"/>
    <x v="1"/>
    <s v="1"/>
    <x v="1"/>
  </r>
  <r>
    <x v="698"/>
    <x v="3"/>
    <s v="NUEVO"/>
    <s v="ENEMVI"/>
    <d v="2026-02-19T08:50:44"/>
    <x v="692"/>
    <n v="71749562"/>
    <s v="HECTOR DE JESUS HERNANDEZ MARULANDA"/>
    <s v="4174724"/>
    <s v="3117932544"/>
    <x v="698"/>
    <x v="79"/>
    <s v="190021200770652000"/>
    <x v="78"/>
    <x v="6"/>
    <s v="ORIENTE-RMRT-Edwin F. Feria Torres"/>
    <x v="1"/>
    <x v="0"/>
    <x v="5"/>
    <x v="692"/>
    <s v="9 días 08:50"/>
    <x v="593"/>
    <x v="1"/>
    <s v="SIN DATO"/>
    <s v="SIN DATO"/>
    <s v="SIN DATO"/>
    <s v="SIN DATO"/>
    <n v="-75.080545549999997"/>
    <n v="6.3627117599999998"/>
    <s v="SUR-ENE"/>
    <x v="1"/>
    <s v="1"/>
    <x v="1"/>
  </r>
  <r>
    <x v="699"/>
    <x v="0"/>
    <s v="NUEVO"/>
    <s v="ENEDOM"/>
    <d v="2026-02-25T08:36:07"/>
    <x v="693"/>
    <n v="32491632"/>
    <s v="ENA ISABEL HERNANDEZ GUZMAN"/>
    <s v="SIN DATOS"/>
    <s v="3005113997"/>
    <x v="699"/>
    <x v="8"/>
    <s v="054918449330850216"/>
    <x v="8"/>
    <x v="0"/>
    <s v="Habilitación Viviendas Metrosur"/>
    <x v="0"/>
    <x v="0"/>
    <x v="0"/>
    <x v="693"/>
    <s v="5 días 08:36"/>
    <x v="162"/>
    <x v="0"/>
    <s v="SIN DATO"/>
    <s v="SIN DATO"/>
    <s v="SIN DATO"/>
    <s v="SIN DATO"/>
    <n v="-75.614562399999997"/>
    <n v="6.2650433699999999"/>
    <s v="SUR-ENE"/>
    <x v="0"/>
    <s v="1"/>
    <x v="0"/>
  </r>
  <r>
    <x v="700"/>
    <x v="3"/>
    <s v="NUEVO"/>
    <s v="ENEMVI"/>
    <d v="2026-02-19T09:15:26"/>
    <x v="694"/>
    <n v="71702622"/>
    <s v="JORGE WILSON FRANCO TRASLAVIÑA"/>
    <s v="SIN DATOS"/>
    <s v="3193091317"/>
    <x v="700"/>
    <x v="75"/>
    <s v="190856100147200000"/>
    <x v="74"/>
    <x v="6"/>
    <s v="Equipo Movimiento de Redes Suroeste"/>
    <x v="0"/>
    <x v="0"/>
    <x v="8"/>
    <x v="694"/>
    <s v="9 días 09:15"/>
    <x v="461"/>
    <x v="1"/>
    <s v="SIN DATO"/>
    <s v="SIN DATO"/>
    <s v="SIN DATO"/>
    <s v="SIN DATO"/>
    <n v="-75.624185789999999"/>
    <n v="5.6180092300000002"/>
    <s v="SUR-ENE"/>
    <x v="3"/>
    <s v="1"/>
    <x v="1"/>
  </r>
  <r>
    <x v="701"/>
    <x v="0"/>
    <s v="NUEVO"/>
    <s v="ENERES"/>
    <d v="2026-02-19T09:43:17"/>
    <x v="695"/>
    <n v="8639259"/>
    <s v="GABRIEL JAIME VALESQUEZ GARCES"/>
    <s v="SIN DATOS"/>
    <s v="3008100392"/>
    <x v="701"/>
    <x v="23"/>
    <s v="190616200352601000"/>
    <x v="23"/>
    <x v="1"/>
    <s v="Revisor Instalac. Regadas Oriente"/>
    <x v="1"/>
    <x v="0"/>
    <x v="1"/>
    <x v="695"/>
    <s v="9 días 09:43"/>
    <x v="594"/>
    <x v="0"/>
    <s v="SIN DATO"/>
    <s v="SIN DATO"/>
    <s v="SIN DATO"/>
    <s v="SIN DATO"/>
    <n v="-75.411080290000001"/>
    <n v="6.1851434799999998"/>
    <s v="SUR-ENE"/>
    <x v="1"/>
    <s v="1"/>
    <x v="0"/>
  </r>
  <r>
    <x v="702"/>
    <x v="2"/>
    <s v="NUEVO"/>
    <s v="ENENOR"/>
    <d v="2026-02-19T09:52:08"/>
    <x v="696"/>
    <n v="98549926"/>
    <s v="JULIO CESAR HIGUITA CEBALLOS"/>
    <s v="SIN DATOS"/>
    <s v="3007452017"/>
    <x v="702"/>
    <x v="8"/>
    <s v="147024423000000103"/>
    <x v="8"/>
    <x v="4"/>
    <s v="Revisor Instal. Regadas Metrosur"/>
    <x v="1"/>
    <x v="0"/>
    <x v="1"/>
    <x v="696"/>
    <s v="9 días 09:52"/>
    <x v="595"/>
    <x v="0"/>
    <s v="SIN DATO"/>
    <s v="SIN DATO"/>
    <s v="SIN DATO"/>
    <s v="SIN DATO"/>
    <n v="-75.652168959999997"/>
    <n v="6.29005335"/>
    <s v="SUR-ENE"/>
    <x v="0"/>
    <s v="1"/>
    <x v="0"/>
  </r>
  <r>
    <x v="703"/>
    <x v="2"/>
    <s v="NUEVO"/>
    <s v="ENENOR"/>
    <d v="2026-02-19T10:00:25"/>
    <x v="697"/>
    <n v="98549926"/>
    <s v="JULIO CESAR HIGUITA CEBALLOS"/>
    <s v="SIN DATOS"/>
    <s v="3007452017"/>
    <x v="703"/>
    <x v="8"/>
    <s v="147025423000009901"/>
    <x v="8"/>
    <x v="4"/>
    <s v="Revisor Instal. Regadas Metrosur"/>
    <x v="1"/>
    <x v="0"/>
    <x v="1"/>
    <x v="697"/>
    <s v="9 días 10:00"/>
    <x v="596"/>
    <x v="0"/>
    <s v="SIN DATO"/>
    <s v="SIN DATO"/>
    <s v="SIN DATO"/>
    <s v="SIN DATO"/>
    <n v="-75.655214720000004"/>
    <n v="6.2946441799999997"/>
    <s v="SUR-ENE"/>
    <x v="0"/>
    <s v="1"/>
    <x v="0"/>
  </r>
  <r>
    <x v="704"/>
    <x v="0"/>
    <s v="NUEVO"/>
    <s v="ENERES"/>
    <d v="2026-02-19T10:01:47"/>
    <x v="698"/>
    <n v="42781268"/>
    <s v="LIGIA DEL SOCORRO VARGAS RAMIREZ"/>
    <s v="2381129"/>
    <s v="3118374898"/>
    <x v="704"/>
    <x v="4"/>
    <s v="181033745000000001"/>
    <x v="4"/>
    <x v="1"/>
    <s v="Revisor Instalac. Regadas Oriente"/>
    <x v="1"/>
    <x v="0"/>
    <x v="1"/>
    <x v="698"/>
    <s v="9 días 10:01"/>
    <x v="597"/>
    <x v="0"/>
    <s v="SIN DATO"/>
    <s v="SIN DATO"/>
    <s v="SIN DATO"/>
    <s v="SIN DATO"/>
    <n v="-75.245557140000003"/>
    <n v="6.2499198199999997"/>
    <s v="SUR-ENE"/>
    <x v="1"/>
    <s v="1"/>
    <x v="0"/>
  </r>
  <r>
    <x v="705"/>
    <x v="3"/>
    <s v="NUEVO"/>
    <s v="ENEMVI"/>
    <d v="2026-02-19T10:10:42"/>
    <x v="699"/>
    <n v="15338217"/>
    <s v="RAFAEL ANTONIO CASTAÑEDA RAMIREZ"/>
    <s v="8454072"/>
    <s v="3127309998"/>
    <x v="705"/>
    <x v="83"/>
    <s v="190383100079000000"/>
    <x v="82"/>
    <x v="6"/>
    <s v="Equipo Movimiento de Redes Suroeste"/>
    <x v="0"/>
    <x v="0"/>
    <x v="8"/>
    <x v="699"/>
    <s v="9 días 10:10"/>
    <x v="324"/>
    <x v="1"/>
    <s v="SIN DATO"/>
    <s v="SIN DATO"/>
    <s v="SIN DATO"/>
    <s v="SIN DATO"/>
    <n v="-75.605171999999996"/>
    <n v="5.7465700000000002"/>
    <s v="SUR-ENE"/>
    <x v="3"/>
    <s v="1"/>
    <x v="1"/>
  </r>
  <r>
    <x v="706"/>
    <x v="3"/>
    <s v="NUEVO"/>
    <s v="ENEMVI"/>
    <d v="2026-02-19T10:19:22"/>
    <x v="700"/>
    <n v="21409081"/>
    <s v="ROCIO DE JESUS ESPINOSA DE MONTOYA"/>
    <s v="SIN DATOS"/>
    <s v="3127115458"/>
    <x v="706"/>
    <x v="27"/>
    <s v="190604100008460000"/>
    <x v="27"/>
    <x v="6"/>
    <s v="NORDESTE RMRT Fabio Andres Chaverra"/>
    <x v="0"/>
    <x v="0"/>
    <x v="8"/>
    <x v="700"/>
    <s v="9 días 10:19"/>
    <x v="598"/>
    <x v="1"/>
    <s v="SIN DATO"/>
    <s v="SIN DATO"/>
    <s v="SIN DATO"/>
    <s v="SIN DATO"/>
    <n v="-74.686963599999999"/>
    <n v="7.0278967699999999"/>
    <s v="SUR-ENE"/>
    <x v="2"/>
    <s v="1"/>
    <x v="1"/>
  </r>
  <r>
    <x v="707"/>
    <x v="2"/>
    <s v="NUEVO"/>
    <s v="ENENOR"/>
    <d v="2026-02-19T10:30:08"/>
    <x v="701"/>
    <n v="79551310"/>
    <s v="PABLO ANDRES CARDONA SALAZAR"/>
    <s v="SIN DATOS"/>
    <s v="3128182672"/>
    <x v="707"/>
    <x v="22"/>
    <s v="190607200478475001"/>
    <x v="22"/>
    <x v="4"/>
    <s v="Revisor Instalac. Regadas Oriente"/>
    <x v="1"/>
    <x v="0"/>
    <x v="1"/>
    <x v="701"/>
    <s v="9 días 10:30"/>
    <x v="599"/>
    <x v="0"/>
    <s v="SIN DATO"/>
    <s v="SIN DATO"/>
    <s v="SIN DATO"/>
    <s v="SIN DATO"/>
    <n v="-75.493402000000003"/>
    <n v="6.0281830000000003"/>
    <s v="SUR-ENE"/>
    <x v="1"/>
    <s v="1"/>
    <x v="0"/>
  </r>
  <r>
    <x v="708"/>
    <x v="3"/>
    <s v="NUEVO"/>
    <s v="ENEMVI"/>
    <d v="2026-02-19T10:43:01"/>
    <x v="702"/>
    <n v="3537096"/>
    <s v="JESUS ARNOLDO GOMEZ SERNA"/>
    <s v="SIN DATOS"/>
    <s v="3128698577"/>
    <x v="708"/>
    <x v="11"/>
    <s v="190377200592800000"/>
    <x v="11"/>
    <x v="6"/>
    <s v="ORIENTE-RMRT-Edwin F. Feria Torres"/>
    <x v="1"/>
    <x v="0"/>
    <x v="5"/>
    <x v="702"/>
    <s v="9 días 10:43"/>
    <x v="600"/>
    <x v="1"/>
    <s v="SIN DATO"/>
    <s v="SIN DATO"/>
    <s v="SIN DATO"/>
    <s v="SIN DATO"/>
    <n v="-75.494785890000003"/>
    <n v="5.9613369499999997"/>
    <s v="SUR-ENE"/>
    <x v="1"/>
    <s v="1"/>
    <x v="1"/>
  </r>
  <r>
    <x v="709"/>
    <x v="0"/>
    <s v="NUEVO"/>
    <s v="ENERES"/>
    <d v="2026-02-19T10:43:59"/>
    <x v="703"/>
    <n v="80717949"/>
    <s v="JUAN DAVID GOMEZ GUTIERREZ"/>
    <s v="SIN DATOS"/>
    <s v="3117271484"/>
    <x v="709"/>
    <x v="4"/>
    <s v="181053610150000001"/>
    <x v="4"/>
    <x v="1"/>
    <s v="Revisor Instalac. Regadas Oriente"/>
    <x v="1"/>
    <x v="0"/>
    <x v="1"/>
    <x v="703"/>
    <s v="9 días 10:43"/>
    <x v="601"/>
    <x v="0"/>
    <s v="SIN DATO"/>
    <s v="SIN DATO"/>
    <s v="SIN DATO"/>
    <s v="SIN DATO"/>
    <n v="-75.213094999999996"/>
    <n v="6.235087"/>
    <s v="SUR-ENE"/>
    <x v="1"/>
    <s v="1"/>
    <x v="0"/>
  </r>
  <r>
    <x v="710"/>
    <x v="2"/>
    <s v="NUEVO"/>
    <s v="ENENOR"/>
    <d v="2026-02-19T11:35:47"/>
    <x v="704"/>
    <n v="71593103"/>
    <s v="DAVID DE JESUS DURANGO RIVERA"/>
    <s v="SIN DATOS"/>
    <s v="3014303329"/>
    <x v="710"/>
    <x v="33"/>
    <s v="190149200741850029"/>
    <x v="33"/>
    <x v="4"/>
    <s v="Revisor Instalac. Regadas Oriente"/>
    <x v="1"/>
    <x v="0"/>
    <x v="1"/>
    <x v="704"/>
    <s v="9 días 11:35"/>
    <x v="602"/>
    <x v="0"/>
    <s v="SIN DATO"/>
    <s v="SIN DATO"/>
    <s v="SIN DATO"/>
    <s v="SIN DATO"/>
    <n v="-75.348105000000004"/>
    <n v="6.0628120000000001"/>
    <s v="SUR-ENE"/>
    <x v="1"/>
    <s v="1"/>
    <x v="0"/>
  </r>
  <r>
    <x v="711"/>
    <x v="2"/>
    <s v="NUEVO"/>
    <s v="ENENOR"/>
    <d v="2026-02-19T11:36:08"/>
    <x v="705"/>
    <n v="98668562"/>
    <s v="CARLOS FERNANDO GAVIRIA CORREA"/>
    <s v="SIN DATOS"/>
    <s v="3054698877"/>
    <x v="711"/>
    <x v="22"/>
    <s v="190607200478606001"/>
    <x v="22"/>
    <x v="4"/>
    <s v="Revisor Instalac. Regadas Oriente"/>
    <x v="1"/>
    <x v="0"/>
    <x v="1"/>
    <x v="705"/>
    <s v="9 días 11:36"/>
    <x v="603"/>
    <x v="0"/>
    <s v="SIN DATO"/>
    <s v="SIN DATO"/>
    <s v="SIN DATO"/>
    <s v="SIN DATO"/>
    <n v="-75.486127999999994"/>
    <n v="6.0289770000000003"/>
    <s v="SUR-ENE"/>
    <x v="1"/>
    <s v="1"/>
    <x v="0"/>
  </r>
  <r>
    <x v="712"/>
    <x v="0"/>
    <s v="NUEVO"/>
    <s v="ENERES"/>
    <d v="2026-02-19T11:50:31"/>
    <x v="706"/>
    <n v="1038404617"/>
    <s v="JUNA FERNANDO ROJAS ZULUAGA"/>
    <s v="SIN DATOS"/>
    <s v="3216710264"/>
    <x v="712"/>
    <x v="5"/>
    <s v="190440200600300003"/>
    <x v="5"/>
    <x v="1"/>
    <s v="Revisor Instalac. Regadas Oriente"/>
    <x v="1"/>
    <x v="0"/>
    <x v="1"/>
    <x v="706"/>
    <s v="9 días 11:50"/>
    <x v="480"/>
    <x v="0"/>
    <s v="SIN DATO"/>
    <s v="SIN DATO"/>
    <s v="SIN DATO"/>
    <s v="SIN DATO"/>
    <n v="-75.328044509999998"/>
    <n v="6.1413531800000003"/>
    <s v="SUR-ENE"/>
    <x v="1"/>
    <s v="1"/>
    <x v="0"/>
  </r>
  <r>
    <x v="713"/>
    <x v="0"/>
    <s v="NUEVO"/>
    <s v="ENERES"/>
    <d v="2026-02-19T12:57:16"/>
    <x v="707"/>
    <n v="1038798518"/>
    <s v="DANIEL GUERRA MONTOYA"/>
    <s v="SIN DATOS"/>
    <s v="3207465743"/>
    <x v="713"/>
    <x v="8"/>
    <s v="147006692003000202"/>
    <x v="8"/>
    <x v="1"/>
    <s v="Revisor Instal. Regadas Metrosur"/>
    <x v="1"/>
    <x v="0"/>
    <x v="1"/>
    <x v="707"/>
    <s v="9 días 12:57"/>
    <x v="604"/>
    <x v="0"/>
    <s v="SIN DATO"/>
    <s v="SIN DATO"/>
    <s v="SIN DATO"/>
    <s v="SIN DATO"/>
    <n v="-75.654886000000005"/>
    <n v="6.2706119999999999"/>
    <s v="SUR-ENE"/>
    <x v="0"/>
    <s v="1"/>
    <x v="0"/>
  </r>
  <r>
    <x v="714"/>
    <x v="3"/>
    <s v="NUEVO"/>
    <s v="ENEMVI"/>
    <d v="2026-02-19T13:11:35"/>
    <x v="708"/>
    <n v="15263453"/>
    <s v="WILSON ANTONIO SUAREZ ORTIZ"/>
    <s v="SIN DATOS"/>
    <s v="3202966921"/>
    <x v="714"/>
    <x v="25"/>
    <s v="190240200393830000"/>
    <x v="25"/>
    <x v="6"/>
    <s v="Region Occidente"/>
    <x v="1"/>
    <x v="0"/>
    <x v="5"/>
    <x v="708"/>
    <s v="9 días 13:11"/>
    <x v="605"/>
    <x v="1"/>
    <s v="SIN DATO"/>
    <s v="SIN DATO"/>
    <s v="SIN DATO"/>
    <s v="SIN DATO"/>
    <n v="-75.732077680000003"/>
    <n v="6.3410440599999998"/>
    <s v="SUR-ENE"/>
    <x v="4"/>
    <s v="1"/>
    <x v="1"/>
  </r>
  <r>
    <x v="715"/>
    <x v="3"/>
    <s v="NUEVO"/>
    <s v="ENEMVI"/>
    <d v="2026-02-19T13:43:41"/>
    <x v="709"/>
    <n v="43284086"/>
    <s v="ALEJANDRA PATRICIA HENAO ARANGO"/>
    <s v="SIN DATOS"/>
    <s v="3113760268"/>
    <x v="715"/>
    <x v="45"/>
    <s v="190033200936700001"/>
    <x v="44"/>
    <x v="6"/>
    <s v="Equipo Movimiento de Redes Suroeste"/>
    <x v="1"/>
    <x v="0"/>
    <x v="5"/>
    <x v="709"/>
    <s v="9 días 13:43"/>
    <x v="606"/>
    <x v="1"/>
    <s v="SIN DATO"/>
    <s v="SIN DATO"/>
    <s v="SIN DATO"/>
    <s v="SIN DATO"/>
    <n v="-75.894305669999994"/>
    <n v="5.6816337800000003"/>
    <s v="SUR-ENE"/>
    <x v="3"/>
    <s v="1"/>
    <x v="1"/>
  </r>
  <r>
    <x v="716"/>
    <x v="3"/>
    <s v="NUEVO"/>
    <s v="ENEMVI"/>
    <d v="2026-02-19T14:01:49"/>
    <x v="710"/>
    <n v="3352553"/>
    <s v="FREDY LEON RESTREPO ALVAREZ"/>
    <s v="SIN DATOS"/>
    <s v="3116492133"/>
    <x v="716"/>
    <x v="7"/>
    <s v="190318203124458000"/>
    <x v="7"/>
    <x v="6"/>
    <s v="ORIENTE-RMRT-Edwin F. Feria Torres"/>
    <x v="1"/>
    <x v="0"/>
    <x v="5"/>
    <x v="710"/>
    <s v="9 días 14:01"/>
    <x v="607"/>
    <x v="1"/>
    <s v="SIN DATO"/>
    <s v="SIN DATO"/>
    <s v="SIN DATO"/>
    <s v="SIN DATO"/>
    <n v="-75.457324"/>
    <n v="6.3189659999999996"/>
    <s v="SUR-ENE"/>
    <x v="1"/>
    <s v="1"/>
    <x v="1"/>
  </r>
  <r>
    <x v="717"/>
    <x v="0"/>
    <s v="NUEVO"/>
    <s v="ENERES"/>
    <d v="2026-02-19T14:15:03"/>
    <x v="711"/>
    <n v="70000526"/>
    <s v="LUIS FERNANDO HENAO HINCAPIE"/>
    <s v="8498865"/>
    <s v="3215799179"/>
    <x v="717"/>
    <x v="16"/>
    <s v="190576200511400001"/>
    <x v="17"/>
    <x v="1"/>
    <s v="Revisor Instala. Regadas Suroeste"/>
    <x v="1"/>
    <x v="0"/>
    <x v="1"/>
    <x v="711"/>
    <s v="9 días 14:15"/>
    <x v="608"/>
    <x v="0"/>
    <s v="SIN DATO"/>
    <s v="SIN DATO"/>
    <s v="SIN DATO"/>
    <s v="SIN DATO"/>
    <n v="-75.839756170000001"/>
    <n v="5.7961837999999997"/>
    <s v="SUR-ENE"/>
    <x v="3"/>
    <s v="1"/>
    <x v="0"/>
  </r>
  <r>
    <x v="718"/>
    <x v="3"/>
    <s v="NUEVO"/>
    <s v="ENEMVI"/>
    <d v="2026-02-19T14:19:25"/>
    <x v="712"/>
    <n v="890981995"/>
    <s v="MUNICIPIO LA UNION-"/>
    <s v="5560610"/>
    <s v="3207107634"/>
    <x v="718"/>
    <x v="19"/>
    <s v="900054000001989833"/>
    <x v="19"/>
    <x v="6"/>
    <s v="ORIENTE-RMRT-Edwin F. Feria Torres"/>
    <x v="0"/>
    <x v="0"/>
    <x v="8"/>
    <x v="712"/>
    <s v="9 días 14:19"/>
    <x v="609"/>
    <x v="2"/>
    <s v="SIN DATO"/>
    <s v="SIN DATO"/>
    <s v="SIN DATO"/>
    <s v="SIN DATO"/>
    <n v="-75.354416146999895"/>
    <n v="5.9405665720000203"/>
    <s v="SUR-ENE"/>
    <x v="1"/>
    <s v="1"/>
    <x v="2"/>
  </r>
  <r>
    <x v="719"/>
    <x v="0"/>
    <s v="CAMBI"/>
    <s v="ENERES"/>
    <d v="2026-02-19T14:19:57"/>
    <x v="713"/>
    <n v="71947349"/>
    <s v="FERNEY AVENDAÑO ZAPATA"/>
    <s v="6038540"/>
    <s v="3127061936"/>
    <x v="719"/>
    <x v="8"/>
    <s v="122008300000000000"/>
    <x v="8"/>
    <x v="5"/>
    <s v="METROSUR Vin. Leg. Ref. Concentrada"/>
    <x v="1"/>
    <x v="0"/>
    <x v="1"/>
    <x v="713"/>
    <s v="9 días 14:19"/>
    <x v="610"/>
    <x v="0"/>
    <s v="SIN DATO"/>
    <s v="SIN DATO"/>
    <s v="SIN DATO"/>
    <s v="SIN DATO"/>
    <n v="-75.514468100000002"/>
    <n v="6.2444845100000004"/>
    <s v="SUR-ENE"/>
    <x v="0"/>
    <s v="2"/>
    <x v="0"/>
  </r>
  <r>
    <x v="720"/>
    <x v="0"/>
    <s v="NUEVO"/>
    <s v="ENERES"/>
    <d v="2026-02-19T14:23:31"/>
    <x v="714"/>
    <n v="1001724858"/>
    <s v="MARIANA BLANDON SANTA"/>
    <s v="SIN DATOS"/>
    <s v="3207558367"/>
    <x v="720"/>
    <x v="33"/>
    <s v="190149200813735001"/>
    <x v="33"/>
    <x v="1"/>
    <s v="Revisor Instalac. Regadas Oriente"/>
    <x v="1"/>
    <x v="0"/>
    <x v="1"/>
    <x v="714"/>
    <s v="9 días 14:23"/>
    <x v="611"/>
    <x v="0"/>
    <s v="SIN DATO"/>
    <s v="SIN DATO"/>
    <s v="SIN DATO"/>
    <s v="SIN DATO"/>
    <n v="-75.321154620000002"/>
    <n v="6.0485310999999999"/>
    <s v="SUR-ENE"/>
    <x v="1"/>
    <s v="1"/>
    <x v="0"/>
  </r>
  <r>
    <x v="721"/>
    <x v="2"/>
    <s v="NUEVO"/>
    <s v="ENENOR"/>
    <d v="2026-02-19T14:33:12"/>
    <x v="715"/>
    <n v="1048019707"/>
    <s v="JAIRO ALBERTO LORA RIVERA"/>
    <s v="SIN DATOS"/>
    <s v="3128537178"/>
    <x v="721"/>
    <x v="40"/>
    <s v="190042200837052110"/>
    <x v="39"/>
    <x v="4"/>
    <s v="Region Occidente"/>
    <x v="1"/>
    <x v="0"/>
    <x v="1"/>
    <x v="715"/>
    <s v="9 días 14:33"/>
    <x v="612"/>
    <x v="0"/>
    <s v="SIN DATO"/>
    <s v="SIN DATO"/>
    <s v="SIN DATO"/>
    <s v="SIN DATO"/>
    <n v="-75.835640999999995"/>
    <n v="6.5159890000000003"/>
    <s v="SUR-ENE"/>
    <x v="4"/>
    <s v="1"/>
    <x v="0"/>
  </r>
  <r>
    <x v="722"/>
    <x v="0"/>
    <s v="NUEVO"/>
    <s v="ENERES"/>
    <d v="2026-02-19T14:38:41"/>
    <x v="716"/>
    <n v="8315540"/>
    <s v="JAIME ANTONIO HINCAPIE FLOREZ"/>
    <s v="3093796"/>
    <s v="3161454678"/>
    <x v="722"/>
    <x v="16"/>
    <s v="190576200511400003"/>
    <x v="17"/>
    <x v="1"/>
    <s v="Revisor Instala. Regadas Suroeste"/>
    <x v="1"/>
    <x v="0"/>
    <x v="1"/>
    <x v="716"/>
    <s v="9 días 14:38"/>
    <x v="613"/>
    <x v="0"/>
    <s v="SIN DATO"/>
    <s v="SIN DATO"/>
    <s v="SIN DATO"/>
    <s v="SIN DATO"/>
    <n v="-75.839756170000001"/>
    <n v="5.7961837999999997"/>
    <s v="SUR-ENE"/>
    <x v="3"/>
    <s v="1"/>
    <x v="0"/>
  </r>
  <r>
    <x v="723"/>
    <x v="0"/>
    <s v="NUEVO"/>
    <s v="ENERES"/>
    <d v="2026-02-19T14:49:43"/>
    <x v="717"/>
    <n v="32392888"/>
    <s v="OLGA ALEIDA ZULUAGA PELAEZ"/>
    <s v="SIN DATOS"/>
    <s v="3136307924"/>
    <x v="723"/>
    <x v="51"/>
    <s v="190197200847605002"/>
    <x v="50"/>
    <x v="1"/>
    <s v="Revisor Instalac. Regadas Oriente"/>
    <x v="1"/>
    <x v="0"/>
    <x v="1"/>
    <x v="717"/>
    <s v="9 días 14:49"/>
    <x v="614"/>
    <x v="0"/>
    <s v="SIN DATO"/>
    <s v="SIN DATO"/>
    <s v="SIN DATO"/>
    <s v="SIN DATO"/>
    <n v="-75.142037340000002"/>
    <n v="6.0109041400000001"/>
    <s v="SUR-ENE"/>
    <x v="1"/>
    <s v="1"/>
    <x v="0"/>
  </r>
  <r>
    <x v="724"/>
    <x v="3"/>
    <s v="NUEVO"/>
    <s v="ENEMVI"/>
    <d v="2026-02-19T14:55:32"/>
    <x v="718"/>
    <n v="1039681160"/>
    <s v="MARIA DEL PILAR BOHORQUEZ CALDERON"/>
    <s v="SIN DATOS"/>
    <s v="3233260571"/>
    <x v="724"/>
    <x v="35"/>
    <s v="190580103977800000"/>
    <x v="34"/>
    <x v="6"/>
    <s v="NORDESTE RMRT Fabio Andres Chaverra"/>
    <x v="0"/>
    <x v="0"/>
    <x v="8"/>
    <x v="718"/>
    <s v="9 días 14:55"/>
    <x v="615"/>
    <x v="1"/>
    <s v="SIN DATO"/>
    <s v="SIN DATO"/>
    <s v="SIN DATO"/>
    <s v="SIN DATO"/>
    <n v="-74.411442629999996"/>
    <n v="6.4835046500000004"/>
    <s v="SUR-ENE"/>
    <x v="2"/>
    <s v="1"/>
    <x v="1"/>
  </r>
  <r>
    <x v="725"/>
    <x v="3"/>
    <s v="NUEVO"/>
    <s v="ENEMVI"/>
    <d v="2026-02-19T14:59:56"/>
    <x v="719"/>
    <n v="1022093003"/>
    <s v="GUSTAVO ADOLFO CIRO LEZCANO"/>
    <s v="SIN DATOS"/>
    <s v="3148876497"/>
    <x v="725"/>
    <x v="37"/>
    <s v="190130200773000000"/>
    <x v="36"/>
    <x v="6"/>
    <s v="Equipo Movimiento de Redes Suroeste"/>
    <x v="1"/>
    <x v="0"/>
    <x v="5"/>
    <x v="719"/>
    <s v="9 días 14:59"/>
    <x v="616"/>
    <x v="1"/>
    <s v="SIN DATO"/>
    <s v="SIN DATO"/>
    <s v="SIN DATO"/>
    <s v="SIN DATO"/>
    <n v="-75.672787470000003"/>
    <n v="6.0420692899999997"/>
    <s v="SUR-ENE"/>
    <x v="0"/>
    <s v="1"/>
    <x v="1"/>
  </r>
  <r>
    <x v="726"/>
    <x v="3"/>
    <s v="NUEVO"/>
    <s v="ENEMVI"/>
    <d v="2026-02-19T15:07:39"/>
    <x v="720"/>
    <n v="71452261"/>
    <s v="EDWIN ALEJANDRO CHAVERRA MARIN"/>
    <s v="SIN DATOS"/>
    <s v="3218505992"/>
    <x v="726"/>
    <x v="15"/>
    <s v="190858200505540000"/>
    <x v="16"/>
    <x v="6"/>
    <s v="NORDESTE RMRT Fabio Andres Chaverra"/>
    <x v="1"/>
    <x v="0"/>
    <x v="5"/>
    <x v="720"/>
    <s v="9 días 15:07"/>
    <x v="617"/>
    <x v="1"/>
    <s v="SIN DATO"/>
    <s v="SIN DATO"/>
    <s v="SIN DATO"/>
    <s v="SIN DATO"/>
    <n v="-74.59779743"/>
    <n v="6.7472110000000001"/>
    <s v="SUR-ENE"/>
    <x v="2"/>
    <s v="1"/>
    <x v="1"/>
  </r>
  <r>
    <x v="727"/>
    <x v="0"/>
    <s v="NUEVO"/>
    <s v="ENERES"/>
    <d v="2026-02-19T15:08:27"/>
    <x v="721"/>
    <n v="3437076"/>
    <s v="JAIRO DE JESUS TRUJILLO QUINTERO"/>
    <s v="SIN DATOS"/>
    <s v="3116034869"/>
    <x v="727"/>
    <x v="33"/>
    <s v="190149200818190001"/>
    <x v="33"/>
    <x v="1"/>
    <s v="Revisor Instalac. Regadas Oriente"/>
    <x v="1"/>
    <x v="0"/>
    <x v="1"/>
    <x v="721"/>
    <s v="9 días 15:08"/>
    <x v="618"/>
    <x v="0"/>
    <s v="SIN DATO"/>
    <s v="SIN DATO"/>
    <s v="SIN DATO"/>
    <s v="SIN DATO"/>
    <n v="-75.249004999999997"/>
    <n v="5.9810049999999997"/>
    <s v="SUR-ENE"/>
    <x v="1"/>
    <s v="1"/>
    <x v="0"/>
  </r>
  <r>
    <x v="728"/>
    <x v="0"/>
    <s v="NUEVO"/>
    <s v="ENEDOM"/>
    <d v="2026-02-27T06:31:39"/>
    <x v="722"/>
    <n v="1007755976"/>
    <s v="BREIDER STIVEN SILVA MADRID"/>
    <s v="SIN DATOS"/>
    <s v="3152179148"/>
    <x v="728"/>
    <x v="27"/>
    <s v="190604100346220001"/>
    <x v="27"/>
    <x v="0"/>
    <s v="Region Nordeste"/>
    <x v="0"/>
    <x v="0"/>
    <x v="0"/>
    <x v="722"/>
    <s v="3 días 06:31"/>
    <x v="619"/>
    <x v="1"/>
    <s v="SIN DATO"/>
    <s v="SIN DATO"/>
    <s v="SIN DATO"/>
    <s v="SIN DATO"/>
    <n v="-74.706153920000006"/>
    <n v="7.0322172199999997"/>
    <s v="SUR-ENE"/>
    <x v="2"/>
    <s v="1"/>
    <x v="1"/>
  </r>
  <r>
    <x v="729"/>
    <x v="0"/>
    <s v="NUEVO"/>
    <s v="ENERES"/>
    <d v="2026-02-19T15:20:40"/>
    <x v="723"/>
    <n v="41787875"/>
    <s v="MARTHA LUCIA SANDOVAL LACHE"/>
    <s v="SIN DATOS"/>
    <s v="3136307924"/>
    <x v="729"/>
    <x v="51"/>
    <s v="190197200665720001"/>
    <x v="50"/>
    <x v="1"/>
    <s v="Revisor Instalac. Regadas Oriente"/>
    <x v="1"/>
    <x v="0"/>
    <x v="1"/>
    <x v="723"/>
    <s v="9 días 15:20"/>
    <x v="620"/>
    <x v="0"/>
    <s v="SIN DATO"/>
    <s v="SIN DATO"/>
    <s v="SIN DATO"/>
    <s v="SIN DATO"/>
    <n v="-75.111411630000006"/>
    <n v="6.0262691799999999"/>
    <s v="SUR-ENE"/>
    <x v="1"/>
    <s v="1"/>
    <x v="0"/>
  </r>
  <r>
    <x v="730"/>
    <x v="0"/>
    <s v="NUEVO"/>
    <s v="ENERES"/>
    <d v="2026-02-19T15:23:27"/>
    <x v="724"/>
    <n v="1038540759"/>
    <s v="DIANA MYLEIDA MUÑOZ GALEANO"/>
    <s v="SIN DATOS"/>
    <s v="3143136854"/>
    <x v="730"/>
    <x v="2"/>
    <s v="190604200260092008"/>
    <x v="2"/>
    <x v="1"/>
    <s v="Region Nordeste"/>
    <x v="1"/>
    <x v="0"/>
    <x v="1"/>
    <x v="724"/>
    <s v="9 días 15:23"/>
    <x v="621"/>
    <x v="0"/>
    <s v="SIN DATO"/>
    <s v="SIN DATO"/>
    <s v="SIN DATO"/>
    <s v="SIN DATO"/>
    <n v="-74.726273000000006"/>
    <n v="6.9931720000000004"/>
    <s v="SUR-ENE"/>
    <x v="2"/>
    <s v="1"/>
    <x v="0"/>
  </r>
  <r>
    <x v="731"/>
    <x v="1"/>
    <s v="NUEVO"/>
    <s v="ENECNX"/>
    <d v="2026-02-27T15:25:32"/>
    <x v="725"/>
    <n v="1001755693"/>
    <s v="MARIANA HENAO GOMEZ"/>
    <s v="SIN DATOS"/>
    <s v="3219125223"/>
    <x v="731"/>
    <x v="23"/>
    <s v="190616100403427001"/>
    <x v="23"/>
    <x v="3"/>
    <s v="Revisor Punto de Conexión Oriente"/>
    <x v="0"/>
    <x v="0"/>
    <x v="4"/>
    <x v="725"/>
    <s v="3 días 15:25"/>
    <x v="622"/>
    <x v="0"/>
    <s v="SIN DATO"/>
    <s v="SIN DATO"/>
    <s v="SIN DATO"/>
    <s v="SIN DATO"/>
    <n v="-75.385746470000001"/>
    <n v="6.1642266000000001"/>
    <s v="SUR-ENE"/>
    <x v="1"/>
    <s v="2"/>
    <x v="0"/>
  </r>
  <r>
    <x v="732"/>
    <x v="3"/>
    <s v="NUEVO"/>
    <s v="ENEMVI"/>
    <d v="2026-02-19T15:38:17"/>
    <x v="726"/>
    <n v="71175486"/>
    <s v="HENRY NORBERTO BARRERA BUILES"/>
    <s v="8463626"/>
    <s v="3012699582"/>
    <x v="732"/>
    <x v="13"/>
    <s v="190679100199130000"/>
    <x v="14"/>
    <x v="6"/>
    <s v="Equipo Movimiento de Redes Suroeste"/>
    <x v="0"/>
    <x v="0"/>
    <x v="8"/>
    <x v="726"/>
    <s v="9 días 15:38"/>
    <x v="623"/>
    <x v="1"/>
    <s v="SIN DATO"/>
    <s v="SIN DATO"/>
    <s v="SIN DATO"/>
    <s v="SIN DATO"/>
    <n v="-75.57170653"/>
    <n v="5.88257926"/>
    <s v="SUR-ENE"/>
    <x v="3"/>
    <s v="1"/>
    <x v="1"/>
  </r>
  <r>
    <x v="733"/>
    <x v="0"/>
    <s v="NUEVO"/>
    <s v="ENEDOM"/>
    <d v="2026-02-24T14:09:09"/>
    <x v="727"/>
    <n v="98535701"/>
    <s v="ANGEL LEAL LOZANO"/>
    <s v="SIN DATOS"/>
    <s v="3504474523"/>
    <x v="733"/>
    <x v="0"/>
    <s v="163004865010000202"/>
    <x v="0"/>
    <x v="0"/>
    <s v="Habilitación Viviendas Metrosur"/>
    <x v="0"/>
    <x v="0"/>
    <x v="0"/>
    <x v="727"/>
    <s v="6 días 14:09"/>
    <x v="624"/>
    <x v="0"/>
    <s v="SIN DATO"/>
    <s v="SIN DATO"/>
    <s v="SIN DATO"/>
    <s v="SIN DATO"/>
    <n v="-75.601557080000006"/>
    <n v="6.1937712500000002"/>
    <s v="SUR-ENE"/>
    <x v="0"/>
    <s v="1"/>
    <x v="0"/>
  </r>
  <r>
    <x v="734"/>
    <x v="3"/>
    <s v="NUEVO"/>
    <s v="ENEMVI"/>
    <d v="2026-02-19T15:46:39"/>
    <x v="728"/>
    <n v="39388272"/>
    <s v="MARIA LEIDY CUERVO CORRALES"/>
    <s v="SIN DATOS"/>
    <s v="3215815981"/>
    <x v="734"/>
    <x v="13"/>
    <s v="190680200476800000"/>
    <x v="14"/>
    <x v="6"/>
    <s v="Equipo Movimiento de Redes Suroeste"/>
    <x v="1"/>
    <x v="0"/>
    <x v="5"/>
    <x v="728"/>
    <s v="9 días 15:46"/>
    <x v="625"/>
    <x v="1"/>
    <s v="SIN DATO"/>
    <s v="SIN DATO"/>
    <s v="SIN DATO"/>
    <s v="SIN DATO"/>
    <n v="-75.577733710000004"/>
    <n v="5.9250753300000003"/>
    <s v="SUR-ENE"/>
    <x v="3"/>
    <s v="1"/>
    <x v="1"/>
  </r>
  <r>
    <x v="735"/>
    <x v="3"/>
    <s v="NUEVO"/>
    <s v="ENEMVI"/>
    <d v="2026-02-19T15:56:56"/>
    <x v="729"/>
    <n v="70630460"/>
    <s v="ALVARO DE JOSE SANCHEZ FONNEGRA"/>
    <s v="4715434"/>
    <s v="3105073586"/>
    <x v="735"/>
    <x v="55"/>
    <s v="190138200817555000"/>
    <x v="54"/>
    <x v="6"/>
    <s v="Region Occidente"/>
    <x v="1"/>
    <x v="0"/>
    <x v="5"/>
    <x v="729"/>
    <s v="9 días 15:56"/>
    <x v="626"/>
    <x v="1"/>
    <s v="SIN DATO"/>
    <s v="SIN DATO"/>
    <s v="SIN DATO"/>
    <s v="SIN DATO"/>
    <n v="-76.071492180000007"/>
    <n v="6.8486275399999998"/>
    <s v="SUR-ENE"/>
    <x v="4"/>
    <s v="1"/>
    <x v="1"/>
  </r>
  <r>
    <x v="736"/>
    <x v="2"/>
    <s v="NUEVO"/>
    <s v="ENENOR"/>
    <d v="2026-02-19T15:57:04"/>
    <x v="730"/>
    <n v="1040750956"/>
    <s v="BENJAMIN HERRERA"/>
    <s v="SIN DATOS"/>
    <s v="3502317674"/>
    <x v="736"/>
    <x v="7"/>
    <s v="130023595050000006"/>
    <x v="7"/>
    <x v="4"/>
    <s v="Revisor Instalac. Regadas Oriente"/>
    <x v="1"/>
    <x v="0"/>
    <x v="1"/>
    <x v="730"/>
    <s v="9 días 15:57"/>
    <x v="627"/>
    <x v="0"/>
    <s v="SIN DATO"/>
    <s v="SIN DATO"/>
    <s v="SIN DATO"/>
    <s v="SIN DATO"/>
    <n v="-75.477000680000003"/>
    <n v="6.2314278099999996"/>
    <s v="SUR-ENE"/>
    <x v="1"/>
    <s v="1"/>
    <x v="0"/>
  </r>
  <r>
    <x v="737"/>
    <x v="4"/>
    <s v="NUEVO"/>
    <s v="ENEPRE"/>
    <d v="2026-02-19T16:02:47"/>
    <x v="731"/>
    <n v="98452330"/>
    <s v="HECTOR ALONSO GALLEGO BETANCUR"/>
    <s v="7346374"/>
    <s v="3127346374"/>
    <x v="737"/>
    <x v="78"/>
    <s v="190091100136500000"/>
    <x v="77"/>
    <x v="10"/>
    <s v="Energía Prepago Suroeste"/>
    <x v="0"/>
    <x v="0"/>
    <x v="7"/>
    <x v="731"/>
    <s v="9 días 16:02"/>
    <x v="628"/>
    <x v="0"/>
    <s v="SIN DATO"/>
    <s v="SIN DATO"/>
    <s v="SIN DATO"/>
    <s v="SIN DATO"/>
    <n v="-75.974662530000003"/>
    <n v="5.7447269800000003"/>
    <s v="SUR-ENE"/>
    <x v="3"/>
    <s v="1"/>
    <x v="0"/>
  </r>
  <r>
    <x v="738"/>
    <x v="0"/>
    <s v="CAMBI"/>
    <s v="ENERES"/>
    <d v="2026-02-19T16:03:49"/>
    <x v="732"/>
    <n v="71664405"/>
    <s v="MAURICIO MONTOYA VILLADA"/>
    <s v="SIN DATOS"/>
    <s v="3103920461"/>
    <x v="738"/>
    <x v="22"/>
    <s v="190607200504162000"/>
    <x v="22"/>
    <x v="5"/>
    <s v="Revisor Instalac. Regadas Oriente"/>
    <x v="1"/>
    <x v="0"/>
    <x v="1"/>
    <x v="732"/>
    <s v="9 días 16:03"/>
    <x v="629"/>
    <x v="0"/>
    <s v="SIN DATO"/>
    <s v="SIN DATO"/>
    <s v="SIN DATO"/>
    <s v="SIN DATO"/>
    <n v="-75.466300099999998"/>
    <n v="6.0856370000000002"/>
    <s v="SUR-ENE"/>
    <x v="1"/>
    <s v="2"/>
    <x v="0"/>
  </r>
  <r>
    <x v="739"/>
    <x v="0"/>
    <s v="NUEVO"/>
    <s v="ENERES"/>
    <d v="2026-02-19T16:06:02"/>
    <x v="733"/>
    <n v="43877994"/>
    <s v="DEISY ANDREA VALENCIA CARDONA"/>
    <s v="SIN DATOS"/>
    <s v="3127306899"/>
    <x v="739"/>
    <x v="33"/>
    <s v="190149200582160002"/>
    <x v="33"/>
    <x v="1"/>
    <s v="Revisor Instalac. Regadas Oriente"/>
    <x v="1"/>
    <x v="0"/>
    <x v="1"/>
    <x v="733"/>
    <s v="9 días 16:06"/>
    <x v="630"/>
    <x v="0"/>
    <s v="SIN DATO"/>
    <s v="SIN DATO"/>
    <s v="SIN DATO"/>
    <s v="SIN DATO"/>
    <n v="-75.329298829999999"/>
    <n v="6.0922718199999997"/>
    <s v="SUR-ENE"/>
    <x v="1"/>
    <s v="1"/>
    <x v="0"/>
  </r>
  <r>
    <x v="740"/>
    <x v="0"/>
    <s v="NUEVO"/>
    <s v="ENEDOM"/>
    <d v="2026-02-27T14:25:33"/>
    <x v="734"/>
    <n v="21665414"/>
    <s v="DORA ALEIDA GARCIA QUINTERO"/>
    <s v="SIN DATOS"/>
    <s v="3143683771"/>
    <x v="740"/>
    <x v="52"/>
    <s v="190653100036410001"/>
    <x v="51"/>
    <x v="0"/>
    <s v="Habilitación Viviendas Oriente"/>
    <x v="0"/>
    <x v="0"/>
    <x v="0"/>
    <x v="734"/>
    <s v="3 días 14:25"/>
    <x v="631"/>
    <x v="1"/>
    <s v="SIN DATO"/>
    <s v="SIN DATO"/>
    <s v="SIN DATO"/>
    <s v="SIN DATO"/>
    <n v="-75.101353180000004"/>
    <n v="5.96051091"/>
    <s v="SUR-ENE"/>
    <x v="1"/>
    <s v="1"/>
    <x v="1"/>
  </r>
  <r>
    <x v="741"/>
    <x v="0"/>
    <s v="NUEVO"/>
    <s v="ENERES"/>
    <d v="2026-02-19T16:28:21"/>
    <x v="735"/>
    <n v="42889922"/>
    <s v="ADRIANA MARIA DE LA ROSA BURGOS"/>
    <s v="SIN DATOS"/>
    <s v="3147089259"/>
    <x v="741"/>
    <x v="7"/>
    <s v="130018851000000003"/>
    <x v="7"/>
    <x v="1"/>
    <s v="Revisor Instalac. Regadas Oriente"/>
    <x v="1"/>
    <x v="0"/>
    <x v="1"/>
    <x v="735"/>
    <s v="9 días 16:28"/>
    <x v="632"/>
    <x v="0"/>
    <s v="SIN DATO"/>
    <s v="SIN DATO"/>
    <s v="SIN DATO"/>
    <s v="SIN DATO"/>
    <n v="-75.473987829999999"/>
    <n v="6.2014866700000004"/>
    <s v="SUR-ENE"/>
    <x v="1"/>
    <s v="1"/>
    <x v="0"/>
  </r>
  <r>
    <x v="742"/>
    <x v="0"/>
    <s v="NUEVO"/>
    <s v="ENERES"/>
    <d v="2026-02-19T16:30:41"/>
    <x v="736"/>
    <n v="70725001"/>
    <s v="JAIME ANTONIO MARIN MANRIQUE"/>
    <s v="SIN DATOS"/>
    <s v="3128314530"/>
    <x v="742"/>
    <x v="4"/>
    <s v="181005020000000001"/>
    <x v="4"/>
    <x v="1"/>
    <s v="Revisor Instalac. Regadas Oriente"/>
    <x v="1"/>
    <x v="0"/>
    <x v="1"/>
    <x v="736"/>
    <s v="9 días 16:30"/>
    <x v="633"/>
    <x v="0"/>
    <s v="SIN DATO"/>
    <s v="SIN DATO"/>
    <s v="SIN DATO"/>
    <s v="SIN DATO"/>
    <n v="-75.254841189999993"/>
    <n v="6.2271598600000004"/>
    <s v="SUR-ENE"/>
    <x v="1"/>
    <s v="1"/>
    <x v="0"/>
  </r>
  <r>
    <x v="743"/>
    <x v="3"/>
    <s v="NUEVO"/>
    <s v="ENEMVI"/>
    <d v="2026-02-19T16:39:28"/>
    <x v="737"/>
    <n v="1046911686"/>
    <s v="MARIO ANDRES LAVERDE GOMEZ"/>
    <s v="SIN DATOS"/>
    <s v="3218251928"/>
    <x v="743"/>
    <x v="27"/>
    <s v="900056040001962638"/>
    <x v="27"/>
    <x v="6"/>
    <s v="NORDESTE RMRT Fabio Andres Chaverra"/>
    <x v="0"/>
    <x v="0"/>
    <x v="8"/>
    <x v="737"/>
    <s v="9 días 16:39"/>
    <x v="634"/>
    <x v="2"/>
    <s v="SIN DATO"/>
    <s v="SIN DATO"/>
    <s v="SIN DATO"/>
    <s v="SIN DATO"/>
    <n v="-74.553574247"/>
    <n v="6.9984314760000599"/>
    <s v="SUR-ENE"/>
    <x v="2"/>
    <s v="1"/>
    <x v="2"/>
  </r>
  <r>
    <x v="744"/>
    <x v="3"/>
    <s v="NUEVO"/>
    <s v="ENEMVI"/>
    <d v="2026-02-19T16:40:38"/>
    <x v="738"/>
    <n v="1036954113"/>
    <s v="DAVID GARCIA RIOS"/>
    <s v="SIN DATOS"/>
    <s v="3115804992"/>
    <x v="744"/>
    <x v="7"/>
    <s v="190319206522600000"/>
    <x v="7"/>
    <x v="6"/>
    <s v="ORIENTE-RMRT-Edwin F. Feria Torres"/>
    <x v="1"/>
    <x v="0"/>
    <x v="5"/>
    <x v="738"/>
    <s v="9 días 16:40"/>
    <x v="635"/>
    <x v="1"/>
    <s v="SIN DATO"/>
    <s v="SIN DATO"/>
    <s v="SIN DATO"/>
    <s v="SIN DATO"/>
    <n v="-75.43385121"/>
    <n v="6.2591374399999999"/>
    <s v="SUR-ENE"/>
    <x v="1"/>
    <s v="1"/>
    <x v="1"/>
  </r>
  <r>
    <x v="745"/>
    <x v="0"/>
    <s v="NUEVO"/>
    <s v="ENEDOM"/>
    <d v="2026-02-27T15:11:15"/>
    <x v="739"/>
    <n v="21957552"/>
    <s v="MARIA DE LA MERCEDES PEREZ"/>
    <s v="SIN DATOS"/>
    <s v="3108088571"/>
    <x v="745"/>
    <x v="23"/>
    <s v="190615100646100100"/>
    <x v="23"/>
    <x v="0"/>
    <s v="Habilitación Viviendas Oriente"/>
    <x v="0"/>
    <x v="0"/>
    <x v="0"/>
    <x v="739"/>
    <s v="3 días 15:11"/>
    <x v="636"/>
    <x v="1"/>
    <s v="SIN DATO"/>
    <s v="SIN DATO"/>
    <s v="SIN DATO"/>
    <s v="SIN DATO"/>
    <n v="-75.357581539999998"/>
    <n v="6.1468395400000002"/>
    <s v="SUR-ENE"/>
    <x v="1"/>
    <s v="1"/>
    <x v="1"/>
  </r>
  <r>
    <x v="746"/>
    <x v="3"/>
    <s v="NUEVO"/>
    <s v="ENEMVI"/>
    <d v="2026-02-19T17:09:02"/>
    <x v="740"/>
    <n v="1036672398"/>
    <s v="DANIEL STIWAR TORO CASTAÑO"/>
    <s v="5046227"/>
    <s v="3003568402"/>
    <x v="746"/>
    <x v="7"/>
    <s v="130023758000000000"/>
    <x v="7"/>
    <x v="6"/>
    <s v="ORIENTE-RMRT-Edwin F. Feria Torres"/>
    <x v="1"/>
    <x v="0"/>
    <x v="5"/>
    <x v="740"/>
    <s v="9 días 17:09"/>
    <x v="637"/>
    <x v="1"/>
    <s v="SIN DATO"/>
    <s v="SIN DATO"/>
    <s v="SIN DATO"/>
    <s v="SIN DATO"/>
    <n v="-75.476527849999997"/>
    <n v="6.2248305899999998"/>
    <s v="SUR-ENE"/>
    <x v="1"/>
    <s v="1"/>
    <x v="1"/>
  </r>
  <r>
    <x v="747"/>
    <x v="1"/>
    <s v="NUEVO"/>
    <s v="ENECNX"/>
    <d v="2026-03-03T14:38:11"/>
    <x v="741"/>
    <n v="901447652"/>
    <s v="PROMOTORA URBANICA S.A.S."/>
    <s v="SIN DATOS"/>
    <s v="3508575159"/>
    <x v="747"/>
    <x v="8"/>
    <s v="041422006200200000"/>
    <x v="8"/>
    <x v="3"/>
    <s v="Revisor Puntos de Conexión Metrosur"/>
    <x v="0"/>
    <x v="0"/>
    <x v="4"/>
    <x v="741"/>
    <s v="0 días 14:38"/>
    <x v="638"/>
    <x v="1"/>
    <s v="SIN DATO"/>
    <s v="SIN DATO"/>
    <s v="SIN DATO"/>
    <s v="SIN DATO"/>
    <n v="-75.57630863"/>
    <n v="6.1882346799999999"/>
    <s v="SUR-ENE"/>
    <x v="0"/>
    <s v="2"/>
    <x v="1"/>
  </r>
  <r>
    <x v="748"/>
    <x v="0"/>
    <s v="NUEVO"/>
    <s v="ENEDOM"/>
    <d v="2026-02-24T13:55:44"/>
    <x v="742"/>
    <n v="1045487544"/>
    <s v="EDGAR CARO URANGO"/>
    <s v="SIN DATOS"/>
    <s v="3113428503"/>
    <x v="748"/>
    <x v="8"/>
    <s v="116005374000000005"/>
    <x v="8"/>
    <x v="0"/>
    <s v="Habilitación Viviendas Metrosur"/>
    <x v="0"/>
    <x v="1"/>
    <x v="0"/>
    <x v="742"/>
    <s v="0 días 16:14"/>
    <x v="639"/>
    <x v="1"/>
    <s v="SIN DATO"/>
    <s v="SIN DATO"/>
    <s v="SIN DATO"/>
    <s v="SIN DATO"/>
    <n v="-75.634876849999998"/>
    <n v="6.2339838199999997"/>
    <s v="SUR-ENE"/>
    <x v="0"/>
    <s v="1"/>
    <x v="1"/>
  </r>
  <r>
    <x v="749"/>
    <x v="0"/>
    <s v="NUEVO"/>
    <s v="ENERES"/>
    <d v="2026-02-19T17:42:50"/>
    <x v="743"/>
    <n v="70827950"/>
    <s v="LUIS ANGEL ARBELAEZ ARISTIZABA"/>
    <s v="SIN DATOS"/>
    <s v="3116034264"/>
    <x v="749"/>
    <x v="38"/>
    <s v="176015042300000001"/>
    <x v="37"/>
    <x v="1"/>
    <s v="Revisor Instalac. Regadas Oriente"/>
    <x v="1"/>
    <x v="0"/>
    <x v="1"/>
    <x v="743"/>
    <s v="9 días 17:42"/>
    <x v="640"/>
    <x v="0"/>
    <s v="SIN DATO"/>
    <s v="SIN DATO"/>
    <s v="SIN DATO"/>
    <s v="SIN DATO"/>
    <n v="-75.172063499999993"/>
    <n v="6.2123698300000001"/>
    <s v="SUR-ENE"/>
    <x v="1"/>
    <s v="1"/>
    <x v="0"/>
  </r>
  <r>
    <x v="750"/>
    <x v="3"/>
    <s v="NUEVO"/>
    <s v="ENEMVI"/>
    <d v="2026-02-19T20:25:52"/>
    <x v="744"/>
    <n v="1152217619"/>
    <s v="GERALDINE HIGUITA POSSO"/>
    <s v="SIN DATOS"/>
    <s v="3245975563"/>
    <x v="750"/>
    <x v="8"/>
    <s v="083114308001790110"/>
    <x v="8"/>
    <x v="6"/>
    <s v="METR Mov Red Trans Anderson Castaño"/>
    <x v="0"/>
    <x v="0"/>
    <x v="8"/>
    <x v="744"/>
    <s v="9 días 20:25"/>
    <x v="641"/>
    <x v="2"/>
    <s v="SIN DATO"/>
    <s v="SIN DATO"/>
    <s v="SIN DATO"/>
    <s v="SIN DATO"/>
    <n v="-75.630367410000005"/>
    <n v="6.2485505799999999"/>
    <s v="SUR-ENE"/>
    <x v="0"/>
    <s v="1"/>
    <x v="2"/>
  </r>
  <r>
    <x v="751"/>
    <x v="3"/>
    <s v="NUEVO"/>
    <s v="ENEMVI"/>
    <d v="2026-02-20T07:41:43"/>
    <x v="745"/>
    <n v="43702236"/>
    <s v="CLAUDIA PATRICIA CARDONA CIRO"/>
    <s v="SIN DATOS"/>
    <s v="3217397783"/>
    <x v="751"/>
    <x v="34"/>
    <s v="188022811602000001"/>
    <x v="3"/>
    <x v="6"/>
    <s v="ORIENTE-RMRT-Edwin F. Feria Torres"/>
    <x v="1"/>
    <x v="0"/>
    <x v="5"/>
    <x v="745"/>
    <s v="8 días 07:41"/>
    <x v="642"/>
    <x v="1"/>
    <s v="SIN DATO"/>
    <s v="SIN DATO"/>
    <s v="SIN DATO"/>
    <s v="SIN DATO"/>
    <n v="-75.034426699999997"/>
    <n v="6.2897110899999999"/>
    <s v="SUR-ENE"/>
    <x v="1"/>
    <s v="1"/>
    <x v="1"/>
  </r>
  <r>
    <x v="752"/>
    <x v="2"/>
    <s v="NUEVO"/>
    <s v="ENENOR"/>
    <d v="2026-02-20T08:07:18"/>
    <x v="746"/>
    <n v="98761269"/>
    <s v="JUAN PABLO MURILLO TORRES"/>
    <s v="4234200"/>
    <s v="3126846291"/>
    <x v="752"/>
    <x v="4"/>
    <s v="181055023000000007"/>
    <x v="4"/>
    <x v="4"/>
    <s v="Revisor Instalac. Regadas Oriente"/>
    <x v="1"/>
    <x v="0"/>
    <x v="1"/>
    <x v="746"/>
    <s v="8 días 08:07"/>
    <x v="643"/>
    <x v="0"/>
    <s v="SIN DATO"/>
    <s v="SIN DATO"/>
    <s v="SIN DATO"/>
    <s v="SIN DATO"/>
    <n v="-75.212598"/>
    <n v="6.2247089999999998"/>
    <s v="SUR-ENE"/>
    <x v="1"/>
    <s v="1"/>
    <x v="0"/>
  </r>
  <r>
    <x v="753"/>
    <x v="0"/>
    <s v="NUEVO"/>
    <s v="ENERES"/>
    <d v="2026-02-20T08:20:43"/>
    <x v="747"/>
    <n v="39448840"/>
    <s v="CLAUDIA YANETH RAMIREZ CASTAÑO"/>
    <s v="5621041"/>
    <s v="3206694904"/>
    <x v="753"/>
    <x v="33"/>
    <s v="190149200641807002"/>
    <x v="33"/>
    <x v="1"/>
    <s v="Revisor Instalac. Regadas Oriente"/>
    <x v="1"/>
    <x v="0"/>
    <x v="1"/>
    <x v="747"/>
    <s v="8 días 08:20"/>
    <x v="644"/>
    <x v="0"/>
    <s v="SIN DATO"/>
    <s v="SIN DATO"/>
    <s v="SIN DATO"/>
    <s v="SIN DATO"/>
    <n v="-75.348449000000002"/>
    <n v="6.1140619999999997"/>
    <s v="SUR-ENE"/>
    <x v="1"/>
    <s v="1"/>
    <x v="0"/>
  </r>
  <r>
    <x v="754"/>
    <x v="0"/>
    <s v="NUEVO"/>
    <s v="ENEDOM"/>
    <d v="2026-02-27T08:15:49"/>
    <x v="748"/>
    <n v="43834011"/>
    <s v="LUZ ELENA MORALES BETANCUR"/>
    <s v="SIN DATOS"/>
    <s v="3044721897"/>
    <x v="754"/>
    <x v="0"/>
    <s v="076518107000370201"/>
    <x v="0"/>
    <x v="0"/>
    <s v="Habilitación Viviendas Metrosur"/>
    <x v="0"/>
    <x v="0"/>
    <x v="0"/>
    <x v="748"/>
    <s v="3 días 08:15"/>
    <x v="645"/>
    <x v="1"/>
    <s v="27/02/2026 8:15:00"/>
    <s v="EFECTIVO PARA HV"/>
    <s v="ROBINSON DE JESUS ALZATE ARANGO"/>
    <s v="Hv+ pase + bornera trafo 5423"/>
    <n v="-75.60434712"/>
    <n v="6.1840914199999997"/>
    <s v="SUR-ENE"/>
    <x v="0"/>
    <s v="1"/>
    <x v="1"/>
  </r>
  <r>
    <x v="755"/>
    <x v="0"/>
    <s v="NUEVO"/>
    <s v="ENEDOM"/>
    <d v="2026-03-02T07:39:06"/>
    <x v="749"/>
    <n v="32306967"/>
    <s v="MARIA NORELIA GALLEGO DE MORALES"/>
    <s v="SIN DATOS"/>
    <s v="3135520026"/>
    <x v="755"/>
    <x v="26"/>
    <s v="190858100186000101"/>
    <x v="26"/>
    <x v="0"/>
    <s v="Region Nordeste"/>
    <x v="0"/>
    <x v="0"/>
    <x v="0"/>
    <x v="749"/>
    <s v="2 días 07:39"/>
    <x v="646"/>
    <x v="1"/>
    <s v="SIN DATO"/>
    <s v="SIN DATO"/>
    <s v="SIN DATO"/>
    <s v="SIN DATO"/>
    <n v="-74.752394103"/>
    <n v="6.8371088270000699"/>
    <s v="SUR-ENE"/>
    <x v="2"/>
    <s v="1"/>
    <x v="1"/>
  </r>
  <r>
    <x v="756"/>
    <x v="0"/>
    <s v="NUEVO"/>
    <s v="ENEDOM"/>
    <d v="2026-02-26T07:11:34"/>
    <x v="750"/>
    <n v="1017216378"/>
    <s v="CAMILA  ARIAS CASTAÑO"/>
    <s v="2936730"/>
    <s v="3128691633"/>
    <x v="756"/>
    <x v="8"/>
    <s v="055120002001270302"/>
    <x v="8"/>
    <x v="0"/>
    <s v="Habilitación Viviendas Metrosur"/>
    <x v="0"/>
    <x v="0"/>
    <x v="0"/>
    <x v="750"/>
    <s v="4 días 07:11"/>
    <x v="647"/>
    <x v="1"/>
    <s v="25/02/2026 14:36:43"/>
    <s v="EFECTIVO PARA HV"/>
    <s v="CARLOS MARIO IDARRAGA MEJIA"/>
    <s v="HV más pasé 3 piso trafo 50266"/>
    <n v="-75.537036069999999"/>
    <n v="6.23407307"/>
    <s v="SUR-ENE"/>
    <x v="0"/>
    <s v="1"/>
    <x v="1"/>
  </r>
  <r>
    <x v="757"/>
    <x v="2"/>
    <s v="NUEVO"/>
    <s v="ENENOR"/>
    <d v="2026-02-20T09:22:12"/>
    <x v="751"/>
    <n v="70904360"/>
    <s v="ABELARDO ANTONIO GARCIA DUQUE"/>
    <s v="5486332"/>
    <s v="3204754508"/>
    <x v="757"/>
    <x v="22"/>
    <s v="190607200478001003"/>
    <x v="22"/>
    <x v="4"/>
    <s v="Revisor Instalac. Regadas Oriente"/>
    <x v="1"/>
    <x v="0"/>
    <x v="1"/>
    <x v="751"/>
    <s v="8 días 09:22"/>
    <x v="648"/>
    <x v="0"/>
    <s v="SIN DATO"/>
    <s v="SIN DATO"/>
    <s v="SIN DATO"/>
    <s v="SIN DATO"/>
    <n v="-75.483716999999999"/>
    <n v="6.0280469999999999"/>
    <s v="SUR-ENE"/>
    <x v="1"/>
    <s v="1"/>
    <x v="0"/>
  </r>
  <r>
    <x v="758"/>
    <x v="3"/>
    <s v="NUEVO"/>
    <s v="ENEMVI"/>
    <d v="2026-02-20T09:25:46"/>
    <x v="752"/>
    <n v="71799047"/>
    <s v="RICARDO MUÑOZ LONDOÑO"/>
    <s v="SIN DATOS"/>
    <s v="3008594452"/>
    <x v="758"/>
    <x v="48"/>
    <s v="190656200619600000"/>
    <x v="47"/>
    <x v="6"/>
    <s v="Region Occidente"/>
    <x v="1"/>
    <x v="0"/>
    <x v="5"/>
    <x v="752"/>
    <s v="8 días 09:25"/>
    <x v="649"/>
    <x v="1"/>
    <s v="SIN DATO"/>
    <s v="SIN DATO"/>
    <s v="SIN DATO"/>
    <s v="SIN DATO"/>
    <n v="-75.704603759999998"/>
    <n v="6.4715665800000002"/>
    <s v="SUR-ENE"/>
    <x v="4"/>
    <s v="1"/>
    <x v="1"/>
  </r>
  <r>
    <x v="759"/>
    <x v="3"/>
    <s v="NUEVO"/>
    <s v="ENEMVI"/>
    <d v="2026-02-20T09:28:00"/>
    <x v="753"/>
    <n v="21653062"/>
    <s v="BEATRIZ CECILIA GALLEGO CATAÑO"/>
    <s v="SIN DATOS"/>
    <s v="3243333442"/>
    <x v="759"/>
    <x v="42"/>
    <s v="190190100013500000"/>
    <x v="41"/>
    <x v="6"/>
    <s v="NORDESTE RMRT Fabio Andres Chaverra"/>
    <x v="0"/>
    <x v="0"/>
    <x v="8"/>
    <x v="753"/>
    <s v="8 días 09:28"/>
    <x v="650"/>
    <x v="1"/>
    <s v="SIN DATO"/>
    <s v="SIN DATO"/>
    <s v="SIN DATO"/>
    <s v="SIN DATO"/>
    <n v="-75.091289000000003"/>
    <n v="6.5402796299999997"/>
    <s v="SUR-ENE"/>
    <x v="2"/>
    <s v="1"/>
    <x v="1"/>
  </r>
  <r>
    <x v="760"/>
    <x v="3"/>
    <s v="NUEVO"/>
    <s v="ENEMVI"/>
    <d v="2026-02-20T09:43:52"/>
    <x v="754"/>
    <n v="1001004238"/>
    <s v="JUAN DAVID MAZO"/>
    <s v="SIN DATOS"/>
    <s v="3193149336"/>
    <x v="760"/>
    <x v="8"/>
    <s v="147004945000000000"/>
    <x v="8"/>
    <x v="6"/>
    <s v="Mov Red Trans Dairo Gil"/>
    <x v="1"/>
    <x v="0"/>
    <x v="5"/>
    <x v="754"/>
    <s v="8 días 09:43"/>
    <x v="651"/>
    <x v="1"/>
    <s v="SIN DATO"/>
    <s v="SIN DATO"/>
    <s v="SIN DATO"/>
    <s v="SIN DATO"/>
    <n v="-75.655399000000003"/>
    <n v="6.269857"/>
    <s v="SUR-ENE"/>
    <x v="0"/>
    <s v="1"/>
    <x v="1"/>
  </r>
  <r>
    <x v="761"/>
    <x v="0"/>
    <s v="CAMBI"/>
    <s v="ENERES"/>
    <d v="2026-02-20T09:49:59"/>
    <x v="755"/>
    <n v="3525756"/>
    <s v="FREDY ANTONIO LOPERA ARROYAVE"/>
    <s v="SIN DATOS"/>
    <s v="3502317674"/>
    <x v="761"/>
    <x v="33"/>
    <s v="190149200742610000"/>
    <x v="33"/>
    <x v="5"/>
    <s v="Revisor Instalac. Regadas Oriente"/>
    <x v="1"/>
    <x v="0"/>
    <x v="1"/>
    <x v="755"/>
    <s v="8 días 09:49"/>
    <x v="652"/>
    <x v="0"/>
    <s v="SIN DATO"/>
    <s v="SIN DATO"/>
    <s v="SIN DATO"/>
    <s v="SIN DATO"/>
    <n v="-75.352743459999999"/>
    <n v="6.0689380699999997"/>
    <s v="SUR-ENE"/>
    <x v="1"/>
    <s v="2"/>
    <x v="0"/>
  </r>
  <r>
    <x v="762"/>
    <x v="0"/>
    <s v="NUEVO"/>
    <s v="ENEDOM"/>
    <d v="2026-02-26T15:24:12"/>
    <x v="756"/>
    <n v="1037750694"/>
    <s v="JHONY ALEJANDRO RESTREPO ESPINOSA"/>
    <s v="SIN DATOS"/>
    <s v="3128642478"/>
    <x v="762"/>
    <x v="84"/>
    <s v="190347100040300101"/>
    <x v="83"/>
    <x v="0"/>
    <s v="Habilitación Viviendas Suroeste"/>
    <x v="0"/>
    <x v="0"/>
    <x v="0"/>
    <x v="756"/>
    <s v="4 días 15:24"/>
    <x v="653"/>
    <x v="1"/>
    <s v="SIN DATO"/>
    <s v="SIN DATO"/>
    <s v="SIN DATO"/>
    <s v="SIN DATO"/>
    <n v="-75.73568788"/>
    <n v="6.21489096"/>
    <s v="SUR-ENE"/>
    <x v="3"/>
    <s v="1"/>
    <x v="1"/>
  </r>
  <r>
    <x v="763"/>
    <x v="0"/>
    <s v="NUEVO"/>
    <s v="ENERES"/>
    <d v="2026-02-20T10:04:23"/>
    <x v="757"/>
    <n v="15429315"/>
    <s v="PEDRO ANTONIO LOPEZ ALVARES"/>
    <s v="SIN DATOS"/>
    <s v="3113408651"/>
    <x v="763"/>
    <x v="51"/>
    <s v="190197200582300007"/>
    <x v="50"/>
    <x v="1"/>
    <s v="Revisor Instalac. Regadas Oriente"/>
    <x v="1"/>
    <x v="0"/>
    <x v="1"/>
    <x v="757"/>
    <s v="8 días 10:04"/>
    <x v="654"/>
    <x v="0"/>
    <s v="SIN DATO"/>
    <s v="SIN DATO"/>
    <s v="SIN DATO"/>
    <s v="SIN DATO"/>
    <n v="-75.16844725"/>
    <n v="6.0387002299999999"/>
    <s v="SUR-ENE"/>
    <x v="1"/>
    <s v="1"/>
    <x v="0"/>
  </r>
  <r>
    <x v="764"/>
    <x v="4"/>
    <s v="NUEVO"/>
    <s v="ENEPRE"/>
    <d v="2026-02-20T10:08:16"/>
    <x v="758"/>
    <n v="8415960"/>
    <s v="NELSON PINEDA DUARTE"/>
    <s v="SIN DATOS"/>
    <s v="3177705581"/>
    <x v="764"/>
    <x v="41"/>
    <s v="190234200882900000"/>
    <x v="40"/>
    <x v="10"/>
    <s v="Region Occidente"/>
    <x v="1"/>
    <x v="0"/>
    <x v="7"/>
    <x v="758"/>
    <s v="8 días 10:08"/>
    <x v="504"/>
    <x v="1"/>
    <s v="SIN DATO"/>
    <s v="SIN DATO"/>
    <s v="SIN DATO"/>
    <s v="SIN DATO"/>
    <n v="-76.120487850000004"/>
    <n v="7.0490559299999997"/>
    <s v="SUR-ENE"/>
    <x v="4"/>
    <s v="1"/>
    <x v="1"/>
  </r>
  <r>
    <x v="765"/>
    <x v="3"/>
    <s v="NUEVO"/>
    <s v="ENEMVI"/>
    <d v="2026-02-20T10:09:26"/>
    <x v="759"/>
    <n v="1038333124"/>
    <s v="SAMUEL ANTONIO OSORNO DUQUE"/>
    <s v="SIN DATOS"/>
    <s v="3137066296"/>
    <x v="765"/>
    <x v="28"/>
    <s v="190285200604935000"/>
    <x v="28"/>
    <x v="6"/>
    <s v="Region Occidente"/>
    <x v="1"/>
    <x v="0"/>
    <x v="5"/>
    <x v="759"/>
    <s v="8 días 10:09"/>
    <x v="306"/>
    <x v="1"/>
    <s v="SIN DATO"/>
    <s v="SIN DATO"/>
    <s v="SIN DATO"/>
    <s v="SIN DATO"/>
    <n v="-76.218515800000006"/>
    <n v="6.85737664"/>
    <s v="SUR-ENE"/>
    <x v="4"/>
    <s v="1"/>
    <x v="1"/>
  </r>
  <r>
    <x v="766"/>
    <x v="3"/>
    <s v="NUEVO"/>
    <s v="ENEMVI"/>
    <d v="2026-02-20T10:15:40"/>
    <x v="760"/>
    <n v="1037751951"/>
    <s v="DIDIER ALEJANDRO ROJO RESTREPO"/>
    <s v="SIN DATOS"/>
    <s v="3225277214"/>
    <x v="766"/>
    <x v="84"/>
    <s v="190347200564100000"/>
    <x v="83"/>
    <x v="6"/>
    <s v="Equipo Movimiento de Redes Suroeste"/>
    <x v="1"/>
    <x v="0"/>
    <x v="5"/>
    <x v="760"/>
    <s v="8 días 10:15"/>
    <x v="655"/>
    <x v="1"/>
    <s v="SIN DATO"/>
    <s v="SIN DATO"/>
    <s v="SIN DATO"/>
    <s v="SIN DATO"/>
    <n v="-75.749312900000007"/>
    <n v="6.2582883100000002"/>
    <s v="SUR-ENE"/>
    <x v="3"/>
    <s v="1"/>
    <x v="1"/>
  </r>
  <r>
    <x v="767"/>
    <x v="3"/>
    <s v="NUEVO"/>
    <s v="ENEMVI"/>
    <d v="2026-02-20T10:19:18"/>
    <x v="761"/>
    <n v="70513271"/>
    <s v="ROGER DE JESUS BETANCUR CARDONA"/>
    <s v="SIN DATOS"/>
    <s v="3234429669"/>
    <x v="767"/>
    <x v="8"/>
    <s v="054022176440240000"/>
    <x v="8"/>
    <x v="6"/>
    <s v="METR Mov Red Trans Anderson Castaño"/>
    <x v="0"/>
    <x v="0"/>
    <x v="8"/>
    <x v="761"/>
    <s v="8 días 10:19"/>
    <x v="656"/>
    <x v="0"/>
    <s v="SIN DATO"/>
    <s v="SIN DATO"/>
    <s v="SIN DATO"/>
    <s v="SIN DATO"/>
    <n v="-75.531385799999995"/>
    <n v="6.2279346200000001"/>
    <s v="SUR-ENE"/>
    <x v="0"/>
    <s v="1"/>
    <x v="0"/>
  </r>
  <r>
    <x v="768"/>
    <x v="0"/>
    <s v="NUEVO"/>
    <s v="ENERES"/>
    <d v="2026-02-20T10:24:37"/>
    <x v="762"/>
    <n v="98482251"/>
    <s v="CARLOS ANDRES MOLINA VANEGAS"/>
    <s v="SIN DATOS"/>
    <s v="3113186880"/>
    <x v="768"/>
    <x v="33"/>
    <s v="190149200851344103"/>
    <x v="33"/>
    <x v="1"/>
    <s v="Revisor Instalac. Regadas Oriente"/>
    <x v="1"/>
    <x v="0"/>
    <x v="1"/>
    <x v="762"/>
    <s v="8 días 10:24"/>
    <x v="657"/>
    <x v="0"/>
    <s v="SIN DATO"/>
    <s v="SIN DATO"/>
    <s v="SIN DATO"/>
    <s v="SIN DATO"/>
    <n v="-75.320052000000004"/>
    <n v="6.0745880000000003"/>
    <s v="SUR-ENE"/>
    <x v="1"/>
    <s v="1"/>
    <x v="0"/>
  </r>
  <r>
    <x v="769"/>
    <x v="0"/>
    <s v="NUEVO"/>
    <s v="ENERES"/>
    <d v="2026-02-20T10:25:25"/>
    <x v="763"/>
    <n v="15432294"/>
    <s v="CARLOS JULIO GIL CASTRO"/>
    <s v="5700726"/>
    <s v="3146819232"/>
    <x v="769"/>
    <x v="11"/>
    <s v="190375100880132016"/>
    <x v="11"/>
    <x v="1"/>
    <s v="Revisor Instalac. Regadas Oriente"/>
    <x v="0"/>
    <x v="0"/>
    <x v="0"/>
    <x v="763"/>
    <s v="8 días 10:25"/>
    <x v="658"/>
    <x v="0"/>
    <s v="SIN DATO"/>
    <s v="SIN DATO"/>
    <s v="SIN DATO"/>
    <s v="SIN DATO"/>
    <n v="-75.419601999999998"/>
    <n v="6.0287790000000001"/>
    <s v="SUR-ENE"/>
    <x v="1"/>
    <s v="1"/>
    <x v="0"/>
  </r>
  <r>
    <x v="770"/>
    <x v="2"/>
    <s v="NUEVO"/>
    <s v="ENENOR"/>
    <d v="2026-02-20T10:28:12"/>
    <x v="764"/>
    <n v="1036946766"/>
    <s v="ROBINSON VALLEJO MARULANDA"/>
    <s v="SIN DATOS"/>
    <s v="3027315754"/>
    <x v="770"/>
    <x v="7"/>
    <s v="190319206129020007"/>
    <x v="7"/>
    <x v="4"/>
    <s v="Revisor Instalac. Regadas Oriente"/>
    <x v="1"/>
    <x v="0"/>
    <x v="1"/>
    <x v="764"/>
    <s v="8 días 10:28"/>
    <x v="659"/>
    <x v="0"/>
    <s v="SIN DATO"/>
    <s v="SIN DATO"/>
    <s v="SIN DATO"/>
    <s v="SIN DATO"/>
    <n v="-75.418017000000006"/>
    <n v="6.2536230000000002"/>
    <s v="SUR-ENE"/>
    <x v="1"/>
    <s v="1"/>
    <x v="0"/>
  </r>
  <r>
    <x v="771"/>
    <x v="3"/>
    <s v="NUEVO"/>
    <s v="ENEMVI"/>
    <d v="2026-02-20T10:39:09"/>
    <x v="765"/>
    <n v="70353641"/>
    <s v="MAURICIO ALONSO GOMEZ QUINTERO"/>
    <s v="SIN DATOS"/>
    <s v="3001548796"/>
    <x v="771"/>
    <x v="17"/>
    <s v="190660100006469901"/>
    <x v="18"/>
    <x v="6"/>
    <s v="ORIENTE-RMRT-Edwin F. Feria Torres"/>
    <x v="0"/>
    <x v="0"/>
    <x v="8"/>
    <x v="765"/>
    <s v="8 días 10:39"/>
    <x v="660"/>
    <x v="1"/>
    <s v="SIN DATO"/>
    <s v="SIN DATO"/>
    <s v="SIN DATO"/>
    <s v="SIN DATO"/>
    <n v="-74.990442999999999"/>
    <n v="6.0416460000000001"/>
    <s v="SUR-ENE"/>
    <x v="1"/>
    <s v="1"/>
    <x v="1"/>
  </r>
  <r>
    <x v="772"/>
    <x v="0"/>
    <s v="NUEVO"/>
    <s v="ENERES"/>
    <d v="2026-02-20T10:40:01"/>
    <x v="766"/>
    <n v="11792832"/>
    <s v="JOSE ESTIARIN JORDAN ASPRILLA"/>
    <s v="SIN DATOS"/>
    <s v="3123509441"/>
    <x v="772"/>
    <x v="8"/>
    <s v="054027303501070000"/>
    <x v="8"/>
    <x v="1"/>
    <s v="METROSUR Vin. Leg. Ref. Concentrada"/>
    <x v="0"/>
    <x v="0"/>
    <x v="0"/>
    <x v="766"/>
    <s v="2 días 09:13"/>
    <x v="542"/>
    <x v="1"/>
    <s v="3/03/2026 20:41:43"/>
    <s v="LEGALIZADO"/>
    <s v="ROBINSON ANDRES ALVAREZ GRAJALES"/>
    <s v="Legalizado "/>
    <n v="-75.541520370000001"/>
    <n v="6.22657522"/>
    <s v="SUR-ENE"/>
    <x v="0"/>
    <s v="1"/>
    <x v="1"/>
  </r>
  <r>
    <x v="773"/>
    <x v="3"/>
    <s v="NUEVO"/>
    <s v="ENEMVI"/>
    <d v="2026-02-20T10:44:14"/>
    <x v="767"/>
    <n v="1038546995"/>
    <s v="ELIANA MARCELA GOMEZ CARDENAS"/>
    <s v="SIN DATOS"/>
    <s v="3229170755"/>
    <x v="773"/>
    <x v="27"/>
    <s v="190604100326370202"/>
    <x v="27"/>
    <x v="6"/>
    <s v="NORDESTE RMRT Fabio Andres Chaverra"/>
    <x v="0"/>
    <x v="0"/>
    <x v="8"/>
    <x v="767"/>
    <s v="8 días 10:44"/>
    <x v="661"/>
    <x v="1"/>
    <s v="SIN DATO"/>
    <s v="SIN DATO"/>
    <s v="SIN DATO"/>
    <s v="SIN DATO"/>
    <n v="-74.705858259999999"/>
    <n v="7.0375212600000001"/>
    <s v="SUR-ENE"/>
    <x v="2"/>
    <s v="1"/>
    <x v="1"/>
  </r>
  <r>
    <x v="774"/>
    <x v="0"/>
    <s v="NUEVO"/>
    <s v="ENERES"/>
    <d v="2026-02-20T10:44:54"/>
    <x v="768"/>
    <n v="11792832"/>
    <s v="JOSE ESTIARIN JORDAN ASPRILLA"/>
    <s v="SIN DATOS"/>
    <s v="3123509441"/>
    <x v="774"/>
    <x v="8"/>
    <s v="054027303501070201"/>
    <x v="8"/>
    <x v="1"/>
    <s v="METROSUR Vin. Leg. Ref. Concentrada"/>
    <x v="0"/>
    <x v="0"/>
    <x v="0"/>
    <x v="768"/>
    <s v="2 días 09:14"/>
    <x v="662"/>
    <x v="1"/>
    <s v="3/03/2026 20:43:46"/>
    <s v="LEGALIZADO"/>
    <s v="ROBINSON ANDRES ALVAREZ GRAJALES"/>
    <s v="Legalizado "/>
    <n v="-75.541520370000001"/>
    <n v="6.22657522"/>
    <s v="SUR-ENE"/>
    <x v="0"/>
    <s v="1"/>
    <x v="1"/>
  </r>
  <r>
    <x v="775"/>
    <x v="0"/>
    <s v="NUEVO"/>
    <s v="ENERES"/>
    <d v="2026-02-20T10:45:59"/>
    <x v="769"/>
    <n v="1000105560"/>
    <s v="LINDA MARIA NUNO PALACIO"/>
    <s v="SIN DATOS"/>
    <s v="3117226803"/>
    <x v="775"/>
    <x v="30"/>
    <s v="190761200915858002"/>
    <x v="30"/>
    <x v="1"/>
    <s v="Region Occidente"/>
    <x v="1"/>
    <x v="0"/>
    <x v="1"/>
    <x v="769"/>
    <s v="8 días 10:45"/>
    <x v="663"/>
    <x v="0"/>
    <s v="SIN DATO"/>
    <s v="SIN DATO"/>
    <s v="SIN DATO"/>
    <s v="SIN DATO"/>
    <n v="-75.781002360000002"/>
    <n v="6.5036574099999998"/>
    <s v="SUR-ENE"/>
    <x v="4"/>
    <s v="1"/>
    <x v="0"/>
  </r>
  <r>
    <x v="776"/>
    <x v="0"/>
    <s v="NUEVO"/>
    <s v="ENERES"/>
    <d v="2026-02-20T10:46:40"/>
    <x v="770"/>
    <n v="1044501766"/>
    <s v="RAFAEL STIVEN MAZO ARBOLEDA"/>
    <s v="SIN DATOS"/>
    <s v="3118058212"/>
    <x v="776"/>
    <x v="33"/>
    <s v="190149201554990004"/>
    <x v="33"/>
    <x v="1"/>
    <s v="Revisor Instalac. Regadas Oriente"/>
    <x v="1"/>
    <x v="0"/>
    <x v="1"/>
    <x v="770"/>
    <s v="8 días 10:46"/>
    <x v="664"/>
    <x v="0"/>
    <s v="SIN DATO"/>
    <s v="SIN DATO"/>
    <s v="SIN DATO"/>
    <s v="SIN DATO"/>
    <n v="-75.327229220000007"/>
    <n v="6.0840019700000001"/>
    <s v="SUR-ENE"/>
    <x v="1"/>
    <s v="1"/>
    <x v="0"/>
  </r>
  <r>
    <x v="777"/>
    <x v="3"/>
    <s v="NUEVO"/>
    <s v="ENEMVI"/>
    <d v="2026-02-20T10:51:11"/>
    <x v="771"/>
    <n v="70001464"/>
    <s v="ARNULFO DE JESUS ALZATE TABARES"/>
    <s v="SIN DATOS"/>
    <s v="3145519173"/>
    <x v="777"/>
    <x v="45"/>
    <s v="190034100326048000"/>
    <x v="44"/>
    <x v="6"/>
    <s v="Equipo Movimiento de Redes Suroeste"/>
    <x v="0"/>
    <x v="0"/>
    <x v="8"/>
    <x v="771"/>
    <s v="8 días 10:51"/>
    <x v="665"/>
    <x v="1"/>
    <s v="SIN DATO"/>
    <s v="SIN DATO"/>
    <s v="SIN DATO"/>
    <s v="SIN DATO"/>
    <n v="-75.880557039999999"/>
    <n v="5.6515255900000003"/>
    <s v="SUR-ENE"/>
    <x v="3"/>
    <s v="1"/>
    <x v="1"/>
  </r>
  <r>
    <x v="778"/>
    <x v="3"/>
    <s v="NUEVO"/>
    <s v="ENEMVI"/>
    <d v="2026-02-20T10:54:42"/>
    <x v="772"/>
    <n v="43212413"/>
    <s v="LINA MARCELA GALLEGO CASTAÑO"/>
    <s v="4568111"/>
    <s v="3207724160"/>
    <x v="778"/>
    <x v="7"/>
    <s v="190318203132800000"/>
    <x v="7"/>
    <x v="6"/>
    <s v="ORIENTE-RMRT-Edwin F. Feria Torres"/>
    <x v="1"/>
    <x v="0"/>
    <x v="5"/>
    <x v="772"/>
    <s v="8 días 10:54"/>
    <x v="666"/>
    <x v="1"/>
    <s v="SIN DATO"/>
    <s v="SIN DATO"/>
    <s v="SIN DATO"/>
    <s v="SIN DATO"/>
    <n v="-75.455769720000006"/>
    <n v="6.3259731400000003"/>
    <s v="SUR-ENE"/>
    <x v="1"/>
    <s v="1"/>
    <x v="1"/>
  </r>
  <r>
    <x v="779"/>
    <x v="3"/>
    <s v="NUEVO"/>
    <s v="ENEMVI"/>
    <d v="2026-02-20T10:56:06"/>
    <x v="773"/>
    <n v="70950588"/>
    <s v="JULIO CESAR MONTES GARCIA"/>
    <s v="SIN DATOS"/>
    <s v="3206514384"/>
    <x v="779"/>
    <x v="4"/>
    <s v="181005040310000000"/>
    <x v="4"/>
    <x v="6"/>
    <s v="ORIENTE-RMRT-Edwin F. Feria Torres"/>
    <x v="1"/>
    <x v="0"/>
    <x v="5"/>
    <x v="773"/>
    <s v="8 días 10:56"/>
    <x v="667"/>
    <x v="1"/>
    <s v="SIN DATO"/>
    <s v="SIN DATO"/>
    <s v="SIN DATO"/>
    <s v="SIN DATO"/>
    <n v="-75.253185999999999"/>
    <n v="6.2256410000000004"/>
    <s v="SUR-ENE"/>
    <x v="1"/>
    <s v="1"/>
    <x v="1"/>
  </r>
  <r>
    <x v="780"/>
    <x v="3"/>
    <s v="NUEVO"/>
    <s v="ENEMVI"/>
    <d v="2026-02-20T10:59:21"/>
    <x v="774"/>
    <n v="42939096"/>
    <s v="MONICA YANETH VANEGAS"/>
    <s v="SIN DATOS"/>
    <s v="3174022101"/>
    <x v="780"/>
    <x v="2"/>
    <s v="190736208148000000"/>
    <x v="2"/>
    <x v="6"/>
    <s v="NORDESTE RMRT Fabio Andres Chaverra"/>
    <x v="1"/>
    <x v="0"/>
    <x v="5"/>
    <x v="774"/>
    <s v="8 días 10:59"/>
    <x v="400"/>
    <x v="1"/>
    <s v="SIN DATO"/>
    <s v="SIN DATO"/>
    <s v="SIN DATO"/>
    <s v="SIN DATO"/>
    <n v="-74.665667729999996"/>
    <n v="7.1055112300000003"/>
    <s v="SUR-ENE"/>
    <x v="2"/>
    <s v="1"/>
    <x v="1"/>
  </r>
  <r>
    <x v="781"/>
    <x v="2"/>
    <s v="NUEVO"/>
    <s v="ENENOR"/>
    <d v="2026-02-20T11:01:20"/>
    <x v="775"/>
    <n v="901080741"/>
    <s v="GYD ASOCIADOS SAS"/>
    <s v="SIN DATOS"/>
    <s v="3173180671"/>
    <x v="781"/>
    <x v="23"/>
    <s v="190617200687075003"/>
    <x v="23"/>
    <x v="4"/>
    <s v="Revisor Instalac. Regadas Oriente"/>
    <x v="1"/>
    <x v="0"/>
    <x v="1"/>
    <x v="775"/>
    <s v="8 días 11:01"/>
    <x v="668"/>
    <x v="0"/>
    <s v="SIN DATO"/>
    <s v="SIN DATO"/>
    <s v="SIN DATO"/>
    <s v="SIN DATO"/>
    <n v="-75.420245230000006"/>
    <n v="6.1158591500000004"/>
    <s v="SUR-ENE"/>
    <x v="1"/>
    <s v="1"/>
    <x v="0"/>
  </r>
  <r>
    <x v="782"/>
    <x v="4"/>
    <s v="NUEVO"/>
    <s v="ENEPRE"/>
    <d v="2026-02-20T11:03:55"/>
    <x v="776"/>
    <n v="75052064"/>
    <s v="ANCIZAR CORTEZ BEDOYA"/>
    <s v="SIN DATOS"/>
    <s v="3242327806"/>
    <x v="782"/>
    <x v="17"/>
    <s v="190660200810858000"/>
    <x v="18"/>
    <x v="10"/>
    <s v="Energía Prepago Oriente"/>
    <x v="1"/>
    <x v="0"/>
    <x v="7"/>
    <x v="776"/>
    <s v="8 días 11:03"/>
    <x v="669"/>
    <x v="1"/>
    <s v="SIN DATO"/>
    <s v="SIN DATO"/>
    <s v="SIN DATO"/>
    <s v="SIN DATO"/>
    <n v="-75.019645999999995"/>
    <n v="5.9999919999999998"/>
    <s v="SUR-ENE"/>
    <x v="1"/>
    <s v="1"/>
    <x v="1"/>
  </r>
  <r>
    <x v="783"/>
    <x v="2"/>
    <s v="NUEVO"/>
    <s v="ENENOR"/>
    <d v="2026-02-20T11:07:11"/>
    <x v="777"/>
    <n v="79551310"/>
    <s v="PABLO ANDRES CARDONA SALAZAR"/>
    <s v="SIN DATOS"/>
    <s v="3128182672"/>
    <x v="783"/>
    <x v="23"/>
    <s v="190607200478475478"/>
    <x v="23"/>
    <x v="4"/>
    <s v="Revisor Instalac. Regadas Oriente"/>
    <x v="1"/>
    <x v="0"/>
    <x v="1"/>
    <x v="777"/>
    <s v="8 días 11:07"/>
    <x v="670"/>
    <x v="0"/>
    <s v="SIN DATO"/>
    <s v="SIN DATO"/>
    <s v="SIN DATO"/>
    <s v="SIN DATO"/>
    <n v="-75.496468309999997"/>
    <n v="6.0542019099999997"/>
    <s v="SUR-ENE"/>
    <x v="1"/>
    <s v="1"/>
    <x v="0"/>
  </r>
  <r>
    <x v="784"/>
    <x v="0"/>
    <s v="NUEVO"/>
    <s v="ENERES"/>
    <d v="2026-02-20T11:08:24"/>
    <x v="778"/>
    <n v="1044501766"/>
    <s v="RAFAEL STIVEN MAZO ARBOLEDA"/>
    <s v="SIN DATOS"/>
    <s v="3118058212"/>
    <x v="784"/>
    <x v="33"/>
    <s v="190149201554990005"/>
    <x v="33"/>
    <x v="1"/>
    <s v="Revisor Instalac. Regadas Oriente"/>
    <x v="1"/>
    <x v="0"/>
    <x v="1"/>
    <x v="778"/>
    <s v="8 días 11:08"/>
    <x v="486"/>
    <x v="0"/>
    <s v="SIN DATO"/>
    <s v="SIN DATO"/>
    <s v="SIN DATO"/>
    <s v="SIN DATO"/>
    <n v="-75.327229220000007"/>
    <n v="6.0840019700000001"/>
    <s v="SUR-ENE"/>
    <x v="1"/>
    <s v="1"/>
    <x v="0"/>
  </r>
  <r>
    <x v="785"/>
    <x v="2"/>
    <s v="NUEVO"/>
    <s v="ENENOR"/>
    <d v="2026-02-20T11:23:02"/>
    <x v="779"/>
    <n v="32422951"/>
    <s v="MARIA GLORIA INES MORENO POSADA"/>
    <s v="SIN DATOS"/>
    <s v="3136344065"/>
    <x v="785"/>
    <x v="23"/>
    <s v="190617200576285201"/>
    <x v="23"/>
    <x v="4"/>
    <s v="Revisor Instalac. Regadas Oriente"/>
    <x v="1"/>
    <x v="0"/>
    <x v="1"/>
    <x v="779"/>
    <s v="8 días 11:23"/>
    <x v="671"/>
    <x v="0"/>
    <s v="SIN DATO"/>
    <s v="SIN DATO"/>
    <s v="SIN DATO"/>
    <s v="SIN DATO"/>
    <n v="-75.420067000000003"/>
    <n v="6.126919"/>
    <s v="SUR-ENE"/>
    <x v="1"/>
    <s v="1"/>
    <x v="0"/>
  </r>
  <r>
    <x v="786"/>
    <x v="2"/>
    <s v="NUEVO"/>
    <s v="ENENOR"/>
    <d v="2026-02-20T11:23:36"/>
    <x v="780"/>
    <n v="22040759"/>
    <s v="AMPARO ECHEVERRI ESCOBAR"/>
    <s v="SIN DATOS"/>
    <s v="3041397756"/>
    <x v="786"/>
    <x v="8"/>
    <s v="084017302000130102"/>
    <x v="8"/>
    <x v="4"/>
    <s v="Revisor Instal. Regadas Metrosur"/>
    <x v="0"/>
    <x v="0"/>
    <x v="0"/>
    <x v="780"/>
    <s v="0 días 14:14"/>
    <x v="672"/>
    <x v="1"/>
    <s v="2/03/2026 19:22:02"/>
    <s v="DESCARTADO"/>
    <s v="JUAN GUILLERMO RAMIREZ CAMACHO"/>
    <s v="414 se llama luz al número 304 139 77 56 y no contesta se llega al sitio se pregunta con los vecinos del propietario y no saben nada de la señora Amparo Chavarría y manifiestan no distinguirla se deja notificación que deben reprogramar la visita"/>
    <n v="-75.617510999999993"/>
    <n v="6.2590180000000002"/>
    <s v="SUR-ENE"/>
    <x v="0"/>
    <s v="1"/>
    <x v="1"/>
  </r>
  <r>
    <x v="787"/>
    <x v="0"/>
    <s v="CAMBI"/>
    <s v="ENERES"/>
    <d v="2026-02-20T11:23:57"/>
    <x v="781"/>
    <n v="901080741"/>
    <s v="GYD ASOCIADOS SAS"/>
    <s v="SIN DATOS"/>
    <s v="3173180671"/>
    <x v="787"/>
    <x v="23"/>
    <s v="190617200687110000"/>
    <x v="23"/>
    <x v="5"/>
    <s v="Revisor Instalac. Regadas Oriente"/>
    <x v="1"/>
    <x v="0"/>
    <x v="1"/>
    <x v="781"/>
    <s v="8 días 11:23"/>
    <x v="671"/>
    <x v="0"/>
    <s v="SIN DATO"/>
    <s v="SIN DATO"/>
    <s v="SIN DATO"/>
    <s v="SIN DATO"/>
    <n v="-75.420306999999994"/>
    <n v="6.1149630000000004"/>
    <s v="SUR-ENE"/>
    <x v="1"/>
    <s v="2"/>
    <x v="0"/>
  </r>
  <r>
    <x v="788"/>
    <x v="2"/>
    <s v="NUEVO"/>
    <s v="ENENOR"/>
    <d v="2026-02-20T11:41:03"/>
    <x v="782"/>
    <n v="71654203"/>
    <s v="JUAN GUILLERMO PALACIO MONSALVE"/>
    <s v="2661816"/>
    <s v="3504264018"/>
    <x v="788"/>
    <x v="22"/>
    <s v="190607200581100027"/>
    <x v="22"/>
    <x v="4"/>
    <s v="Revisor Instalac. Regadas Oriente"/>
    <x v="1"/>
    <x v="0"/>
    <x v="1"/>
    <x v="782"/>
    <s v="8 días 11:41"/>
    <x v="673"/>
    <x v="0"/>
    <s v="SIN DATO"/>
    <s v="SIN DATO"/>
    <s v="SIN DATO"/>
    <s v="SIN DATO"/>
    <n v="-75.511693570000006"/>
    <n v="6.10870522"/>
    <s v="SUR-ENE"/>
    <x v="1"/>
    <s v="1"/>
    <x v="0"/>
  </r>
  <r>
    <x v="789"/>
    <x v="0"/>
    <s v="NUEVO"/>
    <s v="ENERES"/>
    <d v="2026-02-20T11:45:21"/>
    <x v="783"/>
    <n v="32422951"/>
    <s v="MARIA GLORIA INES MORENO POSADA"/>
    <s v="SIN DATOS"/>
    <s v="3136344065"/>
    <x v="789"/>
    <x v="23"/>
    <s v="190617200575590302"/>
    <x v="23"/>
    <x v="1"/>
    <s v="Revisor Instalac. Regadas Oriente"/>
    <x v="1"/>
    <x v="0"/>
    <x v="1"/>
    <x v="783"/>
    <s v="8 días 11:45"/>
    <x v="674"/>
    <x v="0"/>
    <s v="SIN DATO"/>
    <s v="SIN DATO"/>
    <s v="SIN DATO"/>
    <s v="SIN DATO"/>
    <n v="-75.420078000000004"/>
    <n v="6.1268609999999999"/>
    <s v="SUR-ENE"/>
    <x v="1"/>
    <s v="1"/>
    <x v="0"/>
  </r>
  <r>
    <x v="790"/>
    <x v="0"/>
    <s v="NUEVO"/>
    <s v="ENERES"/>
    <d v="2026-02-20T11:50:20"/>
    <x v="784"/>
    <n v="1037071021"/>
    <s v="MARIA NANCY GOMEZ VELASQUEZ"/>
    <s v="SIN DATOS"/>
    <s v="3127287085"/>
    <x v="790"/>
    <x v="34"/>
    <s v="188022875815000002"/>
    <x v="3"/>
    <x v="1"/>
    <s v="Revisor Instalac. Regadas Oriente"/>
    <x v="1"/>
    <x v="0"/>
    <x v="1"/>
    <x v="784"/>
    <s v="8 días 11:50"/>
    <x v="675"/>
    <x v="0"/>
    <s v="SIN DATO"/>
    <s v="SIN DATO"/>
    <s v="SIN DATO"/>
    <s v="SIN DATO"/>
    <n v="-75.014902000000006"/>
    <n v="6.2544959999999996"/>
    <s v="SUR-ENE"/>
    <x v="1"/>
    <s v="1"/>
    <x v="0"/>
  </r>
  <r>
    <x v="791"/>
    <x v="0"/>
    <s v="NUEVO"/>
    <s v="ENERES"/>
    <d v="2026-02-20T11:51:20"/>
    <x v="785"/>
    <n v="71004269"/>
    <s v="JAIBEL ALIRIO TORRES"/>
    <s v="2642887"/>
    <s v="3127287085"/>
    <x v="791"/>
    <x v="34"/>
    <s v="188023501000000003"/>
    <x v="3"/>
    <x v="1"/>
    <s v="Revisor Instalac. Regadas Oriente"/>
    <x v="1"/>
    <x v="0"/>
    <x v="1"/>
    <x v="785"/>
    <s v="8 días 11:51"/>
    <x v="676"/>
    <x v="0"/>
    <s v="SIN DATO"/>
    <s v="SIN DATO"/>
    <s v="SIN DATO"/>
    <s v="SIN DATO"/>
    <n v="-75.025366000000005"/>
    <n v="6.3155745000000003"/>
    <s v="SUR-ENE"/>
    <x v="1"/>
    <s v="1"/>
    <x v="0"/>
  </r>
  <r>
    <x v="792"/>
    <x v="3"/>
    <s v="NUEVO"/>
    <s v="ENEMVI"/>
    <d v="2026-02-20T11:54:31"/>
    <x v="786"/>
    <n v="71272245"/>
    <s v="JULIAN OSORIO REYES"/>
    <s v="SIN DATOS"/>
    <s v="3042312525"/>
    <x v="792"/>
    <x v="8"/>
    <s v="045690002100040000"/>
    <x v="8"/>
    <x v="6"/>
    <s v="Mov Red Trans Dairo Gil"/>
    <x v="0"/>
    <x v="0"/>
    <x v="8"/>
    <x v="786"/>
    <s v="8 días 11:54"/>
    <x v="677"/>
    <x v="0"/>
    <s v="SIN DATO"/>
    <s v="SIN DATO"/>
    <s v="SIN DATO"/>
    <s v="SIN DATO"/>
    <n v="-75.643580349999993"/>
    <n v="6.1767858799999997"/>
    <s v="SUR-ENE"/>
    <x v="0"/>
    <s v="1"/>
    <x v="0"/>
  </r>
  <r>
    <x v="793"/>
    <x v="3"/>
    <s v="NUEVO"/>
    <s v="ENEMVI"/>
    <d v="2026-02-20T12:00:05"/>
    <x v="787"/>
    <n v="98464167"/>
    <s v="JOHN JAIRO YARCE RENDON"/>
    <s v="SIN DATOS"/>
    <s v="3124579175"/>
    <x v="793"/>
    <x v="71"/>
    <s v="174035028300000000"/>
    <x v="69"/>
    <x v="6"/>
    <s v="NORDESTE RMRT Fabio Andres Chaverra"/>
    <x v="1"/>
    <x v="0"/>
    <x v="5"/>
    <x v="787"/>
    <s v="8 días 12:00"/>
    <x v="525"/>
    <x v="1"/>
    <s v="SIN DATO"/>
    <s v="SIN DATO"/>
    <s v="SIN DATO"/>
    <s v="SIN DATO"/>
    <n v="-75.240579999999994"/>
    <n v="6.7024150000000002"/>
    <s v="SUR-ENE"/>
    <x v="2"/>
    <s v="1"/>
    <x v="1"/>
  </r>
  <r>
    <x v="794"/>
    <x v="0"/>
    <s v="NUEVO"/>
    <s v="ENEDOM"/>
    <d v="2026-03-02T08:18:37"/>
    <x v="788"/>
    <n v="1046911389"/>
    <s v="SEBASTIAN PUENTES ECHEVERRI"/>
    <s v="SIN DATOS"/>
    <s v="3150310748"/>
    <x v="794"/>
    <x v="2"/>
    <s v="190736104270600001"/>
    <x v="2"/>
    <x v="0"/>
    <s v="Region Nordeste"/>
    <x v="0"/>
    <x v="0"/>
    <x v="0"/>
    <x v="788"/>
    <s v="2 días 08:18"/>
    <x v="678"/>
    <x v="1"/>
    <s v="SIN DATO"/>
    <s v="SIN DATO"/>
    <s v="SIN DATO"/>
    <s v="SIN DATO"/>
    <n v="-74.702898000000005"/>
    <n v="7.0881280000000002"/>
    <s v="SUR-ENE"/>
    <x v="2"/>
    <s v="1"/>
    <x v="1"/>
  </r>
  <r>
    <x v="795"/>
    <x v="0"/>
    <s v="NUEVO"/>
    <s v="ENERES"/>
    <d v="2026-02-20T12:05:28"/>
    <x v="789"/>
    <n v="98638264"/>
    <s v="LUIS ADRIAN MARIN MORALES"/>
    <s v="SIN DATOS"/>
    <s v="3104287459"/>
    <x v="795"/>
    <x v="2"/>
    <s v="190735100104400001"/>
    <x v="2"/>
    <x v="1"/>
    <s v="Region Nordeste"/>
    <x v="0"/>
    <x v="0"/>
    <x v="0"/>
    <x v="789"/>
    <s v="8 días 12:05"/>
    <x v="679"/>
    <x v="0"/>
    <s v="SIN DATO"/>
    <s v="SIN DATO"/>
    <s v="SIN DATO"/>
    <s v="SIN DATO"/>
    <n v="-74.707483049999993"/>
    <n v="7.0749071299999997"/>
    <s v="SUR-ENE"/>
    <x v="2"/>
    <s v="1"/>
    <x v="0"/>
  </r>
  <r>
    <x v="796"/>
    <x v="0"/>
    <s v="NUEVO"/>
    <s v="ENERES"/>
    <d v="2026-02-20T12:30:38"/>
    <x v="790"/>
    <n v="70690642"/>
    <s v="JOSE NORBERTO CASTAÑO ARCILA"/>
    <s v="SIN DATOS"/>
    <s v="3145271143"/>
    <x v="796"/>
    <x v="50"/>
    <s v="190698200631700201"/>
    <x v="49"/>
    <x v="1"/>
    <s v="Revisor Instalac. Regadas Oriente"/>
    <x v="1"/>
    <x v="0"/>
    <x v="1"/>
    <x v="790"/>
    <s v="8 días 12:30"/>
    <x v="680"/>
    <x v="0"/>
    <s v="SIN DATO"/>
    <s v="SIN DATO"/>
    <s v="SIN DATO"/>
    <s v="SIN DATO"/>
    <n v="-75.270937799999999"/>
    <n v="6.1302146799999999"/>
    <s v="SUR-ENE"/>
    <x v="1"/>
    <s v="1"/>
    <x v="0"/>
  </r>
  <r>
    <x v="797"/>
    <x v="2"/>
    <s v="NUEVO"/>
    <s v="ENENOR"/>
    <d v="2026-02-20T13:09:41"/>
    <x v="791"/>
    <n v="32422951"/>
    <s v="MARIA GLORIA INES MORENO POSADA"/>
    <s v="SIN DATOS"/>
    <s v="3136344065"/>
    <x v="797"/>
    <x v="23"/>
    <s v="190617200575590402"/>
    <x v="23"/>
    <x v="4"/>
    <s v="Revisor Instalac. Regadas Oriente"/>
    <x v="1"/>
    <x v="0"/>
    <x v="1"/>
    <x v="791"/>
    <s v="8 días 13:09"/>
    <x v="681"/>
    <x v="0"/>
    <s v="SIN DATO"/>
    <s v="SIN DATO"/>
    <s v="SIN DATO"/>
    <s v="SIN DATO"/>
    <n v="-75.420072000000005"/>
    <n v="6.1268510000000003"/>
    <s v="SUR-ENE"/>
    <x v="1"/>
    <s v="1"/>
    <x v="0"/>
  </r>
  <r>
    <x v="798"/>
    <x v="2"/>
    <s v="NUEVO"/>
    <s v="ENENOR"/>
    <d v="2026-02-20T13:10:08"/>
    <x v="792"/>
    <n v="71609236"/>
    <s v="MAURICIO ANTONIO MARTINEZ MENDEZ"/>
    <s v="3229622"/>
    <s v="3146167497"/>
    <x v="798"/>
    <x v="22"/>
    <s v="190607200624202006"/>
    <x v="22"/>
    <x v="4"/>
    <s v="Revisor Instalac. Regadas Oriente"/>
    <x v="1"/>
    <x v="0"/>
    <x v="1"/>
    <x v="792"/>
    <s v="8 días 13:10"/>
    <x v="682"/>
    <x v="0"/>
    <s v="SIN DATO"/>
    <s v="SIN DATO"/>
    <s v="SIN DATO"/>
    <s v="SIN DATO"/>
    <n v="-75.498199"/>
    <n v="6.082287"/>
    <s v="SUR-ENE"/>
    <x v="1"/>
    <s v="1"/>
    <x v="0"/>
  </r>
  <r>
    <x v="799"/>
    <x v="0"/>
    <s v="CAMBI"/>
    <s v="ENERES"/>
    <d v="2026-02-20T13:13:33"/>
    <x v="793"/>
    <n v="1036396701"/>
    <s v="ANDRES FELIPE GALLO GIRALDO"/>
    <s v="9876543"/>
    <s v="SIN DATOS"/>
    <x v="799"/>
    <x v="33"/>
    <s v="190149200621910000"/>
    <x v="33"/>
    <x v="5"/>
    <s v="Revisor Instalac. Regadas Oriente"/>
    <x v="1"/>
    <x v="0"/>
    <x v="1"/>
    <x v="793"/>
    <s v="8 días 13:13"/>
    <x v="683"/>
    <x v="0"/>
    <s v="SIN DATO"/>
    <s v="SIN DATO"/>
    <s v="SIN DATO"/>
    <s v="SIN DATO"/>
    <n v="-75.328530880000002"/>
    <n v="6.1063575200000004"/>
    <s v="SUR-ENE"/>
    <x v="1"/>
    <s v="2"/>
    <x v="0"/>
  </r>
  <r>
    <x v="800"/>
    <x v="2"/>
    <s v="NUEVO"/>
    <s v="ENENOR"/>
    <d v="2026-02-20T13:17:36"/>
    <x v="794"/>
    <n v="32422951"/>
    <s v="MARIA GLORIA INES MORENO POSADA"/>
    <s v="SIN DATOS"/>
    <s v="3136344065"/>
    <x v="800"/>
    <x v="23"/>
    <s v="190617200575590502"/>
    <x v="23"/>
    <x v="4"/>
    <s v="Revisor Instalac. Regadas Oriente"/>
    <x v="1"/>
    <x v="0"/>
    <x v="1"/>
    <x v="794"/>
    <s v="8 días 13:17"/>
    <x v="684"/>
    <x v="0"/>
    <s v="SIN DATO"/>
    <s v="SIN DATO"/>
    <s v="SIN DATO"/>
    <s v="SIN DATO"/>
    <n v="-75.420068000000001"/>
    <n v="6.1268450000000003"/>
    <s v="SUR-ENE"/>
    <x v="1"/>
    <s v="1"/>
    <x v="0"/>
  </r>
  <r>
    <x v="801"/>
    <x v="2"/>
    <s v="NUEVO"/>
    <s v="ENENOR"/>
    <d v="2026-02-20T13:31:38"/>
    <x v="795"/>
    <n v="98633425"/>
    <s v="LEYMAR ANDRES MUÑOZ ORTIZ"/>
    <s v="5782211"/>
    <s v="3014576713"/>
    <x v="801"/>
    <x v="7"/>
    <s v="190318203156650005"/>
    <x v="7"/>
    <x v="4"/>
    <s v="Revisor Instalac. Regadas Oriente"/>
    <x v="1"/>
    <x v="0"/>
    <x v="1"/>
    <x v="795"/>
    <s v="8 días 13:31"/>
    <x v="408"/>
    <x v="0"/>
    <s v="SIN DATO"/>
    <s v="SIN DATO"/>
    <s v="SIN DATO"/>
    <s v="SIN DATO"/>
    <n v="-75.465314960000001"/>
    <n v="6.3049486899999998"/>
    <s v="SUR-ENE"/>
    <x v="1"/>
    <s v="1"/>
    <x v="0"/>
  </r>
  <r>
    <x v="802"/>
    <x v="3"/>
    <s v="NUEVO"/>
    <s v="ENEMVI"/>
    <d v="2026-02-20T13:46:01"/>
    <x v="796"/>
    <n v="71220784"/>
    <s v="EFRAIN ALBERTO ZULUAGA CATAÑO"/>
    <s v="SIN DATOS"/>
    <s v="3148634091"/>
    <x v="802"/>
    <x v="29"/>
    <s v="190670201800615005"/>
    <x v="29"/>
    <x v="6"/>
    <s v="NORDESTE RMRT Fabio Andres Chaverra"/>
    <x v="1"/>
    <x v="0"/>
    <x v="5"/>
    <x v="796"/>
    <s v="8 días 13:46"/>
    <x v="685"/>
    <x v="1"/>
    <s v="SIN DATO"/>
    <s v="SIN DATO"/>
    <s v="SIN DATO"/>
    <s v="SIN DATO"/>
    <n v="-75.047849310000004"/>
    <n v="6.4416047499999998"/>
    <s v="SUR-ENE"/>
    <x v="2"/>
    <s v="1"/>
    <x v="1"/>
  </r>
  <r>
    <x v="803"/>
    <x v="2"/>
    <s v="NUEVO"/>
    <s v="ENENOR"/>
    <d v="2026-02-20T13:49:13"/>
    <x v="797"/>
    <n v="32519035"/>
    <s v="ANA MARIA CORREA VELEZ"/>
    <s v="2680086"/>
    <s v="3206937700"/>
    <x v="803"/>
    <x v="23"/>
    <s v="190617200570250371"/>
    <x v="23"/>
    <x v="4"/>
    <s v="Revisor Instalac. Regadas Oriente"/>
    <x v="1"/>
    <x v="0"/>
    <x v="1"/>
    <x v="797"/>
    <s v="8 días 13:49"/>
    <x v="686"/>
    <x v="0"/>
    <s v="SIN DATO"/>
    <s v="SIN DATO"/>
    <s v="SIN DATO"/>
    <s v="SIN DATO"/>
    <n v="-75.436144999999996"/>
    <n v="6.1274199999999999"/>
    <s v="SUR-ENE"/>
    <x v="1"/>
    <s v="1"/>
    <x v="0"/>
  </r>
  <r>
    <x v="804"/>
    <x v="0"/>
    <s v="NUEVO"/>
    <s v="ENERES"/>
    <d v="2026-02-20T14:00:58"/>
    <x v="798"/>
    <n v="43755472"/>
    <s v="MARIA EUGENIA SOTO GALEANO"/>
    <s v="3623345"/>
    <s v="3181017323"/>
    <x v="804"/>
    <x v="43"/>
    <s v="190755100155000201"/>
    <x v="42"/>
    <x v="1"/>
    <s v="Revisor Instalac. Regadas Oriente"/>
    <x v="0"/>
    <x v="0"/>
    <x v="0"/>
    <x v="798"/>
    <s v="8 días 14:00"/>
    <x v="687"/>
    <x v="0"/>
    <s v="SIN DATO"/>
    <s v="SIN DATO"/>
    <s v="SIN DATO"/>
    <s v="SIN DATO"/>
    <n v="-74.829219080000001"/>
    <n v="5.8368469799999998"/>
    <s v="SUR-ENE"/>
    <x v="1"/>
    <s v="1"/>
    <x v="0"/>
  </r>
  <r>
    <x v="805"/>
    <x v="0"/>
    <s v="NUEVO"/>
    <s v="ENERES"/>
    <d v="2026-02-20T14:03:27"/>
    <x v="799"/>
    <n v="70907356"/>
    <s v="RUBEN DARIO ARENAS NARANJO"/>
    <s v="5480629"/>
    <s v="3173702422"/>
    <x v="805"/>
    <x v="33"/>
    <s v="190149200640557005"/>
    <x v="33"/>
    <x v="1"/>
    <s v="Revisor Instalac. Regadas Oriente"/>
    <x v="1"/>
    <x v="0"/>
    <x v="1"/>
    <x v="799"/>
    <s v="8 días 14:03"/>
    <x v="688"/>
    <x v="0"/>
    <s v="SIN DATO"/>
    <s v="SIN DATO"/>
    <s v="SIN DATO"/>
    <s v="SIN DATO"/>
    <n v="-75.339757809999995"/>
    <n v="6.1220748599999997"/>
    <s v="SUR-ENE"/>
    <x v="1"/>
    <s v="1"/>
    <x v="0"/>
  </r>
  <r>
    <x v="806"/>
    <x v="2"/>
    <s v="NUEVO"/>
    <s v="ENENOR"/>
    <d v="2026-02-20T14:07:52"/>
    <x v="800"/>
    <n v="32422951"/>
    <s v="MARIA GLORIA INES MORENO POSADA"/>
    <s v="SIN DATOS"/>
    <s v="3136344065"/>
    <x v="806"/>
    <x v="23"/>
    <s v="190617200575590006"/>
    <x v="23"/>
    <x v="4"/>
    <s v="Revisor Instalac. Regadas Oriente"/>
    <x v="1"/>
    <x v="0"/>
    <x v="1"/>
    <x v="800"/>
    <s v="8 días 14:07"/>
    <x v="689"/>
    <x v="0"/>
    <s v="SIN DATO"/>
    <s v="SIN DATO"/>
    <s v="SIN DATO"/>
    <s v="SIN DATO"/>
    <n v="-75.420081999999994"/>
    <n v="6.1268539999999998"/>
    <s v="SUR-ENE"/>
    <x v="1"/>
    <s v="1"/>
    <x v="0"/>
  </r>
  <r>
    <x v="807"/>
    <x v="2"/>
    <s v="NUEVO"/>
    <s v="ENENOR"/>
    <d v="2026-02-20T14:08:12"/>
    <x v="801"/>
    <n v="1038332426"/>
    <s v="JUAN FERNANDO BENITEZ PIEDRAHITA"/>
    <s v="SIN DATOS"/>
    <s v="3115183402"/>
    <x v="807"/>
    <x v="28"/>
    <s v="190285200534300003"/>
    <x v="28"/>
    <x v="4"/>
    <s v="Region Occidente"/>
    <x v="1"/>
    <x v="0"/>
    <x v="1"/>
    <x v="801"/>
    <s v="8 días 14:08"/>
    <x v="690"/>
    <x v="0"/>
    <s v="SIN DATO"/>
    <s v="SIN DATO"/>
    <s v="SIN DATO"/>
    <s v="SIN DATO"/>
    <n v="-76.230474860000001"/>
    <n v="6.8280640300000002"/>
    <s v="SUR-ENE"/>
    <x v="4"/>
    <s v="1"/>
    <x v="0"/>
  </r>
  <r>
    <x v="808"/>
    <x v="3"/>
    <s v="NUEVO"/>
    <s v="ENEMVI"/>
    <d v="2026-02-20T14:09:22"/>
    <x v="802"/>
    <n v="42840817"/>
    <s v="GLORIA ELENA VILLEGAS CASTRO"/>
    <s v="SIN DATOS"/>
    <s v="3117498081"/>
    <x v="808"/>
    <x v="38"/>
    <s v="176015002200000001"/>
    <x v="37"/>
    <x v="6"/>
    <s v="ORIENTE-RMRT-Edwin F. Feria Torres"/>
    <x v="1"/>
    <x v="0"/>
    <x v="5"/>
    <x v="802"/>
    <s v="8 días 14:09"/>
    <x v="691"/>
    <x v="1"/>
    <s v="SIN DATO"/>
    <s v="SIN DATO"/>
    <s v="SIN DATO"/>
    <s v="SIN DATO"/>
    <n v="-75.18457033"/>
    <n v="6.2199920000000004"/>
    <s v="SUR-ENE"/>
    <x v="1"/>
    <s v="1"/>
    <x v="1"/>
  </r>
  <r>
    <x v="809"/>
    <x v="3"/>
    <s v="NUEVO"/>
    <s v="ENEMVI"/>
    <d v="2026-02-20T14:17:32"/>
    <x v="803"/>
    <n v="15538346"/>
    <s v="WILMAR DE JESUS QUICENO MONTOYA"/>
    <s v="SIN DATOS"/>
    <s v="3103881009"/>
    <x v="809"/>
    <x v="2"/>
    <s v="190736103422800000"/>
    <x v="2"/>
    <x v="6"/>
    <s v="NORDESTE RMRT Fabio Andres Chaverra"/>
    <x v="0"/>
    <x v="0"/>
    <x v="8"/>
    <x v="803"/>
    <s v="8 días 14:17"/>
    <x v="406"/>
    <x v="1"/>
    <s v="SIN DATO"/>
    <s v="SIN DATO"/>
    <s v="SIN DATO"/>
    <s v="SIN DATO"/>
    <n v="-74.70139211"/>
    <n v="7.0848602500000002"/>
    <s v="SUR-ENE"/>
    <x v="2"/>
    <s v="1"/>
    <x v="1"/>
  </r>
  <r>
    <x v="810"/>
    <x v="3"/>
    <s v="NUEVO"/>
    <s v="ENEMVI"/>
    <d v="2026-02-20T14:22:17"/>
    <x v="804"/>
    <n v="15337022"/>
    <s v="CARLOS MARIO FLOREZ SANCHEZ"/>
    <s v="4715874"/>
    <s v="3108289433"/>
    <x v="810"/>
    <x v="13"/>
    <s v="190680200442520000"/>
    <x v="14"/>
    <x v="6"/>
    <s v="Equipo Movimiento de Redes Suroeste"/>
    <x v="1"/>
    <x v="0"/>
    <x v="5"/>
    <x v="804"/>
    <s v="8 días 14:22"/>
    <x v="692"/>
    <x v="1"/>
    <s v="SIN DATO"/>
    <s v="SIN DATO"/>
    <s v="SIN DATO"/>
    <s v="SIN DATO"/>
    <n v="-75.563146880000005"/>
    <n v="5.8992674699999998"/>
    <s v="SUR-ENE"/>
    <x v="3"/>
    <s v="1"/>
    <x v="1"/>
  </r>
  <r>
    <x v="811"/>
    <x v="0"/>
    <s v="NUEVO"/>
    <s v="ENERES"/>
    <d v="2026-02-20T14:23:21"/>
    <x v="805"/>
    <n v="70690642"/>
    <s v="JOSE NORBERTO CASTAÑO ARCILA"/>
    <s v="SIN DATOS"/>
    <s v="3145271143"/>
    <x v="811"/>
    <x v="50"/>
    <s v="190698200631700101"/>
    <x v="49"/>
    <x v="1"/>
    <s v="Revisor Instalac. Regadas Oriente"/>
    <x v="1"/>
    <x v="0"/>
    <x v="1"/>
    <x v="805"/>
    <s v="8 días 14:23"/>
    <x v="693"/>
    <x v="0"/>
    <s v="SIN DATO"/>
    <s v="SIN DATO"/>
    <s v="SIN DATO"/>
    <s v="SIN DATO"/>
    <n v="-75.270937799999999"/>
    <n v="6.1302146799999999"/>
    <s v="SUR-ENE"/>
    <x v="1"/>
    <s v="1"/>
    <x v="0"/>
  </r>
  <r>
    <x v="812"/>
    <x v="0"/>
    <s v="NUEVO"/>
    <s v="ENERES"/>
    <d v="2026-02-20T14:32:36"/>
    <x v="806"/>
    <n v="43755472"/>
    <s v="MARIA EUGENIA SOTO GALEANO"/>
    <s v="3623345"/>
    <s v="3181017323"/>
    <x v="812"/>
    <x v="43"/>
    <s v="190755100155000202"/>
    <x v="42"/>
    <x v="1"/>
    <s v="Revisor Instalac. Regadas Oriente"/>
    <x v="0"/>
    <x v="0"/>
    <x v="0"/>
    <x v="806"/>
    <s v="8 días 14:32"/>
    <x v="694"/>
    <x v="0"/>
    <s v="SIN DATO"/>
    <s v="SIN DATO"/>
    <s v="SIN DATO"/>
    <s v="SIN DATO"/>
    <n v="-74.829219080000001"/>
    <n v="5.8368469799999998"/>
    <s v="SUR-ENE"/>
    <x v="1"/>
    <s v="1"/>
    <x v="0"/>
  </r>
  <r>
    <x v="813"/>
    <x v="3"/>
    <s v="NUEVO"/>
    <s v="ENEMVI"/>
    <d v="2026-02-20T14:36:48"/>
    <x v="807"/>
    <n v="3585227"/>
    <s v="CARLOS ELIAS PELAEZ VEGA"/>
    <s v="SIN DATOS"/>
    <s v="3137338666"/>
    <x v="813"/>
    <x v="29"/>
    <s v="190670101127500000"/>
    <x v="29"/>
    <x v="6"/>
    <s v="NORDESTE RMRT Fabio Andres Chaverra"/>
    <x v="0"/>
    <x v="0"/>
    <x v="8"/>
    <x v="807"/>
    <s v="8 días 14:36"/>
    <x v="695"/>
    <x v="1"/>
    <s v="SIN DATO"/>
    <s v="SIN DATO"/>
    <s v="SIN DATO"/>
    <s v="SIN DATO"/>
    <n v="-75.016746359999999"/>
    <n v="6.4891356099999999"/>
    <s v="SUR-ENE"/>
    <x v="2"/>
    <s v="1"/>
    <x v="1"/>
  </r>
  <r>
    <x v="814"/>
    <x v="0"/>
    <s v="NUEVO"/>
    <s v="ENERES"/>
    <d v="2026-02-20T14:37:37"/>
    <x v="808"/>
    <n v="1037976693"/>
    <s v="YEFER MARIN QUINTERO"/>
    <s v="SIN DATOS"/>
    <s v="3181017323"/>
    <x v="814"/>
    <x v="43"/>
    <s v="190755100061000003"/>
    <x v="42"/>
    <x v="1"/>
    <s v="Revisor Instalac. Regadas Oriente"/>
    <x v="0"/>
    <x v="0"/>
    <x v="0"/>
    <x v="808"/>
    <s v="8 días 14:37"/>
    <x v="696"/>
    <x v="0"/>
    <s v="SIN DATO"/>
    <s v="SIN DATO"/>
    <s v="SIN DATO"/>
    <s v="SIN DATO"/>
    <n v="-74.826216070000001"/>
    <n v="5.8443518299999999"/>
    <s v="SUR-ENE"/>
    <x v="1"/>
    <s v="1"/>
    <x v="0"/>
  </r>
  <r>
    <x v="815"/>
    <x v="3"/>
    <s v="NUEVO"/>
    <s v="ENEMVI"/>
    <d v="2026-02-20T14:48:44"/>
    <x v="809"/>
    <n v="43460542"/>
    <s v="LUZ ELIANA RONDON RAMIREZ"/>
    <s v="4168387"/>
    <s v="3122684337"/>
    <x v="815"/>
    <x v="43"/>
    <s v="190756100674600000"/>
    <x v="42"/>
    <x v="6"/>
    <s v="ORIENTE-RMRT-Edwin F. Feria Torres"/>
    <x v="0"/>
    <x v="0"/>
    <x v="8"/>
    <x v="809"/>
    <s v="8 días 14:48"/>
    <x v="697"/>
    <x v="1"/>
    <s v="SIN DATO"/>
    <s v="SIN DATO"/>
    <s v="SIN DATO"/>
    <s v="SIN DATO"/>
    <n v="-75.310818370000007"/>
    <n v="5.7109136300000003"/>
    <s v="SUR-ENE"/>
    <x v="1"/>
    <s v="1"/>
    <x v="1"/>
  </r>
  <r>
    <x v="816"/>
    <x v="3"/>
    <s v="NUEVO"/>
    <s v="ENEMVI"/>
    <d v="2026-02-20T15:33:49"/>
    <x v="810"/>
    <n v="71001439"/>
    <s v="ISAIAS DE JESUS MARIN QUINTANA"/>
    <s v="SIN DATOS"/>
    <s v="3206646707"/>
    <x v="816"/>
    <x v="34"/>
    <s v="190667100315800000"/>
    <x v="3"/>
    <x v="6"/>
    <s v="ORIENTE-RMRT-Edwin F. Feria Torres"/>
    <x v="0"/>
    <x v="0"/>
    <x v="8"/>
    <x v="810"/>
    <s v="8 días 15:33"/>
    <x v="698"/>
    <x v="1"/>
    <s v="SIN DATO"/>
    <s v="SIN DATO"/>
    <s v="SIN DATO"/>
    <s v="SIN DATO"/>
    <n v="-75.025643459999998"/>
    <n v="6.2944201700000004"/>
    <s v="SUR-ENE"/>
    <x v="1"/>
    <s v="1"/>
    <x v="1"/>
  </r>
  <r>
    <x v="817"/>
    <x v="0"/>
    <s v="NUEVO"/>
    <s v="ENERES"/>
    <d v="2026-02-20T15:41:01"/>
    <x v="811"/>
    <n v="70695704"/>
    <s v="JIOVANNY ANDREY HOYOS ZULUAGA"/>
    <s v="SIN DATOS"/>
    <s v="3192635619"/>
    <x v="817"/>
    <x v="50"/>
    <s v="190697100686800003"/>
    <x v="49"/>
    <x v="1"/>
    <s v="Revisor Instalac. Regadas Oriente"/>
    <x v="0"/>
    <x v="0"/>
    <x v="0"/>
    <x v="811"/>
    <s v="8 días 15:41"/>
    <x v="699"/>
    <x v="0"/>
    <s v="SIN DATO"/>
    <s v="SIN DATO"/>
    <s v="SIN DATO"/>
    <s v="SIN DATO"/>
    <n v="-75.268269320000002"/>
    <n v="6.1383917200000004"/>
    <s v="SUR-ENE"/>
    <x v="1"/>
    <s v="1"/>
    <x v="0"/>
  </r>
  <r>
    <x v="818"/>
    <x v="2"/>
    <s v="NUEVO"/>
    <s v="ENENOR"/>
    <d v="2026-02-20T15:41:11"/>
    <x v="812"/>
    <n v="1045017568"/>
    <s v="JUAN DIEGO GOMEZ GIRALDO"/>
    <s v="3146326"/>
    <s v="3146326048"/>
    <x v="818"/>
    <x v="50"/>
    <s v="190697100686800004"/>
    <x v="49"/>
    <x v="4"/>
    <s v="Revisor Instalac. Regadas Oriente"/>
    <x v="0"/>
    <x v="0"/>
    <x v="0"/>
    <x v="812"/>
    <s v="8 días 15:41"/>
    <x v="699"/>
    <x v="0"/>
    <s v="SIN DATO"/>
    <s v="SIN DATO"/>
    <s v="SIN DATO"/>
    <s v="SIN DATO"/>
    <n v="-75.268269320000002"/>
    <n v="6.1383917200000004"/>
    <s v="SUR-ENE"/>
    <x v="1"/>
    <s v="1"/>
    <x v="0"/>
  </r>
  <r>
    <x v="819"/>
    <x v="2"/>
    <s v="NUEVO"/>
    <s v="ENENOR"/>
    <d v="2026-02-20T15:44:01"/>
    <x v="813"/>
    <n v="16632272"/>
    <s v="WILLIAM LOPEZ ARBELAEZ"/>
    <s v="SIN DATOS"/>
    <s v="3136148452"/>
    <x v="819"/>
    <x v="0"/>
    <s v="074520105000480301"/>
    <x v="0"/>
    <x v="4"/>
    <s v="METROSUR Vin. Leg. Ref. Concentrada"/>
    <x v="0"/>
    <x v="0"/>
    <x v="0"/>
    <x v="813"/>
    <s v="3 días 16:39"/>
    <x v="700"/>
    <x v="1"/>
    <s v="25/02/2026 20:19:31"/>
    <s v="DESCARTADO"/>
    <s v="DUBER ALEXANDER RAMIREZ VALENCIA"/>
    <s v="460-470-415_x000a_Instalar medidores en orden como dice la norma por ende las protecciones también. _x000a_Deben presentar retie pleno."/>
    <n v="-75.61309292"/>
    <n v="6.17068175"/>
    <s v="SUR-ENE"/>
    <x v="0"/>
    <s v="1"/>
    <x v="1"/>
  </r>
  <r>
    <x v="820"/>
    <x v="2"/>
    <s v="NUEVO"/>
    <s v="ENENOR"/>
    <d v="2026-02-20T15:53:29"/>
    <x v="814"/>
    <n v="16632272"/>
    <s v="WILLIAM LOPEZ ARBELAEZ"/>
    <s v="SIN DATOS"/>
    <s v="3136148452"/>
    <x v="820"/>
    <x v="0"/>
    <s v="074520105000480401"/>
    <x v="0"/>
    <x v="4"/>
    <s v="METROSUR Vin. Leg. Ref. Concentrada"/>
    <x v="0"/>
    <x v="0"/>
    <x v="0"/>
    <x v="814"/>
    <s v="3 días 16:40"/>
    <x v="701"/>
    <x v="1"/>
    <s v="25/02/2026 20:18:22"/>
    <s v="DESCARTADO"/>
    <s v="DUBER ALEXANDER RAMIREZ VALENCIA"/>
    <s v="460-470-415_x000a_Instalar medidores en orden como dice la norma por ende las protecciones también. _x000a_Deben presentar retie pleno."/>
    <n v="-75.61309292"/>
    <n v="6.17068175"/>
    <s v="SUR-ENE"/>
    <x v="0"/>
    <s v="1"/>
    <x v="1"/>
  </r>
  <r>
    <x v="821"/>
    <x v="2"/>
    <s v="NUEVO"/>
    <s v="ENENOR"/>
    <d v="2026-02-20T16:01:23"/>
    <x v="815"/>
    <n v="16632272"/>
    <s v="WILLIAM LOPEZ ARBELAEZ"/>
    <s v="SIN DATOS"/>
    <s v="3136148452"/>
    <x v="821"/>
    <x v="0"/>
    <s v="074520105000480501"/>
    <x v="0"/>
    <x v="4"/>
    <s v="METROSUR Vin. Leg. Ref. Concentrada"/>
    <x v="0"/>
    <x v="0"/>
    <x v="0"/>
    <x v="815"/>
    <s v="3 días 16:40"/>
    <x v="701"/>
    <x v="1"/>
    <s v="25/02/2026 20:16:16"/>
    <s v="DESCARTADO"/>
    <s v="DUBER ALEXANDER RAMIREZ VALENCIA"/>
    <s v="460-470-415_x000a_Instalar medidores en orden como dice la norma por ende las protecciones también. _x000a_Deben presentar retie pleno."/>
    <n v="-75.61309292"/>
    <n v="6.17068175"/>
    <s v="SUR-ENE"/>
    <x v="0"/>
    <s v="1"/>
    <x v="1"/>
  </r>
  <r>
    <x v="822"/>
    <x v="2"/>
    <s v="NUEVO"/>
    <s v="ENENOR"/>
    <d v="2026-02-20T16:06:55"/>
    <x v="816"/>
    <n v="860030054"/>
    <s v="INSTITUTO DE LOS MISIONEROS DE LA DIVINA"/>
    <s v="SIN DATOS"/>
    <s v="3009700967"/>
    <x v="822"/>
    <x v="0"/>
    <s v="777515004100100111"/>
    <x v="0"/>
    <x v="4"/>
    <s v="Revisor Instal. Regadas Metrosur"/>
    <x v="0"/>
    <x v="0"/>
    <x v="0"/>
    <x v="816"/>
    <s v="3 días 09:57"/>
    <x v="702"/>
    <x v="1"/>
    <s v="25/02/2026 20:36:17"/>
    <s v="DESCARTADO"/>
    <s v="DUBER ALEXANDER RAMIREZ VALENCIA"/>
    <s v="440-450_x000a_Deben aterrizar capacete falta la descarga tierra que viene de la caja de breques del tubo de la acometida del pase_x000a_Pendiente validar la exigencia del retie pleno."/>
    <n v="-75.637614979999995"/>
    <n v="6.1646668199999999"/>
    <s v="SUR-ENE"/>
    <x v="0"/>
    <s v="1"/>
    <x v="1"/>
  </r>
  <r>
    <x v="823"/>
    <x v="0"/>
    <s v="NUEVO"/>
    <s v="ENERES"/>
    <d v="2026-02-20T16:12:39"/>
    <x v="817"/>
    <n v="1001755517"/>
    <s v="JOSE FABIAN MEJIA OSPINA"/>
    <s v="SIN DATOS"/>
    <s v="3205662001"/>
    <x v="823"/>
    <x v="5"/>
    <s v="190440200642450001"/>
    <x v="5"/>
    <x v="1"/>
    <s v="Revisor Instalac. Regadas Oriente"/>
    <x v="1"/>
    <x v="0"/>
    <x v="1"/>
    <x v="817"/>
    <s v="8 días 16:12"/>
    <x v="703"/>
    <x v="0"/>
    <s v="SIN DATO"/>
    <s v="SIN DATO"/>
    <s v="SIN DATO"/>
    <s v="SIN DATO"/>
    <n v="-75.316077559999997"/>
    <n v="6.1609765100000002"/>
    <s v="SUR-ENE"/>
    <x v="1"/>
    <s v="1"/>
    <x v="0"/>
  </r>
  <r>
    <x v="824"/>
    <x v="0"/>
    <s v="NUEVO"/>
    <s v="ENERES"/>
    <d v="2026-02-20T16:19:39"/>
    <x v="818"/>
    <n v="901078799"/>
    <s v="COOPERATIVA MULTIACTIVA ALIANZA PARA EL"/>
    <s v="5633298"/>
    <s v="3132617980"/>
    <x v="824"/>
    <x v="23"/>
    <s v="190616200181688001"/>
    <x v="23"/>
    <x v="1"/>
    <s v="Revisor Instalac. Regadas Oriente"/>
    <x v="1"/>
    <x v="0"/>
    <x v="1"/>
    <x v="818"/>
    <s v="8 días 16:19"/>
    <x v="704"/>
    <x v="0"/>
    <s v="SIN DATO"/>
    <s v="SIN DATO"/>
    <s v="SIN DATO"/>
    <s v="SIN DATO"/>
    <n v="-75.338002399999993"/>
    <n v="6.2102292400000003"/>
    <s v="SUR-ENE"/>
    <x v="1"/>
    <s v="1"/>
    <x v="0"/>
  </r>
  <r>
    <x v="825"/>
    <x v="4"/>
    <s v="NUEVO"/>
    <s v="ENEPRE"/>
    <d v="2026-03-03T07:30:50"/>
    <x v="819"/>
    <n v="22247015"/>
    <s v="MARIA MARGARITA BETANCUR ECHAVARRIA"/>
    <s v="SIN DATOS"/>
    <s v="3205575156"/>
    <x v="825"/>
    <x v="27"/>
    <s v="190736105424150010"/>
    <x v="27"/>
    <x v="10"/>
    <s v="Region Nordeste"/>
    <x v="0"/>
    <x v="1"/>
    <x v="7"/>
    <x v="819"/>
    <s v="0 días 07:30"/>
    <x v="705"/>
    <x v="1"/>
    <s v="SIN DATO"/>
    <s v="SIN DATO"/>
    <s v="SIN DATO"/>
    <s v="SIN DATO"/>
    <n v="-74.718316669999993"/>
    <n v="7.0762435000000004"/>
    <s v="SUR-ENE"/>
    <x v="2"/>
    <s v="1"/>
    <x v="1"/>
  </r>
  <r>
    <x v="826"/>
    <x v="3"/>
    <s v="NUEVO"/>
    <s v="ENEMVI"/>
    <d v="2026-02-20T16:36:59"/>
    <x v="820"/>
    <n v="8466063"/>
    <s v="ANDRES MAURICIO MOLINA OSORIO"/>
    <s v="8401353"/>
    <s v="3103544953"/>
    <x v="826"/>
    <x v="76"/>
    <s v="190282100131850000"/>
    <x v="75"/>
    <x v="6"/>
    <s v="Equipo Movimiento de Redes Suroeste"/>
    <x v="0"/>
    <x v="0"/>
    <x v="8"/>
    <x v="820"/>
    <s v="8 días 16:36"/>
    <x v="706"/>
    <x v="1"/>
    <s v="SIN DATO"/>
    <s v="SIN DATO"/>
    <s v="SIN DATO"/>
    <s v="SIN DATO"/>
    <n v="-75.671340749999999"/>
    <n v="5.9283810700000004"/>
    <s v="SUR-ENE"/>
    <x v="3"/>
    <s v="1"/>
    <x v="1"/>
  </r>
  <r>
    <x v="827"/>
    <x v="0"/>
    <s v="NUEVO"/>
    <s v="ENERES"/>
    <d v="2026-02-20T16:39:50"/>
    <x v="821"/>
    <n v="1128474289"/>
    <s v="VERONICA JOHANA MUÑOZ MUÑOZ"/>
    <s v="SIN DATOS"/>
    <s v="3137413163"/>
    <x v="827"/>
    <x v="8"/>
    <s v="146014045000000101"/>
    <x v="8"/>
    <x v="1"/>
    <s v="Revisor Instal. Regadas Metrosur"/>
    <x v="1"/>
    <x v="0"/>
    <x v="1"/>
    <x v="821"/>
    <s v="8 días 16:39"/>
    <x v="707"/>
    <x v="0"/>
    <s v="SIN DATO"/>
    <s v="SIN DATO"/>
    <s v="SIN DATO"/>
    <s v="SIN DATO"/>
    <n v="-75.691561460000003"/>
    <n v="6.34320664"/>
    <s v="SUR-ENE"/>
    <x v="0"/>
    <s v="1"/>
    <x v="0"/>
  </r>
  <r>
    <x v="828"/>
    <x v="0"/>
    <s v="NUEVO"/>
    <s v="ENERES"/>
    <d v="2026-02-20T16:41:28"/>
    <x v="822"/>
    <n v="39453906"/>
    <s v="MANDIRELIS FLOREZ MARIN"/>
    <s v="SIN DATOS"/>
    <s v="3128523870"/>
    <x v="828"/>
    <x v="1"/>
    <s v="190674200688550002"/>
    <x v="1"/>
    <x v="1"/>
    <s v="Revisor Instalac. Regadas Oriente"/>
    <x v="1"/>
    <x v="0"/>
    <x v="1"/>
    <x v="822"/>
    <s v="8 días 16:41"/>
    <x v="708"/>
    <x v="0"/>
    <s v="SIN DATO"/>
    <s v="SIN DATO"/>
    <s v="SIN DATO"/>
    <s v="SIN DATO"/>
    <n v="-75.364621330000006"/>
    <n v="6.2375611700000002"/>
    <s v="SUR-ENE"/>
    <x v="1"/>
    <s v="1"/>
    <x v="0"/>
  </r>
  <r>
    <x v="829"/>
    <x v="0"/>
    <s v="NUEVO"/>
    <s v="ENERES"/>
    <d v="2026-02-20T16:43:03"/>
    <x v="823"/>
    <n v="43092414"/>
    <s v="CLAUDIA MARIA ALVAREZ RESTREPO"/>
    <s v="SIN DATOS"/>
    <s v="3116162102"/>
    <x v="829"/>
    <x v="1"/>
    <s v="190674200663500003"/>
    <x v="1"/>
    <x v="1"/>
    <s v="Revisor Instalac. Regadas Oriente"/>
    <x v="1"/>
    <x v="0"/>
    <x v="1"/>
    <x v="823"/>
    <s v="8 días 16:43"/>
    <x v="709"/>
    <x v="0"/>
    <s v="SIN DATO"/>
    <s v="SIN DATO"/>
    <s v="SIN DATO"/>
    <s v="SIN DATO"/>
    <n v="-75.384911000000002"/>
    <n v="6.2774650000000003"/>
    <s v="SUR-ENE"/>
    <x v="1"/>
    <s v="1"/>
    <x v="0"/>
  </r>
  <r>
    <x v="830"/>
    <x v="0"/>
    <s v="NUEVO"/>
    <s v="ENERES"/>
    <d v="2026-02-20T16:45:28"/>
    <x v="824"/>
    <n v="98625857"/>
    <s v="CARLOS ENRIQUE GARCIA CASTRILLON"/>
    <s v="SIN DATOS"/>
    <s v="3214323770"/>
    <x v="830"/>
    <x v="27"/>
    <s v="190605200051520010"/>
    <x v="27"/>
    <x v="1"/>
    <s v="Region Nordeste"/>
    <x v="1"/>
    <x v="0"/>
    <x v="1"/>
    <x v="824"/>
    <s v="8 días 16:45"/>
    <x v="710"/>
    <x v="0"/>
    <s v="SIN DATO"/>
    <s v="SIN DATO"/>
    <s v="SIN DATO"/>
    <s v="SIN DATO"/>
    <n v="-74.730328"/>
    <n v="6.955222"/>
    <s v="SUR-ENE"/>
    <x v="2"/>
    <s v="1"/>
    <x v="0"/>
  </r>
  <r>
    <x v="831"/>
    <x v="3"/>
    <s v="NUEVO"/>
    <s v="ENEMVI"/>
    <d v="2026-02-20T16:46:36"/>
    <x v="825"/>
    <n v="1068588723"/>
    <s v="VICTOR HUGO ORTIZ GARCIA"/>
    <s v="8202624"/>
    <s v="3106856997"/>
    <x v="831"/>
    <x v="58"/>
    <s v="190550200608680000"/>
    <x v="57"/>
    <x v="6"/>
    <s v="NORDESTE RMRT Fabio Andres Chaverra"/>
    <x v="1"/>
    <x v="0"/>
    <x v="5"/>
    <x v="825"/>
    <s v="8 días 16:46"/>
    <x v="711"/>
    <x v="1"/>
    <s v="SIN DATO"/>
    <s v="SIN DATO"/>
    <s v="SIN DATO"/>
    <s v="SIN DATO"/>
    <n v="-75.218143999999995"/>
    <n v="6.5455215000000004"/>
    <s v="SUR-ENE"/>
    <x v="2"/>
    <s v="1"/>
    <x v="1"/>
  </r>
  <r>
    <x v="832"/>
    <x v="0"/>
    <s v="NUEVO"/>
    <s v="ENERES"/>
    <d v="2026-02-20T16:47:16"/>
    <x v="826"/>
    <n v="32211063"/>
    <s v="ASTRID CARRILLO"/>
    <s v="SIN DATOS"/>
    <s v="3104085009"/>
    <x v="832"/>
    <x v="2"/>
    <s v="190736105250900202"/>
    <x v="2"/>
    <x v="1"/>
    <s v="Region Nordeste"/>
    <x v="0"/>
    <x v="0"/>
    <x v="0"/>
    <x v="826"/>
    <s v="8 días 16:47"/>
    <x v="712"/>
    <x v="0"/>
    <s v="SIN DATO"/>
    <s v="SIN DATO"/>
    <s v="SIN DATO"/>
    <s v="SIN DATO"/>
    <n v="-74.707854999999995"/>
    <n v="7.078684"/>
    <s v="SUR-ENE"/>
    <x v="2"/>
    <s v="1"/>
    <x v="0"/>
  </r>
  <r>
    <x v="833"/>
    <x v="0"/>
    <s v="NUEVO"/>
    <s v="ENEDOM"/>
    <d v="2026-02-26T15:26:22"/>
    <x v="827"/>
    <n v="43717832"/>
    <s v="IRLENY ANDREA BENITEZ  BENITEZ"/>
    <s v="SIN DATOS"/>
    <s v="3178598880"/>
    <x v="833"/>
    <x v="84"/>
    <s v="190347100035400201"/>
    <x v="83"/>
    <x v="0"/>
    <s v="Habilitación Viviendas Suroeste"/>
    <x v="0"/>
    <x v="0"/>
    <x v="0"/>
    <x v="827"/>
    <s v="4 días 15:26"/>
    <x v="713"/>
    <x v="1"/>
    <s v="SIN DATO"/>
    <s v="SIN DATO"/>
    <s v="SIN DATO"/>
    <s v="SIN DATO"/>
    <n v="-75.735204999999993"/>
    <n v="6.210915"/>
    <s v="SUR-ENE"/>
    <x v="3"/>
    <s v="1"/>
    <x v="1"/>
  </r>
  <r>
    <x v="834"/>
    <x v="0"/>
    <s v="NUEVO"/>
    <s v="ENERES"/>
    <d v="2026-02-20T16:52:02"/>
    <x v="828"/>
    <n v="1038414316"/>
    <s v="DANIEL ALEXANDER VILLEGAS JIMENEZ"/>
    <s v="SIN DATOS"/>
    <s v="3225456147"/>
    <x v="834"/>
    <x v="5"/>
    <s v="190440200913924008"/>
    <x v="5"/>
    <x v="1"/>
    <s v="Revisor Instalac. Regadas Oriente"/>
    <x v="1"/>
    <x v="0"/>
    <x v="1"/>
    <x v="828"/>
    <s v="8 días 16:52"/>
    <x v="714"/>
    <x v="0"/>
    <s v="SIN DATO"/>
    <s v="SIN DATO"/>
    <s v="SIN DATO"/>
    <s v="SIN DATO"/>
    <n v="-75.310346999999993"/>
    <n v="6.1768359999999998"/>
    <s v="SUR-ENE"/>
    <x v="1"/>
    <s v="1"/>
    <x v="0"/>
  </r>
  <r>
    <x v="835"/>
    <x v="0"/>
    <s v="NUEVO"/>
    <s v="ENERES"/>
    <d v="2026-02-20T16:56:50"/>
    <x v="829"/>
    <n v="1102823829"/>
    <s v="CINDY PAOLA ROMERO MENDOZA"/>
    <s v="SIN DATOS"/>
    <s v="3234286891"/>
    <x v="835"/>
    <x v="5"/>
    <s v="190440200913924009"/>
    <x v="5"/>
    <x v="1"/>
    <s v="Revisor Instalac. Regadas Oriente"/>
    <x v="1"/>
    <x v="0"/>
    <x v="1"/>
    <x v="829"/>
    <s v="8 días 16:56"/>
    <x v="715"/>
    <x v="0"/>
    <s v="SIN DATO"/>
    <s v="SIN DATO"/>
    <s v="SIN DATO"/>
    <s v="SIN DATO"/>
    <n v="-75.310346999999993"/>
    <n v="6.1768359999999998"/>
    <s v="SUR-ENE"/>
    <x v="1"/>
    <s v="1"/>
    <x v="0"/>
  </r>
  <r>
    <x v="836"/>
    <x v="0"/>
    <s v="NUEVO"/>
    <s v="ENERES"/>
    <d v="2026-02-20T17:31:45"/>
    <x v="830"/>
    <n v="1035417548"/>
    <s v="JOSE LUIS RUIZ PULGARIN"/>
    <s v="5114066"/>
    <s v="3104569542"/>
    <x v="836"/>
    <x v="52"/>
    <s v="190197200874400002"/>
    <x v="51"/>
    <x v="1"/>
    <s v="Revisor Instalac. Regadas Oriente"/>
    <x v="1"/>
    <x v="0"/>
    <x v="1"/>
    <x v="830"/>
    <s v="8 días 17:31"/>
    <x v="716"/>
    <x v="0"/>
    <s v="SIN DATO"/>
    <s v="SIN DATO"/>
    <s v="SIN DATO"/>
    <s v="SIN DATO"/>
    <n v="-75.115290000000002"/>
    <n v="5.9746058"/>
    <s v="SUR-ENE"/>
    <x v="1"/>
    <s v="1"/>
    <x v="0"/>
  </r>
  <r>
    <x v="837"/>
    <x v="3"/>
    <s v="NUEVO"/>
    <s v="ENEMVI"/>
    <d v="2026-02-20T18:12:42"/>
    <x v="831"/>
    <n v="98469893"/>
    <s v="FERMIN ALBERTO CALLE PEREZ"/>
    <s v="SIN DATOS"/>
    <s v="3153778551"/>
    <x v="837"/>
    <x v="8"/>
    <s v="083028205000421109"/>
    <x v="8"/>
    <x v="6"/>
    <s v="METR Mov Red Trans Anderson Castaño"/>
    <x v="0"/>
    <x v="0"/>
    <x v="8"/>
    <x v="831"/>
    <s v="3 días 18:48"/>
    <x v="717"/>
    <x v="1"/>
    <s v="SIN DATO"/>
    <s v="SIN DATO"/>
    <s v="SIN DATO"/>
    <s v="SIN DATO"/>
    <n v="-75.620510999999993"/>
    <n v="6.2488250000000001"/>
    <s v="SUR-ENE"/>
    <x v="0"/>
    <s v="1"/>
    <x v="1"/>
  </r>
  <r>
    <x v="838"/>
    <x v="3"/>
    <s v="NUEVO"/>
    <s v="ENEMVI"/>
    <d v="2026-02-20T18:52:22"/>
    <x v="832"/>
    <n v="70581175"/>
    <s v="TULIO MARIO YEPES DAVID"/>
    <s v="SIN DATOS"/>
    <s v="3113730342"/>
    <x v="838"/>
    <x v="51"/>
    <s v="190197200485600000"/>
    <x v="50"/>
    <x v="6"/>
    <s v="ORIENTE-RMRT-Edwin F. Feria Torres"/>
    <x v="1"/>
    <x v="0"/>
    <x v="5"/>
    <x v="832"/>
    <s v="8 días 18:52"/>
    <x v="718"/>
    <x v="1"/>
    <s v="SIN DATO"/>
    <s v="SIN DATO"/>
    <s v="SIN DATO"/>
    <s v="SIN DATO"/>
    <n v="-75.207994150000005"/>
    <n v="6.0490415300000002"/>
    <s v="SUR-ENE"/>
    <x v="1"/>
    <s v="1"/>
    <x v="1"/>
  </r>
  <r>
    <x v="839"/>
    <x v="0"/>
    <s v="NUEVO"/>
    <s v="ENEDOM"/>
    <d v="2026-02-20T19:02:13"/>
    <x v="833"/>
    <n v="1023749886"/>
    <s v="JHON FREDY CARO SERNA"/>
    <s v="SIN DATOS"/>
    <s v="3108357135"/>
    <x v="839"/>
    <x v="64"/>
    <s v="190044200879430100"/>
    <x v="63"/>
    <x v="2"/>
    <s v="Region Occidente"/>
    <x v="1"/>
    <x v="0"/>
    <x v="6"/>
    <x v="833"/>
    <s v="8 días 19:02"/>
    <x v="719"/>
    <x v="2"/>
    <s v="SIN DATO"/>
    <s v="SIN DATO"/>
    <s v="SIN DATO"/>
    <s v="SIN DATO"/>
    <n v="-75.934728530000001"/>
    <n v="6.2663672100000003"/>
    <s v="SUR-ENE"/>
    <x v="4"/>
    <s v="1"/>
    <x v="2"/>
  </r>
  <r>
    <x v="840"/>
    <x v="0"/>
    <s v="NUEVO"/>
    <s v="ENEDOM"/>
    <d v="2026-02-27T11:17:42"/>
    <x v="834"/>
    <n v="1036624474"/>
    <s v="ANA YULLIET ESCOBAR RENGIFO"/>
    <s v="2815266"/>
    <s v="3013037201"/>
    <x v="840"/>
    <x v="0"/>
    <s v="074621007200050101"/>
    <x v="0"/>
    <x v="0"/>
    <s v="Habilitación Viviendas Metrosur"/>
    <x v="0"/>
    <x v="0"/>
    <x v="0"/>
    <x v="834"/>
    <s v="3 días 11:17"/>
    <x v="720"/>
    <x v="1"/>
    <s v="27/02/2026 13:45:28"/>
    <s v="EFECTIVO PARA HV"/>
    <s v="ROBINSON DE JESUS ALZATE ARANGO"/>
    <s v="Hv+interna trafo 53007"/>
    <n v="-75.612699250000006"/>
    <n v="6.1802550099999998"/>
    <s v="SUR-ENE"/>
    <x v="0"/>
    <s v="1"/>
    <x v="1"/>
  </r>
  <r>
    <x v="841"/>
    <x v="3"/>
    <s v="NUEVO"/>
    <s v="ENEMVI"/>
    <d v="2026-02-21T17:27:55"/>
    <x v="835"/>
    <n v="98506339"/>
    <s v="JOSE OWEIMAR CASTAÑO SALAZAR"/>
    <s v="6002113"/>
    <s v="3012910784"/>
    <x v="841"/>
    <x v="58"/>
    <s v="900056900001950234"/>
    <x v="57"/>
    <x v="6"/>
    <s v="NORDESTE RMRT Fabio Andres Chaverra"/>
    <x v="0"/>
    <x v="0"/>
    <x v="8"/>
    <x v="835"/>
    <s v="8 días 17:27"/>
    <x v="721"/>
    <x v="0"/>
    <s v="SIN DATO"/>
    <s v="SIN DATO"/>
    <s v="SIN DATO"/>
    <s v="SIN DATO"/>
    <n v="-75.143602056000006"/>
    <n v="6.4833745980000703"/>
    <s v="SUR-ENE"/>
    <x v="2"/>
    <s v="1"/>
    <x v="0"/>
  </r>
  <r>
    <x v="842"/>
    <x v="2"/>
    <s v="NUEVO"/>
    <s v="ENENOR"/>
    <d v="2026-02-23T06:54:42"/>
    <x v="836"/>
    <n v="70726808"/>
    <s v="EDISON OROZCO GOMEZ"/>
    <s v="SIN DATOS"/>
    <s v="3122376210"/>
    <x v="842"/>
    <x v="11"/>
    <s v="190375100290302017"/>
    <x v="11"/>
    <x v="4"/>
    <s v="Revisor Instalac. Regadas Oriente"/>
    <x v="0"/>
    <x v="0"/>
    <x v="0"/>
    <x v="836"/>
    <s v="7 días 06:54"/>
    <x v="722"/>
    <x v="1"/>
    <s v="SIN DATO"/>
    <s v="SIN DATO"/>
    <s v="SIN DATO"/>
    <s v="SIN DATO"/>
    <n v="-75.430190010000004"/>
    <n v="6.0404001000000003"/>
    <s v="SUR-ENE"/>
    <x v="1"/>
    <s v="1"/>
    <x v="1"/>
  </r>
  <r>
    <x v="843"/>
    <x v="3"/>
    <s v="NUEVO"/>
    <s v="ENEMVI"/>
    <d v="2026-02-23T07:17:57"/>
    <x v="837"/>
    <n v="1040031470"/>
    <s v="PAOLA ECHEVERRI MURILLO"/>
    <s v="SIN DATOS"/>
    <s v="3017853984"/>
    <x v="843"/>
    <x v="11"/>
    <s v="190376200232000000"/>
    <x v="11"/>
    <x v="6"/>
    <s v="ORIENTE-RMRT-Edwin F. Feria Torres"/>
    <x v="1"/>
    <x v="0"/>
    <x v="5"/>
    <x v="837"/>
    <s v="7 días 07:17"/>
    <x v="723"/>
    <x v="1"/>
    <s v="SIN DATO"/>
    <s v="SIN DATO"/>
    <s v="SIN DATO"/>
    <s v="SIN DATO"/>
    <n v="-75.398660000000007"/>
    <n v="6.0477150000000002"/>
    <s v="SUR-ENE"/>
    <x v="1"/>
    <s v="1"/>
    <x v="1"/>
  </r>
  <r>
    <x v="844"/>
    <x v="4"/>
    <s v="NUEVO"/>
    <s v="ENEPRE"/>
    <d v="2026-02-23T07:37:07"/>
    <x v="838"/>
    <n v="16230427"/>
    <s v="ALEXANDER GIRALDO HENAO"/>
    <s v="SIN DATOS"/>
    <s v="3186522672"/>
    <x v="844"/>
    <x v="27"/>
    <s v="190604100284505010"/>
    <x v="27"/>
    <x v="2"/>
    <s v="Region Nordeste"/>
    <x v="0"/>
    <x v="0"/>
    <x v="3"/>
    <x v="838"/>
    <s v="6 días 07:15"/>
    <x v="724"/>
    <x v="0"/>
    <s v="SIN DATO"/>
    <s v="SIN DATO"/>
    <s v="SIN DATO"/>
    <s v="SIN DATO"/>
    <n v="-74.699879999999993"/>
    <n v="7.0216820000000002"/>
    <s v="SUR-ENE"/>
    <x v="2"/>
    <s v="1"/>
    <x v="0"/>
  </r>
  <r>
    <x v="845"/>
    <x v="0"/>
    <s v="NUEVO"/>
    <s v="ENERES"/>
    <d v="2026-02-23T07:41:03"/>
    <x v="839"/>
    <n v="43469053"/>
    <s v="ANGELA AMPARO LOPEZ ARBELAEZ"/>
    <s v="6100109"/>
    <s v="3226052331"/>
    <x v="845"/>
    <x v="5"/>
    <s v="190439100177670102"/>
    <x v="5"/>
    <x v="1"/>
    <s v="Revisor Instalac. Regadas Oriente"/>
    <x v="0"/>
    <x v="0"/>
    <x v="0"/>
    <x v="839"/>
    <s v="7 días 07:41"/>
    <x v="725"/>
    <x v="1"/>
    <s v="SIN DATO"/>
    <s v="SIN DATO"/>
    <s v="SIN DATO"/>
    <s v="SIN DATO"/>
    <n v="-75.333190259999995"/>
    <n v="6.1767657099999997"/>
    <s v="SUR-ENE"/>
    <x v="1"/>
    <s v="1"/>
    <x v="1"/>
  </r>
  <r>
    <x v="846"/>
    <x v="0"/>
    <s v="NUEVO"/>
    <s v="ENERES"/>
    <d v="2026-02-23T08:03:15"/>
    <x v="840"/>
    <n v="3617280"/>
    <s v="LEONARDO GALLEGO GOMEZ"/>
    <s v="SIN DATOS"/>
    <s v="3138258304"/>
    <x v="846"/>
    <x v="43"/>
    <s v="900057560001993783"/>
    <x v="42"/>
    <x v="1"/>
    <s v="Revisor Instalac. Regadas Oriente"/>
    <x v="0"/>
    <x v="0"/>
    <x v="0"/>
    <x v="840"/>
    <s v="7 días 08:03"/>
    <x v="726"/>
    <x v="2"/>
    <s v="SIN DATO"/>
    <s v="SIN DATO"/>
    <s v="SIN DATO"/>
    <s v="SIN DATO"/>
    <n v="-75.061094323000006"/>
    <n v="5.7595923510000402"/>
    <s v="SUR-ENE"/>
    <x v="1"/>
    <s v="1"/>
    <x v="2"/>
  </r>
  <r>
    <x v="847"/>
    <x v="0"/>
    <s v="NUEVO"/>
    <s v="ENERES"/>
    <d v="2026-02-23T08:03:51"/>
    <x v="841"/>
    <n v="43206245"/>
    <s v="LUZ ANGELA DAVID MORA"/>
    <s v="2767680"/>
    <s v="3104708305"/>
    <x v="847"/>
    <x v="8"/>
    <s v="055116568100480101"/>
    <x v="8"/>
    <x v="1"/>
    <s v="Revisor Instal. Regadas Metrosur"/>
    <x v="0"/>
    <x v="0"/>
    <x v="0"/>
    <x v="841"/>
    <s v="7 días 08:03"/>
    <x v="726"/>
    <x v="2"/>
    <s v="SIN DATO"/>
    <s v="SIN DATO"/>
    <s v="SIN DATO"/>
    <s v="SIN DATO"/>
    <n v="-75.541398349999994"/>
    <n v="6.2435448200000003"/>
    <s v="SUR-ENE"/>
    <x v="0"/>
    <s v="1"/>
    <x v="2"/>
  </r>
  <r>
    <x v="848"/>
    <x v="0"/>
    <s v="NUEVO"/>
    <s v="ENERES"/>
    <d v="2026-02-23T08:24:22"/>
    <x v="842"/>
    <n v="43053160"/>
    <s v="LUZ MARINA  RIOS DE ORREGO"/>
    <s v="SIN DATOS"/>
    <s v="3146651915"/>
    <x v="848"/>
    <x v="33"/>
    <s v="190149200773702002"/>
    <x v="33"/>
    <x v="1"/>
    <s v="Revisor Instalac. Regadas Oriente"/>
    <x v="1"/>
    <x v="0"/>
    <x v="1"/>
    <x v="842"/>
    <s v="7 días 08:24"/>
    <x v="727"/>
    <x v="1"/>
    <s v="SIN DATO"/>
    <s v="SIN DATO"/>
    <s v="SIN DATO"/>
    <s v="SIN DATO"/>
    <n v="-75.324402169999999"/>
    <n v="6.0595379100000004"/>
    <s v="SUR-ENE"/>
    <x v="1"/>
    <s v="1"/>
    <x v="1"/>
  </r>
  <r>
    <x v="849"/>
    <x v="0"/>
    <s v="NUEVO"/>
    <s v="ENERES"/>
    <d v="2026-02-23T08:24:33"/>
    <x v="843"/>
    <n v="15431652"/>
    <s v="CARLOS MARIO ARBELAEZ GALLEGO"/>
    <s v="SIN DATOS"/>
    <s v="3113618567"/>
    <x v="849"/>
    <x v="5"/>
    <s v="190440200841000001"/>
    <x v="5"/>
    <x v="1"/>
    <s v="Revisor Instalac. Regadas Oriente"/>
    <x v="1"/>
    <x v="0"/>
    <x v="1"/>
    <x v="843"/>
    <s v="7 días 08:24"/>
    <x v="727"/>
    <x v="1"/>
    <s v="SIN DATO"/>
    <s v="SIN DATO"/>
    <s v="SIN DATO"/>
    <s v="SIN DATO"/>
    <n v="-75.299482670000003"/>
    <n v="6.2017793299999999"/>
    <s v="SUR-ENE"/>
    <x v="1"/>
    <s v="1"/>
    <x v="1"/>
  </r>
  <r>
    <x v="850"/>
    <x v="0"/>
    <s v="NUEVO"/>
    <s v="ENERES"/>
    <d v="2026-02-23T08:33:54"/>
    <x v="844"/>
    <n v="890984423"/>
    <s v="AREA METROPOLITANA DEL VALLE DE ABURRA"/>
    <s v="3856000"/>
    <s v="3174274256"/>
    <x v="850"/>
    <x v="8"/>
    <s v="056315005000590000"/>
    <x v="8"/>
    <x v="1"/>
    <s v="Revisor Instal. Regadas Metrosur"/>
    <x v="0"/>
    <x v="0"/>
    <x v="0"/>
    <x v="844"/>
    <s v="7 días 08:33"/>
    <x v="728"/>
    <x v="2"/>
    <s v="SIN DATO"/>
    <s v="SIN DATO"/>
    <s v="SIN DATO"/>
    <s v="SIN DATO"/>
    <n v="-75.550951069999996"/>
    <n v="6.2546717599999999"/>
    <s v="SUR-ENE"/>
    <x v="0"/>
    <s v="1"/>
    <x v="2"/>
  </r>
  <r>
    <x v="851"/>
    <x v="3"/>
    <s v="NUEVO"/>
    <s v="ENEMVI"/>
    <d v="2026-02-23T08:34:06"/>
    <x v="845"/>
    <n v="1035129453"/>
    <s v="ANLLY PAOLA UÑATES LOPEZ"/>
    <s v="SIN DATOS"/>
    <s v="3232888228"/>
    <x v="851"/>
    <x v="81"/>
    <s v="190040101140300000"/>
    <x v="80"/>
    <x v="6"/>
    <s v="NORDESTE RMRT Fabio Andres Chaverra"/>
    <x v="0"/>
    <x v="0"/>
    <x v="8"/>
    <x v="845"/>
    <s v="7 días 08:34"/>
    <x v="729"/>
    <x v="1"/>
    <s v="SIN DATO"/>
    <s v="SIN DATO"/>
    <s v="SIN DATO"/>
    <s v="SIN DATO"/>
    <n v="-75.149462999999997"/>
    <n v="7.0763100100000003"/>
    <s v="SUR-ENE"/>
    <x v="2"/>
    <s v="1"/>
    <x v="1"/>
  </r>
  <r>
    <x v="852"/>
    <x v="0"/>
    <s v="NUEVO"/>
    <s v="ENERES"/>
    <d v="2026-02-23T08:53:10"/>
    <x v="846"/>
    <n v="42701164"/>
    <s v="ALEIDA MARIA BERRIO ALVAREZ"/>
    <s v="8616577"/>
    <s v="3105970504"/>
    <x v="852"/>
    <x v="80"/>
    <s v="264419008100170001"/>
    <x v="79"/>
    <x v="1"/>
    <s v="Region Nordeste"/>
    <x v="1"/>
    <x v="0"/>
    <x v="1"/>
    <x v="846"/>
    <s v="7 días 08:53"/>
    <x v="730"/>
    <x v="1"/>
    <s v="SIN DATO"/>
    <s v="SIN DATO"/>
    <s v="SIN DATO"/>
    <s v="SIN DATO"/>
    <n v="-75.239857929999999"/>
    <n v="6.81383984"/>
    <s v="SUR-ENE"/>
    <x v="2"/>
    <s v="1"/>
    <x v="1"/>
  </r>
  <r>
    <x v="853"/>
    <x v="0"/>
    <s v="NUEVO"/>
    <s v="ENERES"/>
    <d v="2026-02-23T08:58:42"/>
    <x v="847"/>
    <n v="15533935"/>
    <s v="ACOSTA RAMIREZ LUIS BERNARDO ACOSTA RAMIREZ LUIS BERNARDO"/>
    <s v="9876543"/>
    <s v="SIN DATOS"/>
    <x v="853"/>
    <x v="45"/>
    <s v="190034100029600002"/>
    <x v="44"/>
    <x v="1"/>
    <s v="Revisor Instala. Regadas Suroeste"/>
    <x v="0"/>
    <x v="0"/>
    <x v="0"/>
    <x v="847"/>
    <s v="7 días 08:58"/>
    <x v="731"/>
    <x v="1"/>
    <s v="SIN DATO"/>
    <s v="SIN DATO"/>
    <s v="SIN DATO"/>
    <s v="SIN DATO"/>
    <n v="-75.877070840000002"/>
    <n v="5.6525794200000004"/>
    <s v="SUR-ENE"/>
    <x v="3"/>
    <s v="1"/>
    <x v="1"/>
  </r>
  <r>
    <x v="854"/>
    <x v="2"/>
    <s v="NUEVO"/>
    <s v="ENENOR"/>
    <d v="2026-02-23T09:07:41"/>
    <x v="848"/>
    <n v="43150816"/>
    <s v="YEIMI ARISTIZABAL ZULUAGA"/>
    <s v="5464988"/>
    <s v="3203848653"/>
    <x v="854"/>
    <x v="50"/>
    <s v="190697100324500101"/>
    <x v="49"/>
    <x v="4"/>
    <s v="Revisor Instalac. Regadas Oriente"/>
    <x v="0"/>
    <x v="0"/>
    <x v="0"/>
    <x v="848"/>
    <s v="7 días 09:07"/>
    <x v="732"/>
    <x v="1"/>
    <s v="SIN DATO"/>
    <s v="SIN DATO"/>
    <s v="SIN DATO"/>
    <s v="SIN DATO"/>
    <n v="-75.25918901"/>
    <n v="6.1377633400000002"/>
    <s v="SUR-ENE"/>
    <x v="1"/>
    <s v="1"/>
    <x v="1"/>
  </r>
  <r>
    <x v="855"/>
    <x v="0"/>
    <s v="NUEVO"/>
    <s v="ENERES"/>
    <d v="2026-02-23T09:15:06"/>
    <x v="849"/>
    <n v="15533935"/>
    <s v="ACOSTA RAMIREZ LUIS BERNARDO ACOSTA RAMIREZ LUIS BERNARDO"/>
    <s v="9876543"/>
    <s v="SIN DATOS"/>
    <x v="855"/>
    <x v="45"/>
    <s v="190034100029600003"/>
    <x v="44"/>
    <x v="1"/>
    <s v="Revisor Instala. Regadas Suroeste"/>
    <x v="0"/>
    <x v="0"/>
    <x v="0"/>
    <x v="849"/>
    <s v="7 días 09:15"/>
    <x v="733"/>
    <x v="1"/>
    <s v="SIN DATO"/>
    <s v="SIN DATO"/>
    <s v="SIN DATO"/>
    <s v="SIN DATO"/>
    <n v="-75.877070840000002"/>
    <n v="5.6525794200000004"/>
    <s v="SUR-ENE"/>
    <x v="3"/>
    <s v="1"/>
    <x v="1"/>
  </r>
  <r>
    <x v="856"/>
    <x v="2"/>
    <s v="NUEVO"/>
    <s v="ENENOR"/>
    <d v="2026-02-23T09:16:53"/>
    <x v="850"/>
    <n v="1055834956"/>
    <s v="YESSICA NATALIA MONTOYA CIRO"/>
    <s v="SIN DATOS"/>
    <s v="3124156172"/>
    <x v="856"/>
    <x v="7"/>
    <s v="190319207030610204"/>
    <x v="7"/>
    <x v="4"/>
    <s v="Revisor Instalac. Regadas Oriente"/>
    <x v="1"/>
    <x v="0"/>
    <x v="1"/>
    <x v="850"/>
    <s v="7 días 09:16"/>
    <x v="734"/>
    <x v="1"/>
    <s v="SIN DATO"/>
    <s v="SIN DATO"/>
    <s v="SIN DATO"/>
    <s v="SIN DATO"/>
    <n v="-75.399518"/>
    <n v="6.32064"/>
    <s v="SUR-ENE"/>
    <x v="1"/>
    <s v="1"/>
    <x v="1"/>
  </r>
  <r>
    <x v="857"/>
    <x v="3"/>
    <s v="NUEVO"/>
    <s v="ENEMVI"/>
    <d v="2026-02-23T09:20:10"/>
    <x v="851"/>
    <n v="1026130482"/>
    <s v="LEIDY VIVIANA AGUDELO RESTREPO"/>
    <s v="SIN DATOS"/>
    <s v="3184066788"/>
    <x v="857"/>
    <x v="37"/>
    <s v="190130200732610000"/>
    <x v="36"/>
    <x v="6"/>
    <s v="Equipo Movimiento de Redes Suroeste"/>
    <x v="1"/>
    <x v="0"/>
    <x v="5"/>
    <x v="851"/>
    <s v="7 días 09:20"/>
    <x v="735"/>
    <x v="1"/>
    <s v="SIN DATO"/>
    <s v="SIN DATO"/>
    <s v="SIN DATO"/>
    <s v="SIN DATO"/>
    <n v="-75.653568340000007"/>
    <n v="6.0037803900000002"/>
    <s v="SUR-ENE"/>
    <x v="0"/>
    <s v="1"/>
    <x v="1"/>
  </r>
  <r>
    <x v="858"/>
    <x v="0"/>
    <s v="NUEVO"/>
    <s v="ENEDOM"/>
    <d v="2026-02-23T09:31:53"/>
    <x v="852"/>
    <n v="1042708456"/>
    <s v="DIDIER ESTEBAN MARULANDA  MUÑOZ"/>
    <s v="SIN DATOS"/>
    <s v="3044575444"/>
    <x v="858"/>
    <x v="30"/>
    <s v="190761200811893005"/>
    <x v="30"/>
    <x v="2"/>
    <s v="Region Occidente"/>
    <x v="1"/>
    <x v="0"/>
    <x v="6"/>
    <x v="852"/>
    <s v="7 días 09:31"/>
    <x v="31"/>
    <x v="0"/>
    <s v="SIN DATO"/>
    <s v="SIN DATO"/>
    <s v="SIN DATO"/>
    <s v="SIN DATO"/>
    <n v="-75.733502000000001"/>
    <n v="6.4950739999999998"/>
    <s v="SUR-ENE"/>
    <x v="4"/>
    <s v="1"/>
    <x v="0"/>
  </r>
  <r>
    <x v="859"/>
    <x v="0"/>
    <s v="NUEVO"/>
    <s v="ENERES"/>
    <d v="2026-02-23T09:59:07"/>
    <x v="853"/>
    <n v="15433629"/>
    <s v="DIEGO ALBERTO RENDON CASTAÑO"/>
    <s v="SIN DATOS"/>
    <s v="3217055620"/>
    <x v="859"/>
    <x v="23"/>
    <s v="190616200180640001"/>
    <x v="23"/>
    <x v="1"/>
    <s v="Revisor Instalac. Regadas Oriente"/>
    <x v="1"/>
    <x v="0"/>
    <x v="1"/>
    <x v="853"/>
    <s v="7 días 09:59"/>
    <x v="736"/>
    <x v="1"/>
    <s v="SIN DATO"/>
    <s v="SIN DATO"/>
    <s v="SIN DATO"/>
    <s v="SIN DATO"/>
    <n v="-75.344612229999996"/>
    <n v="6.2227924699999999"/>
    <s v="SUR-ENE"/>
    <x v="1"/>
    <s v="1"/>
    <x v="1"/>
  </r>
  <r>
    <x v="860"/>
    <x v="3"/>
    <s v="NUEVO"/>
    <s v="ENEMVI"/>
    <d v="2026-02-23T10:09:51"/>
    <x v="854"/>
    <n v="1035282290"/>
    <s v="JHON ALBERTO BENITEZ USUGA"/>
    <s v="SIN DATOS"/>
    <s v="3205393143"/>
    <x v="860"/>
    <x v="40"/>
    <s v="190042200961600000"/>
    <x v="39"/>
    <x v="6"/>
    <s v="Region Occidente"/>
    <x v="1"/>
    <x v="0"/>
    <x v="5"/>
    <x v="854"/>
    <s v="7 días 10:09"/>
    <x v="737"/>
    <x v="1"/>
    <s v="SIN DATO"/>
    <s v="SIN DATO"/>
    <s v="SIN DATO"/>
    <s v="SIN DATO"/>
    <n v="-75.847437639999995"/>
    <n v="6.5598371200000001"/>
    <s v="SUR-ENE"/>
    <x v="4"/>
    <s v="1"/>
    <x v="1"/>
  </r>
  <r>
    <x v="861"/>
    <x v="0"/>
    <s v="NUEVO"/>
    <s v="ENERES"/>
    <d v="2026-02-23T10:11:17"/>
    <x v="855"/>
    <n v="22233191"/>
    <s v="BLANCA NUBIA DE JESUS PEREZ DE VASQUEZ"/>
    <s v="SIN DATOS"/>
    <s v="3015302519"/>
    <x v="861"/>
    <x v="23"/>
    <s v="190616200200600003"/>
    <x v="23"/>
    <x v="1"/>
    <s v="Revisor Instalac. Regadas Oriente"/>
    <x v="1"/>
    <x v="0"/>
    <x v="1"/>
    <x v="855"/>
    <s v="7 días 10:11"/>
    <x v="738"/>
    <x v="1"/>
    <s v="SIN DATO"/>
    <s v="SIN DATO"/>
    <s v="SIN DATO"/>
    <s v="SIN DATO"/>
    <n v="-75.348884999999996"/>
    <n v="6.2162930000000003"/>
    <s v="SUR-ENE"/>
    <x v="1"/>
    <s v="1"/>
    <x v="1"/>
  </r>
  <r>
    <x v="862"/>
    <x v="2"/>
    <s v="NUEVO"/>
    <s v="ENENOR"/>
    <d v="2026-02-23T10:14:22"/>
    <x v="856"/>
    <n v="1002146793"/>
    <s v="KELLY MARCELA RUIZ MUNERA"/>
    <s v="SIN DATOS"/>
    <s v="3136491007"/>
    <x v="862"/>
    <x v="27"/>
    <s v="190378100020420102"/>
    <x v="27"/>
    <x v="4"/>
    <s v="Region Nordeste"/>
    <x v="0"/>
    <x v="0"/>
    <x v="0"/>
    <x v="856"/>
    <s v="7 días 10:14"/>
    <x v="739"/>
    <x v="1"/>
    <s v="SIN DATO"/>
    <s v="SIN DATO"/>
    <s v="SIN DATO"/>
    <s v="SIN DATO"/>
    <n v="-74.711535459999993"/>
    <n v="7.0715099199999996"/>
    <s v="SUR-ENE"/>
    <x v="2"/>
    <s v="1"/>
    <x v="1"/>
  </r>
  <r>
    <x v="863"/>
    <x v="3"/>
    <s v="NUEVO"/>
    <s v="ENEMVI"/>
    <d v="2026-02-23T10:37:47"/>
    <x v="857"/>
    <n v="1027889390"/>
    <s v="LUISA FERNANDA GRANDA MUÑOZ"/>
    <s v="SIN DATOS"/>
    <s v="3216464078"/>
    <x v="863"/>
    <x v="45"/>
    <s v="190033200795800000"/>
    <x v="44"/>
    <x v="6"/>
    <s v="Equipo Movimiento de Redes Suroeste"/>
    <x v="1"/>
    <x v="0"/>
    <x v="5"/>
    <x v="857"/>
    <s v="7 días 10:37"/>
    <x v="740"/>
    <x v="1"/>
    <s v="SIN DATO"/>
    <s v="SIN DATO"/>
    <s v="SIN DATO"/>
    <s v="SIN DATO"/>
    <n v="-75.872471829999995"/>
    <n v="5.7363137599999998"/>
    <s v="SUR-ENE"/>
    <x v="3"/>
    <s v="1"/>
    <x v="1"/>
  </r>
  <r>
    <x v="864"/>
    <x v="0"/>
    <s v="NUEVO"/>
    <s v="ENERES"/>
    <d v="2026-02-23T10:43:37"/>
    <x v="858"/>
    <n v="6789201"/>
    <s v="MARCO ANTONIO ZAPATA RAMIREZ"/>
    <s v="SIN DATOS"/>
    <s v="3127370998"/>
    <x v="864"/>
    <x v="8"/>
    <s v="044520000000610101"/>
    <x v="8"/>
    <x v="1"/>
    <s v="Revisor Instal. Regadas Metrosur"/>
    <x v="0"/>
    <x v="0"/>
    <x v="0"/>
    <x v="858"/>
    <s v="7 días 10:43"/>
    <x v="741"/>
    <x v="2"/>
    <s v="3/03/2026 22:27:51"/>
    <s v="DESCARTADO"/>
    <s v="JUAN SEBASTIAN AGUILAR FONSECA"/>
    <s v="450 Debe corregir conexión. Instalar tubería a sistema puesta tierra. Cumplir código colores."/>
    <n v="-75.610884501000001"/>
    <n v="6.2574398200000596"/>
    <s v="SUR-ENE"/>
    <x v="0"/>
    <s v="1"/>
    <x v="2"/>
  </r>
  <r>
    <x v="865"/>
    <x v="1"/>
    <s v="NUEVO"/>
    <s v="ENECNX"/>
    <d v="2026-02-27T08:40:06"/>
    <x v="859"/>
    <n v="71653610"/>
    <s v="JUAN CARLOS RAVE BURITICA"/>
    <s v="3533885"/>
    <s v="3002207700"/>
    <x v="865"/>
    <x v="8"/>
    <s v="053816000200440000"/>
    <x v="8"/>
    <x v="3"/>
    <s v="Revisor Puntos de Conexión Metrosur"/>
    <x v="0"/>
    <x v="0"/>
    <x v="4"/>
    <x v="859"/>
    <s v="3 días 08:40"/>
    <x v="742"/>
    <x v="0"/>
    <s v="25/02/2026 15:10:10"/>
    <s v="PTO CONEXIÓN CERRADO"/>
    <s v="JORGE LEANDRO ARROYAVE ORDUZ"/>
    <s v="Ninguna "/>
    <n v="-75.602372169999995"/>
    <n v="6.2444332400000002"/>
    <s v="SUR-ENE"/>
    <x v="0"/>
    <s v="2"/>
    <x v="0"/>
  </r>
  <r>
    <x v="866"/>
    <x v="0"/>
    <s v="NUEVO"/>
    <s v="ENERES"/>
    <d v="2026-02-23T10:53:24"/>
    <x v="860"/>
    <n v="1002146793"/>
    <s v="KELLY MARCELA RUIZ MUNERA"/>
    <s v="SIN DATOS"/>
    <s v="3136491007"/>
    <x v="866"/>
    <x v="27"/>
    <s v="190378100020420101"/>
    <x v="27"/>
    <x v="1"/>
    <s v="Region Nordeste"/>
    <x v="0"/>
    <x v="0"/>
    <x v="0"/>
    <x v="860"/>
    <s v="7 días 10:53"/>
    <x v="301"/>
    <x v="1"/>
    <s v="SIN DATO"/>
    <s v="SIN DATO"/>
    <s v="SIN DATO"/>
    <s v="SIN DATO"/>
    <n v="-74.711535459999993"/>
    <n v="7.0715099199999996"/>
    <s v="SUR-ENE"/>
    <x v="2"/>
    <s v="1"/>
    <x v="1"/>
  </r>
  <r>
    <x v="867"/>
    <x v="0"/>
    <s v="NUEVO"/>
    <s v="ENERES"/>
    <d v="2026-02-23T11:47:59"/>
    <x v="861"/>
    <n v="1002146793"/>
    <s v="KELLY MARCELA RUIZ MUNERA"/>
    <s v="SIN DATOS"/>
    <s v="3136491007"/>
    <x v="867"/>
    <x v="27"/>
    <s v="190378100020420901"/>
    <x v="27"/>
    <x v="1"/>
    <s v="Region Nordeste"/>
    <x v="0"/>
    <x v="0"/>
    <x v="0"/>
    <x v="861"/>
    <s v="7 días 11:47"/>
    <x v="743"/>
    <x v="1"/>
    <s v="SIN DATO"/>
    <s v="SIN DATO"/>
    <s v="SIN DATO"/>
    <s v="SIN DATO"/>
    <n v="-74.711535459999993"/>
    <n v="7.0715099199999996"/>
    <s v="SUR-ENE"/>
    <x v="2"/>
    <s v="1"/>
    <x v="1"/>
  </r>
  <r>
    <x v="868"/>
    <x v="0"/>
    <s v="NUEVO"/>
    <s v="ENERES"/>
    <d v="2026-02-23T11:51:59"/>
    <x v="862"/>
    <n v="71621458"/>
    <s v="CARLOS ARTURO MAYA URIBE"/>
    <s v="3514407"/>
    <s v="3122978081"/>
    <x v="868"/>
    <x v="8"/>
    <s v="053676209000440000"/>
    <x v="8"/>
    <x v="1"/>
    <s v="Revisor Instal. Regadas Metrosur"/>
    <x v="0"/>
    <x v="0"/>
    <x v="0"/>
    <x v="862"/>
    <s v="7 días 11:51"/>
    <x v="554"/>
    <x v="2"/>
    <s v="3/03/2026 23:52:43"/>
    <s v="DESCARTADO"/>
    <s v="YHAN GIANNY MATURANA LARGACHA"/>
    <s v="460 instalar frente muerto marcar gabinete con acrílico medidor protección "/>
    <n v="-75.584249990000004"/>
    <n v="6.2449190000000003"/>
    <s v="SUR-ENE"/>
    <x v="0"/>
    <s v="1"/>
    <x v="2"/>
  </r>
  <r>
    <x v="869"/>
    <x v="4"/>
    <s v="RETIR"/>
    <s v="ENEPRE"/>
    <d v="2026-02-23T11:53:46"/>
    <x v="863"/>
    <n v="15363762"/>
    <s v="WILSON MONTENEGRO ANDRADE"/>
    <s v="SIN DATOS"/>
    <s v="3142466154"/>
    <x v="869"/>
    <x v="62"/>
    <s v="190390100063966000-ENEPRE"/>
    <x v="61"/>
    <x v="11"/>
    <s v="Region Nordeste"/>
    <x v="0"/>
    <x v="0"/>
    <x v="6"/>
    <x v="863"/>
    <s v="7 días 11:53"/>
    <x v="744"/>
    <x v="1"/>
    <s v="SIN DATO"/>
    <s v="SIN DATO"/>
    <s v="SIN DATO"/>
    <s v="SIN DATO"/>
    <n v="-74.571612830000007"/>
    <n v="6.2267656100000002"/>
    <s v="SUR-ENE"/>
    <x v="2"/>
    <s v="1"/>
    <x v="1"/>
  </r>
  <r>
    <x v="870"/>
    <x v="0"/>
    <s v="NUEVO"/>
    <s v="ENERES"/>
    <d v="2026-02-23T11:56:07"/>
    <x v="864"/>
    <n v="1002146793"/>
    <s v="KELLY MARCELA RUIZ MUNERA"/>
    <s v="SIN DATOS"/>
    <s v="3136491007"/>
    <x v="870"/>
    <x v="27"/>
    <s v="190378100020420103"/>
    <x v="27"/>
    <x v="1"/>
    <s v="Region Nordeste"/>
    <x v="0"/>
    <x v="0"/>
    <x v="0"/>
    <x v="864"/>
    <s v="7 días 11:56"/>
    <x v="745"/>
    <x v="1"/>
    <s v="SIN DATO"/>
    <s v="SIN DATO"/>
    <s v="SIN DATO"/>
    <s v="SIN DATO"/>
    <n v="-74.711535459999993"/>
    <n v="7.0715099199999996"/>
    <s v="SUR-ENE"/>
    <x v="2"/>
    <s v="1"/>
    <x v="1"/>
  </r>
  <r>
    <x v="871"/>
    <x v="2"/>
    <s v="NUEVO"/>
    <s v="ENENOR"/>
    <d v="2026-02-23T11:56:37"/>
    <x v="865"/>
    <n v="71758215"/>
    <s v="GLEN VALENCIA GLEN VALENCIA"/>
    <s v="9876543"/>
    <s v="3043286515"/>
    <x v="871"/>
    <x v="33"/>
    <s v="190149200660210002"/>
    <x v="33"/>
    <x v="4"/>
    <s v="Revisor Instalac. Regadas Oriente"/>
    <x v="1"/>
    <x v="0"/>
    <x v="1"/>
    <x v="865"/>
    <s v="7 días 11:56"/>
    <x v="745"/>
    <x v="1"/>
    <s v="SIN DATO"/>
    <s v="SIN DATO"/>
    <s v="SIN DATO"/>
    <s v="SIN DATO"/>
    <n v="-75.361282000000003"/>
    <n v="6.1188880000000001"/>
    <s v="SUR-ENE"/>
    <x v="1"/>
    <s v="1"/>
    <x v="1"/>
  </r>
  <r>
    <x v="872"/>
    <x v="0"/>
    <s v="NUEVO"/>
    <s v="ENERES"/>
    <d v="2026-02-23T11:57:57"/>
    <x v="866"/>
    <n v="70135402"/>
    <s v="GUILLERMO LEON GIL CARDONA"/>
    <s v="SIN DATOS"/>
    <s v="3116338361"/>
    <x v="872"/>
    <x v="58"/>
    <s v="190550100042410906"/>
    <x v="57"/>
    <x v="1"/>
    <s v="Region Nordeste"/>
    <x v="0"/>
    <x v="0"/>
    <x v="0"/>
    <x v="866"/>
    <s v="7 días 11:57"/>
    <x v="746"/>
    <x v="1"/>
    <s v="SIN DATO"/>
    <s v="SIN DATO"/>
    <s v="SIN DATO"/>
    <s v="SIN DATO"/>
    <n v="-75.204272000000003"/>
    <n v="6.547784"/>
    <s v="SUR-ENE"/>
    <x v="2"/>
    <s v="1"/>
    <x v="1"/>
  </r>
  <r>
    <x v="873"/>
    <x v="0"/>
    <s v="NUEVO"/>
    <s v="ENERES"/>
    <d v="2026-02-23T11:58:21"/>
    <x v="867"/>
    <n v="1007489665"/>
    <s v="VENI LUZ ALEAN JERONIMO"/>
    <s v="SIN DATOS"/>
    <s v="3216232010"/>
    <x v="873"/>
    <x v="2"/>
    <s v="190736105415246001"/>
    <x v="2"/>
    <x v="1"/>
    <s v="Region Nordeste"/>
    <x v="0"/>
    <x v="0"/>
    <x v="0"/>
    <x v="867"/>
    <s v="7 días 11:58"/>
    <x v="507"/>
    <x v="1"/>
    <s v="SIN DATO"/>
    <s v="SIN DATO"/>
    <s v="SIN DATO"/>
    <s v="SIN DATO"/>
    <n v="-74.719859999999997"/>
    <n v="7.0809899999999999"/>
    <s v="SUR-ENE"/>
    <x v="2"/>
    <s v="1"/>
    <x v="1"/>
  </r>
  <r>
    <x v="874"/>
    <x v="2"/>
    <s v="NUEVO"/>
    <s v="ENENOR"/>
    <d v="2026-02-23T12:04:34"/>
    <x v="868"/>
    <n v="901523726"/>
    <s v="INVERSIONES RESTREPO GUERRA S.A.S"/>
    <s v="SIN DATOS"/>
    <s v="3104440606"/>
    <x v="874"/>
    <x v="23"/>
    <s v="190617200652294100"/>
    <x v="23"/>
    <x v="4"/>
    <s v="Revisor Instalac. Regadas Oriente"/>
    <x v="1"/>
    <x v="0"/>
    <x v="1"/>
    <x v="868"/>
    <s v="7 días 12:04"/>
    <x v="747"/>
    <x v="1"/>
    <s v="SIN DATO"/>
    <s v="SIN DATO"/>
    <s v="SIN DATO"/>
    <s v="SIN DATO"/>
    <n v="-75.415700099999995"/>
    <n v="6.1079280000000002"/>
    <s v="SUR-ENE"/>
    <x v="1"/>
    <s v="1"/>
    <x v="1"/>
  </r>
  <r>
    <x v="875"/>
    <x v="0"/>
    <s v="NUEVO"/>
    <s v="ENERES"/>
    <d v="2026-02-23T12:04:36"/>
    <x v="869"/>
    <n v="1128268500"/>
    <s v="JORGE IVAN ZULUAGA RICO"/>
    <s v="SIN DATOS"/>
    <s v="3148031372"/>
    <x v="875"/>
    <x v="50"/>
    <s v="900056970001994366"/>
    <x v="49"/>
    <x v="1"/>
    <s v="Revisor Instalac. Regadas Oriente"/>
    <x v="0"/>
    <x v="0"/>
    <x v="0"/>
    <x v="869"/>
    <s v="7 días 12:04"/>
    <x v="177"/>
    <x v="2"/>
    <s v="SIN DATO"/>
    <s v="SIN DATO"/>
    <s v="SIN DATO"/>
    <s v="SIN DATO"/>
    <n v="-75.268319000000005"/>
    <n v="6.1312850000000001"/>
    <s v="SUR-ENE"/>
    <x v="1"/>
    <s v="1"/>
    <x v="2"/>
  </r>
  <r>
    <x v="876"/>
    <x v="4"/>
    <s v="NUEVO"/>
    <s v="ENEPRE"/>
    <d v="2026-02-23T12:11:17"/>
    <x v="870"/>
    <n v="21698326"/>
    <s v="FLOR ALBA GUERRA GARCIA"/>
    <s v="SIN DATOS"/>
    <s v="3116508534"/>
    <x v="876"/>
    <x v="41"/>
    <s v="190234200712400000"/>
    <x v="40"/>
    <x v="10"/>
    <s v="Region Occidente"/>
    <x v="1"/>
    <x v="0"/>
    <x v="7"/>
    <x v="870"/>
    <s v="7 días 12:11"/>
    <x v="748"/>
    <x v="1"/>
    <s v="SIN DATO"/>
    <s v="SIN DATO"/>
    <s v="SIN DATO"/>
    <s v="SIN DATO"/>
    <n v="-76.259466270000004"/>
    <n v="6.9563620300000002"/>
    <s v="SUR-ENE"/>
    <x v="4"/>
    <s v="1"/>
    <x v="1"/>
  </r>
  <r>
    <x v="877"/>
    <x v="0"/>
    <s v="CAMBI"/>
    <s v="ENERES"/>
    <d v="2026-02-23T12:11:51"/>
    <x v="871"/>
    <n v="71410858"/>
    <s v="ESAU DE JESUS MORENO MAZO"/>
    <s v="3376385"/>
    <s v="3218318410"/>
    <x v="877"/>
    <x v="8"/>
    <s v="705023204100520000"/>
    <x v="8"/>
    <x v="5"/>
    <s v="METROSUR Vin. Leg. Ref. Concentrada"/>
    <x v="0"/>
    <x v="0"/>
    <x v="0"/>
    <x v="871"/>
    <s v="7 días 12:11"/>
    <x v="749"/>
    <x v="2"/>
    <s v="SIN DATO"/>
    <s v="SIN DATO"/>
    <s v="SIN DATO"/>
    <s v="SIN DATO"/>
    <n v="-75.527907999999996"/>
    <n v="6.2338449999999996"/>
    <s v="SUR-ENE"/>
    <x v="0"/>
    <s v="2"/>
    <x v="2"/>
  </r>
  <r>
    <x v="878"/>
    <x v="0"/>
    <s v="NUEVO"/>
    <s v="ENERES"/>
    <d v="2026-02-23T12:13:45"/>
    <x v="872"/>
    <n v="70514222"/>
    <s v="WILLIAM ANTONIO SALDARRIAGA"/>
    <s v="SIN DATOS"/>
    <s v="3205716544"/>
    <x v="878"/>
    <x v="8"/>
    <s v="040527009001440301"/>
    <x v="8"/>
    <x v="1"/>
    <s v="Revisor Instal. Regadas Metrosur"/>
    <x v="0"/>
    <x v="0"/>
    <x v="0"/>
    <x v="872"/>
    <s v="7 días 12:13"/>
    <x v="750"/>
    <x v="2"/>
    <s v="SIN DATO"/>
    <s v="SIN DATO"/>
    <s v="SIN DATO"/>
    <s v="SIN DATO"/>
    <n v="-75.596498359999998"/>
    <n v="6.2012793899999998"/>
    <s v="SUR-ENE"/>
    <x v="0"/>
    <s v="1"/>
    <x v="2"/>
  </r>
  <r>
    <x v="879"/>
    <x v="0"/>
    <s v="NUEVO"/>
    <s v="ENERES"/>
    <d v="2026-02-23T12:18:56"/>
    <x v="873"/>
    <n v="1042090033"/>
    <s v="CESAR ANDRES CASTAÑO MARIN"/>
    <s v="SIN DATOS"/>
    <s v="3214323770"/>
    <x v="879"/>
    <x v="27"/>
    <s v="190378100021702001"/>
    <x v="27"/>
    <x v="1"/>
    <s v="Region Nordeste"/>
    <x v="0"/>
    <x v="0"/>
    <x v="0"/>
    <x v="873"/>
    <s v="7 días 12:18"/>
    <x v="751"/>
    <x v="1"/>
    <s v="SIN DATO"/>
    <s v="SIN DATO"/>
    <s v="SIN DATO"/>
    <s v="SIN DATO"/>
    <n v="-74.710030000000003"/>
    <n v="7.0743419999999997"/>
    <s v="SUR-ENE"/>
    <x v="2"/>
    <s v="1"/>
    <x v="1"/>
  </r>
  <r>
    <x v="880"/>
    <x v="2"/>
    <s v="NUEVO"/>
    <s v="ENENOR"/>
    <d v="2026-02-23T12:19:35"/>
    <x v="874"/>
    <n v="901942106"/>
    <s v="EDIFICIO MICROEMPRESA DE COLOMBIA P.H."/>
    <s v="SIN DATOS"/>
    <s v="3004628319"/>
    <x v="880"/>
    <x v="11"/>
    <s v="190375100006100000"/>
    <x v="11"/>
    <x v="4"/>
    <s v="Revisor Instalac. Regadas Oriente"/>
    <x v="0"/>
    <x v="0"/>
    <x v="0"/>
    <x v="874"/>
    <s v="7 días 12:19"/>
    <x v="752"/>
    <x v="1"/>
    <s v="SIN DATO"/>
    <s v="SIN DATO"/>
    <s v="SIN DATO"/>
    <s v="SIN DATO"/>
    <n v="-75.427563000000006"/>
    <n v="6.0307539999999999"/>
    <s v="SUR-ENE"/>
    <x v="1"/>
    <s v="1"/>
    <x v="1"/>
  </r>
  <r>
    <x v="881"/>
    <x v="0"/>
    <s v="NUEVO"/>
    <s v="ENEDOM"/>
    <d v="2026-02-27T14:27:04"/>
    <x v="875"/>
    <n v="1007615696"/>
    <s v="DANEY VERGARA ARBOLEDA"/>
    <s v="SIN DATOS"/>
    <s v="3197922894"/>
    <x v="881"/>
    <x v="8"/>
    <s v="084028004100633220"/>
    <x v="8"/>
    <x v="0"/>
    <s v="Habilitación Viviendas Metrosur"/>
    <x v="0"/>
    <x v="0"/>
    <x v="0"/>
    <x v="875"/>
    <s v="3 días 14:27"/>
    <x v="753"/>
    <x v="1"/>
    <s v="27/02/2026 14:06:10"/>
    <s v="EFECTIVO PARA HV"/>
    <s v="JONNY ALEXANDER GUZMAN CONTRERAS"/>
    <s v="H v más pase más permiso transformador 300 499"/>
    <n v="-75.6222961"/>
    <n v="6.2583722699999997"/>
    <s v="SUR-ENE"/>
    <x v="0"/>
    <s v="1"/>
    <x v="1"/>
  </r>
  <r>
    <x v="882"/>
    <x v="4"/>
    <s v="NUEVO"/>
    <s v="ENEPRE"/>
    <d v="2026-02-23T12:29:27"/>
    <x v="876"/>
    <n v="71087736"/>
    <s v="JERSON FABIAN ESPINOSA RUA"/>
    <s v="SIN DATOS"/>
    <s v="3136495332"/>
    <x v="882"/>
    <x v="27"/>
    <s v="190604100283890005"/>
    <x v="27"/>
    <x v="2"/>
    <s v="Region Nordeste"/>
    <x v="0"/>
    <x v="0"/>
    <x v="3"/>
    <x v="876"/>
    <s v="6 días 07:15"/>
    <x v="724"/>
    <x v="0"/>
    <s v="SIN DATO"/>
    <s v="SIN DATO"/>
    <s v="SIN DATO"/>
    <s v="SIN DATO"/>
    <n v="-74.702415529999996"/>
    <n v="7.0324464999999998"/>
    <s v="SUR-ENE"/>
    <x v="2"/>
    <s v="1"/>
    <x v="0"/>
  </r>
  <r>
    <x v="883"/>
    <x v="0"/>
    <s v="NUEVO"/>
    <s v="ENERES"/>
    <d v="2026-02-23T12:30:57"/>
    <x v="877"/>
    <n v="1040350386"/>
    <s v="YEISON ARLEY USUGA VARELA"/>
    <s v="SIN DATOS"/>
    <s v="3014257346"/>
    <x v="883"/>
    <x v="8"/>
    <s v="055119006400370103"/>
    <x v="8"/>
    <x v="1"/>
    <s v="Revisor Instal. Regadas Metrosur"/>
    <x v="0"/>
    <x v="0"/>
    <x v="0"/>
    <x v="877"/>
    <s v="7 días 12:30"/>
    <x v="754"/>
    <x v="2"/>
    <s v="SIN DATO"/>
    <s v="SIN DATO"/>
    <s v="SIN DATO"/>
    <s v="SIN DATO"/>
    <n v="-75.539193940000004"/>
    <n v="6.2527425799999996"/>
    <s v="SUR-ENE"/>
    <x v="0"/>
    <s v="1"/>
    <x v="2"/>
  </r>
  <r>
    <x v="884"/>
    <x v="2"/>
    <s v="NUEVO"/>
    <s v="ENENOR"/>
    <d v="2026-02-23T13:02:12"/>
    <x v="878"/>
    <n v="71652642"/>
    <s v="CARLOS ALBERTO CASTAÑEDA GAVIRIA"/>
    <s v="SIN DATOS"/>
    <s v="3147351157"/>
    <x v="884"/>
    <x v="33"/>
    <s v="341321007000050102"/>
    <x v="33"/>
    <x v="4"/>
    <s v="Revisor Instalac. Regadas Oriente"/>
    <x v="0"/>
    <x v="0"/>
    <x v="0"/>
    <x v="878"/>
    <s v="7 días 13:02"/>
    <x v="755"/>
    <x v="2"/>
    <s v="SIN DATO"/>
    <s v="SIN DATO"/>
    <s v="SIN DATO"/>
    <s v="SIN DATO"/>
    <n v="-75.336776999999998"/>
    <n v="6.0967969999999996"/>
    <s v="SUR-ENE"/>
    <x v="1"/>
    <s v="1"/>
    <x v="2"/>
  </r>
  <r>
    <x v="885"/>
    <x v="3"/>
    <s v="NUEVO"/>
    <s v="ENEMVI"/>
    <d v="2026-02-23T13:06:53"/>
    <x v="879"/>
    <n v="1128471017"/>
    <s v="MARIA ELENA FLOREZ"/>
    <s v="SIN DATOS"/>
    <s v="3225940357"/>
    <x v="885"/>
    <x v="8"/>
    <s v="083220009660322110"/>
    <x v="8"/>
    <x v="6"/>
    <s v="METR Mov Red Trans Anderson Castaño"/>
    <x v="0"/>
    <x v="0"/>
    <x v="8"/>
    <x v="879"/>
    <s v="7 días 13:06"/>
    <x v="756"/>
    <x v="0"/>
    <s v="SIN DATO"/>
    <s v="SIN DATO"/>
    <s v="SIN DATO"/>
    <s v="SIN DATO"/>
    <n v="-75.627666000000005"/>
    <n v="6.2559517099999997"/>
    <s v="SUR-ENE"/>
    <x v="0"/>
    <s v="1"/>
    <x v="0"/>
  </r>
  <r>
    <x v="886"/>
    <x v="0"/>
    <s v="NUEVO"/>
    <s v="ENERES"/>
    <d v="2026-02-23T13:08:51"/>
    <x v="880"/>
    <n v="70350653"/>
    <s v="JUAN BAUTISTA CASTAÑO GUZMAN"/>
    <s v="2112600"/>
    <s v="3146242953"/>
    <x v="886"/>
    <x v="17"/>
    <s v="190660200774800003"/>
    <x v="18"/>
    <x v="1"/>
    <s v="Revisor Instalac. Regadas Oriente"/>
    <x v="1"/>
    <x v="0"/>
    <x v="1"/>
    <x v="880"/>
    <s v="7 días 13:08"/>
    <x v="757"/>
    <x v="1"/>
    <s v="SIN DATO"/>
    <s v="SIN DATO"/>
    <s v="SIN DATO"/>
    <s v="SIN DATO"/>
    <n v="-75.031959319999999"/>
    <n v="6.0851362800000004"/>
    <s v="SUR-ENE"/>
    <x v="1"/>
    <s v="1"/>
    <x v="1"/>
  </r>
  <r>
    <x v="887"/>
    <x v="0"/>
    <s v="CAMBI"/>
    <s v="ENERES"/>
    <d v="2026-02-23T13:08:56"/>
    <x v="881"/>
    <n v="42774545"/>
    <s v="MARIA CECILIA RUIZ CORDOBA"/>
    <s v="8411124"/>
    <s v="3148363319"/>
    <x v="887"/>
    <x v="12"/>
    <s v="190101100174000000"/>
    <x v="13"/>
    <x v="5"/>
    <s v="Revisor Instala. Regadas Suroeste"/>
    <x v="0"/>
    <x v="0"/>
    <x v="0"/>
    <x v="881"/>
    <s v="7 días 13:08"/>
    <x v="757"/>
    <x v="1"/>
    <s v="SIN DATO"/>
    <s v="SIN DATO"/>
    <s v="SIN DATO"/>
    <s v="SIN DATO"/>
    <n v="-76.018549500000006"/>
    <n v="5.8509309199999997"/>
    <s v="SUR-ENE"/>
    <x v="3"/>
    <s v="2"/>
    <x v="1"/>
  </r>
  <r>
    <x v="888"/>
    <x v="3"/>
    <s v="NUEVO"/>
    <s v="ENEMVI"/>
    <d v="2026-02-23T13:14:08"/>
    <x v="882"/>
    <n v="42769312"/>
    <s v="ASTRID ELENA GAVIRIA"/>
    <s v="9876543"/>
    <s v="3007971841"/>
    <x v="888"/>
    <x v="8"/>
    <s v="051918000000820000"/>
    <x v="8"/>
    <x v="6"/>
    <s v="METR Mov Red Trans Anderson Castaño"/>
    <x v="0"/>
    <x v="0"/>
    <x v="8"/>
    <x v="882"/>
    <s v="7 días 13:14"/>
    <x v="758"/>
    <x v="0"/>
    <s v="SIN DATO"/>
    <s v="SIN DATO"/>
    <s v="SIN DATO"/>
    <s v="SIN DATO"/>
    <n v="-75.613871649999993"/>
    <n v="6.2226406499999998"/>
    <s v="SUR-ENE"/>
    <x v="0"/>
    <s v="1"/>
    <x v="0"/>
  </r>
  <r>
    <x v="889"/>
    <x v="3"/>
    <s v="NUEVO"/>
    <s v="ENEMVI"/>
    <d v="2026-02-23T13:27:39"/>
    <x v="883"/>
    <n v="1017166199"/>
    <s v="OLIVERIO ANTONIO MEJIA USUGA"/>
    <s v="SIN DATOS"/>
    <s v="3105761092"/>
    <x v="889"/>
    <x v="8"/>
    <s v="054919209201290000"/>
    <x v="8"/>
    <x v="6"/>
    <s v="METR Mov Red Trans Anderson Castaño"/>
    <x v="0"/>
    <x v="0"/>
    <x v="8"/>
    <x v="883"/>
    <s v="7 días 13:27"/>
    <x v="759"/>
    <x v="0"/>
    <s v="SIN DATO"/>
    <s v="SIN DATO"/>
    <s v="SIN DATO"/>
    <s v="SIN DATO"/>
    <n v="-75.611413999999996"/>
    <n v="6.2665200099999998"/>
    <s v="SUR-ENE"/>
    <x v="0"/>
    <s v="1"/>
    <x v="0"/>
  </r>
  <r>
    <x v="890"/>
    <x v="3"/>
    <s v="NUEVO"/>
    <s v="ENEMVI"/>
    <d v="2026-02-23T13:31:39"/>
    <x v="884"/>
    <n v="98470306"/>
    <s v="LUIS ALBERTO MUÑOZ PEREZ"/>
    <s v="SIN DATOS"/>
    <s v="3153444898"/>
    <x v="890"/>
    <x v="27"/>
    <s v="190736208245200000"/>
    <x v="27"/>
    <x v="6"/>
    <s v="NORDESTE RMRT Fabio Andres Chaverra"/>
    <x v="1"/>
    <x v="0"/>
    <x v="5"/>
    <x v="884"/>
    <s v="7 días 13:31"/>
    <x v="760"/>
    <x v="1"/>
    <s v="SIN DATO"/>
    <s v="SIN DATO"/>
    <s v="SIN DATO"/>
    <s v="SIN DATO"/>
    <n v="-74.591969219999996"/>
    <n v="7.1756371200000002"/>
    <s v="SUR-ENE"/>
    <x v="2"/>
    <s v="1"/>
    <x v="1"/>
  </r>
  <r>
    <x v="891"/>
    <x v="0"/>
    <s v="NUEVO"/>
    <s v="ENEDOM"/>
    <d v="2026-02-27T12:07:29"/>
    <x v="885"/>
    <n v="1007286275"/>
    <s v="MATEO RIVERA RESTREPO"/>
    <s v="SIN DATOS"/>
    <s v="3023630040"/>
    <x v="891"/>
    <x v="0"/>
    <s v="163010097000000114"/>
    <x v="0"/>
    <x v="0"/>
    <s v="Habilitación Viviendas Metrosur"/>
    <x v="0"/>
    <x v="0"/>
    <x v="0"/>
    <x v="885"/>
    <s v="3 días 12:07"/>
    <x v="223"/>
    <x v="1"/>
    <s v="27/02/2026 13:52:57"/>
    <s v="EFECTIVO PARA HV"/>
    <s v="ROBINSON DE JESUS ALZATE ARANGO"/>
    <s v="Hv+pase + bornera trafo 316739"/>
    <n v="-75.605835999999996"/>
    <n v="6.1918350000000002"/>
    <s v="SUR-ENE"/>
    <x v="0"/>
    <s v="1"/>
    <x v="1"/>
  </r>
  <r>
    <x v="892"/>
    <x v="0"/>
    <s v="NUEVO"/>
    <s v="ENERES"/>
    <d v="2026-02-23T13:34:31"/>
    <x v="886"/>
    <n v="8473058"/>
    <s v="ADRIAN DE JESUS AGUDELO VELASQUEZ"/>
    <s v="SIN DATOS"/>
    <s v="3053090959"/>
    <x v="892"/>
    <x v="48"/>
    <s v="190656200635200003"/>
    <x v="47"/>
    <x v="1"/>
    <s v="Region Occidente"/>
    <x v="1"/>
    <x v="0"/>
    <x v="1"/>
    <x v="886"/>
    <s v="7 días 13:34"/>
    <x v="761"/>
    <x v="1"/>
    <s v="SIN DATO"/>
    <s v="SIN DATO"/>
    <s v="SIN DATO"/>
    <s v="SIN DATO"/>
    <n v="-75.726194820000003"/>
    <n v="6.4552336099999996"/>
    <s v="SUR-ENE"/>
    <x v="4"/>
    <s v="1"/>
    <x v="1"/>
  </r>
  <r>
    <x v="893"/>
    <x v="0"/>
    <s v="NUEVO"/>
    <s v="ENEDOM"/>
    <d v="2026-02-27T14:29:50"/>
    <x v="887"/>
    <n v="1026130851"/>
    <s v="MARCELA CORREA CARVAJAL"/>
    <s v="SIN DATOS"/>
    <s v="3052272460"/>
    <x v="893"/>
    <x v="8"/>
    <s v="083114205100700202"/>
    <x v="8"/>
    <x v="0"/>
    <s v="Habilitación Viviendas Metrosur"/>
    <x v="0"/>
    <x v="0"/>
    <x v="0"/>
    <x v="887"/>
    <s v="3 días 14:29"/>
    <x v="762"/>
    <x v="1"/>
    <s v="27/02/2026 14:06:40"/>
    <s v="EFECTIVO PARA HV"/>
    <s v="JONNY ALEXANDER GUZMAN CONTRERAS"/>
    <s v="Hv más pase "/>
    <n v="-75.627538979999997"/>
    <n v="6.24733654"/>
    <s v="SUR-ENE"/>
    <x v="0"/>
    <s v="1"/>
    <x v="1"/>
  </r>
  <r>
    <x v="894"/>
    <x v="0"/>
    <s v="NUEVO"/>
    <s v="ENEDOM"/>
    <d v="2026-02-23T13:56:55"/>
    <x v="888"/>
    <n v="43441700"/>
    <s v="GLADIS ELENA PAREJA ALVAREZ"/>
    <s v="SIN DATOS"/>
    <s v="3216083471"/>
    <x v="894"/>
    <x v="45"/>
    <s v="190033200604650004"/>
    <x v="44"/>
    <x v="2"/>
    <s v="Habilitación Viviendas Suroeste"/>
    <x v="1"/>
    <x v="0"/>
    <x v="6"/>
    <x v="888"/>
    <s v="7 días 13:56"/>
    <x v="763"/>
    <x v="0"/>
    <s v="SIN DATO"/>
    <s v="SIN DATO"/>
    <s v="SIN DATO"/>
    <s v="SIN DATO"/>
    <n v="-75.899630000000002"/>
    <n v="5.5638139999999998"/>
    <s v="SUR-ENE"/>
    <x v="3"/>
    <s v="1"/>
    <x v="0"/>
  </r>
  <r>
    <x v="895"/>
    <x v="4"/>
    <s v="NUEVO"/>
    <s v="ENEPRE"/>
    <d v="2026-02-23T13:58:15"/>
    <x v="889"/>
    <n v="71950942"/>
    <s v="GERMAN ENRIQUE RESTREPO BEDOYA"/>
    <s v="SIN DATOS"/>
    <s v="3234218547"/>
    <x v="895"/>
    <x v="84"/>
    <s v="190347100072900000"/>
    <x v="83"/>
    <x v="10"/>
    <s v="Energía Prepago Suroeste"/>
    <x v="0"/>
    <x v="0"/>
    <x v="7"/>
    <x v="889"/>
    <s v="7 días 13:58"/>
    <x v="764"/>
    <x v="1"/>
    <s v="SIN DATO"/>
    <s v="SIN DATO"/>
    <s v="SIN DATO"/>
    <s v="SIN DATO"/>
    <n v="-75.734650000000002"/>
    <n v="6.2066879999999998"/>
    <s v="SUR-ENE"/>
    <x v="3"/>
    <s v="1"/>
    <x v="1"/>
  </r>
  <r>
    <x v="896"/>
    <x v="0"/>
    <s v="NUEVO"/>
    <s v="ENERES"/>
    <d v="2026-02-23T13:59:25"/>
    <x v="890"/>
    <n v="43281234"/>
    <s v="MARIA CIELO BUSTAMANTE ZAPATA"/>
    <s v="SIN DATOS"/>
    <s v="3147909352"/>
    <x v="896"/>
    <x v="45"/>
    <s v="190033200940900001"/>
    <x v="44"/>
    <x v="1"/>
    <s v="Revisor Instala. Regadas Suroeste"/>
    <x v="1"/>
    <x v="0"/>
    <x v="1"/>
    <x v="890"/>
    <s v="7 días 13:59"/>
    <x v="78"/>
    <x v="1"/>
    <s v="SIN DATO"/>
    <s v="SIN DATO"/>
    <s v="SIN DATO"/>
    <s v="SIN DATO"/>
    <n v="-75.893032000000005"/>
    <n v="5.7052079999999998"/>
    <s v="SUR-ENE"/>
    <x v="3"/>
    <s v="1"/>
    <x v="1"/>
  </r>
  <r>
    <x v="897"/>
    <x v="0"/>
    <s v="NUEVO"/>
    <s v="ENEDOM"/>
    <d v="2026-02-27T14:06:36"/>
    <x v="891"/>
    <n v="1001509766"/>
    <s v="DENIS JULIANA POSADA POSADA"/>
    <s v="SIN DATOS"/>
    <s v="3108767718"/>
    <x v="897"/>
    <x v="8"/>
    <s v="056115006440191580"/>
    <x v="8"/>
    <x v="0"/>
    <s v="Habilitación Viviendas Metrosur"/>
    <x v="0"/>
    <x v="0"/>
    <x v="0"/>
    <x v="891"/>
    <s v="3 días 14:06"/>
    <x v="765"/>
    <x v="1"/>
    <s v="27/02/2026 12:14:03"/>
    <s v="EFECTIVO PARA HV"/>
    <s v="CARLOS MARIO IDARRAGA MEJIA"/>
    <s v="HV más pasé 1 piso trafo 58290"/>
    <n v="-75.537087999999997"/>
    <n v="6.256869"/>
    <s v="SUR-ENE"/>
    <x v="0"/>
    <s v="1"/>
    <x v="1"/>
  </r>
  <r>
    <x v="898"/>
    <x v="3"/>
    <s v="NUEVO"/>
    <s v="ENEMVI"/>
    <d v="2026-02-23T14:12:58"/>
    <x v="892"/>
    <n v="1039400221"/>
    <s v="ANDRES FELIPE VASQUEZ ORTIZ"/>
    <s v="SIN DATOS"/>
    <s v="3218095075"/>
    <x v="898"/>
    <x v="44"/>
    <s v="190761200616862002"/>
    <x v="43"/>
    <x v="6"/>
    <s v="Region Occidente"/>
    <x v="1"/>
    <x v="0"/>
    <x v="5"/>
    <x v="892"/>
    <s v="7 días 14:12"/>
    <x v="766"/>
    <x v="1"/>
    <s v="SIN DATO"/>
    <s v="SIN DATO"/>
    <s v="SIN DATO"/>
    <s v="SIN DATO"/>
    <n v="-75.755105040000004"/>
    <n v="6.6230401800000003"/>
    <s v="SUR-ENE"/>
    <x v="4"/>
    <s v="1"/>
    <x v="1"/>
  </r>
  <r>
    <x v="899"/>
    <x v="0"/>
    <s v="NUEVO"/>
    <s v="ENERES"/>
    <d v="2026-02-23T14:13:48"/>
    <x v="893"/>
    <n v="45760037"/>
    <s v="CLAUDIA PATRICIA SARA OCHOA"/>
    <s v="SIN DATOS"/>
    <s v="3122174625"/>
    <x v="899"/>
    <x v="7"/>
    <s v="190318203080560001"/>
    <x v="7"/>
    <x v="1"/>
    <s v="Revisor Instalac. Regadas Oriente"/>
    <x v="1"/>
    <x v="0"/>
    <x v="1"/>
    <x v="893"/>
    <s v="7 días 14:13"/>
    <x v="767"/>
    <x v="1"/>
    <s v="SIN DATO"/>
    <s v="SIN DATO"/>
    <s v="SIN DATO"/>
    <s v="SIN DATO"/>
    <n v="-75.444490000000002"/>
    <n v="6.3120491999999997"/>
    <s v="SUR-ENE"/>
    <x v="1"/>
    <s v="1"/>
    <x v="1"/>
  </r>
  <r>
    <x v="900"/>
    <x v="2"/>
    <s v="NUEVO"/>
    <s v="ENENOR"/>
    <d v="2026-02-23T14:14:19"/>
    <x v="894"/>
    <n v="71481038"/>
    <s v="WILSON DE JESUS DAZA VERGARA"/>
    <s v="SIN DATOS"/>
    <s v="3207262978"/>
    <x v="900"/>
    <x v="60"/>
    <s v="190584100231610004"/>
    <x v="59"/>
    <x v="4"/>
    <s v="Revisor Instalac. Regadas Oriente"/>
    <x v="0"/>
    <x v="0"/>
    <x v="0"/>
    <x v="894"/>
    <s v="7 días 14:14"/>
    <x v="768"/>
    <x v="1"/>
    <s v="SIN DATO"/>
    <s v="SIN DATO"/>
    <s v="SIN DATO"/>
    <s v="SIN DATO"/>
    <n v="-74.736411129999993"/>
    <n v="5.8986064699999998"/>
    <s v="SUR-ENE"/>
    <x v="1"/>
    <s v="1"/>
    <x v="1"/>
  </r>
  <r>
    <x v="901"/>
    <x v="0"/>
    <s v="NUEVO"/>
    <s v="ENERES"/>
    <d v="2026-02-23T14:16:56"/>
    <x v="895"/>
    <n v="70698815"/>
    <s v="WILSON ANIBAL MEJIA GIRALDO"/>
    <s v="SIN DATOS"/>
    <s v="3128732692"/>
    <x v="901"/>
    <x v="50"/>
    <s v="190697100550730501"/>
    <x v="49"/>
    <x v="1"/>
    <s v="Revisor Instalac. Regadas Oriente"/>
    <x v="0"/>
    <x v="0"/>
    <x v="0"/>
    <x v="895"/>
    <s v="7 días 14:16"/>
    <x v="769"/>
    <x v="1"/>
    <s v="SIN DATO"/>
    <s v="SIN DATO"/>
    <s v="SIN DATO"/>
    <s v="SIN DATO"/>
    <n v="-75.265019359999997"/>
    <n v="6.1415193700000001"/>
    <s v="SUR-ENE"/>
    <x v="1"/>
    <s v="1"/>
    <x v="1"/>
  </r>
  <r>
    <x v="902"/>
    <x v="0"/>
    <s v="NUEVO"/>
    <s v="ENERES"/>
    <d v="2026-02-23T14:17:39"/>
    <x v="896"/>
    <n v="71765740"/>
    <s v="JUAN ALVEIRO GUTIERREZ MONSALVE"/>
    <s v="4277735"/>
    <s v="3016303566"/>
    <x v="902"/>
    <x v="8"/>
    <s v="086423005300030112"/>
    <x v="8"/>
    <x v="1"/>
    <s v="METROSUR Vin. Leg. Ref. Concentrada"/>
    <x v="0"/>
    <x v="0"/>
    <x v="0"/>
    <x v="896"/>
    <s v="2 días 09:42"/>
    <x v="770"/>
    <x v="1"/>
    <s v="27/02/2026 19:02:16"/>
    <s v="DESCARTADO"/>
    <s v="JUAN GUILLERMO RIVERA MAZO"/>
    <s v="440 acometida debe ser asegurada con grapas galvanizadas doble ala_x000a_450 falta realizar la equipotencialización con la descarga tierra en el medidor_x000a_490 falta protecciones principales en la medida esas deben ser de 40A 10ka_x000a_470 medidor debe cumplir con una altura máxima de 1.80mts centro visor "/>
    <n v="-75.642371179999998"/>
    <n v="6.2816773799999996"/>
    <s v="SUR-ENE"/>
    <x v="0"/>
    <s v="1"/>
    <x v="1"/>
  </r>
  <r>
    <x v="903"/>
    <x v="0"/>
    <s v="NUEVO"/>
    <s v="ENEDOM"/>
    <d v="2026-02-27T14:35:11"/>
    <x v="897"/>
    <n v="1216724868"/>
    <s v="LEIDY TATIANA CARMONA HERNANDEZ"/>
    <s v="SIN DATOS"/>
    <s v="3194659521"/>
    <x v="903"/>
    <x v="8"/>
    <s v="084018103100110101"/>
    <x v="8"/>
    <x v="0"/>
    <s v="Habilitación Viviendas Metrosur"/>
    <x v="0"/>
    <x v="0"/>
    <x v="0"/>
    <x v="897"/>
    <s v="3 días 14:35"/>
    <x v="771"/>
    <x v="1"/>
    <s v="27/02/2026 14:07:11"/>
    <s v="EFECTIVO PARA HV"/>
    <s v="JONNY ALEXANDER GUZMAN CONTRERAS"/>
    <s v="Hv más pase "/>
    <n v="-75.619729000000007"/>
    <n v="6.2594000000000003"/>
    <s v="SUR-ENE"/>
    <x v="0"/>
    <s v="1"/>
    <x v="1"/>
  </r>
  <r>
    <x v="904"/>
    <x v="0"/>
    <s v="NUEVO"/>
    <s v="ENERES"/>
    <d v="2026-02-23T14:23:04"/>
    <x v="898"/>
    <n v="42785627"/>
    <s v="LILIANA MARIA DEBIA TOBON"/>
    <s v="4977981"/>
    <s v="3148882446"/>
    <x v="904"/>
    <x v="1"/>
    <s v="190674200637470009"/>
    <x v="1"/>
    <x v="1"/>
    <s v="Revisor Instalac. Regadas Oriente"/>
    <x v="1"/>
    <x v="0"/>
    <x v="1"/>
    <x v="898"/>
    <s v="7 días 14:23"/>
    <x v="772"/>
    <x v="1"/>
    <s v="SIN DATO"/>
    <s v="SIN DATO"/>
    <s v="SIN DATO"/>
    <s v="SIN DATO"/>
    <n v="-75.360432029999998"/>
    <n v="6.2578879799999996"/>
    <s v="SUR-ENE"/>
    <x v="1"/>
    <s v="1"/>
    <x v="1"/>
  </r>
  <r>
    <x v="905"/>
    <x v="2"/>
    <s v="NUEVO"/>
    <s v="ENENOR"/>
    <d v="2026-02-23T14:23:58"/>
    <x v="899"/>
    <n v="15351693"/>
    <s v="LUIS EVELIO LOPEZ MUÑOZ"/>
    <s v="SIN DATOS"/>
    <s v="3007524342"/>
    <x v="905"/>
    <x v="19"/>
    <s v="900054000001994616"/>
    <x v="19"/>
    <x v="4"/>
    <s v="Revisor Instalac. Regadas Oriente"/>
    <x v="0"/>
    <x v="0"/>
    <x v="0"/>
    <x v="899"/>
    <s v="7 días 14:23"/>
    <x v="773"/>
    <x v="2"/>
    <s v="SIN DATO"/>
    <s v="SIN DATO"/>
    <s v="SIN DATO"/>
    <s v="SIN DATO"/>
    <n v="-75.354416146999895"/>
    <n v="5.9405665720000203"/>
    <s v="SUR-ENE"/>
    <x v="1"/>
    <s v="1"/>
    <x v="2"/>
  </r>
  <r>
    <x v="906"/>
    <x v="2"/>
    <s v="NUEVO"/>
    <s v="ENENOR"/>
    <d v="2026-02-23T14:24:02"/>
    <x v="900"/>
    <n v="15351693"/>
    <s v="LUIS EVELIO LOPEZ MUÑOZ"/>
    <s v="SIN DATOS"/>
    <s v="3007524342"/>
    <x v="906"/>
    <x v="19"/>
    <s v="900054000001994615"/>
    <x v="19"/>
    <x v="4"/>
    <s v="Revisor Instalac. Regadas Oriente"/>
    <x v="0"/>
    <x v="0"/>
    <x v="0"/>
    <x v="900"/>
    <s v="7 días 14:24"/>
    <x v="774"/>
    <x v="2"/>
    <s v="SIN DATO"/>
    <s v="SIN DATO"/>
    <s v="SIN DATO"/>
    <s v="SIN DATO"/>
    <n v="-75.362756000000005"/>
    <n v="5.971622"/>
    <s v="SUR-ENE"/>
    <x v="1"/>
    <s v="1"/>
    <x v="2"/>
  </r>
  <r>
    <x v="907"/>
    <x v="0"/>
    <s v="NUEVO"/>
    <s v="ENERES"/>
    <d v="2026-02-23T14:24:53"/>
    <x v="901"/>
    <n v="1046904099"/>
    <s v="YOLANDA PARTRICIA GALEANO"/>
    <s v="SIN DATOS"/>
    <s v="3226411124"/>
    <x v="907"/>
    <x v="2"/>
    <s v="190735100114750201"/>
    <x v="2"/>
    <x v="1"/>
    <s v="Region Nordeste"/>
    <x v="0"/>
    <x v="0"/>
    <x v="0"/>
    <x v="901"/>
    <s v="7 días 14:24"/>
    <x v="775"/>
    <x v="1"/>
    <s v="SIN DATO"/>
    <s v="SIN DATO"/>
    <s v="SIN DATO"/>
    <s v="SIN DATO"/>
    <n v="-74.707652999999993"/>
    <n v="7.0762179999999999"/>
    <s v="SUR-ENE"/>
    <x v="2"/>
    <s v="1"/>
    <x v="1"/>
  </r>
  <r>
    <x v="908"/>
    <x v="0"/>
    <s v="NUEVO"/>
    <s v="ENERES"/>
    <d v="2026-02-23T14:25:15"/>
    <x v="902"/>
    <n v="15351693"/>
    <s v="LUIS EVELIO LOPEZ MUÑOZ"/>
    <s v="SIN DATOS"/>
    <s v="3007524342"/>
    <x v="908"/>
    <x v="19"/>
    <s v="900054000001994549"/>
    <x v="19"/>
    <x v="1"/>
    <s v="Revisor Instalac. Regadas Oriente"/>
    <x v="0"/>
    <x v="0"/>
    <x v="0"/>
    <x v="902"/>
    <s v="7 días 14:25"/>
    <x v="776"/>
    <x v="2"/>
    <s v="SIN DATO"/>
    <s v="SIN DATO"/>
    <s v="SIN DATO"/>
    <s v="SIN DATO"/>
    <n v="-75.362756000000005"/>
    <n v="5.971622"/>
    <s v="SUR-ENE"/>
    <x v="1"/>
    <s v="1"/>
    <x v="2"/>
  </r>
  <r>
    <x v="909"/>
    <x v="2"/>
    <s v="NUEVO"/>
    <s v="ENENOR"/>
    <d v="2026-02-23T14:25:15"/>
    <x v="903"/>
    <n v="15351693"/>
    <s v="LUIS EVELIO LOPEZ MUÑOZ"/>
    <s v="SIN DATOS"/>
    <s v="3007524342"/>
    <x v="909"/>
    <x v="19"/>
    <s v="900054000001994581"/>
    <x v="19"/>
    <x v="4"/>
    <s v="Revisor Instalac. Regadas Oriente"/>
    <x v="0"/>
    <x v="0"/>
    <x v="0"/>
    <x v="903"/>
    <s v="7 días 14:25"/>
    <x v="776"/>
    <x v="2"/>
    <s v="SIN DATO"/>
    <s v="SIN DATO"/>
    <s v="SIN DATO"/>
    <s v="SIN DATO"/>
    <n v="-75.354416146999895"/>
    <n v="5.9405665720000203"/>
    <s v="SUR-ENE"/>
    <x v="1"/>
    <s v="1"/>
    <x v="2"/>
  </r>
  <r>
    <x v="910"/>
    <x v="2"/>
    <s v="NUEVO"/>
    <s v="ENENOR"/>
    <d v="2026-02-23T14:25:17"/>
    <x v="904"/>
    <n v="15351693"/>
    <s v="LUIS EVELIO LOPEZ MUÑOZ"/>
    <s v="SIN DATOS"/>
    <s v="3007524342"/>
    <x v="910"/>
    <x v="19"/>
    <s v="900054000001994580"/>
    <x v="19"/>
    <x v="4"/>
    <s v="Revisor Instalac. Regadas Oriente"/>
    <x v="0"/>
    <x v="0"/>
    <x v="0"/>
    <x v="904"/>
    <s v="7 días 14:25"/>
    <x v="776"/>
    <x v="2"/>
    <s v="SIN DATO"/>
    <s v="SIN DATO"/>
    <s v="SIN DATO"/>
    <s v="SIN DATO"/>
    <n v="-75.354416146999895"/>
    <n v="5.9405665720000203"/>
    <s v="SUR-ENE"/>
    <x v="1"/>
    <s v="1"/>
    <x v="2"/>
  </r>
  <r>
    <x v="911"/>
    <x v="0"/>
    <s v="NUEVO"/>
    <s v="ENERES"/>
    <d v="2026-02-23T14:30:19"/>
    <x v="905"/>
    <n v="30320037"/>
    <s v="OLGA PATRICIA PATIÑO CASTILLO"/>
    <s v="SIN DATOS"/>
    <s v="3136556775"/>
    <x v="911"/>
    <x v="30"/>
    <s v="190761100283232019"/>
    <x v="30"/>
    <x v="1"/>
    <s v="Region Occidente"/>
    <x v="0"/>
    <x v="0"/>
    <x v="0"/>
    <x v="905"/>
    <s v="7 días 14:30"/>
    <x v="312"/>
    <x v="1"/>
    <s v="SIN DATO"/>
    <s v="SIN DATO"/>
    <s v="SIN DATO"/>
    <s v="SIN DATO"/>
    <n v="-75.745327000000003"/>
    <n v="6.5027990000000004"/>
    <s v="SUR-ENE"/>
    <x v="4"/>
    <s v="1"/>
    <x v="1"/>
  </r>
  <r>
    <x v="912"/>
    <x v="3"/>
    <s v="NUEVO"/>
    <s v="ENEMVI"/>
    <d v="2026-02-23T14:31:00"/>
    <x v="906"/>
    <n v="43794094"/>
    <s v="MARIA ESTHER QUINTERO"/>
    <s v="SIN DATOS"/>
    <s v="3193726815"/>
    <x v="912"/>
    <x v="7"/>
    <s v="190318203148450000"/>
    <x v="7"/>
    <x v="6"/>
    <s v="ORIENTE-RMRT-Edwin F. Feria Torres"/>
    <x v="1"/>
    <x v="0"/>
    <x v="5"/>
    <x v="906"/>
    <s v="7 días 14:31"/>
    <x v="777"/>
    <x v="1"/>
    <s v="SIN DATO"/>
    <s v="SIN DATO"/>
    <s v="SIN DATO"/>
    <s v="SIN DATO"/>
    <n v="-75.470997609999998"/>
    <n v="6.3094766399999997"/>
    <s v="SUR-ENE"/>
    <x v="1"/>
    <s v="1"/>
    <x v="1"/>
  </r>
  <r>
    <x v="913"/>
    <x v="2"/>
    <s v="NUEVO"/>
    <s v="ENENOR"/>
    <d v="2026-02-23T14:35:27"/>
    <x v="907"/>
    <n v="6695821"/>
    <s v="RODRIGO DE JESUS ALVAREZ BEDOYA"/>
    <s v="SIN DATOS"/>
    <s v="3137865068"/>
    <x v="913"/>
    <x v="14"/>
    <s v="190022100020600002"/>
    <x v="15"/>
    <x v="4"/>
    <s v="Revisor Instala. Regadas Suroeste"/>
    <x v="0"/>
    <x v="0"/>
    <x v="0"/>
    <x v="907"/>
    <s v="7 días 14:35"/>
    <x v="519"/>
    <x v="1"/>
    <s v="SIN DATO"/>
    <s v="SIN DATO"/>
    <s v="SIN DATO"/>
    <s v="SIN DATO"/>
    <n v="-75.949578529999997"/>
    <n v="6.2194909899999997"/>
    <s v="SUR-ENE"/>
    <x v="3"/>
    <s v="1"/>
    <x v="1"/>
  </r>
  <r>
    <x v="914"/>
    <x v="0"/>
    <s v="NUEVO"/>
    <s v="ENERES"/>
    <d v="2026-02-23T14:35:54"/>
    <x v="908"/>
    <n v="8473058"/>
    <s v="ADRIAN DE JESUS AGUDELO VELASQUEZ"/>
    <s v="SIN DATOS"/>
    <s v="3127678408"/>
    <x v="914"/>
    <x v="48"/>
    <s v="190656200635200002"/>
    <x v="47"/>
    <x v="1"/>
    <s v="Region Occidente"/>
    <x v="1"/>
    <x v="0"/>
    <x v="1"/>
    <x v="908"/>
    <s v="7 días 14:35"/>
    <x v="519"/>
    <x v="1"/>
    <s v="SIN DATO"/>
    <s v="SIN DATO"/>
    <s v="SIN DATO"/>
    <s v="SIN DATO"/>
    <n v="-75.726194820000003"/>
    <n v="6.4552336099999996"/>
    <s v="SUR-ENE"/>
    <x v="4"/>
    <s v="1"/>
    <x v="1"/>
  </r>
  <r>
    <x v="915"/>
    <x v="0"/>
    <s v="NUEVO"/>
    <s v="ENERES"/>
    <d v="2026-02-23T14:37:23"/>
    <x v="909"/>
    <n v="1001455704"/>
    <s v="ADELAIDA ATEHORTUA LOPEZ"/>
    <s v="SIN DATOS"/>
    <s v="3137814023"/>
    <x v="915"/>
    <x v="51"/>
    <s v="190197100126041002"/>
    <x v="50"/>
    <x v="1"/>
    <s v="Revisor Instalac. Regadas Oriente"/>
    <x v="0"/>
    <x v="0"/>
    <x v="0"/>
    <x v="909"/>
    <s v="7 días 14:37"/>
    <x v="778"/>
    <x v="1"/>
    <s v="SIN DATO"/>
    <s v="SIN DATO"/>
    <s v="SIN DATO"/>
    <s v="SIN DATO"/>
    <n v="-75.187922999999998"/>
    <n v="6.0564770000000001"/>
    <s v="SUR-ENE"/>
    <x v="1"/>
    <s v="1"/>
    <x v="1"/>
  </r>
  <r>
    <x v="916"/>
    <x v="0"/>
    <s v="NUEVO"/>
    <s v="ENERES"/>
    <d v="2026-02-23T14:42:23"/>
    <x v="910"/>
    <n v="71761909"/>
    <s v="FABIO ALBERTO BORJA SUA"/>
    <s v="SIN DATOS"/>
    <s v="3233621721"/>
    <x v="916"/>
    <x v="73"/>
    <s v="190840100169400004"/>
    <x v="72"/>
    <x v="1"/>
    <s v="Region Occidente"/>
    <x v="0"/>
    <x v="0"/>
    <x v="0"/>
    <x v="910"/>
    <s v="7 días 14:42"/>
    <x v="779"/>
    <x v="1"/>
    <s v="SIN DATO"/>
    <s v="SIN DATO"/>
    <s v="SIN DATO"/>
    <s v="SIN DATO"/>
    <n v="-76.170853609999995"/>
    <n v="6.8953628800000004"/>
    <s v="SUR-ENE"/>
    <x v="4"/>
    <s v="1"/>
    <x v="1"/>
  </r>
  <r>
    <x v="917"/>
    <x v="2"/>
    <s v="NUEVO"/>
    <s v="ENENOR"/>
    <d v="2026-02-23T14:53:35"/>
    <x v="911"/>
    <n v="6695821"/>
    <s v="RODRIGO DE JESUS ALVAREZ BEDOYA"/>
    <s v="SIN DATOS"/>
    <s v="3137865068"/>
    <x v="917"/>
    <x v="14"/>
    <s v="190022100020600003"/>
    <x v="15"/>
    <x v="4"/>
    <s v="Revisor Instala. Regadas Suroeste"/>
    <x v="0"/>
    <x v="0"/>
    <x v="0"/>
    <x v="911"/>
    <s v="7 días 14:53"/>
    <x v="780"/>
    <x v="1"/>
    <s v="SIN DATO"/>
    <s v="SIN DATO"/>
    <s v="SIN DATO"/>
    <s v="SIN DATO"/>
    <n v="-75.949578529999997"/>
    <n v="6.2194909899999997"/>
    <s v="SUR-ENE"/>
    <x v="3"/>
    <s v="1"/>
    <x v="1"/>
  </r>
  <r>
    <x v="918"/>
    <x v="4"/>
    <s v="NUEVO"/>
    <s v="ENEPRE"/>
    <d v="2026-02-23T14:57:09"/>
    <x v="912"/>
    <n v="1143358576"/>
    <s v="MARIA YOLANDA DUQUE SANCHEZ"/>
    <s v="SIN DATOS"/>
    <s v="3027999253"/>
    <x v="918"/>
    <x v="8"/>
    <s v="044815003301130000"/>
    <x v="8"/>
    <x v="10"/>
    <s v="Energía Prepago Metrosur"/>
    <x v="0"/>
    <x v="0"/>
    <x v="7"/>
    <x v="912"/>
    <s v="7 días 14:57"/>
    <x v="781"/>
    <x v="1"/>
    <s v="SIN DATO"/>
    <s v="SIN DATO"/>
    <s v="SIN DATO"/>
    <s v="SIN DATO"/>
    <n v="-75.661172969999996"/>
    <n v="6.1818104900000002"/>
    <s v="SUR-ENE"/>
    <x v="0"/>
    <s v="1"/>
    <x v="1"/>
  </r>
  <r>
    <x v="919"/>
    <x v="4"/>
    <s v="NUEVO"/>
    <s v="ENEPRE"/>
    <d v="2026-02-23T14:59:18"/>
    <x v="913"/>
    <n v="1036338483"/>
    <s v="LUISA EUGENIA OSORIO BETANCUR"/>
    <s v="SIN DATOS"/>
    <s v="3206309042"/>
    <x v="919"/>
    <x v="48"/>
    <s v="190656200633200000"/>
    <x v="47"/>
    <x v="10"/>
    <s v="Region Occidente"/>
    <x v="1"/>
    <x v="0"/>
    <x v="7"/>
    <x v="913"/>
    <s v="7 días 14:59"/>
    <x v="782"/>
    <x v="1"/>
    <s v="SIN DATO"/>
    <s v="SIN DATO"/>
    <s v="SIN DATO"/>
    <s v="SIN DATO"/>
    <n v="-75.725817419999998"/>
    <n v="6.4575928999999999"/>
    <s v="SUR-ENE"/>
    <x v="4"/>
    <s v="1"/>
    <x v="1"/>
  </r>
  <r>
    <x v="920"/>
    <x v="0"/>
    <s v="NUEVO"/>
    <s v="ENERES"/>
    <d v="2026-02-23T14:59:43"/>
    <x v="914"/>
    <n v="79602814"/>
    <s v="DIEGO LEON RINCON"/>
    <s v="SIN DATOS"/>
    <s v="3218617047"/>
    <x v="920"/>
    <x v="7"/>
    <s v="190319207305140234"/>
    <x v="7"/>
    <x v="1"/>
    <s v="Revisor Instalac. Regadas Oriente"/>
    <x v="1"/>
    <x v="0"/>
    <x v="1"/>
    <x v="914"/>
    <s v="7 días 14:59"/>
    <x v="783"/>
    <x v="1"/>
    <s v="SIN DATO"/>
    <s v="SIN DATO"/>
    <s v="SIN DATO"/>
    <s v="SIN DATO"/>
    <n v="-75.421312740000005"/>
    <n v="6.3052640499999999"/>
    <s v="SUR-ENE"/>
    <x v="1"/>
    <s v="1"/>
    <x v="1"/>
  </r>
  <r>
    <x v="921"/>
    <x v="2"/>
    <s v="NUEVO"/>
    <s v="ENENOR"/>
    <d v="2026-02-23T15:01:00"/>
    <x v="915"/>
    <n v="1036225196"/>
    <s v="ANGIE KATHERINE GONZALEZ  GALINDO"/>
    <s v="SIN DATOS"/>
    <s v="3127502908"/>
    <x v="921"/>
    <x v="60"/>
    <s v="190585200391000003"/>
    <x v="59"/>
    <x v="4"/>
    <s v="Revisor Instalac. Regadas Oriente"/>
    <x v="1"/>
    <x v="0"/>
    <x v="1"/>
    <x v="915"/>
    <s v="7 días 15:01"/>
    <x v="407"/>
    <x v="1"/>
    <s v="SIN DATO"/>
    <s v="SIN DATO"/>
    <s v="SIN DATO"/>
    <s v="SIN DATO"/>
    <n v="-74.588650999999999"/>
    <n v="5.985881"/>
    <s v="SUR-ENE"/>
    <x v="1"/>
    <s v="1"/>
    <x v="1"/>
  </r>
  <r>
    <x v="922"/>
    <x v="2"/>
    <s v="NUEVO"/>
    <s v="ENENOR"/>
    <d v="2026-02-23T15:02:32"/>
    <x v="916"/>
    <n v="1017226366"/>
    <s v="JULIAN DAVID RUIZ GONZALEZ"/>
    <s v="SIN DATOS"/>
    <s v="3152156211"/>
    <x v="922"/>
    <x v="7"/>
    <s v="190319206517100010"/>
    <x v="7"/>
    <x v="4"/>
    <s v="Revisor Instalac. Regadas Oriente"/>
    <x v="1"/>
    <x v="0"/>
    <x v="1"/>
    <x v="916"/>
    <s v="7 días 15:02"/>
    <x v="784"/>
    <x v="1"/>
    <s v="SIN DATO"/>
    <s v="SIN DATO"/>
    <s v="SIN DATO"/>
    <s v="SIN DATO"/>
    <n v="-75.427966049999995"/>
    <n v="6.2648076399999999"/>
    <s v="SUR-ENE"/>
    <x v="1"/>
    <s v="1"/>
    <x v="1"/>
  </r>
  <r>
    <x v="923"/>
    <x v="3"/>
    <s v="NUEVO"/>
    <s v="ENEMVI"/>
    <d v="2026-02-23T15:12:10"/>
    <x v="917"/>
    <n v="71452002"/>
    <s v="EDWIN ADRIAN BERRIO FLOREZ"/>
    <s v="SIN DATOS"/>
    <s v="3181583108"/>
    <x v="923"/>
    <x v="77"/>
    <s v="190425100134220000"/>
    <x v="76"/>
    <x v="6"/>
    <s v="NORDESTE RMRT Fabio Andres Chaverra"/>
    <x v="0"/>
    <x v="0"/>
    <x v="8"/>
    <x v="917"/>
    <s v="7 días 15:12"/>
    <x v="785"/>
    <x v="1"/>
    <s v="SIN DATO"/>
    <s v="SIN DATO"/>
    <s v="SIN DATO"/>
    <s v="SIN DATO"/>
    <n v="-74.789058999999995"/>
    <n v="6.5441570000000002"/>
    <s v="SUR-ENE"/>
    <x v="2"/>
    <s v="1"/>
    <x v="1"/>
  </r>
  <r>
    <x v="924"/>
    <x v="0"/>
    <s v="NUEVO"/>
    <s v="ENERES"/>
    <d v="2026-02-23T15:14:41"/>
    <x v="918"/>
    <n v="43468622"/>
    <s v="GLADIS EMILCE LOPEZ GARCIA"/>
    <s v="SIN DATOS"/>
    <s v="3113618440"/>
    <x v="924"/>
    <x v="5"/>
    <s v="190440200603755330"/>
    <x v="5"/>
    <x v="1"/>
    <s v="Revisor Instalac. Regadas Oriente"/>
    <x v="1"/>
    <x v="0"/>
    <x v="1"/>
    <x v="918"/>
    <s v="7 días 15:14"/>
    <x v="786"/>
    <x v="1"/>
    <s v="SIN DATO"/>
    <s v="SIN DATO"/>
    <s v="SIN DATO"/>
    <s v="SIN DATO"/>
    <n v="-75.328659999999999"/>
    <n v="6.1650070000000001"/>
    <s v="SUR-ENE"/>
    <x v="1"/>
    <s v="1"/>
    <x v="1"/>
  </r>
  <r>
    <x v="925"/>
    <x v="0"/>
    <s v="CAMBI"/>
    <s v="ENERES"/>
    <d v="2026-02-23T15:15:01"/>
    <x v="919"/>
    <n v="70421197"/>
    <s v="LUIS ENRIQUE RIVERA VARELAS"/>
    <s v="SIN DATOS"/>
    <s v="3113206324"/>
    <x v="925"/>
    <x v="12"/>
    <s v="190101100421400000"/>
    <x v="13"/>
    <x v="5"/>
    <s v="Revisor Instala. Regadas Suroeste"/>
    <x v="0"/>
    <x v="0"/>
    <x v="0"/>
    <x v="919"/>
    <s v="7 días 15:15"/>
    <x v="787"/>
    <x v="1"/>
    <s v="SIN DATO"/>
    <s v="SIN DATO"/>
    <s v="SIN DATO"/>
    <s v="SIN DATO"/>
    <n v="-76.032377519999997"/>
    <n v="5.8510527100000003"/>
    <s v="SUR-ENE"/>
    <x v="3"/>
    <s v="2"/>
    <x v="1"/>
  </r>
  <r>
    <x v="926"/>
    <x v="0"/>
    <s v="NUEVO"/>
    <s v="ENERES"/>
    <d v="2026-02-23T15:16:24"/>
    <x v="920"/>
    <n v="1035859991"/>
    <s v="ESNEIDER ALBERTO RODRIGUEZ JARAMILLO"/>
    <s v="SIN DATOS"/>
    <s v="3233218203"/>
    <x v="926"/>
    <x v="2"/>
    <s v="190735101821200010"/>
    <x v="2"/>
    <x v="1"/>
    <s v="Region Nordeste"/>
    <x v="0"/>
    <x v="0"/>
    <x v="0"/>
    <x v="920"/>
    <s v="7 días 15:16"/>
    <x v="238"/>
    <x v="1"/>
    <s v="SIN DATO"/>
    <s v="SIN DATO"/>
    <s v="SIN DATO"/>
    <s v="SIN DATO"/>
    <n v="-74.691055969999994"/>
    <n v="7.0767224000000004"/>
    <s v="SUR-ENE"/>
    <x v="2"/>
    <s v="1"/>
    <x v="1"/>
  </r>
  <r>
    <x v="927"/>
    <x v="2"/>
    <s v="NUEVO"/>
    <s v="ENENOR"/>
    <d v="2026-02-23T15:17:44"/>
    <x v="921"/>
    <n v="98460246"/>
    <s v="IVAN DARIO VARELAS GRACIANO"/>
    <s v="SIN DATOS"/>
    <s v="3202817614"/>
    <x v="927"/>
    <x v="11"/>
    <s v="190375100688070009"/>
    <x v="11"/>
    <x v="4"/>
    <s v="Revisor Instalac. Regadas Oriente"/>
    <x v="0"/>
    <x v="0"/>
    <x v="0"/>
    <x v="921"/>
    <s v="7 días 15:17"/>
    <x v="521"/>
    <x v="1"/>
    <s v="SIN DATO"/>
    <s v="SIN DATO"/>
    <s v="SIN DATO"/>
    <s v="SIN DATO"/>
    <n v="-75.432074999999998"/>
    <n v="6.0201830000000003"/>
    <s v="SUR-ENE"/>
    <x v="1"/>
    <s v="1"/>
    <x v="1"/>
  </r>
  <r>
    <x v="928"/>
    <x v="3"/>
    <s v="NUEVO"/>
    <s v="ENEMVI"/>
    <d v="2026-02-23T15:25:42"/>
    <x v="922"/>
    <n v="1128282985"/>
    <s v="NATALIA MENDOZA LONDOÑO"/>
    <s v="SIN DATOS"/>
    <s v="3146164700"/>
    <x v="928"/>
    <x v="7"/>
    <s v="130015040000000000"/>
    <x v="7"/>
    <x v="6"/>
    <s v="ORIENTE-RMRT-Edwin F. Feria Torres"/>
    <x v="1"/>
    <x v="0"/>
    <x v="5"/>
    <x v="922"/>
    <s v="7 días 15:25"/>
    <x v="788"/>
    <x v="1"/>
    <s v="SIN DATO"/>
    <s v="SIN DATO"/>
    <s v="SIN DATO"/>
    <s v="SIN DATO"/>
    <n v="-75.487098219999993"/>
    <n v="6.2170035199999996"/>
    <s v="SUR-ENE"/>
    <x v="1"/>
    <s v="1"/>
    <x v="1"/>
  </r>
  <r>
    <x v="929"/>
    <x v="0"/>
    <s v="NUEVO"/>
    <s v="ENERES"/>
    <d v="2026-02-23T15:25:51"/>
    <x v="923"/>
    <n v="43468622"/>
    <s v="GLADIS EMILCE LOPEZ GARCIA"/>
    <s v="SIN DATOS"/>
    <s v="3113618440"/>
    <x v="929"/>
    <x v="5"/>
    <s v="190440200603755336"/>
    <x v="5"/>
    <x v="1"/>
    <s v="Revisor Instalac. Regadas Oriente"/>
    <x v="1"/>
    <x v="0"/>
    <x v="1"/>
    <x v="923"/>
    <s v="7 días 15:25"/>
    <x v="789"/>
    <x v="1"/>
    <s v="SIN DATO"/>
    <s v="SIN DATO"/>
    <s v="SIN DATO"/>
    <s v="SIN DATO"/>
    <n v="-75.328659999999999"/>
    <n v="6.1650070000000001"/>
    <s v="SUR-ENE"/>
    <x v="1"/>
    <s v="1"/>
    <x v="1"/>
  </r>
  <r>
    <x v="930"/>
    <x v="2"/>
    <s v="NUEVO"/>
    <s v="ENENOR"/>
    <d v="2026-02-23T15:40:27"/>
    <x v="924"/>
    <n v="901034095"/>
    <s v="VALENCIA CONSTRUCTORES S.A.S"/>
    <s v="SIN DATOS"/>
    <s v="3202817614"/>
    <x v="930"/>
    <x v="11"/>
    <s v="190375100688030010"/>
    <x v="11"/>
    <x v="4"/>
    <s v="Revisor Instalac. Regadas Oriente"/>
    <x v="0"/>
    <x v="0"/>
    <x v="0"/>
    <x v="924"/>
    <s v="7 días 15:40"/>
    <x v="790"/>
    <x v="1"/>
    <s v="SIN DATO"/>
    <s v="SIN DATO"/>
    <s v="SIN DATO"/>
    <s v="SIN DATO"/>
    <n v="-75.432074999999998"/>
    <n v="6.0201830000000003"/>
    <s v="SUR-ENE"/>
    <x v="1"/>
    <s v="1"/>
    <x v="1"/>
  </r>
  <r>
    <x v="931"/>
    <x v="0"/>
    <s v="NUEVO"/>
    <s v="ENERES"/>
    <d v="2026-02-23T15:44:29"/>
    <x v="925"/>
    <n v="1039450742"/>
    <s v="CARLOS ANDRES RIVERA PARRA"/>
    <s v="SIN DATOS"/>
    <s v="3196964857"/>
    <x v="931"/>
    <x v="85"/>
    <s v="190209100224435002"/>
    <x v="84"/>
    <x v="1"/>
    <s v="Revisor Instala. Regadas Suroeste"/>
    <x v="0"/>
    <x v="0"/>
    <x v="0"/>
    <x v="925"/>
    <s v="7 días 15:44"/>
    <x v="126"/>
    <x v="1"/>
    <s v="SIN DATO"/>
    <s v="SIN DATO"/>
    <s v="SIN DATO"/>
    <s v="SIN DATO"/>
    <n v="-75.914852999999994"/>
    <n v="6.0504860000000003"/>
    <s v="SUR-ENE"/>
    <x v="3"/>
    <s v="1"/>
    <x v="1"/>
  </r>
  <r>
    <x v="932"/>
    <x v="0"/>
    <s v="NUEVO"/>
    <s v="ENERES"/>
    <d v="2026-02-23T15:44:27"/>
    <x v="926"/>
    <n v="71319997"/>
    <s v="JUAN CAMILO CHAMORRO ARROYAVE"/>
    <s v="SIN DATOS"/>
    <s v="3122875903"/>
    <x v="932"/>
    <x v="50"/>
    <s v="190698200721000101"/>
    <x v="49"/>
    <x v="1"/>
    <s v="Revisor Instalac. Regadas Oriente"/>
    <x v="1"/>
    <x v="0"/>
    <x v="1"/>
    <x v="926"/>
    <s v="7 días 15:44"/>
    <x v="126"/>
    <x v="1"/>
    <s v="SIN DATO"/>
    <s v="SIN DATO"/>
    <s v="SIN DATO"/>
    <s v="SIN DATO"/>
    <n v="-75.274722530000005"/>
    <n v="6.1179698199999999"/>
    <s v="SUR-ENE"/>
    <x v="1"/>
    <s v="1"/>
    <x v="1"/>
  </r>
  <r>
    <x v="933"/>
    <x v="0"/>
    <s v="NUEVO"/>
    <s v="ENERES"/>
    <d v="2026-02-23T15:45:34"/>
    <x v="927"/>
    <n v="70952173"/>
    <s v="ARGEMIRO RAMIREZ RAMIREZ"/>
    <s v="SIN DATOS"/>
    <s v="3127457824"/>
    <x v="933"/>
    <x v="4"/>
    <s v="181055435506005003"/>
    <x v="4"/>
    <x v="1"/>
    <s v="Revisor Instalac. Regadas Oriente"/>
    <x v="1"/>
    <x v="0"/>
    <x v="1"/>
    <x v="927"/>
    <s v="7 días 15:45"/>
    <x v="791"/>
    <x v="1"/>
    <s v="SIN DATO"/>
    <s v="SIN DATO"/>
    <s v="SIN DATO"/>
    <s v="SIN DATO"/>
    <n v="-75.236953999999997"/>
    <n v="6.1905780000000004"/>
    <s v="SUR-ENE"/>
    <x v="1"/>
    <s v="1"/>
    <x v="1"/>
  </r>
  <r>
    <x v="934"/>
    <x v="0"/>
    <s v="NUEVO"/>
    <s v="ENERES"/>
    <d v="2026-02-23T15:48:46"/>
    <x v="928"/>
    <n v="70730326"/>
    <s v="EDWIN YAIR HIDALGO GIRALDO"/>
    <s v="5740473"/>
    <s v="3137710997"/>
    <x v="934"/>
    <x v="4"/>
    <s v="181055432000000001"/>
    <x v="4"/>
    <x v="1"/>
    <s v="Revisor Instalac. Regadas Oriente"/>
    <x v="1"/>
    <x v="0"/>
    <x v="1"/>
    <x v="928"/>
    <s v="7 días 15:48"/>
    <x v="110"/>
    <x v="1"/>
    <s v="SIN DATO"/>
    <s v="SIN DATO"/>
    <s v="SIN DATO"/>
    <s v="SIN DATO"/>
    <n v="-75.350771499999993"/>
    <n v="6.1675371200000004"/>
    <s v="SUR-ENE"/>
    <x v="1"/>
    <s v="1"/>
    <x v="1"/>
  </r>
  <r>
    <x v="935"/>
    <x v="0"/>
    <s v="NUEVO"/>
    <s v="ENERES"/>
    <d v="2026-02-23T16:04:23"/>
    <x v="929"/>
    <n v="1088269971"/>
    <s v="LEONARDO RESTREPO HERRERA"/>
    <s v="SIN DATOS"/>
    <s v="3206767657"/>
    <x v="935"/>
    <x v="50"/>
    <s v="190697100656985403"/>
    <x v="49"/>
    <x v="1"/>
    <s v="Revisor Instalac. Regadas Oriente"/>
    <x v="0"/>
    <x v="0"/>
    <x v="0"/>
    <x v="929"/>
    <s v="7 días 16:04"/>
    <x v="792"/>
    <x v="1"/>
    <s v="SIN DATO"/>
    <s v="SIN DATO"/>
    <s v="SIN DATO"/>
    <s v="SIN DATO"/>
    <n v="-75.268360000000001"/>
    <n v="6.1400300000000003"/>
    <s v="SUR-ENE"/>
    <x v="1"/>
    <s v="1"/>
    <x v="1"/>
  </r>
  <r>
    <x v="936"/>
    <x v="0"/>
    <s v="NUEVO"/>
    <s v="ENEDOM"/>
    <d v="2026-02-27T14:37:48"/>
    <x v="930"/>
    <n v="1147957127"/>
    <s v="JASMIN VANESA RAMIREZ VALLE"/>
    <s v="SIN DATOS"/>
    <s v="3046420864"/>
    <x v="936"/>
    <x v="8"/>
    <s v="055922208000440310"/>
    <x v="8"/>
    <x v="0"/>
    <s v="Habilitación Viviendas Metrosur"/>
    <x v="0"/>
    <x v="0"/>
    <x v="0"/>
    <x v="930"/>
    <s v="3 días 14:37"/>
    <x v="793"/>
    <x v="1"/>
    <s v="27/02/2026 14:08:00"/>
    <s v="EFECTIVO PARA HV"/>
    <s v="JONNY ALEXANDER GUZMAN CONTRERAS"/>
    <s v="Hv más pase más permiso más bornera transformador 317 067"/>
    <n v="-75.604188519999994"/>
    <n v="6.2748087699999999"/>
    <s v="SUR-ENE"/>
    <x v="0"/>
    <s v="1"/>
    <x v="1"/>
  </r>
  <r>
    <x v="937"/>
    <x v="0"/>
    <s v="NUEVO"/>
    <s v="ENERES"/>
    <d v="2026-02-23T16:12:24"/>
    <x v="931"/>
    <n v="71319997"/>
    <s v="JUAN CAMILO CHAMORRO ARROYAVE"/>
    <s v="SIN DATOS"/>
    <s v="3122875903"/>
    <x v="937"/>
    <x v="50"/>
    <s v="190698200721000102"/>
    <x v="49"/>
    <x v="1"/>
    <s v="Revisor Instalac. Regadas Oriente"/>
    <x v="1"/>
    <x v="0"/>
    <x v="1"/>
    <x v="931"/>
    <s v="7 días 16:12"/>
    <x v="427"/>
    <x v="1"/>
    <s v="SIN DATO"/>
    <s v="SIN DATO"/>
    <s v="SIN DATO"/>
    <s v="SIN DATO"/>
    <n v="-75.274722530000005"/>
    <n v="6.1179698199999999"/>
    <s v="SUR-ENE"/>
    <x v="1"/>
    <s v="1"/>
    <x v="1"/>
  </r>
  <r>
    <x v="938"/>
    <x v="0"/>
    <s v="NUEVO"/>
    <s v="ENERES"/>
    <d v="2026-02-23T16:18:11"/>
    <x v="932"/>
    <n v="43160650"/>
    <s v="ASTRID E GALEANO"/>
    <s v="SIN DATOS"/>
    <s v="3174383201"/>
    <x v="938"/>
    <x v="0"/>
    <s v="163010189500000301"/>
    <x v="0"/>
    <x v="1"/>
    <s v="Revisor Instal. Regadas Metrosur"/>
    <x v="0"/>
    <x v="0"/>
    <x v="0"/>
    <x v="932"/>
    <s v="7 días 16:18"/>
    <x v="794"/>
    <x v="2"/>
    <s v="3/03/2026 22:37:11"/>
    <s v="LEGALIZADO"/>
    <s v="DUBER ALEXANDER RAMIREZ VALENCIA"/>
    <s v="Ok"/>
    <n v="-75.607742000000002"/>
    <n v="6.1922040000000003"/>
    <s v="SUR-ENE"/>
    <x v="0"/>
    <s v="1"/>
    <x v="2"/>
  </r>
  <r>
    <x v="939"/>
    <x v="0"/>
    <s v="NUEVO"/>
    <s v="ENEDOM"/>
    <d v="2026-02-27T06:23:16"/>
    <x v="933"/>
    <n v="43759353"/>
    <s v="ELISABET DIAZ TUBERQUIA"/>
    <s v="SIN DATOS"/>
    <s v="3173663654"/>
    <x v="939"/>
    <x v="8"/>
    <s v="053328104000210304"/>
    <x v="8"/>
    <x v="0"/>
    <s v="Habilitación Viviendas Metrosur"/>
    <x v="0"/>
    <x v="0"/>
    <x v="0"/>
    <x v="933"/>
    <s v="3 días 06:23"/>
    <x v="795"/>
    <x v="1"/>
    <s v="26/02/2026 15:03:54"/>
    <s v="EFECTIVO PARA HV"/>
    <s v="CARLOS MARIO IDARRAGA MEJIA"/>
    <s v="HV más pasé 4 piso trafo 37257"/>
    <n v="-75.564676329999998"/>
    <n v="6.2341574199999998"/>
    <s v="SUR-ENE"/>
    <x v="0"/>
    <s v="1"/>
    <x v="1"/>
  </r>
  <r>
    <x v="940"/>
    <x v="0"/>
    <s v="NUEVO"/>
    <s v="ENERES"/>
    <d v="2026-02-23T16:24:24"/>
    <x v="934"/>
    <n v="71747085"/>
    <s v="ALEJANDRO ALBERTO GOMEZ SUAREZ"/>
    <s v="SIN DATOS"/>
    <s v="3043714292"/>
    <x v="940"/>
    <x v="51"/>
    <s v="190197200581400009"/>
    <x v="50"/>
    <x v="1"/>
    <s v="Revisor Instalac. Regadas Oriente"/>
    <x v="1"/>
    <x v="0"/>
    <x v="1"/>
    <x v="934"/>
    <s v="7 días 16:24"/>
    <x v="796"/>
    <x v="1"/>
    <s v="SIN DATO"/>
    <s v="SIN DATO"/>
    <s v="SIN DATO"/>
    <s v="SIN DATO"/>
    <n v="-75.17549176"/>
    <n v="6.0383394600000004"/>
    <s v="SUR-ENE"/>
    <x v="1"/>
    <s v="1"/>
    <x v="1"/>
  </r>
  <r>
    <x v="941"/>
    <x v="0"/>
    <s v="CAMBI"/>
    <s v="ENERES"/>
    <d v="2026-02-23T16:30:11"/>
    <x v="935"/>
    <n v="42730932"/>
    <s v="LINA MARIA RENDON RAMIREZ"/>
    <s v="SIN DATOS"/>
    <s v="3053162474"/>
    <x v="941"/>
    <x v="53"/>
    <s v="190364200671215000"/>
    <x v="52"/>
    <x v="5"/>
    <s v="Revisor Instala. Regadas Suroeste"/>
    <x v="1"/>
    <x v="0"/>
    <x v="1"/>
    <x v="935"/>
    <s v="7 días 16:30"/>
    <x v="797"/>
    <x v="1"/>
    <s v="SIN DATO"/>
    <s v="SIN DATO"/>
    <s v="SIN DATO"/>
    <s v="SIN DATO"/>
    <n v="-75.850381999999996"/>
    <n v="5.6029229999999997"/>
    <s v="SUR-ENE"/>
    <x v="3"/>
    <s v="2"/>
    <x v="1"/>
  </r>
  <r>
    <x v="942"/>
    <x v="1"/>
    <s v="NUEVO"/>
    <s v="ENECNX"/>
    <d v="2026-02-23T16:38:05"/>
    <x v="936"/>
    <n v="42876484"/>
    <s v="BEATRIZ ELENA FRANCO FRANCO"/>
    <s v="5744160"/>
    <s v="3017256905"/>
    <x v="942"/>
    <x v="3"/>
    <s v="190649200334840001"/>
    <x v="12"/>
    <x v="3"/>
    <s v="Revisor Punto de Conexión Oriente"/>
    <x v="1"/>
    <x v="0"/>
    <x v="4"/>
    <x v="936"/>
    <s v="0 días 12:06"/>
    <x v="798"/>
    <x v="1"/>
    <s v="SIN DATO"/>
    <s v="SIN DATO"/>
    <s v="SIN DATO"/>
    <s v="SIN DATO"/>
    <n v="-75.033814770000006"/>
    <n v="6.1801689599999996"/>
    <s v="SUR-ENE"/>
    <x v="1"/>
    <s v="1"/>
    <x v="1"/>
  </r>
  <r>
    <x v="943"/>
    <x v="0"/>
    <s v="NUEVO"/>
    <s v="ENERES"/>
    <d v="2026-02-23T16:42:49"/>
    <x v="937"/>
    <n v="44005268"/>
    <s v="LINA MARCELA RODRIGUEZ ESCOBAR"/>
    <s v="6043168"/>
    <s v="3105146830"/>
    <x v="943"/>
    <x v="7"/>
    <s v="190616200451690001"/>
    <x v="7"/>
    <x v="1"/>
    <s v="Revisor Instalac. Regadas Oriente"/>
    <x v="1"/>
    <x v="0"/>
    <x v="1"/>
    <x v="937"/>
    <s v="7 días 16:42"/>
    <x v="799"/>
    <x v="1"/>
    <s v="SIN DATO"/>
    <s v="SIN DATO"/>
    <s v="SIN DATO"/>
    <s v="SIN DATO"/>
    <n v="-75.430442999999997"/>
    <n v="6.2127160000000003"/>
    <s v="SUR-ENE"/>
    <x v="1"/>
    <s v="1"/>
    <x v="1"/>
  </r>
  <r>
    <x v="944"/>
    <x v="3"/>
    <s v="NUEVO"/>
    <s v="ENEMVI"/>
    <d v="2026-02-23T16:44:56"/>
    <x v="938"/>
    <n v="42877264"/>
    <s v="OLGA LOPEZ"/>
    <s v="3174937"/>
    <s v="3116351596"/>
    <x v="944"/>
    <x v="23"/>
    <s v="190616200473000000"/>
    <x v="23"/>
    <x v="6"/>
    <s v="ORIENTE-RMRT-Edwin F. Feria Torres"/>
    <x v="1"/>
    <x v="0"/>
    <x v="5"/>
    <x v="938"/>
    <s v="7 días 16:44"/>
    <x v="800"/>
    <x v="1"/>
    <s v="SIN DATO"/>
    <s v="SIN DATO"/>
    <s v="SIN DATO"/>
    <s v="SIN DATO"/>
    <n v="-75.454145690000004"/>
    <n v="6.1770071399999997"/>
    <s v="SUR-ENE"/>
    <x v="1"/>
    <s v="1"/>
    <x v="1"/>
  </r>
  <r>
    <x v="945"/>
    <x v="3"/>
    <s v="NUEVO"/>
    <s v="ENEMVI"/>
    <d v="2026-02-23T16:46:27"/>
    <x v="939"/>
    <n v="1017273932"/>
    <s v="DANIELA MUÑOZ SALAS"/>
    <s v="SIN DATOS"/>
    <s v="3127982466"/>
    <x v="945"/>
    <x v="8"/>
    <s v="705028104110190000"/>
    <x v="8"/>
    <x v="6"/>
    <s v="METR Mov Red Trans Anderson Castaño"/>
    <x v="0"/>
    <x v="0"/>
    <x v="8"/>
    <x v="939"/>
    <s v="7 días 16:46"/>
    <x v="801"/>
    <x v="0"/>
    <s v="SIN DATO"/>
    <s v="SIN DATO"/>
    <s v="SIN DATO"/>
    <s v="SIN DATO"/>
    <n v="-75.52621044"/>
    <n v="6.2342747899999997"/>
    <s v="SUR-ENE"/>
    <x v="0"/>
    <s v="1"/>
    <x v="0"/>
  </r>
  <r>
    <x v="946"/>
    <x v="0"/>
    <s v="NUEVO"/>
    <s v="ENERES"/>
    <d v="2026-02-23T16:47:52"/>
    <x v="940"/>
    <n v="1117521997"/>
    <s v="ARLINGTON VARGAS MAHECHA"/>
    <s v="SIN DATOS"/>
    <s v="3148882446"/>
    <x v="946"/>
    <x v="1"/>
    <s v="190674200793400002"/>
    <x v="1"/>
    <x v="1"/>
    <s v="Revisor Instalac. Regadas Oriente"/>
    <x v="1"/>
    <x v="0"/>
    <x v="1"/>
    <x v="940"/>
    <s v="7 días 16:47"/>
    <x v="802"/>
    <x v="1"/>
    <s v="SIN DATO"/>
    <s v="SIN DATO"/>
    <s v="SIN DATO"/>
    <s v="SIN DATO"/>
    <n v="-75.296404330000001"/>
    <n v="6.28378733"/>
    <s v="SUR-ENE"/>
    <x v="1"/>
    <s v="1"/>
    <x v="1"/>
  </r>
  <r>
    <x v="947"/>
    <x v="0"/>
    <s v="NUEVO"/>
    <s v="ENEDOM"/>
    <d v="2026-03-02T15:02:22"/>
    <x v="941"/>
    <n v="43490168"/>
    <s v="MATILDE EUGENIA ROJAS VANEGAS"/>
    <s v="SIN DATOS"/>
    <s v="3128175074"/>
    <x v="947"/>
    <x v="12"/>
    <s v="190101100451195000"/>
    <x v="13"/>
    <x v="0"/>
    <s v="Habilitación Viviendas Suroeste"/>
    <x v="0"/>
    <x v="1"/>
    <x v="0"/>
    <x v="941"/>
    <s v="2 días 15:02"/>
    <x v="320"/>
    <x v="1"/>
    <s v="SIN DATO"/>
    <s v="SIN DATO"/>
    <s v="SIN DATO"/>
    <s v="SIN DATO"/>
    <n v="-76.027913839999997"/>
    <n v="5.8508022100000003"/>
    <s v="SUR-ENE"/>
    <x v="3"/>
    <s v="1"/>
    <x v="1"/>
  </r>
  <r>
    <x v="948"/>
    <x v="0"/>
    <s v="NUEVO"/>
    <s v="ENEDOM"/>
    <d v="2026-02-27T14:43:36"/>
    <x v="942"/>
    <n v="1128406079"/>
    <s v="SANDRA MILENA SALDARRIAGA"/>
    <s v="2631331"/>
    <s v="3005738859"/>
    <x v="948"/>
    <x v="8"/>
    <s v="054918337100960000"/>
    <x v="8"/>
    <x v="0"/>
    <s v="Habilitación Viviendas Metrosur"/>
    <x v="0"/>
    <x v="0"/>
    <x v="0"/>
    <x v="942"/>
    <s v="3 días 14:43"/>
    <x v="803"/>
    <x v="1"/>
    <s v="27/02/2026 14:08:55"/>
    <s v="EFECTIVO PARA HV"/>
    <s v="JONNY ALEXANDER GUZMAN CONTRERAS"/>
    <s v="Hv más pase más bornera "/>
    <n v="-75.612762239999995"/>
    <n v="6.2612783800000003"/>
    <s v="SUR-ENE"/>
    <x v="0"/>
    <s v="1"/>
    <x v="1"/>
  </r>
  <r>
    <x v="949"/>
    <x v="0"/>
    <s v="NUEVO"/>
    <s v="ENEDOM"/>
    <d v="2026-02-27T06:23:50"/>
    <x v="943"/>
    <n v="35697050"/>
    <s v="YENNY YASMILA IBARGUEN ASPRILLA"/>
    <s v="SIN DATOS"/>
    <s v="3226042990"/>
    <x v="949"/>
    <x v="8"/>
    <s v="055021005700490202"/>
    <x v="8"/>
    <x v="0"/>
    <s v="Habilitación Viviendas Metrosur"/>
    <x v="0"/>
    <x v="0"/>
    <x v="0"/>
    <x v="943"/>
    <s v="3 días 06:23"/>
    <x v="795"/>
    <x v="1"/>
    <s v="26/02/2026 15:08:21"/>
    <s v="EFECTIVO PARA HV"/>
    <s v="CARLOS MARIO IDARRAGA MEJIA"/>
    <s v="HV más pasá 2 piso trafo 31442"/>
    <n v="-75.528859999999995"/>
    <n v="6.2353880000000004"/>
    <s v="SUR-ENE"/>
    <x v="0"/>
    <s v="1"/>
    <x v="1"/>
  </r>
  <r>
    <x v="950"/>
    <x v="0"/>
    <s v="NUEVO"/>
    <s v="ENERES"/>
    <d v="2026-02-23T17:28:04"/>
    <x v="944"/>
    <n v="43403771"/>
    <s v="BEATRIZ ELENA RAMIREZ SERNA"/>
    <s v="SIN DATOS"/>
    <s v="3147947949"/>
    <x v="950"/>
    <x v="23"/>
    <s v="900056150001994047"/>
    <x v="23"/>
    <x v="1"/>
    <s v="Revisor Instalac. Regadas Oriente"/>
    <x v="0"/>
    <x v="0"/>
    <x v="0"/>
    <x v="944"/>
    <s v="7 días 17:28"/>
    <x v="804"/>
    <x v="2"/>
    <s v="SIN DATO"/>
    <s v="SIN DATO"/>
    <s v="SIN DATO"/>
    <s v="SIN DATO"/>
    <n v="-75.375087429999994"/>
    <n v="6.1595692900000003"/>
    <s v="SUR-ENE"/>
    <x v="1"/>
    <s v="1"/>
    <x v="2"/>
  </r>
  <r>
    <x v="951"/>
    <x v="0"/>
    <s v="NUEVO"/>
    <s v="ENERES"/>
    <d v="2026-02-23T17:30:30"/>
    <x v="945"/>
    <n v="43155660"/>
    <s v="CLAUDIA MARIA ZAPATA GIRALDO"/>
    <s v="SIN DATOS"/>
    <s v="3146414343"/>
    <x v="951"/>
    <x v="43"/>
    <s v="900057560001963959"/>
    <x v="42"/>
    <x v="1"/>
    <s v="Revisor Instalac. Regadas Oriente"/>
    <x v="0"/>
    <x v="0"/>
    <x v="0"/>
    <x v="945"/>
    <s v="7 días 17:30"/>
    <x v="805"/>
    <x v="2"/>
    <s v="SIN DATO"/>
    <s v="SIN DATO"/>
    <s v="SIN DATO"/>
    <s v="SIN DATO"/>
    <n v="-75.061094323000006"/>
    <n v="5.7595923510000402"/>
    <s v="SUR-ENE"/>
    <x v="1"/>
    <s v="1"/>
    <x v="2"/>
  </r>
  <r>
    <x v="952"/>
    <x v="3"/>
    <s v="NUEVO"/>
    <s v="ENEMVI"/>
    <d v="2026-02-23T17:38:30"/>
    <x v="946"/>
    <n v="43091108"/>
    <s v="MARIA SUSEY ROMERO LONDOÑO"/>
    <s v="SIN DATOS"/>
    <s v="3003712306"/>
    <x v="952"/>
    <x v="8"/>
    <s v="055226005200070000"/>
    <x v="8"/>
    <x v="6"/>
    <s v="METR Mov Red Trans Anderson Castaño"/>
    <x v="0"/>
    <x v="0"/>
    <x v="8"/>
    <x v="946"/>
    <s v="7 días 17:38"/>
    <x v="806"/>
    <x v="0"/>
    <s v="SIN DATO"/>
    <s v="SIN DATO"/>
    <s v="SIN DATO"/>
    <s v="SIN DATO"/>
    <n v="-75.547702900000004"/>
    <n v="6.2447409299999999"/>
    <s v="SUR-ENE"/>
    <x v="0"/>
    <s v="1"/>
    <x v="0"/>
  </r>
  <r>
    <x v="953"/>
    <x v="2"/>
    <s v="NUEVO"/>
    <s v="ENENOR"/>
    <d v="2026-02-23T17:42:03"/>
    <x v="947"/>
    <n v="1038483306"/>
    <s v="JOSE MIGUEL SOLIS ARIZA"/>
    <s v="SIN DATOS"/>
    <s v="3148882446"/>
    <x v="953"/>
    <x v="1"/>
    <s v="190674200793400003"/>
    <x v="1"/>
    <x v="4"/>
    <s v="Revisor Instalac. Regadas Oriente"/>
    <x v="1"/>
    <x v="0"/>
    <x v="1"/>
    <x v="947"/>
    <s v="7 días 17:42"/>
    <x v="807"/>
    <x v="1"/>
    <s v="SIN DATO"/>
    <s v="SIN DATO"/>
    <s v="SIN DATO"/>
    <s v="SIN DATO"/>
    <n v="-75.296404330000001"/>
    <n v="6.28378733"/>
    <s v="SUR-ENE"/>
    <x v="1"/>
    <s v="1"/>
    <x v="1"/>
  </r>
  <r>
    <x v="954"/>
    <x v="0"/>
    <s v="NUEVO"/>
    <s v="ENERES"/>
    <d v="2026-02-23T18:02:04"/>
    <x v="948"/>
    <n v="1002146793"/>
    <s v="KELLY MARCELA RUIZ MUNERA"/>
    <s v="SIN DATOS"/>
    <s v="3136491007"/>
    <x v="954"/>
    <x v="27"/>
    <s v="190378100020420902"/>
    <x v="27"/>
    <x v="1"/>
    <s v="Region Nordeste"/>
    <x v="0"/>
    <x v="0"/>
    <x v="0"/>
    <x v="948"/>
    <s v="7 días 18:02"/>
    <x v="808"/>
    <x v="1"/>
    <s v="SIN DATO"/>
    <s v="SIN DATO"/>
    <s v="SIN DATO"/>
    <s v="SIN DATO"/>
    <n v="-74.711535459999993"/>
    <n v="7.0715099199999996"/>
    <s v="SUR-ENE"/>
    <x v="2"/>
    <s v="1"/>
    <x v="1"/>
  </r>
  <r>
    <x v="955"/>
    <x v="0"/>
    <s v="NUEVO"/>
    <s v="ENERES"/>
    <d v="2026-02-23T18:05:59"/>
    <x v="949"/>
    <n v="1002146793"/>
    <s v="KELLY MARCELA RUIZ MUNERA"/>
    <s v="SIN DATOS"/>
    <s v="3136491007"/>
    <x v="955"/>
    <x v="27"/>
    <s v="190378100020420802"/>
    <x v="27"/>
    <x v="1"/>
    <s v="Region Nordeste"/>
    <x v="0"/>
    <x v="0"/>
    <x v="0"/>
    <x v="949"/>
    <s v="7 días 18:05"/>
    <x v="809"/>
    <x v="1"/>
    <s v="SIN DATO"/>
    <s v="SIN DATO"/>
    <s v="SIN DATO"/>
    <s v="SIN DATO"/>
    <n v="-74.711535459999993"/>
    <n v="7.0715099199999996"/>
    <s v="SUR-ENE"/>
    <x v="2"/>
    <s v="1"/>
    <x v="1"/>
  </r>
  <r>
    <x v="956"/>
    <x v="0"/>
    <s v="NUEVO"/>
    <s v="ENERES"/>
    <d v="2026-02-23T18:09:46"/>
    <x v="950"/>
    <n v="1002146793"/>
    <s v="KELLY MARCELA RUIZ MUNERA"/>
    <s v="SIN DATOS"/>
    <s v="3136491007"/>
    <x v="956"/>
    <x v="27"/>
    <s v="190378100020420801"/>
    <x v="27"/>
    <x v="1"/>
    <s v="Region Nordeste"/>
    <x v="0"/>
    <x v="0"/>
    <x v="0"/>
    <x v="950"/>
    <s v="7 días 18:09"/>
    <x v="810"/>
    <x v="1"/>
    <s v="SIN DATO"/>
    <s v="SIN DATO"/>
    <s v="SIN DATO"/>
    <s v="SIN DATO"/>
    <n v="-74.711535459999993"/>
    <n v="7.0715099199999996"/>
    <s v="SUR-ENE"/>
    <x v="2"/>
    <s v="1"/>
    <x v="1"/>
  </r>
  <r>
    <x v="957"/>
    <x v="3"/>
    <s v="NUEVO"/>
    <s v="ENEMVI"/>
    <d v="2026-02-23T18:23:38"/>
    <x v="951"/>
    <n v="1037236588"/>
    <s v="ANDRES FELPE MADRIGAL MEJIA"/>
    <s v="5952322"/>
    <s v="3122202479"/>
    <x v="957"/>
    <x v="10"/>
    <s v="125003200000000000"/>
    <x v="10"/>
    <x v="6"/>
    <s v="Mov Red Trans Dairo Gil"/>
    <x v="1"/>
    <x v="0"/>
    <x v="5"/>
    <x v="951"/>
    <s v="7 días 18:23"/>
    <x v="811"/>
    <x v="1"/>
    <s v="SIN DATO"/>
    <s v="SIN DATO"/>
    <s v="SIN DATO"/>
    <s v="SIN DATO"/>
    <n v="-75.532903469999994"/>
    <n v="6.1458711800000003"/>
    <s v="SUR-ENE"/>
    <x v="0"/>
    <s v="1"/>
    <x v="1"/>
  </r>
  <r>
    <x v="958"/>
    <x v="3"/>
    <s v="NUEVO"/>
    <s v="ENEMVI"/>
    <d v="2026-02-23T20:30:44"/>
    <x v="952"/>
    <n v="1040047065"/>
    <s v="WILSON ARLEY BLANDON BEDOYA"/>
    <s v="SIN DATOS"/>
    <s v="3106530434"/>
    <x v="958"/>
    <x v="11"/>
    <s v="190377200590200000"/>
    <x v="11"/>
    <x v="6"/>
    <s v="ORIENTE-RMRT-Edwin F. Feria Torres"/>
    <x v="1"/>
    <x v="0"/>
    <x v="5"/>
    <x v="952"/>
    <s v="7 días 20:30"/>
    <x v="812"/>
    <x v="1"/>
    <s v="SIN DATO"/>
    <s v="SIN DATO"/>
    <s v="SIN DATO"/>
    <s v="SIN DATO"/>
    <n v="-75.491685020000006"/>
    <n v="5.9658394399999999"/>
    <s v="SUR-ENE"/>
    <x v="1"/>
    <s v="1"/>
    <x v="1"/>
  </r>
  <r>
    <x v="959"/>
    <x v="0"/>
    <s v="CAMBI"/>
    <s v="ENERES"/>
    <d v="2026-02-24T05:00:43"/>
    <x v="953"/>
    <n v="1128420997"/>
    <s v="ALEXANDER SIERRA VARGAS"/>
    <s v="SIN DATOS"/>
    <s v="3014298465"/>
    <x v="959"/>
    <x v="24"/>
    <s v="159013160000000005"/>
    <x v="24"/>
    <x v="5"/>
    <s v="METROSUR Vin. Leg. Ref. Concentrada"/>
    <x v="0"/>
    <x v="0"/>
    <x v="0"/>
    <x v="953"/>
    <s v="6 días 05:00"/>
    <x v="813"/>
    <x v="0"/>
    <s v="SIN DATO"/>
    <s v="SIN DATO"/>
    <s v="SIN DATO"/>
    <s v="SIN DATO"/>
    <n v="-75.658116000000007"/>
    <n v="6.1576180000000003"/>
    <s v="SUR-ENE"/>
    <x v="0"/>
    <s v="2"/>
    <x v="0"/>
  </r>
  <r>
    <x v="960"/>
    <x v="0"/>
    <s v="NUEVO"/>
    <s v="ENERES"/>
    <d v="2026-02-24T06:37:16"/>
    <x v="954"/>
    <n v="1033772910"/>
    <s v="YENIFER DUQUE ZULUAGA"/>
    <s v="SIN DATOS"/>
    <s v="3175695126"/>
    <x v="960"/>
    <x v="60"/>
    <s v="190584100268710101"/>
    <x v="59"/>
    <x v="1"/>
    <s v="Revisor Instalac. Regadas Oriente"/>
    <x v="0"/>
    <x v="0"/>
    <x v="0"/>
    <x v="954"/>
    <s v="6 días 06:37"/>
    <x v="814"/>
    <x v="1"/>
    <s v="SIN DATO"/>
    <s v="SIN DATO"/>
    <s v="SIN DATO"/>
    <s v="SIN DATO"/>
    <n v="-74.738660999999993"/>
    <n v="5.8996399999999998"/>
    <s v="SUR-ENE"/>
    <x v="1"/>
    <s v="1"/>
    <x v="1"/>
  </r>
  <r>
    <x v="961"/>
    <x v="0"/>
    <s v="NUEVO"/>
    <s v="ENERES"/>
    <d v="2026-02-24T06:59:08"/>
    <x v="955"/>
    <n v="15484284"/>
    <s v="ORLANDO DE JESUS ALVAREZ COSSIO"/>
    <s v="SIN DATOS"/>
    <s v="3126040068"/>
    <x v="961"/>
    <x v="65"/>
    <s v="190847100290000302"/>
    <x v="64"/>
    <x v="1"/>
    <s v="Region Occidente"/>
    <x v="0"/>
    <x v="0"/>
    <x v="0"/>
    <x v="955"/>
    <s v="6 días 06:59"/>
    <x v="815"/>
    <x v="1"/>
    <s v="SIN DATO"/>
    <s v="SIN DATO"/>
    <s v="SIN DATO"/>
    <s v="SIN DATO"/>
    <n v="-76.13508161"/>
    <n v="6.3244861300000004"/>
    <s v="SUR-ENE"/>
    <x v="4"/>
    <s v="1"/>
    <x v="1"/>
  </r>
  <r>
    <x v="962"/>
    <x v="0"/>
    <s v="NUEVO"/>
    <s v="ENERES"/>
    <d v="2026-02-24T07:09:54"/>
    <x v="956"/>
    <n v="15484284"/>
    <s v="ORLANDO DE JESUS ALVAREZ COSSIO"/>
    <s v="SIN DATOS"/>
    <s v="3126040068"/>
    <x v="962"/>
    <x v="65"/>
    <s v="190847100290000301"/>
    <x v="64"/>
    <x v="1"/>
    <s v="Region Occidente"/>
    <x v="0"/>
    <x v="0"/>
    <x v="0"/>
    <x v="956"/>
    <s v="6 días 07:09"/>
    <x v="816"/>
    <x v="1"/>
    <s v="SIN DATO"/>
    <s v="SIN DATO"/>
    <s v="SIN DATO"/>
    <s v="SIN DATO"/>
    <n v="-76.13508161"/>
    <n v="6.3244861300000004"/>
    <s v="SUR-ENE"/>
    <x v="4"/>
    <s v="1"/>
    <x v="1"/>
  </r>
  <r>
    <x v="963"/>
    <x v="0"/>
    <s v="NUEVO"/>
    <s v="ENERES"/>
    <d v="2026-02-24T07:18:06"/>
    <x v="957"/>
    <n v="43345000"/>
    <s v="LUZ YAMILE ALVAREZ COSSIO"/>
    <s v="SIN DATOS"/>
    <s v="3105163432"/>
    <x v="963"/>
    <x v="65"/>
    <s v="190847100290000201"/>
    <x v="64"/>
    <x v="1"/>
    <s v="Region Occidente"/>
    <x v="0"/>
    <x v="0"/>
    <x v="0"/>
    <x v="957"/>
    <s v="6 días 07:18"/>
    <x v="817"/>
    <x v="1"/>
    <s v="SIN DATO"/>
    <s v="SIN DATO"/>
    <s v="SIN DATO"/>
    <s v="SIN DATO"/>
    <n v="-76.13508161"/>
    <n v="6.3244861300000004"/>
    <s v="SUR-ENE"/>
    <x v="4"/>
    <s v="1"/>
    <x v="1"/>
  </r>
  <r>
    <x v="964"/>
    <x v="0"/>
    <s v="NUEVO"/>
    <s v="ENERES"/>
    <d v="2026-02-24T07:20:00"/>
    <x v="958"/>
    <n v="30320037"/>
    <s v="OLGA PATRICIA PATIÑO CASTILLO"/>
    <s v="SIN DATOS"/>
    <s v="3136556775"/>
    <x v="964"/>
    <x v="30"/>
    <s v="190761100283232020"/>
    <x v="30"/>
    <x v="1"/>
    <s v="Region Occidente"/>
    <x v="0"/>
    <x v="0"/>
    <x v="0"/>
    <x v="958"/>
    <s v="6 días 07:20"/>
    <x v="818"/>
    <x v="1"/>
    <s v="SIN DATO"/>
    <s v="SIN DATO"/>
    <s v="SIN DATO"/>
    <s v="SIN DATO"/>
    <n v="-75.745327000000003"/>
    <n v="6.5027990000000004"/>
    <s v="SUR-ENE"/>
    <x v="4"/>
    <s v="1"/>
    <x v="1"/>
  </r>
  <r>
    <x v="965"/>
    <x v="0"/>
    <s v="NUEVO"/>
    <s v="ENERES"/>
    <d v="2026-02-24T07:23:01"/>
    <x v="959"/>
    <n v="15489996"/>
    <s v="FABIO NELSON ALVAREZ COSSIO"/>
    <s v="SIN DATOS"/>
    <s v="3116360506"/>
    <x v="965"/>
    <x v="65"/>
    <s v="190847100290000202"/>
    <x v="64"/>
    <x v="1"/>
    <s v="Region Occidente"/>
    <x v="0"/>
    <x v="0"/>
    <x v="0"/>
    <x v="959"/>
    <s v="6 días 07:23"/>
    <x v="819"/>
    <x v="1"/>
    <s v="SIN DATO"/>
    <s v="SIN DATO"/>
    <s v="SIN DATO"/>
    <s v="SIN DATO"/>
    <n v="-76.13508161"/>
    <n v="6.3244861300000004"/>
    <s v="SUR-ENE"/>
    <x v="4"/>
    <s v="1"/>
    <x v="1"/>
  </r>
  <r>
    <x v="966"/>
    <x v="2"/>
    <s v="NUEVO"/>
    <s v="ENENOR"/>
    <d v="2026-02-24T07:44:38"/>
    <x v="960"/>
    <n v="70901189"/>
    <s v="RODRIGO ANIBAL JARAMILLO OROZCO"/>
    <s v="SIN DATOS"/>
    <s v="3206983805"/>
    <x v="966"/>
    <x v="5"/>
    <s v="190439100577850101"/>
    <x v="5"/>
    <x v="4"/>
    <s v="Revisor Instalac. Regadas Oriente"/>
    <x v="0"/>
    <x v="0"/>
    <x v="0"/>
    <x v="960"/>
    <s v="6 días 07:44"/>
    <x v="820"/>
    <x v="1"/>
    <s v="SIN DATO"/>
    <s v="SIN DATO"/>
    <s v="SIN DATO"/>
    <s v="SIN DATO"/>
    <n v="-75.336663860000002"/>
    <n v="6.1718032799999998"/>
    <s v="SUR-ENE"/>
    <x v="1"/>
    <s v="1"/>
    <x v="1"/>
  </r>
  <r>
    <x v="967"/>
    <x v="0"/>
    <s v="NUEVO"/>
    <s v="ENERES"/>
    <d v="2026-02-24T07:45:51"/>
    <x v="961"/>
    <n v="70056590"/>
    <s v="DIEGO GILBERTO BEUT ISAZA"/>
    <s v="4441796"/>
    <s v="3158774940"/>
    <x v="967"/>
    <x v="23"/>
    <s v="190616200460470002"/>
    <x v="23"/>
    <x v="1"/>
    <s v="Revisor Instalac. Regadas Oriente"/>
    <x v="1"/>
    <x v="0"/>
    <x v="1"/>
    <x v="961"/>
    <s v="6 días 07:45"/>
    <x v="821"/>
    <x v="1"/>
    <s v="SIN DATO"/>
    <s v="SIN DATO"/>
    <s v="SIN DATO"/>
    <s v="SIN DATO"/>
    <n v="-75.443440820000006"/>
    <n v="6.1858880699999998"/>
    <s v="SUR-ENE"/>
    <x v="1"/>
    <s v="1"/>
    <x v="1"/>
  </r>
  <r>
    <x v="968"/>
    <x v="0"/>
    <s v="NUEVO"/>
    <s v="ENEDOM"/>
    <d v="2026-02-27T09:38:37"/>
    <x v="962"/>
    <n v="1001131827"/>
    <s v="DIANA JULIET RODRIGUEZ SOTO"/>
    <s v="SIN DATOS"/>
    <s v="3009506665"/>
    <x v="968"/>
    <x v="8"/>
    <s v="122012748000000002"/>
    <x v="8"/>
    <x v="0"/>
    <s v="Habilitación Viviendas Metrosur"/>
    <x v="1"/>
    <x v="0"/>
    <x v="2"/>
    <x v="962"/>
    <s v="3 días 09:38"/>
    <x v="822"/>
    <x v="1"/>
    <s v="26/02/2026 17:42:55"/>
    <s v="EFECTIVO PARA HV"/>
    <s v="ORLANDO DE JESUS TORRES TORRES"/>
    <s v="HV + interna trafo 31338"/>
    <n v="-75.502763189999996"/>
    <n v="6.2340929000000003"/>
    <s v="SUR-ENE"/>
    <x v="0"/>
    <s v="1"/>
    <x v="1"/>
  </r>
  <r>
    <x v="969"/>
    <x v="0"/>
    <s v="NUEVO"/>
    <s v="ENERES"/>
    <d v="2026-02-24T07:50:28"/>
    <x v="963"/>
    <n v="43711777"/>
    <s v="MARIA TERESA OSORIO QUINTERO"/>
    <s v="SIN DATOS"/>
    <s v="3113665480"/>
    <x v="969"/>
    <x v="33"/>
    <s v="190149100251121003"/>
    <x v="33"/>
    <x v="1"/>
    <s v="Revisor Instalac. Regadas Oriente"/>
    <x v="0"/>
    <x v="0"/>
    <x v="0"/>
    <x v="963"/>
    <s v="6 días 07:50"/>
    <x v="823"/>
    <x v="1"/>
    <s v="SIN DATO"/>
    <s v="SIN DATO"/>
    <s v="SIN DATO"/>
    <s v="SIN DATO"/>
    <n v="-75.331807330000004"/>
    <n v="6.0723054200000002"/>
    <s v="SUR-ENE"/>
    <x v="1"/>
    <s v="1"/>
    <x v="1"/>
  </r>
  <r>
    <x v="970"/>
    <x v="0"/>
    <s v="NUEVO"/>
    <s v="ENERES"/>
    <d v="2026-02-24T07:56:54"/>
    <x v="964"/>
    <n v="11796204"/>
    <s v="CARLOS ALBERTO ARCE MENA"/>
    <s v="3207876"/>
    <s v="3209509006"/>
    <x v="970"/>
    <x v="8"/>
    <s v="084220608400850209"/>
    <x v="8"/>
    <x v="1"/>
    <s v="METROSUR Vin. Leg. Ref. Concentrada"/>
    <x v="0"/>
    <x v="0"/>
    <x v="0"/>
    <x v="964"/>
    <s v="6 días 07:56"/>
    <x v="824"/>
    <x v="0"/>
    <s v="2/03/2026 19:24:53"/>
    <s v="LEGALIZADO"/>
    <s v="JUAN GUILLERMO RAMIREZ CAMACHO"/>
    <s v="Legalizado con servicio se instala el sello 2251 56 602"/>
    <n v="-75.627763999999999"/>
    <n v="6.2676660000000002"/>
    <s v="SUR-ENE"/>
    <x v="0"/>
    <s v="1"/>
    <x v="0"/>
  </r>
  <r>
    <x v="971"/>
    <x v="0"/>
    <s v="NUEVO"/>
    <s v="ENERES"/>
    <d v="2026-02-24T07:57:32"/>
    <x v="965"/>
    <n v="3527489"/>
    <s v="HUMBERTO DE JESUS BOTERO GOMEZ"/>
    <s v="SIN DATOS"/>
    <s v="3045479809"/>
    <x v="971"/>
    <x v="5"/>
    <s v="190439100400950102"/>
    <x v="5"/>
    <x v="1"/>
    <s v="Revisor Instalac. Regadas Oriente"/>
    <x v="0"/>
    <x v="0"/>
    <x v="0"/>
    <x v="965"/>
    <s v="6 días 07:57"/>
    <x v="825"/>
    <x v="1"/>
    <s v="SIN DATO"/>
    <s v="SIN DATO"/>
    <s v="SIN DATO"/>
    <s v="SIN DATO"/>
    <n v="-75.341243210000002"/>
    <n v="6.1781420300000001"/>
    <s v="SUR-ENE"/>
    <x v="1"/>
    <s v="1"/>
    <x v="1"/>
  </r>
  <r>
    <x v="972"/>
    <x v="4"/>
    <s v="NUEVO"/>
    <s v="ENEPRE"/>
    <d v="2026-02-24T08:04:41"/>
    <x v="966"/>
    <n v="43418891"/>
    <s v="ORALIA GAÑAN VASQUEZ"/>
    <s v="SIN DATOS"/>
    <s v="3117255630"/>
    <x v="972"/>
    <x v="41"/>
    <s v="190234200513062000"/>
    <x v="40"/>
    <x v="10"/>
    <s v="Region Occidente"/>
    <x v="1"/>
    <x v="0"/>
    <x v="7"/>
    <x v="966"/>
    <s v="6 días 08:04"/>
    <x v="826"/>
    <x v="1"/>
    <s v="SIN DATO"/>
    <s v="SIN DATO"/>
    <s v="SIN DATO"/>
    <s v="SIN DATO"/>
    <n v="-76.237630999999993"/>
    <n v="7.0603809999999996"/>
    <s v="SUR-ENE"/>
    <x v="4"/>
    <s v="1"/>
    <x v="1"/>
  </r>
  <r>
    <x v="973"/>
    <x v="3"/>
    <s v="NUEVO"/>
    <s v="ENEMVI"/>
    <d v="2026-02-24T08:05:35"/>
    <x v="967"/>
    <n v="42778953"/>
    <s v="LUZ DARY CHAVARRIAGA GOMEZ"/>
    <s v="SIN DATOS"/>
    <s v="3004819067"/>
    <x v="973"/>
    <x v="84"/>
    <s v="190347200430100000"/>
    <x v="83"/>
    <x v="6"/>
    <s v="Equipo Movimiento de Redes Suroeste"/>
    <x v="1"/>
    <x v="0"/>
    <x v="5"/>
    <x v="967"/>
    <s v="6 días 08:05"/>
    <x v="827"/>
    <x v="1"/>
    <s v="SIN DATO"/>
    <s v="SIN DATO"/>
    <s v="SIN DATO"/>
    <s v="SIN DATO"/>
    <n v="-75.732052170000003"/>
    <n v="6.1975898300000001"/>
    <s v="SUR-ENE"/>
    <x v="3"/>
    <s v="1"/>
    <x v="1"/>
  </r>
  <r>
    <x v="974"/>
    <x v="0"/>
    <s v="NUEVO"/>
    <s v="ENERES"/>
    <d v="2026-02-24T08:11:49"/>
    <x v="968"/>
    <n v="15438031"/>
    <s v="LUIS ANGEL GIRALDO GALLO"/>
    <s v="SIN DATOS"/>
    <s v="3147643041"/>
    <x v="974"/>
    <x v="33"/>
    <s v="190149100079188301"/>
    <x v="33"/>
    <x v="1"/>
    <s v="Revisor Instalac. Regadas Oriente"/>
    <x v="0"/>
    <x v="0"/>
    <x v="0"/>
    <x v="968"/>
    <s v="6 días 08:11"/>
    <x v="828"/>
    <x v="1"/>
    <s v="SIN DATO"/>
    <s v="SIN DATO"/>
    <s v="SIN DATO"/>
    <s v="SIN DATO"/>
    <n v="-75.335160999999999"/>
    <n v="6.093629"/>
    <s v="SUR-ENE"/>
    <x v="1"/>
    <s v="1"/>
    <x v="1"/>
  </r>
  <r>
    <x v="975"/>
    <x v="0"/>
    <s v="CAMBI"/>
    <s v="ENERES"/>
    <d v="2026-02-24T08:16:12"/>
    <x v="969"/>
    <n v="71619039"/>
    <s v="CARLOS ARTURO OSPINA CRUZ"/>
    <s v="SIN DATOS"/>
    <s v="3156587124"/>
    <x v="975"/>
    <x v="1"/>
    <s v="190674200700810000"/>
    <x v="1"/>
    <x v="5"/>
    <s v="Revisor Instalac. Regadas Oriente"/>
    <x v="1"/>
    <x v="0"/>
    <x v="1"/>
    <x v="969"/>
    <s v="6 días 08:16"/>
    <x v="829"/>
    <x v="1"/>
    <s v="SIN DATO"/>
    <s v="SIN DATO"/>
    <s v="SIN DATO"/>
    <s v="SIN DATO"/>
    <n v="-75.345642999999995"/>
    <n v="6.2507219999999997"/>
    <s v="SUR-ENE"/>
    <x v="1"/>
    <s v="2"/>
    <x v="1"/>
  </r>
  <r>
    <x v="976"/>
    <x v="0"/>
    <s v="NUEVO"/>
    <s v="ENERES"/>
    <d v="2026-02-24T08:17:41"/>
    <x v="970"/>
    <n v="15433377"/>
    <s v="CESAR CAMPUZANO ECHEVERRI"/>
    <s v="5362388"/>
    <s v="3127574587"/>
    <x v="976"/>
    <x v="23"/>
    <s v="190616200470155011"/>
    <x v="23"/>
    <x v="1"/>
    <s v="Revisor Instalac. Regadas Oriente"/>
    <x v="1"/>
    <x v="0"/>
    <x v="1"/>
    <x v="970"/>
    <s v="6 días 08:17"/>
    <x v="830"/>
    <x v="1"/>
    <s v="SIN DATO"/>
    <s v="SIN DATO"/>
    <s v="SIN DATO"/>
    <s v="SIN DATO"/>
    <n v="-75.464156669999994"/>
    <n v="6.1975778300000002"/>
    <s v="SUR-ENE"/>
    <x v="1"/>
    <s v="1"/>
    <x v="1"/>
  </r>
  <r>
    <x v="977"/>
    <x v="0"/>
    <s v="NUEVO"/>
    <s v="ENERES"/>
    <d v="2026-02-24T08:19:49"/>
    <x v="971"/>
    <n v="11796204"/>
    <s v="CARLOS ALBERTO ARCE MENA"/>
    <s v="3207876"/>
    <s v="3209509006"/>
    <x v="977"/>
    <x v="8"/>
    <s v="084220608400850202"/>
    <x v="8"/>
    <x v="1"/>
    <s v="METROSUR Vin. Leg. Ref. Concentrada"/>
    <x v="0"/>
    <x v="0"/>
    <x v="0"/>
    <x v="971"/>
    <s v="6 días 08:19"/>
    <x v="831"/>
    <x v="0"/>
    <s v="2/03/2026 19:29:34"/>
    <s v="LEGALIZADO"/>
    <s v="JUAN GUILLERMO RAMIREZ CAMACHO"/>
    <s v="Legalizado con servicio se instala el sello 2251 56 603"/>
    <n v="-75.627763999999999"/>
    <n v="6.2676660000000002"/>
    <s v="SUR-ENE"/>
    <x v="0"/>
    <s v="1"/>
    <x v="0"/>
  </r>
  <r>
    <x v="978"/>
    <x v="0"/>
    <s v="NUEVO"/>
    <s v="ENEDOM"/>
    <d v="2026-02-24T08:20:15"/>
    <x v="972"/>
    <n v="71083232"/>
    <s v="JESUS EDUARDO GAVIRIA RUIZ"/>
    <s v="SIN DATOS"/>
    <s v="3154670375"/>
    <x v="978"/>
    <x v="2"/>
    <s v="190736105410950001"/>
    <x v="2"/>
    <x v="2"/>
    <s v="Region Nordeste"/>
    <x v="0"/>
    <x v="0"/>
    <x v="3"/>
    <x v="972"/>
    <s v="6 días 08:20"/>
    <x v="644"/>
    <x v="0"/>
    <s v="SIN DATO"/>
    <s v="SIN DATO"/>
    <s v="SIN DATO"/>
    <s v="SIN DATO"/>
    <n v="-74.721120580000004"/>
    <n v="7.0835312500000001"/>
    <s v="SUR-ENE"/>
    <x v="2"/>
    <s v="1"/>
    <x v="0"/>
  </r>
  <r>
    <x v="979"/>
    <x v="0"/>
    <s v="NUEVO"/>
    <s v="ENERES"/>
    <d v="2026-02-24T08:23:59"/>
    <x v="973"/>
    <n v="3436582"/>
    <s v="JESUS ELIBERO PEREZ JIMENEZ"/>
    <s v="5432000"/>
    <s v="3104752083"/>
    <x v="979"/>
    <x v="33"/>
    <s v="190149100074955001"/>
    <x v="33"/>
    <x v="1"/>
    <s v="Revisor Instalac. Regadas Oriente"/>
    <x v="0"/>
    <x v="0"/>
    <x v="0"/>
    <x v="973"/>
    <s v="6 días 08:23"/>
    <x v="832"/>
    <x v="1"/>
    <s v="SIN DATO"/>
    <s v="SIN DATO"/>
    <s v="SIN DATO"/>
    <s v="SIN DATO"/>
    <n v="-75.334219329999996"/>
    <n v="6.0927247500000004"/>
    <s v="SUR-ENE"/>
    <x v="1"/>
    <s v="1"/>
    <x v="1"/>
  </r>
  <r>
    <x v="980"/>
    <x v="3"/>
    <s v="NUEVO"/>
    <s v="ENEMVI"/>
    <d v="2026-02-24T08:24:07"/>
    <x v="974"/>
    <n v="1042210909"/>
    <s v="HIYEMIDT DAYAN ECHAVARIA RANGEL"/>
    <s v="SIN DATOS"/>
    <s v="3137230988"/>
    <x v="980"/>
    <x v="20"/>
    <s v="190893100266600000"/>
    <x v="20"/>
    <x v="6"/>
    <s v="NORDESTE RMRT Fabio Andres Chaverra"/>
    <x v="0"/>
    <x v="0"/>
    <x v="8"/>
    <x v="974"/>
    <s v="6 días 08:24"/>
    <x v="833"/>
    <x v="1"/>
    <s v="SIN DATO"/>
    <s v="SIN DATO"/>
    <s v="SIN DATO"/>
    <s v="SIN DATO"/>
    <n v="-73.90811017"/>
    <n v="7.0083689900000001"/>
    <s v="SUR-ENE"/>
    <x v="2"/>
    <s v="1"/>
    <x v="1"/>
  </r>
  <r>
    <x v="981"/>
    <x v="3"/>
    <s v="NUEVO"/>
    <s v="ENEMVI"/>
    <d v="2026-02-24T08:28:14"/>
    <x v="975"/>
    <n v="22117098"/>
    <s v="GLADYS ELENA ORTIZ LEZCANO"/>
    <s v="SIN DATOS"/>
    <s v="3116055570"/>
    <x v="981"/>
    <x v="30"/>
    <s v="190761200546100000"/>
    <x v="30"/>
    <x v="6"/>
    <s v="Region Occidente"/>
    <x v="1"/>
    <x v="0"/>
    <x v="5"/>
    <x v="975"/>
    <s v="6 días 08:28"/>
    <x v="834"/>
    <x v="1"/>
    <s v="SIN DATO"/>
    <s v="SIN DATO"/>
    <s v="SIN DATO"/>
    <s v="SIN DATO"/>
    <n v="-75.766884039999994"/>
    <n v="6.5166688700000002"/>
    <s v="SUR-ENE"/>
    <x v="4"/>
    <s v="1"/>
    <x v="1"/>
  </r>
  <r>
    <x v="982"/>
    <x v="0"/>
    <s v="NUEVO"/>
    <s v="ENERES"/>
    <d v="2026-02-24T08:28:16"/>
    <x v="976"/>
    <n v="1037369106"/>
    <s v="FRANKI DE JESUS DUQUE MONTOYA"/>
    <s v="SIN DATOS"/>
    <s v="3008183521"/>
    <x v="982"/>
    <x v="8"/>
    <s v="083114202500420220"/>
    <x v="8"/>
    <x v="1"/>
    <s v="Revisor Instal. Regadas Metrosur"/>
    <x v="0"/>
    <x v="0"/>
    <x v="0"/>
    <x v="976"/>
    <s v="6 días 08:28"/>
    <x v="835"/>
    <x v="0"/>
    <s v="SIN DATO"/>
    <s v="SIN DATO"/>
    <s v="SIN DATO"/>
    <s v="SIN DATO"/>
    <n v="-75.625675000000001"/>
    <n v="6.2469939999999999"/>
    <s v="SUR-ENE"/>
    <x v="0"/>
    <s v="1"/>
    <x v="0"/>
  </r>
  <r>
    <x v="983"/>
    <x v="0"/>
    <s v="NUEVO"/>
    <s v="ENERES"/>
    <d v="2026-02-24T08:34:37"/>
    <x v="977"/>
    <n v="22128528"/>
    <s v="MARIA ROSALBA PEÑA HERRERA"/>
    <s v="3889810"/>
    <s v="3006191128"/>
    <x v="983"/>
    <x v="5"/>
    <s v="190440200832300003"/>
    <x v="5"/>
    <x v="1"/>
    <s v="Revisor Instalac. Regadas Oriente"/>
    <x v="1"/>
    <x v="0"/>
    <x v="1"/>
    <x v="977"/>
    <s v="6 días 08:34"/>
    <x v="836"/>
    <x v="1"/>
    <s v="SIN DATO"/>
    <s v="SIN DATO"/>
    <s v="SIN DATO"/>
    <s v="SIN DATO"/>
    <n v="-75.288110369999998"/>
    <n v="6.2144554200000002"/>
    <s v="SUR-ENE"/>
    <x v="1"/>
    <s v="1"/>
    <x v="1"/>
  </r>
  <r>
    <x v="984"/>
    <x v="2"/>
    <s v="NUEVO"/>
    <s v="ENENOR"/>
    <d v="2026-02-24T08:36:14"/>
    <x v="978"/>
    <n v="21626218"/>
    <s v="MARTHA LUCIA SANCHEZ GIRALDO"/>
    <s v="SIN DATOS"/>
    <s v="3146651915"/>
    <x v="984"/>
    <x v="33"/>
    <s v="190149100275332004"/>
    <x v="33"/>
    <x v="4"/>
    <s v="Revisor Instalac. Regadas Oriente"/>
    <x v="0"/>
    <x v="0"/>
    <x v="0"/>
    <x v="978"/>
    <s v="6 días 08:36"/>
    <x v="837"/>
    <x v="1"/>
    <s v="SIN DATO"/>
    <s v="SIN DATO"/>
    <s v="SIN DATO"/>
    <s v="SIN DATO"/>
    <n v="-75.328587999999996"/>
    <n v="6.0662849999999997"/>
    <s v="SUR-ENE"/>
    <x v="1"/>
    <s v="1"/>
    <x v="1"/>
  </r>
  <r>
    <x v="985"/>
    <x v="0"/>
    <s v="NUEVO"/>
    <s v="ENERES"/>
    <d v="2026-02-24T08:41:23"/>
    <x v="979"/>
    <n v="71273183"/>
    <s v="GIOVANNY  OSSA URIBE"/>
    <s v="3420278"/>
    <s v="3127793081"/>
    <x v="985"/>
    <x v="8"/>
    <s v="081017002220210301"/>
    <x v="8"/>
    <x v="1"/>
    <s v="Revisor Instal. Regadas Metrosur"/>
    <x v="0"/>
    <x v="0"/>
    <x v="0"/>
    <x v="979"/>
    <s v="6 días 08:41"/>
    <x v="838"/>
    <x v="0"/>
    <s v="SIN DATO"/>
    <s v="SIN DATO"/>
    <s v="SIN DATO"/>
    <s v="SIN DATO"/>
    <n v="-75.624892000000003"/>
    <n v="6.2226730000000003"/>
    <s v="SUR-ENE"/>
    <x v="0"/>
    <s v="1"/>
    <x v="0"/>
  </r>
  <r>
    <x v="986"/>
    <x v="0"/>
    <s v="NUEVO"/>
    <s v="ENERES"/>
    <d v="2026-02-24T08:45:42"/>
    <x v="980"/>
    <n v="19463435"/>
    <s v="RAMIRO VELASCO CANO"/>
    <s v="SIN DATOS"/>
    <s v="3202211148"/>
    <x v="986"/>
    <x v="23"/>
    <s v="900056150001995613"/>
    <x v="23"/>
    <x v="1"/>
    <s v="Revisor Instalac. Regadas Oriente"/>
    <x v="0"/>
    <x v="0"/>
    <x v="0"/>
    <x v="980"/>
    <s v="6 días 08:45"/>
    <x v="839"/>
    <x v="0"/>
    <s v="SIN DATO"/>
    <s v="SIN DATO"/>
    <s v="SIN DATO"/>
    <s v="SIN DATO"/>
    <n v="-75.374210000000005"/>
    <n v="6.1231429999999998"/>
    <s v="SUR-ENE"/>
    <x v="1"/>
    <s v="1"/>
    <x v="0"/>
  </r>
  <r>
    <x v="987"/>
    <x v="0"/>
    <s v="NUEVO"/>
    <s v="ENEDOM"/>
    <d v="2026-02-24T08:49:29"/>
    <x v="981"/>
    <n v="1046908866"/>
    <s v="LUZ DANELLY TOBON HERNANDEZ"/>
    <s v="SIN DATOS"/>
    <s v="3216998203"/>
    <x v="987"/>
    <x v="2"/>
    <s v="190736105409820001"/>
    <x v="2"/>
    <x v="2"/>
    <s v="Region Nordeste"/>
    <x v="0"/>
    <x v="0"/>
    <x v="3"/>
    <x v="981"/>
    <s v="6 días 08:49"/>
    <x v="840"/>
    <x v="0"/>
    <s v="SIN DATO"/>
    <s v="SIN DATO"/>
    <s v="SIN DATO"/>
    <s v="SIN DATO"/>
    <n v="-74.719092000000003"/>
    <n v="7.0825959999999997"/>
    <s v="SUR-ENE"/>
    <x v="2"/>
    <s v="1"/>
    <x v="0"/>
  </r>
  <r>
    <x v="988"/>
    <x v="0"/>
    <s v="NUEVO"/>
    <s v="ENERES"/>
    <d v="2026-02-24T08:51:06"/>
    <x v="982"/>
    <n v="19222449"/>
    <s v="JAIME LEON MUNERA JARAMILLO"/>
    <s v="SIN DATOS"/>
    <s v="3105154631"/>
    <x v="988"/>
    <x v="45"/>
    <s v="190034100114638003"/>
    <x v="44"/>
    <x v="1"/>
    <s v="Revisor Instala. Regadas Suroeste"/>
    <x v="0"/>
    <x v="0"/>
    <x v="0"/>
    <x v="982"/>
    <s v="6 días 08:51"/>
    <x v="841"/>
    <x v="1"/>
    <s v="SIN DATO"/>
    <s v="SIN DATO"/>
    <s v="SIN DATO"/>
    <s v="SIN DATO"/>
    <n v="-75.876971999999995"/>
    <n v="5.6632889999999998"/>
    <s v="SUR-ENE"/>
    <x v="3"/>
    <s v="1"/>
    <x v="1"/>
  </r>
  <r>
    <x v="989"/>
    <x v="0"/>
    <s v="NUEVO"/>
    <s v="ENERES"/>
    <d v="2026-02-24T08:51:30"/>
    <x v="983"/>
    <n v="71705906"/>
    <s v="YOBANNY HUMBERTO VASQUEZ ZABALA"/>
    <s v="SIN DATOS"/>
    <s v="3161403284"/>
    <x v="989"/>
    <x v="3"/>
    <s v="190649100121880201"/>
    <x v="12"/>
    <x v="1"/>
    <s v="Revisor Instalac. Regadas Oriente"/>
    <x v="0"/>
    <x v="0"/>
    <x v="0"/>
    <x v="983"/>
    <s v="6 días 08:51"/>
    <x v="841"/>
    <x v="1"/>
    <s v="SIN DATO"/>
    <s v="SIN DATO"/>
    <s v="SIN DATO"/>
    <s v="SIN DATO"/>
    <n v="-74.99946894"/>
    <n v="6.1833390499999998"/>
    <s v="SUR-ENE"/>
    <x v="1"/>
    <s v="1"/>
    <x v="1"/>
  </r>
  <r>
    <x v="990"/>
    <x v="0"/>
    <s v="NUEVO"/>
    <s v="ENERES"/>
    <d v="2026-02-24T08:51:57"/>
    <x v="984"/>
    <n v="71110147"/>
    <s v="LUIS ALBERTO IDARRAGA HERNANDEZ"/>
    <s v="SIN DATOS"/>
    <s v="3147643041"/>
    <x v="990"/>
    <x v="33"/>
    <s v="190149100110397001"/>
    <x v="33"/>
    <x v="1"/>
    <s v="Revisor Instalac. Regadas Oriente"/>
    <x v="0"/>
    <x v="0"/>
    <x v="0"/>
    <x v="984"/>
    <s v="6 días 08:51"/>
    <x v="841"/>
    <x v="1"/>
    <s v="SIN DATO"/>
    <s v="SIN DATO"/>
    <s v="SIN DATO"/>
    <s v="SIN DATO"/>
    <n v="-75.337671"/>
    <n v="6.0878670000000001"/>
    <s v="SUR-ENE"/>
    <x v="1"/>
    <s v="1"/>
    <x v="1"/>
  </r>
  <r>
    <x v="991"/>
    <x v="4"/>
    <s v="NUEVO"/>
    <s v="ENEPRE"/>
    <d v="2026-02-24T08:52:10"/>
    <x v="985"/>
    <n v="1037972888"/>
    <s v="ZORAIDA MAZO RUIZ"/>
    <s v="SIN DATOS"/>
    <s v="3233279536"/>
    <x v="991"/>
    <x v="17"/>
    <s v="190660200505068000"/>
    <x v="18"/>
    <x v="10"/>
    <s v="Energía Prepago Oriente"/>
    <x v="1"/>
    <x v="0"/>
    <x v="7"/>
    <x v="985"/>
    <s v="6 días 08:52"/>
    <x v="842"/>
    <x v="1"/>
    <s v="SIN DATO"/>
    <s v="SIN DATO"/>
    <s v="SIN DATO"/>
    <s v="SIN DATO"/>
    <n v="-74.884817249999998"/>
    <n v="6.0346448199999996"/>
    <s v="SUR-ENE"/>
    <x v="1"/>
    <s v="1"/>
    <x v="1"/>
  </r>
  <r>
    <x v="992"/>
    <x v="4"/>
    <s v="NUEVO"/>
    <s v="ENEPRE"/>
    <d v="2026-02-24T08:52:22"/>
    <x v="986"/>
    <n v="98504751"/>
    <s v="HECTOR DE JESUS BARRERA PEREZ"/>
    <s v="SIN DATOS"/>
    <s v="3146187945"/>
    <x v="992"/>
    <x v="62"/>
    <s v="190387100117630000"/>
    <x v="61"/>
    <x v="10"/>
    <s v="Region Nordeste"/>
    <x v="0"/>
    <x v="0"/>
    <x v="7"/>
    <x v="986"/>
    <s v="6 días 08:52"/>
    <x v="842"/>
    <x v="1"/>
    <s v="SIN DATO"/>
    <s v="SIN DATO"/>
    <s v="SIN DATO"/>
    <s v="SIN DATO"/>
    <n v="-74.585262999999998"/>
    <n v="6.182512"/>
    <s v="SUR-ENE"/>
    <x v="2"/>
    <s v="1"/>
    <x v="1"/>
  </r>
  <r>
    <x v="993"/>
    <x v="3"/>
    <s v="NUEVO"/>
    <s v="ENEMVI"/>
    <d v="2026-02-24T08:52:39"/>
    <x v="987"/>
    <n v="621959"/>
    <s v="EDIVER ALEXANDER ALVARADO SOTO"/>
    <s v="SIN DATOS"/>
    <s v="3242723924"/>
    <x v="993"/>
    <x v="58"/>
    <s v="190690100213000003"/>
    <x v="57"/>
    <x v="6"/>
    <s v="NORDESTE RMRT Fabio Andres Chaverra"/>
    <x v="0"/>
    <x v="0"/>
    <x v="8"/>
    <x v="987"/>
    <s v="6 días 08:52"/>
    <x v="843"/>
    <x v="1"/>
    <s v="SIN DATO"/>
    <s v="SIN DATO"/>
    <s v="SIN DATO"/>
    <s v="SIN DATO"/>
    <n v="-75.164479150000005"/>
    <n v="6.4751958299999997"/>
    <s v="SUR-ENE"/>
    <x v="2"/>
    <s v="1"/>
    <x v="1"/>
  </r>
  <r>
    <x v="994"/>
    <x v="0"/>
    <s v="NUEVO"/>
    <s v="ENERES"/>
    <d v="2026-02-24T09:02:29"/>
    <x v="988"/>
    <n v="98586409"/>
    <s v="JUAN CARLOS SANCHEZ PINO"/>
    <s v="2324641"/>
    <s v="3148882446"/>
    <x v="994"/>
    <x v="1"/>
    <s v="190674200536700002"/>
    <x v="1"/>
    <x v="1"/>
    <s v="Revisor Instalac. Regadas Oriente"/>
    <x v="1"/>
    <x v="0"/>
    <x v="1"/>
    <x v="988"/>
    <s v="6 días 09:02"/>
    <x v="844"/>
    <x v="1"/>
    <s v="SIN DATO"/>
    <s v="SIN DATO"/>
    <s v="SIN DATO"/>
    <s v="SIN DATO"/>
    <n v="-75.270800550000004"/>
    <n v="6.35085941"/>
    <s v="SUR-ENE"/>
    <x v="1"/>
    <s v="1"/>
    <x v="1"/>
  </r>
  <r>
    <x v="995"/>
    <x v="0"/>
    <s v="NUEVO"/>
    <s v="ENERES"/>
    <d v="2026-02-24T09:02:46"/>
    <x v="989"/>
    <n v="98469167"/>
    <s v="MAURICIO ANDRES VELEZ FLOREZ"/>
    <s v="5816671"/>
    <s v="3002670214"/>
    <x v="995"/>
    <x v="49"/>
    <s v="190890200627070004"/>
    <x v="48"/>
    <x v="1"/>
    <s v="Region Nordeste"/>
    <x v="1"/>
    <x v="0"/>
    <x v="1"/>
    <x v="989"/>
    <s v="6 días 09:02"/>
    <x v="844"/>
    <x v="1"/>
    <s v="SIN DATO"/>
    <s v="SIN DATO"/>
    <s v="SIN DATO"/>
    <s v="SIN DATO"/>
    <n v="-75.044824000000006"/>
    <n v="6.57889517"/>
    <s v="SUR-ENE"/>
    <x v="2"/>
    <s v="1"/>
    <x v="1"/>
  </r>
  <r>
    <x v="996"/>
    <x v="2"/>
    <s v="NUEVO"/>
    <s v="ENENOR"/>
    <d v="2026-02-24T09:08:34"/>
    <x v="990"/>
    <n v="21626218"/>
    <s v="MARTHA LUCIA SANCHEZ GIRALDO"/>
    <s v="SIN DATOS"/>
    <s v="3146651915"/>
    <x v="996"/>
    <x v="33"/>
    <s v="190149100275332003"/>
    <x v="33"/>
    <x v="4"/>
    <s v="Revisor Instalac. Regadas Oriente"/>
    <x v="0"/>
    <x v="0"/>
    <x v="0"/>
    <x v="990"/>
    <s v="6 días 09:08"/>
    <x v="845"/>
    <x v="1"/>
    <s v="SIN DATO"/>
    <s v="SIN DATO"/>
    <s v="SIN DATO"/>
    <s v="SIN DATO"/>
    <n v="-75.328587999999996"/>
    <n v="6.0662849999999997"/>
    <s v="SUR-ENE"/>
    <x v="1"/>
    <s v="1"/>
    <x v="1"/>
  </r>
  <r>
    <x v="997"/>
    <x v="0"/>
    <s v="NUEVO"/>
    <s v="ENERES"/>
    <d v="2026-02-24T09:11:53"/>
    <x v="991"/>
    <n v="15487273"/>
    <s v="JOSE ALEJANDRO MORENO SEPULVEDA"/>
    <s v="SIN DATOS"/>
    <s v="3147964305"/>
    <x v="997"/>
    <x v="65"/>
    <s v="190847100088600020"/>
    <x v="64"/>
    <x v="1"/>
    <s v="Region Occidente"/>
    <x v="0"/>
    <x v="0"/>
    <x v="0"/>
    <x v="991"/>
    <s v="6 días 09:11"/>
    <x v="846"/>
    <x v="1"/>
    <s v="SIN DATO"/>
    <s v="SIN DATO"/>
    <s v="SIN DATO"/>
    <s v="SIN DATO"/>
    <n v="-76.128136409999996"/>
    <n v="6.3049998"/>
    <s v="SUR-ENE"/>
    <x v="4"/>
    <s v="1"/>
    <x v="1"/>
  </r>
  <r>
    <x v="998"/>
    <x v="2"/>
    <s v="NUEVO"/>
    <s v="ENENOR"/>
    <d v="2026-02-24T09:13:48"/>
    <x v="992"/>
    <n v="1027882251"/>
    <s v="MANUEL ALEJANDRO CASTRO ARDILA"/>
    <s v="SIN DATOS"/>
    <s v="3233245376"/>
    <x v="998"/>
    <x v="85"/>
    <s v="190209200801100002"/>
    <x v="84"/>
    <x v="4"/>
    <s v="Revisor Instala. Regadas Suroeste"/>
    <x v="1"/>
    <x v="0"/>
    <x v="1"/>
    <x v="992"/>
    <s v="6 días 09:13"/>
    <x v="847"/>
    <x v="1"/>
    <s v="SIN DATO"/>
    <s v="SIN DATO"/>
    <s v="SIN DATO"/>
    <s v="SIN DATO"/>
    <n v="-75.900412419999995"/>
    <n v="6.03045455"/>
    <s v="SUR-ENE"/>
    <x v="3"/>
    <s v="1"/>
    <x v="1"/>
  </r>
  <r>
    <x v="999"/>
    <x v="0"/>
    <s v="NUEVO"/>
    <s v="ENEDOM"/>
    <d v="2026-02-24T09:21:34"/>
    <x v="993"/>
    <n v="1007698063"/>
    <s v="YANIER DUBEY PEREIRA OSORIO"/>
    <s v="SIN DATOS"/>
    <s v="3213212461"/>
    <x v="999"/>
    <x v="2"/>
    <s v="190736105415246002"/>
    <x v="2"/>
    <x v="2"/>
    <s v="Region Nordeste"/>
    <x v="0"/>
    <x v="0"/>
    <x v="3"/>
    <x v="993"/>
    <s v="6 días 09:21"/>
    <x v="848"/>
    <x v="0"/>
    <s v="SIN DATO"/>
    <s v="SIN DATO"/>
    <s v="SIN DATO"/>
    <s v="SIN DATO"/>
    <n v="-74.719859999999997"/>
    <n v="7.0809899999999999"/>
    <s v="SUR-ENE"/>
    <x v="2"/>
    <s v="1"/>
    <x v="0"/>
  </r>
  <r>
    <x v="1000"/>
    <x v="0"/>
    <s v="NUEVO"/>
    <s v="ENERES"/>
    <d v="2026-02-24T09:23:25"/>
    <x v="994"/>
    <n v="1036925538"/>
    <s v="DIEGO ARMANDO ALVAREZ LOPEZ"/>
    <s v="SIN DATOS"/>
    <s v="3137342226"/>
    <x v="1000"/>
    <x v="23"/>
    <s v="190616200390650001"/>
    <x v="23"/>
    <x v="1"/>
    <s v="Revisor Instalac. Regadas Oriente"/>
    <x v="1"/>
    <x v="0"/>
    <x v="1"/>
    <x v="994"/>
    <s v="6 días 09:23"/>
    <x v="61"/>
    <x v="1"/>
    <s v="SIN DATO"/>
    <s v="SIN DATO"/>
    <s v="SIN DATO"/>
    <s v="SIN DATO"/>
    <n v="-75.393503460000005"/>
    <n v="6.1614582499999999"/>
    <s v="SUR-ENE"/>
    <x v="1"/>
    <s v="1"/>
    <x v="1"/>
  </r>
  <r>
    <x v="1001"/>
    <x v="0"/>
    <s v="NUEVO"/>
    <s v="ENERES"/>
    <d v="2026-02-24T09:28:06"/>
    <x v="995"/>
    <n v="1048018673"/>
    <s v="SEBATIAN MORENO PINO"/>
    <s v="SIN DATOS"/>
    <s v="3147964305"/>
    <x v="1001"/>
    <x v="65"/>
    <s v="190847100088600010"/>
    <x v="64"/>
    <x v="1"/>
    <s v="Region Occidente"/>
    <x v="0"/>
    <x v="0"/>
    <x v="0"/>
    <x v="995"/>
    <s v="6 días 09:28"/>
    <x v="849"/>
    <x v="1"/>
    <s v="SIN DATO"/>
    <s v="SIN DATO"/>
    <s v="SIN DATO"/>
    <s v="SIN DATO"/>
    <n v="-76.128136409999996"/>
    <n v="6.3049998"/>
    <s v="SUR-ENE"/>
    <x v="4"/>
    <s v="1"/>
    <x v="1"/>
  </r>
  <r>
    <x v="1002"/>
    <x v="3"/>
    <s v="NUEVO"/>
    <s v="ENEMVI"/>
    <d v="2026-02-24T09:30:44"/>
    <x v="996"/>
    <n v="43789194"/>
    <s v="CLAUDIA PATRICIA ATEHORTUA CASTRILLON"/>
    <s v="SIN DATOS"/>
    <s v="3117743562"/>
    <x v="1002"/>
    <x v="15"/>
    <s v="190885100167075002"/>
    <x v="16"/>
    <x v="6"/>
    <s v="NORDESTE RMRT Fabio Andres Chaverra"/>
    <x v="0"/>
    <x v="0"/>
    <x v="8"/>
    <x v="996"/>
    <s v="6 días 09:30"/>
    <x v="850"/>
    <x v="1"/>
    <s v="SIN DATO"/>
    <s v="SIN DATO"/>
    <s v="SIN DATO"/>
    <s v="SIN DATO"/>
    <n v="-74.840579000000005"/>
    <n v="6.6768200000000002"/>
    <s v="SUR-ENE"/>
    <x v="2"/>
    <s v="1"/>
    <x v="1"/>
  </r>
  <r>
    <x v="1003"/>
    <x v="0"/>
    <s v="NUEVO"/>
    <s v="ENERES"/>
    <d v="2026-02-24T09:38:02"/>
    <x v="997"/>
    <n v="1036603938"/>
    <s v="LUIS FERNANDO TANGARIFE VELASQUEZ"/>
    <s v="SIN DATOS"/>
    <s v="3117129907"/>
    <x v="1003"/>
    <x v="55"/>
    <s v="190138200512200002"/>
    <x v="54"/>
    <x v="1"/>
    <s v="Region Occidente"/>
    <x v="1"/>
    <x v="0"/>
    <x v="1"/>
    <x v="997"/>
    <s v="6 días 09:38"/>
    <x v="851"/>
    <x v="1"/>
    <s v="SIN DATO"/>
    <s v="SIN DATO"/>
    <s v="SIN DATO"/>
    <s v="SIN DATO"/>
    <n v="-76.002422690000003"/>
    <n v="6.7376880899999998"/>
    <s v="SUR-ENE"/>
    <x v="4"/>
    <s v="1"/>
    <x v="1"/>
  </r>
  <r>
    <x v="1004"/>
    <x v="0"/>
    <s v="NUEVO"/>
    <s v="ENERES"/>
    <d v="2026-02-24T09:40:48"/>
    <x v="998"/>
    <n v="98580845"/>
    <s v="LEONARDO ALBEIRO MARTINEZ SALDARRIAGA"/>
    <s v="SIN DATOS"/>
    <s v="3202728628"/>
    <x v="1004"/>
    <x v="1"/>
    <s v="190674200631820003"/>
    <x v="1"/>
    <x v="1"/>
    <s v="Revisor Instalac. Regadas Oriente"/>
    <x v="1"/>
    <x v="0"/>
    <x v="1"/>
    <x v="998"/>
    <s v="6 días 09:40"/>
    <x v="852"/>
    <x v="1"/>
    <s v="SIN DATO"/>
    <s v="SIN DATO"/>
    <s v="SIN DATO"/>
    <s v="SIN DATO"/>
    <n v="-75.367572999999993"/>
    <n v="6.2824869999999997"/>
    <s v="SUR-ENE"/>
    <x v="1"/>
    <s v="1"/>
    <x v="1"/>
  </r>
  <r>
    <x v="1005"/>
    <x v="0"/>
    <s v="NUEVO"/>
    <s v="ENERES"/>
    <d v="2026-02-24T09:44:24"/>
    <x v="999"/>
    <n v="42840315"/>
    <s v="RUBIELA DEL SOCORRO HERNANDEZ VERGARA"/>
    <s v="SIN DATOS"/>
    <s v="3148296479"/>
    <x v="1005"/>
    <x v="4"/>
    <s v="370224001000010001"/>
    <x v="4"/>
    <x v="1"/>
    <s v="Revisor Instalac. Regadas Oriente"/>
    <x v="1"/>
    <x v="0"/>
    <x v="1"/>
    <x v="999"/>
    <s v="6 días 09:44"/>
    <x v="853"/>
    <x v="1"/>
    <s v="SIN DATO"/>
    <s v="SIN DATO"/>
    <s v="SIN DATO"/>
    <s v="SIN DATO"/>
    <n v="-75.247072119999999"/>
    <n v="6.2199029100000001"/>
    <s v="SUR-ENE"/>
    <x v="1"/>
    <s v="1"/>
    <x v="1"/>
  </r>
  <r>
    <x v="1006"/>
    <x v="2"/>
    <s v="NUEVO"/>
    <s v="ENENOR"/>
    <d v="2026-02-24T09:47:55"/>
    <x v="1000"/>
    <n v="22051426"/>
    <s v="LUZ FABIOLA MUNOZ DE MARIN"/>
    <s v="SIN DATOS"/>
    <s v="3148882446"/>
    <x v="1006"/>
    <x v="1"/>
    <s v="190674100394600001"/>
    <x v="1"/>
    <x v="4"/>
    <s v="Revisor Instalac. Regadas Oriente"/>
    <x v="0"/>
    <x v="0"/>
    <x v="0"/>
    <x v="1000"/>
    <s v="6 días 09:47"/>
    <x v="854"/>
    <x v="1"/>
    <s v="SIN DATO"/>
    <s v="SIN DATO"/>
    <s v="SIN DATO"/>
    <s v="SIN DATO"/>
    <n v="-75.331155609999996"/>
    <n v="6.2812011099999996"/>
    <s v="SUR-ENE"/>
    <x v="1"/>
    <s v="1"/>
    <x v="1"/>
  </r>
  <r>
    <x v="1007"/>
    <x v="0"/>
    <s v="NUEVO"/>
    <s v="ENERES"/>
    <d v="2026-02-24T09:50:53"/>
    <x v="1001"/>
    <n v="71766483"/>
    <s v="DANIEL JAIME QUINCHIA HERNANDEZ"/>
    <s v="SIN DATOS"/>
    <s v="3117247516"/>
    <x v="1007"/>
    <x v="7"/>
    <s v="130016340000000002"/>
    <x v="7"/>
    <x v="1"/>
    <s v="Revisor Instalac. Regadas Oriente"/>
    <x v="1"/>
    <x v="0"/>
    <x v="1"/>
    <x v="1001"/>
    <s v="6 días 09:50"/>
    <x v="855"/>
    <x v="1"/>
    <s v="SIN DATO"/>
    <s v="SIN DATO"/>
    <s v="SIN DATO"/>
    <s v="SIN DATO"/>
    <n v="-75.484268330000006"/>
    <n v="6.2269696699999999"/>
    <s v="SUR-ENE"/>
    <x v="1"/>
    <s v="1"/>
    <x v="1"/>
  </r>
  <r>
    <x v="1008"/>
    <x v="3"/>
    <s v="NUEVO"/>
    <s v="ENEMVI"/>
    <d v="2026-02-24T10:01:44"/>
    <x v="1002"/>
    <n v="43855826"/>
    <s v="GLADYS JANETH VALENCIA CARDONA"/>
    <s v="SIN DATOS"/>
    <s v="3145271831"/>
    <x v="1008"/>
    <x v="7"/>
    <s v="190319207021690000"/>
    <x v="7"/>
    <x v="6"/>
    <s v="ORIENTE-RMRT-Edwin F. Feria Torres"/>
    <x v="1"/>
    <x v="0"/>
    <x v="5"/>
    <x v="1002"/>
    <s v="6 días 10:01"/>
    <x v="856"/>
    <x v="1"/>
    <s v="SIN DATO"/>
    <s v="SIN DATO"/>
    <s v="SIN DATO"/>
    <s v="SIN DATO"/>
    <n v="-75.388161580000002"/>
    <n v="6.3258375999999998"/>
    <s v="SUR-ENE"/>
    <x v="1"/>
    <s v="1"/>
    <x v="1"/>
  </r>
  <r>
    <x v="1009"/>
    <x v="0"/>
    <s v="NUEVO"/>
    <s v="ENERES"/>
    <d v="2026-02-24T10:06:00"/>
    <x v="1003"/>
    <n v="15356318"/>
    <s v="CARLOS ANDRES LOPEZ RIOS"/>
    <s v="SIN DATOS"/>
    <s v="3116838258"/>
    <x v="1009"/>
    <x v="19"/>
    <s v="190400200424610001"/>
    <x v="19"/>
    <x v="1"/>
    <s v="Revisor Instalac. Regadas Oriente"/>
    <x v="1"/>
    <x v="0"/>
    <x v="1"/>
    <x v="1003"/>
    <s v="6 días 10:06"/>
    <x v="857"/>
    <x v="1"/>
    <s v="SIN DATO"/>
    <s v="SIN DATO"/>
    <s v="SIN DATO"/>
    <s v="SIN DATO"/>
    <n v="-75.358529250000004"/>
    <n v="5.99469955"/>
    <s v="SUR-ENE"/>
    <x v="1"/>
    <s v="1"/>
    <x v="1"/>
  </r>
  <r>
    <x v="1010"/>
    <x v="0"/>
    <s v="NUEVO"/>
    <s v="ENERES"/>
    <d v="2026-02-24T10:08:53"/>
    <x v="1004"/>
    <n v="39437991"/>
    <s v="MARLENY DEL SOCORRO MONTOYA GARCIA"/>
    <s v="5630123"/>
    <s v="3128634983"/>
    <x v="1010"/>
    <x v="23"/>
    <s v="190616200310805001"/>
    <x v="23"/>
    <x v="1"/>
    <s v="Revisor Instalac. Regadas Oriente"/>
    <x v="1"/>
    <x v="0"/>
    <x v="1"/>
    <x v="1004"/>
    <s v="6 días 10:08"/>
    <x v="858"/>
    <x v="1"/>
    <s v="SIN DATO"/>
    <s v="SIN DATO"/>
    <s v="SIN DATO"/>
    <s v="SIN DATO"/>
    <n v="-75.386561"/>
    <n v="6.1834550000000004"/>
    <s v="SUR-ENE"/>
    <x v="1"/>
    <s v="1"/>
    <x v="1"/>
  </r>
  <r>
    <x v="1011"/>
    <x v="0"/>
    <s v="NUEVO"/>
    <s v="ENERES"/>
    <d v="2026-02-24T10:12:20"/>
    <x v="1005"/>
    <n v="43669395"/>
    <s v="BEATRIZ ELENA AGUDELO GUTIERREZ"/>
    <s v="SIN DATOS"/>
    <s v="3137803149"/>
    <x v="1011"/>
    <x v="23"/>
    <s v="190616200141300003"/>
    <x v="23"/>
    <x v="1"/>
    <s v="Revisor Instalac. Regadas Oriente"/>
    <x v="1"/>
    <x v="0"/>
    <x v="1"/>
    <x v="1005"/>
    <s v="6 días 10:12"/>
    <x v="859"/>
    <x v="1"/>
    <s v="SIN DATO"/>
    <s v="SIN DATO"/>
    <s v="SIN DATO"/>
    <s v="SIN DATO"/>
    <n v="-75.367807499999998"/>
    <n v="6.1279706699999998"/>
    <s v="SUR-ENE"/>
    <x v="1"/>
    <s v="1"/>
    <x v="1"/>
  </r>
  <r>
    <x v="1012"/>
    <x v="3"/>
    <s v="NUEVO"/>
    <s v="ENEMVI"/>
    <d v="2026-02-24T10:12:27"/>
    <x v="1006"/>
    <n v="43498425"/>
    <s v="MARTHA INES MOLINA VELASQUEZ"/>
    <s v="SIN DATOS"/>
    <s v="3104143780"/>
    <x v="1012"/>
    <x v="8"/>
    <s v="051229006002000000"/>
    <x v="8"/>
    <x v="6"/>
    <s v="METR Mov Red Trans Anderson Castaño"/>
    <x v="0"/>
    <x v="0"/>
    <x v="8"/>
    <x v="1006"/>
    <s v="6 días 10:12"/>
    <x v="360"/>
    <x v="1"/>
    <s v="SIN DATO"/>
    <s v="SIN DATO"/>
    <s v="SIN DATO"/>
    <s v="SIN DATO"/>
    <n v="-75.559440609999996"/>
    <n v="6.2169821000000001"/>
    <s v="SUR-ENE"/>
    <x v="0"/>
    <s v="1"/>
    <x v="1"/>
  </r>
  <r>
    <x v="1013"/>
    <x v="3"/>
    <s v="NUEVO"/>
    <s v="ENEMVI"/>
    <d v="2026-02-24T10:24:04"/>
    <x v="1007"/>
    <n v="709253762"/>
    <s v="MARTIN ALBERTO PIEDRAHITA CASTAÑO"/>
    <s v="9876543"/>
    <s v="3122441943"/>
    <x v="1013"/>
    <x v="81"/>
    <s v="190040101106000000"/>
    <x v="80"/>
    <x v="6"/>
    <s v="NORDESTE RMRT Fabio Andres Chaverra"/>
    <x v="0"/>
    <x v="0"/>
    <x v="8"/>
    <x v="1007"/>
    <s v="6 días 10:24"/>
    <x v="860"/>
    <x v="1"/>
    <s v="SIN DATO"/>
    <s v="SIN DATO"/>
    <s v="SIN DATO"/>
    <s v="SIN DATO"/>
    <n v="-75.150944559999999"/>
    <n v="7.0772088999999996"/>
    <s v="SUR-ENE"/>
    <x v="2"/>
    <s v="1"/>
    <x v="1"/>
  </r>
  <r>
    <x v="1014"/>
    <x v="3"/>
    <s v="NUEVO"/>
    <s v="ENEMVI"/>
    <d v="2026-02-24T10:28:53"/>
    <x v="1008"/>
    <n v="71170797"/>
    <s v="WILMER ALBERTO CALDERON JIMENEZ"/>
    <s v="SIN DATOS"/>
    <s v="3113845877"/>
    <x v="1014"/>
    <x v="29"/>
    <s v="190657100023120000"/>
    <x v="29"/>
    <x v="6"/>
    <s v="NORDESTE RMRT Fabio Andres Chaverra"/>
    <x v="0"/>
    <x v="0"/>
    <x v="8"/>
    <x v="1008"/>
    <s v="6 días 10:28"/>
    <x v="861"/>
    <x v="1"/>
    <s v="SIN DATO"/>
    <s v="SIN DATO"/>
    <s v="SIN DATO"/>
    <s v="SIN DATO"/>
    <n v="-74.827045240000004"/>
    <n v="6.49459272"/>
    <s v="SUR-ENE"/>
    <x v="2"/>
    <s v="1"/>
    <x v="1"/>
  </r>
  <r>
    <x v="1015"/>
    <x v="0"/>
    <s v="NUEVO"/>
    <s v="ENERES"/>
    <d v="2026-02-24T10:29:55"/>
    <x v="1009"/>
    <n v="42880186"/>
    <s v="BLUMAR PUBENZA SANCHEZ MARULANDA"/>
    <s v="SIN DATOS"/>
    <s v="3209457036"/>
    <x v="1015"/>
    <x v="8"/>
    <s v="056428109000520201"/>
    <x v="8"/>
    <x v="1"/>
    <s v="Revisor Instal. Regadas Metrosur"/>
    <x v="0"/>
    <x v="0"/>
    <x v="0"/>
    <x v="1009"/>
    <s v="6 días 10:29"/>
    <x v="191"/>
    <x v="0"/>
    <s v="SIN DATO"/>
    <s v="SIN DATO"/>
    <s v="SIN DATO"/>
    <s v="SIN DATO"/>
    <n v="-75.558215739999994"/>
    <n v="6.2654759100000001"/>
    <s v="SUR-ENE"/>
    <x v="0"/>
    <s v="1"/>
    <x v="0"/>
  </r>
  <r>
    <x v="1016"/>
    <x v="0"/>
    <s v="NUEVO"/>
    <s v="ENERES"/>
    <d v="2026-02-24T10:30:10"/>
    <x v="1010"/>
    <n v="70161860"/>
    <s v="ALBEIRO DE JESUS ZAPATA PARRA"/>
    <s v="SIN DATOS"/>
    <s v="3135370683"/>
    <x v="1016"/>
    <x v="3"/>
    <s v="190649200386285001"/>
    <x v="12"/>
    <x v="1"/>
    <s v="Revisor Instalac. Regadas Oriente"/>
    <x v="1"/>
    <x v="0"/>
    <x v="1"/>
    <x v="1010"/>
    <s v="6 días 10:30"/>
    <x v="862"/>
    <x v="1"/>
    <s v="SIN DATO"/>
    <s v="SIN DATO"/>
    <s v="SIN DATO"/>
    <s v="SIN DATO"/>
    <n v="-74.944849480000002"/>
    <n v="6.2274936199999997"/>
    <s v="SUR-ENE"/>
    <x v="1"/>
    <s v="1"/>
    <x v="1"/>
  </r>
  <r>
    <x v="1017"/>
    <x v="2"/>
    <s v="NUEVO"/>
    <s v="ENENOR"/>
    <d v="2026-02-24T10:36:23"/>
    <x v="1011"/>
    <n v="71084428"/>
    <s v="FRANCISCO JAVIER RUA OROZCO"/>
    <s v="SIN DATOS"/>
    <s v="3022525130"/>
    <x v="1017"/>
    <x v="27"/>
    <s v="190735100159200001"/>
    <x v="27"/>
    <x v="4"/>
    <s v="Region Nordeste"/>
    <x v="0"/>
    <x v="0"/>
    <x v="0"/>
    <x v="1011"/>
    <s v="6 días 10:36"/>
    <x v="863"/>
    <x v="1"/>
    <s v="SIN DATO"/>
    <s v="SIN DATO"/>
    <s v="SIN DATO"/>
    <s v="SIN DATO"/>
    <n v="-74.706905000000006"/>
    <n v="7.0755610000000004"/>
    <s v="SUR-ENE"/>
    <x v="2"/>
    <s v="1"/>
    <x v="1"/>
  </r>
  <r>
    <x v="1018"/>
    <x v="0"/>
    <s v="NUEVO"/>
    <s v="ENERES"/>
    <d v="2026-02-24T10:37:48"/>
    <x v="1012"/>
    <n v="98627252"/>
    <s v="ANDRES FABIAN BENJUMEA BETANCUR"/>
    <s v="2795368"/>
    <s v="3186454571"/>
    <x v="1018"/>
    <x v="24"/>
    <s v="038610003100640301"/>
    <x v="24"/>
    <x v="1"/>
    <s v="METROSUR Vin. Leg. Ref. Concentrada"/>
    <x v="0"/>
    <x v="0"/>
    <x v="0"/>
    <x v="1012"/>
    <s v="6 días 10:37"/>
    <x v="864"/>
    <x v="0"/>
    <s v="3/03/2026 22:16:39"/>
    <s v="DESCARTADO"/>
    <s v="DUBER ALEXANDER RAMIREZ VALENCIA"/>
    <s v="431_x000a_Deben independizar  entrada al apartamento del segundo con el tercer piso"/>
    <n v="-75.646289460000006"/>
    <n v="6.1590921300000003"/>
    <s v="SUR-ENE"/>
    <x v="0"/>
    <s v="1"/>
    <x v="0"/>
  </r>
  <r>
    <x v="1019"/>
    <x v="0"/>
    <s v="NUEVO"/>
    <s v="ENEDOM"/>
    <d v="2026-02-27T06:24:30"/>
    <x v="1013"/>
    <n v="43557678"/>
    <s v="DIANA PATRICIA HENAO SALAZAR"/>
    <s v="SIN DATOS"/>
    <s v="3108499384"/>
    <x v="1019"/>
    <x v="8"/>
    <s v="045612203000380401"/>
    <x v="8"/>
    <x v="0"/>
    <s v="Habilitación Viviendas Metrosur"/>
    <x v="0"/>
    <x v="0"/>
    <x v="0"/>
    <x v="1013"/>
    <s v="3 días 06:24"/>
    <x v="865"/>
    <x v="1"/>
    <s v="26/02/2026 16:14:58"/>
    <s v="EFECTIVO PARA HV"/>
    <s v="ROBINSON DE JESUS ALZATE ARANGO"/>
    <s v="Hv+pase trafo 42133"/>
    <n v="-75.645332229999994"/>
    <n v="6.1755528499999999"/>
    <s v="SUR-ENE"/>
    <x v="0"/>
    <s v="1"/>
    <x v="1"/>
  </r>
  <r>
    <x v="1020"/>
    <x v="2"/>
    <s v="NUEVO"/>
    <s v="ENENOR"/>
    <d v="2026-02-24T10:40:36"/>
    <x v="1014"/>
    <n v="71084428"/>
    <s v="FRANCISCO JAVIER RUA OROZCO"/>
    <s v="SIN DATOS"/>
    <s v="3022525130"/>
    <x v="1020"/>
    <x v="2"/>
    <s v="190735100159200002"/>
    <x v="2"/>
    <x v="4"/>
    <s v="Region Nordeste"/>
    <x v="0"/>
    <x v="0"/>
    <x v="0"/>
    <x v="1014"/>
    <s v="6 días 10:40"/>
    <x v="866"/>
    <x v="1"/>
    <s v="SIN DATO"/>
    <s v="SIN DATO"/>
    <s v="SIN DATO"/>
    <s v="SIN DATO"/>
    <n v="-74.705925919999999"/>
    <n v="7.0766613500000002"/>
    <s v="SUR-ENE"/>
    <x v="2"/>
    <s v="1"/>
    <x v="1"/>
  </r>
  <r>
    <x v="1021"/>
    <x v="0"/>
    <s v="NUEVO"/>
    <s v="ENEDOM"/>
    <d v="2026-02-24T10:46:03"/>
    <x v="1015"/>
    <n v="1017254144"/>
    <s v="FABIAN CARVAJAL CHIQUILLO"/>
    <s v="SIN DATOS"/>
    <s v="3107201685"/>
    <x v="1021"/>
    <x v="27"/>
    <s v="190604100287180002"/>
    <x v="27"/>
    <x v="2"/>
    <s v="Region Nordeste"/>
    <x v="0"/>
    <x v="0"/>
    <x v="3"/>
    <x v="1015"/>
    <s v="6 días 10:46"/>
    <x v="664"/>
    <x v="0"/>
    <s v="SIN DATO"/>
    <s v="SIN DATO"/>
    <s v="SIN DATO"/>
    <s v="SIN DATO"/>
    <n v="-74.699879999999993"/>
    <n v="7.0216820000000002"/>
    <s v="SUR-ENE"/>
    <x v="2"/>
    <s v="1"/>
    <x v="0"/>
  </r>
  <r>
    <x v="1022"/>
    <x v="0"/>
    <s v="CAMBI"/>
    <s v="ENERES"/>
    <d v="2026-02-24T10:48:34"/>
    <x v="1016"/>
    <n v="1040035425"/>
    <s v="JUAN SEBASTIAN RODRIGUEZ"/>
    <s v="SIN DATOS"/>
    <s v="3145645812"/>
    <x v="1022"/>
    <x v="7"/>
    <s v="190319206710150000"/>
    <x v="7"/>
    <x v="5"/>
    <s v="Revisor Instalac. Regadas Oriente"/>
    <x v="1"/>
    <x v="0"/>
    <x v="1"/>
    <x v="1016"/>
    <s v="6 días 10:48"/>
    <x v="867"/>
    <x v="1"/>
    <s v="SIN DATO"/>
    <s v="SIN DATO"/>
    <s v="SIN DATO"/>
    <s v="SIN DATO"/>
    <n v="-75.418137999999999"/>
    <n v="6.2909480000000002"/>
    <s v="SUR-ENE"/>
    <x v="1"/>
    <s v="2"/>
    <x v="1"/>
  </r>
  <r>
    <x v="1023"/>
    <x v="0"/>
    <s v="NUEVO"/>
    <s v="ENEDOM"/>
    <d v="2026-03-02T14:07:16"/>
    <x v="1017"/>
    <n v="43832578"/>
    <s v="IRMA DOLLY PIEDRAHITA ADRADA"/>
    <s v="SIN DATOS"/>
    <s v="3148916269"/>
    <x v="1023"/>
    <x v="8"/>
    <s v="052625775000300104"/>
    <x v="8"/>
    <x v="0"/>
    <s v="Habilitación Viviendas Metrosur"/>
    <x v="0"/>
    <x v="0"/>
    <x v="0"/>
    <x v="1017"/>
    <s v="2 días 14:07"/>
    <x v="868"/>
    <x v="1"/>
    <s v="2/03/2026 8:56:56"/>
    <s v="EFECTIVO PARA HV"/>
    <s v="ROBINSON DE JESUS ALZATE ARANGO"/>
    <s v="Hv+int trafo 85154"/>
    <n v="-75.58767417"/>
    <n v="6.2249941"/>
    <s v="SUR-ENE"/>
    <x v="0"/>
    <s v="1"/>
    <x v="1"/>
  </r>
  <r>
    <x v="1024"/>
    <x v="0"/>
    <s v="NUEVO"/>
    <s v="ENERES"/>
    <d v="2026-02-24T10:52:01"/>
    <x v="1018"/>
    <n v="1045020074"/>
    <s v="DANIEL OCTAVIO ARISTIZABAL DUQUE"/>
    <s v="SIN DATOS"/>
    <s v="3024512604"/>
    <x v="1024"/>
    <x v="50"/>
    <s v="190698200048480001"/>
    <x v="49"/>
    <x v="1"/>
    <s v="Revisor Instalac. Regadas Oriente"/>
    <x v="1"/>
    <x v="0"/>
    <x v="1"/>
    <x v="1018"/>
    <s v="6 días 10:52"/>
    <x v="869"/>
    <x v="1"/>
    <s v="SIN DATO"/>
    <s v="SIN DATO"/>
    <s v="SIN DATO"/>
    <s v="SIN DATO"/>
    <n v="-75.254969619999997"/>
    <n v="6.1539890799999997"/>
    <s v="SUR-ENE"/>
    <x v="1"/>
    <s v="1"/>
    <x v="1"/>
  </r>
  <r>
    <x v="1025"/>
    <x v="0"/>
    <s v="NUEVO"/>
    <s v="ENERES"/>
    <d v="2026-02-24T10:54:06"/>
    <x v="1019"/>
    <n v="71110147"/>
    <s v="LUIS ALBERTO IDARRAGA HERNANDEZ"/>
    <s v="SIN DATOS"/>
    <s v="3147643041"/>
    <x v="1025"/>
    <x v="33"/>
    <s v="190149100110397301"/>
    <x v="33"/>
    <x v="1"/>
    <s v="Revisor Instalac. Regadas Oriente"/>
    <x v="0"/>
    <x v="0"/>
    <x v="0"/>
    <x v="1019"/>
    <s v="6 días 10:54"/>
    <x v="870"/>
    <x v="1"/>
    <s v="SIN DATO"/>
    <s v="SIN DATO"/>
    <s v="SIN DATO"/>
    <s v="SIN DATO"/>
    <n v="-75.263937635999994"/>
    <n v="5.9795093240000501"/>
    <s v="SUR-ENE"/>
    <x v="1"/>
    <s v="1"/>
    <x v="1"/>
  </r>
  <r>
    <x v="1026"/>
    <x v="0"/>
    <s v="NUEVO"/>
    <s v="ENERES"/>
    <d v="2026-02-24T10:57:57"/>
    <x v="1020"/>
    <n v="1098695217"/>
    <s v="NHORA MILENA NAVARRO JURADO"/>
    <s v="SIN DATOS"/>
    <s v="3148617169"/>
    <x v="1026"/>
    <x v="7"/>
    <s v="190319206129037001"/>
    <x v="7"/>
    <x v="1"/>
    <s v="Revisor Instalac. Regadas Oriente"/>
    <x v="1"/>
    <x v="0"/>
    <x v="1"/>
    <x v="1020"/>
    <s v="6 días 10:57"/>
    <x v="871"/>
    <x v="1"/>
    <s v="SIN DATO"/>
    <s v="SIN DATO"/>
    <s v="SIN DATO"/>
    <s v="SIN DATO"/>
    <n v="-75.413843"/>
    <n v="6.2541399999999996"/>
    <s v="SUR-ENE"/>
    <x v="1"/>
    <s v="1"/>
    <x v="1"/>
  </r>
  <r>
    <x v="1027"/>
    <x v="0"/>
    <s v="NUEVO"/>
    <s v="ENERES"/>
    <d v="2026-02-24T10:58:07"/>
    <x v="1021"/>
    <n v="1098681965"/>
    <s v="ELEXA FERNANDA JACOME CONTRERAS"/>
    <s v="SIN DATOS"/>
    <s v="3008346908"/>
    <x v="1027"/>
    <x v="35"/>
    <s v="190580103386200201"/>
    <x v="34"/>
    <x v="1"/>
    <s v="Region Nordeste"/>
    <x v="0"/>
    <x v="0"/>
    <x v="0"/>
    <x v="1021"/>
    <s v="6 días 10:58"/>
    <x v="872"/>
    <x v="1"/>
    <s v="SIN DATO"/>
    <s v="SIN DATO"/>
    <s v="SIN DATO"/>
    <s v="SIN DATO"/>
    <n v="-74.407491120000003"/>
    <n v="6.4879665500000003"/>
    <s v="SUR-ENE"/>
    <x v="2"/>
    <s v="1"/>
    <x v="1"/>
  </r>
  <r>
    <x v="1028"/>
    <x v="3"/>
    <s v="NUEVO"/>
    <s v="ENEMVI"/>
    <d v="2026-02-24T10:58:46"/>
    <x v="1022"/>
    <n v="43211835"/>
    <s v="LINA RESTREPO PARRA"/>
    <s v="SIN DATOS"/>
    <s v="3217884854"/>
    <x v="1028"/>
    <x v="7"/>
    <s v="190318203415503000"/>
    <x v="7"/>
    <x v="6"/>
    <s v="ORIENTE-RMRT-Edwin F. Feria Torres"/>
    <x v="1"/>
    <x v="0"/>
    <x v="5"/>
    <x v="1022"/>
    <s v="6 días 10:58"/>
    <x v="873"/>
    <x v="1"/>
    <s v="SIN DATO"/>
    <s v="SIN DATO"/>
    <s v="SIN DATO"/>
    <s v="SIN DATO"/>
    <n v="-75.459731169999998"/>
    <n v="6.2291291700000002"/>
    <s v="SUR-ENE"/>
    <x v="1"/>
    <s v="1"/>
    <x v="1"/>
  </r>
  <r>
    <x v="1029"/>
    <x v="3"/>
    <s v="NUEVO"/>
    <s v="ENEMVI"/>
    <d v="2026-02-24T11:00:48"/>
    <x v="1023"/>
    <n v="1216713485"/>
    <s v="TOBIAS RESTREPO NARANJO"/>
    <s v="3379450"/>
    <s v="3122566533"/>
    <x v="1029"/>
    <x v="7"/>
    <s v="190318203279010000"/>
    <x v="7"/>
    <x v="6"/>
    <s v="ORIENTE-RMRT-Edwin F. Feria Torres"/>
    <x v="1"/>
    <x v="0"/>
    <x v="5"/>
    <x v="1023"/>
    <s v="6 días 11:00"/>
    <x v="874"/>
    <x v="1"/>
    <s v="SIN DATO"/>
    <s v="SIN DATO"/>
    <s v="SIN DATO"/>
    <s v="SIN DATO"/>
    <n v="-75.473533000000003"/>
    <n v="6.2634800000000004"/>
    <s v="SUR-ENE"/>
    <x v="1"/>
    <s v="1"/>
    <x v="1"/>
  </r>
  <r>
    <x v="1030"/>
    <x v="0"/>
    <s v="CAMBI"/>
    <s v="ENERES"/>
    <d v="2026-02-24T11:04:42"/>
    <x v="1024"/>
    <n v="32391135"/>
    <s v="MARIA MERY CASTAÑO MUÑOZ"/>
    <s v="SIN DATOS"/>
    <s v="3117048226"/>
    <x v="1030"/>
    <x v="50"/>
    <s v="190698200015600000"/>
    <x v="49"/>
    <x v="5"/>
    <s v="Revisor Instalac. Regadas Oriente"/>
    <x v="1"/>
    <x v="0"/>
    <x v="1"/>
    <x v="1024"/>
    <s v="6 días 11:04"/>
    <x v="875"/>
    <x v="1"/>
    <s v="SIN DATO"/>
    <s v="SIN DATO"/>
    <s v="SIN DATO"/>
    <s v="SIN DATO"/>
    <n v="-75.242102349999996"/>
    <n v="6.1341751999999996"/>
    <s v="SUR-ENE"/>
    <x v="1"/>
    <s v="2"/>
    <x v="1"/>
  </r>
  <r>
    <x v="1031"/>
    <x v="0"/>
    <s v="NUEVO"/>
    <s v="ENERES"/>
    <d v="2026-02-24T11:06:35"/>
    <x v="1025"/>
    <n v="39436444"/>
    <s v="LUZ MARINA GALVIZ FRANCO"/>
    <s v="5579262"/>
    <s v="3014422962"/>
    <x v="1031"/>
    <x v="23"/>
    <s v="190616200382880002"/>
    <x v="23"/>
    <x v="1"/>
    <s v="Revisor Instalac. Regadas Oriente"/>
    <x v="1"/>
    <x v="0"/>
    <x v="1"/>
    <x v="1025"/>
    <s v="6 días 11:06"/>
    <x v="876"/>
    <x v="1"/>
    <s v="SIN DATO"/>
    <s v="SIN DATO"/>
    <s v="SIN DATO"/>
    <s v="SIN DATO"/>
    <n v="-75.406913599999996"/>
    <n v="6.1632259899999999"/>
    <s v="SUR-ENE"/>
    <x v="1"/>
    <s v="1"/>
    <x v="1"/>
  </r>
  <r>
    <x v="1032"/>
    <x v="3"/>
    <s v="NUEVO"/>
    <s v="ENEMVI"/>
    <d v="2026-02-24T11:13:48"/>
    <x v="1026"/>
    <n v="1001610473"/>
    <s v="DIEGO ALEJANDRO VALENCIA JIMENEZ"/>
    <s v="SIN DATOS"/>
    <s v="3107361241"/>
    <x v="1032"/>
    <x v="23"/>
    <s v="190616200210151016"/>
    <x v="23"/>
    <x v="6"/>
    <s v="ORIENTE-RMRT-Edwin F. Feria Torres"/>
    <x v="1"/>
    <x v="0"/>
    <x v="5"/>
    <x v="1026"/>
    <s v="6 días 11:13"/>
    <x v="877"/>
    <x v="1"/>
    <s v="SIN DATO"/>
    <s v="SIN DATO"/>
    <s v="SIN DATO"/>
    <s v="SIN DATO"/>
    <n v="-75.361239999999995"/>
    <n v="6.2079199999999997"/>
    <s v="SUR-ENE"/>
    <x v="1"/>
    <s v="1"/>
    <x v="1"/>
  </r>
  <r>
    <x v="1033"/>
    <x v="0"/>
    <s v="NUEVO"/>
    <s v="ENERES"/>
    <d v="2026-02-24T11:14:35"/>
    <x v="1027"/>
    <n v="1152192083"/>
    <s v="KELLY YURANY ZULUAGA URREA"/>
    <s v="SIN DATOS"/>
    <s v="3007524342"/>
    <x v="1033"/>
    <x v="8"/>
    <s v="126007700000000001"/>
    <x v="8"/>
    <x v="1"/>
    <s v="Revisor Instal. Regadas Metrosur"/>
    <x v="1"/>
    <x v="0"/>
    <x v="1"/>
    <x v="1027"/>
    <s v="6 días 11:14"/>
    <x v="878"/>
    <x v="1"/>
    <s v="SIN DATO"/>
    <s v="SIN DATO"/>
    <s v="SIN DATO"/>
    <s v="SIN DATO"/>
    <n v="-75.54253525"/>
    <n v="6.1792846800000003"/>
    <s v="SUR-ENE"/>
    <x v="0"/>
    <s v="1"/>
    <x v="1"/>
  </r>
  <r>
    <x v="1034"/>
    <x v="4"/>
    <s v="NUEVO"/>
    <s v="ENEPRE"/>
    <d v="2026-02-24T11:15:33"/>
    <x v="1028"/>
    <n v="1002077287"/>
    <s v="MARIANA HERNANDEZ PEREZ"/>
    <s v="SIN DATOS"/>
    <s v="3105476730"/>
    <x v="1034"/>
    <x v="27"/>
    <s v="190736105424615001"/>
    <x v="27"/>
    <x v="2"/>
    <s v="Region Nordeste"/>
    <x v="0"/>
    <x v="0"/>
    <x v="3"/>
    <x v="1028"/>
    <s v="6 días 14:44"/>
    <x v="879"/>
    <x v="0"/>
    <s v="SIN DATO"/>
    <s v="SIN DATO"/>
    <s v="SIN DATO"/>
    <s v="SIN DATO"/>
    <n v="-74.718316669999993"/>
    <n v="7.0762435000000004"/>
    <s v="SUR-ENE"/>
    <x v="2"/>
    <s v="1"/>
    <x v="0"/>
  </r>
  <r>
    <x v="1035"/>
    <x v="0"/>
    <s v="NUEVO"/>
    <s v="ENERES"/>
    <d v="2026-02-24T11:16:07"/>
    <x v="1029"/>
    <n v="80062883"/>
    <s v="FREDY ALEXANDER GALLEGO GOMEZ"/>
    <s v="SIN DATOS"/>
    <s v="3124590812"/>
    <x v="1035"/>
    <x v="50"/>
    <s v="190697100048613010"/>
    <x v="49"/>
    <x v="1"/>
    <s v="Revisor Instalac. Regadas Oriente"/>
    <x v="0"/>
    <x v="0"/>
    <x v="0"/>
    <x v="1029"/>
    <s v="6 días 11:16"/>
    <x v="880"/>
    <x v="1"/>
    <s v="SIN DATO"/>
    <s v="SIN DATO"/>
    <s v="SIN DATO"/>
    <s v="SIN DATO"/>
    <n v="-75.267003270000004"/>
    <n v="6.1368398900000001"/>
    <s v="SUR-ENE"/>
    <x v="1"/>
    <s v="1"/>
    <x v="1"/>
  </r>
  <r>
    <x v="1036"/>
    <x v="3"/>
    <s v="NUEVO"/>
    <s v="ENEMVI"/>
    <d v="2026-02-24T11:20:36"/>
    <x v="1030"/>
    <n v="15388760"/>
    <s v="CARLOS ANDRES PEREZ TOBON"/>
    <s v="SIN DATOS"/>
    <s v="3021232000"/>
    <x v="1036"/>
    <x v="11"/>
    <s v="190376200341010000"/>
    <x v="11"/>
    <x v="6"/>
    <s v="ORIENTE-RMRT-Edwin F. Feria Torres"/>
    <x v="1"/>
    <x v="0"/>
    <x v="5"/>
    <x v="1030"/>
    <s v="6 días 11:20"/>
    <x v="881"/>
    <x v="1"/>
    <s v="SIN DATO"/>
    <s v="SIN DATO"/>
    <s v="SIN DATO"/>
    <s v="SIN DATO"/>
    <n v="-75.435600010000002"/>
    <n v="6.0542001000000001"/>
    <s v="SUR-ENE"/>
    <x v="1"/>
    <s v="1"/>
    <x v="1"/>
  </r>
  <r>
    <x v="1037"/>
    <x v="2"/>
    <s v="NUEVO"/>
    <s v="ENENOR"/>
    <d v="2026-02-24T11:30:31"/>
    <x v="1031"/>
    <n v="8909049961"/>
    <s v="EMPRESAS PUBLICAS DE MEDELLIN ESP"/>
    <s v="3808080"/>
    <s v="3043508899"/>
    <x v="1037"/>
    <x v="53"/>
    <s v="190364200913000080"/>
    <x v="52"/>
    <x v="4"/>
    <s v="Revisor Instala. Regadas Suroeste"/>
    <x v="1"/>
    <x v="0"/>
    <x v="1"/>
    <x v="1031"/>
    <s v="6 días 11:30"/>
    <x v="882"/>
    <x v="1"/>
    <s v="SIN DATO"/>
    <s v="SIN DATO"/>
    <s v="SIN DATO"/>
    <s v="SIN DATO"/>
    <n v="-75.799727000000004"/>
    <n v="5.5879500000000002"/>
    <s v="SUR-ENE"/>
    <x v="3"/>
    <s v="1"/>
    <x v="1"/>
  </r>
  <r>
    <x v="1038"/>
    <x v="0"/>
    <s v="NUEVO"/>
    <s v="ENERES"/>
    <d v="2026-02-24T11:32:04"/>
    <x v="1032"/>
    <n v="42937159"/>
    <s v="MELIDA TOBON HERNANDEZ"/>
    <s v="SIN DATOS"/>
    <s v="3152954958"/>
    <x v="1038"/>
    <x v="27"/>
    <s v="190378100033690104"/>
    <x v="27"/>
    <x v="1"/>
    <s v="Region Nordeste"/>
    <x v="0"/>
    <x v="0"/>
    <x v="0"/>
    <x v="1032"/>
    <s v="6 días 11:32"/>
    <x v="883"/>
    <x v="1"/>
    <s v="SIN DATO"/>
    <s v="SIN DATO"/>
    <s v="SIN DATO"/>
    <s v="SIN DATO"/>
    <n v="-74.715899070000006"/>
    <n v="7.0679590799999996"/>
    <s v="SUR-ENE"/>
    <x v="2"/>
    <s v="1"/>
    <x v="1"/>
  </r>
  <r>
    <x v="1039"/>
    <x v="0"/>
    <s v="NUEVO"/>
    <s v="ENEDOM"/>
    <d v="2026-02-24T11:34:26"/>
    <x v="1033"/>
    <n v="43682203"/>
    <s v="MARIA ROSALBA CASTAÑO DAZA"/>
    <s v="SIN DATOS"/>
    <s v="3013158454"/>
    <x v="1039"/>
    <x v="8"/>
    <s v="083220409640540201"/>
    <x v="8"/>
    <x v="2"/>
    <s v="Habilitación Viviendas Metrosur"/>
    <x v="0"/>
    <x v="0"/>
    <x v="3"/>
    <x v="1033"/>
    <s v="2 días 10:07"/>
    <x v="884"/>
    <x v="1"/>
    <s v="SIN DATO"/>
    <s v="SIN DATO"/>
    <s v="SIN DATO"/>
    <s v="SIN DATO"/>
    <n v="-75.630324000000002"/>
    <n v="6.2551740000000002"/>
    <s v="SUR-ENE"/>
    <x v="0"/>
    <s v="1"/>
    <x v="1"/>
  </r>
  <r>
    <x v="1040"/>
    <x v="0"/>
    <s v="NUEVO"/>
    <s v="ENERES"/>
    <d v="2026-02-24T11:34:45"/>
    <x v="1034"/>
    <n v="1038333071"/>
    <s v="EDWIN GIOVANNY CARVAJAL AGUDELO"/>
    <s v="SIN DATOS"/>
    <s v="3233924470"/>
    <x v="1040"/>
    <x v="28"/>
    <s v="190284100605750001"/>
    <x v="28"/>
    <x v="1"/>
    <s v="Region Occidente"/>
    <x v="0"/>
    <x v="0"/>
    <x v="0"/>
    <x v="1034"/>
    <s v="6 días 11:34"/>
    <x v="885"/>
    <x v="1"/>
    <s v="SIN DATO"/>
    <s v="SIN DATO"/>
    <s v="SIN DATO"/>
    <s v="SIN DATO"/>
    <n v="-76.129012119999999"/>
    <n v="6.7789593799999999"/>
    <s v="SUR-ENE"/>
    <x v="4"/>
    <s v="1"/>
    <x v="1"/>
  </r>
  <r>
    <x v="1041"/>
    <x v="2"/>
    <s v="NUEVO"/>
    <s v="ENENOR"/>
    <d v="2026-02-24T11:37:55"/>
    <x v="1035"/>
    <n v="8909049961"/>
    <s v="EMPRESAS PUBLICAS DE MEDELLIN ESP"/>
    <s v="3808080"/>
    <s v="3043508899"/>
    <x v="1041"/>
    <x v="53"/>
    <s v="190364200913023080"/>
    <x v="52"/>
    <x v="4"/>
    <s v="Revisor Instala. Regadas Suroeste"/>
    <x v="1"/>
    <x v="0"/>
    <x v="1"/>
    <x v="1035"/>
    <s v="6 días 11:37"/>
    <x v="886"/>
    <x v="1"/>
    <s v="SIN DATO"/>
    <s v="SIN DATO"/>
    <s v="SIN DATO"/>
    <s v="SIN DATO"/>
    <n v="-75.799423000000004"/>
    <n v="5.5885569999999998"/>
    <s v="SUR-ENE"/>
    <x v="3"/>
    <s v="1"/>
    <x v="1"/>
  </r>
  <r>
    <x v="1042"/>
    <x v="4"/>
    <s v="NUEVO"/>
    <s v="ENEPRE"/>
    <d v="2026-02-24T11:42:31"/>
    <x v="1036"/>
    <n v="1001474124"/>
    <s v="GIRLEY SUSANA VELEZ SANABRIA"/>
    <s v="SIN DATOS"/>
    <s v="3017243066"/>
    <x v="1042"/>
    <x v="27"/>
    <s v="190604100269260000"/>
    <x v="27"/>
    <x v="2"/>
    <s v="Region Nordeste"/>
    <x v="0"/>
    <x v="0"/>
    <x v="3"/>
    <x v="1036"/>
    <s v="6 días 14:44"/>
    <x v="879"/>
    <x v="0"/>
    <s v="SIN DATO"/>
    <s v="SIN DATO"/>
    <s v="SIN DATO"/>
    <s v="SIN DATO"/>
    <n v="-74.701969700000006"/>
    <n v="7.0318082000000004"/>
    <s v="SUR-ENE"/>
    <x v="2"/>
    <s v="1"/>
    <x v="0"/>
  </r>
  <r>
    <x v="1043"/>
    <x v="2"/>
    <s v="NUEVO"/>
    <s v="ENENOR"/>
    <d v="2026-02-24T11:51:39"/>
    <x v="1037"/>
    <n v="8909049961"/>
    <s v="EMPRESAS PUBLICAS DE MEDELLIN ESP"/>
    <s v="3808080"/>
    <s v="3043508899"/>
    <x v="1043"/>
    <x v="53"/>
    <s v="190364200913041080"/>
    <x v="52"/>
    <x v="4"/>
    <s v="Revisor Instala. Regadas Suroeste"/>
    <x v="1"/>
    <x v="0"/>
    <x v="1"/>
    <x v="1037"/>
    <s v="6 días 11:51"/>
    <x v="887"/>
    <x v="1"/>
    <s v="SIN DATO"/>
    <s v="SIN DATO"/>
    <s v="SIN DATO"/>
    <s v="SIN DATO"/>
    <n v="-75.798941999999997"/>
    <n v="5.5890630000000003"/>
    <s v="SUR-ENE"/>
    <x v="3"/>
    <s v="1"/>
    <x v="1"/>
  </r>
  <r>
    <x v="1044"/>
    <x v="0"/>
    <s v="NUEVO"/>
    <s v="ENERES"/>
    <d v="2026-02-24T11:52:21"/>
    <x v="1038"/>
    <n v="39441463"/>
    <s v="CARMEN CECILIA GONZALEZ JIMENEZ"/>
    <s v="SIN DATOS"/>
    <s v="3003068219"/>
    <x v="1044"/>
    <x v="23"/>
    <s v="900056150001987350"/>
    <x v="23"/>
    <x v="1"/>
    <s v="Revisor Instalac. Regadas Oriente"/>
    <x v="0"/>
    <x v="0"/>
    <x v="0"/>
    <x v="1038"/>
    <s v="6 días 11:52"/>
    <x v="888"/>
    <x v="0"/>
    <s v="SIN DATO"/>
    <s v="SIN DATO"/>
    <s v="SIN DATO"/>
    <s v="SIN DATO"/>
    <n v="-75.381947190000005"/>
    <n v="6.1309064299999996"/>
    <s v="SUR-ENE"/>
    <x v="1"/>
    <s v="1"/>
    <x v="0"/>
  </r>
  <r>
    <x v="1045"/>
    <x v="3"/>
    <s v="NUEVO"/>
    <s v="ENEMVI"/>
    <d v="2026-02-24T11:55:49"/>
    <x v="1039"/>
    <n v="1040035603"/>
    <s v="LINA MARIA OROZCO MONTOYA"/>
    <s v="SIN DATOS"/>
    <s v="3146391286"/>
    <x v="1045"/>
    <x v="19"/>
    <s v="190400100033148100"/>
    <x v="19"/>
    <x v="6"/>
    <s v="ORIENTE-RMRT-Edwin F. Feria Torres"/>
    <x v="0"/>
    <x v="0"/>
    <x v="8"/>
    <x v="1039"/>
    <s v="6 días 11:55"/>
    <x v="889"/>
    <x v="1"/>
    <s v="SIN DATO"/>
    <s v="SIN DATO"/>
    <s v="SIN DATO"/>
    <s v="SIN DATO"/>
    <n v="-75.357727999999994"/>
    <n v="5.974761"/>
    <s v="SUR-ENE"/>
    <x v="1"/>
    <s v="1"/>
    <x v="1"/>
  </r>
  <r>
    <x v="1046"/>
    <x v="2"/>
    <s v="NUEVO"/>
    <s v="ENENOR"/>
    <d v="2026-02-24T11:57:37"/>
    <x v="1040"/>
    <n v="8909049961"/>
    <s v="EMPRESAS PUBLICAS DE MEDELLIN ESP"/>
    <s v="3808080"/>
    <s v="3043508899"/>
    <x v="1046"/>
    <x v="53"/>
    <s v="190364200913058080"/>
    <x v="52"/>
    <x v="4"/>
    <s v="Revisor Instala. Regadas Suroeste"/>
    <x v="1"/>
    <x v="0"/>
    <x v="1"/>
    <x v="1040"/>
    <s v="6 días 11:57"/>
    <x v="890"/>
    <x v="1"/>
    <s v="SIN DATO"/>
    <s v="SIN DATO"/>
    <s v="SIN DATO"/>
    <s v="SIN DATO"/>
    <n v="-75.799908000000002"/>
    <n v="5.590204"/>
    <s v="SUR-ENE"/>
    <x v="3"/>
    <s v="1"/>
    <x v="1"/>
  </r>
  <r>
    <x v="1047"/>
    <x v="2"/>
    <s v="NUEVO"/>
    <s v="ENENOR"/>
    <d v="2026-02-24T12:05:16"/>
    <x v="1041"/>
    <n v="8909049961"/>
    <s v="EMPRESAS PUBLICAS DE MEDELLIN ESP"/>
    <s v="3808080"/>
    <s v="3043508899"/>
    <x v="1047"/>
    <x v="53"/>
    <s v="190364200867750080"/>
    <x v="52"/>
    <x v="4"/>
    <s v="Revisor Instala. Regadas Suroeste"/>
    <x v="1"/>
    <x v="0"/>
    <x v="1"/>
    <x v="1041"/>
    <s v="6 días 12:05"/>
    <x v="891"/>
    <x v="1"/>
    <s v="SIN DATO"/>
    <s v="SIN DATO"/>
    <s v="SIN DATO"/>
    <s v="SIN DATO"/>
    <n v="-75.868241049999995"/>
    <n v="5.5359545700000004"/>
    <s v="SUR-ENE"/>
    <x v="3"/>
    <s v="1"/>
    <x v="1"/>
  </r>
  <r>
    <x v="1048"/>
    <x v="2"/>
    <s v="NUEVO"/>
    <s v="ENENOR"/>
    <d v="2026-02-24T12:18:26"/>
    <x v="1042"/>
    <n v="8909049961"/>
    <s v="EMPRESAS PUBLICAS DE MEDELLIN ESP"/>
    <s v="3808080"/>
    <s v="3043508899"/>
    <x v="1048"/>
    <x v="13"/>
    <s v="190680100401955080"/>
    <x v="14"/>
    <x v="4"/>
    <s v="Revisor Instala. Regadas Suroeste"/>
    <x v="0"/>
    <x v="0"/>
    <x v="0"/>
    <x v="1042"/>
    <s v="6 días 12:18"/>
    <x v="892"/>
    <x v="1"/>
    <s v="SIN DATO"/>
    <s v="SIN DATO"/>
    <s v="SIN DATO"/>
    <s v="SIN DATO"/>
    <n v="-75.586074999999994"/>
    <n v="5.9585819999999998"/>
    <s v="SUR-ENE"/>
    <x v="3"/>
    <s v="1"/>
    <x v="1"/>
  </r>
  <r>
    <x v="1049"/>
    <x v="3"/>
    <s v="NUEVO"/>
    <s v="ENEMVI"/>
    <d v="2026-02-24T12:22:55"/>
    <x v="1043"/>
    <n v="43673162"/>
    <s v="ANA MARISOL GOMEZ GOMEZ"/>
    <s v="SIN DATOS"/>
    <s v="3143334792"/>
    <x v="1049"/>
    <x v="58"/>
    <s v="190550200620737000"/>
    <x v="57"/>
    <x v="6"/>
    <s v="NORDESTE RMRT Fabio Andres Chaverra"/>
    <x v="1"/>
    <x v="0"/>
    <x v="5"/>
    <x v="1043"/>
    <s v="6 días 12:22"/>
    <x v="203"/>
    <x v="1"/>
    <s v="SIN DATO"/>
    <s v="SIN DATO"/>
    <s v="SIN DATO"/>
    <s v="SIN DATO"/>
    <n v="-75.189552000000006"/>
    <n v="6.5326180000000003"/>
    <s v="SUR-ENE"/>
    <x v="2"/>
    <s v="1"/>
    <x v="1"/>
  </r>
  <r>
    <x v="1050"/>
    <x v="2"/>
    <s v="NUEVO"/>
    <s v="ENENOR"/>
    <d v="2026-02-24T12:24:29"/>
    <x v="1044"/>
    <n v="8909049961"/>
    <s v="EMPRESAS PUBLICAS DE MEDELLIN ESP"/>
    <s v="3808080"/>
    <s v="3043508899"/>
    <x v="1050"/>
    <x v="13"/>
    <s v="190680100401952080"/>
    <x v="14"/>
    <x v="4"/>
    <s v="Revisor Instala. Regadas Suroeste"/>
    <x v="0"/>
    <x v="0"/>
    <x v="0"/>
    <x v="1044"/>
    <s v="6 días 12:24"/>
    <x v="893"/>
    <x v="1"/>
    <s v="SIN DATO"/>
    <s v="SIN DATO"/>
    <s v="SIN DATO"/>
    <s v="SIN DATO"/>
    <n v="-75.586074999999994"/>
    <n v="5.9585819999999998"/>
    <s v="SUR-ENE"/>
    <x v="3"/>
    <s v="1"/>
    <x v="1"/>
  </r>
  <r>
    <x v="1051"/>
    <x v="3"/>
    <s v="NUEVO"/>
    <s v="ENEMVI"/>
    <d v="2026-02-24T12:25:04"/>
    <x v="1045"/>
    <n v="21492606"/>
    <s v="YULEIDY MILENA SALAZAR JARAMILLO"/>
    <s v="SIN DATOS"/>
    <s v="3135063677"/>
    <x v="1051"/>
    <x v="5"/>
    <s v="190439100624000000"/>
    <x v="5"/>
    <x v="6"/>
    <s v="ORIENTE-RMRT-Edwin F. Feria Torres"/>
    <x v="0"/>
    <x v="0"/>
    <x v="8"/>
    <x v="1045"/>
    <s v="6 días 12:25"/>
    <x v="894"/>
    <x v="1"/>
    <s v="SIN DATO"/>
    <s v="SIN DATO"/>
    <s v="SIN DATO"/>
    <s v="SIN DATO"/>
    <n v="-75.332362079999996"/>
    <n v="6.17068599"/>
    <s v="SUR-ENE"/>
    <x v="1"/>
    <s v="1"/>
    <x v="1"/>
  </r>
  <r>
    <x v="1052"/>
    <x v="3"/>
    <s v="NUEVO"/>
    <s v="ENEMVI"/>
    <d v="2026-02-24T12:47:17"/>
    <x v="1046"/>
    <n v="70080530"/>
    <s v="CARLOS MARIO CORREA PIEDRAHITA"/>
    <s v="5814654"/>
    <s v="3184105626"/>
    <x v="1052"/>
    <x v="58"/>
    <s v="190550100063600000"/>
    <x v="57"/>
    <x v="6"/>
    <s v="NORDESTE RMRT Fabio Andres Chaverra"/>
    <x v="0"/>
    <x v="0"/>
    <x v="8"/>
    <x v="1046"/>
    <s v="6 días 12:47"/>
    <x v="895"/>
    <x v="1"/>
    <s v="SIN DATO"/>
    <s v="SIN DATO"/>
    <s v="SIN DATO"/>
    <s v="SIN DATO"/>
    <n v="-75.211381419999995"/>
    <n v="6.5497923800000004"/>
    <s v="SUR-ENE"/>
    <x v="2"/>
    <s v="1"/>
    <x v="1"/>
  </r>
  <r>
    <x v="1053"/>
    <x v="3"/>
    <s v="NUEVO"/>
    <s v="ENEMVI"/>
    <d v="2026-02-24T13:01:39"/>
    <x v="1047"/>
    <n v="32353458"/>
    <s v="JANNETH  RIVERA ALZATE"/>
    <s v="6122122"/>
    <s v="3136106067"/>
    <x v="1053"/>
    <x v="0"/>
    <s v="073415000000700102"/>
    <x v="0"/>
    <x v="6"/>
    <s v="Mov Red Trans Dairo Gil"/>
    <x v="0"/>
    <x v="0"/>
    <x v="8"/>
    <x v="1047"/>
    <s v="6 días 13:01"/>
    <x v="347"/>
    <x v="1"/>
    <s v="SIN DATO"/>
    <s v="SIN DATO"/>
    <s v="SIN DATO"/>
    <s v="SIN DATO"/>
    <n v="-75.615719100000007"/>
    <n v="6.1659637900000002"/>
    <s v="SUR-ENE"/>
    <x v="0"/>
    <s v="1"/>
    <x v="1"/>
  </r>
  <r>
    <x v="1054"/>
    <x v="0"/>
    <s v="NUEVO"/>
    <s v="ENEDOM"/>
    <d v="2026-03-02T16:26:12"/>
    <x v="1048"/>
    <n v="21856420"/>
    <s v="LEIDY YOHANA VELASQUEZ TAMAYO"/>
    <s v="SIN DATOS"/>
    <s v="3136825481"/>
    <x v="1054"/>
    <x v="0"/>
    <s v="163017815600000202"/>
    <x v="0"/>
    <x v="0"/>
    <s v="Habilitación Viviendas Metrosur"/>
    <x v="0"/>
    <x v="0"/>
    <x v="0"/>
    <x v="1048"/>
    <s v="2 días 16:26"/>
    <x v="896"/>
    <x v="1"/>
    <s v="2/03/2026 16:03:34"/>
    <s v="EFECTIVO PARA HV"/>
    <s v="ROBINSON DE JESUS ALZATE ARANGO"/>
    <s v=" bornera.y solo acometida "/>
    <n v="-75.616730000000004"/>
    <n v="6.1774279999999999"/>
    <s v="SUR-ENE"/>
    <x v="0"/>
    <s v="1"/>
    <x v="1"/>
  </r>
  <r>
    <x v="1055"/>
    <x v="0"/>
    <s v="NUEVO"/>
    <s v="ENEDOM"/>
    <d v="2026-02-24T13:08:43"/>
    <x v="1049"/>
    <n v="1017194638"/>
    <s v="LINA MARIA MARTINEZ QUINTERO"/>
    <s v="SIN DATOS"/>
    <s v="3226267656"/>
    <x v="1055"/>
    <x v="8"/>
    <s v="055012005000270101"/>
    <x v="8"/>
    <x v="2"/>
    <s v="Habilitación Viviendas Metrosur"/>
    <x v="0"/>
    <x v="0"/>
    <x v="3"/>
    <x v="1049"/>
    <s v="2 días 11:52"/>
    <x v="897"/>
    <x v="1"/>
    <s v="SIN DATO"/>
    <s v="SIN DATO"/>
    <s v="SIN DATO"/>
    <s v="SIN DATO"/>
    <n v="-75.534241179999995"/>
    <n v="6.2324531500000004"/>
    <s v="SUR-ENE"/>
    <x v="0"/>
    <s v="1"/>
    <x v="1"/>
  </r>
  <r>
    <x v="1056"/>
    <x v="4"/>
    <s v="NUEVO"/>
    <s v="ENEPRE"/>
    <d v="2026-02-24T13:17:51"/>
    <x v="1050"/>
    <n v="8101637"/>
    <s v="ANDRES FELIPE OSPINA GUERRERO"/>
    <s v="SIN DATOS"/>
    <s v="3015808915"/>
    <x v="1056"/>
    <x v="68"/>
    <s v="190686200630000000"/>
    <x v="41"/>
    <x v="10"/>
    <s v="Region Nordeste"/>
    <x v="1"/>
    <x v="0"/>
    <x v="7"/>
    <x v="1050"/>
    <s v="6 días 13:17"/>
    <x v="898"/>
    <x v="1"/>
    <s v="SIN DATO"/>
    <s v="SIN DATO"/>
    <s v="SIN DATO"/>
    <s v="SIN DATO"/>
    <n v="-75.230478430000005"/>
    <n v="6.5936077199999996"/>
    <s v="SUR-ENE"/>
    <x v="2"/>
    <s v="1"/>
    <x v="1"/>
  </r>
  <r>
    <x v="1057"/>
    <x v="0"/>
    <s v="NUEVO"/>
    <s v="ENERES"/>
    <d v="2026-02-24T13:20:11"/>
    <x v="1051"/>
    <n v="43466560"/>
    <s v="BLANCA OLIVA GARCIA JARAMILLO"/>
    <s v="SIN DATOS"/>
    <s v="3192327537"/>
    <x v="1057"/>
    <x v="33"/>
    <s v="190149200740960002"/>
    <x v="33"/>
    <x v="1"/>
    <s v="Revisor Instalac. Regadas Oriente"/>
    <x v="1"/>
    <x v="0"/>
    <x v="1"/>
    <x v="1051"/>
    <s v="6 días 13:20"/>
    <x v="899"/>
    <x v="1"/>
    <s v="SIN DATO"/>
    <s v="SIN DATO"/>
    <s v="SIN DATO"/>
    <s v="SIN DATO"/>
    <n v="-75.352864999999994"/>
    <n v="6.0644366700000001"/>
    <s v="SUR-ENE"/>
    <x v="1"/>
    <s v="1"/>
    <x v="1"/>
  </r>
  <r>
    <x v="1058"/>
    <x v="0"/>
    <s v="NUEVO"/>
    <s v="ENERES"/>
    <d v="2026-02-24T13:21:46"/>
    <x v="1052"/>
    <n v="1026152639"/>
    <s v="JULIO CESAR ROJAS MORALES"/>
    <s v="SIN DATOS"/>
    <s v="3137677943"/>
    <x v="1058"/>
    <x v="37"/>
    <s v="003414004000200115"/>
    <x v="36"/>
    <x v="1"/>
    <s v="Revisor Instal. Regadas Metrosur"/>
    <x v="0"/>
    <x v="0"/>
    <x v="0"/>
    <x v="1052"/>
    <s v="6 días 13:21"/>
    <x v="900"/>
    <x v="0"/>
    <s v="3/03/2026 22:20:53"/>
    <s v="DESCARTADO"/>
    <s v="DUBER ALEXANDER RAMIREZ VALENCIA"/>
    <s v="470_x000a_Deben corregir conexión del neutro que viene de la casa, debe ir conectado al empalme entre neutros y tierras y salir al borne del medidor se le informó vía telefónica al usuario 311 708 85 44"/>
    <n v="-75.63060849"/>
    <n v="6.0877668199999997"/>
    <s v="SUR-ENE"/>
    <x v="0"/>
    <s v="1"/>
    <x v="0"/>
  </r>
  <r>
    <x v="1059"/>
    <x v="0"/>
    <s v="NUEVO"/>
    <s v="ENERES"/>
    <d v="2026-02-24T13:32:25"/>
    <x v="1053"/>
    <n v="15254061"/>
    <s v="RODRIGO FRANCO MARULANDA"/>
    <s v="2783238"/>
    <s v="3117088544"/>
    <x v="1059"/>
    <x v="24"/>
    <s v="159097399600000001"/>
    <x v="24"/>
    <x v="1"/>
    <s v="Revisor Instal. Regadas Metrosur"/>
    <x v="0"/>
    <x v="0"/>
    <x v="0"/>
    <x v="1053"/>
    <s v="6 días 13:32"/>
    <x v="901"/>
    <x v="0"/>
    <s v="3/03/2026 22:44:14"/>
    <s v="LEGALIZADO"/>
    <s v="DUBER ALEXANDER RAMIREZ VALENCIA"/>
    <s v="Ok"/>
    <n v="-75.622977469999995"/>
    <n v="6.11826837"/>
    <s v="SUR-ENE"/>
    <x v="0"/>
    <s v="1"/>
    <x v="0"/>
  </r>
  <r>
    <x v="1060"/>
    <x v="0"/>
    <s v="NUEVO"/>
    <s v="ENERES"/>
    <d v="2026-02-24T13:34:39"/>
    <x v="1054"/>
    <n v="70093613"/>
    <s v="JUAN RAUL VELEZ GONZALEZ"/>
    <s v="3555175"/>
    <s v="3187348659"/>
    <x v="1060"/>
    <x v="76"/>
    <s v="190283200932700010"/>
    <x v="75"/>
    <x v="1"/>
    <s v="Revisor Instala. Regadas Suroeste"/>
    <x v="1"/>
    <x v="0"/>
    <x v="1"/>
    <x v="1054"/>
    <s v="6 días 13:34"/>
    <x v="902"/>
    <x v="1"/>
    <s v="SIN DATO"/>
    <s v="SIN DATO"/>
    <s v="SIN DATO"/>
    <s v="SIN DATO"/>
    <n v="-75.721532769999996"/>
    <n v="5.8581271299999997"/>
    <s v="SUR-ENE"/>
    <x v="3"/>
    <s v="1"/>
    <x v="1"/>
  </r>
  <r>
    <x v="1061"/>
    <x v="3"/>
    <s v="NUEVO"/>
    <s v="ENEMVI"/>
    <d v="2026-02-24T13:38:23"/>
    <x v="1055"/>
    <n v="1073323035"/>
    <s v="JOSE HARVEY OSORIO PATIÑO"/>
    <s v="SIN DATOS"/>
    <s v="3045574416"/>
    <x v="1061"/>
    <x v="50"/>
    <s v="190697100872450000"/>
    <x v="49"/>
    <x v="6"/>
    <s v="ORIENTE-RMRT-Edwin F. Feria Torres"/>
    <x v="0"/>
    <x v="0"/>
    <x v="8"/>
    <x v="1055"/>
    <s v="6 días 13:38"/>
    <x v="903"/>
    <x v="1"/>
    <s v="SIN DATO"/>
    <s v="SIN DATO"/>
    <s v="SIN DATO"/>
    <s v="SIN DATO"/>
    <n v="-75.268977960000001"/>
    <n v="6.1353389199999997"/>
    <s v="SUR-ENE"/>
    <x v="1"/>
    <s v="1"/>
    <x v="1"/>
  </r>
  <r>
    <x v="1062"/>
    <x v="3"/>
    <s v="NUEVO"/>
    <s v="ENEMVI"/>
    <d v="2026-02-24T13:55:20"/>
    <x v="1056"/>
    <n v="98702019"/>
    <s v="LUIS EDUARDO MORENO LONDOÑO"/>
    <s v="SIN DATOS"/>
    <s v="3003114766"/>
    <x v="1062"/>
    <x v="16"/>
    <s v="190576100136465000"/>
    <x v="17"/>
    <x v="6"/>
    <s v="Equipo Movimiento de Redes Suroeste"/>
    <x v="0"/>
    <x v="0"/>
    <x v="8"/>
    <x v="7"/>
    <s v="6 días 13:55"/>
    <x v="904"/>
    <x v="1"/>
    <s v="SIN DATO"/>
    <s v="SIN DATO"/>
    <s v="SIN DATO"/>
    <s v="SIN DATO"/>
    <n v="-75.836585150000005"/>
    <n v="5.7943196500000003"/>
    <s v="SUR-ENE"/>
    <x v="3"/>
    <s v="1"/>
    <x v="1"/>
  </r>
  <r>
    <x v="1063"/>
    <x v="0"/>
    <s v="CAMBI"/>
    <s v="ENERES"/>
    <d v="2026-02-24T13:58:42"/>
    <x v="1057"/>
    <n v="42987717"/>
    <s v="OLGA CECILIA JARAMILLO ESTRADA"/>
    <s v="5098111"/>
    <s v="3205547025"/>
    <x v="1063"/>
    <x v="22"/>
    <s v="190607200534500000"/>
    <x v="22"/>
    <x v="5"/>
    <s v="Revisor Instalac. Regadas Oriente"/>
    <x v="1"/>
    <x v="0"/>
    <x v="1"/>
    <x v="1056"/>
    <s v="6 días 13:58"/>
    <x v="764"/>
    <x v="1"/>
    <s v="SIN DATO"/>
    <s v="SIN DATO"/>
    <s v="SIN DATO"/>
    <s v="SIN DATO"/>
    <n v="-75.474603000000002"/>
    <n v="6.1009700000000002"/>
    <s v="SUR-ENE"/>
    <x v="1"/>
    <s v="2"/>
    <x v="1"/>
  </r>
  <r>
    <x v="1064"/>
    <x v="0"/>
    <s v="NUEVO"/>
    <s v="ENERES"/>
    <d v="2026-02-24T13:59:53"/>
    <x v="1058"/>
    <n v="21529362"/>
    <s v="ROSA EMILIA ARENAS HERNANDEZ"/>
    <s v="5992680"/>
    <s v="3117046961"/>
    <x v="1064"/>
    <x v="5"/>
    <s v="190440200823192006"/>
    <x v="5"/>
    <x v="1"/>
    <s v="Revisor Instalac. Regadas Oriente"/>
    <x v="1"/>
    <x v="0"/>
    <x v="1"/>
    <x v="1057"/>
    <s v="6 días 13:59"/>
    <x v="905"/>
    <x v="1"/>
    <s v="SIN DATO"/>
    <s v="SIN DATO"/>
    <s v="SIN DATO"/>
    <s v="SIN DATO"/>
    <n v="-75.282197999999994"/>
    <n v="6.208126"/>
    <s v="SUR-ENE"/>
    <x v="1"/>
    <s v="1"/>
    <x v="1"/>
  </r>
  <r>
    <x v="1065"/>
    <x v="2"/>
    <s v="NUEVO"/>
    <s v="ENENOR"/>
    <d v="2026-02-24T14:03:58"/>
    <x v="1059"/>
    <n v="890980527"/>
    <s v="PARROQUIA NUESTRA SENORA DEL CARMEN"/>
    <s v="SIN DATOS"/>
    <s v="3113078903"/>
    <x v="1065"/>
    <x v="71"/>
    <s v="244519000000420102"/>
    <x v="69"/>
    <x v="4"/>
    <s v="Region Nordeste"/>
    <x v="0"/>
    <x v="0"/>
    <x v="0"/>
    <x v="1058"/>
    <s v="6 días 14:03"/>
    <x v="906"/>
    <x v="0"/>
    <s v="SIN DATO"/>
    <s v="SIN DATO"/>
    <s v="SIN DATO"/>
    <s v="SIN DATO"/>
    <n v="-75.219582000000003"/>
    <n v="6.6807449999999999"/>
    <s v="SUR-ENE"/>
    <x v="2"/>
    <s v="1"/>
    <x v="0"/>
  </r>
  <r>
    <x v="1066"/>
    <x v="0"/>
    <s v="NUEVO"/>
    <s v="ENERES"/>
    <d v="2026-02-24T14:14:01"/>
    <x v="1060"/>
    <n v="8355854"/>
    <s v="JUAN CARLOS LOPEZ MOLINA"/>
    <s v="SIN DATOS"/>
    <s v="3233983883"/>
    <x v="1066"/>
    <x v="10"/>
    <s v="140004950000000010"/>
    <x v="10"/>
    <x v="1"/>
    <s v="Revisor Instal. Regadas Metrosur"/>
    <x v="0"/>
    <x v="0"/>
    <x v="0"/>
    <x v="1059"/>
    <s v="6 días 14:14"/>
    <x v="907"/>
    <x v="0"/>
    <s v="SIN DATO"/>
    <s v="SIN DATO"/>
    <s v="SIN DATO"/>
    <s v="SIN DATO"/>
    <n v="-75.528042350000007"/>
    <n v="6.1374849300000003"/>
    <s v="SUR-ENE"/>
    <x v="0"/>
    <s v="1"/>
    <x v="0"/>
  </r>
  <r>
    <x v="1067"/>
    <x v="3"/>
    <s v="NUEVO"/>
    <s v="ENEMVI"/>
    <d v="2026-02-24T14:19:12"/>
    <x v="1061"/>
    <n v="71696603"/>
    <s v="JUAN GUILLERMO BETANCUR BETANCUR"/>
    <s v="3774352"/>
    <s v="3147814003"/>
    <x v="1067"/>
    <x v="8"/>
    <s v="044725201000090101"/>
    <x v="8"/>
    <x v="6"/>
    <s v="Mov Red Trans Dairo Gil"/>
    <x v="0"/>
    <x v="0"/>
    <x v="8"/>
    <x v="1060"/>
    <s v="6 días 14:19"/>
    <x v="908"/>
    <x v="1"/>
    <s v="SIN DATO"/>
    <s v="SIN DATO"/>
    <s v="SIN DATO"/>
    <s v="SIN DATO"/>
    <n v="-75.653522179999996"/>
    <n v="6.1848469000000001"/>
    <s v="SUR-ENE"/>
    <x v="0"/>
    <s v="1"/>
    <x v="1"/>
  </r>
  <r>
    <x v="1068"/>
    <x v="2"/>
    <s v="CAMBI"/>
    <s v="ENENOR"/>
    <d v="2026-02-24T14:21:35"/>
    <x v="1062"/>
    <n v="43745376"/>
    <s v="NANCY RESTREPO GIRALDO"/>
    <s v="2680856"/>
    <s v="3108515895"/>
    <x v="1068"/>
    <x v="59"/>
    <s v="017428006400520120"/>
    <x v="58"/>
    <x v="9"/>
    <s v="METROSUR Vin. Leg. Ref. Concentrada"/>
    <x v="0"/>
    <x v="0"/>
    <x v="0"/>
    <x v="1061"/>
    <s v="6 días 14:21"/>
    <x v="909"/>
    <x v="0"/>
    <s v="SIN DATO"/>
    <s v="SIN DATO"/>
    <s v="SIN DATO"/>
    <s v="SIN DATO"/>
    <n v="-75.623863999999998"/>
    <n v="6.1517749999999998"/>
    <s v="SUR-ENE"/>
    <x v="0"/>
    <s v="2"/>
    <x v="0"/>
  </r>
  <r>
    <x v="1069"/>
    <x v="4"/>
    <s v="NUEVO"/>
    <s v="ENEPRE"/>
    <d v="2026-02-24T14:30:14"/>
    <x v="1063"/>
    <n v="32155084"/>
    <s v="EDILMA DOMICO DOMICO"/>
    <s v="SIN DATOS"/>
    <s v="3147946247"/>
    <x v="1069"/>
    <x v="28"/>
    <s v="190285200700525000"/>
    <x v="28"/>
    <x v="10"/>
    <s v="Region Occidente"/>
    <x v="1"/>
    <x v="0"/>
    <x v="7"/>
    <x v="1062"/>
    <s v="6 días 14:30"/>
    <x v="241"/>
    <x v="1"/>
    <s v="SIN DATO"/>
    <s v="SIN DATO"/>
    <s v="SIN DATO"/>
    <s v="SIN DATO"/>
    <n v="-76.235779809999997"/>
    <n v="6.7966697399999996"/>
    <s v="SUR-ENE"/>
    <x v="4"/>
    <s v="1"/>
    <x v="1"/>
  </r>
  <r>
    <x v="1070"/>
    <x v="0"/>
    <s v="NUEVO"/>
    <s v="ENERES"/>
    <d v="2026-02-24T14:31:18"/>
    <x v="1064"/>
    <n v="8103266"/>
    <s v="HERNAN DAVID RAMIREZ ATEHORUA"/>
    <s v="SIN DATOS"/>
    <s v="3114128896"/>
    <x v="1070"/>
    <x v="5"/>
    <s v="190440200750010001"/>
    <x v="5"/>
    <x v="1"/>
    <s v="Revisor Instalac. Regadas Oriente"/>
    <x v="1"/>
    <x v="0"/>
    <x v="1"/>
    <x v="1063"/>
    <s v="6 días 14:31"/>
    <x v="910"/>
    <x v="1"/>
    <s v="SIN DATO"/>
    <s v="SIN DATO"/>
    <s v="SIN DATO"/>
    <s v="SIN DATO"/>
    <n v="-75.261595729999996"/>
    <n v="6.2201546600000004"/>
    <s v="SUR-ENE"/>
    <x v="1"/>
    <s v="1"/>
    <x v="1"/>
  </r>
  <r>
    <x v="1071"/>
    <x v="2"/>
    <s v="NUEVO"/>
    <s v="ENENOR"/>
    <d v="2026-02-24T14:39:36"/>
    <x v="1065"/>
    <n v="890980527"/>
    <s v="PARROQUIA NUESTRA SENORA DEL CARMEN"/>
    <s v="SIN DATOS"/>
    <s v="3113078903"/>
    <x v="1071"/>
    <x v="71"/>
    <s v="244519000000420103"/>
    <x v="69"/>
    <x v="4"/>
    <s v="Region Nordeste"/>
    <x v="0"/>
    <x v="0"/>
    <x v="0"/>
    <x v="1064"/>
    <s v="6 días 14:39"/>
    <x v="911"/>
    <x v="0"/>
    <s v="SIN DATO"/>
    <s v="SIN DATO"/>
    <s v="SIN DATO"/>
    <s v="SIN DATO"/>
    <n v="-75.219582000000003"/>
    <n v="6.6807449999999999"/>
    <s v="SUR-ENE"/>
    <x v="2"/>
    <s v="1"/>
    <x v="0"/>
  </r>
  <r>
    <x v="1072"/>
    <x v="0"/>
    <s v="NUEVO"/>
    <s v="ENERES"/>
    <d v="2026-02-24T14:41:12"/>
    <x v="1066"/>
    <n v="43255058"/>
    <s v="YENIFER YULIETH CHOLES PALACIO"/>
    <s v="3218917"/>
    <s v="3218917136"/>
    <x v="1072"/>
    <x v="25"/>
    <s v="190240100021895101"/>
    <x v="25"/>
    <x v="1"/>
    <s v="Region Occidente"/>
    <x v="0"/>
    <x v="0"/>
    <x v="0"/>
    <x v="1065"/>
    <s v="6 días 14:41"/>
    <x v="912"/>
    <x v="1"/>
    <s v="SIN DATO"/>
    <s v="SIN DATO"/>
    <s v="SIN DATO"/>
    <s v="SIN DATO"/>
    <n v="-75.767364900000004"/>
    <n v="6.3219355699999999"/>
    <s v="SUR-ENE"/>
    <x v="4"/>
    <s v="1"/>
    <x v="1"/>
  </r>
  <r>
    <x v="1073"/>
    <x v="0"/>
    <s v="NUEVO"/>
    <s v="ENERES"/>
    <d v="2026-02-24T14:42:49"/>
    <x v="1067"/>
    <n v="21664034"/>
    <s v="ELENA AUXILIO VILLEGAS GOMEZ"/>
    <s v="SIN DATOS"/>
    <s v="3128467069"/>
    <x v="1073"/>
    <x v="52"/>
    <s v="190653100036133005"/>
    <x v="51"/>
    <x v="1"/>
    <s v="Revisor Instalac. Regadas Oriente"/>
    <x v="0"/>
    <x v="0"/>
    <x v="0"/>
    <x v="1066"/>
    <s v="6 días 14:42"/>
    <x v="913"/>
    <x v="1"/>
    <s v="SIN DATO"/>
    <s v="SIN DATO"/>
    <s v="SIN DATO"/>
    <s v="SIN DATO"/>
    <n v="-75.102086560000004"/>
    <n v="5.9613877400000002"/>
    <s v="SUR-ENE"/>
    <x v="1"/>
    <s v="1"/>
    <x v="1"/>
  </r>
  <r>
    <x v="1074"/>
    <x v="3"/>
    <s v="NUEVO"/>
    <s v="ENEMVI"/>
    <d v="2026-02-24T14:48:46"/>
    <x v="1068"/>
    <n v="10069417"/>
    <s v="HECTOR ANTONIO ARISTIZABAL ARANGO"/>
    <s v="2689325"/>
    <s v="3136801408"/>
    <x v="1074"/>
    <x v="0"/>
    <s v="163011710000000000"/>
    <x v="0"/>
    <x v="6"/>
    <s v="Mov Red Trans Dairo Gil"/>
    <x v="0"/>
    <x v="0"/>
    <x v="8"/>
    <x v="1067"/>
    <s v="6 días 14:48"/>
    <x v="914"/>
    <x v="1"/>
    <s v="SIN DATO"/>
    <s v="SIN DATO"/>
    <s v="SIN DATO"/>
    <s v="SIN DATO"/>
    <n v="-75.61158313"/>
    <n v="6.1890861900000003"/>
    <s v="SUR-ENE"/>
    <x v="0"/>
    <s v="1"/>
    <x v="1"/>
  </r>
  <r>
    <x v="1075"/>
    <x v="3"/>
    <s v="NUEVO"/>
    <s v="ENEMVI"/>
    <d v="2026-02-24T14:54:02"/>
    <x v="1069"/>
    <n v="43419244"/>
    <s v="FLORALBA ZULETA CARMONA"/>
    <s v="SIN DATOS"/>
    <s v="3207056668"/>
    <x v="1075"/>
    <x v="23"/>
    <s v="190615100633470000"/>
    <x v="23"/>
    <x v="6"/>
    <s v="ORIENTE-RMRT-Edwin F. Feria Torres"/>
    <x v="0"/>
    <x v="0"/>
    <x v="8"/>
    <x v="1068"/>
    <s v="6 días 14:54"/>
    <x v="915"/>
    <x v="1"/>
    <s v="SIN DATO"/>
    <s v="SIN DATO"/>
    <s v="SIN DATO"/>
    <s v="SIN DATO"/>
    <n v="-75.359388980000006"/>
    <n v="6.1497066299999998"/>
    <s v="SUR-ENE"/>
    <x v="1"/>
    <s v="1"/>
    <x v="1"/>
  </r>
  <r>
    <x v="1076"/>
    <x v="3"/>
    <s v="NUEVO"/>
    <s v="ENEMVI"/>
    <d v="2026-02-24T15:03:16"/>
    <x v="1070"/>
    <n v="43080733"/>
    <s v="ALBA LUZ SOTO RUIZ"/>
    <s v="SIN DATOS"/>
    <s v="3158075000"/>
    <x v="1076"/>
    <x v="8"/>
    <s v="055127106800081031"/>
    <x v="8"/>
    <x v="6"/>
    <s v="METR Mov Red Trans Anderson Castaño"/>
    <x v="0"/>
    <x v="0"/>
    <x v="8"/>
    <x v="1069"/>
    <s v="6 días 15:03"/>
    <x v="916"/>
    <x v="1"/>
    <s v="SIN DATO"/>
    <s v="SIN DATO"/>
    <s v="SIN DATO"/>
    <s v="SIN DATO"/>
    <n v="-75.538286249999999"/>
    <n v="6.24917751"/>
    <s v="SUR-ENE"/>
    <x v="0"/>
    <s v="1"/>
    <x v="1"/>
  </r>
  <r>
    <x v="1077"/>
    <x v="0"/>
    <s v="NUEVO"/>
    <s v="ENERES"/>
    <d v="2026-02-24T15:06:42"/>
    <x v="1071"/>
    <n v="43163294"/>
    <s v="LUZ ALBA GOMEZ GOMEZ"/>
    <s v="SIN DATOS"/>
    <s v="3228774338"/>
    <x v="1077"/>
    <x v="7"/>
    <s v="190318203118091004"/>
    <x v="7"/>
    <x v="1"/>
    <s v="Revisor Instalac. Regadas Oriente"/>
    <x v="1"/>
    <x v="0"/>
    <x v="1"/>
    <x v="1070"/>
    <s v="6 días 15:06"/>
    <x v="917"/>
    <x v="1"/>
    <s v="SIN DATO"/>
    <s v="SIN DATO"/>
    <s v="SIN DATO"/>
    <s v="SIN DATO"/>
    <n v="-75.457284999999999"/>
    <n v="6.3123449999999997"/>
    <s v="SUR-ENE"/>
    <x v="1"/>
    <s v="1"/>
    <x v="1"/>
  </r>
  <r>
    <x v="1078"/>
    <x v="0"/>
    <s v="NUEVO"/>
    <s v="ENEDOM"/>
    <d v="2026-03-03T12:38:19"/>
    <x v="1072"/>
    <n v="70002118"/>
    <s v="ALBEIRO DE JESUS PINO MUÑOZ"/>
    <s v="SIN DATOS"/>
    <s v="3113707331"/>
    <x v="1078"/>
    <x v="16"/>
    <s v="190576100121410000"/>
    <x v="17"/>
    <x v="0"/>
    <s v="Habilitación Viviendas Suroeste"/>
    <x v="0"/>
    <x v="1"/>
    <x v="0"/>
    <x v="1071"/>
    <s v="0 días 12:38"/>
    <x v="918"/>
    <x v="1"/>
    <s v="SIN DATO"/>
    <s v="SIN DATO"/>
    <s v="SIN DATO"/>
    <s v="SIN DATO"/>
    <n v="-75.836900099999994"/>
    <n v="5.7920170000000004"/>
    <s v="SUR-ENE"/>
    <x v="3"/>
    <s v="1"/>
    <x v="1"/>
  </r>
  <r>
    <x v="1079"/>
    <x v="0"/>
    <s v="NUEVO"/>
    <s v="ENERES"/>
    <d v="2026-02-24T15:14:20"/>
    <x v="1073"/>
    <n v="1036959247"/>
    <s v="MICHAEL ALEXANDER GOMEZ CARDONA"/>
    <s v="SIN DATOS"/>
    <s v="3137853127"/>
    <x v="1079"/>
    <x v="5"/>
    <s v="190440200582980003"/>
    <x v="5"/>
    <x v="1"/>
    <s v="Revisor Instalac. Regadas Oriente"/>
    <x v="1"/>
    <x v="0"/>
    <x v="1"/>
    <x v="1072"/>
    <s v="6 días 15:14"/>
    <x v="919"/>
    <x v="1"/>
    <s v="SIN DATO"/>
    <s v="SIN DATO"/>
    <s v="SIN DATO"/>
    <s v="SIN DATO"/>
    <n v="-75.330298459999995"/>
    <n v="6.1218368300000003"/>
    <s v="SUR-ENE"/>
    <x v="1"/>
    <s v="1"/>
    <x v="1"/>
  </r>
  <r>
    <x v="1080"/>
    <x v="2"/>
    <s v="NUEVO"/>
    <s v="ENENOR"/>
    <d v="2026-02-24T15:16:20"/>
    <x v="1074"/>
    <n v="8106107"/>
    <s v="JERONIMO VASQUEZ DELGADO"/>
    <s v="SIN DATOS"/>
    <s v="3006642755"/>
    <x v="1080"/>
    <x v="38"/>
    <s v="176016724700000004"/>
    <x v="37"/>
    <x v="4"/>
    <s v="Revisor Instalac. Regadas Oriente"/>
    <x v="1"/>
    <x v="0"/>
    <x v="1"/>
    <x v="1073"/>
    <s v="6 días 15:16"/>
    <x v="920"/>
    <x v="1"/>
    <s v="SIN DATO"/>
    <s v="SIN DATO"/>
    <s v="SIN DATO"/>
    <s v="SIN DATO"/>
    <n v="-75.173985549999998"/>
    <n v="6.2341076700000002"/>
    <s v="SUR-ENE"/>
    <x v="1"/>
    <s v="1"/>
    <x v="1"/>
  </r>
  <r>
    <x v="1081"/>
    <x v="0"/>
    <s v="NUEVO"/>
    <s v="ENERES"/>
    <d v="2026-02-24T15:16:46"/>
    <x v="1075"/>
    <n v="1013557244"/>
    <s v="YINED AGUILAR SUAREZ"/>
    <s v="3342460"/>
    <s v="3116029513"/>
    <x v="1081"/>
    <x v="78"/>
    <s v="190091100300000202"/>
    <x v="77"/>
    <x v="1"/>
    <s v="Revisor Instala. Regadas Suroeste"/>
    <x v="0"/>
    <x v="0"/>
    <x v="0"/>
    <x v="1074"/>
    <s v="6 días 15:16"/>
    <x v="920"/>
    <x v="1"/>
    <s v="SIN DATO"/>
    <s v="SIN DATO"/>
    <s v="SIN DATO"/>
    <s v="SIN DATO"/>
    <n v="-75.979098629999996"/>
    <n v="5.7467194599999996"/>
    <s v="SUR-ENE"/>
    <x v="3"/>
    <s v="1"/>
    <x v="1"/>
  </r>
  <r>
    <x v="1082"/>
    <x v="2"/>
    <s v="NUEVO"/>
    <s v="ENENOR"/>
    <d v="2026-02-24T15:16:58"/>
    <x v="1076"/>
    <n v="71773624"/>
    <s v="JORGE MARIO FRANCO SALDARRIAGA"/>
    <s v="2994482"/>
    <s v="3117271484"/>
    <x v="1082"/>
    <x v="4"/>
    <s v="181041965000000008"/>
    <x v="4"/>
    <x v="4"/>
    <s v="Revisor Instalac. Regadas Oriente"/>
    <x v="1"/>
    <x v="0"/>
    <x v="1"/>
    <x v="1075"/>
    <s v="6 días 15:16"/>
    <x v="920"/>
    <x v="1"/>
    <s v="SIN DATO"/>
    <s v="SIN DATO"/>
    <s v="SIN DATO"/>
    <s v="SIN DATO"/>
    <n v="-75.215010230000004"/>
    <n v="6.26282037"/>
    <s v="SUR-ENE"/>
    <x v="1"/>
    <s v="1"/>
    <x v="1"/>
  </r>
  <r>
    <x v="1083"/>
    <x v="0"/>
    <s v="NUEVO"/>
    <s v="ENERES"/>
    <d v="2026-02-24T15:18:17"/>
    <x v="1077"/>
    <n v="71992521"/>
    <s v="ALVARO HERNAN ABELLO CARDENAS"/>
    <s v="SIN DATOS"/>
    <s v="3157171347"/>
    <x v="1083"/>
    <x v="8"/>
    <s v="056329103000520402"/>
    <x v="8"/>
    <x v="1"/>
    <s v="METROSUR Vin. Leg. Ref. Concentrada"/>
    <x v="0"/>
    <x v="0"/>
    <x v="0"/>
    <x v="1076"/>
    <s v="6 días 15:18"/>
    <x v="921"/>
    <x v="0"/>
    <s v="SIN DATO"/>
    <s v="SIN DATO"/>
    <s v="SIN DATO"/>
    <s v="SIN DATO"/>
    <n v="-75.554280309999996"/>
    <n v="6.2547387600000004"/>
    <s v="SUR-ENE"/>
    <x v="0"/>
    <s v="1"/>
    <x v="0"/>
  </r>
  <r>
    <x v="1084"/>
    <x v="4"/>
    <s v="NUEVO"/>
    <s v="ENEPRE"/>
    <d v="2026-02-24T15:19:21"/>
    <x v="1078"/>
    <n v="70289019"/>
    <s v="HECTOR EMILIO MORALES CEBALLOS"/>
    <s v="2648111"/>
    <s v="3117465934"/>
    <x v="1084"/>
    <x v="1"/>
    <s v="190674200568400000"/>
    <x v="1"/>
    <x v="10"/>
    <s v="Energía Prepago Oriente"/>
    <x v="1"/>
    <x v="0"/>
    <x v="7"/>
    <x v="1077"/>
    <s v="6 días 15:19"/>
    <x v="922"/>
    <x v="1"/>
    <s v="SIN DATO"/>
    <s v="SIN DATO"/>
    <s v="SIN DATO"/>
    <s v="SIN DATO"/>
    <n v="-75.338872280000004"/>
    <n v="6.3628647599999999"/>
    <s v="SUR-ENE"/>
    <x v="1"/>
    <s v="1"/>
    <x v="1"/>
  </r>
  <r>
    <x v="1085"/>
    <x v="0"/>
    <s v="NUEVO"/>
    <s v="ENERES"/>
    <d v="2026-02-24T15:33:21"/>
    <x v="1079"/>
    <n v="1108120371"/>
    <s v="CELENI CARDONA MOLINA"/>
    <s v="SIN DATOS"/>
    <s v="3103579539"/>
    <x v="1085"/>
    <x v="33"/>
    <s v="190149200831170006"/>
    <x v="33"/>
    <x v="1"/>
    <s v="Revisor Instalac. Regadas Oriente"/>
    <x v="1"/>
    <x v="0"/>
    <x v="1"/>
    <x v="1078"/>
    <s v="6 días 15:33"/>
    <x v="923"/>
    <x v="1"/>
    <s v="SIN DATO"/>
    <s v="SIN DATO"/>
    <s v="SIN DATO"/>
    <s v="SIN DATO"/>
    <n v="-75.319042999999994"/>
    <n v="6.0532709999999996"/>
    <s v="SUR-ENE"/>
    <x v="1"/>
    <s v="1"/>
    <x v="1"/>
  </r>
  <r>
    <x v="1086"/>
    <x v="0"/>
    <s v="NUEVO"/>
    <s v="ENERES"/>
    <d v="2026-02-24T15:35:16"/>
    <x v="1080"/>
    <n v="70291071"/>
    <s v="LUIS EDUARDO ECHEVERRY GALLEGO"/>
    <s v="SIN DATOS"/>
    <s v="3122772081"/>
    <x v="1086"/>
    <x v="5"/>
    <s v="190440200901318003"/>
    <x v="5"/>
    <x v="1"/>
    <s v="Revisor Instalac. Regadas Oriente"/>
    <x v="1"/>
    <x v="0"/>
    <x v="1"/>
    <x v="1079"/>
    <s v="6 días 15:35"/>
    <x v="924"/>
    <x v="1"/>
    <s v="SIN DATO"/>
    <s v="SIN DATO"/>
    <s v="SIN DATO"/>
    <s v="SIN DATO"/>
    <n v="-75.328028169999996"/>
    <n v="6.1866681699999999"/>
    <s v="SUR-ENE"/>
    <x v="1"/>
    <s v="1"/>
    <x v="1"/>
  </r>
  <r>
    <x v="1087"/>
    <x v="0"/>
    <s v="NUEVO"/>
    <s v="ENEDOM"/>
    <d v="2026-02-27T10:45:31"/>
    <x v="1081"/>
    <n v="98472357"/>
    <s v="EDGAR DE JESUS MARIN CASTRILLON"/>
    <s v="SIN DATOS"/>
    <s v="3011336148"/>
    <x v="1087"/>
    <x v="29"/>
    <s v="190657100026160003"/>
    <x v="29"/>
    <x v="0"/>
    <s v="Region Nordeste"/>
    <x v="0"/>
    <x v="0"/>
    <x v="0"/>
    <x v="1080"/>
    <s v="3 días 10:45"/>
    <x v="925"/>
    <x v="1"/>
    <s v="SIN DATO"/>
    <s v="SIN DATO"/>
    <s v="SIN DATO"/>
    <s v="SIN DATO"/>
    <n v="-74.827219339999999"/>
    <n v="6.4938702199999998"/>
    <s v="SUR-ENE"/>
    <x v="2"/>
    <s v="1"/>
    <x v="1"/>
  </r>
  <r>
    <x v="1088"/>
    <x v="2"/>
    <s v="NUEVO"/>
    <s v="ENENOR"/>
    <d v="2026-02-24T15:35:52"/>
    <x v="1082"/>
    <n v="1128277603"/>
    <s v="JOHN ALEJANDRO MONTOYA GONZALEZ"/>
    <s v="SIN DATOS"/>
    <s v="3104572437"/>
    <x v="1088"/>
    <x v="8"/>
    <s v="040729002000170000"/>
    <x v="8"/>
    <x v="4"/>
    <s v="Revisor Instal. Regadas Metrosur"/>
    <x v="0"/>
    <x v="0"/>
    <x v="0"/>
    <x v="1081"/>
    <s v="6 días 15:35"/>
    <x v="926"/>
    <x v="0"/>
    <s v="SIN DATO"/>
    <s v="SIN DATO"/>
    <s v="SIN DATO"/>
    <s v="SIN DATO"/>
    <n v="-75.601453829999997"/>
    <n v="6.2092294600000004"/>
    <s v="SUR-ENE"/>
    <x v="0"/>
    <s v="1"/>
    <x v="0"/>
  </r>
  <r>
    <x v="1089"/>
    <x v="0"/>
    <s v="NUEVO"/>
    <s v="ENERES"/>
    <d v="2026-02-24T15:37:38"/>
    <x v="1083"/>
    <n v="1035910448"/>
    <s v="MARIA PAOLA ORTIZ CARDONA"/>
    <s v="SIN DATOS"/>
    <s v="3146131072"/>
    <x v="1089"/>
    <x v="7"/>
    <s v="190319205529630008"/>
    <x v="7"/>
    <x v="1"/>
    <s v="Revisor Instalac. Regadas Oriente"/>
    <x v="1"/>
    <x v="0"/>
    <x v="1"/>
    <x v="1082"/>
    <s v="6 días 15:37"/>
    <x v="927"/>
    <x v="1"/>
    <s v="SIN DATO"/>
    <s v="SIN DATO"/>
    <s v="SIN DATO"/>
    <s v="SIN DATO"/>
    <n v="-75.39832724"/>
    <n v="6.2413929499999998"/>
    <s v="SUR-ENE"/>
    <x v="1"/>
    <s v="1"/>
    <x v="1"/>
  </r>
  <r>
    <x v="1090"/>
    <x v="0"/>
    <s v="NUEVO"/>
    <s v="ENERES"/>
    <d v="2026-02-24T15:42:58"/>
    <x v="1084"/>
    <n v="70907357"/>
    <s v="GUILLERMO LEON GIRALDO JARAMILLO"/>
    <s v="3516596"/>
    <s v="3183516596"/>
    <x v="1090"/>
    <x v="8"/>
    <s v="055221009000190201"/>
    <x v="8"/>
    <x v="1"/>
    <s v="Revisor Instal. Regadas Metrosur"/>
    <x v="0"/>
    <x v="0"/>
    <x v="0"/>
    <x v="1083"/>
    <s v="6 días 15:42"/>
    <x v="928"/>
    <x v="0"/>
    <s v="SIN DATO"/>
    <s v="SIN DATO"/>
    <s v="SIN DATO"/>
    <s v="SIN DATO"/>
    <n v="-75.542893649999996"/>
    <n v="6.2520771899999996"/>
    <s v="SUR-ENE"/>
    <x v="0"/>
    <s v="1"/>
    <x v="0"/>
  </r>
  <r>
    <x v="1091"/>
    <x v="3"/>
    <s v="NUEVO"/>
    <s v="ENEMVI"/>
    <d v="2026-02-24T15:48:12"/>
    <x v="1085"/>
    <n v="64555783"/>
    <s v="LUZ CELINA LOPEZ SUAZA"/>
    <s v="SIN DATOS"/>
    <s v="3105110918"/>
    <x v="1091"/>
    <x v="28"/>
    <s v="190284200996700000"/>
    <x v="28"/>
    <x v="6"/>
    <s v="Region Occidente"/>
    <x v="1"/>
    <x v="0"/>
    <x v="5"/>
    <x v="1084"/>
    <s v="6 días 15:48"/>
    <x v="929"/>
    <x v="1"/>
    <s v="SIN DATO"/>
    <s v="SIN DATO"/>
    <s v="SIN DATO"/>
    <s v="SIN DATO"/>
    <n v="-76.183474720000007"/>
    <n v="6.8314419800000001"/>
    <s v="SUR-ENE"/>
    <x v="4"/>
    <s v="1"/>
    <x v="1"/>
  </r>
  <r>
    <x v="1092"/>
    <x v="2"/>
    <s v="NUEVO"/>
    <s v="ENENOR"/>
    <d v="2026-02-24T15:50:39"/>
    <x v="1086"/>
    <n v="43751254"/>
    <s v="ANA CATALINA OCAMPO CARDONA"/>
    <s v="2526431"/>
    <s v="3202211148"/>
    <x v="1092"/>
    <x v="23"/>
    <s v="190616100032134075"/>
    <x v="23"/>
    <x v="4"/>
    <s v="Revisor Instalac. Regadas Oriente"/>
    <x v="0"/>
    <x v="0"/>
    <x v="0"/>
    <x v="1085"/>
    <s v="6 días 15:50"/>
    <x v="930"/>
    <x v="1"/>
    <s v="SIN DATO"/>
    <s v="SIN DATO"/>
    <s v="SIN DATO"/>
    <s v="SIN DATO"/>
    <n v="-75.388165000000001"/>
    <n v="6.1260279999999998"/>
    <s v="SUR-ENE"/>
    <x v="1"/>
    <s v="1"/>
    <x v="1"/>
  </r>
  <r>
    <x v="1093"/>
    <x v="3"/>
    <s v="NUEVO"/>
    <s v="ENEMVI"/>
    <d v="2026-02-24T15:53:10"/>
    <x v="1087"/>
    <n v="98451370"/>
    <s v="JORGE ELIECER CORRALES MESA"/>
    <s v="SIN DATOS"/>
    <s v="3206748628"/>
    <x v="1093"/>
    <x v="78"/>
    <s v="190091100387050000"/>
    <x v="77"/>
    <x v="6"/>
    <s v="Equipo Movimiento de Redes Suroeste"/>
    <x v="0"/>
    <x v="0"/>
    <x v="8"/>
    <x v="1086"/>
    <s v="6 días 15:53"/>
    <x v="931"/>
    <x v="1"/>
    <s v="SIN DATO"/>
    <s v="SIN DATO"/>
    <s v="SIN DATO"/>
    <s v="SIN DATO"/>
    <n v="-75.978371449999997"/>
    <n v="5.7456963099999996"/>
    <s v="SUR-ENE"/>
    <x v="3"/>
    <s v="1"/>
    <x v="1"/>
  </r>
  <r>
    <x v="1094"/>
    <x v="0"/>
    <s v="NUEVO"/>
    <s v="ENERES"/>
    <d v="2026-02-24T15:54:39"/>
    <x v="1088"/>
    <n v="8047989"/>
    <s v="TEODORO ESPEJO RUEDA"/>
    <s v="SIN DATOS"/>
    <s v="3185031597"/>
    <x v="1094"/>
    <x v="58"/>
    <s v="190550200700720001"/>
    <x v="57"/>
    <x v="1"/>
    <s v="Region Nordeste"/>
    <x v="1"/>
    <x v="0"/>
    <x v="1"/>
    <x v="1087"/>
    <s v="6 días 15:54"/>
    <x v="362"/>
    <x v="1"/>
    <s v="SIN DATO"/>
    <s v="SIN DATO"/>
    <s v="SIN DATO"/>
    <s v="SIN DATO"/>
    <n v="-75.204266329999996"/>
    <n v="6.5638806699999996"/>
    <s v="SUR-ENE"/>
    <x v="2"/>
    <s v="1"/>
    <x v="1"/>
  </r>
  <r>
    <x v="1095"/>
    <x v="0"/>
    <s v="NUEVO"/>
    <s v="ENERES"/>
    <d v="2026-02-24T15:55:44"/>
    <x v="1089"/>
    <n v="1025763793"/>
    <s v="JUAN DANIEL LONDOÑO LONDOÑO"/>
    <s v="SIN DATOS"/>
    <s v="3116345764"/>
    <x v="1095"/>
    <x v="5"/>
    <s v="190440200702850003"/>
    <x v="5"/>
    <x v="1"/>
    <s v="Revisor Instalac. Regadas Oriente"/>
    <x v="1"/>
    <x v="0"/>
    <x v="1"/>
    <x v="1088"/>
    <s v="6 días 15:55"/>
    <x v="932"/>
    <x v="1"/>
    <s v="SIN DATO"/>
    <s v="SIN DATO"/>
    <s v="SIN DATO"/>
    <s v="SIN DATO"/>
    <n v="-75.271574229999999"/>
    <n v="6.1870326200000001"/>
    <s v="SUR-ENE"/>
    <x v="1"/>
    <s v="1"/>
    <x v="1"/>
  </r>
  <r>
    <x v="1096"/>
    <x v="0"/>
    <s v="NUEVO"/>
    <s v="ENERES"/>
    <d v="2026-02-24T15:56:08"/>
    <x v="1090"/>
    <n v="43780713"/>
    <s v="CARMEN ORFILIA USUGA LOPEZ"/>
    <s v="SIN DATOS"/>
    <s v="3152554610"/>
    <x v="1096"/>
    <x v="8"/>
    <s v="056926102401170000"/>
    <x v="8"/>
    <x v="1"/>
    <s v="Revisor Instal. Regadas Metrosur"/>
    <x v="0"/>
    <x v="0"/>
    <x v="0"/>
    <x v="1089"/>
    <s v="6 días 15:56"/>
    <x v="933"/>
    <x v="0"/>
    <s v="SIN DATO"/>
    <s v="SIN DATO"/>
    <s v="SIN DATO"/>
    <s v="SIN DATO"/>
    <n v="-75.606686780000004"/>
    <n v="6.2795070099999997"/>
    <s v="SUR-ENE"/>
    <x v="0"/>
    <s v="1"/>
    <x v="0"/>
  </r>
  <r>
    <x v="1097"/>
    <x v="0"/>
    <s v="NUEVO"/>
    <s v="ENERES"/>
    <d v="2026-02-24T15:59:45"/>
    <x v="1091"/>
    <n v="43604839"/>
    <s v="CLAUDIA PATRICIA CARDONA PEREZ"/>
    <s v="SIN DATOS"/>
    <s v="3148749707"/>
    <x v="1097"/>
    <x v="8"/>
    <s v="085215007000130301"/>
    <x v="8"/>
    <x v="1"/>
    <s v="Revisor Instal. Regadas Metrosur"/>
    <x v="0"/>
    <x v="0"/>
    <x v="0"/>
    <x v="1090"/>
    <s v="6 días 15:59"/>
    <x v="934"/>
    <x v="0"/>
    <s v="SIN DATO"/>
    <s v="SIN DATO"/>
    <s v="SIN DATO"/>
    <s v="SIN DATO"/>
    <n v="-75.632949999999994"/>
    <n v="6.2717229999999997"/>
    <s v="SUR-ENE"/>
    <x v="0"/>
    <s v="1"/>
    <x v="0"/>
  </r>
  <r>
    <x v="1098"/>
    <x v="0"/>
    <s v="NUEVO"/>
    <s v="ENERES"/>
    <d v="2026-02-24T16:03:20"/>
    <x v="1092"/>
    <n v="71876561"/>
    <s v="EBER JOSE JIMENEZ ESPINOZA"/>
    <s v="SIN DATOS"/>
    <s v="3132959617"/>
    <x v="1098"/>
    <x v="66"/>
    <s v="190792200627000004"/>
    <x v="65"/>
    <x v="1"/>
    <s v="Revisor Instala. Regadas Suroeste"/>
    <x v="1"/>
    <x v="0"/>
    <x v="1"/>
    <x v="1091"/>
    <s v="6 días 16:03"/>
    <x v="935"/>
    <x v="1"/>
    <s v="SIN DATO"/>
    <s v="SIN DATO"/>
    <s v="SIN DATO"/>
    <s v="SIN DATO"/>
    <n v="-75.83104883"/>
    <n v="5.8533253600000004"/>
    <s v="SUR-ENE"/>
    <x v="3"/>
    <s v="1"/>
    <x v="1"/>
  </r>
  <r>
    <x v="1099"/>
    <x v="0"/>
    <s v="NUEVO"/>
    <s v="ENEDOM"/>
    <d v="2026-03-02T16:23:08"/>
    <x v="1093"/>
    <n v="71762996"/>
    <s v="WILMAR ARLEY AMAYA CORRALES"/>
    <s v="SIN DATOS"/>
    <s v="3192270777"/>
    <x v="1099"/>
    <x v="8"/>
    <s v="055117208400250302"/>
    <x v="8"/>
    <x v="0"/>
    <s v="Habilitación Viviendas Metrosur"/>
    <x v="0"/>
    <x v="0"/>
    <x v="0"/>
    <x v="1092"/>
    <s v="2 días 16:23"/>
    <x v="936"/>
    <x v="1"/>
    <s v="2/03/2026 14:48:14"/>
    <s v="EFECTIVO PARA HV"/>
    <s v="CARLOS MARIO IDARRAGA MEJIA"/>
    <s v="HV más pasé 3 piso trafo 143728"/>
    <n v="-75.541686819999995"/>
    <n v="6.2503656100000002"/>
    <s v="SUR-ENE"/>
    <x v="0"/>
    <s v="1"/>
    <x v="1"/>
  </r>
  <r>
    <x v="1100"/>
    <x v="0"/>
    <s v="NUEVO"/>
    <s v="ENERES"/>
    <d v="2026-02-24T16:23:36"/>
    <x v="1094"/>
    <n v="1077471804"/>
    <s v="YOJAN VICENTE ARCE ALBORNOZ"/>
    <s v="SIN DATOS"/>
    <s v="3187815842"/>
    <x v="1100"/>
    <x v="8"/>
    <s v="084220608400850309"/>
    <x v="8"/>
    <x v="1"/>
    <s v="Revisor Instal. Regadas Metrosur"/>
    <x v="0"/>
    <x v="0"/>
    <x v="0"/>
    <x v="1093"/>
    <s v="6 días 16:23"/>
    <x v="937"/>
    <x v="0"/>
    <s v="2/03/2026 19:32:48"/>
    <s v="LEGALIZADO"/>
    <s v="JUAN GUILLERMO RAMIREZ CAMACHO"/>
    <s v="Legalizado con servicio se instala el sello 2251 56 604"/>
    <n v="-75.627763999999999"/>
    <n v="6.2676660000000002"/>
    <s v="SUR-ENE"/>
    <x v="0"/>
    <s v="1"/>
    <x v="0"/>
  </r>
  <r>
    <x v="1101"/>
    <x v="3"/>
    <s v="NUEVO"/>
    <s v="ENEMVI"/>
    <d v="2026-02-24T16:40:09"/>
    <x v="1095"/>
    <n v="43869583"/>
    <s v="CAROLINA CASTRILLON DIAZ"/>
    <s v="SIN DATOS"/>
    <s v="3168743138"/>
    <x v="1101"/>
    <x v="7"/>
    <s v="190319206310300000"/>
    <x v="7"/>
    <x v="6"/>
    <s v="ORIENTE-RMRT-Edwin F. Feria Torres"/>
    <x v="1"/>
    <x v="0"/>
    <x v="5"/>
    <x v="1094"/>
    <s v="6 días 16:40"/>
    <x v="938"/>
    <x v="1"/>
    <s v="SIN DATO"/>
    <s v="SIN DATO"/>
    <s v="SIN DATO"/>
    <s v="SIN DATO"/>
    <n v="-75.419191909999995"/>
    <n v="6.2690194799999999"/>
    <s v="SUR-ENE"/>
    <x v="1"/>
    <s v="1"/>
    <x v="1"/>
  </r>
  <r>
    <x v="1102"/>
    <x v="0"/>
    <s v="NUEVO"/>
    <s v="ENERES"/>
    <d v="2026-02-24T16:40:15"/>
    <x v="1096"/>
    <n v="43074351"/>
    <s v="NORA ELENA GIRALDO ARANGO"/>
    <s v="SIN DATOS"/>
    <s v="3218883451"/>
    <x v="1102"/>
    <x v="11"/>
    <s v="190375100056770004"/>
    <x v="11"/>
    <x v="1"/>
    <s v="Revisor Instalac. Regadas Oriente"/>
    <x v="0"/>
    <x v="0"/>
    <x v="0"/>
    <x v="1095"/>
    <s v="6 días 16:40"/>
    <x v="701"/>
    <x v="1"/>
    <s v="SIN DATO"/>
    <s v="SIN DATO"/>
    <s v="SIN DATO"/>
    <s v="SIN DATO"/>
    <n v="-75.420775129999996"/>
    <n v="6.03262067"/>
    <s v="SUR-ENE"/>
    <x v="1"/>
    <s v="1"/>
    <x v="1"/>
  </r>
  <r>
    <x v="1103"/>
    <x v="0"/>
    <s v="NUEVO"/>
    <s v="ENERES"/>
    <d v="2026-02-24T16:42:20"/>
    <x v="1097"/>
    <n v="43259971"/>
    <s v="JANES EUCARIS PEREA MORENO"/>
    <s v="4942820"/>
    <s v="3217514645"/>
    <x v="1103"/>
    <x v="8"/>
    <s v="055217552200580201"/>
    <x v="8"/>
    <x v="1"/>
    <s v="Revisor Instal. Regadas Metrosur"/>
    <x v="0"/>
    <x v="0"/>
    <x v="0"/>
    <x v="1096"/>
    <s v="6 días 16:42"/>
    <x v="939"/>
    <x v="0"/>
    <s v="SIN DATO"/>
    <s v="SIN DATO"/>
    <s v="SIN DATO"/>
    <s v="SIN DATO"/>
    <n v="-75.544251000000003"/>
    <n v="6.2513240000000003"/>
    <s v="SUR-ENE"/>
    <x v="0"/>
    <s v="1"/>
    <x v="0"/>
  </r>
  <r>
    <x v="1104"/>
    <x v="0"/>
    <s v="NUEVO"/>
    <s v="ENERES"/>
    <d v="2026-02-24T16:45:15"/>
    <x v="1098"/>
    <n v="43255129"/>
    <s v="NATALIA ARROYAVE GARCIA"/>
    <s v="SIN DATOS"/>
    <s v="3005148481"/>
    <x v="1104"/>
    <x v="10"/>
    <s v="125003181000000224"/>
    <x v="10"/>
    <x v="1"/>
    <s v="Revisor Instal. Regadas Metrosur"/>
    <x v="1"/>
    <x v="0"/>
    <x v="1"/>
    <x v="1097"/>
    <s v="6 días 16:45"/>
    <x v="940"/>
    <x v="1"/>
    <s v="SIN DATO"/>
    <s v="SIN DATO"/>
    <s v="SIN DATO"/>
    <s v="SIN DATO"/>
    <n v="-75.534204000000003"/>
    <n v="6.1435250000000003"/>
    <s v="SUR-ENE"/>
    <x v="0"/>
    <s v="1"/>
    <x v="1"/>
  </r>
  <r>
    <x v="1105"/>
    <x v="0"/>
    <s v="NUEVO"/>
    <s v="ENERES"/>
    <d v="2026-02-24T16:46:58"/>
    <x v="1099"/>
    <n v="32090356"/>
    <s v="FLOR ARGENZOLA GOMEZ CORTINEZ"/>
    <s v="SIN DATOS"/>
    <s v="3125261730"/>
    <x v="1105"/>
    <x v="31"/>
    <s v="190031101440255000"/>
    <x v="31"/>
    <x v="1"/>
    <s v="Region Nordeste"/>
    <x v="0"/>
    <x v="0"/>
    <x v="0"/>
    <x v="1098"/>
    <s v="6 días 16:46"/>
    <x v="941"/>
    <x v="1"/>
    <s v="SIN DATO"/>
    <s v="SIN DATO"/>
    <s v="SIN DATO"/>
    <s v="SIN DATO"/>
    <n v="-75.080426000000003"/>
    <n v="6.9107099999999999"/>
    <s v="SUR-ENE"/>
    <x v="2"/>
    <s v="1"/>
    <x v="1"/>
  </r>
  <r>
    <x v="1106"/>
    <x v="2"/>
    <s v="NUEVO"/>
    <s v="ENENOR"/>
    <d v="2026-02-24T16:49:21"/>
    <x v="1100"/>
    <n v="71087081"/>
    <s v="YOHAN EMIRO GRANDA CORREA"/>
    <s v="SIN DATOS"/>
    <s v="3216522447"/>
    <x v="1106"/>
    <x v="40"/>
    <s v="190042100206400001"/>
    <x v="39"/>
    <x v="4"/>
    <s v="Region Occidente"/>
    <x v="0"/>
    <x v="0"/>
    <x v="0"/>
    <x v="1099"/>
    <s v="6 días 16:49"/>
    <x v="942"/>
    <x v="1"/>
    <s v="SIN DATO"/>
    <s v="SIN DATO"/>
    <s v="SIN DATO"/>
    <s v="SIN DATO"/>
    <n v="-75.823229609999999"/>
    <n v="6.5585508600000004"/>
    <s v="SUR-ENE"/>
    <x v="4"/>
    <s v="1"/>
    <x v="1"/>
  </r>
  <r>
    <x v="1107"/>
    <x v="0"/>
    <s v="NUEVO"/>
    <s v="ENERES"/>
    <d v="2026-02-24T16:50:35"/>
    <x v="1101"/>
    <n v="1038406529"/>
    <s v="FERNEY ADOLFO QUINTERO GOMEZ"/>
    <s v="SIN DATOS"/>
    <s v="3234681728"/>
    <x v="1107"/>
    <x v="5"/>
    <s v="190440200650500009"/>
    <x v="5"/>
    <x v="1"/>
    <s v="Revisor Instalac. Regadas Oriente"/>
    <x v="1"/>
    <x v="0"/>
    <x v="1"/>
    <x v="1100"/>
    <s v="6 días 16:50"/>
    <x v="943"/>
    <x v="1"/>
    <s v="SIN DATO"/>
    <s v="SIN DATO"/>
    <s v="SIN DATO"/>
    <s v="SIN DATO"/>
    <n v="-75.290260869999997"/>
    <n v="6.1616865000000001"/>
    <s v="SUR-ENE"/>
    <x v="1"/>
    <s v="1"/>
    <x v="1"/>
  </r>
  <r>
    <x v="1108"/>
    <x v="0"/>
    <s v="NUEVO"/>
    <s v="ENERES"/>
    <d v="2026-02-24T16:54:39"/>
    <x v="1102"/>
    <n v="1007371264"/>
    <s v="DAYANA ALEJANDRA FRANCO TORO"/>
    <s v="SIN DATOS"/>
    <s v="3113712445"/>
    <x v="1108"/>
    <x v="35"/>
    <s v="190580102744400202"/>
    <x v="34"/>
    <x v="1"/>
    <s v="Region Nordeste"/>
    <x v="0"/>
    <x v="0"/>
    <x v="0"/>
    <x v="1101"/>
    <s v="6 días 16:54"/>
    <x v="944"/>
    <x v="1"/>
    <s v="SIN DATO"/>
    <s v="SIN DATO"/>
    <s v="SIN DATO"/>
    <s v="SIN DATO"/>
    <n v="-74.406486990000005"/>
    <n v="6.4943447599999997"/>
    <s v="SUR-ENE"/>
    <x v="2"/>
    <s v="1"/>
    <x v="1"/>
  </r>
  <r>
    <x v="1109"/>
    <x v="2"/>
    <s v="NUEVO"/>
    <s v="ENENOR"/>
    <d v="2026-02-24T17:00:00"/>
    <x v="1103"/>
    <n v="31422774"/>
    <s v="ALEXANDRA SALDARRIAGA GALVIS"/>
    <s v="3808080"/>
    <s v="3013667764"/>
    <x v="1109"/>
    <x v="8"/>
    <s v="053774103001830101"/>
    <x v="8"/>
    <x v="4"/>
    <s v="Revisor Instal. Regadas Metrosur"/>
    <x v="0"/>
    <x v="0"/>
    <x v="0"/>
    <x v="1102"/>
    <s v="6 días 17:00"/>
    <x v="945"/>
    <x v="0"/>
    <s v="SIN DATO"/>
    <s v="SIN DATO"/>
    <s v="SIN DATO"/>
    <s v="SIN DATO"/>
    <n v="-75.591438999999994"/>
    <n v="6.2405809999999997"/>
    <s v="SUR-ENE"/>
    <x v="0"/>
    <s v="1"/>
    <x v="0"/>
  </r>
  <r>
    <x v="1110"/>
    <x v="0"/>
    <s v="NUEVO"/>
    <s v="ENERES"/>
    <d v="2026-02-24T17:11:47"/>
    <x v="1104"/>
    <n v="38466908"/>
    <s v="MARIA YOLANDA MURILLO RAMIREZ"/>
    <s v="2898672"/>
    <s v="3023337626"/>
    <x v="1110"/>
    <x v="3"/>
    <s v="190649200380054011"/>
    <x v="12"/>
    <x v="1"/>
    <s v="Revisor Instalac. Regadas Oriente"/>
    <x v="1"/>
    <x v="0"/>
    <x v="1"/>
    <x v="1103"/>
    <s v="6 días 17:11"/>
    <x v="946"/>
    <x v="1"/>
    <s v="SIN DATO"/>
    <s v="SIN DATO"/>
    <s v="SIN DATO"/>
    <s v="SIN DATO"/>
    <n v="-74.979081530000002"/>
    <n v="6.2188942200000001"/>
    <s v="SUR-ENE"/>
    <x v="1"/>
    <s v="1"/>
    <x v="1"/>
  </r>
  <r>
    <x v="1111"/>
    <x v="3"/>
    <s v="NUEVO"/>
    <s v="ENEMVI"/>
    <d v="2026-02-24T17:21:23"/>
    <x v="1105"/>
    <n v="21833310"/>
    <s v="MONICA LILIANA JIMENEZ ZAPATA"/>
    <s v="3202234"/>
    <s v="3202234360"/>
    <x v="1111"/>
    <x v="23"/>
    <s v="190616200312000000"/>
    <x v="23"/>
    <x v="6"/>
    <s v="ORIENTE-RMRT-Edwin F. Feria Torres"/>
    <x v="1"/>
    <x v="0"/>
    <x v="5"/>
    <x v="1104"/>
    <s v="6 días 17:21"/>
    <x v="947"/>
    <x v="1"/>
    <s v="SIN DATO"/>
    <s v="SIN DATO"/>
    <s v="SIN DATO"/>
    <s v="SIN DATO"/>
    <n v="-75.37983389"/>
    <n v="6.1821539699999999"/>
    <s v="SUR-ENE"/>
    <x v="1"/>
    <s v="1"/>
    <x v="1"/>
  </r>
  <r>
    <x v="1112"/>
    <x v="2"/>
    <s v="NUEVO"/>
    <s v="ENENOR"/>
    <d v="2026-02-24T17:22:41"/>
    <x v="1106"/>
    <n v="1039689316"/>
    <s v="ADRIAN FERNANDO VELILLA SUAREZ"/>
    <s v="SIN DATOS"/>
    <s v="3108485772"/>
    <x v="1112"/>
    <x v="35"/>
    <s v="190579100008100201"/>
    <x v="34"/>
    <x v="4"/>
    <s v="Region Nordeste"/>
    <x v="0"/>
    <x v="0"/>
    <x v="0"/>
    <x v="1105"/>
    <s v="6 días 17:22"/>
    <x v="948"/>
    <x v="1"/>
    <s v="SIN DATO"/>
    <s v="SIN DATO"/>
    <s v="SIN DATO"/>
    <s v="SIN DATO"/>
    <n v="-74.398809760000006"/>
    <n v="6.4902308900000003"/>
    <s v="SUR-ENE"/>
    <x v="2"/>
    <s v="1"/>
    <x v="1"/>
  </r>
  <r>
    <x v="1113"/>
    <x v="3"/>
    <s v="NUEVO"/>
    <s v="ENEMVI"/>
    <d v="2026-02-24T18:05:41"/>
    <x v="1107"/>
    <n v="1038410164"/>
    <s v="MAURICIO ANDRES GOMEZ HERNANDEZ"/>
    <s v="SIN DATOS"/>
    <s v="3147258880"/>
    <x v="1113"/>
    <x v="23"/>
    <s v="190616200351556000"/>
    <x v="23"/>
    <x v="6"/>
    <s v="ORIENTE-RMRT-Edwin F. Feria Torres"/>
    <x v="1"/>
    <x v="0"/>
    <x v="5"/>
    <x v="1106"/>
    <s v="6 días 18:05"/>
    <x v="949"/>
    <x v="1"/>
    <s v="SIN DATO"/>
    <s v="SIN DATO"/>
    <s v="SIN DATO"/>
    <s v="SIN DATO"/>
    <n v="-75.412038999999993"/>
    <n v="6.1825758200000003"/>
    <s v="SUR-ENE"/>
    <x v="1"/>
    <s v="1"/>
    <x v="1"/>
  </r>
  <r>
    <x v="1114"/>
    <x v="0"/>
    <s v="CAMBI"/>
    <s v="ENERES"/>
    <d v="2026-02-24T18:09:55"/>
    <x v="1108"/>
    <n v="16928598"/>
    <s v="MILTON FERNANDO MORALES IDARRAGA"/>
    <s v="SIN DATOS"/>
    <s v="3114762063"/>
    <x v="1114"/>
    <x v="8"/>
    <s v="053774203100300000"/>
    <x v="8"/>
    <x v="5"/>
    <s v="METROSUR Vin. Leg. Ref. Concentrada"/>
    <x v="0"/>
    <x v="0"/>
    <x v="0"/>
    <x v="1107"/>
    <s v="6 días 18:09"/>
    <x v="950"/>
    <x v="0"/>
    <s v="SIN DATO"/>
    <s v="SIN DATO"/>
    <s v="SIN DATO"/>
    <s v="SIN DATO"/>
    <n v="-75.591434500000005"/>
    <n v="6.2400785000000001"/>
    <s v="SUR-ENE"/>
    <x v="0"/>
    <s v="2"/>
    <x v="0"/>
  </r>
  <r>
    <x v="1115"/>
    <x v="2"/>
    <s v="NUEVO"/>
    <s v="ENENOR"/>
    <d v="2026-02-25T06:53:04"/>
    <x v="1109"/>
    <n v="43621784"/>
    <s v="ALEJANDRA MARIA SAÑUDO PEREZ"/>
    <s v="SIN DATOS"/>
    <s v="3116148922"/>
    <x v="1115"/>
    <x v="22"/>
    <s v="190607200606804005"/>
    <x v="22"/>
    <x v="4"/>
    <s v="Revisor Instalac. Regadas Oriente"/>
    <x v="1"/>
    <x v="0"/>
    <x v="1"/>
    <x v="1108"/>
    <s v="5 días 06:53"/>
    <x v="951"/>
    <x v="1"/>
    <s v="SIN DATO"/>
    <s v="SIN DATO"/>
    <s v="SIN DATO"/>
    <s v="SIN DATO"/>
    <n v="-75.475776600000003"/>
    <n v="6.1061148300000001"/>
    <s v="SUR-ENE"/>
    <x v="1"/>
    <s v="1"/>
    <x v="1"/>
  </r>
  <r>
    <x v="1116"/>
    <x v="0"/>
    <s v="NUEVO"/>
    <s v="ENERES"/>
    <d v="2026-02-25T07:13:55"/>
    <x v="1110"/>
    <n v="15265497"/>
    <s v="MARTIN JULIAN PEREZ BEDOYA"/>
    <s v="8562104"/>
    <s v="3216458369"/>
    <x v="1116"/>
    <x v="25"/>
    <s v="190240100038700003"/>
    <x v="25"/>
    <x v="1"/>
    <s v="Region Occidente"/>
    <x v="0"/>
    <x v="0"/>
    <x v="0"/>
    <x v="1109"/>
    <s v="5 días 07:13"/>
    <x v="952"/>
    <x v="1"/>
    <s v="SIN DATO"/>
    <s v="SIN DATO"/>
    <s v="SIN DATO"/>
    <s v="SIN DATO"/>
    <n v="-75.76623755"/>
    <n v="6.3263288400000004"/>
    <s v="SUR-ENE"/>
    <x v="4"/>
    <s v="1"/>
    <x v="1"/>
  </r>
  <r>
    <x v="1117"/>
    <x v="0"/>
    <s v="NUEVO"/>
    <s v="ENERES"/>
    <d v="2026-02-25T07:52:08"/>
    <x v="1111"/>
    <n v="43862527"/>
    <s v="YUDI PATRICIA CASTRO BEDOYA"/>
    <s v="SIN DATOS"/>
    <s v="3222635257"/>
    <x v="1117"/>
    <x v="19"/>
    <s v="190400100033040301"/>
    <x v="19"/>
    <x v="1"/>
    <s v="Revisor Instalac. Regadas Oriente"/>
    <x v="0"/>
    <x v="0"/>
    <x v="0"/>
    <x v="1110"/>
    <s v="5 días 07:52"/>
    <x v="587"/>
    <x v="1"/>
    <s v="SIN DATO"/>
    <s v="SIN DATO"/>
    <s v="SIN DATO"/>
    <s v="SIN DATO"/>
    <n v="-75.358169000000004"/>
    <n v="5.9745559999999998"/>
    <s v="SUR-ENE"/>
    <x v="1"/>
    <s v="1"/>
    <x v="1"/>
  </r>
  <r>
    <x v="1118"/>
    <x v="0"/>
    <s v="NUEVO"/>
    <s v="ENERES"/>
    <d v="2026-02-25T07:52:24"/>
    <x v="1112"/>
    <n v="1046917199"/>
    <s v="JUAN DAVID MENESES ARREDONDO"/>
    <s v="SIN DATOS"/>
    <s v="3116485562"/>
    <x v="1118"/>
    <x v="2"/>
    <s v="900057360001997012"/>
    <x v="2"/>
    <x v="1"/>
    <s v="Region Nordeste"/>
    <x v="0"/>
    <x v="0"/>
    <x v="0"/>
    <x v="1111"/>
    <s v="5 días 07:52"/>
    <x v="953"/>
    <x v="0"/>
    <s v="SIN DATO"/>
    <s v="SIN DATO"/>
    <s v="SIN DATO"/>
    <s v="SIN DATO"/>
    <n v="-74.641613749000001"/>
    <n v="7.2680489580000698"/>
    <s v="SUR-ENE"/>
    <x v="2"/>
    <s v="1"/>
    <x v="0"/>
  </r>
  <r>
    <x v="1119"/>
    <x v="0"/>
    <s v="NUEVO"/>
    <s v="ENERES"/>
    <d v="2026-02-25T08:17:17"/>
    <x v="1113"/>
    <n v="22128512"/>
    <s v="MARIA BERNARDA BEDOYA DE ARANGO"/>
    <s v="SIN DATOS"/>
    <s v="3104708305"/>
    <x v="1119"/>
    <x v="8"/>
    <s v="055028008100399901"/>
    <x v="8"/>
    <x v="1"/>
    <s v="Revisor Instal. Regadas Metrosur"/>
    <x v="0"/>
    <x v="0"/>
    <x v="0"/>
    <x v="1112"/>
    <s v="5 días 08:17"/>
    <x v="954"/>
    <x v="0"/>
    <s v="SIN DATO"/>
    <s v="SIN DATO"/>
    <s v="SIN DATO"/>
    <s v="SIN DATO"/>
    <n v="-75.532510950000002"/>
    <n v="6.2367491900000003"/>
    <s v="SUR-ENE"/>
    <x v="0"/>
    <s v="1"/>
    <x v="0"/>
  </r>
  <r>
    <x v="1120"/>
    <x v="0"/>
    <s v="NUEVO"/>
    <s v="ENERES"/>
    <d v="2026-02-25T08:20:50"/>
    <x v="1114"/>
    <n v="8027369"/>
    <s v="JUAN CARLOS LONDOÑO LAGOS"/>
    <s v="5775179"/>
    <s v="3046665432"/>
    <x v="1120"/>
    <x v="37"/>
    <s v="161112700000000003"/>
    <x v="36"/>
    <x v="1"/>
    <s v="Revisor Instal. Regadas Metrosur"/>
    <x v="1"/>
    <x v="0"/>
    <x v="1"/>
    <x v="1113"/>
    <s v="5 días 08:20"/>
    <x v="428"/>
    <x v="1"/>
    <s v="3/03/2026 22:24:05"/>
    <s v="ANULADO"/>
    <s v="JUAN SEBASTIAN AGUILAR FONSECA"/>
    <s v="605 Requiere movimiento de redes red 7,6 pasa por encima de techo."/>
    <n v="-75.620781969999996"/>
    <n v="6.0858138799999999"/>
    <s v="SUR-ENE"/>
    <x v="0"/>
    <s v="1"/>
    <x v="1"/>
  </r>
  <r>
    <x v="1121"/>
    <x v="1"/>
    <s v="NUEVO"/>
    <s v="ENECNX"/>
    <d v="2026-02-25T08:23:13"/>
    <x v="1115"/>
    <n v="43643353"/>
    <s v="MORELIA LUCIA GONZALEZ HOYOS"/>
    <s v="SIN DATOS"/>
    <s v="3004154561"/>
    <x v="1121"/>
    <x v="56"/>
    <s v="190313200670650002"/>
    <x v="55"/>
    <x v="3"/>
    <s v="Revisor Punto de Conexión Oriente"/>
    <x v="1"/>
    <x v="0"/>
    <x v="4"/>
    <x v="1114"/>
    <s v="5 días 08:23"/>
    <x v="135"/>
    <x v="3"/>
    <s v="SIN DATO"/>
    <s v="SIN DATO"/>
    <s v="SIN DATO"/>
    <s v="SIN DATO"/>
    <n v="-75.092398689999996"/>
    <n v="6.1352547700000004"/>
    <s v="SUR-ENE"/>
    <x v="1"/>
    <s v="1"/>
    <x v="3"/>
  </r>
  <r>
    <x v="1122"/>
    <x v="0"/>
    <s v="NUEVO"/>
    <s v="ENERES"/>
    <d v="2026-02-25T08:28:32"/>
    <x v="1116"/>
    <n v="8417234"/>
    <s v="LUIS NEVARDO GUARIN SERNA"/>
    <s v="SIN DATOS"/>
    <s v="3217465881"/>
    <x v="303"/>
    <x v="41"/>
    <s v="190234200563165002"/>
    <x v="40"/>
    <x v="1"/>
    <s v="Region Occidente"/>
    <x v="1"/>
    <x v="0"/>
    <x v="1"/>
    <x v="1115"/>
    <s v="5 días 08:28"/>
    <x v="955"/>
    <x v="1"/>
    <s v="SIN DATO"/>
    <s v="SIN DATO"/>
    <s v="SIN DATO"/>
    <s v="SIN DATO"/>
    <n v="-76.240224449999999"/>
    <n v="6.9897663200000002"/>
    <s v="SUR-ENE"/>
    <x v="4"/>
    <s v="1"/>
    <x v="1"/>
  </r>
  <r>
    <x v="1123"/>
    <x v="0"/>
    <s v="NUEVO"/>
    <s v="ENERES"/>
    <d v="2026-02-25T08:32:10"/>
    <x v="1117"/>
    <n v="1001471751"/>
    <s v="FRANCY MILENA VALENCIA ZAPATA"/>
    <s v="SIN DATOS"/>
    <s v="3222635257"/>
    <x v="1122"/>
    <x v="19"/>
    <s v="190400100017012301"/>
    <x v="19"/>
    <x v="1"/>
    <s v="Revisor Instalac. Regadas Oriente"/>
    <x v="0"/>
    <x v="0"/>
    <x v="0"/>
    <x v="1116"/>
    <s v="5 días 08:32"/>
    <x v="367"/>
    <x v="1"/>
    <s v="SIN DATO"/>
    <s v="SIN DATO"/>
    <s v="SIN DATO"/>
    <s v="SIN DATO"/>
    <n v="-75.359154610000004"/>
    <n v="5.97185305"/>
    <s v="SUR-ENE"/>
    <x v="1"/>
    <s v="1"/>
    <x v="1"/>
  </r>
  <r>
    <x v="1124"/>
    <x v="0"/>
    <s v="NUEVO"/>
    <s v="ENERES"/>
    <d v="2026-02-25T08:35:44"/>
    <x v="1118"/>
    <n v="1038417459"/>
    <s v="CRISTIAN CAMILO CASTAÑO QUINTERO"/>
    <s v="SIN DATOS"/>
    <s v="3196181249"/>
    <x v="1123"/>
    <x v="33"/>
    <s v="190149200601993003"/>
    <x v="33"/>
    <x v="1"/>
    <s v="Revisor Instalac. Regadas Oriente"/>
    <x v="1"/>
    <x v="0"/>
    <x v="1"/>
    <x v="1117"/>
    <s v="5 días 08:35"/>
    <x v="956"/>
    <x v="1"/>
    <s v="SIN DATO"/>
    <s v="SIN DATO"/>
    <s v="SIN DATO"/>
    <s v="SIN DATO"/>
    <n v="-75.306479539999998"/>
    <n v="6.1117702500000002"/>
    <s v="SUR-ENE"/>
    <x v="1"/>
    <s v="1"/>
    <x v="1"/>
  </r>
  <r>
    <x v="1125"/>
    <x v="0"/>
    <s v="NUEVO"/>
    <s v="ENEDOM"/>
    <d v="2026-02-25T08:36:00"/>
    <x v="1119"/>
    <n v="42941829"/>
    <s v="DIANA PATRICIA AREIZA GUERRA"/>
    <s v="SIN DATOS"/>
    <s v="3128947661"/>
    <x v="1124"/>
    <x v="27"/>
    <s v="190604100279545004"/>
    <x v="27"/>
    <x v="2"/>
    <s v="Region Nordeste"/>
    <x v="0"/>
    <x v="0"/>
    <x v="3"/>
    <x v="1118"/>
    <s v="5 días 08:36"/>
    <x v="957"/>
    <x v="1"/>
    <s v="SIN DATO"/>
    <s v="SIN DATO"/>
    <s v="SIN DATO"/>
    <s v="SIN DATO"/>
    <n v="-74.704343919999999"/>
    <n v="7.0360251800000002"/>
    <s v="SUR-ENE"/>
    <x v="2"/>
    <s v="1"/>
    <x v="1"/>
  </r>
  <r>
    <x v="1126"/>
    <x v="0"/>
    <s v="NUEVO"/>
    <s v="ENERES"/>
    <d v="2026-02-25T08:39:07"/>
    <x v="1120"/>
    <n v="43273900"/>
    <s v="AIDA ENIT ARBOLEDA LOPERA"/>
    <s v="SIN DATOS"/>
    <s v="3508902286"/>
    <x v="1125"/>
    <x v="8"/>
    <s v="114013395000000009"/>
    <x v="8"/>
    <x v="1"/>
    <s v="Revisor Instal. Regadas Metrosur"/>
    <x v="0"/>
    <x v="0"/>
    <x v="0"/>
    <x v="1119"/>
    <s v="5 días 08:39"/>
    <x v="958"/>
    <x v="0"/>
    <s v="SIN DATO"/>
    <s v="SIN DATO"/>
    <s v="SIN DATO"/>
    <s v="SIN DATO"/>
    <n v="-75.610681479999997"/>
    <n v="6.20453089"/>
    <s v="SUR-ENE"/>
    <x v="0"/>
    <s v="1"/>
    <x v="0"/>
  </r>
  <r>
    <x v="1127"/>
    <x v="0"/>
    <s v="NUEVO"/>
    <s v="ENERES"/>
    <d v="2026-02-25T08:39:46"/>
    <x v="1121"/>
    <n v="15345988"/>
    <s v="CARLOS ALBERTO MONTOYA MONTOYA"/>
    <s v="SIN DATOS"/>
    <s v="3023366446"/>
    <x v="1126"/>
    <x v="59"/>
    <s v="017423112000600000"/>
    <x v="58"/>
    <x v="1"/>
    <s v="Revisor Instal. Regadas Metrosur"/>
    <x v="0"/>
    <x v="0"/>
    <x v="0"/>
    <x v="1120"/>
    <s v="5 días 08:39"/>
    <x v="958"/>
    <x v="0"/>
    <s v="SIN DATO"/>
    <s v="SIN DATO"/>
    <s v="SIN DATO"/>
    <s v="SIN DATO"/>
    <n v="-75.615981000000005"/>
    <n v="6.149095"/>
    <s v="SUR-ENE"/>
    <x v="0"/>
    <s v="1"/>
    <x v="0"/>
  </r>
  <r>
    <x v="1128"/>
    <x v="0"/>
    <s v="NUEVO"/>
    <s v="ENERES"/>
    <d v="2026-02-25T08:43:13"/>
    <x v="1122"/>
    <n v="70161425"/>
    <s v="HUMBERTO MONSALVE GAVIRIA"/>
    <s v="SIN DATOS"/>
    <s v="3146530228"/>
    <x v="1127"/>
    <x v="3"/>
    <s v="190649100077960000"/>
    <x v="12"/>
    <x v="1"/>
    <s v="Revisor Instalac. Regadas Oriente"/>
    <x v="0"/>
    <x v="0"/>
    <x v="0"/>
    <x v="1121"/>
    <s v="5 días 08:43"/>
    <x v="959"/>
    <x v="1"/>
    <s v="SIN DATO"/>
    <s v="SIN DATO"/>
    <s v="SIN DATO"/>
    <s v="SIN DATO"/>
    <n v="-74.993093329999994"/>
    <n v="6.1896366699999996"/>
    <s v="SUR-ENE"/>
    <x v="1"/>
    <s v="1"/>
    <x v="1"/>
  </r>
  <r>
    <x v="1129"/>
    <x v="2"/>
    <s v="NUEVO"/>
    <s v="ENENOR"/>
    <d v="2026-02-25T08:46:19"/>
    <x v="1123"/>
    <n v="98484189"/>
    <s v="OVER ALBERTO DUQUE MARIN"/>
    <s v="SIN DATOS"/>
    <s v="3136205765"/>
    <x v="1128"/>
    <x v="29"/>
    <s v="190657100039195001"/>
    <x v="29"/>
    <x v="4"/>
    <s v="Region Nordeste"/>
    <x v="0"/>
    <x v="0"/>
    <x v="0"/>
    <x v="1122"/>
    <s v="4 días 13:15"/>
    <x v="185"/>
    <x v="1"/>
    <s v="SIN DATO"/>
    <s v="SIN DATO"/>
    <s v="SIN DATO"/>
    <s v="SIN DATO"/>
    <n v="-74.831395000000001"/>
    <n v="6.4970530000000002"/>
    <s v="SUR-ENE"/>
    <x v="2"/>
    <s v="1"/>
    <x v="1"/>
  </r>
  <r>
    <x v="1130"/>
    <x v="0"/>
    <s v="NUEVO"/>
    <s v="ENERES"/>
    <d v="2026-02-25T08:47:27"/>
    <x v="1124"/>
    <n v="43512578"/>
    <s v="MARIA EUGENIA GIRALDO ZAPATA"/>
    <s v="5912382"/>
    <s v="3228774338"/>
    <x v="1129"/>
    <x v="4"/>
    <s v="181055205000000001"/>
    <x v="4"/>
    <x v="1"/>
    <s v="Revisor Instalac. Regadas Oriente"/>
    <x v="1"/>
    <x v="0"/>
    <x v="1"/>
    <x v="1123"/>
    <s v="5 días 08:47"/>
    <x v="592"/>
    <x v="1"/>
    <s v="SIN DATO"/>
    <s v="SIN DATO"/>
    <s v="SIN DATO"/>
    <s v="SIN DATO"/>
    <n v="-75.203045930000002"/>
    <n v="6.2210891300000002"/>
    <s v="SUR-ENE"/>
    <x v="1"/>
    <s v="1"/>
    <x v="1"/>
  </r>
  <r>
    <x v="1131"/>
    <x v="0"/>
    <s v="NUEVO"/>
    <s v="ENERES"/>
    <d v="2026-02-25T08:52:12"/>
    <x v="1125"/>
    <n v="98578218"/>
    <s v="EDGAR JAIME ESCORCIA MUÑOZ"/>
    <s v="5241101"/>
    <s v="3015053555"/>
    <x v="1130"/>
    <x v="4"/>
    <s v="181055424600000016"/>
    <x v="4"/>
    <x v="1"/>
    <s v="Revisor Instalac. Regadas Oriente"/>
    <x v="1"/>
    <x v="0"/>
    <x v="1"/>
    <x v="1124"/>
    <s v="5 días 08:52"/>
    <x v="842"/>
    <x v="1"/>
    <s v="SIN DATO"/>
    <s v="SIN DATO"/>
    <s v="SIN DATO"/>
    <s v="SIN DATO"/>
    <n v="-75.245647770000005"/>
    <n v="6.1755836200000003"/>
    <s v="SUR-ENE"/>
    <x v="1"/>
    <s v="1"/>
    <x v="1"/>
  </r>
  <r>
    <x v="1132"/>
    <x v="0"/>
    <s v="NUEVO"/>
    <s v="ENERES"/>
    <d v="2026-02-25T08:58:03"/>
    <x v="1126"/>
    <n v="1039469729"/>
    <s v="JUAN DANIEL RESTREPO JARAMILLO"/>
    <s v="SIN DATOS"/>
    <s v="3193844921"/>
    <x v="1131"/>
    <x v="2"/>
    <s v="190736104110255002"/>
    <x v="2"/>
    <x v="1"/>
    <s v="Region Nordeste"/>
    <x v="0"/>
    <x v="0"/>
    <x v="0"/>
    <x v="1125"/>
    <s v="5 días 08:58"/>
    <x v="960"/>
    <x v="1"/>
    <s v="SIN DATO"/>
    <s v="SIN DATO"/>
    <s v="SIN DATO"/>
    <s v="SIN DATO"/>
    <n v="-74.696145000000001"/>
    <n v="7.0922650000000003"/>
    <s v="SUR-ENE"/>
    <x v="2"/>
    <s v="1"/>
    <x v="1"/>
  </r>
  <r>
    <x v="1133"/>
    <x v="0"/>
    <s v="NUEVO"/>
    <s v="ENERES"/>
    <d v="2026-02-25T09:00:13"/>
    <x v="1127"/>
    <n v="98484189"/>
    <s v="OVER ALBERTO DUQUE MARIN"/>
    <s v="SIN DATOS"/>
    <s v="3136205765"/>
    <x v="1132"/>
    <x v="29"/>
    <s v="190657100039195002"/>
    <x v="29"/>
    <x v="1"/>
    <s v="Region Nordeste"/>
    <x v="0"/>
    <x v="0"/>
    <x v="0"/>
    <x v="1126"/>
    <s v="5 días 09:00"/>
    <x v="961"/>
    <x v="1"/>
    <s v="SIN DATO"/>
    <s v="SIN DATO"/>
    <s v="SIN DATO"/>
    <s v="SIN DATO"/>
    <n v="-74.831395000000001"/>
    <n v="6.4970530000000002"/>
    <s v="SUR-ENE"/>
    <x v="2"/>
    <s v="1"/>
    <x v="1"/>
  </r>
  <r>
    <x v="1134"/>
    <x v="1"/>
    <s v="NUEVO"/>
    <s v="ENECNX"/>
    <d v="2026-02-25T09:00:58"/>
    <x v="1128"/>
    <n v="71763905"/>
    <s v="HUGO FERNANDO ACEVEDO MOLINA"/>
    <s v="5898816"/>
    <s v="3113678050"/>
    <x v="1133"/>
    <x v="5"/>
    <s v="190440200823000002"/>
    <x v="5"/>
    <x v="3"/>
    <s v="Revisor Punto de Conexión Oriente"/>
    <x v="1"/>
    <x v="0"/>
    <x v="4"/>
    <x v="1127"/>
    <s v="5 días 09:00"/>
    <x v="135"/>
    <x v="3"/>
    <s v="SIN DATO"/>
    <s v="SIN DATO"/>
    <s v="SIN DATO"/>
    <s v="SIN DATO"/>
    <n v="-75.281626000000003"/>
    <n v="6.2106329999999996"/>
    <s v="SUR-ENE"/>
    <x v="1"/>
    <s v="1"/>
    <x v="3"/>
  </r>
  <r>
    <x v="1135"/>
    <x v="0"/>
    <s v="NUEVO"/>
    <s v="ENEDOM"/>
    <d v="2026-03-03T10:10:37"/>
    <x v="1129"/>
    <n v="1017195483"/>
    <s v="CINDY JOHANA TABARES VELASQUEZ"/>
    <s v="SIN DATOS"/>
    <s v="3046280393"/>
    <x v="1134"/>
    <x v="8"/>
    <s v="055917602440590001"/>
    <x v="8"/>
    <x v="0"/>
    <s v="Habilitación Viviendas Metrosur"/>
    <x v="0"/>
    <x v="0"/>
    <x v="0"/>
    <x v="1128"/>
    <s v="0 días 10:10"/>
    <x v="264"/>
    <x v="1"/>
    <s v="2/03/2026 16:33:04"/>
    <s v="EFECTIVO PARA HV"/>
    <s v="JONNY ALEXANDER GUZMAN CONTRERAS"/>
    <s v="Hv más pase más bornera "/>
    <n v="-75.606256459999997"/>
    <n v="6.2750009200000001"/>
    <s v="SUR-ENE"/>
    <x v="0"/>
    <s v="1"/>
    <x v="1"/>
  </r>
  <r>
    <x v="1136"/>
    <x v="0"/>
    <s v="NUEVO"/>
    <s v="ENERES"/>
    <d v="2026-02-25T09:02:17"/>
    <x v="1130"/>
    <n v="1044100102"/>
    <s v="CARLOS MARIO IDARRAGA FRANCO"/>
    <s v="SIN DATOS"/>
    <s v="3146659596"/>
    <x v="1135"/>
    <x v="58"/>
    <s v="190690100056200003"/>
    <x v="57"/>
    <x v="1"/>
    <s v="Region Nordeste"/>
    <x v="0"/>
    <x v="0"/>
    <x v="0"/>
    <x v="1129"/>
    <s v="5 días 09:02"/>
    <x v="962"/>
    <x v="1"/>
    <s v="SIN DATO"/>
    <s v="SIN DATO"/>
    <s v="SIN DATO"/>
    <s v="SIN DATO"/>
    <n v="-75.162631750000003"/>
    <n v="6.4700155700000002"/>
    <s v="SUR-ENE"/>
    <x v="2"/>
    <s v="1"/>
    <x v="1"/>
  </r>
  <r>
    <x v="1137"/>
    <x v="0"/>
    <s v="NUEVO"/>
    <s v="ENERES"/>
    <d v="2026-02-25T09:05:04"/>
    <x v="1131"/>
    <n v="98677134"/>
    <s v="JHON JAIRO OCAMPO BERRIO"/>
    <s v="SIN DATOS"/>
    <s v="3218405121"/>
    <x v="1136"/>
    <x v="54"/>
    <s v="190483100189200202"/>
    <x v="53"/>
    <x v="1"/>
    <s v="Revisor Instalac. Regadas Oriente"/>
    <x v="0"/>
    <x v="0"/>
    <x v="0"/>
    <x v="1130"/>
    <s v="5 días 09:05"/>
    <x v="963"/>
    <x v="1"/>
    <s v="SIN DATO"/>
    <s v="SIN DATO"/>
    <s v="SIN DATO"/>
    <s v="SIN DATO"/>
    <n v="-75.178665659999993"/>
    <n v="5.6096590700000002"/>
    <s v="SUR-ENE"/>
    <x v="1"/>
    <s v="1"/>
    <x v="1"/>
  </r>
  <r>
    <x v="1138"/>
    <x v="0"/>
    <s v="NUEVO"/>
    <s v="ENEDOM"/>
    <d v="2026-03-03T10:10:59"/>
    <x v="1132"/>
    <n v="50941495"/>
    <s v="ARELIS ESTER RUIZ NARVAEZ"/>
    <s v="2845348"/>
    <s v="3105017821"/>
    <x v="1137"/>
    <x v="8"/>
    <s v="055225226550630000"/>
    <x v="8"/>
    <x v="0"/>
    <s v="Habilitación Viviendas Metrosur"/>
    <x v="0"/>
    <x v="0"/>
    <x v="0"/>
    <x v="1131"/>
    <s v="0 días 10:10"/>
    <x v="264"/>
    <x v="1"/>
    <s v="2/03/2026 14:50:41"/>
    <s v="EFECTIVO PARA HV"/>
    <s v="CARLOS MARIO IDARRAGA MEJIA"/>
    <s v="HV más pasé 1 piso trafo 42607"/>
    <n v="-75.544012609999996"/>
    <n v="6.2468569299999999"/>
    <s v="SUR-ENE"/>
    <x v="0"/>
    <s v="1"/>
    <x v="1"/>
  </r>
  <r>
    <x v="1139"/>
    <x v="0"/>
    <s v="NUEVO"/>
    <s v="ENEDOM"/>
    <d v="2026-03-03T10:11:19"/>
    <x v="1133"/>
    <n v="50941495"/>
    <s v="ARELIS ESTER RUIZ NARVAEZ"/>
    <s v="2845348"/>
    <s v="3105017821"/>
    <x v="1138"/>
    <x v="8"/>
    <s v="055225226550630101"/>
    <x v="8"/>
    <x v="0"/>
    <s v="Habilitación Viviendas Metrosur"/>
    <x v="0"/>
    <x v="0"/>
    <x v="0"/>
    <x v="1132"/>
    <s v="0 días 10:11"/>
    <x v="505"/>
    <x v="1"/>
    <s v="2/03/2026 14:51:33"/>
    <s v="EFECTIVO PARA HV"/>
    <s v="CARLOS MARIO IDARRAGA MEJIA"/>
    <s v="HV más interna 1 piso trafo 42607"/>
    <n v="-75.544012609999996"/>
    <n v="6.2468569299999999"/>
    <s v="SUR-ENE"/>
    <x v="0"/>
    <s v="1"/>
    <x v="1"/>
  </r>
  <r>
    <x v="1140"/>
    <x v="1"/>
    <s v="NUEVO"/>
    <s v="ENECNX"/>
    <d v="2026-02-25T09:09:19"/>
    <x v="1134"/>
    <n v="71748580"/>
    <s v="DARIO ANDRES ZAPATA ARCILA"/>
    <s v="SIN DATOS"/>
    <s v="3122080992"/>
    <x v="1139"/>
    <x v="33"/>
    <s v="190149200692810000"/>
    <x v="33"/>
    <x v="3"/>
    <s v="Revisor Punto de Conexión Oriente"/>
    <x v="1"/>
    <x v="0"/>
    <x v="4"/>
    <x v="1133"/>
    <s v="5 días 09:09"/>
    <x v="135"/>
    <x v="3"/>
    <s v="SIN DATO"/>
    <s v="SIN DATO"/>
    <s v="SIN DATO"/>
    <s v="SIN DATO"/>
    <n v="-75.358806000000001"/>
    <n v="6.0890680000000001"/>
    <s v="SUR-ENE"/>
    <x v="1"/>
    <s v="1"/>
    <x v="3"/>
  </r>
  <r>
    <x v="1141"/>
    <x v="2"/>
    <s v="NUEVO"/>
    <s v="ENENOR"/>
    <d v="2026-02-25T09:09:26"/>
    <x v="1135"/>
    <n v="901510702"/>
    <s v="OPERACIONES JARDINES S.A.S"/>
    <s v="4078763"/>
    <s v="3014576713"/>
    <x v="1140"/>
    <x v="23"/>
    <s v="190617200615200039"/>
    <x v="23"/>
    <x v="4"/>
    <s v="Revisor Instalac. Regadas Oriente"/>
    <x v="1"/>
    <x v="0"/>
    <x v="1"/>
    <x v="1134"/>
    <s v="5 días 09:09"/>
    <x v="964"/>
    <x v="1"/>
    <s v="SIN DATO"/>
    <s v="SIN DATO"/>
    <s v="SIN DATO"/>
    <s v="SIN DATO"/>
    <n v="-75.421062250000006"/>
    <n v="6.1231384899999997"/>
    <s v="SUR-ENE"/>
    <x v="1"/>
    <s v="1"/>
    <x v="1"/>
  </r>
  <r>
    <x v="1142"/>
    <x v="3"/>
    <s v="NUEVO"/>
    <s v="ENEMVI"/>
    <d v="2026-02-25T09:11:38"/>
    <x v="1136"/>
    <n v="890984312"/>
    <s v="MUNICIPIO DE REMEDIOS"/>
    <s v="SIN DATOS"/>
    <s v="3007622744"/>
    <x v="1141"/>
    <x v="23"/>
    <s v="900056150001678583"/>
    <x v="23"/>
    <x v="6"/>
    <s v="ORIENTE-RMRT-Edwin F. Feria Torres"/>
    <x v="0"/>
    <x v="0"/>
    <x v="8"/>
    <x v="1135"/>
    <s v="5 días 09:11"/>
    <x v="846"/>
    <x v="1"/>
    <s v="SIN DATO"/>
    <s v="SIN DATO"/>
    <s v="SIN DATO"/>
    <s v="SIN DATO"/>
    <n v="-75.410936840999995"/>
    <n v="6.1513271930000402"/>
    <s v="SUR-ENE"/>
    <x v="1"/>
    <s v="1"/>
    <x v="1"/>
  </r>
  <r>
    <x v="1143"/>
    <x v="0"/>
    <s v="NUEVO"/>
    <s v="ENERES"/>
    <d v="2026-02-25T09:14:56"/>
    <x v="1137"/>
    <n v="43481578"/>
    <s v="LUZ MARINA PORRAS MONTOYA"/>
    <s v="SIN DATOS"/>
    <s v="3116101502"/>
    <x v="1142"/>
    <x v="5"/>
    <s v="190439100122737004"/>
    <x v="5"/>
    <x v="1"/>
    <s v="Revisor Instalac. Regadas Oriente"/>
    <x v="0"/>
    <x v="0"/>
    <x v="0"/>
    <x v="1136"/>
    <s v="5 días 09:14"/>
    <x v="662"/>
    <x v="1"/>
    <s v="SIN DATO"/>
    <s v="SIN DATO"/>
    <s v="SIN DATO"/>
    <s v="SIN DATO"/>
    <n v="-75.331095840000003"/>
    <n v="6.1717890400000002"/>
    <s v="SUR-ENE"/>
    <x v="1"/>
    <s v="1"/>
    <x v="1"/>
  </r>
  <r>
    <x v="1144"/>
    <x v="2"/>
    <s v="NUEVO"/>
    <s v="ENENOR"/>
    <d v="2026-02-25T09:15:49"/>
    <x v="1138"/>
    <n v="70056435"/>
    <s v="MARCO FIDEL MARIN OSORIO"/>
    <s v="2632775"/>
    <s v="3137817582"/>
    <x v="1143"/>
    <x v="61"/>
    <s v="190411200550080001"/>
    <x v="60"/>
    <x v="4"/>
    <s v="Region Occidente"/>
    <x v="1"/>
    <x v="0"/>
    <x v="1"/>
    <x v="1137"/>
    <s v="5 días 09:15"/>
    <x v="461"/>
    <x v="1"/>
    <s v="SIN DATO"/>
    <s v="SIN DATO"/>
    <s v="SIN DATO"/>
    <s v="SIN DATO"/>
    <n v="-75.783510079999999"/>
    <n v="6.66010613"/>
    <s v="SUR-ENE"/>
    <x v="4"/>
    <s v="1"/>
    <x v="1"/>
  </r>
  <r>
    <x v="1145"/>
    <x v="3"/>
    <s v="NUEVO"/>
    <s v="ENEMVI"/>
    <d v="2026-02-25T09:21:57"/>
    <x v="1139"/>
    <n v="43483789"/>
    <s v="ISABEL CRISTINA PINO MONSALVE"/>
    <s v="8631568"/>
    <s v="3166970019"/>
    <x v="1144"/>
    <x v="42"/>
    <s v="190190100348600000"/>
    <x v="41"/>
    <x v="6"/>
    <s v="NORDESTE RMRT Fabio Andres Chaverra"/>
    <x v="0"/>
    <x v="0"/>
    <x v="8"/>
    <x v="1138"/>
    <s v="5 días 09:21"/>
    <x v="965"/>
    <x v="1"/>
    <s v="SIN DATO"/>
    <s v="SIN DATO"/>
    <s v="SIN DATO"/>
    <s v="SIN DATO"/>
    <n v="-75.078575810000004"/>
    <n v="6.5366404200000003"/>
    <s v="SUR-ENE"/>
    <x v="2"/>
    <s v="1"/>
    <x v="1"/>
  </r>
  <r>
    <x v="1146"/>
    <x v="0"/>
    <s v="NUEVO"/>
    <s v="ENERES"/>
    <d v="2026-02-25T09:30:07"/>
    <x v="1140"/>
    <n v="21386111"/>
    <s v="MARIA EUGENIA RODRIGUEZ VELEZ"/>
    <s v="SIN DATOS"/>
    <s v="3005463835"/>
    <x v="1145"/>
    <x v="8"/>
    <s v="051710101000620202"/>
    <x v="8"/>
    <x v="1"/>
    <s v="Revisor Instal. Regadas Metrosur"/>
    <x v="0"/>
    <x v="0"/>
    <x v="0"/>
    <x v="1139"/>
    <s v="5 días 09:30"/>
    <x v="966"/>
    <x v="0"/>
    <s v="SIN DATO"/>
    <s v="SIN DATO"/>
    <s v="SIN DATO"/>
    <s v="SIN DATO"/>
    <n v="-75.594631089999993"/>
    <n v="6.21869125"/>
    <s v="SUR-ENE"/>
    <x v="0"/>
    <s v="1"/>
    <x v="0"/>
  </r>
  <r>
    <x v="1147"/>
    <x v="0"/>
    <s v="NUEVO"/>
    <s v="ENERES"/>
    <d v="2026-02-25T09:33:44"/>
    <x v="1141"/>
    <n v="8470734"/>
    <s v="NELSON DE JESUS DELGADO RODRIGUEZ"/>
    <s v="SIN DATOS"/>
    <s v="3136444322"/>
    <x v="1146"/>
    <x v="48"/>
    <s v="190656200944726000"/>
    <x v="47"/>
    <x v="1"/>
    <s v="Region Occidente"/>
    <x v="1"/>
    <x v="0"/>
    <x v="1"/>
    <x v="1140"/>
    <s v="5 días 09:33"/>
    <x v="967"/>
    <x v="1"/>
    <s v="SIN DATO"/>
    <s v="SIN DATO"/>
    <s v="SIN DATO"/>
    <s v="SIN DATO"/>
    <n v="-75.696309999999997"/>
    <n v="6.4582129999999998"/>
    <s v="SUR-ENE"/>
    <x v="4"/>
    <s v="1"/>
    <x v="1"/>
  </r>
  <r>
    <x v="1148"/>
    <x v="1"/>
    <s v="NUEVO"/>
    <s v="ENECNX"/>
    <d v="2026-02-25T09:40:21"/>
    <x v="1142"/>
    <n v="1039454748"/>
    <s v="STEFANY CASTRILLON ZAPATA"/>
    <s v="SIN DATOS"/>
    <s v="3196178790"/>
    <x v="1147"/>
    <x v="22"/>
    <s v="190607200542345000"/>
    <x v="22"/>
    <x v="3"/>
    <s v="Revisor Punto de Conexión Oriente"/>
    <x v="1"/>
    <x v="0"/>
    <x v="4"/>
    <x v="1141"/>
    <s v="5 días 09:40"/>
    <x v="135"/>
    <x v="3"/>
    <s v="SIN DATO"/>
    <s v="SIN DATO"/>
    <s v="SIN DATO"/>
    <s v="SIN DATO"/>
    <n v="-75.496410479999994"/>
    <n v="6.1150303800000003"/>
    <s v="SUR-ENE"/>
    <x v="1"/>
    <s v="1"/>
    <x v="3"/>
  </r>
  <r>
    <x v="1149"/>
    <x v="1"/>
    <s v="NUEVO"/>
    <s v="ENECNX"/>
    <d v="2026-02-25T09:41:31"/>
    <x v="1143"/>
    <n v="15430287"/>
    <s v="JUAN JAIME RAMIREZ AGUIRRE"/>
    <s v="SIN DATOS"/>
    <s v="3104146470"/>
    <x v="1148"/>
    <x v="22"/>
    <s v="190607200626850000"/>
    <x v="22"/>
    <x v="3"/>
    <s v="Revisor Punto de Conexión Oriente"/>
    <x v="1"/>
    <x v="0"/>
    <x v="4"/>
    <x v="1142"/>
    <s v="5 días 09:41"/>
    <x v="135"/>
    <x v="3"/>
    <s v="SIN DATO"/>
    <s v="SIN DATO"/>
    <s v="SIN DATO"/>
    <s v="SIN DATO"/>
    <n v="-75.49698162"/>
    <n v="6.0769707200000003"/>
    <s v="SUR-ENE"/>
    <x v="1"/>
    <s v="1"/>
    <x v="3"/>
  </r>
  <r>
    <x v="1150"/>
    <x v="3"/>
    <s v="NUEVO"/>
    <s v="ENEMVI"/>
    <d v="2026-02-25T09:41:57"/>
    <x v="1144"/>
    <n v="22069886"/>
    <s v="ROSA EMILA PULGARIN AGUIRRE"/>
    <s v="SIN DATOS"/>
    <s v="3215661241"/>
    <x v="1149"/>
    <x v="58"/>
    <s v="190690200624880000"/>
    <x v="57"/>
    <x v="6"/>
    <s v="NORDESTE RMRT Fabio Andres Chaverra"/>
    <x v="1"/>
    <x v="0"/>
    <x v="5"/>
    <x v="1143"/>
    <s v="5 días 09:41"/>
    <x v="968"/>
    <x v="1"/>
    <s v="SIN DATO"/>
    <s v="SIN DATO"/>
    <s v="SIN DATO"/>
    <s v="SIN DATO"/>
    <n v="-75.108742000000007"/>
    <n v="6.4910688299999997"/>
    <s v="SUR-ENE"/>
    <x v="2"/>
    <s v="1"/>
    <x v="1"/>
  </r>
  <r>
    <x v="1151"/>
    <x v="0"/>
    <s v="NUEVO"/>
    <s v="ENEDOM"/>
    <d v="2026-03-03T14:32:30"/>
    <x v="1145"/>
    <n v="21862957"/>
    <s v="MARIA MERCEDES TRUJILLO ARENAS"/>
    <s v="SIN DATOS"/>
    <s v="3226205431"/>
    <x v="1150"/>
    <x v="8"/>
    <s v="055216105220290110"/>
    <x v="8"/>
    <x v="0"/>
    <s v="Habilitación Viviendas Metrosur"/>
    <x v="0"/>
    <x v="0"/>
    <x v="0"/>
    <x v="1144"/>
    <s v="0 días 14:32"/>
    <x v="244"/>
    <x v="1"/>
    <s v="3/03/2026 15:08:29"/>
    <s v="EFECTIVO PARA HV"/>
    <s v="CARLOS MARIO IDARRAGA MEJIA"/>
    <s v="HV más pasé más bornera 4 piso trafo 335804"/>
    <n v="-75.545724160000006"/>
    <n v="6.2459517399999998"/>
    <s v="SUR-ENE"/>
    <x v="0"/>
    <s v="1"/>
    <x v="1"/>
  </r>
  <r>
    <x v="1152"/>
    <x v="0"/>
    <s v="NUEVO"/>
    <s v="ENERES"/>
    <d v="2026-02-25T09:44:37"/>
    <x v="1146"/>
    <n v="1152203643"/>
    <s v="MARIA LUCERITO CASTAÑO GIRALDO"/>
    <s v="SIN DATOS"/>
    <s v="3233057537"/>
    <x v="1151"/>
    <x v="8"/>
    <s v="083027004330400201"/>
    <x v="8"/>
    <x v="1"/>
    <s v="METROSUR Vin. Leg. Ref. Concentrada"/>
    <x v="0"/>
    <x v="0"/>
    <x v="0"/>
    <x v="1145"/>
    <s v="5 días 09:44"/>
    <x v="969"/>
    <x v="0"/>
    <s v="SIN DATO"/>
    <s v="SIN DATO"/>
    <s v="SIN DATO"/>
    <s v="SIN DATO"/>
    <n v="-75.620920999999996"/>
    <n v="6.2470840000000001"/>
    <s v="SUR-ENE"/>
    <x v="0"/>
    <s v="1"/>
    <x v="0"/>
  </r>
  <r>
    <x v="1153"/>
    <x v="0"/>
    <s v="NUEVO"/>
    <s v="ENERES"/>
    <d v="2026-02-25T09:45:18"/>
    <x v="1147"/>
    <n v="1042090656"/>
    <s v="LUBIN FERNANDO GARCIA JIMENEZ"/>
    <s v="SIN DATOS"/>
    <s v="3225086221"/>
    <x v="1152"/>
    <x v="26"/>
    <s v="190245100016260202"/>
    <x v="26"/>
    <x v="1"/>
    <s v="Region Nordeste"/>
    <x v="0"/>
    <x v="0"/>
    <x v="0"/>
    <x v="1146"/>
    <s v="5 días 09:45"/>
    <x v="970"/>
    <x v="1"/>
    <s v="SIN DATO"/>
    <s v="SIN DATO"/>
    <s v="SIN DATO"/>
    <s v="SIN DATO"/>
    <n v="-74.796763999999996"/>
    <n v="6.8552160000000004"/>
    <s v="SUR-ENE"/>
    <x v="2"/>
    <s v="1"/>
    <x v="1"/>
  </r>
  <r>
    <x v="1154"/>
    <x v="3"/>
    <s v="NUEVO"/>
    <s v="ENEMVI"/>
    <d v="2026-02-25T09:46:55"/>
    <x v="1148"/>
    <n v="3486476"/>
    <s v="LEONEIRO DE JESUS CAMPO CAMPO"/>
    <s v="SIN DATOS"/>
    <s v="3148404743"/>
    <x v="1153"/>
    <x v="2"/>
    <s v="190736103845600000"/>
    <x v="2"/>
    <x v="6"/>
    <s v="NORDESTE RMRT Fabio Andres Chaverra"/>
    <x v="0"/>
    <x v="0"/>
    <x v="8"/>
    <x v="1147"/>
    <s v="5 días 09:46"/>
    <x v="971"/>
    <x v="1"/>
    <s v="SIN DATO"/>
    <s v="SIN DATO"/>
    <s v="SIN DATO"/>
    <s v="SIN DATO"/>
    <n v="-74.694736270000007"/>
    <n v="7.0834920099999996"/>
    <s v="SUR-ENE"/>
    <x v="2"/>
    <s v="1"/>
    <x v="1"/>
  </r>
  <r>
    <x v="1155"/>
    <x v="0"/>
    <s v="NUEVO"/>
    <s v="ENERES"/>
    <d v="2026-02-25T09:48:22"/>
    <x v="1149"/>
    <n v="1152203643"/>
    <s v="MARIA LUCERITO CASTAÑO GIRALDO"/>
    <s v="SIN DATOS"/>
    <s v="3233057537"/>
    <x v="1154"/>
    <x v="8"/>
    <s v="083027004330400202"/>
    <x v="8"/>
    <x v="1"/>
    <s v="METROSUR Vin. Leg. Ref. Concentrada"/>
    <x v="0"/>
    <x v="0"/>
    <x v="0"/>
    <x v="1148"/>
    <s v="5 días 09:48"/>
    <x v="972"/>
    <x v="0"/>
    <s v="SIN DATO"/>
    <s v="SIN DATO"/>
    <s v="SIN DATO"/>
    <s v="SIN DATO"/>
    <n v="-75.620920999999996"/>
    <n v="6.2470840000000001"/>
    <s v="SUR-ENE"/>
    <x v="0"/>
    <s v="1"/>
    <x v="0"/>
  </r>
  <r>
    <x v="1156"/>
    <x v="0"/>
    <s v="NUEVO"/>
    <s v="ENEDOM"/>
    <d v="2026-03-03T10:11:47"/>
    <x v="1150"/>
    <n v="1017195483"/>
    <s v="CINDY JOHANA TABARES VELASQUEZ"/>
    <s v="SIN DATOS"/>
    <s v="3046280393"/>
    <x v="1155"/>
    <x v="8"/>
    <s v="055917602440590100"/>
    <x v="8"/>
    <x v="0"/>
    <s v="Habilitación Viviendas Metrosur"/>
    <x v="0"/>
    <x v="0"/>
    <x v="0"/>
    <x v="1149"/>
    <s v="0 días 10:11"/>
    <x v="505"/>
    <x v="1"/>
    <s v="2/03/2026 16:33:38"/>
    <s v="EFECTIVO PARA HV"/>
    <s v="JONNY ALEXANDER GUZMAN CONTRERAS"/>
    <s v="Hv más pase"/>
    <n v="-75.606256459999997"/>
    <n v="6.2750009200000001"/>
    <s v="SUR-ENE"/>
    <x v="0"/>
    <s v="1"/>
    <x v="1"/>
  </r>
  <r>
    <x v="1157"/>
    <x v="0"/>
    <s v="NUEVO"/>
    <s v="ENEDOM"/>
    <d v="2026-03-03T15:58:15"/>
    <x v="1151"/>
    <n v="71698648"/>
    <s v="PABLO GEOVANNY BETANCUR AGUDELO"/>
    <s v="SIN DATOS"/>
    <s v="3006129501"/>
    <x v="1156"/>
    <x v="0"/>
    <s v="073611007000680107"/>
    <x v="0"/>
    <x v="0"/>
    <s v="Habilitación Viviendas Metrosur"/>
    <x v="0"/>
    <x v="1"/>
    <x v="0"/>
    <x v="1150"/>
    <s v="0 días 15:58"/>
    <x v="973"/>
    <x v="1"/>
    <s v="3/03/2026 15:42:31"/>
    <s v="EFECTIVO PARA HV"/>
    <s v="ROBINSON DE JESUS ALZATE ARANGO"/>
    <s v="Hv+ interna "/>
    <n v="-75.636787760000004"/>
    <n v="6.1717927299999999"/>
    <s v="SUR-ENE"/>
    <x v="0"/>
    <s v="1"/>
    <x v="1"/>
  </r>
  <r>
    <x v="1158"/>
    <x v="0"/>
    <s v="NUEVO"/>
    <s v="ENERES"/>
    <d v="2026-02-25T09:58:41"/>
    <x v="1152"/>
    <n v="1042090656"/>
    <s v="LUBIN FERNANDO GARCIA JIMENEZ"/>
    <s v="SIN DATOS"/>
    <s v="3225086221"/>
    <x v="1157"/>
    <x v="26"/>
    <s v="190245100016260203"/>
    <x v="26"/>
    <x v="1"/>
    <s v="Region Nordeste"/>
    <x v="0"/>
    <x v="0"/>
    <x v="0"/>
    <x v="1151"/>
    <s v="5 días 09:58"/>
    <x v="974"/>
    <x v="1"/>
    <s v="SIN DATO"/>
    <s v="SIN DATO"/>
    <s v="SIN DATO"/>
    <s v="SIN DATO"/>
    <n v="-74.796763999999996"/>
    <n v="6.8552160000000004"/>
    <s v="SUR-ENE"/>
    <x v="2"/>
    <s v="1"/>
    <x v="1"/>
  </r>
  <r>
    <x v="1159"/>
    <x v="0"/>
    <s v="NUEVO"/>
    <s v="ENEDOM"/>
    <d v="2026-03-02T10:07:25"/>
    <x v="1153"/>
    <n v="43749265"/>
    <s v="LUZ DELIA HIGUITA"/>
    <s v="SIN DATOS"/>
    <s v="3103857549"/>
    <x v="1158"/>
    <x v="8"/>
    <s v="086011105600310302"/>
    <x v="8"/>
    <x v="0"/>
    <s v="Habilitación Viviendas Metrosur"/>
    <x v="0"/>
    <x v="0"/>
    <x v="0"/>
    <x v="1152"/>
    <s v="2 días 10:07"/>
    <x v="975"/>
    <x v="1"/>
    <s v="27/02/2026 17:04:16"/>
    <s v="EFECTIVO PARA HV"/>
    <s v="ORLANDO DE JESUS TORRES TORRES"/>
    <s v="HV más pase 17 mts trafo 336602en sistema integral "/>
    <n v="-75.615402220000007"/>
    <n v="6.2746672600000002"/>
    <s v="SUR-ENE"/>
    <x v="0"/>
    <s v="1"/>
    <x v="1"/>
  </r>
  <r>
    <x v="1160"/>
    <x v="2"/>
    <s v="NUEVO"/>
    <s v="ENENOR"/>
    <d v="2026-02-25T10:01:02"/>
    <x v="1154"/>
    <n v="1042090656"/>
    <s v="LUBIN FERNANDO GARCIA JIMENEZ"/>
    <s v="SIN DATOS"/>
    <s v="3225086221"/>
    <x v="1159"/>
    <x v="26"/>
    <s v="190245100016260101"/>
    <x v="26"/>
    <x v="4"/>
    <s v="Region Nordeste"/>
    <x v="0"/>
    <x v="0"/>
    <x v="0"/>
    <x v="1153"/>
    <s v="5 días 10:01"/>
    <x v="976"/>
    <x v="1"/>
    <s v="SIN DATO"/>
    <s v="SIN DATO"/>
    <s v="SIN DATO"/>
    <s v="SIN DATO"/>
    <n v="-74.796763999999996"/>
    <n v="6.8552160000000004"/>
    <s v="SUR-ENE"/>
    <x v="2"/>
    <s v="1"/>
    <x v="1"/>
  </r>
  <r>
    <x v="1161"/>
    <x v="0"/>
    <s v="NUEVO"/>
    <s v="ENERES"/>
    <d v="2026-02-25T10:04:21"/>
    <x v="1155"/>
    <n v="15355779"/>
    <s v="JUAN PABLO CARDENAS VALENCIA"/>
    <s v="SIN DATOS"/>
    <s v="3222635257"/>
    <x v="1160"/>
    <x v="19"/>
    <s v="190400100059310100"/>
    <x v="19"/>
    <x v="1"/>
    <s v="Revisor Instalac. Regadas Oriente"/>
    <x v="0"/>
    <x v="0"/>
    <x v="0"/>
    <x v="1154"/>
    <s v="5 días 10:04"/>
    <x v="181"/>
    <x v="1"/>
    <s v="SIN DATO"/>
    <s v="SIN DATO"/>
    <s v="SIN DATO"/>
    <s v="SIN DATO"/>
    <n v="-75.359413329999995"/>
    <n v="5.9781683299999999"/>
    <s v="SUR-ENE"/>
    <x v="1"/>
    <s v="1"/>
    <x v="1"/>
  </r>
  <r>
    <x v="1162"/>
    <x v="2"/>
    <s v="NUEVO"/>
    <s v="ENENOR"/>
    <d v="2026-02-25T10:12:18"/>
    <x v="1156"/>
    <n v="24651684"/>
    <s v="CLAUDIA MILENA ALVAREZ PULGARIN"/>
    <s v="SIN DATOS"/>
    <s v="3127712368"/>
    <x v="1161"/>
    <x v="60"/>
    <s v="190585200654000002"/>
    <x v="59"/>
    <x v="4"/>
    <s v="Revisor Instalac. Regadas Oriente"/>
    <x v="1"/>
    <x v="0"/>
    <x v="1"/>
    <x v="1155"/>
    <s v="5 días 10:12"/>
    <x v="977"/>
    <x v="1"/>
    <s v="SIN DATO"/>
    <s v="SIN DATO"/>
    <s v="SIN DATO"/>
    <s v="SIN DATO"/>
    <n v="-74.638548999999998"/>
    <n v="6.0344949999999997"/>
    <s v="SUR-ENE"/>
    <x v="1"/>
    <s v="1"/>
    <x v="1"/>
  </r>
  <r>
    <x v="1163"/>
    <x v="3"/>
    <s v="NUEVO"/>
    <s v="ENEMVI"/>
    <d v="2026-02-25T10:12:45"/>
    <x v="1157"/>
    <n v="21461557"/>
    <s v="MARIA CONSUELO BETANCUR"/>
    <s v="SIN DATOS"/>
    <s v="3224273898"/>
    <x v="1162"/>
    <x v="45"/>
    <s v="190033200868200000"/>
    <x v="44"/>
    <x v="6"/>
    <s v="Equipo Movimiento de Redes Suroeste"/>
    <x v="1"/>
    <x v="0"/>
    <x v="5"/>
    <x v="1156"/>
    <s v="5 días 10:12"/>
    <x v="978"/>
    <x v="1"/>
    <s v="SIN DATO"/>
    <s v="SIN DATO"/>
    <s v="SIN DATO"/>
    <s v="SIN DATO"/>
    <n v="-75.932435609999999"/>
    <n v="5.6887657100000002"/>
    <s v="SUR-ENE"/>
    <x v="3"/>
    <s v="1"/>
    <x v="1"/>
  </r>
  <r>
    <x v="1164"/>
    <x v="0"/>
    <s v="CAMBI"/>
    <s v="ENERES"/>
    <d v="2026-02-25T10:13:13"/>
    <x v="1158"/>
    <n v="9869128"/>
    <s v="LUIS FELIPE MESA FRANCO"/>
    <s v="SIN DATOS"/>
    <s v="3113094966"/>
    <x v="1163"/>
    <x v="10"/>
    <s v="125004760700000035"/>
    <x v="10"/>
    <x v="5"/>
    <s v="METROSUR Vin. Leg. Ref. Concentrada"/>
    <x v="1"/>
    <x v="0"/>
    <x v="1"/>
    <x v="1157"/>
    <s v="5 días 10:13"/>
    <x v="979"/>
    <x v="1"/>
    <s v="SIN DATO"/>
    <s v="SIN DATO"/>
    <s v="SIN DATO"/>
    <s v="SIN DATO"/>
    <n v="-75.492322999999999"/>
    <n v="6.1724410000000001"/>
    <s v="SUR-ENE"/>
    <x v="0"/>
    <s v="2"/>
    <x v="1"/>
  </r>
  <r>
    <x v="1165"/>
    <x v="0"/>
    <s v="NUEVO"/>
    <s v="ENEDOM"/>
    <d v="2026-02-25T10:20:44"/>
    <x v="1159"/>
    <n v="71621416"/>
    <s v="IVAN DE JESUS TORRES PALACIO"/>
    <s v="SIN DATOS"/>
    <s v="3183361933"/>
    <x v="1164"/>
    <x v="35"/>
    <s v="190580104481750000"/>
    <x v="34"/>
    <x v="2"/>
    <s v="Region Nordeste"/>
    <x v="0"/>
    <x v="0"/>
    <x v="3"/>
    <x v="1158"/>
    <s v="5 días 10:20"/>
    <x v="175"/>
    <x v="1"/>
    <s v="SIN DATO"/>
    <s v="SIN DATO"/>
    <s v="SIN DATO"/>
    <s v="SIN DATO"/>
    <n v="-74.404755210000005"/>
    <n v="6.4846002199999999"/>
    <s v="SUR-ENE"/>
    <x v="2"/>
    <s v="1"/>
    <x v="1"/>
  </r>
  <r>
    <x v="1166"/>
    <x v="3"/>
    <s v="NUEVO"/>
    <s v="ENEMVI"/>
    <d v="2026-02-25T10:21:12"/>
    <x v="1160"/>
    <n v="1077422715"/>
    <s v="TORIBIO MARTINEZ MOSQUERA"/>
    <s v="SIN DATOS"/>
    <s v="3188456446"/>
    <x v="1165"/>
    <x v="8"/>
    <s v="056115006440991324"/>
    <x v="8"/>
    <x v="6"/>
    <s v="METR Mov Red Trans Anderson Castaño"/>
    <x v="0"/>
    <x v="0"/>
    <x v="8"/>
    <x v="1159"/>
    <s v="5 días 10:21"/>
    <x v="980"/>
    <x v="1"/>
    <s v="SIN DATO"/>
    <s v="SIN DATO"/>
    <s v="SIN DATO"/>
    <s v="SIN DATO"/>
    <n v="-75.538031759999996"/>
    <n v="6.2563550899999996"/>
    <s v="SUR-ENE"/>
    <x v="0"/>
    <s v="1"/>
    <x v="1"/>
  </r>
  <r>
    <x v="1167"/>
    <x v="3"/>
    <s v="NUEVO"/>
    <s v="ENEMVI"/>
    <d v="2026-02-25T10:24:56"/>
    <x v="1161"/>
    <n v="1041177237"/>
    <s v="ESTEFANIA CAMPO"/>
    <s v="SIN DATOS"/>
    <s v="3228698092"/>
    <x v="1166"/>
    <x v="47"/>
    <s v="190029200820500000"/>
    <x v="46"/>
    <x v="6"/>
    <s v="Equipo Movimiento de Redes Suroeste"/>
    <x v="1"/>
    <x v="0"/>
    <x v="5"/>
    <x v="1160"/>
    <s v="5 días 10:24"/>
    <x v="981"/>
    <x v="1"/>
    <s v="SIN DATO"/>
    <s v="SIN DATO"/>
    <s v="SIN DATO"/>
    <s v="SIN DATO"/>
    <n v="-75.699706309999996"/>
    <n v="6.07532797"/>
    <s v="SUR-ENE"/>
    <x v="3"/>
    <s v="1"/>
    <x v="1"/>
  </r>
  <r>
    <x v="1168"/>
    <x v="0"/>
    <s v="NUEVO"/>
    <s v="ENEDOM"/>
    <d v="2026-02-25T10:25:03"/>
    <x v="1162"/>
    <n v="1038541002"/>
    <s v="ESTEFANY CARDENAS ESCOBAR"/>
    <s v="SIN DATOS"/>
    <s v="3106517490"/>
    <x v="1167"/>
    <x v="27"/>
    <s v="190604100043129001"/>
    <x v="27"/>
    <x v="2"/>
    <s v="Region Nordeste"/>
    <x v="0"/>
    <x v="0"/>
    <x v="3"/>
    <x v="1161"/>
    <s v="5 días 10:25"/>
    <x v="982"/>
    <x v="1"/>
    <s v="SIN DATO"/>
    <s v="SIN DATO"/>
    <s v="SIN DATO"/>
    <s v="SIN DATO"/>
    <n v="-74.701869000000002"/>
    <n v="7.0315110000000001"/>
    <s v="SUR-ENE"/>
    <x v="2"/>
    <s v="1"/>
    <x v="1"/>
  </r>
  <r>
    <x v="1169"/>
    <x v="3"/>
    <s v="NUEVO"/>
    <s v="ENEMVI"/>
    <d v="2026-02-25T10:25:59"/>
    <x v="1163"/>
    <n v="1096191981"/>
    <s v="LEIDIS ESTHER GUALDRON ORTEGA"/>
    <s v="SIN DATOS"/>
    <s v="3114719090"/>
    <x v="1168"/>
    <x v="20"/>
    <s v="190893100334300000"/>
    <x v="20"/>
    <x v="6"/>
    <s v="NORDESTE RMRT Fabio Andres Chaverra"/>
    <x v="0"/>
    <x v="0"/>
    <x v="8"/>
    <x v="1162"/>
    <s v="5 días 10:25"/>
    <x v="983"/>
    <x v="1"/>
    <s v="SIN DATO"/>
    <s v="SIN DATO"/>
    <s v="SIN DATO"/>
    <s v="SIN DATO"/>
    <n v="-73.911294240000004"/>
    <n v="7.0129769199999998"/>
    <s v="SUR-ENE"/>
    <x v="2"/>
    <s v="1"/>
    <x v="1"/>
  </r>
  <r>
    <x v="1170"/>
    <x v="1"/>
    <s v="NUEVO"/>
    <s v="ENECNX"/>
    <d v="2026-02-25T10:29:55"/>
    <x v="1164"/>
    <n v="3610176"/>
    <s v="MARIO PEREZ MEJIA"/>
    <s v="SIN DATOS"/>
    <s v="3128800125"/>
    <x v="1169"/>
    <x v="5"/>
    <s v="190439100400950100"/>
    <x v="5"/>
    <x v="3"/>
    <s v="Revisor Punto de Conexión Oriente"/>
    <x v="0"/>
    <x v="0"/>
    <x v="4"/>
    <x v="1163"/>
    <s v="5 días 10:29"/>
    <x v="135"/>
    <x v="3"/>
    <s v="SIN DATO"/>
    <s v="SIN DATO"/>
    <s v="SIN DATO"/>
    <s v="SIN DATO"/>
    <n v="-75.341243210000002"/>
    <n v="6.1781420300000001"/>
    <s v="SUR-ENE"/>
    <x v="1"/>
    <s v="1"/>
    <x v="3"/>
  </r>
  <r>
    <x v="1171"/>
    <x v="0"/>
    <s v="NUEVO"/>
    <s v="ENERES"/>
    <d v="2026-02-25T10:31:25"/>
    <x v="1165"/>
    <n v="43519085"/>
    <s v="MARGARITA LOAIZA OQUENDO"/>
    <s v="SIN DATOS"/>
    <s v="3136600171"/>
    <x v="1170"/>
    <x v="30"/>
    <s v="190761100210100050"/>
    <x v="30"/>
    <x v="1"/>
    <s v="Region Occidente"/>
    <x v="0"/>
    <x v="0"/>
    <x v="0"/>
    <x v="1164"/>
    <s v="5 días 10:31"/>
    <x v="75"/>
    <x v="1"/>
    <s v="SIN DATO"/>
    <s v="SIN DATO"/>
    <s v="SIN DATO"/>
    <s v="SIN DATO"/>
    <n v="-75.744077930000003"/>
    <n v="6.5031855199999997"/>
    <s v="SUR-ENE"/>
    <x v="4"/>
    <s v="1"/>
    <x v="1"/>
  </r>
  <r>
    <x v="1172"/>
    <x v="0"/>
    <s v="NUEVO"/>
    <s v="ENERES"/>
    <d v="2026-02-25T10:32:43"/>
    <x v="1166"/>
    <n v="70089289"/>
    <s v="HECTOR IVAN FRANCO GIRALDO"/>
    <s v="SIN DATOS"/>
    <s v="3136775892"/>
    <x v="1171"/>
    <x v="7"/>
    <s v="190319206901730006"/>
    <x v="7"/>
    <x v="1"/>
    <s v="Revisor Instalac. Regadas Oriente"/>
    <x v="1"/>
    <x v="0"/>
    <x v="1"/>
    <x v="1165"/>
    <s v="5 días 10:32"/>
    <x v="984"/>
    <x v="1"/>
    <s v="SIN DATO"/>
    <s v="SIN DATO"/>
    <s v="SIN DATO"/>
    <s v="SIN DATO"/>
    <n v="-75.417598479999995"/>
    <n v="6.3018002500000003"/>
    <s v="SUR-ENE"/>
    <x v="1"/>
    <s v="1"/>
    <x v="1"/>
  </r>
  <r>
    <x v="1173"/>
    <x v="0"/>
    <s v="NUEVO"/>
    <s v="ENERES"/>
    <d v="2026-02-25T10:37:18"/>
    <x v="1167"/>
    <n v="1022097793"/>
    <s v="CINDY LORENA LOPERA LEZCANO"/>
    <s v="SIN DATOS"/>
    <s v="3126304474"/>
    <x v="1172"/>
    <x v="69"/>
    <s v="190125200536745102"/>
    <x v="67"/>
    <x v="1"/>
    <s v="Region Occidente"/>
    <x v="1"/>
    <x v="0"/>
    <x v="1"/>
    <x v="1166"/>
    <s v="5 días 10:37"/>
    <x v="985"/>
    <x v="1"/>
    <s v="SIN DATO"/>
    <s v="SIN DATO"/>
    <s v="SIN DATO"/>
    <s v="SIN DATO"/>
    <n v="-75.985579000000001"/>
    <n v="6.4064730000000001"/>
    <s v="SUR-ENE"/>
    <x v="4"/>
    <s v="1"/>
    <x v="1"/>
  </r>
  <r>
    <x v="1174"/>
    <x v="1"/>
    <s v="NUEVO"/>
    <s v="ENECNX"/>
    <d v="2026-02-25T10:40:22"/>
    <x v="1168"/>
    <n v="800066000"/>
    <s v="FABRICA DE HELADOS LA FRESITA S.A.S"/>
    <s v="4445793"/>
    <s v="3206701577"/>
    <x v="1173"/>
    <x v="8"/>
    <s v="041520300000270000"/>
    <x v="8"/>
    <x v="3"/>
    <s v="Revisor Puntos de Conexión Metrosur"/>
    <x v="0"/>
    <x v="0"/>
    <x v="4"/>
    <x v="1167"/>
    <s v="5 días 10:40"/>
    <x v="135"/>
    <x v="3"/>
    <s v="SIN DATO"/>
    <s v="SIN DATO"/>
    <s v="SIN DATO"/>
    <s v="SIN DATO"/>
    <n v="-75.583243339999996"/>
    <n v="6.1975778300000002"/>
    <s v="SUR-ENE"/>
    <x v="0"/>
    <s v="1"/>
    <x v="3"/>
  </r>
  <r>
    <x v="1175"/>
    <x v="1"/>
    <s v="NUEVO"/>
    <s v="ENECNX"/>
    <d v="2026-02-25T10:41:53"/>
    <x v="1169"/>
    <n v="900553647"/>
    <s v="PROMOTORA DE PROYECTOS HARAS SANTA LUCIA"/>
    <s v="3122711"/>
    <s v="3193744341"/>
    <x v="1174"/>
    <x v="23"/>
    <s v="190617200570102000"/>
    <x v="23"/>
    <x v="3"/>
    <s v="Revisor Punto de Conexión Oriente"/>
    <x v="1"/>
    <x v="0"/>
    <x v="4"/>
    <x v="1168"/>
    <s v="5 días 10:41"/>
    <x v="135"/>
    <x v="3"/>
    <s v="SIN DATO"/>
    <s v="SIN DATO"/>
    <s v="SIN DATO"/>
    <s v="SIN DATO"/>
    <n v="-75.431354999999996"/>
    <n v="6.1220220000000003"/>
    <s v="SUR-ENE"/>
    <x v="1"/>
    <s v="1"/>
    <x v="3"/>
  </r>
  <r>
    <x v="1176"/>
    <x v="0"/>
    <s v="NUEVO"/>
    <s v="ENERES"/>
    <d v="2026-02-25T10:43:32"/>
    <x v="1170"/>
    <n v="42940726"/>
    <s v="SORAIDA MARIA GOMEZ GOMEZ"/>
    <s v="SIN DATOS"/>
    <s v="3226783903"/>
    <x v="1175"/>
    <x v="2"/>
    <s v="190736104277190001"/>
    <x v="2"/>
    <x v="1"/>
    <s v="Region Nordeste"/>
    <x v="0"/>
    <x v="0"/>
    <x v="0"/>
    <x v="1169"/>
    <s v="5 días 10:43"/>
    <x v="600"/>
    <x v="1"/>
    <s v="SIN DATO"/>
    <s v="SIN DATO"/>
    <s v="SIN DATO"/>
    <s v="SIN DATO"/>
    <n v="-74.702939069999999"/>
    <n v="7.0878008000000001"/>
    <s v="SUR-ENE"/>
    <x v="2"/>
    <s v="1"/>
    <x v="1"/>
  </r>
  <r>
    <x v="1177"/>
    <x v="0"/>
    <s v="NUEVO"/>
    <s v="ENEDOM"/>
    <d v="2026-02-25T10:47:52"/>
    <x v="1171"/>
    <n v="21938012"/>
    <s v="ROSA ELVIA AMAYA"/>
    <s v="SIN DATOS"/>
    <s v="3137559143"/>
    <x v="1176"/>
    <x v="62"/>
    <s v="190387100117650001"/>
    <x v="61"/>
    <x v="2"/>
    <s v="Region Nordeste"/>
    <x v="0"/>
    <x v="0"/>
    <x v="3"/>
    <x v="1170"/>
    <s v="5 días 10:47"/>
    <x v="986"/>
    <x v="1"/>
    <s v="SIN DATO"/>
    <s v="SIN DATO"/>
    <s v="SIN DATO"/>
    <s v="SIN DATO"/>
    <n v="-74.585392999999996"/>
    <n v="6.1826169999999996"/>
    <s v="SUR-ENE"/>
    <x v="2"/>
    <s v="1"/>
    <x v="1"/>
  </r>
  <r>
    <x v="1178"/>
    <x v="1"/>
    <s v="NUEVO"/>
    <s v="ENECNX"/>
    <d v="2026-02-25T10:49:25"/>
    <x v="1172"/>
    <n v="860034313"/>
    <s v="BANCO DAVIVIENDA"/>
    <s v="7643543"/>
    <s v="3107643543"/>
    <x v="1177"/>
    <x v="8"/>
    <s v="054519000000510000"/>
    <x v="8"/>
    <x v="3"/>
    <s v="Revisor Puntos de Conexión Metrosur"/>
    <x v="0"/>
    <x v="0"/>
    <x v="4"/>
    <x v="1171"/>
    <s v="5 días 10:49"/>
    <x v="135"/>
    <x v="3"/>
    <s v="SIN DATO"/>
    <s v="SIN DATO"/>
    <s v="SIN DATO"/>
    <s v="SIN DATO"/>
    <n v="-75.568767930000007"/>
    <n v="6.2487971199999999"/>
    <s v="SUR-ENE"/>
    <x v="0"/>
    <s v="1"/>
    <x v="3"/>
  </r>
  <r>
    <x v="1179"/>
    <x v="0"/>
    <s v="NUEVO"/>
    <s v="ENERES"/>
    <d v="2026-02-25T10:58:34"/>
    <x v="1173"/>
    <n v="901778477"/>
    <s v="INVERZEUS S.A.S"/>
    <s v="SIN DATOS"/>
    <s v="3104075851"/>
    <x v="1178"/>
    <x v="23"/>
    <s v="190617200760182001"/>
    <x v="23"/>
    <x v="1"/>
    <s v="Revisor Instalac. Regadas Oriente"/>
    <x v="1"/>
    <x v="0"/>
    <x v="1"/>
    <x v="1172"/>
    <s v="5 días 10:58"/>
    <x v="987"/>
    <x v="1"/>
    <s v="SIN DATO"/>
    <s v="SIN DATO"/>
    <s v="SIN DATO"/>
    <s v="SIN DATO"/>
    <n v="-75.388312200000001"/>
    <n v="6.0818555600000002"/>
    <s v="SUR-ENE"/>
    <x v="1"/>
    <s v="1"/>
    <x v="1"/>
  </r>
  <r>
    <x v="1180"/>
    <x v="2"/>
    <s v="NUEVO"/>
    <s v="ENENOR"/>
    <d v="2026-02-25T11:03:07"/>
    <x v="1174"/>
    <n v="1152449249"/>
    <s v="LUZ MARIA CHICA BEDOYA"/>
    <s v="SIN DATOS"/>
    <s v="3502360094"/>
    <x v="1179"/>
    <x v="41"/>
    <s v="190234100099950102"/>
    <x v="40"/>
    <x v="4"/>
    <s v="Region Occidente"/>
    <x v="0"/>
    <x v="0"/>
    <x v="0"/>
    <x v="1173"/>
    <s v="5 días 11:03"/>
    <x v="988"/>
    <x v="1"/>
    <s v="SIN DATO"/>
    <s v="SIN DATO"/>
    <s v="SIN DATO"/>
    <s v="SIN DATO"/>
    <n v="-76.265521449999994"/>
    <n v="7.0003697799999998"/>
    <s v="SUR-ENE"/>
    <x v="4"/>
    <s v="1"/>
    <x v="1"/>
  </r>
  <r>
    <x v="1181"/>
    <x v="1"/>
    <s v="NUEVO"/>
    <s v="ENECNX"/>
    <d v="2026-02-25T11:09:02"/>
    <x v="1175"/>
    <n v="890900608"/>
    <s v="ALMACENES EXITO S.A."/>
    <s v="3494050"/>
    <s v="3013377740"/>
    <x v="1180"/>
    <x v="10"/>
    <s v="023428002201393872"/>
    <x v="10"/>
    <x v="3"/>
    <s v="Revisor Puntos de Conexión Metrosur"/>
    <x v="0"/>
    <x v="0"/>
    <x v="4"/>
    <x v="1174"/>
    <s v="5 días 11:09"/>
    <x v="135"/>
    <x v="3"/>
    <s v="SIN DATO"/>
    <s v="SIN DATO"/>
    <s v="SIN DATO"/>
    <s v="SIN DATO"/>
    <n v="-75.591769999999997"/>
    <n v="6.1763370000000002"/>
    <s v="SUR-ENE"/>
    <x v="0"/>
    <s v="1"/>
    <x v="3"/>
  </r>
  <r>
    <x v="1182"/>
    <x v="0"/>
    <s v="NUEVO"/>
    <s v="ENERES"/>
    <d v="2026-02-25T11:15:04"/>
    <x v="1176"/>
    <n v="32207836"/>
    <s v="CLAUDIA ANDREA GONZALEZ TORO"/>
    <s v="2382262"/>
    <s v="3007048992"/>
    <x v="1181"/>
    <x v="8"/>
    <s v="116005603001100101"/>
    <x v="8"/>
    <x v="1"/>
    <s v="Revisor Instal. Regadas Metrosur"/>
    <x v="0"/>
    <x v="0"/>
    <x v="0"/>
    <x v="1175"/>
    <s v="5 días 11:15"/>
    <x v="989"/>
    <x v="0"/>
    <s v="SIN DATO"/>
    <s v="SIN DATO"/>
    <s v="SIN DATO"/>
    <s v="SIN DATO"/>
    <n v="-75.630104290000006"/>
    <n v="6.2325584599999999"/>
    <s v="SUR-ENE"/>
    <x v="0"/>
    <s v="1"/>
    <x v="0"/>
  </r>
  <r>
    <x v="1183"/>
    <x v="2"/>
    <s v="NUEVO"/>
    <s v="ENENOR"/>
    <d v="2026-02-25T11:16:24"/>
    <x v="1177"/>
    <n v="43794167"/>
    <s v="MARGARITA MARIA HERRERA LONDOÑO"/>
    <s v="SIN DATOS"/>
    <s v="3003124731"/>
    <x v="1182"/>
    <x v="7"/>
    <s v="190318101642100012"/>
    <x v="7"/>
    <x v="4"/>
    <s v="Revisor Instalac. Regadas Oriente"/>
    <x v="0"/>
    <x v="0"/>
    <x v="0"/>
    <x v="1176"/>
    <s v="5 días 11:16"/>
    <x v="990"/>
    <x v="1"/>
    <s v="SIN DATO"/>
    <s v="SIN DATO"/>
    <s v="SIN DATO"/>
    <s v="SIN DATO"/>
    <n v="-75.4387562"/>
    <n v="6.2754704800000001"/>
    <s v="SUR-ENE"/>
    <x v="1"/>
    <s v="1"/>
    <x v="1"/>
  </r>
  <r>
    <x v="1184"/>
    <x v="4"/>
    <s v="NUEVO"/>
    <s v="ENEPRE"/>
    <d v="2026-02-25T11:16:36"/>
    <x v="1178"/>
    <n v="1038543380"/>
    <s v="LINA MARCELA VARGAS GOMEZ"/>
    <s v="SIN DATOS"/>
    <s v="3113447626"/>
    <x v="1183"/>
    <x v="27"/>
    <s v="190604100284420101"/>
    <x v="27"/>
    <x v="2"/>
    <s v="Region Nordeste"/>
    <x v="0"/>
    <x v="0"/>
    <x v="3"/>
    <x v="1177"/>
    <s v="4 días 09:52"/>
    <x v="991"/>
    <x v="1"/>
    <s v="SIN DATO"/>
    <s v="SIN DATO"/>
    <s v="SIN DATO"/>
    <s v="SIN DATO"/>
    <n v="-74.699879999999993"/>
    <n v="7.0216820000000002"/>
    <s v="SUR-ENE"/>
    <x v="2"/>
    <s v="1"/>
    <x v="1"/>
  </r>
  <r>
    <x v="1185"/>
    <x v="1"/>
    <s v="NUEVO"/>
    <s v="ENECNX"/>
    <d v="2026-02-25T11:18:47"/>
    <x v="1179"/>
    <n v="1047969094"/>
    <s v="OSCAR DAVID GALVIS CIFUENTES"/>
    <s v="SIN DATOS"/>
    <s v="3148703040"/>
    <x v="1184"/>
    <x v="43"/>
    <s v="190757200264600004"/>
    <x v="42"/>
    <x v="3"/>
    <s v="Revisor Punto de Conexión Oriente"/>
    <x v="1"/>
    <x v="0"/>
    <x v="4"/>
    <x v="1178"/>
    <s v="5 días 11:18"/>
    <x v="135"/>
    <x v="3"/>
    <s v="SIN DATO"/>
    <s v="SIN DATO"/>
    <s v="SIN DATO"/>
    <s v="SIN DATO"/>
    <n v="-75.32251033"/>
    <n v="5.6819168299999996"/>
    <s v="SUR-ENE"/>
    <x v="1"/>
    <s v="1"/>
    <x v="3"/>
  </r>
  <r>
    <x v="1186"/>
    <x v="3"/>
    <s v="NUEVO"/>
    <s v="ENEMVI"/>
    <d v="2026-02-25T11:19:26"/>
    <x v="1180"/>
    <n v="21448567"/>
    <s v="FABIOLA RESTREPO RESTREPO"/>
    <s v="SIN DATOS"/>
    <s v="3216120496"/>
    <x v="1185"/>
    <x v="73"/>
    <s v="190840100109330000"/>
    <x v="72"/>
    <x v="6"/>
    <s v="Region Occidente"/>
    <x v="0"/>
    <x v="0"/>
    <x v="8"/>
    <x v="1179"/>
    <s v="5 días 11:19"/>
    <x v="992"/>
    <x v="1"/>
    <s v="SIN DATO"/>
    <s v="SIN DATO"/>
    <s v="SIN DATO"/>
    <s v="SIN DATO"/>
    <n v="-76.183010100000004"/>
    <n v="6.9000606800000002"/>
    <s v="SUR-ENE"/>
    <x v="4"/>
    <s v="1"/>
    <x v="1"/>
  </r>
  <r>
    <x v="1187"/>
    <x v="0"/>
    <s v="NUEVO"/>
    <s v="ENERES"/>
    <d v="2026-02-25T11:25:22"/>
    <x v="1181"/>
    <n v="72313723"/>
    <s v="FABER DE JESUS GONZALES ARIAS"/>
    <s v="SIN DATOS"/>
    <s v="3113408651"/>
    <x v="1186"/>
    <x v="23"/>
    <s v="190616100400580101"/>
    <x v="23"/>
    <x v="1"/>
    <s v="Revisor Instalac. Regadas Oriente"/>
    <x v="0"/>
    <x v="0"/>
    <x v="0"/>
    <x v="1180"/>
    <s v="5 días 11:25"/>
    <x v="993"/>
    <x v="1"/>
    <s v="SIN DATO"/>
    <s v="SIN DATO"/>
    <s v="SIN DATO"/>
    <s v="SIN DATO"/>
    <n v="-75.394060890000006"/>
    <n v="6.1633063200000002"/>
    <s v="SUR-ENE"/>
    <x v="1"/>
    <s v="1"/>
    <x v="1"/>
  </r>
  <r>
    <x v="1188"/>
    <x v="0"/>
    <s v="NUEVO"/>
    <s v="ENERES"/>
    <d v="2026-02-25T11:32:15"/>
    <x v="1182"/>
    <n v="1002083410"/>
    <s v="DANIFER CARDENAS DAZA"/>
    <s v="SIN DATOS"/>
    <s v="3126021242"/>
    <x v="1187"/>
    <x v="43"/>
    <s v="190584200573900001"/>
    <x v="42"/>
    <x v="1"/>
    <s v="Revisor Instalac. Regadas Oriente"/>
    <x v="1"/>
    <x v="0"/>
    <x v="1"/>
    <x v="1181"/>
    <s v="5 días 11:32"/>
    <x v="994"/>
    <x v="1"/>
    <s v="SIN DATO"/>
    <s v="SIN DATO"/>
    <s v="SIN DATO"/>
    <s v="SIN DATO"/>
    <n v="-74.847489699999997"/>
    <n v="5.8945937700000002"/>
    <s v="SUR-ENE"/>
    <x v="1"/>
    <s v="1"/>
    <x v="1"/>
  </r>
  <r>
    <x v="1189"/>
    <x v="0"/>
    <s v="NUEVO"/>
    <s v="ENERES"/>
    <d v="2026-02-25T11:36:59"/>
    <x v="1183"/>
    <n v="72313723"/>
    <s v="FABER DE JESUS GONZALES ARIAS"/>
    <s v="SIN DATOS"/>
    <s v="3113408651"/>
    <x v="1188"/>
    <x v="23"/>
    <s v="190616100400580201"/>
    <x v="23"/>
    <x v="1"/>
    <s v="Revisor Instalac. Regadas Oriente"/>
    <x v="0"/>
    <x v="0"/>
    <x v="0"/>
    <x v="1182"/>
    <s v="5 días 11:36"/>
    <x v="11"/>
    <x v="1"/>
    <s v="SIN DATO"/>
    <s v="SIN DATO"/>
    <s v="SIN DATO"/>
    <s v="SIN DATO"/>
    <n v="-75.394060890000006"/>
    <n v="6.1633063200000002"/>
    <s v="SUR-ENE"/>
    <x v="1"/>
    <s v="1"/>
    <x v="1"/>
  </r>
  <r>
    <x v="1190"/>
    <x v="0"/>
    <s v="NUEVO"/>
    <s v="ENERES"/>
    <d v="2026-02-25T11:38:29"/>
    <x v="1184"/>
    <n v="1001525695"/>
    <s v="WILMAR ESNEIDER PAMPLONA CIRO"/>
    <s v="SIN DATOS"/>
    <s v="3218996688"/>
    <x v="1189"/>
    <x v="43"/>
    <s v="190584200579300302"/>
    <x v="42"/>
    <x v="1"/>
    <s v="Revisor Instalac. Regadas Oriente"/>
    <x v="1"/>
    <x v="0"/>
    <x v="1"/>
    <x v="1183"/>
    <s v="5 días 11:38"/>
    <x v="995"/>
    <x v="1"/>
    <s v="SIN DATO"/>
    <s v="SIN DATO"/>
    <s v="SIN DATO"/>
    <s v="SIN DATO"/>
    <n v="-74.845619999999997"/>
    <n v="5.8815590000000002"/>
    <s v="SUR-ENE"/>
    <x v="1"/>
    <s v="1"/>
    <x v="1"/>
  </r>
  <r>
    <x v="1191"/>
    <x v="0"/>
    <s v="NUEVO"/>
    <s v="ENEDOM"/>
    <d v="2026-03-02T10:08:36"/>
    <x v="1185"/>
    <n v="1037389940"/>
    <s v="LUZ YUDY MORENO"/>
    <s v="SIN DATOS"/>
    <s v="3023605672"/>
    <x v="1190"/>
    <x v="8"/>
    <s v="086012116200590103"/>
    <x v="8"/>
    <x v="0"/>
    <s v="Habilitación Viviendas Metrosur"/>
    <x v="0"/>
    <x v="0"/>
    <x v="0"/>
    <x v="1184"/>
    <s v="2 días 10:08"/>
    <x v="996"/>
    <x v="1"/>
    <s v="SIN DATO"/>
    <s v="SIN DATO"/>
    <s v="SIN DATO"/>
    <s v="SIN DATO"/>
    <n v="-75.61726736"/>
    <n v="6.2750899499999999"/>
    <s v="SUR-ENE"/>
    <x v="0"/>
    <s v="1"/>
    <x v="1"/>
  </r>
  <r>
    <x v="1192"/>
    <x v="3"/>
    <s v="NUEVO"/>
    <s v="ENEMVI"/>
    <d v="2026-02-25T11:46:39"/>
    <x v="1186"/>
    <n v="22087528"/>
    <s v="DORIS DEL SOCORRO ALVAREZ"/>
    <s v="SIN DATOS"/>
    <s v="3122182459"/>
    <x v="1191"/>
    <x v="27"/>
    <s v="190604100077660000"/>
    <x v="27"/>
    <x v="6"/>
    <s v="NORDESTE RMRT Fabio Andres Chaverra"/>
    <x v="0"/>
    <x v="0"/>
    <x v="8"/>
    <x v="1185"/>
    <s v="5 días 11:46"/>
    <x v="997"/>
    <x v="1"/>
    <s v="SIN DATO"/>
    <s v="SIN DATO"/>
    <s v="SIN DATO"/>
    <s v="SIN DATO"/>
    <n v="-74.692344180000006"/>
    <n v="7.0255504000000002"/>
    <s v="SUR-ENE"/>
    <x v="2"/>
    <s v="1"/>
    <x v="1"/>
  </r>
  <r>
    <x v="1193"/>
    <x v="3"/>
    <s v="NUEVO"/>
    <s v="ENEMVI"/>
    <d v="2026-02-25T11:47:52"/>
    <x v="1187"/>
    <n v="43443396"/>
    <s v="ELSYN DEL CARMEN GUERRA MUÑOZ"/>
    <s v="5291677"/>
    <s v="3105217133"/>
    <x v="1192"/>
    <x v="25"/>
    <s v="190240200406900000"/>
    <x v="25"/>
    <x v="6"/>
    <s v="Region Occidente"/>
    <x v="1"/>
    <x v="0"/>
    <x v="5"/>
    <x v="1186"/>
    <s v="5 días 11:47"/>
    <x v="998"/>
    <x v="1"/>
    <s v="SIN DATO"/>
    <s v="SIN DATO"/>
    <s v="SIN DATO"/>
    <s v="SIN DATO"/>
    <n v="-75.726759670000007"/>
    <n v="6.3713528300000002"/>
    <s v="SUR-ENE"/>
    <x v="4"/>
    <s v="1"/>
    <x v="1"/>
  </r>
  <r>
    <x v="1194"/>
    <x v="0"/>
    <s v="NUEVO"/>
    <s v="ENERES"/>
    <d v="2026-02-25T11:53:47"/>
    <x v="1188"/>
    <n v="32109580"/>
    <s v="ADIELA BERENICE SANCHEZ ACEVEDO"/>
    <s v="SIN DATOS"/>
    <s v="3135353299"/>
    <x v="1193"/>
    <x v="49"/>
    <s v="190890200737840002"/>
    <x v="48"/>
    <x v="1"/>
    <s v="Region Nordeste"/>
    <x v="1"/>
    <x v="0"/>
    <x v="1"/>
    <x v="1187"/>
    <s v="5 días 11:53"/>
    <x v="999"/>
    <x v="1"/>
    <s v="SIN DATO"/>
    <s v="SIN DATO"/>
    <s v="SIN DATO"/>
    <s v="SIN DATO"/>
    <n v="-74.989967500000006"/>
    <n v="6.6125816200000003"/>
    <s v="SUR-ENE"/>
    <x v="2"/>
    <s v="1"/>
    <x v="1"/>
  </r>
  <r>
    <x v="1195"/>
    <x v="0"/>
    <s v="NUEVO"/>
    <s v="ENERES"/>
    <d v="2026-02-25T11:54:48"/>
    <x v="1189"/>
    <n v="1002083377"/>
    <s v="JOAN SEBASTIAN CARDONA CIRO"/>
    <s v="SIN DATOS"/>
    <s v="3215955663"/>
    <x v="1194"/>
    <x v="43"/>
    <s v="190584200573900002"/>
    <x v="42"/>
    <x v="1"/>
    <s v="Revisor Instalac. Regadas Oriente"/>
    <x v="1"/>
    <x v="0"/>
    <x v="1"/>
    <x v="1188"/>
    <s v="5 días 11:54"/>
    <x v="1000"/>
    <x v="1"/>
    <s v="SIN DATO"/>
    <s v="SIN DATO"/>
    <s v="SIN DATO"/>
    <s v="SIN DATO"/>
    <n v="-74.847489699999997"/>
    <n v="5.8945937700000002"/>
    <s v="SUR-ENE"/>
    <x v="1"/>
    <s v="1"/>
    <x v="1"/>
  </r>
  <r>
    <x v="1196"/>
    <x v="1"/>
    <s v="NUEVO"/>
    <s v="ENECNX"/>
    <d v="2026-02-25T12:00:33"/>
    <x v="1190"/>
    <n v="21701644"/>
    <s v="ADRIANA MARIA DEL SOCORRO RESTREPO VILLA"/>
    <s v="3421018"/>
    <s v="3117974607"/>
    <x v="1195"/>
    <x v="23"/>
    <s v="190617200499092008"/>
    <x v="23"/>
    <x v="3"/>
    <s v="Revisor Punto de Conexión Oriente"/>
    <x v="1"/>
    <x v="0"/>
    <x v="4"/>
    <x v="1189"/>
    <s v="5 días 12:00"/>
    <x v="135"/>
    <x v="3"/>
    <s v="SIN DATO"/>
    <s v="SIN DATO"/>
    <s v="SIN DATO"/>
    <s v="SIN DATO"/>
    <n v="-75.446996830000003"/>
    <n v="6.15632483"/>
    <s v="SUR-ENE"/>
    <x v="1"/>
    <s v="1"/>
    <x v="3"/>
  </r>
  <r>
    <x v="1197"/>
    <x v="0"/>
    <s v="NUEVO"/>
    <s v="ENERES"/>
    <d v="2026-02-25T12:00:59"/>
    <x v="1191"/>
    <n v="43117382"/>
    <s v="JOHANA MARIA URREGO JARAMILLO"/>
    <s v="SIN DATOS"/>
    <s v="3106420229"/>
    <x v="1196"/>
    <x v="7"/>
    <s v="190319207020280007"/>
    <x v="7"/>
    <x v="1"/>
    <s v="Revisor Instalac. Regadas Oriente"/>
    <x v="1"/>
    <x v="0"/>
    <x v="1"/>
    <x v="1190"/>
    <s v="5 días 12:00"/>
    <x v="1001"/>
    <x v="1"/>
    <s v="SIN DATO"/>
    <s v="SIN DATO"/>
    <s v="SIN DATO"/>
    <s v="SIN DATO"/>
    <n v="-75.388296999999994"/>
    <n v="6.3115189999999997"/>
    <s v="SUR-ENE"/>
    <x v="1"/>
    <s v="1"/>
    <x v="1"/>
  </r>
  <r>
    <x v="1198"/>
    <x v="0"/>
    <s v="NUEVO"/>
    <s v="ENERES"/>
    <d v="2026-02-25T12:02:26"/>
    <x v="1192"/>
    <n v="70256240"/>
    <s v="JHON FREDY SANCHEZ"/>
    <s v="SIN DATOS"/>
    <s v="3127323953"/>
    <x v="1197"/>
    <x v="49"/>
    <s v="190890200737840003"/>
    <x v="48"/>
    <x v="1"/>
    <s v="Region Nordeste"/>
    <x v="1"/>
    <x v="0"/>
    <x v="1"/>
    <x v="1191"/>
    <s v="5 días 12:02"/>
    <x v="1002"/>
    <x v="1"/>
    <s v="SIN DATO"/>
    <s v="SIN DATO"/>
    <s v="SIN DATO"/>
    <s v="SIN DATO"/>
    <n v="-74.989967500000006"/>
    <n v="6.6125816200000003"/>
    <s v="SUR-ENE"/>
    <x v="2"/>
    <s v="1"/>
    <x v="1"/>
  </r>
  <r>
    <x v="1199"/>
    <x v="1"/>
    <s v="NUEVO"/>
    <s v="ENECNX"/>
    <d v="2026-02-25T12:05:13"/>
    <x v="1193"/>
    <n v="15385647"/>
    <s v="RUBEN DARIO GAVIRIA PAVAS"/>
    <s v="5681473"/>
    <s v="3233983883"/>
    <x v="1198"/>
    <x v="11"/>
    <s v="190376200430270000"/>
    <x v="11"/>
    <x v="3"/>
    <s v="Revisor Punto de Conexión Oriente"/>
    <x v="1"/>
    <x v="0"/>
    <x v="4"/>
    <x v="1192"/>
    <s v="5 días 12:05"/>
    <x v="135"/>
    <x v="3"/>
    <s v="SIN DATO"/>
    <s v="SIN DATO"/>
    <s v="SIN DATO"/>
    <s v="SIN DATO"/>
    <n v="-75.449253220000003"/>
    <n v="6.0186422200000003"/>
    <s v="SUR-ENE"/>
    <x v="1"/>
    <s v="1"/>
    <x v="3"/>
  </r>
  <r>
    <x v="1200"/>
    <x v="3"/>
    <s v="NUEVO"/>
    <s v="ENEMVI"/>
    <d v="2026-02-25T12:21:38"/>
    <x v="1194"/>
    <n v="1040379356"/>
    <s v="DANOVIS LOPEZ OQUENDO"/>
    <s v="SIN DATOS"/>
    <s v="3147200564"/>
    <x v="1199"/>
    <x v="9"/>
    <s v="190113200731540000"/>
    <x v="9"/>
    <x v="6"/>
    <s v="Region Occidente"/>
    <x v="1"/>
    <x v="0"/>
    <x v="5"/>
    <x v="1193"/>
    <s v="5 días 12:21"/>
    <x v="1003"/>
    <x v="1"/>
    <s v="SIN DATO"/>
    <s v="SIN DATO"/>
    <s v="SIN DATO"/>
    <s v="SIN DATO"/>
    <n v="-75.884157239999993"/>
    <n v="6.8958825499999996"/>
    <s v="SUR-ENE"/>
    <x v="4"/>
    <s v="1"/>
    <x v="1"/>
  </r>
  <r>
    <x v="1201"/>
    <x v="0"/>
    <s v="NUEVO"/>
    <s v="ENERES"/>
    <d v="2026-02-25T12:54:30"/>
    <x v="1195"/>
    <n v="1143350827"/>
    <s v="DAIRO JHOAN GONZALEZ RESTREPO"/>
    <s v="SIN DATOS"/>
    <s v="3502072218"/>
    <x v="1200"/>
    <x v="38"/>
    <s v="176014811000000001"/>
    <x v="37"/>
    <x v="1"/>
    <s v="Revisor Instalac. Regadas Oriente"/>
    <x v="1"/>
    <x v="0"/>
    <x v="1"/>
    <x v="1194"/>
    <s v="5 días 12:54"/>
    <x v="1004"/>
    <x v="1"/>
    <s v="SIN DATO"/>
    <s v="SIN DATO"/>
    <s v="SIN DATO"/>
    <s v="SIN DATO"/>
    <n v="-75.179997330000006"/>
    <n v="6.2236261700000002"/>
    <s v="SUR-ENE"/>
    <x v="1"/>
    <s v="1"/>
    <x v="1"/>
  </r>
  <r>
    <x v="1202"/>
    <x v="3"/>
    <s v="NUEVO"/>
    <s v="ENEMVI"/>
    <d v="2026-02-25T13:14:09"/>
    <x v="1196"/>
    <n v="1035422799"/>
    <s v="YOAN FERNANDO TABORDA RUIZ"/>
    <s v="SIN DATOS"/>
    <s v="3214603379"/>
    <x v="1201"/>
    <x v="77"/>
    <s v="190425200520115000"/>
    <x v="76"/>
    <x v="6"/>
    <s v="NORDESTE RMRT Fabio Andres Chaverra"/>
    <x v="1"/>
    <x v="0"/>
    <x v="5"/>
    <x v="1195"/>
    <s v="5 días 13:14"/>
    <x v="1005"/>
    <x v="1"/>
    <s v="SIN DATO"/>
    <s v="SIN DATO"/>
    <s v="SIN DATO"/>
    <s v="SIN DATO"/>
    <n v="-74.787103000000002"/>
    <n v="6.5896359999999996"/>
    <s v="SUR-ENE"/>
    <x v="2"/>
    <s v="1"/>
    <x v="1"/>
  </r>
  <r>
    <x v="1203"/>
    <x v="1"/>
    <s v="NUEVO"/>
    <s v="ENECNX"/>
    <d v="2026-02-25T13:19:20"/>
    <x v="1197"/>
    <n v="3572321"/>
    <s v="JOSE ANTONIO CAÑAS PEREZ"/>
    <s v="SIN DATOS"/>
    <s v="3117108671"/>
    <x v="1202"/>
    <x v="43"/>
    <s v="190757200011200002"/>
    <x v="42"/>
    <x v="3"/>
    <s v="Revisor Punto de Conexión Oriente"/>
    <x v="1"/>
    <x v="0"/>
    <x v="4"/>
    <x v="1196"/>
    <s v="5 días 13:19"/>
    <x v="135"/>
    <x v="3"/>
    <s v="SIN DATO"/>
    <s v="SIN DATO"/>
    <s v="SIN DATO"/>
    <s v="SIN DATO"/>
    <n v="-75.314471119999993"/>
    <n v="5.6978416899999997"/>
    <s v="SUR-ENE"/>
    <x v="1"/>
    <s v="1"/>
    <x v="3"/>
  </r>
  <r>
    <x v="1204"/>
    <x v="3"/>
    <s v="NUEVO"/>
    <s v="ENEMVI"/>
    <d v="2026-02-25T13:27:35"/>
    <x v="1198"/>
    <n v="98667874"/>
    <s v="FEDERICO ZULUAGA ARBELAEZ"/>
    <s v="SIN DATOS"/>
    <s v="3128732692"/>
    <x v="1203"/>
    <x v="5"/>
    <s v="190440200652150000"/>
    <x v="5"/>
    <x v="6"/>
    <s v="ORIENTE-RMRT-Edwin F. Feria Torres"/>
    <x v="1"/>
    <x v="0"/>
    <x v="5"/>
    <x v="1197"/>
    <s v="5 días 13:27"/>
    <x v="1006"/>
    <x v="1"/>
    <s v="SIN DATO"/>
    <s v="SIN DATO"/>
    <s v="SIN DATO"/>
    <s v="SIN DATO"/>
    <n v="-75.299633"/>
    <n v="6.1518519999999999"/>
    <s v="SUR-ENE"/>
    <x v="1"/>
    <s v="1"/>
    <x v="1"/>
  </r>
  <r>
    <x v="1205"/>
    <x v="0"/>
    <s v="NUEVO"/>
    <s v="ENERES"/>
    <d v="2026-02-25T13:46:04"/>
    <x v="1199"/>
    <n v="502717"/>
    <s v="ADRIANUS PETRUS CORNELIS"/>
    <s v="3785779"/>
    <s v="SIN DATOS"/>
    <x v="1204"/>
    <x v="33"/>
    <s v="190149200602183029"/>
    <x v="33"/>
    <x v="1"/>
    <s v="Revisor Instalac. Regadas Oriente"/>
    <x v="1"/>
    <x v="0"/>
    <x v="1"/>
    <x v="1198"/>
    <s v="5 días 13:46"/>
    <x v="1007"/>
    <x v="1"/>
    <s v="SIN DATO"/>
    <s v="SIN DATO"/>
    <s v="SIN DATO"/>
    <s v="SIN DATO"/>
    <n v="-75.312917999999996"/>
    <n v="6.112552"/>
    <s v="SUR-ENE"/>
    <x v="1"/>
    <s v="1"/>
    <x v="1"/>
  </r>
  <r>
    <x v="1206"/>
    <x v="0"/>
    <s v="NUEVO"/>
    <s v="ENERES"/>
    <d v="2026-02-25T13:46:49"/>
    <x v="1200"/>
    <n v="1020463073"/>
    <s v="JUAN ESTEBAN PIEDRAHITA PATIÑO"/>
    <s v="SIN DATOS"/>
    <s v="3023457126"/>
    <x v="1205"/>
    <x v="59"/>
    <s v="167046000000000100"/>
    <x v="58"/>
    <x v="1"/>
    <s v="Revisor Instal. Regadas Metrosur"/>
    <x v="0"/>
    <x v="0"/>
    <x v="0"/>
    <x v="1199"/>
    <s v="5 días 13:46"/>
    <x v="1008"/>
    <x v="0"/>
    <s v="SIN DATO"/>
    <s v="SIN DATO"/>
    <s v="SIN DATO"/>
    <s v="SIN DATO"/>
    <n v="-75.629010100000002"/>
    <n v="6.1387590300000001"/>
    <s v="SUR-ENE"/>
    <x v="0"/>
    <s v="1"/>
    <x v="0"/>
  </r>
  <r>
    <x v="1207"/>
    <x v="4"/>
    <s v="NUEVO"/>
    <s v="ENEPRE"/>
    <d v="2026-02-25T13:49:08"/>
    <x v="1201"/>
    <n v="70351499"/>
    <s v="EDGAR DE JESUS AGUDELO MORALES"/>
    <s v="2355815"/>
    <s v="3218130750"/>
    <x v="1206"/>
    <x v="3"/>
    <s v="190660200775328000"/>
    <x v="12"/>
    <x v="10"/>
    <s v="Energía Prepago Oriente"/>
    <x v="1"/>
    <x v="0"/>
    <x v="7"/>
    <x v="1200"/>
    <s v="5 días 13:49"/>
    <x v="509"/>
    <x v="1"/>
    <s v="SIN DATO"/>
    <s v="SIN DATO"/>
    <s v="SIN DATO"/>
    <s v="SIN DATO"/>
    <n v="-75.042953999999995"/>
    <n v="6.1173460000000004"/>
    <s v="SUR-ENE"/>
    <x v="1"/>
    <s v="1"/>
    <x v="1"/>
  </r>
  <r>
    <x v="1208"/>
    <x v="1"/>
    <s v="NUEVO"/>
    <s v="ENECNX"/>
    <d v="2026-02-25T13:51:00"/>
    <x v="1202"/>
    <n v="43113600"/>
    <s v="DIONY JANETH PULGARIN ALVAREZ"/>
    <s v="5033194"/>
    <s v="3014890539"/>
    <x v="1207"/>
    <x v="8"/>
    <s v="050812201202070182"/>
    <x v="8"/>
    <x v="3"/>
    <s v="Revisor Puntos de Conexión Metrosur"/>
    <x v="0"/>
    <x v="0"/>
    <x v="4"/>
    <x v="1201"/>
    <s v="5 días 13:51"/>
    <x v="135"/>
    <x v="3"/>
    <s v="SIN DATO"/>
    <s v="SIN DATO"/>
    <s v="SIN DATO"/>
    <s v="SIN DATO"/>
    <n v="-75.606140229999994"/>
    <n v="6.2103638700000001"/>
    <s v="SUR-ENE"/>
    <x v="0"/>
    <s v="1"/>
    <x v="3"/>
  </r>
  <r>
    <x v="1209"/>
    <x v="2"/>
    <s v="NUEVO"/>
    <s v="ENENOR"/>
    <d v="2026-02-25T13:51:53"/>
    <x v="1203"/>
    <n v="70289552"/>
    <s v="FABIAN ANDRES CEBALLOS CASTAÑO"/>
    <s v="SIN DATOS"/>
    <s v="3106224445"/>
    <x v="1208"/>
    <x v="1"/>
    <s v="190674100212200101"/>
    <x v="1"/>
    <x v="4"/>
    <s v="Revisor Instalac. Regadas Oriente"/>
    <x v="0"/>
    <x v="0"/>
    <x v="0"/>
    <x v="1202"/>
    <s v="5 días 13:51"/>
    <x v="1009"/>
    <x v="1"/>
    <s v="SIN DATO"/>
    <s v="SIN DATO"/>
    <s v="SIN DATO"/>
    <s v="SIN DATO"/>
    <n v="-75.332567409999996"/>
    <n v="6.2818565299999998"/>
    <s v="SUR-ENE"/>
    <x v="1"/>
    <s v="1"/>
    <x v="1"/>
  </r>
  <r>
    <x v="1210"/>
    <x v="0"/>
    <s v="NUEVO"/>
    <s v="ENERES"/>
    <d v="2026-02-25T13:52:32"/>
    <x v="1204"/>
    <n v="70851731"/>
    <s v="JAVIER AUGUSTO CADAVID CADAVID"/>
    <s v="SIN DATOS"/>
    <s v="3137752716"/>
    <x v="1209"/>
    <x v="57"/>
    <s v="190789100142460001"/>
    <x v="56"/>
    <x v="1"/>
    <s v="Revisor Instala. Regadas Suroeste"/>
    <x v="0"/>
    <x v="0"/>
    <x v="0"/>
    <x v="1203"/>
    <s v="5 días 13:52"/>
    <x v="1010"/>
    <x v="1"/>
    <s v="SIN DATO"/>
    <s v="SIN DATO"/>
    <s v="SIN DATO"/>
    <s v="SIN DATO"/>
    <n v="-75.714410999999998"/>
    <n v="5.6718650000000004"/>
    <s v="SUR-ENE"/>
    <x v="3"/>
    <s v="1"/>
    <x v="1"/>
  </r>
  <r>
    <x v="1211"/>
    <x v="1"/>
    <s v="NUEVO"/>
    <s v="ENECNX"/>
    <d v="2026-02-25T13:54:51"/>
    <x v="1205"/>
    <n v="43710614"/>
    <s v="DEIBY PAOLA MONTOYA HERRERA"/>
    <s v="SIN DATOS"/>
    <s v="3104952167"/>
    <x v="1210"/>
    <x v="47"/>
    <s v="190030200584155001"/>
    <x v="46"/>
    <x v="3"/>
    <s v="Revisor Puntos de Conexión Suroeste"/>
    <x v="1"/>
    <x v="0"/>
    <x v="4"/>
    <x v="1204"/>
    <s v="5 días 13:54"/>
    <x v="135"/>
    <x v="3"/>
    <s v="SIN DATO"/>
    <s v="SIN DATO"/>
    <s v="SIN DATO"/>
    <s v="SIN DATO"/>
    <n v="-75.701852799999998"/>
    <n v="6.0274117199999999"/>
    <s v="SUR-ENE"/>
    <x v="3"/>
    <s v="1"/>
    <x v="3"/>
  </r>
  <r>
    <x v="1212"/>
    <x v="0"/>
    <s v="NUEVO"/>
    <s v="ENERES"/>
    <d v="2026-02-25T13:56:05"/>
    <x v="1206"/>
    <n v="43466241"/>
    <s v="MARIA ELICENIA MONTOYA GIRALDO"/>
    <s v="SIN DATOS"/>
    <s v="3117247516"/>
    <x v="1211"/>
    <x v="33"/>
    <s v="190149100763600005"/>
    <x v="33"/>
    <x v="1"/>
    <s v="Revisor Instalac. Regadas Oriente"/>
    <x v="0"/>
    <x v="0"/>
    <x v="0"/>
    <x v="1205"/>
    <s v="5 días 13:56"/>
    <x v="1011"/>
    <x v="1"/>
    <s v="SIN DATO"/>
    <s v="SIN DATO"/>
    <s v="SIN DATO"/>
    <s v="SIN DATO"/>
    <n v="-75.335174660000007"/>
    <n v="6.0668477100000002"/>
    <s v="SUR-ENE"/>
    <x v="1"/>
    <s v="1"/>
    <x v="1"/>
  </r>
  <r>
    <x v="1213"/>
    <x v="0"/>
    <s v="CAMBI"/>
    <s v="ENERES"/>
    <d v="2026-02-25T13:56:29"/>
    <x v="1207"/>
    <n v="71318360"/>
    <s v="WALTER BEDOYA HENAO"/>
    <s v="SIN DATOS"/>
    <s v="3167989484"/>
    <x v="1212"/>
    <x v="25"/>
    <s v="190240200274722000"/>
    <x v="25"/>
    <x v="5"/>
    <s v="Region Occidente"/>
    <x v="1"/>
    <x v="0"/>
    <x v="1"/>
    <x v="1206"/>
    <s v="5 días 13:56"/>
    <x v="1011"/>
    <x v="1"/>
    <s v="SIN DATO"/>
    <s v="SIN DATO"/>
    <s v="SIN DATO"/>
    <s v="SIN DATO"/>
    <n v="-75.763861000000006"/>
    <n v="6.27691"/>
    <s v="SUR-ENE"/>
    <x v="4"/>
    <s v="2"/>
    <x v="1"/>
  </r>
  <r>
    <x v="1214"/>
    <x v="0"/>
    <s v="NUEVO"/>
    <s v="ENERES"/>
    <d v="2026-02-25T13:57:07"/>
    <x v="1208"/>
    <n v="42700827"/>
    <s v="MARIELA ENIT PEREZ RUA"/>
    <s v="SIN DATOS"/>
    <s v="3113968105"/>
    <x v="1213"/>
    <x v="72"/>
    <s v="190306100013230102"/>
    <x v="70"/>
    <x v="1"/>
    <s v="Region Occidente"/>
    <x v="0"/>
    <x v="0"/>
    <x v="0"/>
    <x v="1207"/>
    <s v="5 días 13:57"/>
    <x v="1012"/>
    <x v="1"/>
    <s v="SIN DATO"/>
    <s v="SIN DATO"/>
    <s v="SIN DATO"/>
    <s v="SIN DATO"/>
    <n v="-75.954386"/>
    <n v="6.6799100100000004"/>
    <s v="SUR-ENE"/>
    <x v="4"/>
    <s v="1"/>
    <x v="1"/>
  </r>
  <r>
    <x v="1215"/>
    <x v="0"/>
    <s v="NUEVO"/>
    <s v="ENERES"/>
    <d v="2026-02-25T13:59:23"/>
    <x v="1209"/>
    <n v="15374214"/>
    <s v="JUAN DAVID MORENO CUERVO"/>
    <s v="2521972"/>
    <s v="3006753557"/>
    <x v="1214"/>
    <x v="8"/>
    <s v="085212004000250101"/>
    <x v="8"/>
    <x v="1"/>
    <s v="Revisor Instal. Regadas Metrosur"/>
    <x v="0"/>
    <x v="0"/>
    <x v="0"/>
    <x v="1208"/>
    <s v="5 días 13:59"/>
    <x v="1013"/>
    <x v="0"/>
    <s v="SIN DATO"/>
    <s v="SIN DATO"/>
    <s v="SIN DATO"/>
    <s v="SIN DATO"/>
    <n v="-75.629069999999999"/>
    <n v="6.2686609999999998"/>
    <s v="SUR-ENE"/>
    <x v="0"/>
    <s v="1"/>
    <x v="0"/>
  </r>
  <r>
    <x v="1216"/>
    <x v="1"/>
    <s v="NUEVO"/>
    <s v="ENECNX"/>
    <d v="2026-02-25T13:59:34"/>
    <x v="1210"/>
    <n v="71555730"/>
    <s v="HECTOR MAURICIO MORALES"/>
    <s v="SIN DATOS"/>
    <s v="3186487177"/>
    <x v="1215"/>
    <x v="22"/>
    <s v="140006262500000000"/>
    <x v="22"/>
    <x v="3"/>
    <s v="Revisor Punto de Conexión Oriente"/>
    <x v="0"/>
    <x v="0"/>
    <x v="4"/>
    <x v="1209"/>
    <s v="5 días 13:59"/>
    <x v="135"/>
    <x v="3"/>
    <s v="SIN DATO"/>
    <s v="SIN DATO"/>
    <s v="SIN DATO"/>
    <s v="SIN DATO"/>
    <n v="-75.525512460000002"/>
    <n v="6.1428399300000001"/>
    <s v="SUR-ENE"/>
    <x v="1"/>
    <s v="1"/>
    <x v="3"/>
  </r>
  <r>
    <x v="1217"/>
    <x v="0"/>
    <s v="NUEVO"/>
    <s v="ENEDOM"/>
    <d v="2026-02-25T14:07:14"/>
    <x v="1211"/>
    <n v="1039697844"/>
    <s v="SANDRA MILENA MONTIEL MONTE"/>
    <s v="SIN DATOS"/>
    <s v="3145821161"/>
    <x v="1216"/>
    <x v="27"/>
    <s v="190736105424945001"/>
    <x v="27"/>
    <x v="2"/>
    <s v="Region Nordeste"/>
    <x v="0"/>
    <x v="0"/>
    <x v="3"/>
    <x v="1210"/>
    <s v="5 días 14:07"/>
    <x v="1014"/>
    <x v="1"/>
    <s v="SIN DATO"/>
    <s v="SIN DATO"/>
    <s v="SIN DATO"/>
    <s v="SIN DATO"/>
    <n v="-74.718316669999993"/>
    <n v="7.0762435000000004"/>
    <s v="SUR-ENE"/>
    <x v="2"/>
    <s v="1"/>
    <x v="1"/>
  </r>
  <r>
    <x v="1218"/>
    <x v="0"/>
    <s v="NUEVO"/>
    <s v="ENERES"/>
    <d v="2026-02-25T14:13:46"/>
    <x v="1212"/>
    <n v="900397244"/>
    <s v="CONSTRUCTORA ALTOS DE LA ABADIA SAS"/>
    <s v="4486800"/>
    <s v="3014875119"/>
    <x v="1217"/>
    <x v="23"/>
    <s v="190616100029161307"/>
    <x v="23"/>
    <x v="1"/>
    <s v="Revisor Instalac. Regadas Oriente"/>
    <x v="0"/>
    <x v="0"/>
    <x v="0"/>
    <x v="1211"/>
    <s v="5 días 14:13"/>
    <x v="1015"/>
    <x v="0"/>
    <s v="SIN DATO"/>
    <s v="SIN DATO"/>
    <s v="SIN DATO"/>
    <s v="SIN DATO"/>
    <n v="-75.385666000000001"/>
    <n v="6.1288280000000004"/>
    <s v="SUR-ENE"/>
    <x v="1"/>
    <s v="1"/>
    <x v="0"/>
  </r>
  <r>
    <x v="1219"/>
    <x v="0"/>
    <s v="NUEVO"/>
    <s v="ENERES"/>
    <d v="2026-02-25T14:13:46"/>
    <x v="1212"/>
    <n v="900397244"/>
    <s v="CONSTRUCTORA ALTOS DE LA ABADIA SAS"/>
    <s v="4486800"/>
    <s v="3014875119"/>
    <x v="1218"/>
    <x v="23"/>
    <s v="190616100029160507"/>
    <x v="23"/>
    <x v="1"/>
    <s v="Revisor Instalac. Regadas Oriente"/>
    <x v="0"/>
    <x v="0"/>
    <x v="0"/>
    <x v="1211"/>
    <s v="5 días 14:13"/>
    <x v="1015"/>
    <x v="0"/>
    <s v="SIN DATO"/>
    <s v="SIN DATO"/>
    <s v="SIN DATO"/>
    <s v="SIN DATO"/>
    <n v="-75.385666000000001"/>
    <n v="6.1288280000000004"/>
    <s v="SUR-ENE"/>
    <x v="1"/>
    <s v="1"/>
    <x v="0"/>
  </r>
  <r>
    <x v="1220"/>
    <x v="0"/>
    <s v="NUEVO"/>
    <s v="ENERES"/>
    <d v="2026-02-25T14:13:48"/>
    <x v="1213"/>
    <n v="900397244"/>
    <s v="CONSTRUCTORA ALTOS DE LA ABADIA SAS"/>
    <s v="4486800"/>
    <s v="3014875119"/>
    <x v="1219"/>
    <x v="23"/>
    <s v="190616100029161212"/>
    <x v="23"/>
    <x v="1"/>
    <s v="Revisor Instalac. Regadas Oriente"/>
    <x v="0"/>
    <x v="0"/>
    <x v="0"/>
    <x v="1212"/>
    <s v="5 días 14:13"/>
    <x v="1015"/>
    <x v="0"/>
    <s v="SIN DATO"/>
    <s v="SIN DATO"/>
    <s v="SIN DATO"/>
    <s v="SIN DATO"/>
    <n v="-75.385666000000001"/>
    <n v="6.1288280000000004"/>
    <s v="SUR-ENE"/>
    <x v="1"/>
    <s v="1"/>
    <x v="0"/>
  </r>
  <r>
    <x v="1221"/>
    <x v="0"/>
    <s v="NUEVO"/>
    <s v="ENERES"/>
    <d v="2026-02-25T14:13:48"/>
    <x v="1213"/>
    <n v="900397244"/>
    <s v="CONSTRUCTORA ALTOS DE LA ABADIA SAS"/>
    <s v="4486800"/>
    <s v="3014875119"/>
    <x v="1220"/>
    <x v="23"/>
    <s v="190616100029161211"/>
    <x v="23"/>
    <x v="1"/>
    <s v="Revisor Instalac. Regadas Oriente"/>
    <x v="0"/>
    <x v="0"/>
    <x v="0"/>
    <x v="1212"/>
    <s v="5 días 14:13"/>
    <x v="1015"/>
    <x v="0"/>
    <s v="SIN DATO"/>
    <s v="SIN DATO"/>
    <s v="SIN DATO"/>
    <s v="SIN DATO"/>
    <n v="-75.385666000000001"/>
    <n v="6.1288280000000004"/>
    <s v="SUR-ENE"/>
    <x v="1"/>
    <s v="1"/>
    <x v="0"/>
  </r>
  <r>
    <x v="1222"/>
    <x v="0"/>
    <s v="NUEVO"/>
    <s v="ENERES"/>
    <d v="2026-02-25T14:13:50"/>
    <x v="1214"/>
    <n v="900397244"/>
    <s v="CONSTRUCTORA ALTOS DE LA ABADIA SAS"/>
    <s v="4486800"/>
    <s v="3014875119"/>
    <x v="1221"/>
    <x v="23"/>
    <s v="190616100029160608"/>
    <x v="23"/>
    <x v="1"/>
    <s v="Revisor Instalac. Regadas Oriente"/>
    <x v="0"/>
    <x v="0"/>
    <x v="0"/>
    <x v="1213"/>
    <s v="5 días 14:13"/>
    <x v="1015"/>
    <x v="0"/>
    <s v="SIN DATO"/>
    <s v="SIN DATO"/>
    <s v="SIN DATO"/>
    <s v="SIN DATO"/>
    <n v="-75.385666000000001"/>
    <n v="6.1288280000000004"/>
    <s v="SUR-ENE"/>
    <x v="1"/>
    <s v="1"/>
    <x v="0"/>
  </r>
  <r>
    <x v="1223"/>
    <x v="0"/>
    <s v="NUEVO"/>
    <s v="ENERES"/>
    <d v="2026-02-25T14:13:49"/>
    <x v="1215"/>
    <n v="900397244"/>
    <s v="CONSTRUCTORA ALTOS DE LA ABADIA SAS"/>
    <s v="4486800"/>
    <s v="3014875119"/>
    <x v="1222"/>
    <x v="23"/>
    <s v="190616100029160808"/>
    <x v="23"/>
    <x v="1"/>
    <s v="Revisor Instalac. Regadas Oriente"/>
    <x v="0"/>
    <x v="0"/>
    <x v="0"/>
    <x v="1214"/>
    <s v="5 días 14:13"/>
    <x v="1015"/>
    <x v="0"/>
    <s v="SIN DATO"/>
    <s v="SIN DATO"/>
    <s v="SIN DATO"/>
    <s v="SIN DATO"/>
    <n v="-75.385666000000001"/>
    <n v="6.1288280000000004"/>
    <s v="SUR-ENE"/>
    <x v="1"/>
    <s v="1"/>
    <x v="0"/>
  </r>
  <r>
    <x v="1224"/>
    <x v="0"/>
    <s v="NUEVO"/>
    <s v="ENERES"/>
    <d v="2026-02-25T14:13:51"/>
    <x v="1216"/>
    <n v="900397244"/>
    <s v="CONSTRUCTORA ALTOS DE LA ABADIA SAS"/>
    <s v="4486800"/>
    <s v="3014875119"/>
    <x v="1223"/>
    <x v="23"/>
    <s v="190616100029161012"/>
    <x v="23"/>
    <x v="1"/>
    <s v="Revisor Instalac. Regadas Oriente"/>
    <x v="0"/>
    <x v="0"/>
    <x v="0"/>
    <x v="1215"/>
    <s v="5 días 14:13"/>
    <x v="1015"/>
    <x v="0"/>
    <s v="SIN DATO"/>
    <s v="SIN DATO"/>
    <s v="SIN DATO"/>
    <s v="SIN DATO"/>
    <n v="-75.385666000000001"/>
    <n v="6.1288280000000004"/>
    <s v="SUR-ENE"/>
    <x v="1"/>
    <s v="1"/>
    <x v="0"/>
  </r>
  <r>
    <x v="1225"/>
    <x v="0"/>
    <s v="NUEVO"/>
    <s v="ENERES"/>
    <d v="2026-02-25T14:13:52"/>
    <x v="1217"/>
    <n v="900397244"/>
    <s v="CONSTRUCTORA ALTOS DE LA ABADIA SAS"/>
    <s v="4486800"/>
    <s v="3014875119"/>
    <x v="1224"/>
    <x v="23"/>
    <s v="190616100029161207"/>
    <x v="23"/>
    <x v="1"/>
    <s v="Revisor Instalac. Regadas Oriente"/>
    <x v="0"/>
    <x v="0"/>
    <x v="0"/>
    <x v="1216"/>
    <s v="5 días 14:13"/>
    <x v="1015"/>
    <x v="0"/>
    <s v="SIN DATO"/>
    <s v="SIN DATO"/>
    <s v="SIN DATO"/>
    <s v="SIN DATO"/>
    <n v="-75.385666000000001"/>
    <n v="6.1288280000000004"/>
    <s v="SUR-ENE"/>
    <x v="1"/>
    <s v="1"/>
    <x v="0"/>
  </r>
  <r>
    <x v="1226"/>
    <x v="0"/>
    <s v="NUEVO"/>
    <s v="ENERES"/>
    <d v="2026-02-25T14:13:54"/>
    <x v="1218"/>
    <n v="900397244"/>
    <s v="CONSTRUCTORA ALTOS DE LA ABADIA SAS"/>
    <s v="4486800"/>
    <s v="3014875119"/>
    <x v="1225"/>
    <x v="23"/>
    <s v="190616100029160912"/>
    <x v="23"/>
    <x v="1"/>
    <s v="Revisor Instalac. Regadas Oriente"/>
    <x v="0"/>
    <x v="0"/>
    <x v="0"/>
    <x v="1217"/>
    <s v="5 días 14:13"/>
    <x v="1015"/>
    <x v="0"/>
    <s v="SIN DATO"/>
    <s v="SIN DATO"/>
    <s v="SIN DATO"/>
    <s v="SIN DATO"/>
    <n v="-75.385666000000001"/>
    <n v="6.1288280000000004"/>
    <s v="SUR-ENE"/>
    <x v="1"/>
    <s v="1"/>
    <x v="0"/>
  </r>
  <r>
    <x v="1227"/>
    <x v="0"/>
    <s v="NUEVO"/>
    <s v="ENERES"/>
    <d v="2026-02-25T14:13:59"/>
    <x v="1219"/>
    <n v="900397244"/>
    <s v="CONSTRUCTORA ALTOS DE LA ABADIA SAS"/>
    <s v="4486800"/>
    <s v="3014875119"/>
    <x v="1226"/>
    <x v="23"/>
    <s v="190616100029160708"/>
    <x v="23"/>
    <x v="1"/>
    <s v="Revisor Instalac. Regadas Oriente"/>
    <x v="0"/>
    <x v="0"/>
    <x v="0"/>
    <x v="1218"/>
    <s v="5 días 14:13"/>
    <x v="1015"/>
    <x v="0"/>
    <s v="SIN DATO"/>
    <s v="SIN DATO"/>
    <s v="SIN DATO"/>
    <s v="SIN DATO"/>
    <n v="-75.385666000000001"/>
    <n v="6.1288280000000004"/>
    <s v="SUR-ENE"/>
    <x v="1"/>
    <s v="1"/>
    <x v="0"/>
  </r>
  <r>
    <x v="1228"/>
    <x v="0"/>
    <s v="NUEVO"/>
    <s v="ENERES"/>
    <d v="2026-02-25T14:15:10"/>
    <x v="1220"/>
    <n v="70694690"/>
    <s v="HERNAN ANTONIO DUQUE GOMEZ"/>
    <s v="SIN DATOS"/>
    <s v="3113692405"/>
    <x v="1227"/>
    <x v="50"/>
    <s v="190697100315100501"/>
    <x v="49"/>
    <x v="1"/>
    <s v="Revisor Instalac. Regadas Oriente"/>
    <x v="0"/>
    <x v="0"/>
    <x v="0"/>
    <x v="1219"/>
    <s v="5 días 14:15"/>
    <x v="1016"/>
    <x v="1"/>
    <s v="SIN DATO"/>
    <s v="SIN DATO"/>
    <s v="SIN DATO"/>
    <s v="SIN DATO"/>
    <n v="-75.263277329999994"/>
    <n v="6.1388615399999997"/>
    <s v="SUR-ENE"/>
    <x v="1"/>
    <s v="1"/>
    <x v="1"/>
  </r>
  <r>
    <x v="1229"/>
    <x v="0"/>
    <s v="NUEVO"/>
    <s v="ENEDOM"/>
    <d v="2026-02-25T14:16:46"/>
    <x v="1221"/>
    <n v="8415047"/>
    <s v="GUSTAVO DE JESUS SERNA BORJA"/>
    <s v="SIN DATOS"/>
    <s v="3148082491"/>
    <x v="1228"/>
    <x v="2"/>
    <s v="190735100954800004"/>
    <x v="2"/>
    <x v="2"/>
    <s v="Region Nordeste"/>
    <x v="0"/>
    <x v="0"/>
    <x v="3"/>
    <x v="1220"/>
    <s v="5 días 14:16"/>
    <x v="769"/>
    <x v="1"/>
    <s v="SIN DATO"/>
    <s v="SIN DATO"/>
    <s v="SIN DATO"/>
    <s v="SIN DATO"/>
    <n v="-74.699822999999995"/>
    <n v="7.0727370000000001"/>
    <s v="SUR-ENE"/>
    <x v="2"/>
    <s v="1"/>
    <x v="1"/>
  </r>
  <r>
    <x v="1230"/>
    <x v="0"/>
    <s v="NUEVO"/>
    <s v="ENERES"/>
    <d v="2026-02-25T14:20:19"/>
    <x v="1222"/>
    <n v="1036402272"/>
    <s v="ERICA JOHANA OSORIO GARCIA"/>
    <s v="SIN DATOS"/>
    <s v="3232446988"/>
    <x v="1229"/>
    <x v="33"/>
    <s v="190376200140000002"/>
    <x v="33"/>
    <x v="1"/>
    <s v="Revisor Instalac. Regadas Oriente"/>
    <x v="1"/>
    <x v="0"/>
    <x v="1"/>
    <x v="1221"/>
    <s v="5 días 14:20"/>
    <x v="1017"/>
    <x v="1"/>
    <s v="SIN DATO"/>
    <s v="SIN DATO"/>
    <s v="SIN DATO"/>
    <s v="SIN DATO"/>
    <n v="-75.368855170000003"/>
    <n v="6.0503258000000004"/>
    <s v="SUR-ENE"/>
    <x v="1"/>
    <s v="1"/>
    <x v="1"/>
  </r>
  <r>
    <x v="1231"/>
    <x v="0"/>
    <s v="NUEVO"/>
    <s v="ENERES"/>
    <d v="2026-02-25T14:24:28"/>
    <x v="1223"/>
    <n v="8472751"/>
    <s v="HECTOR ABEL TABAREZ RODRIGUEZ"/>
    <s v="2793597"/>
    <s v="3127772418"/>
    <x v="1230"/>
    <x v="48"/>
    <s v="190656200866615001"/>
    <x v="47"/>
    <x v="1"/>
    <s v="Region Occidente"/>
    <x v="1"/>
    <x v="0"/>
    <x v="1"/>
    <x v="1222"/>
    <s v="5 días 14:24"/>
    <x v="1018"/>
    <x v="1"/>
    <s v="SIN DATO"/>
    <s v="SIN DATO"/>
    <s v="SIN DATO"/>
    <s v="SIN DATO"/>
    <n v="-75.695368329999994"/>
    <n v="6.476985"/>
    <s v="SUR-ENE"/>
    <x v="4"/>
    <s v="1"/>
    <x v="1"/>
  </r>
  <r>
    <x v="1232"/>
    <x v="0"/>
    <s v="NUEVO"/>
    <s v="ENERES"/>
    <d v="2026-02-25T14:25:35"/>
    <x v="1224"/>
    <n v="1035916628"/>
    <s v="CHRISTIAN RUA"/>
    <s v="SIN DATOS"/>
    <s v="3122308073"/>
    <x v="1231"/>
    <x v="7"/>
    <s v="190319207309650001"/>
    <x v="7"/>
    <x v="1"/>
    <s v="Revisor Instalac. Regadas Oriente"/>
    <x v="1"/>
    <x v="0"/>
    <x v="1"/>
    <x v="1223"/>
    <s v="5 días 14:25"/>
    <x v="1019"/>
    <x v="1"/>
    <s v="SIN DATO"/>
    <s v="SIN DATO"/>
    <s v="SIN DATO"/>
    <s v="SIN DATO"/>
    <n v="-75.431811629999999"/>
    <n v="6.3060060699999996"/>
    <s v="SUR-ENE"/>
    <x v="1"/>
    <s v="1"/>
    <x v="1"/>
  </r>
  <r>
    <x v="1233"/>
    <x v="2"/>
    <s v="NUEVO"/>
    <s v="ENENOR"/>
    <d v="2026-02-25T14:29:38"/>
    <x v="1225"/>
    <n v="70289552"/>
    <s v="FABIAN ANDRES CEBALLOS CASTAÑO"/>
    <s v="SIN DATOS"/>
    <s v="3106224445"/>
    <x v="1232"/>
    <x v="1"/>
    <s v="190674100212200102"/>
    <x v="1"/>
    <x v="4"/>
    <s v="Revisor Instalac. Regadas Oriente"/>
    <x v="0"/>
    <x v="0"/>
    <x v="0"/>
    <x v="1224"/>
    <s v="5 días 14:29"/>
    <x v="1020"/>
    <x v="1"/>
    <s v="SIN DATO"/>
    <s v="SIN DATO"/>
    <s v="SIN DATO"/>
    <s v="SIN DATO"/>
    <n v="-75.332567409999996"/>
    <n v="6.2818565299999998"/>
    <s v="SUR-ENE"/>
    <x v="1"/>
    <s v="1"/>
    <x v="1"/>
  </r>
  <r>
    <x v="1234"/>
    <x v="1"/>
    <s v="NUEVO"/>
    <s v="ENECNX"/>
    <d v="2026-02-25T14:29:54"/>
    <x v="1226"/>
    <n v="34325902"/>
    <s v="NARLY CONSTANZA MAYORGA ORDOÑEZ"/>
    <s v="2063848"/>
    <s v="3215173615"/>
    <x v="1233"/>
    <x v="2"/>
    <s v="190735100109600000"/>
    <x v="2"/>
    <x v="3"/>
    <s v="Region Nordeste"/>
    <x v="0"/>
    <x v="0"/>
    <x v="4"/>
    <x v="1225"/>
    <s v="5 días 14:29"/>
    <x v="135"/>
    <x v="3"/>
    <s v="SIN DATO"/>
    <s v="SIN DATO"/>
    <s v="SIN DATO"/>
    <s v="SIN DATO"/>
    <n v="-74.70816001"/>
    <n v="7.0760519999999998"/>
    <s v="SUR-ENE"/>
    <x v="2"/>
    <s v="1"/>
    <x v="3"/>
  </r>
  <r>
    <x v="1235"/>
    <x v="1"/>
    <s v="NUEVO"/>
    <s v="ENECNX"/>
    <d v="2026-02-25T14:30:31"/>
    <x v="1227"/>
    <n v="43766084"/>
    <s v="NANCY ELENA BOTERO RIVILLAS"/>
    <s v="SIN DATOS"/>
    <s v="3116096833"/>
    <x v="1234"/>
    <x v="18"/>
    <s v="190002014000000090"/>
    <x v="71"/>
    <x v="3"/>
    <s v="Revisor Punto de Conexión Oriente"/>
    <x v="0"/>
    <x v="0"/>
    <x v="4"/>
    <x v="1226"/>
    <s v="5 días 14:30"/>
    <x v="135"/>
    <x v="3"/>
    <s v="SIN DATO"/>
    <s v="SIN DATO"/>
    <s v="SIN DATO"/>
    <s v="SIN DATO"/>
    <n v="-75.438440944000007"/>
    <n v="5.8038435880000598"/>
    <s v="SUR-ENE"/>
    <x v="1"/>
    <s v="1"/>
    <x v="3"/>
  </r>
  <r>
    <x v="1236"/>
    <x v="1"/>
    <s v="NUEVO"/>
    <s v="ENECNX"/>
    <d v="2026-02-25T14:31:15"/>
    <x v="1228"/>
    <n v="21786772"/>
    <s v="MARIA DEYANIRA JIMENEZ DE GIRALDO"/>
    <s v="SIN DATOS"/>
    <s v="3118020307"/>
    <x v="1235"/>
    <x v="38"/>
    <s v="382219009000550000"/>
    <x v="37"/>
    <x v="3"/>
    <s v="Revisor Punto de Conexión Oriente"/>
    <x v="0"/>
    <x v="0"/>
    <x v="4"/>
    <x v="1227"/>
    <s v="5 días 14:31"/>
    <x v="135"/>
    <x v="3"/>
    <s v="SIN DATO"/>
    <s v="SIN DATO"/>
    <s v="SIN DATO"/>
    <s v="SIN DATO"/>
    <n v="-75.16148871"/>
    <n v="6.2330654900000004"/>
    <s v="SUR-ENE"/>
    <x v="1"/>
    <s v="1"/>
    <x v="3"/>
  </r>
  <r>
    <x v="1237"/>
    <x v="1"/>
    <s v="NUEVO"/>
    <s v="ENECNX"/>
    <d v="2026-02-25T14:31:52"/>
    <x v="1229"/>
    <n v="70286414"/>
    <s v="JORGE IVAN SANTA MURILLO"/>
    <s v="2722414"/>
    <s v="3117723853"/>
    <x v="1236"/>
    <x v="1"/>
    <s v="190674200672150001"/>
    <x v="1"/>
    <x v="3"/>
    <s v="Revisor Punto de Conexión Oriente"/>
    <x v="1"/>
    <x v="0"/>
    <x v="4"/>
    <x v="1228"/>
    <s v="5 días 14:31"/>
    <x v="135"/>
    <x v="3"/>
    <s v="SIN DATO"/>
    <s v="SIN DATO"/>
    <s v="SIN DATO"/>
    <s v="SIN DATO"/>
    <n v="-75.379300999999998"/>
    <n v="6.2466699999999999"/>
    <s v="SUR-ENE"/>
    <x v="1"/>
    <s v="1"/>
    <x v="3"/>
  </r>
  <r>
    <x v="1238"/>
    <x v="1"/>
    <s v="NUEVO"/>
    <s v="ENECNX"/>
    <d v="2026-03-02T17:51:01"/>
    <x v="1230"/>
    <n v="901313582"/>
    <s v="SERVIPLAST MEDELLIN SAS"/>
    <s v="4083940"/>
    <s v="3122371459"/>
    <x v="1237"/>
    <x v="8"/>
    <s v="051521004001350000"/>
    <x v="8"/>
    <x v="3"/>
    <s v="Revisor Puntos de Conexión Metrosur"/>
    <x v="0"/>
    <x v="0"/>
    <x v="4"/>
    <x v="1229"/>
    <s v="2 días 17:51"/>
    <x v="1021"/>
    <x v="0"/>
    <s v="2/03/2026 23:41:01"/>
    <s v="PTO CONEXIÓN CERRADO"/>
    <s v="YORYI ESTIVEN SEPULVEDA CASTRO"/>
    <s v="NA"/>
    <n v="-75.579178330000005"/>
    <n v="6.2185897099999998"/>
    <s v="SUR-ENE"/>
    <x v="0"/>
    <s v="2"/>
    <x v="0"/>
  </r>
  <r>
    <x v="1239"/>
    <x v="3"/>
    <s v="NUEVO"/>
    <s v="ENEMVI"/>
    <d v="2026-02-25T14:33:19"/>
    <x v="1231"/>
    <n v="43446307"/>
    <s v="LUZ DARY PATIÑO BEDOYA"/>
    <s v="SIN DATOS"/>
    <s v="3105302695"/>
    <x v="1238"/>
    <x v="57"/>
    <s v="190789100132610000"/>
    <x v="56"/>
    <x v="6"/>
    <s v="Equipo Movimiento de Redes Suroeste"/>
    <x v="0"/>
    <x v="0"/>
    <x v="8"/>
    <x v="1230"/>
    <s v="5 días 14:33"/>
    <x v="1022"/>
    <x v="1"/>
    <s v="SIN DATO"/>
    <s v="SIN DATO"/>
    <s v="SIN DATO"/>
    <s v="SIN DATO"/>
    <n v="-75.712768049999994"/>
    <n v="5.6685139400000004"/>
    <s v="SUR-ENE"/>
    <x v="3"/>
    <s v="1"/>
    <x v="1"/>
  </r>
  <r>
    <x v="1240"/>
    <x v="3"/>
    <s v="NUEVO"/>
    <s v="ENEMVI"/>
    <d v="2026-02-25T14:40:38"/>
    <x v="1232"/>
    <n v="70951068"/>
    <s v="JAVIER DE JESUS HINCAPIE MONTES"/>
    <s v="5111027"/>
    <s v="3104425078"/>
    <x v="1239"/>
    <x v="4"/>
    <s v="370125007000380000"/>
    <x v="4"/>
    <x v="6"/>
    <s v="ORIENTE-RMRT-Edwin F. Feria Torres"/>
    <x v="0"/>
    <x v="0"/>
    <x v="8"/>
    <x v="1231"/>
    <s v="5 días 14:40"/>
    <x v="493"/>
    <x v="1"/>
    <s v="SIN DATO"/>
    <s v="SIN DATO"/>
    <s v="SIN DATO"/>
    <s v="SIN DATO"/>
    <n v="-75.241377920000005"/>
    <n v="6.2160572500000004"/>
    <s v="SUR-ENE"/>
    <x v="1"/>
    <s v="1"/>
    <x v="1"/>
  </r>
  <r>
    <x v="1241"/>
    <x v="0"/>
    <s v="NUEVO"/>
    <s v="ENERES"/>
    <d v="2026-02-25T14:41:25"/>
    <x v="1233"/>
    <n v="1046905775"/>
    <s v="JEIMI JULIETH GALVIS SANCHEZ"/>
    <s v="SIN DATOS"/>
    <s v="3137988540"/>
    <x v="1240"/>
    <x v="27"/>
    <s v="190378100017505005"/>
    <x v="27"/>
    <x v="1"/>
    <s v="Region Nordeste"/>
    <x v="0"/>
    <x v="0"/>
    <x v="0"/>
    <x v="1232"/>
    <s v="5 días 14:41"/>
    <x v="1023"/>
    <x v="1"/>
    <s v="SIN DATO"/>
    <s v="SIN DATO"/>
    <s v="SIN DATO"/>
    <s v="SIN DATO"/>
    <n v="-74.706554999999994"/>
    <n v="7.0755249999999998"/>
    <s v="SUR-ENE"/>
    <x v="2"/>
    <s v="1"/>
    <x v="1"/>
  </r>
  <r>
    <x v="1242"/>
    <x v="0"/>
    <s v="NUEVO"/>
    <s v="ENEDOM"/>
    <d v="2026-02-25T14:44:56"/>
    <x v="1234"/>
    <n v="43485781"/>
    <s v="LUZ ARMEDY HURTADO DUARTE"/>
    <s v="SIN DATOS"/>
    <s v="3194220430"/>
    <x v="1241"/>
    <x v="73"/>
    <s v="190840100126960202"/>
    <x v="72"/>
    <x v="2"/>
    <s v="Region Occidente"/>
    <x v="0"/>
    <x v="0"/>
    <x v="3"/>
    <x v="1233"/>
    <s v="5 días 14:44"/>
    <x v="1024"/>
    <x v="1"/>
    <s v="SIN DATO"/>
    <s v="SIN DATO"/>
    <s v="SIN DATO"/>
    <s v="SIN DATO"/>
    <n v="-76.173590529999998"/>
    <n v="6.8981312499999996"/>
    <s v="SUR-ENE"/>
    <x v="4"/>
    <s v="1"/>
    <x v="1"/>
  </r>
  <r>
    <x v="1243"/>
    <x v="2"/>
    <s v="NUEVO"/>
    <s v="ENENOR"/>
    <d v="2026-02-25T14:47:53"/>
    <x v="1235"/>
    <n v="43401345"/>
    <s v="LILIAM VARGAS JIMENEZ"/>
    <s v="SIN DATOS"/>
    <s v="3148031372"/>
    <x v="1242"/>
    <x v="50"/>
    <s v="190697100493550101"/>
    <x v="49"/>
    <x v="4"/>
    <s v="Revisor Instalac. Regadas Oriente"/>
    <x v="0"/>
    <x v="0"/>
    <x v="0"/>
    <x v="1234"/>
    <s v="5 días 14:47"/>
    <x v="1025"/>
    <x v="1"/>
    <s v="SIN DATO"/>
    <s v="SIN DATO"/>
    <s v="SIN DATO"/>
    <s v="SIN DATO"/>
    <n v="-75.264999189999997"/>
    <n v="6.1397326300000001"/>
    <s v="SUR-ENE"/>
    <x v="1"/>
    <s v="1"/>
    <x v="1"/>
  </r>
  <r>
    <x v="1244"/>
    <x v="0"/>
    <s v="NUEVO"/>
    <s v="ENERES"/>
    <d v="2026-02-25T14:50:36"/>
    <x v="1236"/>
    <n v="70289552"/>
    <s v="FABIAN ANDRES CEBALLOS CASTAÑO"/>
    <s v="SIN DATOS"/>
    <s v="3106224445"/>
    <x v="1243"/>
    <x v="1"/>
    <s v="190674100212200201"/>
    <x v="1"/>
    <x v="1"/>
    <s v="Revisor Instalac. Regadas Oriente"/>
    <x v="0"/>
    <x v="0"/>
    <x v="0"/>
    <x v="1235"/>
    <s v="5 días 14:50"/>
    <x v="1026"/>
    <x v="1"/>
    <s v="SIN DATO"/>
    <s v="SIN DATO"/>
    <s v="SIN DATO"/>
    <s v="SIN DATO"/>
    <n v="-75.332567409999996"/>
    <n v="6.2818565299999998"/>
    <s v="SUR-ENE"/>
    <x v="1"/>
    <s v="1"/>
    <x v="1"/>
  </r>
  <r>
    <x v="1245"/>
    <x v="1"/>
    <s v="NUEVO"/>
    <s v="ENECNX"/>
    <d v="2026-02-25T14:55:25"/>
    <x v="1237"/>
    <n v="71002433"/>
    <s v="NICOLAS HUMBERTO ARCILA"/>
    <s v="4125012"/>
    <s v="3154292193"/>
    <x v="1244"/>
    <x v="38"/>
    <s v="176054900000000000"/>
    <x v="37"/>
    <x v="3"/>
    <s v="Revisor Punto de Conexión Oriente"/>
    <x v="1"/>
    <x v="0"/>
    <x v="4"/>
    <x v="1236"/>
    <s v="5 días 14:55"/>
    <x v="135"/>
    <x v="3"/>
    <s v="SIN DATO"/>
    <s v="SIN DATO"/>
    <s v="SIN DATO"/>
    <s v="SIN DATO"/>
    <n v="-75.150211330000005"/>
    <n v="6.2389608299999999"/>
    <s v="SUR-ENE"/>
    <x v="1"/>
    <s v="1"/>
    <x v="3"/>
  </r>
  <r>
    <x v="1246"/>
    <x v="1"/>
    <s v="NUEVO"/>
    <s v="ENECNX"/>
    <d v="2026-02-25T14:56:03"/>
    <x v="1238"/>
    <n v="43590790"/>
    <s v="ANGELA MARIA GOMEZ ARISTIZABAL"/>
    <s v="SIN DATOS"/>
    <s v="3104252026"/>
    <x v="1245"/>
    <x v="50"/>
    <s v="190698200026558000"/>
    <x v="49"/>
    <x v="3"/>
    <s v="Revisor Punto de Conexión Oriente"/>
    <x v="1"/>
    <x v="0"/>
    <x v="4"/>
    <x v="1237"/>
    <s v="5 días 14:56"/>
    <x v="135"/>
    <x v="3"/>
    <s v="SIN DATO"/>
    <s v="SIN DATO"/>
    <s v="SIN DATO"/>
    <s v="SIN DATO"/>
    <n v="-75.241565030000004"/>
    <n v="6.1617626999999997"/>
    <s v="SUR-ENE"/>
    <x v="1"/>
    <s v="1"/>
    <x v="3"/>
  </r>
  <r>
    <x v="1247"/>
    <x v="0"/>
    <s v="NUEVO"/>
    <s v="ENERES"/>
    <d v="2026-02-25T14:58:10"/>
    <x v="1239"/>
    <n v="15286415"/>
    <s v="FABIO NEL TORRES HERNANDEZ"/>
    <s v="8552108"/>
    <s v="3136763767"/>
    <x v="1246"/>
    <x v="39"/>
    <s v="190543100429600202"/>
    <x v="38"/>
    <x v="1"/>
    <s v="Region Occidente"/>
    <x v="0"/>
    <x v="0"/>
    <x v="0"/>
    <x v="1238"/>
    <s v="5 días 14:58"/>
    <x v="1027"/>
    <x v="1"/>
    <s v="SIN DATO"/>
    <s v="SIN DATO"/>
    <s v="SIN DATO"/>
    <s v="SIN DATO"/>
    <n v="-75.90864827"/>
    <n v="7.0215998800000001"/>
    <s v="SUR-ENE"/>
    <x v="4"/>
    <s v="1"/>
    <x v="1"/>
  </r>
  <r>
    <x v="1248"/>
    <x v="0"/>
    <s v="NUEVO"/>
    <s v="ENEDOM"/>
    <d v="2026-02-25T14:58:42"/>
    <x v="1240"/>
    <n v="43462399"/>
    <s v="MARIA ELCY MUÑOZ MANRIQUE"/>
    <s v="SIN DATOS"/>
    <s v="3113838088"/>
    <x v="1247"/>
    <x v="43"/>
    <s v="900057560001997866"/>
    <x v="42"/>
    <x v="2"/>
    <s v="Habilitación Viviendas Oriente"/>
    <x v="0"/>
    <x v="0"/>
    <x v="3"/>
    <x v="1239"/>
    <s v="5 días 14:58"/>
    <x v="1028"/>
    <x v="2"/>
    <s v="SIN DATO"/>
    <s v="SIN DATO"/>
    <s v="SIN DATO"/>
    <s v="SIN DATO"/>
    <n v="-75.061094323000006"/>
    <n v="5.7595923510000402"/>
    <s v="SUR-ENE"/>
    <x v="1"/>
    <s v="1"/>
    <x v="2"/>
  </r>
  <r>
    <x v="1249"/>
    <x v="0"/>
    <s v="CAMBI"/>
    <s v="ENERES"/>
    <d v="2026-02-25T14:58:59"/>
    <x v="1241"/>
    <n v="70047398"/>
    <s v="RUBEN DARIO LOPEZ GAVIRIA"/>
    <s v="SIN DATOS"/>
    <s v="3225133010"/>
    <x v="1248"/>
    <x v="42"/>
    <s v="190190200952440000"/>
    <x v="41"/>
    <x v="5"/>
    <s v="Region Nordeste"/>
    <x v="1"/>
    <x v="0"/>
    <x v="1"/>
    <x v="1240"/>
    <s v="5 días 14:58"/>
    <x v="1027"/>
    <x v="1"/>
    <s v="SIN DATO"/>
    <s v="SIN DATO"/>
    <s v="SIN DATO"/>
    <s v="SIN DATO"/>
    <n v="-75.058229330000003"/>
    <n v="6.5366981700000002"/>
    <s v="SUR-ENE"/>
    <x v="2"/>
    <s v="2"/>
    <x v="1"/>
  </r>
  <r>
    <x v="1250"/>
    <x v="0"/>
    <s v="NUEVO"/>
    <s v="ENERES"/>
    <d v="2026-02-25T15:01:28"/>
    <x v="1242"/>
    <n v="70289552"/>
    <s v="FABIAN ANDRES CEBALLOS CASTAÑO"/>
    <s v="SIN DATOS"/>
    <s v="3106224445"/>
    <x v="1249"/>
    <x v="1"/>
    <s v="190674100212200401"/>
    <x v="1"/>
    <x v="1"/>
    <s v="Revisor Instalac. Regadas Oriente"/>
    <x v="0"/>
    <x v="0"/>
    <x v="0"/>
    <x v="1241"/>
    <s v="5 días 15:01"/>
    <x v="1029"/>
    <x v="1"/>
    <s v="SIN DATO"/>
    <s v="SIN DATO"/>
    <s v="SIN DATO"/>
    <s v="SIN DATO"/>
    <n v="-75.332567409999996"/>
    <n v="6.2818565299999998"/>
    <s v="SUR-ENE"/>
    <x v="1"/>
    <s v="1"/>
    <x v="1"/>
  </r>
  <r>
    <x v="1251"/>
    <x v="1"/>
    <s v="NUEVO"/>
    <s v="ENECNX"/>
    <d v="2026-02-25T15:01:39"/>
    <x v="1243"/>
    <n v="32220537"/>
    <s v="LUZ HELENA VELEZ ZULUAGA"/>
    <s v="5462664"/>
    <s v="3176204573"/>
    <x v="1250"/>
    <x v="50"/>
    <s v="190698200025400002"/>
    <x v="49"/>
    <x v="3"/>
    <s v="Revisor Punto de Conexión Oriente"/>
    <x v="1"/>
    <x v="0"/>
    <x v="4"/>
    <x v="1242"/>
    <s v="5 días 15:01"/>
    <x v="135"/>
    <x v="3"/>
    <s v="SIN DATO"/>
    <s v="SIN DATO"/>
    <s v="SIN DATO"/>
    <s v="SIN DATO"/>
    <n v="-75.231040669999999"/>
    <n v="6.1451630399999999"/>
    <s v="SUR-ENE"/>
    <x v="1"/>
    <s v="1"/>
    <x v="3"/>
  </r>
  <r>
    <x v="1252"/>
    <x v="0"/>
    <s v="CAMBI"/>
    <s v="ENERES"/>
    <d v="2026-02-25T15:04:16"/>
    <x v="1244"/>
    <n v="15442325"/>
    <s v="SERGIO ANDRES BUITRAGO GARCIA"/>
    <s v="SIN DATOS"/>
    <s v="3012488170"/>
    <x v="1251"/>
    <x v="23"/>
    <s v="190617200664854000"/>
    <x v="23"/>
    <x v="5"/>
    <s v="Revisor Instalac. Regadas Oriente"/>
    <x v="1"/>
    <x v="0"/>
    <x v="1"/>
    <x v="1243"/>
    <s v="5 días 15:04"/>
    <x v="1030"/>
    <x v="1"/>
    <s v="SIN DATO"/>
    <s v="SIN DATO"/>
    <s v="SIN DATO"/>
    <s v="SIN DATO"/>
    <n v="-75.397461309999997"/>
    <n v="6.1302389100000001"/>
    <s v="SUR-ENE"/>
    <x v="1"/>
    <s v="2"/>
    <x v="1"/>
  </r>
  <r>
    <x v="1253"/>
    <x v="0"/>
    <s v="NUEVO"/>
    <s v="ENERES"/>
    <d v="2026-02-25T15:05:44"/>
    <x v="1245"/>
    <n v="15434043"/>
    <s v="MIGUEL RAFAEL BULA ELEJALDE"/>
    <s v="SIN DATOS"/>
    <s v="3104030148"/>
    <x v="1252"/>
    <x v="23"/>
    <s v="190616200314810003"/>
    <x v="23"/>
    <x v="1"/>
    <s v="Revisor Instalac. Regadas Oriente"/>
    <x v="1"/>
    <x v="0"/>
    <x v="1"/>
    <x v="1244"/>
    <s v="5 días 15:05"/>
    <x v="1031"/>
    <x v="1"/>
    <s v="SIN DATO"/>
    <s v="SIN DATO"/>
    <s v="SIN DATO"/>
    <s v="SIN DATO"/>
    <n v="-75.375454149999996"/>
    <n v="6.1773008999999997"/>
    <s v="SUR-ENE"/>
    <x v="1"/>
    <s v="1"/>
    <x v="1"/>
  </r>
  <r>
    <x v="1254"/>
    <x v="2"/>
    <s v="NUEVO"/>
    <s v="ENENOR"/>
    <d v="2026-02-25T15:06:48"/>
    <x v="1246"/>
    <n v="70926228"/>
    <s v="CARLOS MARIO MONTOYA MADRIGAL"/>
    <s v="SIN DATOS"/>
    <s v="3148446104"/>
    <x v="1253"/>
    <x v="81"/>
    <s v="190040101034500101"/>
    <x v="80"/>
    <x v="4"/>
    <s v="Region Nordeste"/>
    <x v="0"/>
    <x v="0"/>
    <x v="0"/>
    <x v="1245"/>
    <s v="5 días 15:06"/>
    <x v="1032"/>
    <x v="1"/>
    <s v="SIN DATO"/>
    <s v="SIN DATO"/>
    <s v="SIN DATO"/>
    <s v="SIN DATO"/>
    <n v="-75.146225000000001"/>
    <n v="7.0746409999999997"/>
    <s v="SUR-ENE"/>
    <x v="2"/>
    <s v="1"/>
    <x v="1"/>
  </r>
  <r>
    <x v="1255"/>
    <x v="0"/>
    <s v="NUEVO"/>
    <s v="ENERES"/>
    <d v="2026-02-25T15:07:41"/>
    <x v="1247"/>
    <n v="1036393666"/>
    <s v="JORGE ANDRES JIMENEZ BETANCUR"/>
    <s v="SIN DATOS"/>
    <s v="3104030148"/>
    <x v="1254"/>
    <x v="33"/>
    <s v="190149100112050004"/>
    <x v="33"/>
    <x v="1"/>
    <s v="Revisor Instalac. Regadas Oriente"/>
    <x v="0"/>
    <x v="0"/>
    <x v="0"/>
    <x v="1246"/>
    <s v="5 días 15:07"/>
    <x v="617"/>
    <x v="1"/>
    <s v="SIN DATO"/>
    <s v="SIN DATO"/>
    <s v="SIN DATO"/>
    <s v="SIN DATO"/>
    <n v="-75.338971000000001"/>
    <n v="6.0869739999999997"/>
    <s v="SUR-ENE"/>
    <x v="1"/>
    <s v="1"/>
    <x v="1"/>
  </r>
  <r>
    <x v="1256"/>
    <x v="1"/>
    <s v="NUEVO"/>
    <s v="ENECNX"/>
    <d v="2026-02-25T15:09:26"/>
    <x v="1248"/>
    <n v="800022737"/>
    <s v="RACIONAL DE INSUMOS"/>
    <s v="4486304"/>
    <s v="3216088639"/>
    <x v="1255"/>
    <x v="0"/>
    <s v="077413105100620000"/>
    <x v="0"/>
    <x v="3"/>
    <s v="Revisor Puntos de Conexión Metrosur"/>
    <x v="0"/>
    <x v="0"/>
    <x v="4"/>
    <x v="1247"/>
    <s v="5 días 15:09"/>
    <x v="135"/>
    <x v="3"/>
    <s v="SIN DATO"/>
    <s v="SIN DATO"/>
    <s v="SIN DATO"/>
    <s v="SIN DATO"/>
    <n v="-75.594599400000007"/>
    <n v="6.1822262500000003"/>
    <s v="SUR-ENE"/>
    <x v="0"/>
    <s v="1"/>
    <x v="3"/>
  </r>
  <r>
    <x v="1257"/>
    <x v="0"/>
    <s v="NUEVO"/>
    <s v="ENERES"/>
    <d v="2026-02-25T15:10:18"/>
    <x v="1249"/>
    <n v="71450562"/>
    <s v="LUIS FERNANDO ALVAREZ MARTINEZ"/>
    <s v="8602244"/>
    <s v="3192307341"/>
    <x v="1256"/>
    <x v="77"/>
    <s v="190425200514660001"/>
    <x v="76"/>
    <x v="1"/>
    <s v="Region Nordeste"/>
    <x v="1"/>
    <x v="0"/>
    <x v="1"/>
    <x v="1248"/>
    <s v="5 días 15:10"/>
    <x v="1033"/>
    <x v="1"/>
    <s v="SIN DATO"/>
    <s v="SIN DATO"/>
    <s v="SIN DATO"/>
    <s v="SIN DATO"/>
    <n v="-74.659734020000002"/>
    <n v="6.6016605500000001"/>
    <s v="SUR-ENE"/>
    <x v="2"/>
    <s v="1"/>
    <x v="1"/>
  </r>
  <r>
    <x v="1258"/>
    <x v="2"/>
    <s v="NUEVO"/>
    <s v="ENENOR"/>
    <d v="2026-02-25T15:11:41"/>
    <x v="1250"/>
    <n v="800093117"/>
    <s v="ARQUITECTURA Y CONCRETO S A.S."/>
    <s v="3123618"/>
    <s v="3004827456"/>
    <x v="1257"/>
    <x v="23"/>
    <s v="333525105002270406"/>
    <x v="23"/>
    <x v="4"/>
    <s v="Revisor Instalac. Regadas Oriente"/>
    <x v="0"/>
    <x v="0"/>
    <x v="0"/>
    <x v="1249"/>
    <s v="5 días 15:11"/>
    <x v="1034"/>
    <x v="0"/>
    <s v="SIN DATO"/>
    <s v="SIN DATO"/>
    <s v="SIN DATO"/>
    <s v="SIN DATO"/>
    <n v="-75.379098889999995"/>
    <n v="6.14014098"/>
    <s v="SUR-ENE"/>
    <x v="1"/>
    <s v="1"/>
    <x v="0"/>
  </r>
  <r>
    <x v="1259"/>
    <x v="0"/>
    <s v="NUEVO"/>
    <s v="ENERES"/>
    <d v="2026-02-25T15:11:42"/>
    <x v="1251"/>
    <n v="70289552"/>
    <s v="FABIAN ANDRES CEBALLOS CASTAÑO"/>
    <s v="SIN DATOS"/>
    <s v="3106224445"/>
    <x v="1258"/>
    <x v="1"/>
    <s v="190674100212200402"/>
    <x v="1"/>
    <x v="1"/>
    <s v="Revisor Instalac. Regadas Oriente"/>
    <x v="0"/>
    <x v="0"/>
    <x v="0"/>
    <x v="1250"/>
    <s v="5 días 15:11"/>
    <x v="1035"/>
    <x v="1"/>
    <s v="SIN DATO"/>
    <s v="SIN DATO"/>
    <s v="SIN DATO"/>
    <s v="SIN DATO"/>
    <n v="-75.332567409999996"/>
    <n v="6.2818565299999998"/>
    <s v="SUR-ENE"/>
    <x v="1"/>
    <s v="1"/>
    <x v="1"/>
  </r>
  <r>
    <x v="1260"/>
    <x v="1"/>
    <s v="NUEVO"/>
    <s v="ENECNX"/>
    <d v="2026-02-25T15:13:11"/>
    <x v="1252"/>
    <n v="811007412"/>
    <s v="CHALA SAS"/>
    <s v="4486304"/>
    <s v="3216088639"/>
    <x v="1259"/>
    <x v="0"/>
    <s v="077425102001010000"/>
    <x v="0"/>
    <x v="3"/>
    <s v="Revisor Puntos de Conexión Metrosur"/>
    <x v="0"/>
    <x v="0"/>
    <x v="4"/>
    <x v="1251"/>
    <s v="5 días 15:13"/>
    <x v="135"/>
    <x v="3"/>
    <s v="SIN DATO"/>
    <s v="SIN DATO"/>
    <s v="SIN DATO"/>
    <s v="SIN DATO"/>
    <n v="-75.594650779999995"/>
    <n v="6.1814368000000002"/>
    <s v="SUR-ENE"/>
    <x v="0"/>
    <s v="1"/>
    <x v="3"/>
  </r>
  <r>
    <x v="1261"/>
    <x v="0"/>
    <s v="CAMBI"/>
    <s v="ENERES"/>
    <d v="2026-02-25T15:13:53"/>
    <x v="1253"/>
    <n v="15448826"/>
    <s v="HUGO DE JESUS PELAEZ GIRALDO"/>
    <s v="SIN DATOS"/>
    <s v="3012488170"/>
    <x v="1260"/>
    <x v="23"/>
    <s v="190617200664851000"/>
    <x v="23"/>
    <x v="5"/>
    <s v="Revisor Instalac. Regadas Oriente"/>
    <x v="1"/>
    <x v="0"/>
    <x v="1"/>
    <x v="1252"/>
    <s v="5 días 15:13"/>
    <x v="1036"/>
    <x v="1"/>
    <s v="SIN DATO"/>
    <s v="SIN DATO"/>
    <s v="SIN DATO"/>
    <s v="SIN DATO"/>
    <n v="-75.401354999999995"/>
    <n v="6.1303729999999996"/>
    <s v="SUR-ENE"/>
    <x v="1"/>
    <s v="2"/>
    <x v="1"/>
  </r>
  <r>
    <x v="1262"/>
    <x v="0"/>
    <s v="NUEVO"/>
    <s v="ENERES"/>
    <d v="2026-02-25T15:15:33"/>
    <x v="1254"/>
    <n v="42895825"/>
    <s v="MARTHA LIGIA GUERRA CORREA"/>
    <s v="4276157"/>
    <s v="3113851561"/>
    <x v="1261"/>
    <x v="8"/>
    <s v="086225001500250301"/>
    <x v="8"/>
    <x v="1"/>
    <s v="Revisor Instal. Regadas Metrosur"/>
    <x v="0"/>
    <x v="0"/>
    <x v="0"/>
    <x v="1253"/>
    <s v="5 días 15:15"/>
    <x v="1037"/>
    <x v="0"/>
    <s v="SIN DATO"/>
    <s v="SIN DATO"/>
    <s v="SIN DATO"/>
    <s v="SIN DATO"/>
    <n v="-75.630893"/>
    <n v="6.2783819999999997"/>
    <s v="SUR-ENE"/>
    <x v="0"/>
    <s v="1"/>
    <x v="0"/>
  </r>
  <r>
    <x v="1263"/>
    <x v="0"/>
    <s v="NUEVO"/>
    <s v="ENERES"/>
    <d v="2026-02-25T15:16:21"/>
    <x v="1255"/>
    <n v="79980933"/>
    <s v="SERGIO ANDRES PERILLA BERNAL"/>
    <s v="SIN DATOS"/>
    <s v="3128889777"/>
    <x v="1262"/>
    <x v="7"/>
    <s v="190319206613620005"/>
    <x v="7"/>
    <x v="1"/>
    <s v="Revisor Instalac. Regadas Oriente"/>
    <x v="1"/>
    <x v="0"/>
    <x v="1"/>
    <x v="1254"/>
    <s v="5 días 15:16"/>
    <x v="1038"/>
    <x v="1"/>
    <s v="SIN DATO"/>
    <s v="SIN DATO"/>
    <s v="SIN DATO"/>
    <s v="SIN DATO"/>
    <n v="-75.430326440000002"/>
    <n v="6.2800730600000003"/>
    <s v="SUR-ENE"/>
    <x v="1"/>
    <s v="1"/>
    <x v="1"/>
  </r>
  <r>
    <x v="1264"/>
    <x v="0"/>
    <s v="NUEVO"/>
    <s v="ENERES"/>
    <d v="2026-02-25T15:16:25"/>
    <x v="1256"/>
    <n v="70926228"/>
    <s v="CARLOS MARIO MONTOYA MADRIGAL"/>
    <s v="SIN DATOS"/>
    <s v="3148446104"/>
    <x v="1263"/>
    <x v="81"/>
    <s v="190040101034500001"/>
    <x v="80"/>
    <x v="1"/>
    <s v="Region Nordeste"/>
    <x v="0"/>
    <x v="0"/>
    <x v="0"/>
    <x v="1255"/>
    <s v="5 días 15:16"/>
    <x v="1038"/>
    <x v="1"/>
    <s v="SIN DATO"/>
    <s v="SIN DATO"/>
    <s v="SIN DATO"/>
    <s v="SIN DATO"/>
    <n v="-75.146225000000001"/>
    <n v="7.0746409999999997"/>
    <s v="SUR-ENE"/>
    <x v="2"/>
    <s v="1"/>
    <x v="1"/>
  </r>
  <r>
    <x v="1265"/>
    <x v="0"/>
    <s v="NUEVO"/>
    <s v="ENERES"/>
    <d v="2026-02-25T15:22:09"/>
    <x v="1257"/>
    <n v="70289552"/>
    <s v="FABIAN ANDRES CEBALLOS CASTAÑO"/>
    <s v="SIN DATOS"/>
    <s v="3106224445"/>
    <x v="1264"/>
    <x v="1"/>
    <s v="190674100212200301"/>
    <x v="1"/>
    <x v="1"/>
    <s v="Revisor Instalac. Regadas Oriente"/>
    <x v="0"/>
    <x v="0"/>
    <x v="0"/>
    <x v="1256"/>
    <s v="5 días 15:22"/>
    <x v="1039"/>
    <x v="1"/>
    <s v="SIN DATO"/>
    <s v="SIN DATO"/>
    <s v="SIN DATO"/>
    <s v="SIN DATO"/>
    <n v="-75.332567409999996"/>
    <n v="6.2818565299999998"/>
    <s v="SUR-ENE"/>
    <x v="1"/>
    <s v="1"/>
    <x v="1"/>
  </r>
  <r>
    <x v="1266"/>
    <x v="0"/>
    <s v="NUEVO"/>
    <s v="ENERES"/>
    <d v="2026-02-25T15:24:47"/>
    <x v="1258"/>
    <n v="10274371"/>
    <s v="DIEGO RAMIREZ PUERTA"/>
    <s v="4085654"/>
    <s v="3234679421"/>
    <x v="1265"/>
    <x v="7"/>
    <s v="190318203219600301"/>
    <x v="7"/>
    <x v="1"/>
    <s v="Revisor Instalac. Regadas Oriente"/>
    <x v="1"/>
    <x v="0"/>
    <x v="1"/>
    <x v="1257"/>
    <s v="5 días 15:24"/>
    <x v="1040"/>
    <x v="1"/>
    <s v="SIN DATO"/>
    <s v="SIN DATO"/>
    <s v="SIN DATO"/>
    <s v="SIN DATO"/>
    <n v="-75.470304150000004"/>
    <n v="6.2844241800000002"/>
    <s v="SUR-ENE"/>
    <x v="1"/>
    <s v="1"/>
    <x v="1"/>
  </r>
  <r>
    <x v="1267"/>
    <x v="0"/>
    <s v="NUEVO"/>
    <s v="ENERES"/>
    <d v="2026-02-25T15:28:00"/>
    <x v="1259"/>
    <n v="10274371"/>
    <s v="DIEGO RAMIREZ PUERTA"/>
    <s v="4085654"/>
    <s v="3234679421"/>
    <x v="1266"/>
    <x v="7"/>
    <s v="190318203219600302"/>
    <x v="7"/>
    <x v="1"/>
    <s v="Revisor Instalac. Regadas Oriente"/>
    <x v="1"/>
    <x v="0"/>
    <x v="1"/>
    <x v="1258"/>
    <s v="5 días 15:28"/>
    <x v="1041"/>
    <x v="1"/>
    <s v="SIN DATO"/>
    <s v="SIN DATO"/>
    <s v="SIN DATO"/>
    <s v="SIN DATO"/>
    <n v="-75.470304150000004"/>
    <n v="6.2844241800000002"/>
    <s v="SUR-ENE"/>
    <x v="1"/>
    <s v="1"/>
    <x v="1"/>
  </r>
  <r>
    <x v="1268"/>
    <x v="0"/>
    <s v="NUEVO"/>
    <s v="ENERES"/>
    <d v="2026-02-25T15:31:29"/>
    <x v="1260"/>
    <n v="10274371"/>
    <s v="DIEGO RAMIREZ PUERTA"/>
    <s v="4085654"/>
    <s v="3234679421"/>
    <x v="1267"/>
    <x v="7"/>
    <s v="190318203219600303"/>
    <x v="7"/>
    <x v="1"/>
    <s v="Revisor Instalac. Regadas Oriente"/>
    <x v="1"/>
    <x v="0"/>
    <x v="1"/>
    <x v="1259"/>
    <s v="5 días 15:31"/>
    <x v="1042"/>
    <x v="1"/>
    <s v="SIN DATO"/>
    <s v="SIN DATO"/>
    <s v="SIN DATO"/>
    <s v="SIN DATO"/>
    <n v="-75.470304150000004"/>
    <n v="6.2844241800000002"/>
    <s v="SUR-ENE"/>
    <x v="1"/>
    <s v="1"/>
    <x v="1"/>
  </r>
  <r>
    <x v="1269"/>
    <x v="0"/>
    <s v="NUEVO"/>
    <s v="ENERES"/>
    <d v="2026-02-25T15:32:04"/>
    <x v="1261"/>
    <n v="70289552"/>
    <s v="FABIAN ANDRES CEBALLOS CASTAÑO"/>
    <s v="SIN DATOS"/>
    <s v="3106224445"/>
    <x v="1268"/>
    <x v="1"/>
    <s v="190674100212200302"/>
    <x v="1"/>
    <x v="1"/>
    <s v="Revisor Instalac. Regadas Oriente"/>
    <x v="0"/>
    <x v="0"/>
    <x v="0"/>
    <x v="1260"/>
    <s v="5 días 15:32"/>
    <x v="1043"/>
    <x v="1"/>
    <s v="SIN DATO"/>
    <s v="SIN DATO"/>
    <s v="SIN DATO"/>
    <s v="SIN DATO"/>
    <n v="-75.332567409999996"/>
    <n v="6.2818565299999998"/>
    <s v="SUR-ENE"/>
    <x v="1"/>
    <s v="1"/>
    <x v="1"/>
  </r>
  <r>
    <x v="1270"/>
    <x v="1"/>
    <s v="NUEVO"/>
    <s v="ENECNX"/>
    <d v="2026-02-25T15:32:44"/>
    <x v="1262"/>
    <n v="1036958145"/>
    <s v="JUAN CAMILO RENDON MARTINEZ"/>
    <s v="SIN DATOS"/>
    <s v="3146112998"/>
    <x v="1269"/>
    <x v="70"/>
    <s v="190809200530200004"/>
    <x v="68"/>
    <x v="3"/>
    <s v="Revisor Puntos de Conexión Suroeste"/>
    <x v="1"/>
    <x v="0"/>
    <x v="4"/>
    <x v="1261"/>
    <s v="5 días 15:32"/>
    <x v="135"/>
    <x v="3"/>
    <s v="SIN DATO"/>
    <s v="SIN DATO"/>
    <s v="SIN DATO"/>
    <s v="SIN DATO"/>
    <n v="-75.776245939999995"/>
    <n v="6.0113731699999997"/>
    <s v="SUR-ENE"/>
    <x v="3"/>
    <s v="1"/>
    <x v="3"/>
  </r>
  <r>
    <x v="1271"/>
    <x v="4"/>
    <s v="NUEVO"/>
    <s v="ENEPRE"/>
    <d v="2026-02-25T15:39:18"/>
    <x v="1263"/>
    <n v="15372166"/>
    <s v="NOLVER ALONSO MARIN BETANCUR"/>
    <s v="SIN DATOS"/>
    <s v="3113413386"/>
    <x v="1270"/>
    <x v="7"/>
    <s v="190319207973225000"/>
    <x v="7"/>
    <x v="10"/>
    <s v="Energía Prepago Oriente"/>
    <x v="1"/>
    <x v="0"/>
    <x v="7"/>
    <x v="1262"/>
    <s v="5 días 15:39"/>
    <x v="1044"/>
    <x v="1"/>
    <s v="SIN DATO"/>
    <s v="SIN DATO"/>
    <s v="SIN DATO"/>
    <s v="SIN DATO"/>
    <n v="-75.427184310000001"/>
    <n v="6.31779929"/>
    <s v="SUR-ENE"/>
    <x v="1"/>
    <s v="1"/>
    <x v="1"/>
  </r>
  <r>
    <x v="1272"/>
    <x v="0"/>
    <s v="NUEVO"/>
    <s v="ENERES"/>
    <d v="2026-02-25T15:40:45"/>
    <x v="1264"/>
    <n v="1037238499"/>
    <s v="MIGUEL ANGEL LOPEZ JIMENEZ"/>
    <s v="SIN DATOS"/>
    <s v="3008443732"/>
    <x v="1271"/>
    <x v="38"/>
    <s v="382424007000440201"/>
    <x v="37"/>
    <x v="1"/>
    <s v="Revisor Instalac. Regadas Oriente"/>
    <x v="0"/>
    <x v="0"/>
    <x v="0"/>
    <x v="1263"/>
    <s v="5 días 15:40"/>
    <x v="1045"/>
    <x v="0"/>
    <s v="SIN DATO"/>
    <s v="SIN DATO"/>
    <s v="SIN DATO"/>
    <s v="SIN DATO"/>
    <n v="-75.170006999999998"/>
    <n v="6.232526"/>
    <s v="SUR-ENE"/>
    <x v="1"/>
    <s v="1"/>
    <x v="0"/>
  </r>
  <r>
    <x v="1273"/>
    <x v="1"/>
    <s v="NUEVO"/>
    <s v="ENECNX"/>
    <d v="2026-02-25T15:41:38"/>
    <x v="1265"/>
    <n v="70902835"/>
    <s v="OSCAR ALFONSO GOMEZ GOMEZ"/>
    <s v="SIN DATOS"/>
    <s v="3105146830"/>
    <x v="1272"/>
    <x v="7"/>
    <s v="190318100006500000"/>
    <x v="7"/>
    <x v="3"/>
    <s v="Revisor Punto de Conexión Oriente"/>
    <x v="0"/>
    <x v="0"/>
    <x v="4"/>
    <x v="1264"/>
    <s v="5 días 15:41"/>
    <x v="135"/>
    <x v="3"/>
    <s v="SIN DATO"/>
    <s v="SIN DATO"/>
    <s v="SIN DATO"/>
    <s v="SIN DATO"/>
    <n v="-75.442297319999994"/>
    <n v="6.2805122799999999"/>
    <s v="SUR-ENE"/>
    <x v="1"/>
    <s v="1"/>
    <x v="3"/>
  </r>
  <r>
    <x v="1274"/>
    <x v="0"/>
    <s v="NUEVO"/>
    <s v="ENERES"/>
    <d v="2026-02-25T15:41:59"/>
    <x v="1266"/>
    <n v="1036393666"/>
    <s v="JORGE ANDRES JIMENEZ BETANCUR"/>
    <s v="SIN DATOS"/>
    <s v="3104030148"/>
    <x v="1273"/>
    <x v="33"/>
    <s v="190149100112050005"/>
    <x v="33"/>
    <x v="1"/>
    <s v="Revisor Instalac. Regadas Oriente"/>
    <x v="0"/>
    <x v="0"/>
    <x v="0"/>
    <x v="1265"/>
    <s v="5 días 15:41"/>
    <x v="1046"/>
    <x v="1"/>
    <s v="SIN DATO"/>
    <s v="SIN DATO"/>
    <s v="SIN DATO"/>
    <s v="SIN DATO"/>
    <n v="-75.338971000000001"/>
    <n v="6.0869739999999997"/>
    <s v="SUR-ENE"/>
    <x v="1"/>
    <s v="1"/>
    <x v="1"/>
  </r>
  <r>
    <x v="1275"/>
    <x v="2"/>
    <s v="NUEVO"/>
    <s v="ENENOR"/>
    <d v="2026-02-25T15:53:11"/>
    <x v="1267"/>
    <n v="39454334"/>
    <s v="ISABEL CRISTINA GOMEZ RAMIREZ"/>
    <s v="SIN DATOS"/>
    <s v="3148338656"/>
    <x v="1274"/>
    <x v="4"/>
    <s v="181055204400000000"/>
    <x v="4"/>
    <x v="4"/>
    <s v="Revisor Instalac. Regadas Oriente"/>
    <x v="1"/>
    <x v="0"/>
    <x v="1"/>
    <x v="1266"/>
    <s v="5 días 15:53"/>
    <x v="1047"/>
    <x v="1"/>
    <s v="SIN DATO"/>
    <s v="SIN DATO"/>
    <s v="SIN DATO"/>
    <s v="SIN DATO"/>
    <n v="-75.203222999999994"/>
    <n v="6.2236690000000001"/>
    <s v="SUR-ENE"/>
    <x v="1"/>
    <s v="1"/>
    <x v="1"/>
  </r>
  <r>
    <x v="1276"/>
    <x v="0"/>
    <s v="NUEVO"/>
    <s v="ENERES"/>
    <d v="2026-02-25T15:55:55"/>
    <x v="1268"/>
    <n v="43424080"/>
    <s v="MARIA NELLY CANO YEPES"/>
    <s v="5510957"/>
    <s v="3137493140"/>
    <x v="1275"/>
    <x v="7"/>
    <s v="190318101689550002"/>
    <x v="7"/>
    <x v="1"/>
    <s v="Revisor Instalac. Regadas Oriente"/>
    <x v="0"/>
    <x v="0"/>
    <x v="0"/>
    <x v="1267"/>
    <s v="5 días 15:55"/>
    <x v="1048"/>
    <x v="1"/>
    <s v="SIN DATO"/>
    <s v="SIN DATO"/>
    <s v="SIN DATO"/>
    <s v="SIN DATO"/>
    <n v="-75.439561999999995"/>
    <n v="6.2752020000000002"/>
    <s v="SUR-ENE"/>
    <x v="1"/>
    <s v="1"/>
    <x v="1"/>
  </r>
  <r>
    <x v="1277"/>
    <x v="0"/>
    <s v="NUEVO"/>
    <s v="ENEDOM"/>
    <d v="2026-03-03T10:13:10"/>
    <x v="1269"/>
    <n v="3413641"/>
    <s v="JOHN FREDDY SANTAMARIA BEDOYA"/>
    <s v="3804898"/>
    <s v="3006641603"/>
    <x v="1276"/>
    <x v="8"/>
    <s v="052823006000410302"/>
    <x v="8"/>
    <x v="0"/>
    <s v="Habilitación Viviendas Metrosur"/>
    <x v="0"/>
    <x v="0"/>
    <x v="0"/>
    <x v="1268"/>
    <s v="0 días 10:13"/>
    <x v="1049"/>
    <x v="1"/>
    <s v="SIN DATO"/>
    <s v="SIN DATO"/>
    <s v="SIN DATO"/>
    <s v="SIN DATO"/>
    <n v="-75.605382000000006"/>
    <n v="6.2277290000000001"/>
    <s v="SUR-ENE"/>
    <x v="0"/>
    <s v="1"/>
    <x v="1"/>
  </r>
  <r>
    <x v="1278"/>
    <x v="3"/>
    <s v="NUEVO"/>
    <s v="ENEMVI"/>
    <d v="2026-02-25T16:00:56"/>
    <x v="1270"/>
    <n v="1007113948"/>
    <s v="DIANA CECILIA LOPEZ"/>
    <s v="SIN DATOS"/>
    <s v="3225200924"/>
    <x v="1277"/>
    <x v="41"/>
    <s v="190234100346200000"/>
    <x v="40"/>
    <x v="6"/>
    <s v="Region Occidente"/>
    <x v="0"/>
    <x v="0"/>
    <x v="8"/>
    <x v="1269"/>
    <s v="5 días 16:00"/>
    <x v="1050"/>
    <x v="1"/>
    <s v="SIN DATO"/>
    <s v="SIN DATO"/>
    <s v="SIN DATO"/>
    <s v="SIN DATO"/>
    <n v="-76.269696330000002"/>
    <n v="7.0032900199999997"/>
    <s v="SUR-ENE"/>
    <x v="4"/>
    <s v="1"/>
    <x v="1"/>
  </r>
  <r>
    <x v="1279"/>
    <x v="0"/>
    <s v="NUEVO"/>
    <s v="ENEDOM"/>
    <d v="2026-02-25T16:05:06"/>
    <x v="1271"/>
    <n v="1148944024"/>
    <s v="BERLIDES BENJUMEA MOSQUERA"/>
    <s v="SIN DATOS"/>
    <s v="3168246150"/>
    <x v="1278"/>
    <x v="20"/>
    <s v="190893100225180001"/>
    <x v="20"/>
    <x v="2"/>
    <s v="Region Nordeste"/>
    <x v="0"/>
    <x v="0"/>
    <x v="3"/>
    <x v="1270"/>
    <s v="5 días 16:05"/>
    <x v="1051"/>
    <x v="1"/>
    <s v="SIN DATO"/>
    <s v="SIN DATO"/>
    <s v="SIN DATO"/>
    <s v="SIN DATO"/>
    <n v="-73.908254630000002"/>
    <n v="7.0128473800000002"/>
    <s v="SUR-ENE"/>
    <x v="2"/>
    <s v="1"/>
    <x v="1"/>
  </r>
  <r>
    <x v="1280"/>
    <x v="2"/>
    <s v="NUEVO"/>
    <s v="ENENOR"/>
    <d v="2026-02-25T16:05:28"/>
    <x v="1272"/>
    <n v="1039622062"/>
    <s v="ISABEL CRISTINA HENAO MAZO"/>
    <s v="SIN DATOS"/>
    <s v="3113658772"/>
    <x v="1279"/>
    <x v="61"/>
    <s v="190411200502100103"/>
    <x v="60"/>
    <x v="4"/>
    <s v="Region Occidente"/>
    <x v="1"/>
    <x v="0"/>
    <x v="1"/>
    <x v="1271"/>
    <s v="5 días 16:05"/>
    <x v="1052"/>
    <x v="1"/>
    <s v="SIN DATO"/>
    <s v="SIN DATO"/>
    <s v="SIN DATO"/>
    <s v="SIN DATO"/>
    <n v="-75.774885999999995"/>
    <n v="6.7193129999999996"/>
    <s v="SUR-ENE"/>
    <x v="4"/>
    <s v="1"/>
    <x v="1"/>
  </r>
  <r>
    <x v="1281"/>
    <x v="1"/>
    <s v="NUEVO"/>
    <s v="ENECNX"/>
    <d v="2026-02-25T16:05:42"/>
    <x v="1273"/>
    <n v="800233067"/>
    <s v="PASAJE COMERCIAL DEL PALACIO P.H."/>
    <s v="5111941"/>
    <s v="3046495508"/>
    <x v="1280"/>
    <x v="8"/>
    <s v="054519002000470000"/>
    <x v="8"/>
    <x v="3"/>
    <s v="Revisor Puntos de Conexión Metrosur"/>
    <x v="0"/>
    <x v="0"/>
    <x v="4"/>
    <x v="1272"/>
    <s v="5 días 16:05"/>
    <x v="135"/>
    <x v="3"/>
    <s v="SIN DATO"/>
    <s v="SIN DATO"/>
    <s v="SIN DATO"/>
    <s v="SIN DATO"/>
    <n v="-75.570115999999999"/>
    <n v="6.2492919999999996"/>
    <s v="SUR-ENE"/>
    <x v="0"/>
    <s v="1"/>
    <x v="3"/>
  </r>
  <r>
    <x v="1282"/>
    <x v="2"/>
    <s v="NUEVO"/>
    <s v="ENENOR"/>
    <d v="2026-02-25T16:07:03"/>
    <x v="1274"/>
    <n v="70754267"/>
    <s v="GUSTAVO ADOLFO LONDOÑO ZAPATA"/>
    <s v="4981392"/>
    <s v="3218119609"/>
    <x v="1281"/>
    <x v="23"/>
    <s v="190616100418200033"/>
    <x v="23"/>
    <x v="4"/>
    <s v="Revisor Instalac. Regadas Oriente"/>
    <x v="0"/>
    <x v="0"/>
    <x v="0"/>
    <x v="1273"/>
    <s v="5 días 16:07"/>
    <x v="1053"/>
    <x v="1"/>
    <s v="SIN DATO"/>
    <s v="SIN DATO"/>
    <s v="SIN DATO"/>
    <s v="SIN DATO"/>
    <n v="-75.398246"/>
    <n v="6.1494590000000002"/>
    <s v="SUR-ENE"/>
    <x v="1"/>
    <s v="1"/>
    <x v="1"/>
  </r>
  <r>
    <x v="1283"/>
    <x v="0"/>
    <s v="NUEVO"/>
    <s v="ENERES"/>
    <d v="2026-02-25T16:11:36"/>
    <x v="1275"/>
    <n v="39356638"/>
    <s v="CAROLINA MARIA HERRERA PULGARIN"/>
    <s v="5124365"/>
    <s v="3207307736"/>
    <x v="1282"/>
    <x v="1"/>
    <s v="190674200512505002"/>
    <x v="1"/>
    <x v="1"/>
    <s v="Revisor Instalac. Regadas Oriente"/>
    <x v="1"/>
    <x v="0"/>
    <x v="1"/>
    <x v="1274"/>
    <s v="5 días 16:11"/>
    <x v="1054"/>
    <x v="1"/>
    <s v="SIN DATO"/>
    <s v="SIN DATO"/>
    <s v="SIN DATO"/>
    <s v="SIN DATO"/>
    <n v="-75.261409920000006"/>
    <n v="6.3074287"/>
    <s v="SUR-ENE"/>
    <x v="1"/>
    <s v="1"/>
    <x v="1"/>
  </r>
  <r>
    <x v="1284"/>
    <x v="0"/>
    <s v="NUEVO"/>
    <s v="ENERES"/>
    <d v="2026-02-25T16:14:11"/>
    <x v="1276"/>
    <n v="70951231"/>
    <s v="NEVARDO ANTONIO ALZATE ZULUGA"/>
    <s v="6068417"/>
    <s v="3127463881"/>
    <x v="1283"/>
    <x v="4"/>
    <s v="181072231020100001"/>
    <x v="4"/>
    <x v="1"/>
    <s v="Revisor Instalac. Regadas Oriente"/>
    <x v="1"/>
    <x v="0"/>
    <x v="1"/>
    <x v="1275"/>
    <s v="5 días 16:14"/>
    <x v="1055"/>
    <x v="1"/>
    <s v="SIN DATO"/>
    <s v="SIN DATO"/>
    <s v="SIN DATO"/>
    <s v="SIN DATO"/>
    <n v="-75196493"/>
    <n v="6.2027780000000003"/>
    <s v="SUR-ENE"/>
    <x v="1"/>
    <s v="1"/>
    <x v="1"/>
  </r>
  <r>
    <x v="1285"/>
    <x v="1"/>
    <s v="NUEVO"/>
    <s v="ENECNX"/>
    <d v="2026-02-25T16:19:09"/>
    <x v="1277"/>
    <n v="70695595"/>
    <s v="JESUS ANTONIO SUAREZ SALDARRIAGA"/>
    <s v="SIN DATOS"/>
    <s v="SIN DATOS"/>
    <x v="1284"/>
    <x v="50"/>
    <s v="190697100043360000"/>
    <x v="49"/>
    <x v="3"/>
    <s v="Revisor Punto de Conexión Oriente"/>
    <x v="0"/>
    <x v="0"/>
    <x v="4"/>
    <x v="1276"/>
    <s v="5 días 16:19"/>
    <x v="135"/>
    <x v="3"/>
    <s v="SIN DATO"/>
    <s v="SIN DATO"/>
    <s v="SIN DATO"/>
    <s v="SIN DATO"/>
    <n v="-75.267470610000004"/>
    <n v="6.1352612100000004"/>
    <s v="SUR-ENE"/>
    <x v="1"/>
    <s v="1"/>
    <x v="3"/>
  </r>
  <r>
    <x v="1286"/>
    <x v="0"/>
    <s v="NUEVO"/>
    <s v="ENERES"/>
    <d v="2026-02-25T16:22:42"/>
    <x v="1278"/>
    <n v="1017134794"/>
    <s v="JONNATHAN BUITRAGO GARCIA"/>
    <s v="5467071"/>
    <s v="3146678675"/>
    <x v="1285"/>
    <x v="8"/>
    <s v="055012007000030301"/>
    <x v="8"/>
    <x v="1"/>
    <s v="Revisor Instal. Regadas Metrosur"/>
    <x v="0"/>
    <x v="0"/>
    <x v="0"/>
    <x v="1277"/>
    <s v="5 días 16:22"/>
    <x v="1056"/>
    <x v="0"/>
    <s v="SIN DATO"/>
    <s v="SIN DATO"/>
    <s v="SIN DATO"/>
    <s v="SIN DATO"/>
    <n v="-75.535681580000002"/>
    <n v="6.2320191600000001"/>
    <s v="SUR-ENE"/>
    <x v="0"/>
    <s v="1"/>
    <x v="0"/>
  </r>
  <r>
    <x v="1287"/>
    <x v="4"/>
    <s v="NUEVO"/>
    <s v="ENEPRE"/>
    <d v="2026-02-25T16:24:54"/>
    <x v="1279"/>
    <n v="1038766197"/>
    <s v="MIRLA BEATRIZ HERAZO COCOLLO"/>
    <s v="SIN DATOS"/>
    <s v="3166654905"/>
    <x v="1286"/>
    <x v="17"/>
    <s v="190660200812608000"/>
    <x v="18"/>
    <x v="10"/>
    <s v="Energía Prepago Oriente"/>
    <x v="1"/>
    <x v="0"/>
    <x v="7"/>
    <x v="1278"/>
    <s v="5 días 16:24"/>
    <x v="1057"/>
    <x v="1"/>
    <s v="SIN DATO"/>
    <s v="SIN DATO"/>
    <s v="SIN DATO"/>
    <s v="SIN DATO"/>
    <n v="-75.027155250000007"/>
    <n v="5.9966114800000003"/>
    <s v="SUR-ENE"/>
    <x v="1"/>
    <s v="1"/>
    <x v="1"/>
  </r>
  <r>
    <x v="1288"/>
    <x v="1"/>
    <s v="NUEVO"/>
    <s v="ENECNX"/>
    <d v="2026-02-25T16:27:20"/>
    <x v="1280"/>
    <n v="70693252"/>
    <s v="RODRIGO ANTONIO DUQUE GOMEZ"/>
    <s v="2309764"/>
    <s v="3023377014"/>
    <x v="1287"/>
    <x v="50"/>
    <s v="190697100780000000"/>
    <x v="49"/>
    <x v="3"/>
    <s v="Revisor Punto de Conexión Oriente"/>
    <x v="0"/>
    <x v="0"/>
    <x v="4"/>
    <x v="1279"/>
    <s v="5 días 16:27"/>
    <x v="135"/>
    <x v="3"/>
    <s v="SIN DATO"/>
    <s v="SIN DATO"/>
    <s v="SIN DATO"/>
    <s v="SIN DATO"/>
    <n v="-75.257602340000005"/>
    <n v="6.1302365300000004"/>
    <s v="SUR-ENE"/>
    <x v="1"/>
    <s v="1"/>
    <x v="3"/>
  </r>
  <r>
    <x v="1289"/>
    <x v="0"/>
    <s v="NUEVO"/>
    <s v="ENERES"/>
    <d v="2026-02-25T16:30:10"/>
    <x v="1281"/>
    <n v="1037238499"/>
    <s v="MIGUEL ANGEL LOPEZ JIMENEZ"/>
    <s v="SIN DATOS"/>
    <s v="3008443732"/>
    <x v="1288"/>
    <x v="38"/>
    <s v="382424007000440202"/>
    <x v="37"/>
    <x v="1"/>
    <s v="Revisor Instalac. Regadas Oriente"/>
    <x v="0"/>
    <x v="0"/>
    <x v="0"/>
    <x v="1280"/>
    <s v="5 días 16:30"/>
    <x v="119"/>
    <x v="0"/>
    <s v="SIN DATO"/>
    <s v="SIN DATO"/>
    <s v="SIN DATO"/>
    <s v="SIN DATO"/>
    <n v="-75.170006999999998"/>
    <n v="6.232526"/>
    <s v="SUR-ENE"/>
    <x v="1"/>
    <s v="1"/>
    <x v="0"/>
  </r>
  <r>
    <x v="1290"/>
    <x v="4"/>
    <s v="NUEVO"/>
    <s v="ENEPRE"/>
    <d v="2026-02-25T16:30:31"/>
    <x v="1282"/>
    <n v="43740035"/>
    <s v="RUTH ESPERANZA LONDOÑO HERNANDEZ"/>
    <s v="SIN DATOS"/>
    <s v="3145117912"/>
    <x v="1289"/>
    <x v="35"/>
    <s v="190579101949800000"/>
    <x v="34"/>
    <x v="10"/>
    <s v="Region Nordeste"/>
    <x v="0"/>
    <x v="0"/>
    <x v="7"/>
    <x v="1281"/>
    <s v="5 días 16:30"/>
    <x v="1058"/>
    <x v="1"/>
    <s v="SIN DATO"/>
    <s v="SIN DATO"/>
    <s v="SIN DATO"/>
    <s v="SIN DATO"/>
    <n v="-74.402204310000002"/>
    <n v="6.4973607900000001"/>
    <s v="SUR-ENE"/>
    <x v="2"/>
    <s v="1"/>
    <x v="1"/>
  </r>
  <r>
    <x v="1291"/>
    <x v="2"/>
    <s v="NUEVO"/>
    <s v="ENENOR"/>
    <d v="2026-02-25T16:31:00"/>
    <x v="1283"/>
    <n v="70908587"/>
    <s v="LUIS GABRIEL GARCIA RAMIREZ"/>
    <s v="SIN DATOS"/>
    <s v="3006291643"/>
    <x v="1290"/>
    <x v="23"/>
    <s v="190617200790200051"/>
    <x v="23"/>
    <x v="4"/>
    <s v="Revisor Instalac. Regadas Oriente"/>
    <x v="1"/>
    <x v="0"/>
    <x v="1"/>
    <x v="1282"/>
    <s v="5 días 16:31"/>
    <x v="1059"/>
    <x v="1"/>
    <s v="SIN DATO"/>
    <s v="SIN DATO"/>
    <s v="SIN DATO"/>
    <s v="SIN DATO"/>
    <n v="-75.385953279999995"/>
    <n v="6.1232496100000002"/>
    <s v="SUR-ENE"/>
    <x v="1"/>
    <s v="1"/>
    <x v="1"/>
  </r>
  <r>
    <x v="1292"/>
    <x v="0"/>
    <s v="NUEVO"/>
    <s v="ENEDOM"/>
    <d v="2026-03-03T10:13:47"/>
    <x v="1284"/>
    <n v="32106920"/>
    <s v="SANDRA MARIA TEJADA USUGA"/>
    <s v="SIN DATOS"/>
    <s v="3113957939"/>
    <x v="1291"/>
    <x v="8"/>
    <s v="052829407100750301"/>
    <x v="8"/>
    <x v="0"/>
    <s v="Habilitación Viviendas Metrosur"/>
    <x v="0"/>
    <x v="0"/>
    <x v="0"/>
    <x v="1283"/>
    <s v="0 días 10:13"/>
    <x v="1049"/>
    <x v="1"/>
    <s v="SIN DATO"/>
    <s v="SIN DATO"/>
    <s v="SIN DATO"/>
    <s v="SIN DATO"/>
    <n v="-75.614105620000004"/>
    <n v="6.2280145500000001"/>
    <s v="SUR-ENE"/>
    <x v="0"/>
    <s v="1"/>
    <x v="1"/>
  </r>
  <r>
    <x v="1293"/>
    <x v="1"/>
    <s v="NUEVO"/>
    <s v="ENECNX"/>
    <d v="2026-02-25T16:38:13"/>
    <x v="1285"/>
    <n v="15446101"/>
    <s v="DIEGO ALEXANDER GUARIN BOTERO"/>
    <s v="SIN DATOS"/>
    <s v="3113648593"/>
    <x v="1292"/>
    <x v="1"/>
    <s v="190674200679813006"/>
    <x v="1"/>
    <x v="3"/>
    <s v="Revisor Punto de Conexión Oriente"/>
    <x v="1"/>
    <x v="0"/>
    <x v="4"/>
    <x v="1284"/>
    <s v="5 días 16:38"/>
    <x v="135"/>
    <x v="3"/>
    <s v="SIN DATO"/>
    <s v="SIN DATO"/>
    <s v="SIN DATO"/>
    <s v="SIN DATO"/>
    <n v="-75.376059999999995"/>
    <n v="6.2443989999999996"/>
    <s v="SUR-ENE"/>
    <x v="1"/>
    <s v="1"/>
    <x v="3"/>
  </r>
  <r>
    <x v="1294"/>
    <x v="0"/>
    <s v="NUEVO"/>
    <s v="ENEDOM"/>
    <d v="2026-03-03T10:14:09"/>
    <x v="1286"/>
    <n v="1017153889"/>
    <s v="YESICA TATIANA TEJADA USUGA"/>
    <s v="SIN DATOS"/>
    <s v="3016840746"/>
    <x v="1293"/>
    <x v="8"/>
    <s v="052829407100750302"/>
    <x v="8"/>
    <x v="0"/>
    <s v="Habilitación Viviendas Metrosur"/>
    <x v="0"/>
    <x v="0"/>
    <x v="0"/>
    <x v="1285"/>
    <s v="0 días 10:14"/>
    <x v="376"/>
    <x v="1"/>
    <s v="SIN DATO"/>
    <s v="SIN DATO"/>
    <s v="SIN DATO"/>
    <s v="SIN DATO"/>
    <n v="-75.614105620000004"/>
    <n v="6.2280145500000001"/>
    <s v="SUR-ENE"/>
    <x v="0"/>
    <s v="1"/>
    <x v="1"/>
  </r>
  <r>
    <x v="1295"/>
    <x v="2"/>
    <s v="NUEVO"/>
    <s v="ENENOR"/>
    <d v="2026-02-25T16:46:56"/>
    <x v="1287"/>
    <n v="8177788"/>
    <s v="DANIEL ALONSO AREIZA ZABALA"/>
    <s v="SIN DATOS"/>
    <s v="3146846262"/>
    <x v="1294"/>
    <x v="8"/>
    <s v="086326306004150005"/>
    <x v="8"/>
    <x v="4"/>
    <s v="Revisor Instal. Regadas Metrosur"/>
    <x v="0"/>
    <x v="0"/>
    <x v="0"/>
    <x v="1286"/>
    <s v="5 días 16:46"/>
    <x v="801"/>
    <x v="0"/>
    <s v="SIN DATO"/>
    <s v="SIN DATO"/>
    <s v="SIN DATO"/>
    <s v="SIN DATO"/>
    <n v="-75.641274999999993"/>
    <n v="6.2851400000000002"/>
    <s v="SUR-ENE"/>
    <x v="0"/>
    <s v="1"/>
    <x v="0"/>
  </r>
  <r>
    <x v="1296"/>
    <x v="3"/>
    <s v="NUEVO"/>
    <s v="ENEMVI"/>
    <d v="2026-02-25T16:47:09"/>
    <x v="1288"/>
    <n v="71535958"/>
    <s v="CARLOS RAUL CAÑAS VASQUEZ"/>
    <s v="SIN DATOS"/>
    <s v="3206744151"/>
    <x v="1295"/>
    <x v="86"/>
    <s v="255512204001000201"/>
    <x v="85"/>
    <x v="6"/>
    <s v="NORDESTE RMRT Fabio Andres Chaverra"/>
    <x v="0"/>
    <x v="0"/>
    <x v="8"/>
    <x v="1287"/>
    <s v="5 días 16:47"/>
    <x v="1060"/>
    <x v="1"/>
    <s v="SIN DATO"/>
    <s v="SIN DATO"/>
    <s v="SIN DATO"/>
    <s v="SIN DATO"/>
    <n v="-75.286680469999993"/>
    <n v="6.7273982800000001"/>
    <s v="SUR-ENE"/>
    <x v="2"/>
    <s v="1"/>
    <x v="1"/>
  </r>
  <r>
    <x v="1297"/>
    <x v="0"/>
    <s v="NUEVO"/>
    <s v="ENERES"/>
    <d v="2026-02-25T16:48:34"/>
    <x v="1289"/>
    <n v="70383614"/>
    <s v="FRANCISCO ANTONIO GIRALDO PELAEZ"/>
    <s v="SIN DATOS"/>
    <s v="3012488170"/>
    <x v="1296"/>
    <x v="23"/>
    <s v="190617200664854002"/>
    <x v="23"/>
    <x v="1"/>
    <s v="Revisor Instalac. Regadas Oriente"/>
    <x v="1"/>
    <x v="0"/>
    <x v="1"/>
    <x v="1288"/>
    <s v="5 días 16:48"/>
    <x v="1061"/>
    <x v="1"/>
    <s v="SIN DATO"/>
    <s v="SIN DATO"/>
    <s v="SIN DATO"/>
    <s v="SIN DATO"/>
    <n v="-75.397299950000004"/>
    <n v="6.1292385899999999"/>
    <s v="SUR-ENE"/>
    <x v="1"/>
    <s v="1"/>
    <x v="1"/>
  </r>
  <r>
    <x v="1298"/>
    <x v="0"/>
    <s v="NUEVO"/>
    <s v="ENERES"/>
    <d v="2026-02-25T16:51:35"/>
    <x v="1290"/>
    <n v="1152190028"/>
    <s v="CAROL YAJAIRA VANEGAS LONDOÑO"/>
    <s v="SIN DATOS"/>
    <s v="3218144630"/>
    <x v="1297"/>
    <x v="30"/>
    <s v="190761200615315001"/>
    <x v="30"/>
    <x v="1"/>
    <s v="Region Occidente"/>
    <x v="1"/>
    <x v="0"/>
    <x v="1"/>
    <x v="1289"/>
    <s v="5 días 16:51"/>
    <x v="1062"/>
    <x v="1"/>
    <s v="SIN DATO"/>
    <s v="SIN DATO"/>
    <s v="SIN DATO"/>
    <s v="SIN DATO"/>
    <n v="-75.766653000000005"/>
    <n v="6.585521"/>
    <s v="SUR-ENE"/>
    <x v="4"/>
    <s v="1"/>
    <x v="1"/>
  </r>
  <r>
    <x v="1299"/>
    <x v="0"/>
    <s v="NUEVO"/>
    <s v="ENERES"/>
    <d v="2026-02-25T16:55:00"/>
    <x v="1291"/>
    <n v="70908452"/>
    <s v="CESAR ZULUAGA"/>
    <s v="SIN DATOS"/>
    <s v="3136302310"/>
    <x v="1298"/>
    <x v="50"/>
    <s v="190698200102400002"/>
    <x v="49"/>
    <x v="1"/>
    <s v="Revisor Instalac. Regadas Oriente"/>
    <x v="1"/>
    <x v="0"/>
    <x v="1"/>
    <x v="1290"/>
    <s v="5 días 16:55"/>
    <x v="1063"/>
    <x v="1"/>
    <s v="SIN DATO"/>
    <s v="SIN DATO"/>
    <s v="SIN DATO"/>
    <s v="SIN DATO"/>
    <n v="-75.294270650000001"/>
    <n v="6.1416313499999999"/>
    <s v="SUR-ENE"/>
    <x v="1"/>
    <s v="1"/>
    <x v="1"/>
  </r>
  <r>
    <x v="1300"/>
    <x v="0"/>
    <s v="NUEVO"/>
    <s v="ENEDOM"/>
    <d v="2026-03-03T15:55:25"/>
    <x v="1292"/>
    <n v="71741769"/>
    <s v="WILMAR ALBERTO ECHAVARRIA TOBON"/>
    <s v="3413648"/>
    <s v="3002025645"/>
    <x v="1299"/>
    <x v="8"/>
    <s v="040816000130360101"/>
    <x v="8"/>
    <x v="0"/>
    <s v="Habilitación Viviendas Metrosur"/>
    <x v="0"/>
    <x v="1"/>
    <x v="0"/>
    <x v="1291"/>
    <s v="0 días 15:55"/>
    <x v="1064"/>
    <x v="1"/>
    <s v="SIN DATO"/>
    <s v="SIN DATO"/>
    <s v="SIN DATO"/>
    <s v="SIN DATO"/>
    <n v="-75.604713000000004"/>
    <n v="6.2061330000000003"/>
    <s v="SUR-ENE"/>
    <x v="0"/>
    <s v="1"/>
    <x v="1"/>
  </r>
  <r>
    <x v="1301"/>
    <x v="0"/>
    <s v="CAMBI"/>
    <s v="ENERES"/>
    <d v="2026-02-25T16:59:43"/>
    <x v="1293"/>
    <n v="71788348"/>
    <s v="CARLOS ANDRES OSORIO ARANGO"/>
    <s v="SIN DATOS"/>
    <s v="3137163927"/>
    <x v="1300"/>
    <x v="23"/>
    <s v="190617200562895000"/>
    <x v="23"/>
    <x v="5"/>
    <s v="Revisor Instalac. Regadas Oriente"/>
    <x v="1"/>
    <x v="0"/>
    <x v="1"/>
    <x v="1292"/>
    <s v="5 días 16:59"/>
    <x v="1065"/>
    <x v="1"/>
    <s v="SIN DATO"/>
    <s v="SIN DATO"/>
    <s v="SIN DATO"/>
    <s v="SIN DATO"/>
    <n v="-75.443833999999995"/>
    <n v="6.1225149999999999"/>
    <s v="SUR-ENE"/>
    <x v="1"/>
    <s v="2"/>
    <x v="1"/>
  </r>
  <r>
    <x v="1302"/>
    <x v="0"/>
    <s v="NUEVO"/>
    <s v="ENERES"/>
    <d v="2026-02-25T17:00:09"/>
    <x v="1294"/>
    <n v="1037238499"/>
    <s v="MIGUEL ANGEL LOPEZ JIMENEZ"/>
    <s v="SIN DATOS"/>
    <s v="3008443732"/>
    <x v="1301"/>
    <x v="38"/>
    <s v="382424007000440101"/>
    <x v="37"/>
    <x v="1"/>
    <s v="Revisor Instalac. Regadas Oriente"/>
    <x v="0"/>
    <x v="0"/>
    <x v="0"/>
    <x v="1293"/>
    <s v="5 días 17:00"/>
    <x v="413"/>
    <x v="0"/>
    <s v="SIN DATO"/>
    <s v="SIN DATO"/>
    <s v="SIN DATO"/>
    <s v="SIN DATO"/>
    <n v="-75.170006999999998"/>
    <n v="6.232526"/>
    <s v="SUR-ENE"/>
    <x v="1"/>
    <s v="1"/>
    <x v="0"/>
  </r>
  <r>
    <x v="1303"/>
    <x v="1"/>
    <s v="NUEVO"/>
    <s v="ENECNX"/>
    <d v="2026-02-25T17:02:41"/>
    <x v="1295"/>
    <n v="43032982"/>
    <s v="LUZ MERCEDES TABARES"/>
    <s v="2523982"/>
    <s v="3125401075"/>
    <x v="1302"/>
    <x v="8"/>
    <s v="053921108000550301"/>
    <x v="8"/>
    <x v="3"/>
    <s v="Revisor Puntos de Conexión Metrosur"/>
    <x v="0"/>
    <x v="0"/>
    <x v="4"/>
    <x v="1294"/>
    <s v="5 días 17:02"/>
    <x v="135"/>
    <x v="3"/>
    <s v="SIN DATO"/>
    <s v="SIN DATO"/>
    <s v="SIN DATO"/>
    <s v="SIN DATO"/>
    <n v="-75.611397389999993"/>
    <n v="6.2503608499999999"/>
    <s v="SUR-ENE"/>
    <x v="0"/>
    <s v="1"/>
    <x v="3"/>
  </r>
  <r>
    <x v="1304"/>
    <x v="1"/>
    <s v="NUEVO"/>
    <s v="ENECNX"/>
    <d v="2026-02-25T17:03:32"/>
    <x v="1296"/>
    <n v="901401851"/>
    <s v="AGRO CBB SAS"/>
    <s v="5684540"/>
    <s v="3136051259"/>
    <x v="1303"/>
    <x v="18"/>
    <s v="190002200710250000"/>
    <x v="71"/>
    <x v="3"/>
    <s v="Revisor Punto de Conexión Oriente"/>
    <x v="1"/>
    <x v="0"/>
    <x v="4"/>
    <x v="1295"/>
    <s v="5 días 17:03"/>
    <x v="135"/>
    <x v="3"/>
    <s v="SIN DATO"/>
    <s v="SIN DATO"/>
    <s v="SIN DATO"/>
    <s v="SIN DATO"/>
    <n v="-75.456924450000002"/>
    <n v="5.7911582299999997"/>
    <s v="SUR-ENE"/>
    <x v="1"/>
    <s v="1"/>
    <x v="3"/>
  </r>
  <r>
    <x v="1305"/>
    <x v="1"/>
    <s v="NUEVO"/>
    <s v="ENECNX"/>
    <d v="2026-02-25T17:09:16"/>
    <x v="1297"/>
    <n v="70064429"/>
    <s v="GONZALO VASQUEZ ACOSTA"/>
    <s v="SIN DATOS"/>
    <s v="3215859307"/>
    <x v="1304"/>
    <x v="23"/>
    <s v="190616200431530000"/>
    <x v="23"/>
    <x v="3"/>
    <s v="Revisor Punto de Conexión Oriente"/>
    <x v="1"/>
    <x v="0"/>
    <x v="4"/>
    <x v="1296"/>
    <s v="5 días 17:09"/>
    <x v="135"/>
    <x v="3"/>
    <s v="SIN DATO"/>
    <s v="SIN DATO"/>
    <s v="SIN DATO"/>
    <s v="SIN DATO"/>
    <n v="-75.442505780000005"/>
    <n v="6.1792615199999998"/>
    <s v="SUR-ENE"/>
    <x v="1"/>
    <s v="1"/>
    <x v="3"/>
  </r>
  <r>
    <x v="1306"/>
    <x v="0"/>
    <s v="NUEVO"/>
    <s v="ENEDOM"/>
    <d v="2026-02-25T17:10:02"/>
    <x v="1298"/>
    <n v="22117926"/>
    <s v="ILDUARA ORTIZ RODRIGUEZ"/>
    <s v="SIN DATOS"/>
    <s v="3113576231"/>
    <x v="1305"/>
    <x v="30"/>
    <s v="190761200726000050"/>
    <x v="30"/>
    <x v="2"/>
    <s v="Region Occidente"/>
    <x v="1"/>
    <x v="0"/>
    <x v="6"/>
    <x v="1297"/>
    <s v="5 días 17:10"/>
    <x v="1066"/>
    <x v="1"/>
    <s v="SIN DATO"/>
    <s v="SIN DATO"/>
    <s v="SIN DATO"/>
    <s v="SIN DATO"/>
    <n v="-75.719443499999997"/>
    <n v="6.5947224200000001"/>
    <s v="SUR-ENE"/>
    <x v="4"/>
    <s v="1"/>
    <x v="1"/>
  </r>
  <r>
    <x v="1307"/>
    <x v="0"/>
    <s v="NUEVO"/>
    <s v="ENERES"/>
    <d v="2026-02-25T17:11:18"/>
    <x v="1299"/>
    <n v="3609665"/>
    <s v="SIGIFREDO PEREZ MARTINEZ"/>
    <s v="SIN DATOS"/>
    <s v="3218444477"/>
    <x v="1306"/>
    <x v="2"/>
    <s v="190736104158600117"/>
    <x v="2"/>
    <x v="1"/>
    <s v="Region Nordeste"/>
    <x v="0"/>
    <x v="0"/>
    <x v="0"/>
    <x v="1298"/>
    <s v="5 días 17:11"/>
    <x v="134"/>
    <x v="1"/>
    <s v="SIN DATO"/>
    <s v="SIN DATO"/>
    <s v="SIN DATO"/>
    <s v="SIN DATO"/>
    <n v="-74.698427659999993"/>
    <n v="7.0901458100000001"/>
    <s v="SUR-ENE"/>
    <x v="2"/>
    <s v="1"/>
    <x v="1"/>
  </r>
  <r>
    <x v="1308"/>
    <x v="1"/>
    <s v="NUEVO"/>
    <s v="ENECNX"/>
    <d v="2026-02-25T17:23:52"/>
    <x v="1300"/>
    <n v="43566481"/>
    <s v="DORA LILIA ESPEJO RUEDA"/>
    <s v="2294132"/>
    <s v="3245201299"/>
    <x v="1307"/>
    <x v="22"/>
    <s v="140002500000000125"/>
    <x v="22"/>
    <x v="3"/>
    <s v="Revisor Punto de Conexión Oriente"/>
    <x v="0"/>
    <x v="0"/>
    <x v="4"/>
    <x v="1299"/>
    <s v="5 días 17:23"/>
    <x v="135"/>
    <x v="3"/>
    <s v="SIN DATO"/>
    <s v="SIN DATO"/>
    <s v="SIN DATO"/>
    <s v="SIN DATO"/>
    <n v="-75.540937"/>
    <n v="6.1199139999999996"/>
    <s v="SUR-ENE"/>
    <x v="1"/>
    <s v="1"/>
    <x v="3"/>
  </r>
  <r>
    <x v="1309"/>
    <x v="0"/>
    <s v="NUEVO"/>
    <s v="ENERES"/>
    <d v="2026-02-25T17:36:11"/>
    <x v="1301"/>
    <n v="1045026934"/>
    <s v="KEVIN MATEO CARDENAS GALLEGO"/>
    <s v="SIN DATOS"/>
    <s v="3148031372"/>
    <x v="1308"/>
    <x v="50"/>
    <s v="190697100550630220"/>
    <x v="49"/>
    <x v="1"/>
    <s v="Revisor Instalac. Regadas Oriente"/>
    <x v="0"/>
    <x v="0"/>
    <x v="0"/>
    <x v="1300"/>
    <s v="5 días 17:36"/>
    <x v="1067"/>
    <x v="1"/>
    <s v="SIN DATO"/>
    <s v="SIN DATO"/>
    <s v="SIN DATO"/>
    <s v="SIN DATO"/>
    <n v="-75.264782999999994"/>
    <n v="6.1415899999999999"/>
    <s v="SUR-ENE"/>
    <x v="1"/>
    <s v="1"/>
    <x v="1"/>
  </r>
  <r>
    <x v="1310"/>
    <x v="3"/>
    <s v="NUEVO"/>
    <s v="ENEMVI"/>
    <d v="2026-02-25T17:45:45"/>
    <x v="1302"/>
    <n v="71664800"/>
    <s v="JOAQUIN ALZATE"/>
    <s v="SIN DATOS"/>
    <s v="3124679788"/>
    <x v="1309"/>
    <x v="8"/>
    <s v="122014680000000000"/>
    <x v="8"/>
    <x v="6"/>
    <s v="METR Mov Red Trans Anderson Castaño"/>
    <x v="1"/>
    <x v="0"/>
    <x v="5"/>
    <x v="1301"/>
    <s v="5 días 17:45"/>
    <x v="1068"/>
    <x v="1"/>
    <s v="SIN DATO"/>
    <s v="SIN DATO"/>
    <s v="SIN DATO"/>
    <s v="SIN DATO"/>
    <n v="-75.503624529999996"/>
    <n v="6.2537314000000004"/>
    <s v="SUR-ENE"/>
    <x v="0"/>
    <s v="1"/>
    <x v="1"/>
  </r>
  <r>
    <x v="1311"/>
    <x v="1"/>
    <s v="NUEVO"/>
    <s v="ENECNX"/>
    <d v="2026-02-26T07:07:43"/>
    <x v="1303"/>
    <n v="900698550"/>
    <s v="INVERSORA MAREG SAS"/>
    <s v="SIN DATOS"/>
    <s v="3017454828"/>
    <x v="1310"/>
    <x v="23"/>
    <s v="190617200550724044"/>
    <x v="23"/>
    <x v="3"/>
    <s v="Revisor Punto de Conexión Oriente"/>
    <x v="1"/>
    <x v="0"/>
    <x v="4"/>
    <x v="1302"/>
    <s v="4 días 07:07"/>
    <x v="1069"/>
    <x v="2"/>
    <s v="SIN DATO"/>
    <s v="SIN DATO"/>
    <s v="SIN DATO"/>
    <s v="SIN DATO"/>
    <n v="-75.462034829999993"/>
    <n v="6.13077117"/>
    <s v="SUR-ENE"/>
    <x v="1"/>
    <s v="1"/>
    <x v="2"/>
  </r>
  <r>
    <x v="1312"/>
    <x v="0"/>
    <s v="NUEVO"/>
    <s v="ENERES"/>
    <d v="2026-02-26T07:08:06"/>
    <x v="1304"/>
    <n v="71594916"/>
    <s v="RICARDO LEON NICOLAS RUIZ VASQUEZ"/>
    <s v="SIN DATOS"/>
    <s v="3148348174"/>
    <x v="1311"/>
    <x v="23"/>
    <s v="900056150001998115"/>
    <x v="23"/>
    <x v="1"/>
    <s v="Revisor Instalac. Regadas Oriente"/>
    <x v="0"/>
    <x v="0"/>
    <x v="0"/>
    <x v="1303"/>
    <s v="4 días 07:08"/>
    <x v="1070"/>
    <x v="1"/>
    <s v="SIN DATO"/>
    <s v="SIN DATO"/>
    <s v="SIN DATO"/>
    <s v="SIN DATO"/>
    <n v="-75.395904400000006"/>
    <n v="6.1510923999999996"/>
    <s v="SUR-ENE"/>
    <x v="1"/>
    <s v="1"/>
    <x v="1"/>
  </r>
  <r>
    <x v="1313"/>
    <x v="0"/>
    <s v="NUEVO"/>
    <s v="ENERES"/>
    <d v="2026-02-26T07:18:59"/>
    <x v="1305"/>
    <n v="1045018952"/>
    <s v="WILSON RAUL ARISTIZABAL JIMENEZ"/>
    <s v="SIN DATOS"/>
    <s v="3148031372"/>
    <x v="1312"/>
    <x v="50"/>
    <s v="190440200623500019"/>
    <x v="49"/>
    <x v="1"/>
    <s v="Revisor Instalac. Regadas Oriente"/>
    <x v="1"/>
    <x v="0"/>
    <x v="1"/>
    <x v="1304"/>
    <s v="4 días 07:18"/>
    <x v="1071"/>
    <x v="1"/>
    <s v="SIN DATO"/>
    <s v="SIN DATO"/>
    <s v="SIN DATO"/>
    <s v="SIN DATO"/>
    <n v="-75.302163669999999"/>
    <n v="6.1344688300000003"/>
    <s v="SUR-ENE"/>
    <x v="1"/>
    <s v="1"/>
    <x v="1"/>
  </r>
  <r>
    <x v="1314"/>
    <x v="0"/>
    <s v="NUEVO"/>
    <s v="ENERES"/>
    <d v="2026-02-26T07:34:00"/>
    <x v="1306"/>
    <n v="1152203643"/>
    <s v="MARIA LUCERITO CASTAÑO GIRALDO"/>
    <s v="SIN DATOS"/>
    <s v="3233057537"/>
    <x v="1313"/>
    <x v="8"/>
    <s v="083027004330400101"/>
    <x v="8"/>
    <x v="1"/>
    <s v="Revisor Instal. Regadas Metrosur"/>
    <x v="0"/>
    <x v="0"/>
    <x v="0"/>
    <x v="1305"/>
    <s v="4 días 07:34"/>
    <x v="1072"/>
    <x v="1"/>
    <s v="SIN DATO"/>
    <s v="SIN DATO"/>
    <s v="SIN DATO"/>
    <s v="SIN DATO"/>
    <n v="-75.620920999999996"/>
    <n v="6.2470840000000001"/>
    <s v="SUR-ENE"/>
    <x v="0"/>
    <s v="1"/>
    <x v="1"/>
  </r>
  <r>
    <x v="1315"/>
    <x v="0"/>
    <s v="NUEVO"/>
    <s v="ENERES"/>
    <d v="2026-02-26T07:35:35"/>
    <x v="1307"/>
    <n v="1035831932"/>
    <s v="PAULA ANDREA PUERTA GARCES"/>
    <s v="SIN DATOS"/>
    <s v="3195316804"/>
    <x v="1314"/>
    <x v="5"/>
    <s v="190440200591613001"/>
    <x v="5"/>
    <x v="1"/>
    <s v="Revisor Instalac. Regadas Oriente"/>
    <x v="1"/>
    <x v="0"/>
    <x v="1"/>
    <x v="1306"/>
    <s v="4 días 07:35"/>
    <x v="1073"/>
    <x v="1"/>
    <s v="SIN DATO"/>
    <s v="SIN DATO"/>
    <s v="SIN DATO"/>
    <s v="SIN DATO"/>
    <n v="-75.323144999999997"/>
    <n v="6.1312769999999999"/>
    <s v="SUR-ENE"/>
    <x v="1"/>
    <s v="1"/>
    <x v="1"/>
  </r>
  <r>
    <x v="1316"/>
    <x v="0"/>
    <s v="NUEVO"/>
    <s v="ENERES"/>
    <d v="2026-02-26T07:42:37"/>
    <x v="1308"/>
    <n v="901607531"/>
    <s v="ACTIVOS CONQUISTADORES S.A.S."/>
    <s v="SIN DATOS"/>
    <s v="3126008547"/>
    <x v="1315"/>
    <x v="8"/>
    <s v="053615004100450802"/>
    <x v="8"/>
    <x v="1"/>
    <s v="METROSUR Vin. Leg. Ref. Concentrada"/>
    <x v="0"/>
    <x v="0"/>
    <x v="0"/>
    <x v="1307"/>
    <s v="4 días 07:42"/>
    <x v="1074"/>
    <x v="1"/>
    <s v="SIN DATO"/>
    <s v="SIN DATO"/>
    <s v="SIN DATO"/>
    <s v="SIN DATO"/>
    <n v="-75.582140100000004"/>
    <n v="6.2406123899999999"/>
    <s v="SUR-ENE"/>
    <x v="0"/>
    <s v="1"/>
    <x v="1"/>
  </r>
  <r>
    <x v="1317"/>
    <x v="0"/>
    <s v="NUEVO"/>
    <s v="ENERES"/>
    <d v="2026-02-26T07:42:42"/>
    <x v="1309"/>
    <n v="901607531"/>
    <s v="ACTIVOS CONQUISTADORES S.A.S."/>
    <s v="SIN DATOS"/>
    <s v="3126008547"/>
    <x v="1316"/>
    <x v="8"/>
    <s v="053615004100450801"/>
    <x v="8"/>
    <x v="1"/>
    <s v="METROSUR Vin. Leg. Ref. Concentrada"/>
    <x v="0"/>
    <x v="0"/>
    <x v="0"/>
    <x v="1308"/>
    <s v="4 días 07:42"/>
    <x v="1074"/>
    <x v="1"/>
    <s v="SIN DATO"/>
    <s v="SIN DATO"/>
    <s v="SIN DATO"/>
    <s v="SIN DATO"/>
    <n v="-75.582140100000004"/>
    <n v="6.2406123899999999"/>
    <s v="SUR-ENE"/>
    <x v="0"/>
    <s v="1"/>
    <x v="1"/>
  </r>
  <r>
    <x v="1318"/>
    <x v="0"/>
    <s v="NUEVO"/>
    <s v="ENERES"/>
    <d v="2026-02-26T07:42:42"/>
    <x v="1309"/>
    <n v="901607531"/>
    <s v="ACTIVOS CONQUISTADORES S.A.S."/>
    <s v="SIN DATOS"/>
    <s v="3126008547"/>
    <x v="1317"/>
    <x v="8"/>
    <s v="053615004100450202"/>
    <x v="8"/>
    <x v="1"/>
    <s v="METROSUR Vin. Leg. Ref. Concentrada"/>
    <x v="0"/>
    <x v="0"/>
    <x v="0"/>
    <x v="1308"/>
    <s v="4 días 07:42"/>
    <x v="1074"/>
    <x v="1"/>
    <s v="SIN DATO"/>
    <s v="SIN DATO"/>
    <s v="SIN DATO"/>
    <s v="SIN DATO"/>
    <n v="-75.582140100000004"/>
    <n v="6.2406123899999999"/>
    <s v="SUR-ENE"/>
    <x v="0"/>
    <s v="1"/>
    <x v="1"/>
  </r>
  <r>
    <x v="1319"/>
    <x v="0"/>
    <s v="NUEVO"/>
    <s v="ENERES"/>
    <d v="2026-02-26T07:42:44"/>
    <x v="1310"/>
    <n v="901607531"/>
    <s v="ACTIVOS CONQUISTADORES S.A.S."/>
    <s v="SIN DATOS"/>
    <s v="3126008547"/>
    <x v="1318"/>
    <x v="8"/>
    <s v="053615004100450701"/>
    <x v="8"/>
    <x v="1"/>
    <s v="METROSUR Vin. Leg. Ref. Concentrada"/>
    <x v="0"/>
    <x v="0"/>
    <x v="0"/>
    <x v="1309"/>
    <s v="4 días 07:42"/>
    <x v="1074"/>
    <x v="1"/>
    <s v="SIN DATO"/>
    <s v="SIN DATO"/>
    <s v="SIN DATO"/>
    <s v="SIN DATO"/>
    <n v="-75.582140100000004"/>
    <n v="6.2406123899999999"/>
    <s v="SUR-ENE"/>
    <x v="0"/>
    <s v="1"/>
    <x v="1"/>
  </r>
  <r>
    <x v="1320"/>
    <x v="0"/>
    <s v="NUEVO"/>
    <s v="ENERES"/>
    <d v="2026-02-26T07:42:45"/>
    <x v="1311"/>
    <n v="901607531"/>
    <s v="ACTIVOS CONQUISTADORES S.A.S."/>
    <s v="SIN DATOS"/>
    <s v="3126008547"/>
    <x v="1319"/>
    <x v="8"/>
    <s v="053615004100450501"/>
    <x v="8"/>
    <x v="1"/>
    <s v="METROSUR Vin. Leg. Ref. Concentrada"/>
    <x v="0"/>
    <x v="0"/>
    <x v="0"/>
    <x v="1310"/>
    <s v="4 días 07:42"/>
    <x v="1074"/>
    <x v="1"/>
    <s v="SIN DATO"/>
    <s v="SIN DATO"/>
    <s v="SIN DATO"/>
    <s v="SIN DATO"/>
    <n v="-75.582140100000004"/>
    <n v="6.2406123899999999"/>
    <s v="SUR-ENE"/>
    <x v="0"/>
    <s v="1"/>
    <x v="1"/>
  </r>
  <r>
    <x v="1321"/>
    <x v="0"/>
    <s v="NUEVO"/>
    <s v="ENERES"/>
    <d v="2026-02-26T07:42:46"/>
    <x v="1312"/>
    <n v="901607531"/>
    <s v="ACTIVOS CONQUISTADORES S.A.S."/>
    <s v="SIN DATOS"/>
    <s v="3126008547"/>
    <x v="1320"/>
    <x v="8"/>
    <s v="053615004100450601"/>
    <x v="8"/>
    <x v="1"/>
    <s v="METROSUR Vin. Leg. Ref. Concentrada"/>
    <x v="0"/>
    <x v="0"/>
    <x v="0"/>
    <x v="1311"/>
    <s v="4 días 07:42"/>
    <x v="1074"/>
    <x v="1"/>
    <s v="SIN DATO"/>
    <s v="SIN DATO"/>
    <s v="SIN DATO"/>
    <s v="SIN DATO"/>
    <n v="-75.582140100000004"/>
    <n v="6.2406123899999999"/>
    <s v="SUR-ENE"/>
    <x v="0"/>
    <s v="1"/>
    <x v="1"/>
  </r>
  <r>
    <x v="1322"/>
    <x v="0"/>
    <s v="NUEVO"/>
    <s v="ENERES"/>
    <d v="2026-02-26T07:45:10"/>
    <x v="1313"/>
    <n v="71382238"/>
    <s v="ANDRES JULIAN PELAEZ CASTAÑO"/>
    <s v="SIN DATOS"/>
    <s v="3127306899"/>
    <x v="1321"/>
    <x v="33"/>
    <s v="190698200672608004"/>
    <x v="33"/>
    <x v="1"/>
    <s v="Revisor Instalac. Regadas Oriente"/>
    <x v="1"/>
    <x v="0"/>
    <x v="1"/>
    <x v="1312"/>
    <s v="4 días 07:45"/>
    <x v="1075"/>
    <x v="1"/>
    <s v="SIN DATO"/>
    <s v="SIN DATO"/>
    <s v="SIN DATO"/>
    <s v="SIN DATO"/>
    <n v="-75.308113500000005"/>
    <n v="6.12105839"/>
    <s v="SUR-ENE"/>
    <x v="1"/>
    <s v="1"/>
    <x v="1"/>
  </r>
  <r>
    <x v="1323"/>
    <x v="0"/>
    <s v="NUEVO"/>
    <s v="ENERES"/>
    <d v="2026-02-26T07:47:48"/>
    <x v="1314"/>
    <n v="901607531"/>
    <s v="ACTIVOS CONQUISTADORES S.A.S."/>
    <s v="SIN DATOS"/>
    <s v="3126008547"/>
    <x v="1322"/>
    <x v="8"/>
    <s v="053615004100450402"/>
    <x v="8"/>
    <x v="1"/>
    <s v="METROSUR Vin. Leg. Ref. Concentrada"/>
    <x v="0"/>
    <x v="0"/>
    <x v="0"/>
    <x v="1313"/>
    <s v="4 días 07:47"/>
    <x v="425"/>
    <x v="1"/>
    <s v="SIN DATO"/>
    <s v="SIN DATO"/>
    <s v="SIN DATO"/>
    <s v="SIN DATO"/>
    <n v="-75.582140100000004"/>
    <n v="6.2406123899999999"/>
    <s v="SUR-ENE"/>
    <x v="0"/>
    <s v="1"/>
    <x v="1"/>
  </r>
  <r>
    <x v="1324"/>
    <x v="0"/>
    <s v="NUEVO"/>
    <s v="ENERES"/>
    <d v="2026-02-26T07:47:54"/>
    <x v="1315"/>
    <n v="901607531"/>
    <s v="ACTIVOS CONQUISTADORES S.A.S."/>
    <s v="SIN DATOS"/>
    <s v="3126008547"/>
    <x v="1323"/>
    <x v="8"/>
    <s v="053615004100450201"/>
    <x v="8"/>
    <x v="1"/>
    <s v="METROSUR Vin. Leg. Ref. Concentrada"/>
    <x v="0"/>
    <x v="0"/>
    <x v="0"/>
    <x v="1314"/>
    <s v="4 días 07:47"/>
    <x v="425"/>
    <x v="1"/>
    <s v="SIN DATO"/>
    <s v="SIN DATO"/>
    <s v="SIN DATO"/>
    <s v="SIN DATO"/>
    <n v="-75.582140100000004"/>
    <n v="6.2406123899999999"/>
    <s v="SUR-ENE"/>
    <x v="0"/>
    <s v="1"/>
    <x v="1"/>
  </r>
  <r>
    <x v="1325"/>
    <x v="0"/>
    <s v="NUEVO"/>
    <s v="ENERES"/>
    <d v="2026-02-26T07:47:52"/>
    <x v="1316"/>
    <n v="901607531"/>
    <s v="ACTIVOS CONQUISTADORES S.A.S."/>
    <s v="SIN DATOS"/>
    <s v="3126008547"/>
    <x v="1324"/>
    <x v="8"/>
    <s v="053615004100450502"/>
    <x v="8"/>
    <x v="1"/>
    <s v="METROSUR Vin. Leg. Ref. Concentrada"/>
    <x v="0"/>
    <x v="0"/>
    <x v="0"/>
    <x v="1315"/>
    <s v="4 días 07:47"/>
    <x v="425"/>
    <x v="1"/>
    <s v="SIN DATO"/>
    <s v="SIN DATO"/>
    <s v="SIN DATO"/>
    <s v="SIN DATO"/>
    <n v="-75.582140100000004"/>
    <n v="6.2406123899999999"/>
    <s v="SUR-ENE"/>
    <x v="0"/>
    <s v="1"/>
    <x v="1"/>
  </r>
  <r>
    <x v="1326"/>
    <x v="0"/>
    <s v="NUEVO"/>
    <s v="ENERES"/>
    <d v="2026-02-26T07:47:52"/>
    <x v="1316"/>
    <n v="901607531"/>
    <s v="ACTIVOS CONQUISTADORES S.A.S."/>
    <s v="SIN DATOS"/>
    <s v="3126008547"/>
    <x v="1325"/>
    <x v="8"/>
    <s v="053615004100450001"/>
    <x v="8"/>
    <x v="1"/>
    <s v="METROSUR Vin. Leg. Ref. Concentrada"/>
    <x v="0"/>
    <x v="0"/>
    <x v="0"/>
    <x v="1315"/>
    <s v="4 días 07:47"/>
    <x v="425"/>
    <x v="1"/>
    <s v="SIN DATO"/>
    <s v="SIN DATO"/>
    <s v="SIN DATO"/>
    <s v="SIN DATO"/>
    <n v="-75.582162999999994"/>
    <n v="6.2406170000000003"/>
    <s v="SUR-ENE"/>
    <x v="0"/>
    <s v="1"/>
    <x v="1"/>
  </r>
  <r>
    <x v="1327"/>
    <x v="0"/>
    <s v="NUEVO"/>
    <s v="ENERES"/>
    <d v="2026-02-26T07:47:54"/>
    <x v="1315"/>
    <n v="901607531"/>
    <s v="ACTIVOS CONQUISTADORES S.A.S."/>
    <s v="SIN DATOS"/>
    <s v="3126008547"/>
    <x v="1326"/>
    <x v="8"/>
    <s v="053615004100450702"/>
    <x v="8"/>
    <x v="1"/>
    <s v="METROSUR Vin. Leg. Ref. Concentrada"/>
    <x v="0"/>
    <x v="0"/>
    <x v="0"/>
    <x v="1314"/>
    <s v="4 días 07:47"/>
    <x v="425"/>
    <x v="1"/>
    <s v="SIN DATO"/>
    <s v="SIN DATO"/>
    <s v="SIN DATO"/>
    <s v="SIN DATO"/>
    <n v="-75.582140100000004"/>
    <n v="6.2406123899999999"/>
    <s v="SUR-ENE"/>
    <x v="0"/>
    <s v="1"/>
    <x v="1"/>
  </r>
  <r>
    <x v="1328"/>
    <x v="0"/>
    <s v="NUEVO"/>
    <s v="ENERES"/>
    <d v="2026-02-26T07:47:58"/>
    <x v="1317"/>
    <n v="901607531"/>
    <s v="ACTIVOS CONQUISTADORES S.A.S."/>
    <s v="SIN DATOS"/>
    <s v="3126008547"/>
    <x v="1327"/>
    <x v="8"/>
    <s v="053615004100450602"/>
    <x v="8"/>
    <x v="1"/>
    <s v="METROSUR Vin. Leg. Ref. Concentrada"/>
    <x v="0"/>
    <x v="0"/>
    <x v="0"/>
    <x v="1316"/>
    <s v="4 días 07:47"/>
    <x v="425"/>
    <x v="1"/>
    <s v="SIN DATO"/>
    <s v="SIN DATO"/>
    <s v="SIN DATO"/>
    <s v="SIN DATO"/>
    <n v="-75.582140100000004"/>
    <n v="6.2406123899999999"/>
    <s v="SUR-ENE"/>
    <x v="0"/>
    <s v="1"/>
    <x v="1"/>
  </r>
  <r>
    <x v="1329"/>
    <x v="0"/>
    <s v="NUEVO"/>
    <s v="ENERES"/>
    <d v="2026-02-26T07:55:16"/>
    <x v="1318"/>
    <n v="70630653"/>
    <s v="ELADIO ALBERTO LONDOÑO JIMENEZ"/>
    <s v="SIN DATOS"/>
    <s v="3004773024"/>
    <x v="1328"/>
    <x v="80"/>
    <s v="171022861000000001"/>
    <x v="79"/>
    <x v="1"/>
    <s v="Region Nordeste"/>
    <x v="1"/>
    <x v="0"/>
    <x v="1"/>
    <x v="1317"/>
    <s v="4 días 07:55"/>
    <x v="1076"/>
    <x v="1"/>
    <s v="SIN DATO"/>
    <s v="SIN DATO"/>
    <s v="SIN DATO"/>
    <s v="SIN DATO"/>
    <n v="-75.206831379999997"/>
    <n v="6.8197014100000004"/>
    <s v="SUR-ENE"/>
    <x v="2"/>
    <s v="1"/>
    <x v="1"/>
  </r>
  <r>
    <x v="1330"/>
    <x v="1"/>
    <s v="NUEVO"/>
    <s v="ENECNX"/>
    <d v="2026-02-26T07:58:22"/>
    <x v="1319"/>
    <n v="70695776"/>
    <s v="HENRY DE JESUS YEPES GIRALDO"/>
    <s v="SIN DATOS"/>
    <s v="3127959917"/>
    <x v="1329"/>
    <x v="23"/>
    <s v="190616200293708000"/>
    <x v="23"/>
    <x v="3"/>
    <s v="Revisor Punto de Conexión Oriente"/>
    <x v="1"/>
    <x v="0"/>
    <x v="4"/>
    <x v="1318"/>
    <s v="4 días 07:58"/>
    <x v="1077"/>
    <x v="2"/>
    <s v="SIN DATO"/>
    <s v="SIN DATO"/>
    <s v="SIN DATO"/>
    <s v="SIN DATO"/>
    <n v="-75.397333919999994"/>
    <n v="6.2185156199999998"/>
    <s v="SUR-ENE"/>
    <x v="1"/>
    <s v="1"/>
    <x v="2"/>
  </r>
  <r>
    <x v="1331"/>
    <x v="0"/>
    <s v="NUEVO"/>
    <s v="ENEDOM"/>
    <d v="2026-02-26T08:06:42"/>
    <x v="1320"/>
    <n v="1077711121"/>
    <s v="LUZ AMIRA MORENO VALOYES"/>
    <s v="SIN DATOS"/>
    <s v="3126927805"/>
    <x v="1330"/>
    <x v="8"/>
    <s v="083124309200380000"/>
    <x v="8"/>
    <x v="2"/>
    <s v="Habilitación Viviendas Metrosur"/>
    <x v="0"/>
    <x v="0"/>
    <x v="3"/>
    <x v="1319"/>
    <s v="4 días 08:06"/>
    <x v="1078"/>
    <x v="0"/>
    <s v="SIN DATO"/>
    <s v="SIN DATO"/>
    <s v="SIN DATO"/>
    <s v="SIN DATO"/>
    <n v="-75.626550460000004"/>
    <n v="6.2508056700000001"/>
    <s v="SUR-ENE"/>
    <x v="0"/>
    <s v="1"/>
    <x v="0"/>
  </r>
  <r>
    <x v="1332"/>
    <x v="0"/>
    <s v="NUEVO"/>
    <s v="ENERES"/>
    <d v="2026-02-26T08:08:09"/>
    <x v="1321"/>
    <n v="1007304122"/>
    <s v="SOR MARIA GALVIS ROJAS"/>
    <s v="SIN DATOS"/>
    <s v="3148628418"/>
    <x v="1331"/>
    <x v="5"/>
    <s v="190440200562150002"/>
    <x v="5"/>
    <x v="1"/>
    <s v="Revisor Instalac. Regadas Oriente"/>
    <x v="1"/>
    <x v="0"/>
    <x v="1"/>
    <x v="1320"/>
    <s v="4 días 08:08"/>
    <x v="1079"/>
    <x v="1"/>
    <s v="SIN DATO"/>
    <s v="SIN DATO"/>
    <s v="SIN DATO"/>
    <s v="SIN DATO"/>
    <n v="-75.337013999999996"/>
    <n v="6.1556600000000001"/>
    <s v="SUR-ENE"/>
    <x v="1"/>
    <s v="1"/>
    <x v="1"/>
  </r>
  <r>
    <x v="1333"/>
    <x v="4"/>
    <s v="NUEVO"/>
    <s v="ENEPRE"/>
    <d v="2026-02-26T08:12:19"/>
    <x v="1322"/>
    <n v="1128472613"/>
    <s v="JORGE ENRIQUE SUAREZ BEDOYA"/>
    <s v="SIN DATOS"/>
    <s v="3178255845"/>
    <x v="1332"/>
    <x v="8"/>
    <s v="136029761482500201"/>
    <x v="8"/>
    <x v="10"/>
    <s v="Energía Prepago Metrosur"/>
    <x v="0"/>
    <x v="0"/>
    <x v="7"/>
    <x v="1321"/>
    <s v="4 días 08:12"/>
    <x v="1080"/>
    <x v="1"/>
    <s v="SIN DATO"/>
    <s v="SIN DATO"/>
    <s v="SIN DATO"/>
    <s v="SIN DATO"/>
    <n v="-75.608674379999997"/>
    <n v="6.2742710900000001"/>
    <s v="SUR-ENE"/>
    <x v="0"/>
    <s v="1"/>
    <x v="1"/>
  </r>
  <r>
    <x v="1334"/>
    <x v="0"/>
    <s v="NUEVO"/>
    <s v="ENEDOM"/>
    <d v="2026-02-26T08:15:16"/>
    <x v="1323"/>
    <n v="1077711121"/>
    <s v="LUZ AMIRA MORENO VALOYES"/>
    <s v="SIN DATOS"/>
    <s v="3126927805"/>
    <x v="1333"/>
    <x v="8"/>
    <s v="083124309200380201"/>
    <x v="8"/>
    <x v="2"/>
    <s v="Habilitación Viviendas Metrosur"/>
    <x v="0"/>
    <x v="0"/>
    <x v="3"/>
    <x v="1322"/>
    <s v="4 días 08:15"/>
    <x v="1081"/>
    <x v="0"/>
    <s v="SIN DATO"/>
    <s v="SIN DATO"/>
    <s v="SIN DATO"/>
    <s v="SIN DATO"/>
    <n v="-75.626550460000004"/>
    <n v="6.2508056700000001"/>
    <s v="SUR-ENE"/>
    <x v="0"/>
    <s v="1"/>
    <x v="0"/>
  </r>
  <r>
    <x v="1335"/>
    <x v="1"/>
    <s v="NUEVO"/>
    <s v="ENECNX"/>
    <d v="2026-02-26T08:32:15"/>
    <x v="1324"/>
    <n v="901798954"/>
    <s v="GALVANY ARQUITECTURA ELECTRICA SAS"/>
    <s v="SIN DATOS"/>
    <s v="3007120215"/>
    <x v="1334"/>
    <x v="30"/>
    <s v="190761200418760000"/>
    <x v="30"/>
    <x v="3"/>
    <s v="Region Occidente"/>
    <x v="1"/>
    <x v="0"/>
    <x v="4"/>
    <x v="1323"/>
    <s v="4 días 08:32"/>
    <x v="12"/>
    <x v="2"/>
    <s v="SIN DATO"/>
    <s v="SIN DATO"/>
    <s v="SIN DATO"/>
    <s v="SIN DATO"/>
    <n v="-75.756628770000006"/>
    <n v="6.4955326600000003"/>
    <s v="SUR-ENE"/>
    <x v="4"/>
    <s v="1"/>
    <x v="2"/>
  </r>
  <r>
    <x v="1336"/>
    <x v="2"/>
    <s v="NUEVO"/>
    <s v="ENENOR"/>
    <d v="2026-02-26T08:37:20"/>
    <x v="1325"/>
    <n v="70383664"/>
    <s v="ALIRIO DE JESUS BUITRAGO CEBALLOS"/>
    <s v="SIN DATOS"/>
    <s v="3106361191"/>
    <x v="1335"/>
    <x v="8"/>
    <s v="056520307000280111"/>
    <x v="8"/>
    <x v="4"/>
    <s v="Revisor Instal. Regadas Metrosur"/>
    <x v="0"/>
    <x v="0"/>
    <x v="0"/>
    <x v="1324"/>
    <s v="4 días 08:37"/>
    <x v="1082"/>
    <x v="1"/>
    <s v="SIN DATO"/>
    <s v="SIN DATO"/>
    <s v="SIN DATO"/>
    <s v="SIN DATO"/>
    <n v="-75.562212000000002"/>
    <n v="6.2642329999999999"/>
    <s v="SUR-ENE"/>
    <x v="0"/>
    <s v="1"/>
    <x v="1"/>
  </r>
  <r>
    <x v="1337"/>
    <x v="2"/>
    <s v="NUEVO"/>
    <s v="ENENOR"/>
    <d v="2026-02-26T08:38:30"/>
    <x v="1326"/>
    <n v="1037604755"/>
    <s v="LUISA MARIA MONTOYA GOMEZ"/>
    <s v="2994224"/>
    <s v="3106355898"/>
    <x v="1336"/>
    <x v="30"/>
    <s v="190761200580584004"/>
    <x v="30"/>
    <x v="4"/>
    <s v="Region Occidente"/>
    <x v="1"/>
    <x v="0"/>
    <x v="1"/>
    <x v="1325"/>
    <s v="4 días 08:38"/>
    <x v="1083"/>
    <x v="1"/>
    <s v="SIN DATO"/>
    <s v="SIN DATO"/>
    <s v="SIN DATO"/>
    <s v="SIN DATO"/>
    <n v="-75.762505000000004"/>
    <n v="6.5099179999999999"/>
    <s v="SUR-ENE"/>
    <x v="4"/>
    <s v="1"/>
    <x v="1"/>
  </r>
  <r>
    <x v="1338"/>
    <x v="0"/>
    <s v="NUEVO"/>
    <s v="ENERES"/>
    <d v="2026-02-26T08:41:58"/>
    <x v="1327"/>
    <n v="1035418610"/>
    <s v="CLAUDIA MARCELA VASQUEZ GONZALEZ"/>
    <s v="2749183"/>
    <s v="3126564359"/>
    <x v="1337"/>
    <x v="7"/>
    <s v="190318203110638004"/>
    <x v="7"/>
    <x v="1"/>
    <s v="Revisor Instalac. Regadas Oriente"/>
    <x v="1"/>
    <x v="0"/>
    <x v="1"/>
    <x v="1326"/>
    <s v="4 días 08:41"/>
    <x v="1084"/>
    <x v="1"/>
    <s v="SIN DATO"/>
    <s v="SIN DATO"/>
    <s v="SIN DATO"/>
    <s v="SIN DATO"/>
    <n v="-75.449037610000005"/>
    <n v="6.3090078299999997"/>
    <s v="SUR-ENE"/>
    <x v="1"/>
    <s v="1"/>
    <x v="1"/>
  </r>
  <r>
    <x v="1339"/>
    <x v="0"/>
    <s v="NUEVO"/>
    <s v="ENERES"/>
    <d v="2026-02-26T08:46:10"/>
    <x v="1328"/>
    <n v="1017151736"/>
    <s v="LUISA RAMIREZ"/>
    <s v="2504595"/>
    <s v="3106420229"/>
    <x v="1338"/>
    <x v="7"/>
    <s v="190318203167310345"/>
    <x v="7"/>
    <x v="1"/>
    <s v="Revisor Instalac. Regadas Oriente"/>
    <x v="1"/>
    <x v="0"/>
    <x v="1"/>
    <x v="1327"/>
    <s v="4 días 08:46"/>
    <x v="1085"/>
    <x v="1"/>
    <s v="SIN DATO"/>
    <s v="SIN DATO"/>
    <s v="SIN DATO"/>
    <s v="SIN DATO"/>
    <n v="-75.456205999999995"/>
    <n v="6.3009050000000002"/>
    <s v="SUR-ENE"/>
    <x v="1"/>
    <s v="1"/>
    <x v="1"/>
  </r>
  <r>
    <x v="1340"/>
    <x v="2"/>
    <s v="NUEVO"/>
    <s v="ENENOR"/>
    <d v="2026-02-26T09:09:37"/>
    <x v="1329"/>
    <n v="902017649"/>
    <s v="EDIFICIO WORKING 33 P.H."/>
    <s v="2050095"/>
    <s v="3206784745"/>
    <x v="1339"/>
    <x v="8"/>
    <s v="053813000300250000"/>
    <x v="8"/>
    <x v="4"/>
    <s v="Revisor Instal. Regadas Metrosur"/>
    <x v="0"/>
    <x v="0"/>
    <x v="0"/>
    <x v="1328"/>
    <s v="4 días 09:09"/>
    <x v="337"/>
    <x v="1"/>
    <s v="SIN DATO"/>
    <s v="SIN DATO"/>
    <s v="SIN DATO"/>
    <s v="SIN DATO"/>
    <n v="-75.602513000000002"/>
    <n v="6.2385659999999996"/>
    <s v="SUR-ENE"/>
    <x v="0"/>
    <s v="1"/>
    <x v="1"/>
  </r>
  <r>
    <x v="1341"/>
    <x v="3"/>
    <s v="NUEVO"/>
    <s v="ENEMVI"/>
    <d v="2026-02-26T09:16:19"/>
    <x v="1330"/>
    <n v="1036338631"/>
    <s v="RODOLFO ALEXANDER BEDOYA GARCIA"/>
    <s v="SIN DATOS"/>
    <s v="3005786912"/>
    <x v="1340"/>
    <x v="48"/>
    <s v="190656200960030000"/>
    <x v="47"/>
    <x v="6"/>
    <s v="Region Occidente"/>
    <x v="1"/>
    <x v="0"/>
    <x v="5"/>
    <x v="1329"/>
    <s v="4 días 09:16"/>
    <x v="1086"/>
    <x v="1"/>
    <s v="SIN DATO"/>
    <s v="SIN DATO"/>
    <s v="SIN DATO"/>
    <s v="SIN DATO"/>
    <n v="-75.703264820000001"/>
    <n v="6.4266942699999996"/>
    <s v="SUR-ENE"/>
    <x v="4"/>
    <s v="1"/>
    <x v="1"/>
  </r>
  <r>
    <x v="1342"/>
    <x v="0"/>
    <s v="NUEVO"/>
    <s v="ENERES"/>
    <d v="2026-02-26T09:27:48"/>
    <x v="1331"/>
    <n v="39451572"/>
    <s v="SANDRA MILENA HINCAPIE JARAMILLO"/>
    <s v="SIN DATOS"/>
    <s v="3007165637"/>
    <x v="1341"/>
    <x v="7"/>
    <s v="190318204908400005"/>
    <x v="7"/>
    <x v="1"/>
    <s v="Revisor Instalac. Regadas Oriente"/>
    <x v="1"/>
    <x v="0"/>
    <x v="1"/>
    <x v="1330"/>
    <s v="4 días 09:27"/>
    <x v="1087"/>
    <x v="1"/>
    <s v="SIN DATO"/>
    <s v="SIN DATO"/>
    <s v="SIN DATO"/>
    <s v="SIN DATO"/>
    <n v="-75.441249999999997"/>
    <n v="6.2267976999999997"/>
    <s v="SUR-ENE"/>
    <x v="1"/>
    <s v="1"/>
    <x v="1"/>
  </r>
  <r>
    <x v="1343"/>
    <x v="0"/>
    <s v="NUEVO"/>
    <s v="ENERES"/>
    <d v="2026-02-26T09:33:37"/>
    <x v="1332"/>
    <n v="43266964"/>
    <s v="MARIA SOLEDAD MUÑOZ LOPEZ"/>
    <s v="SIN DATOS"/>
    <s v="3116107289"/>
    <x v="1342"/>
    <x v="23"/>
    <s v="190615100352065002"/>
    <x v="23"/>
    <x v="1"/>
    <s v="Revisor Instalac. Regadas Oriente"/>
    <x v="0"/>
    <x v="0"/>
    <x v="0"/>
    <x v="1331"/>
    <s v="4 días 09:33"/>
    <x v="1088"/>
    <x v="1"/>
    <s v="SIN DATO"/>
    <s v="SIN DATO"/>
    <s v="SIN DATO"/>
    <s v="SIN DATO"/>
    <n v="-75.37913503"/>
    <n v="6.1650297099999998"/>
    <s v="SUR-ENE"/>
    <x v="1"/>
    <s v="1"/>
    <x v="1"/>
  </r>
  <r>
    <x v="1344"/>
    <x v="0"/>
    <s v="NUEVO"/>
    <s v="ENERES"/>
    <d v="2026-02-26T09:39:26"/>
    <x v="1333"/>
    <n v="15538053"/>
    <s v="RICARDO ALEJANDRO TANGARIFE ECHAVARRIA"/>
    <s v="SIN DATOS"/>
    <s v="3216565718"/>
    <x v="1343"/>
    <x v="27"/>
    <s v="190604100205600010"/>
    <x v="27"/>
    <x v="1"/>
    <s v="Region Nordeste"/>
    <x v="0"/>
    <x v="0"/>
    <x v="0"/>
    <x v="1332"/>
    <s v="4 días 09:39"/>
    <x v="1089"/>
    <x v="1"/>
    <s v="SIN DATO"/>
    <s v="SIN DATO"/>
    <s v="SIN DATO"/>
    <s v="SIN DATO"/>
    <n v="-74.700879760000007"/>
    <n v="7.0271708400000001"/>
    <s v="SUR-ENE"/>
    <x v="2"/>
    <s v="1"/>
    <x v="1"/>
  </r>
  <r>
    <x v="1345"/>
    <x v="3"/>
    <s v="NUEVO"/>
    <s v="ENEMVI"/>
    <d v="2026-02-26T09:42:28"/>
    <x v="1334"/>
    <n v="70162859"/>
    <s v="OCTAVIO DE JESUS OSORIO QUICENO"/>
    <s v="8357018"/>
    <s v="SIN DATOS"/>
    <x v="1344"/>
    <x v="3"/>
    <s v="190649100079850000"/>
    <x v="12"/>
    <x v="6"/>
    <s v="ORIENTE-RMRT-Edwin F. Feria Torres"/>
    <x v="0"/>
    <x v="0"/>
    <x v="8"/>
    <x v="1333"/>
    <s v="4 días 09:42"/>
    <x v="1090"/>
    <x v="1"/>
    <s v="SIN DATO"/>
    <s v="SIN DATO"/>
    <s v="SIN DATO"/>
    <s v="SIN DATO"/>
    <n v="-74.993289349999998"/>
    <n v="6.1886957599999999"/>
    <s v="SUR-ENE"/>
    <x v="1"/>
    <s v="1"/>
    <x v="1"/>
  </r>
  <r>
    <x v="1346"/>
    <x v="3"/>
    <s v="NUEVO"/>
    <s v="ENEMVI"/>
    <d v="2026-02-26T09:43:03"/>
    <x v="1335"/>
    <n v="1036600627"/>
    <s v="JORGE LUIS  ALVAREZ JARAMILLO"/>
    <s v="SIN DATOS"/>
    <s v="3207017511"/>
    <x v="1345"/>
    <x v="48"/>
    <s v="190656200810159000"/>
    <x v="47"/>
    <x v="6"/>
    <s v="Region Occidente"/>
    <x v="1"/>
    <x v="0"/>
    <x v="5"/>
    <x v="1334"/>
    <s v="4 días 09:43"/>
    <x v="1091"/>
    <x v="1"/>
    <s v="SIN DATO"/>
    <s v="SIN DATO"/>
    <s v="SIN DATO"/>
    <s v="SIN DATO"/>
    <n v="-75.749993000000003"/>
    <n v="6.4205449999999997"/>
    <s v="SUR-ENE"/>
    <x v="4"/>
    <s v="1"/>
    <x v="1"/>
  </r>
  <r>
    <x v="1347"/>
    <x v="0"/>
    <s v="NUEVO"/>
    <s v="ENERES"/>
    <d v="2026-02-26T09:44:29"/>
    <x v="1336"/>
    <n v="44002510"/>
    <s v="MILENA MARCELA LORA DURANGO"/>
    <s v="SIN DATOS"/>
    <s v="3128530918"/>
    <x v="1346"/>
    <x v="48"/>
    <s v="190656100103800201"/>
    <x v="47"/>
    <x v="1"/>
    <s v="Region Occidente"/>
    <x v="0"/>
    <x v="0"/>
    <x v="0"/>
    <x v="1335"/>
    <s v="4 días 09:44"/>
    <x v="1092"/>
    <x v="1"/>
    <s v="SIN DATO"/>
    <s v="SIN DATO"/>
    <s v="SIN DATO"/>
    <s v="SIN DATO"/>
    <n v="-75.728447000000003"/>
    <n v="6.4435890000000002"/>
    <s v="SUR-ENE"/>
    <x v="4"/>
    <s v="1"/>
    <x v="1"/>
  </r>
  <r>
    <x v="1348"/>
    <x v="3"/>
    <s v="NUEVO"/>
    <s v="ENEMVI"/>
    <d v="2026-02-26T09:44:30"/>
    <x v="1337"/>
    <n v="98557727"/>
    <s v="FERNANDO ANTERO BEDOYA RIVERA"/>
    <s v="SIN DATOS"/>
    <s v="3187164541"/>
    <x v="1347"/>
    <x v="13"/>
    <s v="190679100053400000"/>
    <x v="14"/>
    <x v="6"/>
    <s v="Equipo Movimiento de Redes Suroeste"/>
    <x v="0"/>
    <x v="0"/>
    <x v="8"/>
    <x v="1336"/>
    <s v="4 días 09:44"/>
    <x v="1093"/>
    <x v="1"/>
    <s v="SIN DATO"/>
    <s v="SIN DATO"/>
    <s v="SIN DATO"/>
    <s v="SIN DATO"/>
    <n v="-75.567373020000005"/>
    <n v="5.8732550300000002"/>
    <s v="SUR-ENE"/>
    <x v="3"/>
    <s v="1"/>
    <x v="1"/>
  </r>
  <r>
    <x v="1349"/>
    <x v="2"/>
    <s v="CAMBI"/>
    <s v="ENENOR"/>
    <d v="2026-02-26T09:46:27"/>
    <x v="1338"/>
    <n v="3552109"/>
    <s v="EDUIN ALEXANDER VILLA MARULANDA"/>
    <s v="SIN DATOS"/>
    <s v="3004810468"/>
    <x v="1348"/>
    <x v="0"/>
    <s v="075516006100650006"/>
    <x v="0"/>
    <x v="9"/>
    <s v="METROSUR Vin. Leg. Ref. Concentrada"/>
    <x v="0"/>
    <x v="0"/>
    <x v="0"/>
    <x v="1337"/>
    <s v="4 días 09:46"/>
    <x v="1094"/>
    <x v="1"/>
    <s v="SIN DATO"/>
    <s v="SIN DATO"/>
    <s v="SIN DATO"/>
    <s v="SIN DATO"/>
    <n v="-75.608536000000001"/>
    <n v="6.1780169999999996"/>
    <s v="SUR-ENE"/>
    <x v="0"/>
    <s v="2"/>
    <x v="1"/>
  </r>
  <r>
    <x v="1350"/>
    <x v="0"/>
    <s v="NUEVO"/>
    <s v="ENERES"/>
    <d v="2026-02-26T09:46:50"/>
    <x v="1339"/>
    <n v="1023748368"/>
    <s v="NORELA DEL CARMEN VELASQUEZ QUICENO"/>
    <s v="SIN DATOS"/>
    <s v="3169099888"/>
    <x v="1349"/>
    <x v="64"/>
    <s v="190044200964425002"/>
    <x v="63"/>
    <x v="1"/>
    <s v="Region Occidente"/>
    <x v="1"/>
    <x v="0"/>
    <x v="1"/>
    <x v="1338"/>
    <s v="4 días 09:46"/>
    <x v="1095"/>
    <x v="1"/>
    <s v="SIN DATO"/>
    <s v="SIN DATO"/>
    <s v="SIN DATO"/>
    <s v="SIN DATO"/>
    <n v="-75.943362960000002"/>
    <n v="6.3062202200000002"/>
    <s v="SUR-ENE"/>
    <x v="4"/>
    <s v="1"/>
    <x v="1"/>
  </r>
  <r>
    <x v="1351"/>
    <x v="2"/>
    <s v="NUEVO"/>
    <s v="ENENOR"/>
    <d v="2026-02-26T09:47:44"/>
    <x v="1340"/>
    <n v="42936800"/>
    <s v="OLGA LUCIA ALBANEZ MESA"/>
    <s v="SIN DATOS"/>
    <s v="3136503280"/>
    <x v="1350"/>
    <x v="2"/>
    <s v="190736103382000001"/>
    <x v="2"/>
    <x v="4"/>
    <s v="Region Nordeste"/>
    <x v="0"/>
    <x v="0"/>
    <x v="0"/>
    <x v="1339"/>
    <s v="4 días 09:47"/>
    <x v="1096"/>
    <x v="1"/>
    <s v="SIN DATO"/>
    <s v="SIN DATO"/>
    <s v="SIN DATO"/>
    <s v="SIN DATO"/>
    <n v="-74.698969820000002"/>
    <n v="7.0858786399999998"/>
    <s v="SUR-ENE"/>
    <x v="2"/>
    <s v="1"/>
    <x v="1"/>
  </r>
  <r>
    <x v="1352"/>
    <x v="2"/>
    <s v="NUEVO"/>
    <s v="ENENOR"/>
    <d v="2026-02-26T09:48:22"/>
    <x v="1341"/>
    <n v="71737427"/>
    <s v="JORGE MARIO VALENCIA SALDARRIAGA"/>
    <s v="SIN DATOS"/>
    <s v="3128327012"/>
    <x v="1351"/>
    <x v="22"/>
    <s v="190607200534635002"/>
    <x v="22"/>
    <x v="4"/>
    <s v="Revisor Instalac. Regadas Oriente"/>
    <x v="1"/>
    <x v="0"/>
    <x v="1"/>
    <x v="1340"/>
    <s v="4 días 09:48"/>
    <x v="1097"/>
    <x v="1"/>
    <s v="SIN DATO"/>
    <s v="SIN DATO"/>
    <s v="SIN DATO"/>
    <s v="SIN DATO"/>
    <n v="-75.472344000000007"/>
    <n v="6.1012510000000004"/>
    <s v="SUR-ENE"/>
    <x v="1"/>
    <s v="1"/>
    <x v="1"/>
  </r>
  <r>
    <x v="1353"/>
    <x v="0"/>
    <s v="NUEVO"/>
    <s v="ENERES"/>
    <d v="2026-02-26T09:52:13"/>
    <x v="1342"/>
    <n v="1036935058"/>
    <s v="SANTIAGO ARTURO SIERRA GARCIA"/>
    <s v="SIN DATOS"/>
    <s v="3117354559"/>
    <x v="1352"/>
    <x v="43"/>
    <s v="190757200274826002"/>
    <x v="42"/>
    <x v="1"/>
    <s v="Revisor Instalac. Regadas Oriente"/>
    <x v="1"/>
    <x v="0"/>
    <x v="1"/>
    <x v="1341"/>
    <s v="4 días 09:52"/>
    <x v="1098"/>
    <x v="1"/>
    <s v="SIN DATO"/>
    <s v="SIN DATO"/>
    <s v="SIN DATO"/>
    <s v="SIN DATO"/>
    <n v="-75.308286179999996"/>
    <n v="5.6705564700000002"/>
    <s v="SUR-ENE"/>
    <x v="1"/>
    <s v="1"/>
    <x v="1"/>
  </r>
  <r>
    <x v="1354"/>
    <x v="1"/>
    <s v="NUEVO"/>
    <s v="ENECNX"/>
    <d v="2026-02-26T09:58:27"/>
    <x v="1343"/>
    <n v="43115921"/>
    <s v="MARILUZ  VALLEJO OCAMPO"/>
    <s v="2722100"/>
    <s v="3166376848"/>
    <x v="1353"/>
    <x v="1"/>
    <s v="190674200598700001"/>
    <x v="1"/>
    <x v="3"/>
    <s v="Revisor Punto de Conexión Oriente"/>
    <x v="1"/>
    <x v="0"/>
    <x v="4"/>
    <x v="1342"/>
    <s v="4 días 09:58"/>
    <x v="1099"/>
    <x v="2"/>
    <s v="SIN DATO"/>
    <s v="SIN DATO"/>
    <s v="SIN DATO"/>
    <s v="SIN DATO"/>
    <n v="-75.344611999999998"/>
    <n v="6.3046170000000004"/>
    <s v="SUR-ENE"/>
    <x v="1"/>
    <s v="1"/>
    <x v="2"/>
  </r>
  <r>
    <x v="1355"/>
    <x v="0"/>
    <s v="NUEVO"/>
    <s v="ENERES"/>
    <d v="2026-02-26T09:58:32"/>
    <x v="1344"/>
    <n v="43034194"/>
    <s v="MYRIAM DE JESUS CHAVARRIA LONDOÑO"/>
    <s v="SIN DATOS"/>
    <s v="3217390670"/>
    <x v="1354"/>
    <x v="8"/>
    <s v="086423008001730000"/>
    <x v="8"/>
    <x v="1"/>
    <s v="Revisor Instal. Regadas Metrosur"/>
    <x v="0"/>
    <x v="0"/>
    <x v="0"/>
    <x v="1343"/>
    <s v="4 días 09:58"/>
    <x v="1100"/>
    <x v="1"/>
    <s v="SIN DATO"/>
    <s v="SIN DATO"/>
    <s v="SIN DATO"/>
    <s v="SIN DATO"/>
    <n v="-75.642139299999997"/>
    <n v="6.2867355500000004"/>
    <s v="SUR-ENE"/>
    <x v="0"/>
    <s v="1"/>
    <x v="1"/>
  </r>
  <r>
    <x v="1356"/>
    <x v="0"/>
    <s v="NUEVO"/>
    <s v="ENEDOM"/>
    <d v="2026-02-26T10:03:29"/>
    <x v="1345"/>
    <n v="1128479416"/>
    <s v="MARLON CUARTAS JARAMILLO"/>
    <s v="SIN DATOS"/>
    <s v="3218081027"/>
    <x v="1355"/>
    <x v="8"/>
    <s v="086422002000030305"/>
    <x v="8"/>
    <x v="2"/>
    <s v="Habilitación Viviendas Metrosur"/>
    <x v="0"/>
    <x v="0"/>
    <x v="3"/>
    <x v="1344"/>
    <s v="4 días 10:03"/>
    <x v="1101"/>
    <x v="0"/>
    <s v="SIN DATO"/>
    <s v="SIN DATO"/>
    <s v="SIN DATO"/>
    <s v="SIN DATO"/>
    <n v="-75.642112999999995"/>
    <n v="6.2789479999999998"/>
    <s v="SUR-ENE"/>
    <x v="0"/>
    <s v="1"/>
    <x v="0"/>
  </r>
  <r>
    <x v="1357"/>
    <x v="0"/>
    <s v="NUEVO"/>
    <s v="ENEDOM"/>
    <d v="2026-02-26T10:06:31"/>
    <x v="1346"/>
    <n v="31858406"/>
    <s v="MARIA ERNESTINA TORRES BENITEZ"/>
    <s v="SIN DATOS"/>
    <s v="3127640090"/>
    <x v="1356"/>
    <x v="8"/>
    <s v="055017007000000119"/>
    <x v="8"/>
    <x v="2"/>
    <s v="Habilitación Viviendas Metrosur"/>
    <x v="0"/>
    <x v="0"/>
    <x v="3"/>
    <x v="1345"/>
    <s v="4 días 10:06"/>
    <x v="1102"/>
    <x v="0"/>
    <s v="3/03/2026 15:33:47"/>
    <s v="ANULADO"/>
    <s v="CARLOS MARIO IDARRAGA MEJIA"/>
    <s v="607 pedido duplicado pará el mismo producto con 23606385"/>
    <n v="-75.533365559999993"/>
    <n v="6.2352789399999997"/>
    <s v="SUR-ENE"/>
    <x v="0"/>
    <s v="1"/>
    <x v="0"/>
  </r>
  <r>
    <x v="1358"/>
    <x v="1"/>
    <s v="NUEVO"/>
    <s v="ENECNX"/>
    <d v="2026-02-26T10:11:30"/>
    <x v="1347"/>
    <n v="98553649"/>
    <s v="MAURICIO DUQUE PINEDA"/>
    <s v="SIN DATOS"/>
    <s v="3146325163"/>
    <x v="1357"/>
    <x v="48"/>
    <s v="190656200443900001"/>
    <x v="47"/>
    <x v="3"/>
    <s v="Region Occidente"/>
    <x v="1"/>
    <x v="0"/>
    <x v="4"/>
    <x v="1346"/>
    <s v="4 días 10:11"/>
    <x v="1103"/>
    <x v="2"/>
    <s v="SIN DATO"/>
    <s v="SIN DATO"/>
    <s v="SIN DATO"/>
    <s v="SIN DATO"/>
    <n v="-75.724902299999997"/>
    <n v="6.41729737"/>
    <s v="SUR-ENE"/>
    <x v="4"/>
    <s v="1"/>
    <x v="2"/>
  </r>
  <r>
    <x v="1359"/>
    <x v="0"/>
    <s v="CAMBI"/>
    <s v="ENERES"/>
    <d v="2026-02-26T10:16:01"/>
    <x v="1348"/>
    <n v="1039450958"/>
    <s v="JORGE ANDRES ACEVEDO PINO"/>
    <s v="SIN DATOS"/>
    <s v="3104619898"/>
    <x v="1358"/>
    <x v="87"/>
    <s v="190467200123850000"/>
    <x v="86"/>
    <x v="5"/>
    <s v="Revisor Instala. Regadas Suroeste"/>
    <x v="1"/>
    <x v="0"/>
    <x v="1"/>
    <x v="1347"/>
    <s v="4 días 10:16"/>
    <x v="1104"/>
    <x v="1"/>
    <s v="SIN DATO"/>
    <s v="SIN DATO"/>
    <s v="SIN DATO"/>
    <s v="SIN DATO"/>
    <n v="-75.563314000000005"/>
    <n v="5.9777930000000001"/>
    <s v="SUR-ENE"/>
    <x v="3"/>
    <s v="2"/>
    <x v="1"/>
  </r>
  <r>
    <x v="1360"/>
    <x v="0"/>
    <s v="NUEVO"/>
    <s v="ENERES"/>
    <d v="2026-02-26T10:16:37"/>
    <x v="1349"/>
    <n v="15378997"/>
    <s v="LEONEL DE JESUS TOBON ECHEVERRI"/>
    <s v="SIN DATOS"/>
    <s v="3144260656"/>
    <x v="1359"/>
    <x v="11"/>
    <s v="190375100856280001"/>
    <x v="11"/>
    <x v="1"/>
    <s v="Revisor Instalac. Regadas Oriente"/>
    <x v="0"/>
    <x v="0"/>
    <x v="0"/>
    <x v="1348"/>
    <s v="4 días 10:16"/>
    <x v="1104"/>
    <x v="1"/>
    <s v="SIN DATO"/>
    <s v="SIN DATO"/>
    <s v="SIN DATO"/>
    <s v="SIN DATO"/>
    <n v="-75.423542370000007"/>
    <n v="6.0258201600000003"/>
    <s v="SUR-ENE"/>
    <x v="1"/>
    <s v="1"/>
    <x v="1"/>
  </r>
  <r>
    <x v="1361"/>
    <x v="0"/>
    <s v="NUEVO"/>
    <s v="ENERES"/>
    <d v="2026-02-26T10:21:47"/>
    <x v="1350"/>
    <n v="901607531"/>
    <s v="ACTIVOS CONQUISTADORES S.A.S."/>
    <s v="SIN DATOS"/>
    <s v="3126008547"/>
    <x v="1360"/>
    <x v="8"/>
    <s v="053615004100450301"/>
    <x v="8"/>
    <x v="1"/>
    <s v="METROSUR Vin. Leg. Ref. Concentrada"/>
    <x v="0"/>
    <x v="0"/>
    <x v="0"/>
    <x v="1349"/>
    <s v="4 días 10:21"/>
    <x v="1105"/>
    <x v="1"/>
    <s v="SIN DATO"/>
    <s v="SIN DATO"/>
    <s v="SIN DATO"/>
    <s v="SIN DATO"/>
    <n v="-75.582140100000004"/>
    <n v="6.2406123899999999"/>
    <s v="SUR-ENE"/>
    <x v="0"/>
    <s v="1"/>
    <x v="1"/>
  </r>
  <r>
    <x v="1362"/>
    <x v="0"/>
    <s v="NUEVO"/>
    <s v="ENERES"/>
    <d v="2026-02-26T10:23:08"/>
    <x v="1351"/>
    <n v="71669619"/>
    <s v="WILLIAM DE JESUS VELASQUEZ"/>
    <s v="SIN DATOS"/>
    <s v="3117876334"/>
    <x v="1361"/>
    <x v="17"/>
    <s v="190660100048830001"/>
    <x v="18"/>
    <x v="1"/>
    <s v="Revisor Instalac. Regadas Oriente"/>
    <x v="0"/>
    <x v="0"/>
    <x v="0"/>
    <x v="1350"/>
    <s v="4 días 10:23"/>
    <x v="1106"/>
    <x v="1"/>
    <s v="SIN DATO"/>
    <s v="SIN DATO"/>
    <s v="SIN DATO"/>
    <s v="SIN DATO"/>
    <n v="-74.992350000000002"/>
    <n v="6.0435230000000004"/>
    <s v="SUR-ENE"/>
    <x v="1"/>
    <s v="1"/>
    <x v="1"/>
  </r>
  <r>
    <x v="1363"/>
    <x v="1"/>
    <s v="NUEVO"/>
    <s v="ENECNX"/>
    <d v="2026-02-26T10:23:20"/>
    <x v="1352"/>
    <n v="71112003"/>
    <s v="NICOLAS ANTONIO GIRALDO GARCIA"/>
    <s v="SIN DATOS"/>
    <s v="3128031190"/>
    <x v="1362"/>
    <x v="33"/>
    <s v="190149200852460001"/>
    <x v="33"/>
    <x v="3"/>
    <s v="Revisor Punto de Conexión Oriente"/>
    <x v="1"/>
    <x v="0"/>
    <x v="4"/>
    <x v="1351"/>
    <s v="4 días 10:23"/>
    <x v="1107"/>
    <x v="2"/>
    <s v="SIN DATO"/>
    <s v="SIN DATO"/>
    <s v="SIN DATO"/>
    <s v="SIN DATO"/>
    <n v="-75.323441840000001"/>
    <n v="6.0774248100000001"/>
    <s v="SUR-ENE"/>
    <x v="1"/>
    <s v="1"/>
    <x v="2"/>
  </r>
  <r>
    <x v="1364"/>
    <x v="2"/>
    <s v="NUEVO"/>
    <s v="ENENOR"/>
    <d v="2026-02-26T10:23:58"/>
    <x v="1353"/>
    <n v="1038358304"/>
    <s v="JOHJAN ERLEY MONSALVE RESTREPO"/>
    <s v="SIN DATOS"/>
    <s v="3137267682"/>
    <x v="1363"/>
    <x v="71"/>
    <s v="245610002002220000"/>
    <x v="69"/>
    <x v="4"/>
    <s v="Region Nordeste"/>
    <x v="0"/>
    <x v="0"/>
    <x v="0"/>
    <x v="1352"/>
    <s v="4 días 10:23"/>
    <x v="1108"/>
    <x v="1"/>
    <s v="SIN DATO"/>
    <s v="SIN DATO"/>
    <s v="SIN DATO"/>
    <s v="SIN DATO"/>
    <n v="-75.192856394000003"/>
    <n v="6.7094754980000699"/>
    <s v="SUR-ENE"/>
    <x v="2"/>
    <s v="1"/>
    <x v="1"/>
  </r>
  <r>
    <x v="1365"/>
    <x v="0"/>
    <s v="NUEVO"/>
    <s v="ENERES"/>
    <d v="2026-02-26T10:24:53"/>
    <x v="1354"/>
    <n v="1122727255"/>
    <s v="MICHAEL ANGELO SALDARRIAGA GARZON"/>
    <s v="SIN DATOS"/>
    <s v="3117354559"/>
    <x v="1364"/>
    <x v="43"/>
    <s v="900057560001998938"/>
    <x v="42"/>
    <x v="1"/>
    <s v="Revisor Instalac. Regadas Oriente"/>
    <x v="0"/>
    <x v="0"/>
    <x v="0"/>
    <x v="1353"/>
    <s v="4 días 10:24"/>
    <x v="1109"/>
    <x v="1"/>
    <s v="SIN DATO"/>
    <s v="SIN DATO"/>
    <s v="SIN DATO"/>
    <s v="SIN DATO"/>
    <n v="-75.061094323000006"/>
    <n v="5.7595923510000402"/>
    <s v="SUR-ENE"/>
    <x v="1"/>
    <s v="1"/>
    <x v="1"/>
  </r>
  <r>
    <x v="1366"/>
    <x v="1"/>
    <s v="NUEVO"/>
    <s v="ENECNX"/>
    <d v="2026-02-26T10:26:28"/>
    <x v="1355"/>
    <n v="42842986"/>
    <s v="MARTHA LUCIA MORALES MONTES"/>
    <s v="SIN DATOS"/>
    <s v="3117663986"/>
    <x v="1365"/>
    <x v="4"/>
    <s v="181005129000000000"/>
    <x v="4"/>
    <x v="3"/>
    <s v="Revisor Punto de Conexión Oriente"/>
    <x v="1"/>
    <x v="0"/>
    <x v="4"/>
    <x v="1354"/>
    <s v="4 días 10:26"/>
    <x v="1110"/>
    <x v="2"/>
    <s v="SIN DATO"/>
    <s v="SIN DATO"/>
    <s v="SIN DATO"/>
    <s v="SIN DATO"/>
    <n v="-75.249510049999998"/>
    <n v="6.2224634700000001"/>
    <s v="SUR-ENE"/>
    <x v="1"/>
    <s v="1"/>
    <x v="2"/>
  </r>
  <r>
    <x v="1367"/>
    <x v="0"/>
    <s v="NUEVO"/>
    <s v="ENERES"/>
    <d v="2026-02-26T10:27:42"/>
    <x v="1356"/>
    <n v="1035921010"/>
    <s v="SAMIR JULIAN MARTINEZ HENAO"/>
    <s v="SIN DATOS"/>
    <s v="3005647004"/>
    <x v="1366"/>
    <x v="7"/>
    <s v="190319203801000001"/>
    <x v="7"/>
    <x v="1"/>
    <s v="Revisor Instalac. Regadas Oriente"/>
    <x v="1"/>
    <x v="0"/>
    <x v="1"/>
    <x v="1355"/>
    <s v="4 días 10:27"/>
    <x v="1111"/>
    <x v="1"/>
    <s v="SIN DATO"/>
    <s v="SIN DATO"/>
    <s v="SIN DATO"/>
    <s v="SIN DATO"/>
    <n v="-75.388100100000003"/>
    <n v="6.2399329999999997"/>
    <s v="SUR-ENE"/>
    <x v="1"/>
    <s v="1"/>
    <x v="1"/>
  </r>
  <r>
    <x v="1368"/>
    <x v="0"/>
    <s v="NUEVO"/>
    <s v="ENERES"/>
    <d v="2026-02-26T10:29:01"/>
    <x v="1357"/>
    <n v="1035910914"/>
    <s v="EDWIN MAURICIO SEPULVEDA CEBALLOS"/>
    <s v="SIN DATOS"/>
    <s v="3002710573"/>
    <x v="1367"/>
    <x v="7"/>
    <s v="190318203201250001"/>
    <x v="7"/>
    <x v="1"/>
    <s v="Revisor Instalac. Regadas Oriente"/>
    <x v="1"/>
    <x v="0"/>
    <x v="1"/>
    <x v="1356"/>
    <s v="4 días 10:29"/>
    <x v="1112"/>
    <x v="1"/>
    <s v="SIN DATO"/>
    <s v="SIN DATO"/>
    <s v="SIN DATO"/>
    <s v="SIN DATO"/>
    <n v="-75.465961010000001"/>
    <n v="6.2937533700000001"/>
    <s v="SUR-ENE"/>
    <x v="1"/>
    <s v="1"/>
    <x v="1"/>
  </r>
  <r>
    <x v="1369"/>
    <x v="3"/>
    <s v="NUEVO"/>
    <s v="ENEMVI"/>
    <d v="2026-02-26T10:29:12"/>
    <x v="1358"/>
    <n v="1037500655"/>
    <s v="LENIS DANIELA RIOS CASTRILLON"/>
    <s v="SIN DATOS"/>
    <s v="3146795066"/>
    <x v="1368"/>
    <x v="29"/>
    <s v="190670101237800002"/>
    <x v="29"/>
    <x v="6"/>
    <s v="Region Nordeste"/>
    <x v="0"/>
    <x v="0"/>
    <x v="8"/>
    <x v="1357"/>
    <s v="4 días 10:29"/>
    <x v="1113"/>
    <x v="1"/>
    <s v="SIN DATO"/>
    <s v="SIN DATO"/>
    <s v="SIN DATO"/>
    <s v="SIN DATO"/>
    <n v="-75.021921550000002"/>
    <n v="6.4850896899999997"/>
    <s v="SUR-ENE"/>
    <x v="2"/>
    <s v="1"/>
    <x v="1"/>
  </r>
  <r>
    <x v="1370"/>
    <x v="1"/>
    <s v="NUEVO"/>
    <s v="ENECNX"/>
    <d v="2026-02-26T10:29:48"/>
    <x v="1359"/>
    <n v="10274371"/>
    <s v="DIEGO RAMIREZ PUERTA"/>
    <s v="4085654"/>
    <s v="3205254241"/>
    <x v="1369"/>
    <x v="7"/>
    <s v="190318203219600002"/>
    <x v="7"/>
    <x v="3"/>
    <s v="Revisor Punto de Conexión Oriente"/>
    <x v="1"/>
    <x v="0"/>
    <x v="4"/>
    <x v="1358"/>
    <s v="4 días 10:29"/>
    <x v="1114"/>
    <x v="2"/>
    <s v="SIN DATO"/>
    <s v="SIN DATO"/>
    <s v="SIN DATO"/>
    <s v="SIN DATO"/>
    <n v="-75.470304150000004"/>
    <n v="6.2844241800000002"/>
    <s v="SUR-ENE"/>
    <x v="1"/>
    <s v="1"/>
    <x v="2"/>
  </r>
  <r>
    <x v="1371"/>
    <x v="0"/>
    <s v="NUEVO"/>
    <s v="ENERES"/>
    <d v="2026-02-26T10:30:30"/>
    <x v="1360"/>
    <n v="1001445533"/>
    <s v="YEISON STIVEN ZAPATA AGUDELO"/>
    <s v="SIN DATOS"/>
    <s v="3146390477"/>
    <x v="1370"/>
    <x v="7"/>
    <s v="190319203826900001"/>
    <x v="7"/>
    <x v="1"/>
    <s v="Revisor Instalac. Regadas Oriente"/>
    <x v="1"/>
    <x v="0"/>
    <x v="1"/>
    <x v="1359"/>
    <s v="4 días 10:30"/>
    <x v="1115"/>
    <x v="1"/>
    <s v="SIN DATO"/>
    <s v="SIN DATO"/>
    <s v="SIN DATO"/>
    <s v="SIN DATO"/>
    <n v="-75.399175"/>
    <n v="6.2525440000000003"/>
    <s v="SUR-ENE"/>
    <x v="1"/>
    <s v="1"/>
    <x v="1"/>
  </r>
  <r>
    <x v="1372"/>
    <x v="1"/>
    <s v="NUEVO"/>
    <s v="ENECNX"/>
    <d v="2026-02-26T10:30:44"/>
    <x v="1361"/>
    <n v="71336256"/>
    <s v="UVER ALONSO HERRERA"/>
    <s v="2218130"/>
    <s v="3146390477"/>
    <x v="1371"/>
    <x v="7"/>
    <s v="190319203832740001"/>
    <x v="7"/>
    <x v="3"/>
    <s v="Revisor Punto de Conexión Oriente"/>
    <x v="1"/>
    <x v="0"/>
    <x v="4"/>
    <x v="1360"/>
    <s v="4 días 10:30"/>
    <x v="1116"/>
    <x v="2"/>
    <s v="SIN DATO"/>
    <s v="SIN DATO"/>
    <s v="SIN DATO"/>
    <s v="SIN DATO"/>
    <n v="-75.403345000000002"/>
    <n v="6.2410500100000004"/>
    <s v="SUR-ENE"/>
    <x v="1"/>
    <s v="1"/>
    <x v="2"/>
  </r>
  <r>
    <x v="1373"/>
    <x v="0"/>
    <s v="NUEVO"/>
    <s v="ENERES"/>
    <d v="2026-02-26T10:30:48"/>
    <x v="1362"/>
    <n v="1036961100"/>
    <s v="YERSY PAOLA ORREGO GRISALES"/>
    <s v="SIN DATOS"/>
    <s v="3146390477"/>
    <x v="1372"/>
    <x v="7"/>
    <s v="190319203822980002"/>
    <x v="7"/>
    <x v="1"/>
    <s v="Revisor Instalac. Regadas Oriente"/>
    <x v="1"/>
    <x v="0"/>
    <x v="1"/>
    <x v="1361"/>
    <s v="4 días 10:30"/>
    <x v="1115"/>
    <x v="1"/>
    <s v="SIN DATO"/>
    <s v="SIN DATO"/>
    <s v="SIN DATO"/>
    <s v="SIN DATO"/>
    <n v="-75.397932999999995"/>
    <n v="6.2390689999999998"/>
    <s v="SUR-ENE"/>
    <x v="1"/>
    <s v="1"/>
    <x v="1"/>
  </r>
  <r>
    <x v="1374"/>
    <x v="1"/>
    <s v="NUEVO"/>
    <s v="ENECNX"/>
    <d v="2026-02-26T10:33:55"/>
    <x v="1363"/>
    <n v="901498566"/>
    <s v="JUNTA DE ACCION COMUNAL VEREDA LA GRANJA"/>
    <s v="SIN DATOS"/>
    <s v="3127140925"/>
    <x v="1373"/>
    <x v="86"/>
    <s v="170054472500000001"/>
    <x v="85"/>
    <x v="3"/>
    <s v="Region Nordeste"/>
    <x v="1"/>
    <x v="0"/>
    <x v="4"/>
    <x v="1362"/>
    <s v="4 días 10:33"/>
    <x v="1117"/>
    <x v="2"/>
    <s v="SIN DATO"/>
    <s v="SIN DATO"/>
    <s v="SIN DATO"/>
    <s v="SIN DATO"/>
    <n v="-75.301122579999998"/>
    <n v="6.7179162999999997"/>
    <s v="SUR-ENE"/>
    <x v="2"/>
    <s v="1"/>
    <x v="2"/>
  </r>
  <r>
    <x v="1375"/>
    <x v="1"/>
    <s v="NUEVO"/>
    <s v="ENECNX"/>
    <d v="2026-02-26T10:35:01"/>
    <x v="1364"/>
    <n v="1235247668"/>
    <s v="DAVID SERRANO QUINTERO"/>
    <s v="SIN DATOS"/>
    <s v="3146390477"/>
    <x v="1374"/>
    <x v="7"/>
    <s v="190319203832740002"/>
    <x v="7"/>
    <x v="3"/>
    <s v="Revisor Punto de Conexión Oriente"/>
    <x v="1"/>
    <x v="0"/>
    <x v="4"/>
    <x v="1363"/>
    <s v="4 días 10:35"/>
    <x v="1118"/>
    <x v="2"/>
    <s v="SIN DATO"/>
    <s v="SIN DATO"/>
    <s v="SIN DATO"/>
    <s v="SIN DATO"/>
    <n v="-75.403345000000002"/>
    <n v="6.2410500100000004"/>
    <s v="SUR-ENE"/>
    <x v="1"/>
    <s v="1"/>
    <x v="2"/>
  </r>
  <r>
    <x v="1376"/>
    <x v="1"/>
    <s v="NUEVO"/>
    <s v="ENECNX"/>
    <d v="2026-02-26T10:37:29"/>
    <x v="1365"/>
    <n v="1007115022"/>
    <s v="ZENETH YULIANA TEJADA MORALES"/>
    <s v="SIN DATOS"/>
    <s v="3138645833"/>
    <x v="1365"/>
    <x v="4"/>
    <s v="181005129000000000"/>
    <x v="4"/>
    <x v="3"/>
    <s v="Revisor Punto de Conexión Oriente"/>
    <x v="1"/>
    <x v="0"/>
    <x v="4"/>
    <x v="1364"/>
    <s v="4 días 10:37"/>
    <x v="1119"/>
    <x v="2"/>
    <s v="SIN DATO"/>
    <s v="SIN DATO"/>
    <s v="SIN DATO"/>
    <s v="SIN DATO"/>
    <n v="-75.249510049999998"/>
    <n v="6.2224634700000001"/>
    <s v="SUR-ENE"/>
    <x v="1"/>
    <s v="1"/>
    <x v="2"/>
  </r>
  <r>
    <x v="1377"/>
    <x v="2"/>
    <s v="NUEVO"/>
    <s v="ENENOR"/>
    <d v="2026-02-26T10:40:00"/>
    <x v="1366"/>
    <n v="71709183"/>
    <s v="FREDY ALBERTO GALLEGO MONTOYA"/>
    <s v="SIN DATOS"/>
    <s v="3116254766"/>
    <x v="1375"/>
    <x v="23"/>
    <s v="190616100039566001"/>
    <x v="23"/>
    <x v="4"/>
    <s v="Revisor Instalac. Regadas Oriente"/>
    <x v="0"/>
    <x v="0"/>
    <x v="0"/>
    <x v="1365"/>
    <s v="4 días 10:40"/>
    <x v="76"/>
    <x v="1"/>
    <s v="SIN DATO"/>
    <s v="SIN DATO"/>
    <s v="SIN DATO"/>
    <s v="SIN DATO"/>
    <n v="-75.384354999999999"/>
    <n v="6.1218019999999997"/>
    <s v="SUR-ENE"/>
    <x v="1"/>
    <s v="1"/>
    <x v="1"/>
  </r>
  <r>
    <x v="1378"/>
    <x v="4"/>
    <s v="NUEVO"/>
    <s v="ENEPRE"/>
    <d v="2026-02-26T10:43:10"/>
    <x v="1367"/>
    <n v="43071976"/>
    <s v="MARIA DEYANIRA TORRES DE PULGARIN"/>
    <s v="SIN DATOS"/>
    <s v="3104992159"/>
    <x v="1376"/>
    <x v="8"/>
    <s v="084018333100270102"/>
    <x v="8"/>
    <x v="10"/>
    <s v="Energía Prepago Metrosur"/>
    <x v="0"/>
    <x v="0"/>
    <x v="7"/>
    <x v="1366"/>
    <s v="4 días 10:43"/>
    <x v="1120"/>
    <x v="1"/>
    <s v="SIN DATO"/>
    <s v="SIN DATO"/>
    <s v="SIN DATO"/>
    <s v="SIN DATO"/>
    <n v="-75.619513999999995"/>
    <n v="6.2615959999999999"/>
    <s v="SUR-ENE"/>
    <x v="0"/>
    <s v="1"/>
    <x v="1"/>
  </r>
  <r>
    <x v="1379"/>
    <x v="1"/>
    <s v="NUEVO"/>
    <s v="ENECNX"/>
    <d v="2026-02-26T10:44:36"/>
    <x v="1368"/>
    <n v="98541808"/>
    <s v="HANS JOSEPH RAUSCH RESTREPO"/>
    <s v="SIN DATOS"/>
    <s v="3164285336"/>
    <x v="1377"/>
    <x v="34"/>
    <s v="188022830510400000"/>
    <x v="3"/>
    <x v="3"/>
    <s v="Revisor Punto de Conexión Oriente"/>
    <x v="1"/>
    <x v="0"/>
    <x v="4"/>
    <x v="1367"/>
    <s v="4 días 10:44"/>
    <x v="1121"/>
    <x v="2"/>
    <s v="SIN DATO"/>
    <s v="SIN DATO"/>
    <s v="SIN DATO"/>
    <s v="SIN DATO"/>
    <n v="-75.042783999999997"/>
    <n v="6.2626115000000002"/>
    <s v="SUR-ENE"/>
    <x v="1"/>
    <s v="1"/>
    <x v="2"/>
  </r>
  <r>
    <x v="1380"/>
    <x v="0"/>
    <s v="NUEVO"/>
    <s v="ENERES"/>
    <d v="2026-02-26T10:44:41"/>
    <x v="1369"/>
    <n v="70756916"/>
    <s v="JUAN GABRIEL ORTIZ ZAPATA"/>
    <s v="SIN DATOS"/>
    <s v="3146390477"/>
    <x v="1378"/>
    <x v="7"/>
    <s v="190674200650785003"/>
    <x v="7"/>
    <x v="1"/>
    <s v="Revisor Instalac. Regadas Oriente"/>
    <x v="1"/>
    <x v="0"/>
    <x v="1"/>
    <x v="1368"/>
    <s v="4 días 10:44"/>
    <x v="661"/>
    <x v="1"/>
    <s v="SIN DATO"/>
    <s v="SIN DATO"/>
    <s v="SIN DATO"/>
    <s v="SIN DATO"/>
    <n v="-75.372140999999999"/>
    <n v="6.2668889999999999"/>
    <s v="SUR-ENE"/>
    <x v="1"/>
    <s v="1"/>
    <x v="1"/>
  </r>
  <r>
    <x v="1381"/>
    <x v="0"/>
    <s v="NUEVO"/>
    <s v="ENERES"/>
    <d v="2026-02-26T10:45:02"/>
    <x v="1370"/>
    <n v="43099331"/>
    <s v="MERY DE JESUS MUÑOZ"/>
    <s v="SIN DATOS"/>
    <s v="3028150093"/>
    <x v="1379"/>
    <x v="8"/>
    <s v="055128002001140201"/>
    <x v="8"/>
    <x v="1"/>
    <s v="Revisor Instal. Regadas Metrosur"/>
    <x v="0"/>
    <x v="0"/>
    <x v="0"/>
    <x v="1369"/>
    <s v="4 días 10:45"/>
    <x v="1122"/>
    <x v="1"/>
    <s v="SIN DATO"/>
    <s v="SIN DATO"/>
    <s v="SIN DATO"/>
    <s v="SIN DATO"/>
    <n v="-75.543136070000003"/>
    <n v="6.2378328999999999"/>
    <s v="SUR-ENE"/>
    <x v="0"/>
    <s v="1"/>
    <x v="1"/>
  </r>
  <r>
    <x v="1382"/>
    <x v="1"/>
    <s v="NUEVO"/>
    <s v="ENECNX"/>
    <d v="2026-02-26T10:46:34"/>
    <x v="1371"/>
    <n v="1112758793"/>
    <s v="JENNIFER LICETH MONTOYA PEREA"/>
    <s v="SIN DATOS"/>
    <s v="3147870607"/>
    <x v="1380"/>
    <x v="48"/>
    <s v="141030801000000000"/>
    <x v="47"/>
    <x v="3"/>
    <s v="Region Occidente"/>
    <x v="1"/>
    <x v="0"/>
    <x v="4"/>
    <x v="1370"/>
    <s v="4 días 10:46"/>
    <x v="1123"/>
    <x v="2"/>
    <s v="SIN DATO"/>
    <s v="SIN DATO"/>
    <s v="SIN DATO"/>
    <s v="SIN DATO"/>
    <n v="-75.714688379999998"/>
    <n v="6.3713748099999998"/>
    <s v="SUR-ENE"/>
    <x v="4"/>
    <s v="1"/>
    <x v="2"/>
  </r>
  <r>
    <x v="1383"/>
    <x v="0"/>
    <s v="NUEVO"/>
    <s v="ENERES"/>
    <d v="2026-02-26T10:47:52"/>
    <x v="1372"/>
    <n v="98632359"/>
    <s v="ALEJANDRO ANTONIO RUIZ GIL"/>
    <s v="SIN DATOS"/>
    <s v="3013399160"/>
    <x v="1381"/>
    <x v="33"/>
    <s v="190617200770096012"/>
    <x v="33"/>
    <x v="1"/>
    <s v="Revisor Instalac. Regadas Oriente"/>
    <x v="1"/>
    <x v="0"/>
    <x v="1"/>
    <x v="1371"/>
    <s v="4 días 10:47"/>
    <x v="1124"/>
    <x v="1"/>
    <s v="SIN DATO"/>
    <s v="SIN DATO"/>
    <s v="SIN DATO"/>
    <s v="SIN DATO"/>
    <n v="-75.375003000000007"/>
    <n v="6.0804460000000002"/>
    <s v="SUR-ENE"/>
    <x v="1"/>
    <s v="1"/>
    <x v="1"/>
  </r>
  <r>
    <x v="1384"/>
    <x v="3"/>
    <s v="NUEVO"/>
    <s v="ENEMVI"/>
    <d v="2026-02-26T10:51:09"/>
    <x v="1373"/>
    <n v="71000474"/>
    <s v="ORLANDO DE JESUS GARCIA GIRALDO"/>
    <s v="SIN DATOS"/>
    <s v="3206171030"/>
    <x v="1382"/>
    <x v="3"/>
    <s v="190243200535080000"/>
    <x v="12"/>
    <x v="6"/>
    <s v="ORIENTE-RMRT-Edwin F. Feria Torres"/>
    <x v="1"/>
    <x v="0"/>
    <x v="5"/>
    <x v="1372"/>
    <s v="4 días 10:51"/>
    <x v="1125"/>
    <x v="1"/>
    <s v="SIN DATO"/>
    <s v="SIN DATO"/>
    <s v="SIN DATO"/>
    <s v="SIN DATO"/>
    <n v="-74.914644449999997"/>
    <n v="6.2742203500000002"/>
    <s v="SUR-ENE"/>
    <x v="1"/>
    <s v="1"/>
    <x v="1"/>
  </r>
  <r>
    <x v="1385"/>
    <x v="2"/>
    <s v="NUEVO"/>
    <s v="ENENOR"/>
    <d v="2026-02-26T10:51:10"/>
    <x v="1374"/>
    <n v="890932424"/>
    <s v="SP INGENIEROS S.A.S."/>
    <s v="4944327"/>
    <s v="3117932544"/>
    <x v="1383"/>
    <x v="29"/>
    <s v="190657200605370005"/>
    <x v="29"/>
    <x v="4"/>
    <s v="Region Nordeste"/>
    <x v="1"/>
    <x v="0"/>
    <x v="1"/>
    <x v="1373"/>
    <s v="4 días 10:51"/>
    <x v="665"/>
    <x v="1"/>
    <s v="SIN DATO"/>
    <s v="SIN DATO"/>
    <s v="SIN DATO"/>
    <s v="SIN DATO"/>
    <n v="-74.846198259999994"/>
    <n v="6.4969005099999997"/>
    <s v="SUR-ENE"/>
    <x v="2"/>
    <s v="1"/>
    <x v="1"/>
  </r>
  <r>
    <x v="1386"/>
    <x v="0"/>
    <s v="NUEVO"/>
    <s v="ENERES"/>
    <d v="2026-02-26T10:54:15"/>
    <x v="1375"/>
    <n v="98453357"/>
    <s v="MARTIN EMILIO CANO DIOSA"/>
    <s v="3433253"/>
    <s v="3107012237"/>
    <x v="1384"/>
    <x v="8"/>
    <s v="040816000110770401"/>
    <x v="8"/>
    <x v="1"/>
    <s v="Revisor Instal. Regadas Metrosur"/>
    <x v="0"/>
    <x v="0"/>
    <x v="0"/>
    <x v="1374"/>
    <s v="4 días 10:54"/>
    <x v="1126"/>
    <x v="1"/>
    <s v="3/03/2026 22:04:24"/>
    <s v="LEGALIZADO"/>
    <s v="JUAN GUILLERMO RIVERA MAZO"/>
    <s v="Legalización "/>
    <n v="-75.604213999999999"/>
    <n v="6.2055759999999998"/>
    <s v="SUR-ENE"/>
    <x v="0"/>
    <s v="1"/>
    <x v="1"/>
  </r>
  <r>
    <x v="1387"/>
    <x v="4"/>
    <s v="NUEVO"/>
    <s v="ENEPRE"/>
    <d v="2026-02-26T10:56:05"/>
    <x v="1376"/>
    <n v="43809206"/>
    <s v="JULIA ROSA HERRERA ESCOBAR"/>
    <s v="5707245"/>
    <s v="3136175923"/>
    <x v="1385"/>
    <x v="8"/>
    <s v="084015203100020157"/>
    <x v="8"/>
    <x v="10"/>
    <s v="Energía Prepago Metrosur"/>
    <x v="0"/>
    <x v="0"/>
    <x v="7"/>
    <x v="1375"/>
    <s v="4 días 10:56"/>
    <x v="113"/>
    <x v="1"/>
    <s v="SIN DATO"/>
    <s v="SIN DATO"/>
    <s v="SIN DATO"/>
    <s v="SIN DATO"/>
    <n v="-75.619776999999999"/>
    <n v="6.2582009999999997"/>
    <s v="SUR-ENE"/>
    <x v="0"/>
    <s v="1"/>
    <x v="1"/>
  </r>
  <r>
    <x v="1388"/>
    <x v="1"/>
    <s v="NUEVO"/>
    <s v="ENECNX"/>
    <d v="2026-02-26T10:57:25"/>
    <x v="1377"/>
    <n v="10010594"/>
    <s v="CARLOS ANDRES VELASQUEZ OSPINA"/>
    <s v="SIN DATOS"/>
    <s v="3113982412"/>
    <x v="1386"/>
    <x v="11"/>
    <s v="190376200021800022"/>
    <x v="11"/>
    <x v="3"/>
    <s v="Revisor Punto de Conexión Oriente"/>
    <x v="1"/>
    <x v="0"/>
    <x v="4"/>
    <x v="1376"/>
    <s v="4 días 10:57"/>
    <x v="1127"/>
    <x v="2"/>
    <s v="SIN DATO"/>
    <s v="SIN DATO"/>
    <s v="SIN DATO"/>
    <s v="SIN DATO"/>
    <n v="-75.379793120000002"/>
    <n v="6.0060330200000003"/>
    <s v="SUR-ENE"/>
    <x v="1"/>
    <s v="1"/>
    <x v="2"/>
  </r>
  <r>
    <x v="1389"/>
    <x v="3"/>
    <s v="NUEVO"/>
    <s v="ENEMVI"/>
    <d v="2026-02-26T10:57:50"/>
    <x v="1378"/>
    <n v="43752463"/>
    <s v="GLORIA ELSY PATIÑO CANO"/>
    <s v="SIN DATOS"/>
    <s v="3117618482"/>
    <x v="1387"/>
    <x v="13"/>
    <s v="190680200673330000"/>
    <x v="14"/>
    <x v="6"/>
    <s v="Equipo Movimiento de Redes Suroeste"/>
    <x v="1"/>
    <x v="0"/>
    <x v="5"/>
    <x v="1377"/>
    <s v="4 días 10:57"/>
    <x v="1128"/>
    <x v="1"/>
    <s v="SIN DATO"/>
    <s v="SIN DATO"/>
    <s v="SIN DATO"/>
    <s v="SIN DATO"/>
    <n v="-75.573639"/>
    <n v="5.818854"/>
    <s v="SUR-ENE"/>
    <x v="3"/>
    <s v="1"/>
    <x v="1"/>
  </r>
  <r>
    <x v="1390"/>
    <x v="0"/>
    <s v="NUEVO"/>
    <s v="ENEDOM"/>
    <d v="2026-02-26T10:58:11"/>
    <x v="1379"/>
    <n v="3356650"/>
    <s v="LUIS EFREN ORTIZ ZAPATA"/>
    <s v="SIN DATOS"/>
    <s v="3106007026"/>
    <x v="1388"/>
    <x v="8"/>
    <s v="122036220000000003"/>
    <x v="8"/>
    <x v="2"/>
    <s v="Habilitación Viviendas Metrosur"/>
    <x v="1"/>
    <x v="0"/>
    <x v="6"/>
    <x v="1378"/>
    <s v="4 días 10:58"/>
    <x v="872"/>
    <x v="1"/>
    <s v="SIN DATO"/>
    <s v="SIN DATO"/>
    <s v="SIN DATO"/>
    <s v="SIN DATO"/>
    <n v="-75.506944799999999"/>
    <n v="6.1914712400000003"/>
    <s v="SUR-ENE"/>
    <x v="0"/>
    <s v="1"/>
    <x v="1"/>
  </r>
  <r>
    <x v="1391"/>
    <x v="0"/>
    <s v="NUEVO"/>
    <s v="ENERES"/>
    <d v="2026-02-26T10:59:00"/>
    <x v="1380"/>
    <n v="43481011"/>
    <s v="ROSALBA DE JESUS MESA SALDARRIAGA"/>
    <s v="SIN DATOS"/>
    <s v="3116277278"/>
    <x v="1389"/>
    <x v="29"/>
    <s v="190657200203120001"/>
    <x v="29"/>
    <x v="1"/>
    <s v="Region Nordeste"/>
    <x v="1"/>
    <x v="0"/>
    <x v="1"/>
    <x v="1379"/>
    <s v="4 días 10:59"/>
    <x v="400"/>
    <x v="1"/>
    <s v="SIN DATO"/>
    <s v="SIN DATO"/>
    <s v="SIN DATO"/>
    <s v="SIN DATO"/>
    <n v="-74.936936000000003"/>
    <n v="6.4505330000000001"/>
    <s v="SUR-ENE"/>
    <x v="2"/>
    <s v="1"/>
    <x v="1"/>
  </r>
  <r>
    <x v="1392"/>
    <x v="0"/>
    <s v="NUEVO"/>
    <s v="ENERES"/>
    <d v="2026-02-26T11:00:31"/>
    <x v="1381"/>
    <n v="42976491"/>
    <s v="MARIA VICTORIA VILLEGAS OPINA"/>
    <s v="2985426"/>
    <s v="3216367553"/>
    <x v="1390"/>
    <x v="10"/>
    <s v="125004765400000037"/>
    <x v="10"/>
    <x v="1"/>
    <s v="Revisor Instal. Regadas Metrosur"/>
    <x v="1"/>
    <x v="0"/>
    <x v="1"/>
    <x v="1380"/>
    <s v="4 días 11:00"/>
    <x v="1129"/>
    <x v="1"/>
    <s v="SIN DATO"/>
    <s v="SIN DATO"/>
    <s v="SIN DATO"/>
    <s v="SIN DATO"/>
    <n v="-75.498892999999995"/>
    <n v="6.158067"/>
    <s v="SUR-ENE"/>
    <x v="0"/>
    <s v="1"/>
    <x v="1"/>
  </r>
  <r>
    <x v="1393"/>
    <x v="2"/>
    <s v="NUEVO"/>
    <s v="ENENOR"/>
    <d v="2026-02-26T11:09:09"/>
    <x v="1382"/>
    <n v="43148330"/>
    <s v="LINA MARCELA RODRIGUEZ ROLDAN"/>
    <s v="SIN DATOS"/>
    <s v="3128412748"/>
    <x v="1391"/>
    <x v="8"/>
    <s v="054019003000190001"/>
    <x v="8"/>
    <x v="4"/>
    <s v="Revisor Instal. Regadas Metrosur"/>
    <x v="0"/>
    <x v="0"/>
    <x v="0"/>
    <x v="1381"/>
    <s v="4 días 11:09"/>
    <x v="199"/>
    <x v="1"/>
    <s v="SIN DATO"/>
    <s v="SIN DATO"/>
    <s v="SIN DATO"/>
    <s v="SIN DATO"/>
    <n v="-75.532764189999995"/>
    <n v="6.2297484599999997"/>
    <s v="SUR-ENE"/>
    <x v="0"/>
    <s v="1"/>
    <x v="1"/>
  </r>
  <r>
    <x v="1394"/>
    <x v="0"/>
    <s v="NUEVO"/>
    <s v="ENEDOM"/>
    <d v="2026-02-26T11:09:27"/>
    <x v="1383"/>
    <n v="43866952"/>
    <s v="GLORIA STELLA ALVAREZ ALVAREZ"/>
    <s v="SIN DATOS"/>
    <s v="3136192350"/>
    <x v="1392"/>
    <x v="8"/>
    <s v="084120008401820101"/>
    <x v="8"/>
    <x v="2"/>
    <s v="Habilitación Viviendas Metrosur"/>
    <x v="0"/>
    <x v="0"/>
    <x v="3"/>
    <x v="1382"/>
    <s v="4 días 11:09"/>
    <x v="1130"/>
    <x v="0"/>
    <s v="SIN DATO"/>
    <s v="SIN DATO"/>
    <s v="SIN DATO"/>
    <s v="SIN DATO"/>
    <n v="-75.624318259999995"/>
    <n v="6.26397286"/>
    <s v="SUR-ENE"/>
    <x v="0"/>
    <s v="1"/>
    <x v="0"/>
  </r>
  <r>
    <x v="1395"/>
    <x v="0"/>
    <s v="NUEVO"/>
    <s v="ENERES"/>
    <d v="2026-02-26T11:10:55"/>
    <x v="1384"/>
    <n v="1037632408"/>
    <s v="SARITA MUÑOZ ROMAN"/>
    <s v="SIN DATOS"/>
    <s v="3007818199"/>
    <x v="1393"/>
    <x v="10"/>
    <s v="024422105100060401"/>
    <x v="10"/>
    <x v="1"/>
    <s v="Revisor Instal. Regadas Metrosur"/>
    <x v="0"/>
    <x v="0"/>
    <x v="0"/>
    <x v="1383"/>
    <s v="4 días 11:10"/>
    <x v="1131"/>
    <x v="1"/>
    <s v="SIN DATO"/>
    <s v="SIN DATO"/>
    <s v="SIN DATO"/>
    <s v="SIN DATO"/>
    <n v="-75.593235300000003"/>
    <n v="6.1628284600000001"/>
    <s v="SUR-ENE"/>
    <x v="0"/>
    <s v="1"/>
    <x v="1"/>
  </r>
  <r>
    <x v="1396"/>
    <x v="1"/>
    <s v="NUEVO"/>
    <s v="ENECNX"/>
    <d v="2026-02-26T11:11:45"/>
    <x v="1385"/>
    <n v="71087478"/>
    <s v="JUAN PABLO SALAZAR OLARTE"/>
    <s v="SIN DATOS"/>
    <s v="3214323770"/>
    <x v="1394"/>
    <x v="27"/>
    <s v="190378100021702000"/>
    <x v="27"/>
    <x v="3"/>
    <s v="Region Nordeste"/>
    <x v="0"/>
    <x v="0"/>
    <x v="4"/>
    <x v="1384"/>
    <s v="4 días 11:11"/>
    <x v="549"/>
    <x v="2"/>
    <s v="SIN DATO"/>
    <s v="SIN DATO"/>
    <s v="SIN DATO"/>
    <s v="SIN DATO"/>
    <n v="-74.710030000000003"/>
    <n v="7.0743419999999997"/>
    <s v="SUR-ENE"/>
    <x v="2"/>
    <s v="1"/>
    <x v="2"/>
  </r>
  <r>
    <x v="1397"/>
    <x v="0"/>
    <s v="NUEVO"/>
    <s v="ENEDOM"/>
    <d v="2026-02-26T11:19:34"/>
    <x v="1386"/>
    <n v="1017133458"/>
    <s v="FAINORY MONTOYA BUSTAMANTE"/>
    <s v="SIN DATOS"/>
    <s v="3013502833"/>
    <x v="1395"/>
    <x v="8"/>
    <s v="054918409202925209"/>
    <x v="8"/>
    <x v="2"/>
    <s v="Habilitación Viviendas Metrosur"/>
    <x v="0"/>
    <x v="0"/>
    <x v="3"/>
    <x v="1385"/>
    <s v="4 días 11:19"/>
    <x v="1132"/>
    <x v="0"/>
    <s v="SIN DATO"/>
    <s v="SIN DATO"/>
    <s v="SIN DATO"/>
    <s v="SIN DATO"/>
    <n v="-75.615273000000002"/>
    <n v="6.2646709999999999"/>
    <s v="SUR-ENE"/>
    <x v="0"/>
    <s v="1"/>
    <x v="0"/>
  </r>
  <r>
    <x v="1398"/>
    <x v="0"/>
    <s v="NUEVO"/>
    <s v="ENEDOM"/>
    <d v="2026-02-26T11:20:45"/>
    <x v="1387"/>
    <n v="1017133458"/>
    <s v="FAINORY MONTOYA BUSTAMANTE"/>
    <s v="SIN DATOS"/>
    <s v="3013502833"/>
    <x v="1396"/>
    <x v="8"/>
    <s v="054918409202924209"/>
    <x v="8"/>
    <x v="2"/>
    <s v="Habilitación Viviendas Metrosur"/>
    <x v="0"/>
    <x v="0"/>
    <x v="3"/>
    <x v="1386"/>
    <s v="4 días 11:20"/>
    <x v="1133"/>
    <x v="0"/>
    <s v="SIN DATO"/>
    <s v="SIN DATO"/>
    <s v="SIN DATO"/>
    <s v="SIN DATO"/>
    <n v="-75.615273000000002"/>
    <n v="6.2646709999999999"/>
    <s v="SUR-ENE"/>
    <x v="0"/>
    <s v="1"/>
    <x v="0"/>
  </r>
  <r>
    <x v="1399"/>
    <x v="3"/>
    <s v="NUEVO"/>
    <s v="ENEMVI"/>
    <d v="2026-02-26T11:25:50"/>
    <x v="1388"/>
    <n v="42827347"/>
    <s v="LINA ORREGO"/>
    <s v="3113026"/>
    <s v="3007787808"/>
    <x v="1397"/>
    <x v="59"/>
    <s v="017427306400100000"/>
    <x v="58"/>
    <x v="6"/>
    <s v="Mov Red Trans Dairo Gil"/>
    <x v="0"/>
    <x v="0"/>
    <x v="8"/>
    <x v="1387"/>
    <s v="4 días 11:25"/>
    <x v="993"/>
    <x v="1"/>
    <s v="SIN DATO"/>
    <s v="SIN DATO"/>
    <s v="SIN DATO"/>
    <s v="SIN DATO"/>
    <n v="-75.622644840000007"/>
    <n v="6.15184526"/>
    <s v="SUR-ENE"/>
    <x v="0"/>
    <s v="1"/>
    <x v="1"/>
  </r>
  <r>
    <x v="1400"/>
    <x v="2"/>
    <s v="NUEVO"/>
    <s v="ENENOR"/>
    <d v="2026-02-26T11:32:30"/>
    <x v="1389"/>
    <n v="900790652"/>
    <s v="MAQUINARIA PESADA Y AMARILLA SAS"/>
    <s v="SIN DATOS"/>
    <s v="3148226825"/>
    <x v="1398"/>
    <x v="4"/>
    <s v="181005136000001005"/>
    <x v="4"/>
    <x v="4"/>
    <s v="Revisor Instalac. Regadas Oriente"/>
    <x v="1"/>
    <x v="0"/>
    <x v="1"/>
    <x v="1388"/>
    <s v="4 días 11:32"/>
    <x v="1134"/>
    <x v="1"/>
    <s v="SIN DATO"/>
    <s v="SIN DATO"/>
    <s v="SIN DATO"/>
    <s v="SIN DATO"/>
    <n v="-75.248804000000007"/>
    <n v="6.2224899999999996"/>
    <s v="SUR-ENE"/>
    <x v="1"/>
    <s v="1"/>
    <x v="1"/>
  </r>
  <r>
    <x v="1401"/>
    <x v="0"/>
    <s v="NUEVO"/>
    <s v="ENERES"/>
    <d v="2026-02-26T11:33:12"/>
    <x v="1390"/>
    <n v="4269806"/>
    <s v="MAURICIO ALBERTO PIEDRAHITA ROA"/>
    <s v="5400048"/>
    <s v="3107742780"/>
    <x v="1399"/>
    <x v="4"/>
    <s v="181053735300000002"/>
    <x v="4"/>
    <x v="1"/>
    <s v="Revisor Instalac. Regadas Oriente"/>
    <x v="1"/>
    <x v="0"/>
    <x v="1"/>
    <x v="1389"/>
    <s v="4 días 11:33"/>
    <x v="1135"/>
    <x v="1"/>
    <s v="SIN DATO"/>
    <s v="SIN DATO"/>
    <s v="SIN DATO"/>
    <s v="SIN DATO"/>
    <n v="-75.204148939999996"/>
    <n v="6.2363577499999998"/>
    <s v="SUR-ENE"/>
    <x v="1"/>
    <s v="1"/>
    <x v="1"/>
  </r>
  <r>
    <x v="1402"/>
    <x v="0"/>
    <s v="NUEVO"/>
    <s v="ENERES"/>
    <d v="2026-02-26T11:34:01"/>
    <x v="1391"/>
    <n v="98671332"/>
    <s v="JOSE PAULO NARANJO PRECIADO"/>
    <s v="SIN DATOS"/>
    <s v="3116144439"/>
    <x v="1400"/>
    <x v="7"/>
    <s v="190318203498060002"/>
    <x v="7"/>
    <x v="1"/>
    <s v="Revisor Instalac. Regadas Oriente"/>
    <x v="1"/>
    <x v="0"/>
    <x v="1"/>
    <x v="1390"/>
    <s v="4 días 11:34"/>
    <x v="1136"/>
    <x v="1"/>
    <s v="SIN DATO"/>
    <s v="SIN DATO"/>
    <s v="SIN DATO"/>
    <s v="SIN DATO"/>
    <n v="-75.448752499999998"/>
    <n v="6.2380699999999996"/>
    <s v="SUR-ENE"/>
    <x v="1"/>
    <s v="1"/>
    <x v="1"/>
  </r>
  <r>
    <x v="1403"/>
    <x v="1"/>
    <s v="NUEVO"/>
    <s v="ENECNX"/>
    <d v="2026-02-26T11:35:01"/>
    <x v="1392"/>
    <n v="71535938"/>
    <s v="CARLOS HERNAN PEREZ LONDOÑO"/>
    <s v="SIN DATOS"/>
    <s v="3128468108"/>
    <x v="1401"/>
    <x v="86"/>
    <s v="170053600000000003"/>
    <x v="85"/>
    <x v="3"/>
    <s v="Region Nordeste"/>
    <x v="1"/>
    <x v="0"/>
    <x v="4"/>
    <x v="1391"/>
    <s v="4 días 11:35"/>
    <x v="1137"/>
    <x v="2"/>
    <s v="SIN DATO"/>
    <s v="SIN DATO"/>
    <s v="SIN DATO"/>
    <s v="SIN DATO"/>
    <n v="-75.278227000000001"/>
    <n v="6.6954764999999998"/>
    <s v="SUR-ENE"/>
    <x v="2"/>
    <s v="1"/>
    <x v="2"/>
  </r>
  <r>
    <x v="1404"/>
    <x v="2"/>
    <s v="NUEVO"/>
    <s v="ENENOR"/>
    <d v="2026-02-26T11:39:01"/>
    <x v="1393"/>
    <n v="900790652"/>
    <s v="MAQUINARIA PESADA Y AMARILLA SAS"/>
    <s v="SIN DATOS"/>
    <s v="3148226825"/>
    <x v="1402"/>
    <x v="4"/>
    <s v="181005136000000002"/>
    <x v="4"/>
    <x v="4"/>
    <s v="Revisor Instalac. Regadas Oriente"/>
    <x v="1"/>
    <x v="0"/>
    <x v="1"/>
    <x v="1392"/>
    <s v="4 días 11:39"/>
    <x v="1138"/>
    <x v="1"/>
    <s v="SIN DATO"/>
    <s v="SIN DATO"/>
    <s v="SIN DATO"/>
    <s v="SIN DATO"/>
    <n v="-75.248804000000007"/>
    <n v="6.2224899999999996"/>
    <s v="SUR-ENE"/>
    <x v="1"/>
    <s v="1"/>
    <x v="1"/>
  </r>
  <r>
    <x v="1405"/>
    <x v="0"/>
    <s v="NUEVO"/>
    <s v="ENEDOM"/>
    <d v="2026-02-26T11:40:10"/>
    <x v="1394"/>
    <n v="1039291046"/>
    <s v="SERGIO ANDRES MORENO PUERTA"/>
    <s v="SIN DATOS"/>
    <s v="3116282807"/>
    <x v="1403"/>
    <x v="8"/>
    <s v="055026105710290267"/>
    <x v="8"/>
    <x v="2"/>
    <s v="Habilitación Viviendas Metrosur"/>
    <x v="0"/>
    <x v="0"/>
    <x v="3"/>
    <x v="1393"/>
    <s v="4 días 11:40"/>
    <x v="1139"/>
    <x v="0"/>
    <s v="SIN DATO"/>
    <s v="SIN DATO"/>
    <s v="SIN DATO"/>
    <s v="SIN DATO"/>
    <n v="-75.530498690000002"/>
    <n v="6.2376543800000004"/>
    <s v="SUR-ENE"/>
    <x v="0"/>
    <s v="1"/>
    <x v="0"/>
  </r>
  <r>
    <x v="1406"/>
    <x v="1"/>
    <s v="NUEVO"/>
    <s v="ENECNX"/>
    <d v="2026-02-26T11:40:18"/>
    <x v="1395"/>
    <n v="890980447"/>
    <s v="MUNICIPIO DE CALDAS"/>
    <s v="3788500"/>
    <s v="3113215226"/>
    <x v="1404"/>
    <x v="37"/>
    <s v="004513002001519999"/>
    <x v="36"/>
    <x v="3"/>
    <s v="Revisor Puntos de Conexión Metrosur"/>
    <x v="0"/>
    <x v="0"/>
    <x v="4"/>
    <x v="1394"/>
    <s v="4 días 11:40"/>
    <x v="1140"/>
    <x v="2"/>
    <s v="SIN DATO"/>
    <s v="SIN DATO"/>
    <s v="SIN DATO"/>
    <s v="SIN DATO"/>
    <n v="-75.637084000000002"/>
    <n v="6.0801340000000001"/>
    <s v="SUR-ENE"/>
    <x v="0"/>
    <s v="1"/>
    <x v="2"/>
  </r>
  <r>
    <x v="1407"/>
    <x v="0"/>
    <s v="NUEVO"/>
    <s v="ENERES"/>
    <d v="2026-02-26T11:41:28"/>
    <x v="1396"/>
    <n v="15438119"/>
    <s v="IVAN ALBEIRO RAMIREZ SOTO"/>
    <s v="3706666"/>
    <s v="3116254766"/>
    <x v="1405"/>
    <x v="23"/>
    <s v="190616100032506023"/>
    <x v="23"/>
    <x v="1"/>
    <s v="Revisor Instalac. Regadas Oriente"/>
    <x v="0"/>
    <x v="0"/>
    <x v="0"/>
    <x v="1395"/>
    <s v="4 días 11:41"/>
    <x v="1141"/>
    <x v="1"/>
    <s v="SIN DATO"/>
    <s v="SIN DATO"/>
    <s v="SIN DATO"/>
    <s v="SIN DATO"/>
    <n v="-75.388621999999998"/>
    <n v="6.1245779999999996"/>
    <s v="SUR-ENE"/>
    <x v="1"/>
    <s v="1"/>
    <x v="1"/>
  </r>
  <r>
    <x v="1408"/>
    <x v="1"/>
    <s v="NUEVO"/>
    <s v="ENECNX"/>
    <d v="2026-02-26T11:41:45"/>
    <x v="1397"/>
    <n v="15257655"/>
    <s v="VICTOR DANIEL VANEGAS MARTINEZ"/>
    <s v="SIN DATOS"/>
    <s v="3135540391"/>
    <x v="1406"/>
    <x v="37"/>
    <s v="001515000201140101"/>
    <x v="36"/>
    <x v="3"/>
    <s v="Revisor Puntos de Conexión Metrosur"/>
    <x v="0"/>
    <x v="0"/>
    <x v="4"/>
    <x v="1396"/>
    <s v="4 días 11:41"/>
    <x v="1142"/>
    <x v="2"/>
    <s v="SIN DATO"/>
    <s v="SIN DATO"/>
    <s v="SIN DATO"/>
    <s v="SIN DATO"/>
    <n v="-75.63757536"/>
    <n v="6.1040682300000002"/>
    <s v="SUR-ENE"/>
    <x v="0"/>
    <s v="1"/>
    <x v="2"/>
  </r>
  <r>
    <x v="1409"/>
    <x v="0"/>
    <s v="NUEVO"/>
    <s v="ENERES"/>
    <d v="2026-02-26T11:43:33"/>
    <x v="1398"/>
    <n v="1035919087"/>
    <s v="ANA MARIA NARANJO SANCHEZ"/>
    <s v="SIN DATOS"/>
    <s v="3122308073"/>
    <x v="1407"/>
    <x v="7"/>
    <s v="190318203427500001"/>
    <x v="7"/>
    <x v="1"/>
    <s v="Revisor Instalac. Regadas Oriente"/>
    <x v="1"/>
    <x v="0"/>
    <x v="1"/>
    <x v="1397"/>
    <s v="4 días 11:43"/>
    <x v="1143"/>
    <x v="1"/>
    <s v="SIN DATO"/>
    <s v="SIN DATO"/>
    <s v="SIN DATO"/>
    <s v="SIN DATO"/>
    <n v="-75.437979369999994"/>
    <n v="6.2480392"/>
    <s v="SUR-ENE"/>
    <x v="1"/>
    <s v="1"/>
    <x v="1"/>
  </r>
  <r>
    <x v="1410"/>
    <x v="3"/>
    <s v="NUEVO"/>
    <s v="ENEMVI"/>
    <d v="2026-02-26T11:45:06"/>
    <x v="1399"/>
    <n v="1017149965"/>
    <s v="TATIANA MARIA SANCHEZ MISAS"/>
    <s v="SIN DATOS"/>
    <s v="3244155945"/>
    <x v="1408"/>
    <x v="7"/>
    <s v="190318203103450000"/>
    <x v="7"/>
    <x v="6"/>
    <s v="ORIENTE-RMRT-Edwin F. Feria Torres"/>
    <x v="1"/>
    <x v="0"/>
    <x v="5"/>
    <x v="1398"/>
    <s v="4 días 11:45"/>
    <x v="1144"/>
    <x v="1"/>
    <s v="SIN DATO"/>
    <s v="SIN DATO"/>
    <s v="SIN DATO"/>
    <s v="SIN DATO"/>
    <n v="-75.447236340000003"/>
    <n v="6.3048853200000003"/>
    <s v="SUR-ENE"/>
    <x v="1"/>
    <s v="1"/>
    <x v="1"/>
  </r>
  <r>
    <x v="1411"/>
    <x v="0"/>
    <s v="NUEVO"/>
    <s v="ENERES"/>
    <d v="2026-02-26T11:45:41"/>
    <x v="1400"/>
    <n v="32206100"/>
    <s v="NATACHA GIRLEZA VASQUEZ CESPEDES"/>
    <s v="SIN DATOS"/>
    <s v="3133403158"/>
    <x v="1409"/>
    <x v="8"/>
    <s v="055117009000520301"/>
    <x v="8"/>
    <x v="1"/>
    <s v="Revisor Instal. Regadas Metrosur"/>
    <x v="0"/>
    <x v="0"/>
    <x v="0"/>
    <x v="1399"/>
    <s v="4 días 11:45"/>
    <x v="1145"/>
    <x v="1"/>
    <s v="SIN DATO"/>
    <s v="SIN DATO"/>
    <s v="SIN DATO"/>
    <s v="SIN DATO"/>
    <n v="-75.542270000000002"/>
    <n v="6.2491800099999999"/>
    <s v="SUR-ENE"/>
    <x v="0"/>
    <s v="1"/>
    <x v="1"/>
  </r>
  <r>
    <x v="1412"/>
    <x v="1"/>
    <s v="NUEVO"/>
    <s v="ENECNX"/>
    <d v="2026-02-26T11:47:23"/>
    <x v="1401"/>
    <n v="71368529"/>
    <s v="JUAN PABLO YEPES QUINTERO"/>
    <s v="6102668"/>
    <s v="3042154402"/>
    <x v="1410"/>
    <x v="34"/>
    <s v="188015137000000000"/>
    <x v="3"/>
    <x v="3"/>
    <s v="Revisor Punto de Conexión Oriente"/>
    <x v="1"/>
    <x v="0"/>
    <x v="4"/>
    <x v="1400"/>
    <s v="4 días 11:47"/>
    <x v="1146"/>
    <x v="2"/>
    <s v="SIN DATO"/>
    <s v="SIN DATO"/>
    <s v="SIN DATO"/>
    <s v="SIN DATO"/>
    <n v="-75.09907097"/>
    <n v="6.2729348800000002"/>
    <s v="SUR-ENE"/>
    <x v="1"/>
    <s v="1"/>
    <x v="2"/>
  </r>
  <r>
    <x v="1413"/>
    <x v="3"/>
    <s v="NUEVO"/>
    <s v="ENEMVI"/>
    <d v="2026-02-26T11:50:39"/>
    <x v="1402"/>
    <n v="8063793"/>
    <s v="OSCAR ANIBAL RIVERA GOMEZ"/>
    <s v="SIN DATOS"/>
    <s v="3137507348"/>
    <x v="1411"/>
    <x v="50"/>
    <s v="190698200520650000"/>
    <x v="49"/>
    <x v="6"/>
    <s v="ORIENTE-RMRT-Edwin F. Feria Torres"/>
    <x v="1"/>
    <x v="0"/>
    <x v="5"/>
    <x v="1401"/>
    <s v="4 días 11:50"/>
    <x v="1147"/>
    <x v="1"/>
    <s v="SIN DATO"/>
    <s v="SIN DATO"/>
    <s v="SIN DATO"/>
    <s v="SIN DATO"/>
    <n v="-75.275504499999997"/>
    <n v="6.1643057900000002"/>
    <s v="SUR-ENE"/>
    <x v="1"/>
    <s v="1"/>
    <x v="1"/>
  </r>
  <r>
    <x v="1414"/>
    <x v="4"/>
    <s v="NUEVO"/>
    <s v="ENEPRE"/>
    <d v="2026-02-26T12:10:02"/>
    <x v="1403"/>
    <n v="22005333"/>
    <s v="MARIA OLGA PULGARIN DE BEDOYA"/>
    <s v="SIN DATOS"/>
    <s v="3117113817"/>
    <x v="1412"/>
    <x v="8"/>
    <s v="147012814200000000"/>
    <x v="8"/>
    <x v="10"/>
    <s v="Energía Prepago Metrosur"/>
    <x v="1"/>
    <x v="0"/>
    <x v="7"/>
    <x v="1402"/>
    <s v="4 días 12:10"/>
    <x v="163"/>
    <x v="1"/>
    <s v="SIN DATO"/>
    <s v="SIN DATO"/>
    <s v="SIN DATO"/>
    <s v="SIN DATO"/>
    <n v="-75.649122000000006"/>
    <n v="6.2739599999999998"/>
    <s v="SUR-ENE"/>
    <x v="0"/>
    <s v="1"/>
    <x v="1"/>
  </r>
  <r>
    <x v="1415"/>
    <x v="2"/>
    <s v="NUEVO"/>
    <s v="ENENOR"/>
    <d v="2026-02-26T12:20:26"/>
    <x v="1404"/>
    <n v="902020182"/>
    <s v="CONSORCIO PLAZOLETA INTELIGENTE"/>
    <s v="SIN DATOS"/>
    <s v="3186928761"/>
    <x v="1413"/>
    <x v="59"/>
    <s v="017411005000090005"/>
    <x v="58"/>
    <x v="4"/>
    <s v="Revisor Instal. Regadas Metrosur"/>
    <x v="0"/>
    <x v="0"/>
    <x v="0"/>
    <x v="1403"/>
    <s v="4 días 12:20"/>
    <x v="1148"/>
    <x v="1"/>
    <s v="SIN DATO"/>
    <s v="SIN DATO"/>
    <s v="SIN DATO"/>
    <s v="SIN DATO"/>
    <n v="-75.616439"/>
    <n v="6.1512349999999998"/>
    <s v="SUR-ENE"/>
    <x v="0"/>
    <s v="1"/>
    <x v="1"/>
  </r>
  <r>
    <x v="1416"/>
    <x v="0"/>
    <s v="NUEVO"/>
    <s v="ENERES"/>
    <d v="2026-02-26T12:25:36"/>
    <x v="1405"/>
    <n v="901607531"/>
    <s v="ACTIVOS CONQUISTADORES S.A.S."/>
    <s v="SIN DATOS"/>
    <s v="3126008547"/>
    <x v="1414"/>
    <x v="8"/>
    <s v="053615004100450401"/>
    <x v="8"/>
    <x v="1"/>
    <s v="METROSUR Vin. Leg. Ref. Concentrada"/>
    <x v="0"/>
    <x v="0"/>
    <x v="0"/>
    <x v="1404"/>
    <s v="4 días 12:25"/>
    <x v="194"/>
    <x v="1"/>
    <s v="SIN DATO"/>
    <s v="SIN DATO"/>
    <s v="SIN DATO"/>
    <s v="SIN DATO"/>
    <n v="-75.582140100000004"/>
    <n v="6.2406123899999999"/>
    <s v="SUR-ENE"/>
    <x v="0"/>
    <s v="1"/>
    <x v="1"/>
  </r>
  <r>
    <x v="1417"/>
    <x v="0"/>
    <s v="NUEVO"/>
    <s v="ENERES"/>
    <d v="2026-02-26T12:27:17"/>
    <x v="1406"/>
    <n v="1128470998"/>
    <s v="DANILO ALEXANDER CARDONA MAYA"/>
    <s v="SIN DATOS"/>
    <s v="3042908615"/>
    <x v="1415"/>
    <x v="8"/>
    <s v="147017700000000002"/>
    <x v="8"/>
    <x v="1"/>
    <s v="Revisor Instal. Regadas Metrosur"/>
    <x v="1"/>
    <x v="0"/>
    <x v="1"/>
    <x v="1405"/>
    <s v="4 días 12:27"/>
    <x v="1149"/>
    <x v="1"/>
    <s v="SIN DATO"/>
    <s v="SIN DATO"/>
    <s v="SIN DATO"/>
    <s v="SIN DATO"/>
    <n v="-75.655920530000003"/>
    <n v="6.2809265200000004"/>
    <s v="SUR-ENE"/>
    <x v="0"/>
    <s v="1"/>
    <x v="1"/>
  </r>
  <r>
    <x v="1418"/>
    <x v="1"/>
    <s v="NUEVO"/>
    <s v="ENECNX"/>
    <d v="2026-02-26T13:00:40"/>
    <x v="1407"/>
    <n v="1001386565"/>
    <s v="EDERJHON CARDONA GOMEZ"/>
    <s v="SIN DATOS"/>
    <s v="3226341013"/>
    <x v="1416"/>
    <x v="22"/>
    <s v="190607100640101176"/>
    <x v="22"/>
    <x v="3"/>
    <s v="Revisor Punto de Conexión Oriente"/>
    <x v="0"/>
    <x v="0"/>
    <x v="4"/>
    <x v="1406"/>
    <s v="4 días 13:00"/>
    <x v="1150"/>
    <x v="2"/>
    <s v="SIN DATO"/>
    <s v="SIN DATO"/>
    <s v="SIN DATO"/>
    <s v="SIN DATO"/>
    <n v="-75.515677999999994"/>
    <n v="6.0534670000000004"/>
    <s v="SUR-ENE"/>
    <x v="1"/>
    <s v="1"/>
    <x v="2"/>
  </r>
  <r>
    <x v="1419"/>
    <x v="3"/>
    <s v="NUEVO"/>
    <s v="ENEMVI"/>
    <d v="2026-02-26T13:11:08"/>
    <x v="1408"/>
    <n v="1045021874"/>
    <s v="HENRY RAMIREZ ALZATE"/>
    <s v="SIN DATOS"/>
    <s v="3206767657"/>
    <x v="1417"/>
    <x v="5"/>
    <s v="190440200551700000"/>
    <x v="5"/>
    <x v="6"/>
    <s v="ORIENTE-RMRT-Edwin F. Feria Torres"/>
    <x v="1"/>
    <x v="0"/>
    <x v="5"/>
    <x v="1407"/>
    <s v="4 días 13:11"/>
    <x v="1151"/>
    <x v="1"/>
    <s v="SIN DATO"/>
    <s v="SIN DATO"/>
    <s v="SIN DATO"/>
    <s v="SIN DATO"/>
    <n v="-75.344794989999997"/>
    <n v="6.1555939999999998"/>
    <s v="SUR-ENE"/>
    <x v="1"/>
    <s v="1"/>
    <x v="1"/>
  </r>
  <r>
    <x v="1420"/>
    <x v="0"/>
    <s v="NUEVO"/>
    <s v="ENEDOM"/>
    <d v="2026-02-26T13:12:41"/>
    <x v="1409"/>
    <n v="8412763"/>
    <s v="JUAN BAUTISTA LEZCANO TORRES"/>
    <s v="SIN DATOS"/>
    <s v="3007532154"/>
    <x v="1418"/>
    <x v="8"/>
    <s v="054929349100830205"/>
    <x v="8"/>
    <x v="2"/>
    <s v="Habilitación Viviendas Metrosur"/>
    <x v="0"/>
    <x v="0"/>
    <x v="3"/>
    <x v="1408"/>
    <s v="4 días 13:12"/>
    <x v="1152"/>
    <x v="0"/>
    <s v="SIN DATO"/>
    <s v="SIN DATO"/>
    <s v="SIN DATO"/>
    <s v="SIN DATO"/>
    <n v="-75.612441759999996"/>
    <n v="6.2658673299999998"/>
    <s v="SUR-ENE"/>
    <x v="0"/>
    <s v="1"/>
    <x v="0"/>
  </r>
  <r>
    <x v="1421"/>
    <x v="2"/>
    <s v="NUEVO"/>
    <s v="ENENOR"/>
    <d v="2026-02-26T13:16:17"/>
    <x v="1410"/>
    <n v="900875996"/>
    <s v="CANESFI S.A.S."/>
    <s v="6044416"/>
    <s v="3148617813"/>
    <x v="1419"/>
    <x v="23"/>
    <s v="190617200573933005"/>
    <x v="23"/>
    <x v="4"/>
    <s v="Revisor Instalac. Regadas Oriente"/>
    <x v="1"/>
    <x v="0"/>
    <x v="1"/>
    <x v="1409"/>
    <s v="4 días 13:16"/>
    <x v="1153"/>
    <x v="1"/>
    <s v="SIN DATO"/>
    <s v="SIN DATO"/>
    <s v="SIN DATO"/>
    <s v="SIN DATO"/>
    <n v="-75.431819500000003"/>
    <n v="6.1331230000000003"/>
    <s v="SUR-ENE"/>
    <x v="1"/>
    <s v="1"/>
    <x v="1"/>
  </r>
  <r>
    <x v="1422"/>
    <x v="1"/>
    <s v="NUEVO"/>
    <s v="ENECNX"/>
    <d v="2026-02-26T13:16:25"/>
    <x v="1411"/>
    <n v="3517999"/>
    <s v="MARIO ANTONIO GRANADA PEREZ"/>
    <s v="2050095"/>
    <s v="3206784745"/>
    <x v="1420"/>
    <x v="63"/>
    <s v="190642100017300000"/>
    <x v="62"/>
    <x v="3"/>
    <s v="Revisor Puntos de Conexión Suroeste"/>
    <x v="0"/>
    <x v="0"/>
    <x v="4"/>
    <x v="1410"/>
    <s v="4 días 13:16"/>
    <x v="1154"/>
    <x v="2"/>
    <s v="SIN DATO"/>
    <s v="SIN DATO"/>
    <s v="SIN DATO"/>
    <s v="SIN DATO"/>
    <n v="-75.97434887"/>
    <n v="5.9610594499999996"/>
    <s v="SUR-ENE"/>
    <x v="3"/>
    <s v="1"/>
    <x v="2"/>
  </r>
  <r>
    <x v="1423"/>
    <x v="1"/>
    <s v="NUEVO"/>
    <s v="ENECNX"/>
    <d v="2026-02-26T13:20:38"/>
    <x v="1412"/>
    <n v="19462127"/>
    <s v="GERMAN SATURNINO SORIANO VELASQUEZ"/>
    <s v="SIN DATOS"/>
    <s v="3194234770"/>
    <x v="1421"/>
    <x v="8"/>
    <s v="053613006201700000"/>
    <x v="8"/>
    <x v="3"/>
    <s v="Revisor Puntos de Conexión Metrosur"/>
    <x v="0"/>
    <x v="0"/>
    <x v="4"/>
    <x v="1411"/>
    <s v="4 días 13:20"/>
    <x v="558"/>
    <x v="2"/>
    <s v="SIN DATO"/>
    <s v="SIN DATO"/>
    <s v="SIN DATO"/>
    <s v="SIN DATO"/>
    <n v="-75.589282999999995"/>
    <n v="6.2394970000000001"/>
    <s v="SUR-ENE"/>
    <x v="0"/>
    <s v="1"/>
    <x v="2"/>
  </r>
  <r>
    <x v="1424"/>
    <x v="1"/>
    <s v="NUEVO"/>
    <s v="ENECNX"/>
    <d v="2026-02-26T13:22:01"/>
    <x v="1413"/>
    <n v="1001745468"/>
    <s v="PAOLA ANDREA TEJADA MORALES"/>
    <s v="SIN DATOS"/>
    <s v="3226769839"/>
    <x v="1365"/>
    <x v="4"/>
    <s v="181005129000000000"/>
    <x v="4"/>
    <x v="3"/>
    <s v="Revisor Punto de Conexión Oriente"/>
    <x v="1"/>
    <x v="0"/>
    <x v="4"/>
    <x v="1412"/>
    <s v="4 días 13:22"/>
    <x v="1155"/>
    <x v="2"/>
    <s v="SIN DATO"/>
    <s v="SIN DATO"/>
    <s v="SIN DATO"/>
    <s v="SIN DATO"/>
    <n v="-75.249510049999998"/>
    <n v="6.2224634700000001"/>
    <s v="SUR-ENE"/>
    <x v="1"/>
    <s v="1"/>
    <x v="2"/>
  </r>
  <r>
    <x v="1425"/>
    <x v="2"/>
    <s v="NUEVO"/>
    <s v="ENENOR"/>
    <d v="2026-02-26T13:28:34"/>
    <x v="1414"/>
    <n v="900092385"/>
    <s v="UNE EPM TELECOMUNICACIONES SA"/>
    <s v="8648715"/>
    <s v="3013328196"/>
    <x v="1422"/>
    <x v="22"/>
    <s v="190607200600634000"/>
    <x v="22"/>
    <x v="4"/>
    <s v="Revisor Instalac. Regadas Oriente"/>
    <x v="1"/>
    <x v="0"/>
    <x v="1"/>
    <x v="1413"/>
    <s v="4 días 13:28"/>
    <x v="1156"/>
    <x v="1"/>
    <s v="SIN DATO"/>
    <s v="SIN DATO"/>
    <s v="SIN DATO"/>
    <s v="SIN DATO"/>
    <n v="-75.5015918"/>
    <n v="6.0948065400000004"/>
    <s v="SUR-ENE"/>
    <x v="1"/>
    <s v="1"/>
    <x v="1"/>
  </r>
  <r>
    <x v="1426"/>
    <x v="0"/>
    <s v="NUEVO"/>
    <s v="ENERES"/>
    <d v="2026-02-26T13:29:23"/>
    <x v="1415"/>
    <n v="901607531"/>
    <s v="ACTIVOS CONQUISTADORES S.A.S."/>
    <s v="SIN DATOS"/>
    <s v="3126008547"/>
    <x v="1423"/>
    <x v="8"/>
    <s v="053615004100450302"/>
    <x v="8"/>
    <x v="1"/>
    <s v="METROSUR Vin. Leg. Ref. Concentrada"/>
    <x v="0"/>
    <x v="0"/>
    <x v="0"/>
    <x v="1414"/>
    <s v="4 días 13:29"/>
    <x v="1157"/>
    <x v="1"/>
    <s v="SIN DATO"/>
    <s v="SIN DATO"/>
    <s v="SIN DATO"/>
    <s v="SIN DATO"/>
    <n v="-75.582140100000004"/>
    <n v="6.2406123899999999"/>
    <s v="SUR-ENE"/>
    <x v="0"/>
    <s v="1"/>
    <x v="1"/>
  </r>
  <r>
    <x v="1427"/>
    <x v="1"/>
    <s v="NUEVO"/>
    <s v="ENECNX"/>
    <d v="2026-02-26T13:33:52"/>
    <x v="1416"/>
    <n v="19471396"/>
    <s v="CARLOS EDUARDO RIVEROS CALDERON"/>
    <s v="SIN DATOS"/>
    <s v="3214660276"/>
    <x v="1424"/>
    <x v="56"/>
    <s v="190313200301450001"/>
    <x v="55"/>
    <x v="3"/>
    <s v="Revisor Punto de Conexión Oriente"/>
    <x v="1"/>
    <x v="0"/>
    <x v="4"/>
    <x v="1415"/>
    <s v="4 días 13:33"/>
    <x v="1158"/>
    <x v="2"/>
    <s v="SIN DATO"/>
    <s v="SIN DATO"/>
    <s v="SIN DATO"/>
    <s v="SIN DATO"/>
    <n v="-75.199454000000003"/>
    <n v="6.1239944900000003"/>
    <s v="SUR-ENE"/>
    <x v="1"/>
    <s v="1"/>
    <x v="2"/>
  </r>
  <r>
    <x v="1428"/>
    <x v="0"/>
    <s v="NUEVO"/>
    <s v="ENEDOM"/>
    <d v="2026-02-26T13:37:14"/>
    <x v="1417"/>
    <n v="1007317980"/>
    <s v="VICTOR MANUEL ARROYAVE MUNERA"/>
    <s v="SIN DATOS"/>
    <s v="3114918680"/>
    <x v="1425"/>
    <x v="27"/>
    <s v="190736105424350001"/>
    <x v="27"/>
    <x v="2"/>
    <s v="Region Nordeste"/>
    <x v="0"/>
    <x v="0"/>
    <x v="3"/>
    <x v="1416"/>
    <s v="4 días 13:37"/>
    <x v="1159"/>
    <x v="1"/>
    <s v="SIN DATO"/>
    <s v="SIN DATO"/>
    <s v="SIN DATO"/>
    <s v="SIN DATO"/>
    <n v="-74.718316669999993"/>
    <n v="7.0762435000000004"/>
    <s v="SUR-ENE"/>
    <x v="2"/>
    <s v="1"/>
    <x v="1"/>
  </r>
  <r>
    <x v="1429"/>
    <x v="0"/>
    <s v="NUEVO"/>
    <s v="ENEDOM"/>
    <d v="2026-02-26T13:38:49"/>
    <x v="1418"/>
    <n v="98621183"/>
    <s v="JOSE LUIS HERNANDEZ PIEDRAHITA"/>
    <s v="SIN DATOS"/>
    <s v="3004234630"/>
    <x v="1426"/>
    <x v="0"/>
    <s v="163010500000000001"/>
    <x v="0"/>
    <x v="2"/>
    <s v="Habilitación Viviendas Metrosur"/>
    <x v="0"/>
    <x v="0"/>
    <x v="3"/>
    <x v="1417"/>
    <s v="4 días 13:38"/>
    <x v="314"/>
    <x v="0"/>
    <s v="SIN DATO"/>
    <s v="SIN DATO"/>
    <s v="SIN DATO"/>
    <s v="SIN DATO"/>
    <n v="-75.611623420000001"/>
    <n v="6.19296457"/>
    <s v="SUR-ENE"/>
    <x v="0"/>
    <s v="1"/>
    <x v="0"/>
  </r>
  <r>
    <x v="1430"/>
    <x v="1"/>
    <s v="NUEVO"/>
    <s v="ENECNX"/>
    <d v="2026-02-26T13:42:05"/>
    <x v="1419"/>
    <n v="1040038873"/>
    <s v="YULIANA RIOS"/>
    <s v="6044416"/>
    <s v="3148617813"/>
    <x v="1427"/>
    <x v="11"/>
    <s v="190375100172700000"/>
    <x v="11"/>
    <x v="3"/>
    <s v="Revisor Punto de Conexión Oriente"/>
    <x v="0"/>
    <x v="0"/>
    <x v="4"/>
    <x v="1418"/>
    <s v="4 días 13:42"/>
    <x v="1160"/>
    <x v="2"/>
    <s v="SIN DATO"/>
    <s v="SIN DATO"/>
    <s v="SIN DATO"/>
    <s v="SIN DATO"/>
    <n v="-75.428499979999998"/>
    <n v="6.0334054400000001"/>
    <s v="SUR-ENE"/>
    <x v="1"/>
    <s v="1"/>
    <x v="2"/>
  </r>
  <r>
    <x v="1431"/>
    <x v="1"/>
    <s v="NUEVO"/>
    <s v="ENECNX"/>
    <d v="2026-02-26T13:42:43"/>
    <x v="1420"/>
    <n v="13615684"/>
    <s v="FERNANDO PEÑA GONZALEZ"/>
    <s v="SIN DATOS"/>
    <s v="3146655950"/>
    <x v="1428"/>
    <x v="33"/>
    <s v="190149200710025065"/>
    <x v="33"/>
    <x v="3"/>
    <s v="Revisor Punto de Conexión Oriente"/>
    <x v="1"/>
    <x v="0"/>
    <x v="4"/>
    <x v="1419"/>
    <s v="4 días 13:42"/>
    <x v="1160"/>
    <x v="2"/>
    <s v="SIN DATO"/>
    <s v="SIN DATO"/>
    <s v="SIN DATO"/>
    <s v="SIN DATO"/>
    <n v="-75.36475093"/>
    <n v="6.0712083799999998"/>
    <s v="SUR-ENE"/>
    <x v="1"/>
    <s v="1"/>
    <x v="2"/>
  </r>
  <r>
    <x v="1432"/>
    <x v="1"/>
    <s v="NUEVO"/>
    <s v="ENECNX"/>
    <d v="2026-02-26T13:43:09"/>
    <x v="1421"/>
    <n v="1037575804"/>
    <s v="CARLOS ANDRES GOMEZ ARBOLEDA"/>
    <s v="0"/>
    <s v="3012699491"/>
    <x v="1429"/>
    <x v="10"/>
    <s v="024211005101190160"/>
    <x v="10"/>
    <x v="3"/>
    <s v="Revisor Puntos de Conexión Metrosur"/>
    <x v="0"/>
    <x v="0"/>
    <x v="4"/>
    <x v="1420"/>
    <s v="4 días 13:43"/>
    <x v="1161"/>
    <x v="2"/>
    <s v="SIN DATO"/>
    <s v="SIN DATO"/>
    <s v="SIN DATO"/>
    <s v="SIN DATO"/>
    <n v="-75.584213000000005"/>
    <n v="6.1553579999999997"/>
    <s v="SUR-ENE"/>
    <x v="0"/>
    <s v="1"/>
    <x v="2"/>
  </r>
  <r>
    <x v="1433"/>
    <x v="1"/>
    <s v="NUEVO"/>
    <s v="ENECNX"/>
    <d v="2026-02-26T13:45:51"/>
    <x v="1422"/>
    <n v="15327961"/>
    <s v="JOHN FREDY CARDEÑO"/>
    <s v="6044416"/>
    <s v="3148617813"/>
    <x v="1430"/>
    <x v="22"/>
    <s v="190607100404000000"/>
    <x v="22"/>
    <x v="3"/>
    <s v="Revisor Punto de Conexión Oriente"/>
    <x v="0"/>
    <x v="0"/>
    <x v="4"/>
    <x v="1421"/>
    <s v="4 días 13:45"/>
    <x v="1162"/>
    <x v="2"/>
    <s v="SIN DATO"/>
    <s v="SIN DATO"/>
    <s v="SIN DATO"/>
    <s v="SIN DATO"/>
    <n v="-75.502564070000005"/>
    <n v="6.0562137700000003"/>
    <s v="SUR-ENE"/>
    <x v="1"/>
    <s v="1"/>
    <x v="2"/>
  </r>
  <r>
    <x v="1434"/>
    <x v="0"/>
    <s v="NUEVO"/>
    <s v="ENERES"/>
    <d v="2026-02-26T13:46:49"/>
    <x v="1423"/>
    <n v="17314580"/>
    <s v="JOSE GREGORIO HERRERA RINCON"/>
    <s v="SIN DATOS"/>
    <s v="3112375233"/>
    <x v="1431"/>
    <x v="1"/>
    <s v="190319207363000101"/>
    <x v="1"/>
    <x v="1"/>
    <s v="Revisor Instalac. Regadas Oriente"/>
    <x v="1"/>
    <x v="0"/>
    <x v="1"/>
    <x v="1422"/>
    <s v="4 días 13:46"/>
    <x v="685"/>
    <x v="1"/>
    <s v="SIN DATO"/>
    <s v="SIN DATO"/>
    <s v="SIN DATO"/>
    <s v="SIN DATO"/>
    <n v="-75.371982000000003"/>
    <n v="6.3399900000000002"/>
    <s v="SUR-ENE"/>
    <x v="1"/>
    <s v="1"/>
    <x v="1"/>
  </r>
  <r>
    <x v="1435"/>
    <x v="3"/>
    <s v="NUEVO"/>
    <s v="ENEMVI"/>
    <d v="2026-02-26T13:50:01"/>
    <x v="1424"/>
    <n v="43459788"/>
    <s v="MARIA CENOBIA CASTAÑO GAVIRIA"/>
    <s v="SIN DATOS"/>
    <s v="3136051259"/>
    <x v="1432"/>
    <x v="23"/>
    <s v="190615100485410000"/>
    <x v="23"/>
    <x v="6"/>
    <s v="ORIENTE-RMRT-Edwin F. Feria Torres"/>
    <x v="0"/>
    <x v="0"/>
    <x v="8"/>
    <x v="1423"/>
    <s v="4 días 13:50"/>
    <x v="1163"/>
    <x v="1"/>
    <s v="SIN DATO"/>
    <s v="SIN DATO"/>
    <s v="SIN DATO"/>
    <s v="SIN DATO"/>
    <n v="-75.373012000000003"/>
    <n v="6.1435810000000002"/>
    <s v="SUR-ENE"/>
    <x v="1"/>
    <s v="1"/>
    <x v="1"/>
  </r>
  <r>
    <x v="1436"/>
    <x v="2"/>
    <s v="NUEVO"/>
    <s v="ENENOR"/>
    <d v="2026-02-26T13:50:47"/>
    <x v="1425"/>
    <n v="1042706844"/>
    <s v="JUAN FELIPE ARAQUE RENDON"/>
    <s v="SIN DATOS"/>
    <s v="3022070673"/>
    <x v="1433"/>
    <x v="23"/>
    <s v="190617200630150001"/>
    <x v="23"/>
    <x v="4"/>
    <s v="Revisor Instalac. Regadas Oriente"/>
    <x v="1"/>
    <x v="0"/>
    <x v="1"/>
    <x v="1424"/>
    <s v="4 días 13:50"/>
    <x v="1164"/>
    <x v="1"/>
    <s v="SIN DATO"/>
    <s v="SIN DATO"/>
    <s v="SIN DATO"/>
    <s v="SIN DATO"/>
    <n v="-75.416544680000001"/>
    <n v="6.1246621000000001"/>
    <s v="SUR-ENE"/>
    <x v="1"/>
    <s v="1"/>
    <x v="1"/>
  </r>
  <r>
    <x v="1437"/>
    <x v="0"/>
    <s v="NUEVO"/>
    <s v="ENERES"/>
    <d v="2026-02-26T13:51:57"/>
    <x v="1426"/>
    <n v="39430271"/>
    <s v="MARIA AMPARO VALENCIA CASTAÑO"/>
    <s v="4840674"/>
    <s v="3136440399"/>
    <x v="1434"/>
    <x v="23"/>
    <s v="190616100411890010"/>
    <x v="23"/>
    <x v="1"/>
    <s v="Revisor Instalac. Regadas Oriente"/>
    <x v="0"/>
    <x v="0"/>
    <x v="0"/>
    <x v="1425"/>
    <s v="4 días 13:51"/>
    <x v="80"/>
    <x v="1"/>
    <s v="SIN DATO"/>
    <s v="SIN DATO"/>
    <s v="SIN DATO"/>
    <s v="SIN DATO"/>
    <n v="-75.406073960000001"/>
    <n v="6.1493374999999997"/>
    <s v="SUR-ENE"/>
    <x v="1"/>
    <s v="1"/>
    <x v="1"/>
  </r>
  <r>
    <x v="1438"/>
    <x v="1"/>
    <s v="NUEVO"/>
    <s v="ENECNX"/>
    <d v="2026-02-26T13:54:06"/>
    <x v="1427"/>
    <n v="901339824"/>
    <s v="HGAG COMPANY S.A.S."/>
    <s v="SIN DATOS"/>
    <s v="3225803959"/>
    <x v="1435"/>
    <x v="10"/>
    <s v="023391002400280005"/>
    <x v="10"/>
    <x v="3"/>
    <s v="Revisor Puntos de Conexión Metrosur"/>
    <x v="0"/>
    <x v="0"/>
    <x v="4"/>
    <x v="1426"/>
    <s v="4 días 13:54"/>
    <x v="1165"/>
    <x v="2"/>
    <s v="SIN DATO"/>
    <s v="SIN DATO"/>
    <s v="SIN DATO"/>
    <s v="SIN DATO"/>
    <n v="-75.584657000000007"/>
    <n v="6.1765420000000004"/>
    <s v="SUR-ENE"/>
    <x v="0"/>
    <s v="1"/>
    <x v="2"/>
  </r>
  <r>
    <x v="1439"/>
    <x v="3"/>
    <s v="NUEVO"/>
    <s v="ENEMVI"/>
    <d v="2026-02-26T13:58:22"/>
    <x v="1428"/>
    <n v="1128405615"/>
    <s v="DANIEL JARAMILLO ARIAS"/>
    <s v="SIN DATOS"/>
    <s v="3173693327"/>
    <x v="1436"/>
    <x v="23"/>
    <s v="900056150001999532"/>
    <x v="23"/>
    <x v="6"/>
    <s v="ORIENTE-RMRT-Edwin F. Feria Torres"/>
    <x v="0"/>
    <x v="0"/>
    <x v="8"/>
    <x v="1427"/>
    <s v="4 días 13:58"/>
    <x v="26"/>
    <x v="1"/>
    <s v="SIN DATO"/>
    <s v="SIN DATO"/>
    <s v="SIN DATO"/>
    <s v="SIN DATO"/>
    <n v="-75.410936840999995"/>
    <n v="6.1513271930000402"/>
    <s v="SUR-ENE"/>
    <x v="1"/>
    <s v="1"/>
    <x v="1"/>
  </r>
  <r>
    <x v="1440"/>
    <x v="3"/>
    <s v="NUEVO"/>
    <s v="ENEMVI"/>
    <d v="2026-02-26T14:02:36"/>
    <x v="1429"/>
    <n v="71226200"/>
    <s v="JORGE IVAN RUA HERNANDEZ"/>
    <s v="SIN DATOS"/>
    <s v="3043577304"/>
    <x v="1437"/>
    <x v="8"/>
    <s v="146015116000000000"/>
    <x v="8"/>
    <x v="6"/>
    <s v="METR Mov Red Trans Anderson Castaño"/>
    <x v="1"/>
    <x v="0"/>
    <x v="5"/>
    <x v="1428"/>
    <s v="4 días 14:02"/>
    <x v="1166"/>
    <x v="1"/>
    <s v="SIN DATO"/>
    <s v="SIN DATO"/>
    <s v="SIN DATO"/>
    <s v="SIN DATO"/>
    <n v="-75.709250479999994"/>
    <n v="6.33184507"/>
    <s v="SUR-ENE"/>
    <x v="0"/>
    <s v="1"/>
    <x v="1"/>
  </r>
  <r>
    <x v="1441"/>
    <x v="1"/>
    <s v="NUEVO"/>
    <s v="ENECNX"/>
    <d v="2026-02-26T14:04:24"/>
    <x v="1430"/>
    <n v="8431654"/>
    <s v="GABRIEL JAIME YEPES LLANO"/>
    <s v="SIN DATOS"/>
    <s v="SIN DATOS"/>
    <x v="1438"/>
    <x v="7"/>
    <s v="304522007001020000"/>
    <x v="7"/>
    <x v="3"/>
    <s v="Revisor Punto de Conexión Oriente"/>
    <x v="0"/>
    <x v="0"/>
    <x v="4"/>
    <x v="1429"/>
    <s v="4 días 14:04"/>
    <x v="1167"/>
    <x v="2"/>
    <s v="SIN DATO"/>
    <s v="SIN DATO"/>
    <s v="SIN DATO"/>
    <s v="SIN DATO"/>
    <n v="-75.437447117000005"/>
    <n v="6.2664333690000298"/>
    <s v="SUR-ENE"/>
    <x v="1"/>
    <s v="1"/>
    <x v="2"/>
  </r>
  <r>
    <x v="1442"/>
    <x v="0"/>
    <s v="CAMBI"/>
    <s v="ENERES"/>
    <d v="2026-02-26T14:06:26"/>
    <x v="1431"/>
    <n v="98519626"/>
    <s v="JHON JAIRO RESTREPO PARRA"/>
    <s v="SIN DATOS"/>
    <s v="3145975541"/>
    <x v="1439"/>
    <x v="11"/>
    <s v="190376200338200000"/>
    <x v="11"/>
    <x v="5"/>
    <s v="Revisor Instalac. Regadas Oriente"/>
    <x v="1"/>
    <x v="0"/>
    <x v="1"/>
    <x v="1430"/>
    <s v="4 días 14:06"/>
    <x v="1168"/>
    <x v="1"/>
    <s v="SIN DATO"/>
    <s v="SIN DATO"/>
    <s v="SIN DATO"/>
    <s v="SIN DATO"/>
    <n v="-75.436948169999994"/>
    <n v="6.0440806699999996"/>
    <s v="SUR-ENE"/>
    <x v="1"/>
    <s v="2"/>
    <x v="1"/>
  </r>
  <r>
    <x v="1443"/>
    <x v="0"/>
    <s v="NUEVO"/>
    <s v="ENERES"/>
    <d v="2026-02-26T14:06:25"/>
    <x v="1432"/>
    <n v="32182540"/>
    <s v="ADRIANA PATRICIA HENAO MARIN"/>
    <s v="SIN DATOS"/>
    <s v="3194477821"/>
    <x v="1440"/>
    <x v="49"/>
    <s v="190890200620125001"/>
    <x v="48"/>
    <x v="1"/>
    <s v="Region Nordeste"/>
    <x v="1"/>
    <x v="0"/>
    <x v="1"/>
    <x v="1431"/>
    <s v="4 días 14:06"/>
    <x v="1168"/>
    <x v="1"/>
    <s v="SIN DATO"/>
    <s v="SIN DATO"/>
    <s v="SIN DATO"/>
    <s v="SIN DATO"/>
    <n v="-75.12880783"/>
    <n v="6.5842910000000003"/>
    <s v="SUR-ENE"/>
    <x v="2"/>
    <s v="1"/>
    <x v="1"/>
  </r>
  <r>
    <x v="1444"/>
    <x v="1"/>
    <s v="NUEVO"/>
    <s v="ENECNX"/>
    <d v="2026-02-26T14:08:37"/>
    <x v="1433"/>
    <n v="1017132966"/>
    <s v="YONY ALEXANDER ECHAVARRIA"/>
    <s v="SIN DATOS"/>
    <s v="3137637975"/>
    <x v="1441"/>
    <x v="8"/>
    <s v="055326005000660000"/>
    <x v="8"/>
    <x v="3"/>
    <s v="Revisor Puntos de Conexión Metrosur"/>
    <x v="0"/>
    <x v="0"/>
    <x v="4"/>
    <x v="1432"/>
    <s v="4 días 14:08"/>
    <x v="1169"/>
    <x v="2"/>
    <s v="SIN DATO"/>
    <s v="SIN DATO"/>
    <s v="SIN DATO"/>
    <s v="SIN DATO"/>
    <n v="-75.554666319999995"/>
    <n v="6.2475012100000002"/>
    <s v="SUR-ENE"/>
    <x v="0"/>
    <s v="1"/>
    <x v="2"/>
  </r>
  <r>
    <x v="1445"/>
    <x v="0"/>
    <s v="NUEVO"/>
    <s v="ENERES"/>
    <d v="2026-02-26T14:08:46"/>
    <x v="1434"/>
    <n v="43481011"/>
    <s v="ROSALBA DE JESUS MESA SALDARRIAGA"/>
    <s v="SIN DATOS"/>
    <s v="3116277278"/>
    <x v="1442"/>
    <x v="29"/>
    <s v="190657200203120002"/>
    <x v="29"/>
    <x v="1"/>
    <s v="Region Nordeste"/>
    <x v="1"/>
    <x v="0"/>
    <x v="1"/>
    <x v="1433"/>
    <s v="4 días 14:08"/>
    <x v="1170"/>
    <x v="1"/>
    <s v="SIN DATO"/>
    <s v="SIN DATO"/>
    <s v="SIN DATO"/>
    <s v="SIN DATO"/>
    <n v="-74.936936000000003"/>
    <n v="6.4505330000000001"/>
    <s v="SUR-ENE"/>
    <x v="2"/>
    <s v="1"/>
    <x v="1"/>
  </r>
  <r>
    <x v="1446"/>
    <x v="0"/>
    <s v="NUEVO"/>
    <s v="ENEDOM"/>
    <d v="2026-02-26T14:09:05"/>
    <x v="1435"/>
    <n v="1064980957"/>
    <s v="SINDI YURANI ARGUMEDO GALVAN"/>
    <s v="SIN DATOS"/>
    <s v="3013168025"/>
    <x v="1443"/>
    <x v="8"/>
    <s v="122015999484000000"/>
    <x v="8"/>
    <x v="2"/>
    <s v="Habilitación Viviendas Metrosur"/>
    <x v="1"/>
    <x v="0"/>
    <x v="6"/>
    <x v="1434"/>
    <s v="4 días 14:09"/>
    <x v="1171"/>
    <x v="1"/>
    <s v="SIN DATO"/>
    <s v="SIN DATO"/>
    <s v="SIN DATO"/>
    <s v="SIN DATO"/>
    <n v="-75.490054420000007"/>
    <n v="6.2545143300000001"/>
    <s v="SUR-ENE"/>
    <x v="0"/>
    <s v="1"/>
    <x v="1"/>
  </r>
  <r>
    <x v="1447"/>
    <x v="1"/>
    <s v="NUEVO"/>
    <s v="ENECNX"/>
    <d v="2026-02-26T14:11:19"/>
    <x v="1436"/>
    <n v="1060656006"/>
    <s v="ANDRES JIMENEZ"/>
    <s v="SIN DATOS"/>
    <s v="3226477247"/>
    <x v="1444"/>
    <x v="22"/>
    <s v="900056070001642816"/>
    <x v="22"/>
    <x v="3"/>
    <s v="Revisor Punto de Conexión Oriente"/>
    <x v="0"/>
    <x v="0"/>
    <x v="4"/>
    <x v="1435"/>
    <s v="4 días 14:11"/>
    <x v="1172"/>
    <x v="2"/>
    <s v="SIN DATO"/>
    <s v="SIN DATO"/>
    <s v="SIN DATO"/>
    <s v="SIN DATO"/>
    <n v="-75.515626435999906"/>
    <n v="6.0536029900000603"/>
    <s v="SUR-ENE"/>
    <x v="1"/>
    <s v="1"/>
    <x v="2"/>
  </r>
  <r>
    <x v="1448"/>
    <x v="3"/>
    <s v="NUEVO"/>
    <s v="ENEMVI"/>
    <d v="2026-02-26T14:13:53"/>
    <x v="1437"/>
    <n v="98463589"/>
    <s v="JAVIER ANTONIO VILLA GUZMAN"/>
    <s v="SIN DATOS"/>
    <s v="3022078244"/>
    <x v="1445"/>
    <x v="21"/>
    <s v="190628200657900000"/>
    <x v="21"/>
    <x v="6"/>
    <s v="Region Occidente"/>
    <x v="1"/>
    <x v="0"/>
    <x v="5"/>
    <x v="1436"/>
    <s v="4 días 14:13"/>
    <x v="1173"/>
    <x v="1"/>
    <s v="SIN DATO"/>
    <s v="SIN DATO"/>
    <s v="SIN DATO"/>
    <s v="SIN DATO"/>
    <n v="-75.789994849999999"/>
    <n v="6.8717688199999998"/>
    <s v="SUR-ENE"/>
    <x v="4"/>
    <s v="1"/>
    <x v="1"/>
  </r>
  <r>
    <x v="1449"/>
    <x v="1"/>
    <s v="NUEVO"/>
    <s v="ENECNX"/>
    <d v="2026-02-26T14:18:54"/>
    <x v="1438"/>
    <n v="70095533"/>
    <s v="ALVARO EMILIO  SANCHEZ MORALES"/>
    <s v="SIN DATOS"/>
    <s v="3155455910"/>
    <x v="1446"/>
    <x v="40"/>
    <s v="190042200923005046"/>
    <x v="39"/>
    <x v="3"/>
    <s v="Region Occidente"/>
    <x v="1"/>
    <x v="0"/>
    <x v="4"/>
    <x v="1437"/>
    <s v="4 días 14:18"/>
    <x v="1174"/>
    <x v="2"/>
    <s v="SIN DATO"/>
    <s v="SIN DATO"/>
    <s v="SIN DATO"/>
    <s v="SIN DATO"/>
    <n v="-75.806360999999995"/>
    <n v="6.5328099999999996"/>
    <s v="SUR-ENE"/>
    <x v="4"/>
    <s v="1"/>
    <x v="2"/>
  </r>
  <r>
    <x v="1450"/>
    <x v="0"/>
    <s v="NUEVO"/>
    <s v="ENERES"/>
    <d v="2026-02-26T14:21:04"/>
    <x v="1439"/>
    <n v="1143375246"/>
    <s v="LAURA FUENTES"/>
    <s v="SIN DATOS"/>
    <s v="3196799523"/>
    <x v="1447"/>
    <x v="4"/>
    <s v="181034060000000001"/>
    <x v="4"/>
    <x v="1"/>
    <s v="Revisor Instalac. Regadas Oriente"/>
    <x v="1"/>
    <x v="0"/>
    <x v="1"/>
    <x v="1438"/>
    <s v="4 días 14:21"/>
    <x v="1175"/>
    <x v="1"/>
    <s v="SIN DATO"/>
    <s v="SIN DATO"/>
    <s v="SIN DATO"/>
    <s v="SIN DATO"/>
    <n v="-75.243794249999993"/>
    <n v="6.2480714500000003"/>
    <s v="SUR-ENE"/>
    <x v="1"/>
    <s v="1"/>
    <x v="1"/>
  </r>
  <r>
    <x v="1451"/>
    <x v="3"/>
    <s v="NUEVO"/>
    <s v="ENEMVI"/>
    <d v="2026-02-26T14:23:25"/>
    <x v="1440"/>
    <n v="1036966662"/>
    <s v="SEBASTIAN GONZALEZ ARIAS"/>
    <s v="SIN DATOS"/>
    <s v="3216363174"/>
    <x v="1448"/>
    <x v="51"/>
    <s v="190197100004674000"/>
    <x v="50"/>
    <x v="6"/>
    <s v="ORIENTE-RMRT-Edwin F. Feria Torres"/>
    <x v="0"/>
    <x v="0"/>
    <x v="8"/>
    <x v="1439"/>
    <s v="4 días 14:23"/>
    <x v="1176"/>
    <x v="1"/>
    <s v="SIN DATO"/>
    <s v="SIN DATO"/>
    <s v="SIN DATO"/>
    <s v="SIN DATO"/>
    <n v="-75.186788719999996"/>
    <n v="6.0565973900000003"/>
    <s v="SUR-ENE"/>
    <x v="1"/>
    <s v="1"/>
    <x v="1"/>
  </r>
  <r>
    <x v="1452"/>
    <x v="0"/>
    <s v="CAMBI"/>
    <s v="ENERES"/>
    <d v="2026-02-26T14:28:07"/>
    <x v="1441"/>
    <n v="15259302"/>
    <s v="OSCAR ALFREDO PALACIO BAENA"/>
    <s v="8888888"/>
    <s v="3002040625"/>
    <x v="1449"/>
    <x v="23"/>
    <s v="190616200260481000"/>
    <x v="23"/>
    <x v="5"/>
    <s v="Revisor Instalac. Regadas Oriente"/>
    <x v="1"/>
    <x v="0"/>
    <x v="1"/>
    <x v="1440"/>
    <s v="4 días 14:28"/>
    <x v="1177"/>
    <x v="1"/>
    <s v="SIN DATO"/>
    <s v="SIN DATO"/>
    <s v="SIN DATO"/>
    <s v="SIN DATO"/>
    <n v="-75.360389999999995"/>
    <n v="6.2188160000000003"/>
    <s v="SUR-ENE"/>
    <x v="1"/>
    <s v="2"/>
    <x v="1"/>
  </r>
  <r>
    <x v="1453"/>
    <x v="0"/>
    <s v="NUEVO"/>
    <s v="ENERES"/>
    <d v="2026-02-26T14:28:51"/>
    <x v="1442"/>
    <n v="70903746"/>
    <s v="RUBEN DARIO QUINTERO SOTO"/>
    <s v="SIN DATOS"/>
    <s v="3117268685"/>
    <x v="1450"/>
    <x v="5"/>
    <s v="190440200660754002"/>
    <x v="5"/>
    <x v="1"/>
    <s v="Revisor Instalac. Regadas Oriente"/>
    <x v="1"/>
    <x v="0"/>
    <x v="1"/>
    <x v="1441"/>
    <s v="4 días 14:28"/>
    <x v="1177"/>
    <x v="1"/>
    <s v="SIN DATO"/>
    <s v="SIN DATO"/>
    <s v="SIN DATO"/>
    <s v="SIN DATO"/>
    <n v="-75.291212000000002"/>
    <n v="6.1626979999999998"/>
    <s v="SUR-ENE"/>
    <x v="1"/>
    <s v="1"/>
    <x v="1"/>
  </r>
  <r>
    <x v="1454"/>
    <x v="0"/>
    <s v="NUEVO"/>
    <s v="ENERES"/>
    <d v="2026-02-26T14:31:07"/>
    <x v="1443"/>
    <n v="32278825"/>
    <s v="LUCELLY DEL SOCORRO VASQUEZ CARO"/>
    <s v="SIN DATOS"/>
    <s v="3126448135"/>
    <x v="1451"/>
    <x v="27"/>
    <s v="190605200051322001"/>
    <x v="27"/>
    <x v="1"/>
    <s v="Region Nordeste"/>
    <x v="1"/>
    <x v="0"/>
    <x v="1"/>
    <x v="1442"/>
    <s v="4 días 14:31"/>
    <x v="1178"/>
    <x v="1"/>
    <s v="SIN DATO"/>
    <s v="SIN DATO"/>
    <s v="SIN DATO"/>
    <s v="SIN DATO"/>
    <n v="-74.728679459999995"/>
    <n v="6.9568329699999998"/>
    <s v="SUR-ENE"/>
    <x v="2"/>
    <s v="1"/>
    <x v="1"/>
  </r>
  <r>
    <x v="1455"/>
    <x v="0"/>
    <s v="NUEVO"/>
    <s v="ENERES"/>
    <d v="2026-02-26T14:36:13"/>
    <x v="1444"/>
    <n v="70905338"/>
    <s v="CARLOS MARIO OCAMPO GIRALDO"/>
    <s v="5483668"/>
    <s v="SIN DATOS"/>
    <x v="1452"/>
    <x v="5"/>
    <s v="190440200673530001"/>
    <x v="5"/>
    <x v="1"/>
    <s v="Revisor Instalac. Regadas Oriente"/>
    <x v="1"/>
    <x v="0"/>
    <x v="1"/>
    <x v="1443"/>
    <s v="4 días 14:36"/>
    <x v="695"/>
    <x v="1"/>
    <s v="SIN DATO"/>
    <s v="SIN DATO"/>
    <s v="SIN DATO"/>
    <s v="SIN DATO"/>
    <n v="-75.297844920000003"/>
    <n v="6.1732968000000001"/>
    <s v="SUR-ENE"/>
    <x v="1"/>
    <s v="1"/>
    <x v="1"/>
  </r>
  <r>
    <x v="1456"/>
    <x v="0"/>
    <s v="NUEVO"/>
    <s v="ENERES"/>
    <d v="2026-02-26T14:39:39"/>
    <x v="1445"/>
    <n v="1037974940"/>
    <s v="NICOLAS ANDRES JARAMILLO DUQUE"/>
    <s v="SIN DATOS"/>
    <s v="3136026467"/>
    <x v="1453"/>
    <x v="3"/>
    <s v="190649100023505011"/>
    <x v="12"/>
    <x v="1"/>
    <s v="Revisor Instalac. Regadas Oriente"/>
    <x v="0"/>
    <x v="0"/>
    <x v="0"/>
    <x v="1444"/>
    <s v="4 días 14:39"/>
    <x v="1179"/>
    <x v="1"/>
    <s v="SIN DATO"/>
    <s v="SIN DATO"/>
    <s v="SIN DATO"/>
    <s v="SIN DATO"/>
    <n v="-74.98802001"/>
    <n v="6.1919279999999999"/>
    <s v="SUR-ENE"/>
    <x v="1"/>
    <s v="1"/>
    <x v="1"/>
  </r>
  <r>
    <x v="1457"/>
    <x v="0"/>
    <s v="NUEVO"/>
    <s v="ENERES"/>
    <d v="2026-02-26T14:41:08"/>
    <x v="1446"/>
    <n v="1007104815"/>
    <s v="JUAN CAMILO GALLO ZAPATA"/>
    <s v="SIN DATOS"/>
    <s v="3193394276"/>
    <x v="1454"/>
    <x v="40"/>
    <s v="190042100358410000"/>
    <x v="39"/>
    <x v="1"/>
    <s v="Region Occidente"/>
    <x v="0"/>
    <x v="0"/>
    <x v="0"/>
    <x v="1445"/>
    <s v="4 días 14:41"/>
    <x v="1180"/>
    <x v="1"/>
    <s v="SIN DATO"/>
    <s v="SIN DATO"/>
    <s v="SIN DATO"/>
    <s v="SIN DATO"/>
    <n v="-75.818451999999994"/>
    <n v="6.563504"/>
    <s v="SUR-ENE"/>
    <x v="4"/>
    <s v="1"/>
    <x v="1"/>
  </r>
  <r>
    <x v="1458"/>
    <x v="3"/>
    <s v="NUEVO"/>
    <s v="ENEMVI"/>
    <d v="2026-02-26T14:51:28"/>
    <x v="1447"/>
    <n v="1038540085"/>
    <s v="YULIET MARITZA AMAYA CALDERON"/>
    <s v="SIN DATOS"/>
    <s v="3233070216"/>
    <x v="1455"/>
    <x v="27"/>
    <s v="190604100277487010"/>
    <x v="27"/>
    <x v="6"/>
    <s v="Region Nordeste"/>
    <x v="0"/>
    <x v="0"/>
    <x v="8"/>
    <x v="1446"/>
    <s v="4 días 14:51"/>
    <x v="1181"/>
    <x v="1"/>
    <s v="SIN DATO"/>
    <s v="SIN DATO"/>
    <s v="SIN DATO"/>
    <s v="SIN DATO"/>
    <n v="-74.703379999999996"/>
    <n v="7.038443"/>
    <s v="SUR-ENE"/>
    <x v="2"/>
    <s v="1"/>
    <x v="1"/>
  </r>
  <r>
    <x v="1459"/>
    <x v="3"/>
    <s v="NUEVO"/>
    <s v="ENEMVI"/>
    <d v="2026-02-26T14:51:46"/>
    <x v="1448"/>
    <n v="900336649"/>
    <s v="GUERRA INGENIEROS CONTRATISTAS S.A.S"/>
    <s v="SIN DATOS"/>
    <s v="3014065529"/>
    <x v="1456"/>
    <x v="2"/>
    <s v="190736105352400000"/>
    <x v="2"/>
    <x v="6"/>
    <s v="Region Nordeste"/>
    <x v="0"/>
    <x v="0"/>
    <x v="8"/>
    <x v="1447"/>
    <s v="4 días 14:51"/>
    <x v="1181"/>
    <x v="1"/>
    <s v="SIN DATO"/>
    <s v="SIN DATO"/>
    <s v="SIN DATO"/>
    <s v="SIN DATO"/>
    <n v="-74.708749420000004"/>
    <n v="7.0798664799999997"/>
    <s v="SUR-ENE"/>
    <x v="2"/>
    <s v="1"/>
    <x v="1"/>
  </r>
  <r>
    <x v="1460"/>
    <x v="0"/>
    <s v="NUEVO"/>
    <s v="ENERES"/>
    <d v="2026-02-26T15:00:13"/>
    <x v="1449"/>
    <n v="1002151213"/>
    <s v="DANY JOHAN PEREZ PEREZ"/>
    <s v="SIN DATOS"/>
    <s v="3116282364"/>
    <x v="1457"/>
    <x v="49"/>
    <s v="190885200330760006"/>
    <x v="48"/>
    <x v="1"/>
    <s v="Region Nordeste"/>
    <x v="1"/>
    <x v="0"/>
    <x v="1"/>
    <x v="1448"/>
    <s v="4 días 15:00"/>
    <x v="1182"/>
    <x v="1"/>
    <s v="SIN DATO"/>
    <s v="SIN DATO"/>
    <s v="SIN DATO"/>
    <s v="SIN DATO"/>
    <n v="-74.813573829999996"/>
    <n v="6.6377569999999997"/>
    <s v="SUR-ENE"/>
    <x v="2"/>
    <s v="1"/>
    <x v="1"/>
  </r>
  <r>
    <x v="1461"/>
    <x v="1"/>
    <s v="NUEVO"/>
    <s v="ENECNX"/>
    <d v="2026-02-26T15:01:37"/>
    <x v="1450"/>
    <n v="71580887"/>
    <s v="JAIRO ERNESTO ESCOBAR VILLEGAS"/>
    <s v="2769119"/>
    <s v="3045574416"/>
    <x v="1458"/>
    <x v="23"/>
    <s v="190616200252160000"/>
    <x v="23"/>
    <x v="3"/>
    <s v="Revisor Punto de Conexión Oriente"/>
    <x v="1"/>
    <x v="0"/>
    <x v="4"/>
    <x v="1449"/>
    <s v="4 días 15:01"/>
    <x v="1183"/>
    <x v="2"/>
    <s v="SIN DATO"/>
    <s v="SIN DATO"/>
    <s v="SIN DATO"/>
    <s v="SIN DATO"/>
    <n v="-75.381293099999994"/>
    <n v="6.2194237799999996"/>
    <s v="SUR-ENE"/>
    <x v="1"/>
    <s v="1"/>
    <x v="2"/>
  </r>
  <r>
    <x v="1462"/>
    <x v="0"/>
    <s v="NUEVO"/>
    <s v="ENEDOM"/>
    <d v="2026-02-26T15:05:37"/>
    <x v="1451"/>
    <n v="43066532"/>
    <s v="ELVIA ASTRID GRISALES GAVIRIA"/>
    <s v="SIN DATOS"/>
    <s v="3021206978"/>
    <x v="1459"/>
    <x v="8"/>
    <s v="055029001000150205"/>
    <x v="8"/>
    <x v="2"/>
    <s v="Habilitación Viviendas Metrosur"/>
    <x v="0"/>
    <x v="0"/>
    <x v="3"/>
    <x v="1450"/>
    <s v="4 días 15:05"/>
    <x v="1184"/>
    <x v="0"/>
    <s v="SIN DATO"/>
    <s v="SIN DATO"/>
    <s v="SIN DATO"/>
    <s v="SIN DATO"/>
    <n v="-75.537455840000007"/>
    <n v="6.2326262300000002"/>
    <s v="SUR-ENE"/>
    <x v="0"/>
    <s v="1"/>
    <x v="0"/>
  </r>
  <r>
    <x v="1463"/>
    <x v="1"/>
    <s v="NUEVO"/>
    <s v="ENECNX"/>
    <d v="2026-02-26T15:05:57"/>
    <x v="1452"/>
    <n v="1051887700"/>
    <s v="SIXTO JOSE MORELOS MENDOZA"/>
    <s v="SIN DATOS"/>
    <s v="3113757278"/>
    <x v="1460"/>
    <x v="8"/>
    <s v="086316001000160000"/>
    <x v="8"/>
    <x v="3"/>
    <s v="Revisor Puntos de Conexión Metrosur"/>
    <x v="0"/>
    <x v="0"/>
    <x v="4"/>
    <x v="1451"/>
    <s v="4 días 15:05"/>
    <x v="1185"/>
    <x v="2"/>
    <s v="SIN DATO"/>
    <s v="SIN DATO"/>
    <s v="SIN DATO"/>
    <s v="SIN DATO"/>
    <n v="-75.638227889999996"/>
    <n v="6.2816900899999997"/>
    <s v="SUR-ENE"/>
    <x v="0"/>
    <s v="1"/>
    <x v="2"/>
  </r>
  <r>
    <x v="1464"/>
    <x v="0"/>
    <s v="CAMBI"/>
    <s v="ENERES"/>
    <d v="2026-02-26T15:08:11"/>
    <x v="1453"/>
    <n v="71555048"/>
    <s v="FELIPE JESUS MONTOYA PELAEZ"/>
    <s v="SIN DATOS"/>
    <s v="3244993578"/>
    <x v="1461"/>
    <x v="22"/>
    <s v="190607100640101320"/>
    <x v="22"/>
    <x v="5"/>
    <s v="Revisor Instalac. Regadas Oriente"/>
    <x v="0"/>
    <x v="0"/>
    <x v="0"/>
    <x v="1452"/>
    <s v="4 días 15:08"/>
    <x v="1186"/>
    <x v="1"/>
    <s v="SIN DATO"/>
    <s v="SIN DATO"/>
    <s v="SIN DATO"/>
    <s v="SIN DATO"/>
    <n v="-75.515893000000005"/>
    <n v="6.0535300000000003"/>
    <s v="SUR-ENE"/>
    <x v="1"/>
    <s v="2"/>
    <x v="1"/>
  </r>
  <r>
    <x v="1465"/>
    <x v="0"/>
    <s v="NUEVO"/>
    <s v="ENERES"/>
    <d v="2026-02-26T15:12:31"/>
    <x v="1454"/>
    <n v="70729902"/>
    <s v="HILDER ALBERTO VALENCIA PANESO"/>
    <s v="SIN DATOS"/>
    <s v="3207969023"/>
    <x v="1462"/>
    <x v="23"/>
    <s v="190614100393546001"/>
    <x v="23"/>
    <x v="1"/>
    <s v="Revisor Instalac. Regadas Oriente"/>
    <x v="0"/>
    <x v="0"/>
    <x v="0"/>
    <x v="1453"/>
    <s v="4 días 15:12"/>
    <x v="1187"/>
    <x v="1"/>
    <s v="SIN DATO"/>
    <s v="SIN DATO"/>
    <s v="SIN DATO"/>
    <s v="SIN DATO"/>
    <n v="-75.379604"/>
    <n v="6.1460290000000004"/>
    <s v="SUR-ENE"/>
    <x v="1"/>
    <s v="1"/>
    <x v="1"/>
  </r>
  <r>
    <x v="1466"/>
    <x v="3"/>
    <s v="NUEVO"/>
    <s v="ENEMVI"/>
    <d v="2026-02-26T15:16:33"/>
    <x v="1455"/>
    <n v="1036602363"/>
    <s v="HAROL  CANO ARROYAVE"/>
    <s v="SIN DATOS"/>
    <s v="3013599960"/>
    <x v="1463"/>
    <x v="8"/>
    <s v="147058490000000000"/>
    <x v="8"/>
    <x v="6"/>
    <s v="METR Mov Red Trans Anderson Castaño"/>
    <x v="1"/>
    <x v="0"/>
    <x v="5"/>
    <x v="1454"/>
    <s v="4 días 15:16"/>
    <x v="1188"/>
    <x v="1"/>
    <s v="SIN DATO"/>
    <s v="SIN DATO"/>
    <s v="SIN DATO"/>
    <s v="SIN DATO"/>
    <n v="-75.641495770000006"/>
    <n v="6.2882579500000002"/>
    <s v="SUR-ENE"/>
    <x v="0"/>
    <s v="1"/>
    <x v="1"/>
  </r>
  <r>
    <x v="1467"/>
    <x v="0"/>
    <s v="NUEVO"/>
    <s v="ENERES"/>
    <d v="2026-02-26T15:16:56"/>
    <x v="1456"/>
    <n v="39430246"/>
    <s v="BERTHA LIGIA GARCES DE RAMIREZ"/>
    <s v="SIN DATOS"/>
    <s v="3136197529"/>
    <x v="1464"/>
    <x v="23"/>
    <s v="900056150001999774"/>
    <x v="23"/>
    <x v="1"/>
    <s v="Revisor Instalac. Regadas Oriente"/>
    <x v="0"/>
    <x v="0"/>
    <x v="0"/>
    <x v="1455"/>
    <s v="4 días 15:16"/>
    <x v="238"/>
    <x v="1"/>
    <s v="SIN DATO"/>
    <s v="SIN DATO"/>
    <s v="SIN DATO"/>
    <s v="SIN DATO"/>
    <n v="-75.377076000000002"/>
    <n v="6.1502210000000002"/>
    <s v="SUR-ENE"/>
    <x v="1"/>
    <s v="1"/>
    <x v="1"/>
  </r>
  <r>
    <x v="1468"/>
    <x v="0"/>
    <s v="NUEVO"/>
    <s v="ENERES"/>
    <d v="2026-02-26T15:17:32"/>
    <x v="1457"/>
    <n v="71265223"/>
    <s v="JUAN CAMILO BETANCUR LENIS"/>
    <s v="SIN DATOS"/>
    <s v="3206269351"/>
    <x v="1465"/>
    <x v="7"/>
    <s v="190319205114100001"/>
    <x v="7"/>
    <x v="1"/>
    <s v="Revisor Instalac. Regadas Oriente"/>
    <x v="1"/>
    <x v="0"/>
    <x v="1"/>
    <x v="1456"/>
    <s v="4 días 15:17"/>
    <x v="1189"/>
    <x v="1"/>
    <s v="SIN DATO"/>
    <s v="SIN DATO"/>
    <s v="SIN DATO"/>
    <s v="SIN DATO"/>
    <n v="-75.430802999999997"/>
    <n v="6.2407870000000001"/>
    <s v="SUR-ENE"/>
    <x v="1"/>
    <s v="1"/>
    <x v="1"/>
  </r>
  <r>
    <x v="1469"/>
    <x v="0"/>
    <s v="NUEVO"/>
    <s v="ENERES"/>
    <d v="2026-02-26T15:18:42"/>
    <x v="1458"/>
    <n v="21961604"/>
    <s v="ROCIO GARCES JURADO"/>
    <s v="SIN DATOS"/>
    <s v="3136197529"/>
    <x v="1466"/>
    <x v="23"/>
    <s v="900056150001999816"/>
    <x v="23"/>
    <x v="1"/>
    <s v="Revisor Instalac. Regadas Oriente"/>
    <x v="0"/>
    <x v="0"/>
    <x v="0"/>
    <x v="1457"/>
    <s v="4 días 15:18"/>
    <x v="253"/>
    <x v="1"/>
    <s v="SIN DATO"/>
    <s v="SIN DATO"/>
    <s v="SIN DATO"/>
    <s v="SIN DATO"/>
    <n v="-75.376788000000005"/>
    <n v="6.1502860000000004"/>
    <s v="SUR-ENE"/>
    <x v="1"/>
    <s v="1"/>
    <x v="1"/>
  </r>
  <r>
    <x v="1470"/>
    <x v="0"/>
    <s v="NUEVO"/>
    <s v="ENERES"/>
    <d v="2026-02-26T15:21:28"/>
    <x v="1459"/>
    <n v="1036629086"/>
    <s v="HENRY ALEXIS CHICA RUA"/>
    <s v="SIN DATOS"/>
    <s v="3206269351"/>
    <x v="1467"/>
    <x v="7"/>
    <s v="190318203135930002"/>
    <x v="7"/>
    <x v="1"/>
    <s v="Revisor Instalac. Regadas Oriente"/>
    <x v="1"/>
    <x v="0"/>
    <x v="1"/>
    <x v="1458"/>
    <s v="4 días 15:21"/>
    <x v="1190"/>
    <x v="1"/>
    <s v="SIN DATO"/>
    <s v="SIN DATO"/>
    <s v="SIN DATO"/>
    <s v="SIN DATO"/>
    <n v="-75.443436329999997"/>
    <n v="6.3226917199999999"/>
    <s v="SUR-ENE"/>
    <x v="1"/>
    <s v="1"/>
    <x v="1"/>
  </r>
  <r>
    <x v="1471"/>
    <x v="0"/>
    <s v="NUEVO"/>
    <s v="ENERES"/>
    <d v="2026-02-26T15:26:18"/>
    <x v="1460"/>
    <n v="98645973"/>
    <s v="LUIS MIGUEL ALVAREZ PENAGOS"/>
    <s v="SIN DATOS"/>
    <s v="3206269351"/>
    <x v="1468"/>
    <x v="7"/>
    <s v="190318204802000003"/>
    <x v="7"/>
    <x v="1"/>
    <s v="Revisor Instalac. Regadas Oriente"/>
    <x v="1"/>
    <x v="0"/>
    <x v="1"/>
    <x v="1459"/>
    <s v="4 días 15:26"/>
    <x v="1191"/>
    <x v="1"/>
    <s v="SIN DATO"/>
    <s v="SIN DATO"/>
    <s v="SIN DATO"/>
    <s v="SIN DATO"/>
    <n v="-75.442589190000007"/>
    <n v="6.2428377299999998"/>
    <s v="SUR-ENE"/>
    <x v="1"/>
    <s v="1"/>
    <x v="1"/>
  </r>
  <r>
    <x v="1472"/>
    <x v="1"/>
    <s v="NUEVO"/>
    <s v="ENECNX"/>
    <d v="2026-02-26T15:29:03"/>
    <x v="1461"/>
    <n v="1007888706"/>
    <s v="DANIEL CARDONA MUNOZ"/>
    <s v="SIN DATOS"/>
    <s v="3215178164"/>
    <x v="1469"/>
    <x v="60"/>
    <s v="190584200543480000"/>
    <x v="59"/>
    <x v="3"/>
    <s v="Revisor Punto de Conexión Oriente"/>
    <x v="1"/>
    <x v="0"/>
    <x v="4"/>
    <x v="1460"/>
    <s v="4 días 15:29"/>
    <x v="120"/>
    <x v="2"/>
    <s v="SIN DATO"/>
    <s v="SIN DATO"/>
    <s v="SIN DATO"/>
    <s v="SIN DATO"/>
    <n v="-74.836313000000004"/>
    <n v="5.921983"/>
    <s v="SUR-ENE"/>
    <x v="1"/>
    <s v="1"/>
    <x v="2"/>
  </r>
  <r>
    <x v="1473"/>
    <x v="3"/>
    <s v="NUEVO"/>
    <s v="ENEMVI"/>
    <d v="2026-02-26T15:29:22"/>
    <x v="1462"/>
    <n v="98606033"/>
    <s v="DAIRO ALBEIRO VELASQUEZ GRANDA"/>
    <s v="SIN DATOS"/>
    <s v="3233646606"/>
    <x v="1470"/>
    <x v="68"/>
    <s v="187003117491360000"/>
    <x v="41"/>
    <x v="6"/>
    <s v="Equipo Movimiento de Redes Nordeste"/>
    <x v="1"/>
    <x v="0"/>
    <x v="5"/>
    <x v="1461"/>
    <s v="4 días 15:29"/>
    <x v="1192"/>
    <x v="1"/>
    <s v="SIN DATO"/>
    <s v="SIN DATO"/>
    <s v="SIN DATO"/>
    <s v="SIN DATO"/>
    <n v="-75.253933489999994"/>
    <n v="6.58018152"/>
    <s v="SUR-ENE"/>
    <x v="2"/>
    <s v="1"/>
    <x v="1"/>
  </r>
  <r>
    <x v="1474"/>
    <x v="0"/>
    <s v="NUEVO"/>
    <s v="ENERES"/>
    <d v="2026-02-26T15:32:00"/>
    <x v="1463"/>
    <n v="71272217"/>
    <s v="CAMILO VELASQUEZ ARANGO"/>
    <s v="SIN DATOS"/>
    <s v="3006131725"/>
    <x v="1471"/>
    <x v="13"/>
    <s v="190680200591600001"/>
    <x v="14"/>
    <x v="1"/>
    <s v="Revisor Instala. Regadas Suroeste"/>
    <x v="1"/>
    <x v="0"/>
    <x v="1"/>
    <x v="1462"/>
    <s v="4 días 15:32"/>
    <x v="1193"/>
    <x v="1"/>
    <s v="SIN DATO"/>
    <s v="SIN DATO"/>
    <s v="SIN DATO"/>
    <s v="SIN DATO"/>
    <n v="-75.585394410000006"/>
    <n v="5.9111471099999999"/>
    <s v="SUR-ENE"/>
    <x v="3"/>
    <s v="1"/>
    <x v="1"/>
  </r>
  <r>
    <x v="1475"/>
    <x v="2"/>
    <s v="NUEVO"/>
    <s v="ENENOR"/>
    <d v="2026-02-26T15:44:20"/>
    <x v="1464"/>
    <n v="15513401"/>
    <s v="LUBIN DARIO ISAZA CASTRILLON"/>
    <s v="SIN DATOS"/>
    <s v="3015942975"/>
    <x v="1472"/>
    <x v="15"/>
    <s v="190885100167085001"/>
    <x v="16"/>
    <x v="4"/>
    <s v="Region Nordeste"/>
    <x v="0"/>
    <x v="0"/>
    <x v="0"/>
    <x v="1463"/>
    <s v="4 días 15:44"/>
    <x v="83"/>
    <x v="1"/>
    <s v="SIN DATO"/>
    <s v="SIN DATO"/>
    <s v="SIN DATO"/>
    <s v="SIN DATO"/>
    <n v="-74.840579000000005"/>
    <n v="6.6768200000000002"/>
    <s v="SUR-ENE"/>
    <x v="2"/>
    <s v="1"/>
    <x v="1"/>
  </r>
  <r>
    <x v="1476"/>
    <x v="0"/>
    <s v="NUEVO"/>
    <s v="ENERES"/>
    <d v="2026-02-26T15:44:52"/>
    <x v="1465"/>
    <n v="71117011"/>
    <s v="JOHN FREDY POSADA BAENA"/>
    <s v="SIN DATOS"/>
    <s v="3147643041"/>
    <x v="1473"/>
    <x v="33"/>
    <s v="190149100112140201"/>
    <x v="33"/>
    <x v="1"/>
    <s v="Revisor Instalac. Regadas Oriente"/>
    <x v="0"/>
    <x v="0"/>
    <x v="0"/>
    <x v="1464"/>
    <s v="4 días 15:44"/>
    <x v="83"/>
    <x v="1"/>
    <s v="SIN DATO"/>
    <s v="SIN DATO"/>
    <s v="SIN DATO"/>
    <s v="SIN DATO"/>
    <n v="-75.338279999999997"/>
    <n v="6.0865099999999996"/>
    <s v="SUR-ENE"/>
    <x v="1"/>
    <s v="1"/>
    <x v="1"/>
  </r>
  <r>
    <x v="1477"/>
    <x v="1"/>
    <s v="NUEVO"/>
    <s v="ENECNX"/>
    <d v="2026-02-26T15:46:26"/>
    <x v="1466"/>
    <n v="91104785"/>
    <s v="JAVIER NIÑO FIGUEROA"/>
    <s v="SIN DATOS"/>
    <s v="3174383379"/>
    <x v="1474"/>
    <x v="18"/>
    <s v="190002200710550000"/>
    <x v="71"/>
    <x v="3"/>
    <s v="Revisor Punto de Conexión Oriente"/>
    <x v="1"/>
    <x v="0"/>
    <x v="4"/>
    <x v="1465"/>
    <s v="4 días 15:46"/>
    <x v="1194"/>
    <x v="2"/>
    <s v="SIN DATO"/>
    <s v="SIN DATO"/>
    <s v="SIN DATO"/>
    <s v="SIN DATO"/>
    <n v="-75.465350279999996"/>
    <n v="5.7914806499999996"/>
    <s v="SUR-ENE"/>
    <x v="1"/>
    <s v="1"/>
    <x v="2"/>
  </r>
  <r>
    <x v="1478"/>
    <x v="0"/>
    <s v="NUEVO"/>
    <s v="ENEDOM"/>
    <d v="2026-02-26T15:47:39"/>
    <x v="1467"/>
    <n v="1036947652"/>
    <s v="ZORANYILE JARAMILLO MARIN"/>
    <s v="SIN DATOS"/>
    <s v="3128281926"/>
    <x v="1475"/>
    <x v="7"/>
    <s v="190319203834350000"/>
    <x v="7"/>
    <x v="2"/>
    <s v="Habilitación Viviendas Oriente"/>
    <x v="1"/>
    <x v="0"/>
    <x v="6"/>
    <x v="1466"/>
    <s v="4 días 15:47"/>
    <x v="1195"/>
    <x v="1"/>
    <s v="SIN DATO"/>
    <s v="SIN DATO"/>
    <s v="SIN DATO"/>
    <s v="SIN DATO"/>
    <n v="-75.399501999999998"/>
    <n v="6.2324120000000001"/>
    <s v="SUR-ENE"/>
    <x v="1"/>
    <s v="1"/>
    <x v="1"/>
  </r>
  <r>
    <x v="1479"/>
    <x v="1"/>
    <s v="NUEVO"/>
    <s v="ENECNX"/>
    <d v="2026-02-26T15:59:25"/>
    <x v="1468"/>
    <n v="71085861"/>
    <s v="EDGAR ALEXANDER RAMIREZ GARCIA"/>
    <s v="SIN DATOS"/>
    <s v="3214323770"/>
    <x v="1476"/>
    <x v="2"/>
    <s v="190736103903600000"/>
    <x v="2"/>
    <x v="3"/>
    <s v="Region Nordeste"/>
    <x v="0"/>
    <x v="0"/>
    <x v="4"/>
    <x v="1467"/>
    <s v="4 días 15:59"/>
    <x v="1196"/>
    <x v="2"/>
    <s v="SIN DATO"/>
    <s v="SIN DATO"/>
    <s v="SIN DATO"/>
    <s v="SIN DATO"/>
    <n v="-74.696024870000002"/>
    <n v="7.08390363"/>
    <s v="SUR-ENE"/>
    <x v="2"/>
    <s v="1"/>
    <x v="2"/>
  </r>
  <r>
    <x v="1480"/>
    <x v="1"/>
    <s v="NUEVO"/>
    <s v="ENECNX"/>
    <d v="2026-02-26T16:01:47"/>
    <x v="1469"/>
    <n v="43831761"/>
    <s v="MARIA AURORA AVENDAÑO SANCHEZ"/>
    <s v="SIN DATOS"/>
    <s v="3017212276"/>
    <x v="1477"/>
    <x v="4"/>
    <s v="181005129000000004"/>
    <x v="4"/>
    <x v="3"/>
    <s v="Revisor Punto de Conexión Oriente"/>
    <x v="1"/>
    <x v="0"/>
    <x v="4"/>
    <x v="1468"/>
    <s v="4 días 16:01"/>
    <x v="1197"/>
    <x v="2"/>
    <s v="SIN DATO"/>
    <s v="SIN DATO"/>
    <s v="SIN DATO"/>
    <s v="SIN DATO"/>
    <n v="-75.249510049999998"/>
    <n v="6.2224634700000001"/>
    <s v="SUR-ENE"/>
    <x v="1"/>
    <s v="1"/>
    <x v="2"/>
  </r>
  <r>
    <x v="1481"/>
    <x v="4"/>
    <s v="NUEVO"/>
    <s v="ENEPRE"/>
    <d v="2026-02-26T16:03:09"/>
    <x v="1470"/>
    <n v="98520941"/>
    <s v="OSCAR EUGENIO RAMIREZ GARCIA"/>
    <s v="SIN DATOS"/>
    <s v="3007806229"/>
    <x v="1478"/>
    <x v="8"/>
    <s v="086014216000670505"/>
    <x v="8"/>
    <x v="10"/>
    <s v="Energía Prepago Metrosur"/>
    <x v="0"/>
    <x v="0"/>
    <x v="7"/>
    <x v="1469"/>
    <s v="4 días 16:03"/>
    <x v="1198"/>
    <x v="1"/>
    <s v="SIN DATO"/>
    <s v="SIN DATO"/>
    <s v="SIN DATO"/>
    <s v="SIN DATO"/>
    <n v="-75.619578180000005"/>
    <n v="6.2815194600000002"/>
    <s v="SUR-ENE"/>
    <x v="0"/>
    <s v="1"/>
    <x v="1"/>
  </r>
  <r>
    <x v="1482"/>
    <x v="4"/>
    <s v="NUEVO"/>
    <s v="ENEPRE"/>
    <d v="2026-02-26T16:05:31"/>
    <x v="1471"/>
    <n v="71754086"/>
    <s v="SIGIFREDO VIDALES DIEZ"/>
    <s v="SIN DATOS"/>
    <s v="3117987941"/>
    <x v="1479"/>
    <x v="73"/>
    <s v="190840200505009000"/>
    <x v="72"/>
    <x v="10"/>
    <s v="Region Occidente"/>
    <x v="1"/>
    <x v="0"/>
    <x v="7"/>
    <x v="1470"/>
    <s v="4 días 16:05"/>
    <x v="1199"/>
    <x v="1"/>
    <s v="SIN DATO"/>
    <s v="SIN DATO"/>
    <s v="SIN DATO"/>
    <s v="SIN DATO"/>
    <n v="-76.112537000000003"/>
    <n v="6.9342879999999996"/>
    <s v="SUR-ENE"/>
    <x v="4"/>
    <s v="1"/>
    <x v="1"/>
  </r>
  <r>
    <x v="1483"/>
    <x v="0"/>
    <s v="NUEVO"/>
    <s v="ENERES"/>
    <d v="2026-02-26T16:06:08"/>
    <x v="1472"/>
    <n v="43187919"/>
    <s v="LINA BETANCUR CEBALLOS"/>
    <s v="3371803"/>
    <s v="3113421471"/>
    <x v="1480"/>
    <x v="8"/>
    <s v="045716005007990210"/>
    <x v="8"/>
    <x v="1"/>
    <s v="Revisor Instal. Regadas Metrosur"/>
    <x v="0"/>
    <x v="0"/>
    <x v="0"/>
    <x v="1471"/>
    <s v="4 días 16:06"/>
    <x v="1200"/>
    <x v="1"/>
    <s v="SIN DATO"/>
    <s v="SIN DATO"/>
    <s v="SIN DATO"/>
    <s v="SIN DATO"/>
    <n v="-75.660226660000006"/>
    <n v="6.1738052200000002"/>
    <s v="SUR-ENE"/>
    <x v="0"/>
    <s v="1"/>
    <x v="1"/>
  </r>
  <r>
    <x v="1484"/>
    <x v="0"/>
    <s v="NUEVO"/>
    <s v="ENEDOM"/>
    <d v="2026-02-26T16:07:42"/>
    <x v="1473"/>
    <n v="1001418413"/>
    <s v="SARA LUNA ACEVEDO OTALVARO"/>
    <s v="SIN DATOS"/>
    <s v="3006481341"/>
    <x v="1481"/>
    <x v="8"/>
    <s v="043715004000150301"/>
    <x v="8"/>
    <x v="2"/>
    <s v="Habilitación Viviendas Metrosur"/>
    <x v="0"/>
    <x v="0"/>
    <x v="3"/>
    <x v="1472"/>
    <s v="4 días 16:07"/>
    <x v="1201"/>
    <x v="0"/>
    <s v="SIN DATO"/>
    <s v="SIN DATO"/>
    <s v="SIN DATO"/>
    <s v="SIN DATO"/>
    <n v="-75.651440399999998"/>
    <n v="6.1916740700000004"/>
    <s v="SUR-ENE"/>
    <x v="0"/>
    <s v="1"/>
    <x v="0"/>
  </r>
  <r>
    <x v="1485"/>
    <x v="0"/>
    <s v="NUEVO"/>
    <s v="ENERES"/>
    <d v="2026-02-26T16:08:11"/>
    <x v="1474"/>
    <n v="1128455503"/>
    <s v="ANDRES FELIPE HURTADO CORTES"/>
    <s v="2778197"/>
    <s v="3007192694"/>
    <x v="1482"/>
    <x v="0"/>
    <s v="074527006100420401"/>
    <x v="0"/>
    <x v="1"/>
    <s v="Revisor Instal. Regadas Metrosur"/>
    <x v="0"/>
    <x v="0"/>
    <x v="0"/>
    <x v="1473"/>
    <s v="4 días 16:08"/>
    <x v="524"/>
    <x v="1"/>
    <s v="SIN DATO"/>
    <s v="SIN DATO"/>
    <s v="SIN DATO"/>
    <s v="SIN DATO"/>
    <n v="-75.613678949999994"/>
    <n v="6.1761629899999999"/>
    <s v="SUR-ENE"/>
    <x v="0"/>
    <s v="1"/>
    <x v="1"/>
  </r>
  <r>
    <x v="1486"/>
    <x v="3"/>
    <s v="NUEVO"/>
    <s v="ENEMVI"/>
    <d v="2026-02-26T16:08:46"/>
    <x v="1475"/>
    <n v="1037635100"/>
    <s v="YORDAN SEBASTIAN BERDUGO MORENO"/>
    <s v="6007386"/>
    <s v="3147710430"/>
    <x v="1483"/>
    <x v="51"/>
    <s v="190197200665710000"/>
    <x v="50"/>
    <x v="6"/>
    <s v="ORIENTE-RMRT-Edwin F. Feria Torres"/>
    <x v="1"/>
    <x v="0"/>
    <x v="5"/>
    <x v="1474"/>
    <s v="4 días 16:08"/>
    <x v="1202"/>
    <x v="1"/>
    <s v="SIN DATO"/>
    <s v="SIN DATO"/>
    <s v="SIN DATO"/>
    <s v="SIN DATO"/>
    <n v="-75.111411630000006"/>
    <n v="6.0262691799999999"/>
    <s v="SUR-ENE"/>
    <x v="1"/>
    <s v="1"/>
    <x v="1"/>
  </r>
  <r>
    <x v="1487"/>
    <x v="4"/>
    <s v="NUEVO"/>
    <s v="ENEPRE"/>
    <d v="2026-03-03T13:00:05"/>
    <x v="1476"/>
    <n v="21950494"/>
    <s v="BLANCA ISABEL RUIZ RAMIREZ"/>
    <s v="SIN DATOS"/>
    <s v="3183973864"/>
    <x v="1484"/>
    <x v="20"/>
    <s v="190893100438390002"/>
    <x v="20"/>
    <x v="10"/>
    <s v="Region Nordeste"/>
    <x v="0"/>
    <x v="1"/>
    <x v="7"/>
    <x v="1475"/>
    <s v="0 días 13:00"/>
    <x v="1203"/>
    <x v="1"/>
    <s v="SIN DATO"/>
    <s v="SIN DATO"/>
    <s v="SIN DATO"/>
    <s v="SIN DATO"/>
    <n v="-73.916946999999993"/>
    <n v="7.0086899999999996"/>
    <s v="SUR-ENE"/>
    <x v="2"/>
    <s v="1"/>
    <x v="1"/>
  </r>
  <r>
    <x v="1488"/>
    <x v="0"/>
    <s v="NUEVO"/>
    <s v="ENERES"/>
    <d v="2026-02-26T16:09:25"/>
    <x v="1477"/>
    <n v="71652741"/>
    <s v="CARLOS ARTURO RAMIREZ MEJIA"/>
    <s v="4444425"/>
    <s v="3207559958"/>
    <x v="1485"/>
    <x v="6"/>
    <s v="190861200404200002"/>
    <x v="6"/>
    <x v="1"/>
    <s v="Revisor Instala. Regadas Suroeste"/>
    <x v="1"/>
    <x v="0"/>
    <x v="1"/>
    <x v="1476"/>
    <s v="4 días 16:09"/>
    <x v="1204"/>
    <x v="1"/>
    <s v="SIN DATO"/>
    <s v="SIN DATO"/>
    <s v="SIN DATO"/>
    <s v="SIN DATO"/>
    <n v="-75.694228350000003"/>
    <n v="5.9648377100000003"/>
    <s v="SUR-ENE"/>
    <x v="3"/>
    <s v="1"/>
    <x v="1"/>
  </r>
  <r>
    <x v="1489"/>
    <x v="0"/>
    <s v="NUEVO"/>
    <s v="ENEDOM"/>
    <d v="2026-02-26T16:10:08"/>
    <x v="1478"/>
    <n v="15531783"/>
    <s v="JOSE WILLIAM GOMEZ ESPINOSA"/>
    <s v="SIN DATOS"/>
    <s v="3112788971"/>
    <x v="1486"/>
    <x v="45"/>
    <s v="190034100045590005"/>
    <x v="44"/>
    <x v="2"/>
    <s v="Habilitación Viviendas Suroeste"/>
    <x v="0"/>
    <x v="0"/>
    <x v="3"/>
    <x v="1477"/>
    <s v="4 días 16:10"/>
    <x v="1205"/>
    <x v="1"/>
    <s v="SIN DATO"/>
    <s v="SIN DATO"/>
    <s v="SIN DATO"/>
    <s v="SIN DATO"/>
    <n v="-75.875650809999996"/>
    <n v="5.6472798900000001"/>
    <s v="SUR-ENE"/>
    <x v="3"/>
    <s v="1"/>
    <x v="1"/>
  </r>
  <r>
    <x v="1490"/>
    <x v="0"/>
    <s v="NUEVO"/>
    <s v="ENEDOM"/>
    <d v="2026-02-26T16:13:00"/>
    <x v="1479"/>
    <n v="1152441081"/>
    <s v="ELIANA GIL ALVAREZ"/>
    <s v="4506997"/>
    <s v="3104086373"/>
    <x v="1487"/>
    <x v="8"/>
    <s v="083026001110890201"/>
    <x v="8"/>
    <x v="2"/>
    <s v="Habilitación Viviendas Metrosur"/>
    <x v="0"/>
    <x v="0"/>
    <x v="3"/>
    <x v="1478"/>
    <s v="4 días 16:13"/>
    <x v="1206"/>
    <x v="0"/>
    <s v="SIN DATO"/>
    <s v="SIN DATO"/>
    <s v="SIN DATO"/>
    <s v="SIN DATO"/>
    <n v="-75.624157999999994"/>
    <n v="6.2348869999999996"/>
    <s v="SUR-ENE"/>
    <x v="0"/>
    <s v="1"/>
    <x v="0"/>
  </r>
  <r>
    <x v="1491"/>
    <x v="3"/>
    <s v="NUEVO"/>
    <s v="ENEMVI"/>
    <d v="2026-02-26T16:13:10"/>
    <x v="1480"/>
    <n v="71667209"/>
    <s v="LUIS GERMAN URIBE LOPEZ"/>
    <s v="SIN DATOS"/>
    <s v="3044722186"/>
    <x v="1488"/>
    <x v="8"/>
    <s v="055128407200920000"/>
    <x v="8"/>
    <x v="6"/>
    <s v="METR Mov Red Trans Anderson Castaño"/>
    <x v="0"/>
    <x v="0"/>
    <x v="8"/>
    <x v="1479"/>
    <s v="4 días 16:13"/>
    <x v="1207"/>
    <x v="1"/>
    <s v="SIN DATO"/>
    <s v="SIN DATO"/>
    <s v="SIN DATO"/>
    <s v="SIN DATO"/>
    <n v="-75.541683000000006"/>
    <n v="6.2510849999999998"/>
    <s v="SUR-ENE"/>
    <x v="0"/>
    <s v="1"/>
    <x v="1"/>
  </r>
  <r>
    <x v="1492"/>
    <x v="1"/>
    <s v="NUEVO"/>
    <s v="ENECNX"/>
    <d v="2026-02-26T16:14:16"/>
    <x v="1481"/>
    <n v="2176033"/>
    <s v="JORGE ENRIQUE HOYOS"/>
    <s v="SIN DATOS"/>
    <s v="3234632838"/>
    <x v="1489"/>
    <x v="10"/>
    <s v="024418402400800000"/>
    <x v="10"/>
    <x v="3"/>
    <s v="Revisor Puntos de Conexión Metrosur"/>
    <x v="0"/>
    <x v="0"/>
    <x v="4"/>
    <x v="1480"/>
    <s v="4 días 16:14"/>
    <x v="1208"/>
    <x v="2"/>
    <s v="SIN DATO"/>
    <s v="SIN DATO"/>
    <s v="SIN DATO"/>
    <s v="SIN DATO"/>
    <n v="-75.598043590000003"/>
    <n v="6.1601156599999998"/>
    <s v="SUR-ENE"/>
    <x v="0"/>
    <s v="1"/>
    <x v="2"/>
  </r>
  <r>
    <x v="1493"/>
    <x v="3"/>
    <s v="NUEVO"/>
    <s v="ENEMVI"/>
    <d v="2026-02-26T16:14:57"/>
    <x v="1482"/>
    <n v="32507633"/>
    <s v="MARIA GABRIELA CORDOBA DE YEPES"/>
    <s v="SIN DATOS"/>
    <s v="3013838049"/>
    <x v="1490"/>
    <x v="8"/>
    <s v="041512304000460000"/>
    <x v="8"/>
    <x v="6"/>
    <s v="METR Mov Red Trans Anderson Castaño"/>
    <x v="0"/>
    <x v="0"/>
    <x v="8"/>
    <x v="1481"/>
    <s v="4 días 16:14"/>
    <x v="1055"/>
    <x v="1"/>
    <s v="SIN DATO"/>
    <s v="SIN DATO"/>
    <s v="SIN DATO"/>
    <s v="SIN DATO"/>
    <n v="-75.593835999999996"/>
    <n v="6.1976120000000003"/>
    <s v="SUR-ENE"/>
    <x v="0"/>
    <s v="1"/>
    <x v="1"/>
  </r>
  <r>
    <x v="1494"/>
    <x v="0"/>
    <s v="NUEVO"/>
    <s v="ENEDOM"/>
    <d v="2026-02-26T16:16:18"/>
    <x v="1483"/>
    <n v="1152212376"/>
    <s v="ANLLI YERIPSA TORRES MARIN"/>
    <s v="SIN DATOS"/>
    <s v="3016419883"/>
    <x v="1491"/>
    <x v="8"/>
    <s v="086011114000570101"/>
    <x v="8"/>
    <x v="2"/>
    <s v="Habilitación Viviendas Metrosur"/>
    <x v="0"/>
    <x v="0"/>
    <x v="3"/>
    <x v="1482"/>
    <s v="4 días 16:16"/>
    <x v="1209"/>
    <x v="0"/>
    <s v="SIN DATO"/>
    <s v="SIN DATO"/>
    <s v="SIN DATO"/>
    <s v="SIN DATO"/>
    <n v="-75.614077080000001"/>
    <n v="6.27502914"/>
    <s v="SUR-ENE"/>
    <x v="0"/>
    <s v="1"/>
    <x v="0"/>
  </r>
  <r>
    <x v="1495"/>
    <x v="0"/>
    <s v="NUEVO"/>
    <s v="ENERES"/>
    <d v="2026-02-26T16:17:03"/>
    <x v="1484"/>
    <n v="43104363"/>
    <s v="PAOLA ANDREA CARDONA"/>
    <s v="SIN DATOS"/>
    <s v="3103937022"/>
    <x v="1492"/>
    <x v="7"/>
    <s v="190318203215600001"/>
    <x v="7"/>
    <x v="1"/>
    <s v="Revisor Instalac. Regadas Oriente"/>
    <x v="1"/>
    <x v="0"/>
    <x v="1"/>
    <x v="1483"/>
    <s v="4 días 16:17"/>
    <x v="1210"/>
    <x v="1"/>
    <s v="SIN DATO"/>
    <s v="SIN DATO"/>
    <s v="SIN DATO"/>
    <s v="SIN DATO"/>
    <n v="-75.472619969999997"/>
    <n v="6.2852532600000002"/>
    <s v="SUR-ENE"/>
    <x v="1"/>
    <s v="1"/>
    <x v="1"/>
  </r>
  <r>
    <x v="1496"/>
    <x v="1"/>
    <s v="NUEVO"/>
    <s v="ENECNX"/>
    <d v="2026-02-26T16:21:24"/>
    <x v="1485"/>
    <n v="39575176"/>
    <s v="NORMA CONSTANZA CUELLAR MURILLO"/>
    <s v="SIN DATOS"/>
    <s v="3158355564"/>
    <x v="1493"/>
    <x v="4"/>
    <s v="181005129000000010"/>
    <x v="4"/>
    <x v="3"/>
    <s v="Revisor Punto de Conexión Oriente"/>
    <x v="1"/>
    <x v="0"/>
    <x v="4"/>
    <x v="1484"/>
    <s v="4 días 16:21"/>
    <x v="1211"/>
    <x v="2"/>
    <s v="SIN DATO"/>
    <s v="SIN DATO"/>
    <s v="SIN DATO"/>
    <s v="SIN DATO"/>
    <n v="-75.249510049999998"/>
    <n v="6.2224634700000001"/>
    <s v="SUR-ENE"/>
    <x v="1"/>
    <s v="1"/>
    <x v="2"/>
  </r>
  <r>
    <x v="1497"/>
    <x v="0"/>
    <s v="NUEVO"/>
    <s v="ENERES"/>
    <d v="2026-02-26T16:22:07"/>
    <x v="1486"/>
    <n v="71600198"/>
    <s v="IVAN DE JESUS CARDONA ALVAREZ"/>
    <s v="SIN DATOS"/>
    <s v="3117268685"/>
    <x v="1494"/>
    <x v="5"/>
    <s v="190440200660550002"/>
    <x v="5"/>
    <x v="1"/>
    <s v="Revisor Instalac. Regadas Oriente"/>
    <x v="1"/>
    <x v="0"/>
    <x v="1"/>
    <x v="1485"/>
    <s v="4 días 16:22"/>
    <x v="1212"/>
    <x v="1"/>
    <s v="SIN DATO"/>
    <s v="SIN DATO"/>
    <s v="SIN DATO"/>
    <s v="SIN DATO"/>
    <n v="-75.290440660000002"/>
    <n v="6.1642133699999997"/>
    <s v="SUR-ENE"/>
    <x v="1"/>
    <s v="1"/>
    <x v="1"/>
  </r>
  <r>
    <x v="1498"/>
    <x v="4"/>
    <s v="NUEVO"/>
    <s v="ENEPRE"/>
    <d v="2026-02-26T16:24:34"/>
    <x v="1487"/>
    <n v="42941927"/>
    <s v="LEIDY JOHANNA ECHAVARRIA ANAYA"/>
    <s v="SIN DATOS"/>
    <s v="3014264589"/>
    <x v="1495"/>
    <x v="27"/>
    <s v="190736105423495010"/>
    <x v="27"/>
    <x v="2"/>
    <s v="Region Nordeste"/>
    <x v="0"/>
    <x v="0"/>
    <x v="3"/>
    <x v="1486"/>
    <s v="3 días 09:24"/>
    <x v="1213"/>
    <x v="1"/>
    <s v="SIN DATO"/>
    <s v="SIN DATO"/>
    <s v="SIN DATO"/>
    <s v="SIN DATO"/>
    <n v="-74.718316669999993"/>
    <n v="7.0762435000000004"/>
    <s v="SUR-ENE"/>
    <x v="2"/>
    <s v="1"/>
    <x v="1"/>
  </r>
  <r>
    <x v="1499"/>
    <x v="1"/>
    <s v="NUEVO"/>
    <s v="ENECNX"/>
    <d v="2026-02-26T16:24:27"/>
    <x v="1488"/>
    <n v="900383063"/>
    <s v="CONJUNTO RESIDENCIAL PORTO VITA PH"/>
    <s v="SIN DATOS"/>
    <s v="3106054739"/>
    <x v="1496"/>
    <x v="8"/>
    <s v="040324001001370000"/>
    <x v="8"/>
    <x v="3"/>
    <s v="Revisor Puntos de Conexión Metrosur"/>
    <x v="0"/>
    <x v="0"/>
    <x v="4"/>
    <x v="1487"/>
    <s v="4 días 16:24"/>
    <x v="1214"/>
    <x v="2"/>
    <s v="SIN DATO"/>
    <s v="SIN DATO"/>
    <s v="SIN DATO"/>
    <s v="SIN DATO"/>
    <n v="-75.566567000000006"/>
    <n v="6.1997289999999996"/>
    <s v="SUR-ENE"/>
    <x v="0"/>
    <s v="1"/>
    <x v="2"/>
  </r>
  <r>
    <x v="1500"/>
    <x v="1"/>
    <s v="NUEVO"/>
    <s v="ENECNX"/>
    <d v="2026-02-26T16:27:50"/>
    <x v="1489"/>
    <n v="1039623724"/>
    <s v="ALEXANDER MUNERA MORENO"/>
    <s v="SIN DATOS"/>
    <s v="3206661774"/>
    <x v="1497"/>
    <x v="61"/>
    <s v="190411200310561010"/>
    <x v="60"/>
    <x v="3"/>
    <s v="Region Occidente"/>
    <x v="1"/>
    <x v="0"/>
    <x v="4"/>
    <x v="1488"/>
    <s v="4 días 16:27"/>
    <x v="1215"/>
    <x v="2"/>
    <s v="SIN DATO"/>
    <s v="SIN DATO"/>
    <s v="SIN DATO"/>
    <s v="SIN DATO"/>
    <n v="-75.807877000000005"/>
    <n v="6.6810479999999997"/>
    <s v="SUR-ENE"/>
    <x v="4"/>
    <s v="1"/>
    <x v="2"/>
  </r>
  <r>
    <x v="1501"/>
    <x v="1"/>
    <s v="NUEVO"/>
    <s v="ENECNX"/>
    <d v="2026-02-26T16:31:44"/>
    <x v="1490"/>
    <n v="8105719"/>
    <s v="JUAN DIEGO HURTADO QUINTERO"/>
    <s v="SIN DATOS"/>
    <s v="3155455910"/>
    <x v="1498"/>
    <x v="37"/>
    <s v="161087806000000000"/>
    <x v="36"/>
    <x v="3"/>
    <s v="Revisor Puntos de Conexión Metrosur"/>
    <x v="1"/>
    <x v="0"/>
    <x v="4"/>
    <x v="1489"/>
    <s v="4 días 16:31"/>
    <x v="1216"/>
    <x v="2"/>
    <s v="SIN DATO"/>
    <s v="SIN DATO"/>
    <s v="SIN DATO"/>
    <s v="SIN DATO"/>
    <n v="-75.621000080000002"/>
    <n v="6.02494979"/>
    <s v="SUR-ENE"/>
    <x v="0"/>
    <s v="1"/>
    <x v="2"/>
  </r>
  <r>
    <x v="1502"/>
    <x v="0"/>
    <s v="NUEVO"/>
    <s v="ENERES"/>
    <d v="2026-02-26T16:35:34"/>
    <x v="1491"/>
    <n v="98635528"/>
    <s v="CARLOS ANDRES ESCOBAR SALAZAR"/>
    <s v="SIN DATOS"/>
    <s v="3015561323"/>
    <x v="1499"/>
    <x v="1"/>
    <s v="190674200710700016"/>
    <x v="1"/>
    <x v="1"/>
    <s v="Revisor Instalac. Regadas Oriente"/>
    <x v="1"/>
    <x v="0"/>
    <x v="1"/>
    <x v="1490"/>
    <s v="4 días 16:35"/>
    <x v="1217"/>
    <x v="1"/>
    <s v="SIN DATO"/>
    <s v="SIN DATO"/>
    <s v="SIN DATO"/>
    <s v="SIN DATO"/>
    <n v="-75.342134880000003"/>
    <n v="6.2388371899999999"/>
    <s v="SUR-ENE"/>
    <x v="1"/>
    <s v="1"/>
    <x v="1"/>
  </r>
  <r>
    <x v="1503"/>
    <x v="2"/>
    <s v="NUEVO"/>
    <s v="ENENOR"/>
    <d v="2026-02-26T16:37:17"/>
    <x v="1492"/>
    <n v="12021954"/>
    <s v="ZABULON PALOMEQUE SERNA"/>
    <s v="SIN DATOS"/>
    <s v="3116236279"/>
    <x v="1500"/>
    <x v="74"/>
    <s v="191245200746100002"/>
    <x v="73"/>
    <x v="4"/>
    <s v="Revisor Instala. Regadas Suroeste"/>
    <x v="1"/>
    <x v="0"/>
    <x v="1"/>
    <x v="1491"/>
    <s v="4 días 16:37"/>
    <x v="1218"/>
    <x v="1"/>
    <s v="SIN DATO"/>
    <s v="SIN DATO"/>
    <s v="SIN DATO"/>
    <s v="SIN DATO"/>
    <n v="-76.149698000000001"/>
    <n v="5.8652600000000001"/>
    <s v="SUR-ENE"/>
    <x v="3"/>
    <s v="1"/>
    <x v="1"/>
  </r>
  <r>
    <x v="1504"/>
    <x v="0"/>
    <s v="NUEVO"/>
    <s v="ENEDOM"/>
    <d v="2026-02-26T16:39:53"/>
    <x v="1493"/>
    <n v="1017181942"/>
    <s v="HUGO ALEJANDRO RESTREPO BERMUDEZ"/>
    <s v="SIN DATOS"/>
    <s v="3016278215"/>
    <x v="1501"/>
    <x v="8"/>
    <s v="055220306100560201"/>
    <x v="8"/>
    <x v="2"/>
    <s v="Habilitación Viviendas Metrosur"/>
    <x v="0"/>
    <x v="0"/>
    <x v="3"/>
    <x v="1492"/>
    <s v="4 días 16:39"/>
    <x v="1219"/>
    <x v="0"/>
    <s v="SIN DATO"/>
    <s v="SIN DATO"/>
    <s v="SIN DATO"/>
    <s v="SIN DATO"/>
    <n v="-75.54267548"/>
    <n v="6.2410384800000003"/>
    <s v="SUR-ENE"/>
    <x v="0"/>
    <s v="1"/>
    <x v="0"/>
  </r>
  <r>
    <x v="1505"/>
    <x v="0"/>
    <s v="NUEVO"/>
    <s v="ENERES"/>
    <d v="2026-02-26T16:40:25"/>
    <x v="1494"/>
    <n v="32544224"/>
    <s v="GLADYS DEL SOCORRO RESTREPO DE ZABALA"/>
    <s v="SIN DATOS"/>
    <s v="3176415950"/>
    <x v="1502"/>
    <x v="8"/>
    <s v="054422101000490203"/>
    <x v="8"/>
    <x v="1"/>
    <s v="METROSUR Vin. Leg. Ref. Concentrada"/>
    <x v="0"/>
    <x v="0"/>
    <x v="0"/>
    <x v="1493"/>
    <s v="4 días 16:40"/>
    <x v="1220"/>
    <x v="1"/>
    <s v="SIN DATO"/>
    <s v="SIN DATO"/>
    <s v="SIN DATO"/>
    <s v="SIN DATO"/>
    <n v="-75.565518440000005"/>
    <n v="6.2406346800000003"/>
    <s v="SUR-ENE"/>
    <x v="0"/>
    <s v="1"/>
    <x v="1"/>
  </r>
  <r>
    <x v="1506"/>
    <x v="2"/>
    <s v="NUEVO"/>
    <s v="ENENOR"/>
    <d v="2026-02-26T16:42:00"/>
    <x v="1495"/>
    <n v="1143350827"/>
    <s v="DAIRO JHOAN GONZALEZ RESTREPO"/>
    <s v="SIN DATOS"/>
    <s v="3053039439"/>
    <x v="1503"/>
    <x v="38"/>
    <s v="176014811000000003"/>
    <x v="37"/>
    <x v="4"/>
    <s v="Revisor Instalac. Regadas Oriente"/>
    <x v="1"/>
    <x v="0"/>
    <x v="1"/>
    <x v="1494"/>
    <s v="4 días 16:42"/>
    <x v="1221"/>
    <x v="1"/>
    <s v="SIN DATO"/>
    <s v="SIN DATO"/>
    <s v="SIN DATO"/>
    <s v="SIN DATO"/>
    <n v="-75.179997330000006"/>
    <n v="6.2236261700000002"/>
    <s v="SUR-ENE"/>
    <x v="1"/>
    <s v="1"/>
    <x v="1"/>
  </r>
  <r>
    <x v="1507"/>
    <x v="0"/>
    <s v="NUEVO"/>
    <s v="ENERES"/>
    <d v="2026-02-26T16:42:45"/>
    <x v="1496"/>
    <n v="43278267"/>
    <s v="TATIANA PAMELA PINEDA CASTRILLON"/>
    <s v="SIN DATOS"/>
    <s v="3012142412"/>
    <x v="1504"/>
    <x v="8"/>
    <s v="050728202100360000"/>
    <x v="8"/>
    <x v="1"/>
    <s v="METROSUR Vin. Leg. Ref. Concentrada"/>
    <x v="0"/>
    <x v="0"/>
    <x v="0"/>
    <x v="1495"/>
    <s v="4 días 16:42"/>
    <x v="799"/>
    <x v="1"/>
    <s v="SIN DATO"/>
    <s v="SIN DATO"/>
    <s v="SIN DATO"/>
    <s v="SIN DATO"/>
    <n v="-75.601749979999994"/>
    <n v="6.21310509"/>
    <s v="SUR-ENE"/>
    <x v="0"/>
    <s v="1"/>
    <x v="1"/>
  </r>
  <r>
    <x v="1508"/>
    <x v="0"/>
    <s v="NUEVO"/>
    <s v="ENERES"/>
    <d v="2026-02-26T16:43:47"/>
    <x v="1497"/>
    <n v="32544224"/>
    <s v="GLADYS DEL SOCORRO RESTREPO DE ZABALA"/>
    <s v="SIN DATOS"/>
    <s v="3176413950"/>
    <x v="1505"/>
    <x v="8"/>
    <s v="054422101000490201"/>
    <x v="8"/>
    <x v="1"/>
    <s v="METROSUR Vin. Leg. Ref. Concentrada"/>
    <x v="0"/>
    <x v="0"/>
    <x v="0"/>
    <x v="1496"/>
    <s v="4 días 16:43"/>
    <x v="1222"/>
    <x v="1"/>
    <s v="SIN DATO"/>
    <s v="SIN DATO"/>
    <s v="SIN DATO"/>
    <s v="SIN DATO"/>
    <n v="-75.565518440000005"/>
    <n v="6.2406346800000003"/>
    <s v="SUR-ENE"/>
    <x v="0"/>
    <s v="1"/>
    <x v="1"/>
  </r>
  <r>
    <x v="1509"/>
    <x v="3"/>
    <s v="NUEVO"/>
    <s v="ENEMVI"/>
    <d v="2026-02-26T16:44:12"/>
    <x v="1498"/>
    <n v="21467143"/>
    <s v="MARIBEL JARAMILLO JARAMILLO"/>
    <s v="2559923"/>
    <s v="3143713120"/>
    <x v="1506"/>
    <x v="1"/>
    <s v="190674200697900011"/>
    <x v="1"/>
    <x v="6"/>
    <s v="ORIENTE-RMRT-Edwin F. Feria Torres"/>
    <x v="1"/>
    <x v="0"/>
    <x v="5"/>
    <x v="1497"/>
    <s v="4 días 16:44"/>
    <x v="1223"/>
    <x v="1"/>
    <s v="SIN DATO"/>
    <s v="SIN DATO"/>
    <s v="SIN DATO"/>
    <s v="SIN DATO"/>
    <n v="-75.355019999999996"/>
    <n v="6.2505600000000001"/>
    <s v="SUR-ENE"/>
    <x v="1"/>
    <s v="1"/>
    <x v="1"/>
  </r>
  <r>
    <x v="1510"/>
    <x v="0"/>
    <s v="NUEVO"/>
    <s v="ENERES"/>
    <d v="2026-02-26T16:45:56"/>
    <x v="1499"/>
    <n v="98711865"/>
    <s v="CRISTIAN FELIPE OCAMPO ARENAS"/>
    <s v="SIN DATOS"/>
    <s v="3174292393"/>
    <x v="1507"/>
    <x v="1"/>
    <s v="190674200710700017"/>
    <x v="1"/>
    <x v="1"/>
    <s v="Revisor Instalac. Regadas Oriente"/>
    <x v="1"/>
    <x v="0"/>
    <x v="1"/>
    <x v="1498"/>
    <s v="4 días 16:45"/>
    <x v="1224"/>
    <x v="1"/>
    <s v="SIN DATO"/>
    <s v="SIN DATO"/>
    <s v="SIN DATO"/>
    <s v="SIN DATO"/>
    <n v="-75.342134880000003"/>
    <n v="6.2388371899999999"/>
    <s v="SUR-ENE"/>
    <x v="1"/>
    <s v="1"/>
    <x v="1"/>
  </r>
  <r>
    <x v="1511"/>
    <x v="0"/>
    <s v="NUEVO"/>
    <s v="ENERES"/>
    <d v="2026-02-26T16:46:21"/>
    <x v="1500"/>
    <n v="32544224"/>
    <s v="GLADYS DEL SOCORRO RESTREPO DE ZABALA"/>
    <s v="SIN DATOS"/>
    <s v="3176415950"/>
    <x v="1508"/>
    <x v="8"/>
    <s v="054422101000490202"/>
    <x v="8"/>
    <x v="1"/>
    <s v="METROSUR Vin. Leg. Ref. Concentrada"/>
    <x v="0"/>
    <x v="0"/>
    <x v="0"/>
    <x v="1499"/>
    <s v="4 días 16:46"/>
    <x v="1225"/>
    <x v="1"/>
    <s v="SIN DATO"/>
    <s v="SIN DATO"/>
    <s v="SIN DATO"/>
    <s v="SIN DATO"/>
    <n v="-75.565518440000005"/>
    <n v="6.2406346800000003"/>
    <s v="SUR-ENE"/>
    <x v="0"/>
    <s v="1"/>
    <x v="1"/>
  </r>
  <r>
    <x v="1512"/>
    <x v="1"/>
    <s v="NUEVO"/>
    <s v="ENECNX"/>
    <d v="2026-02-26T16:46:47"/>
    <x v="1501"/>
    <n v="43856578"/>
    <s v="SANDRA JANETH GALLO MORALES"/>
    <s v="SIN DATOS"/>
    <s v="3127527383"/>
    <x v="1509"/>
    <x v="4"/>
    <s v="181005129000000011"/>
    <x v="4"/>
    <x v="3"/>
    <s v="Revisor Punto de Conexión Oriente"/>
    <x v="1"/>
    <x v="0"/>
    <x v="4"/>
    <x v="1500"/>
    <s v="4 días 16:46"/>
    <x v="455"/>
    <x v="2"/>
    <s v="SIN DATO"/>
    <s v="SIN DATO"/>
    <s v="SIN DATO"/>
    <s v="SIN DATO"/>
    <n v="-75.249510049999998"/>
    <n v="6.2224634700000001"/>
    <s v="SUR-ENE"/>
    <x v="1"/>
    <s v="1"/>
    <x v="2"/>
  </r>
  <r>
    <x v="1513"/>
    <x v="0"/>
    <s v="NUEVO"/>
    <s v="ENERES"/>
    <d v="2026-02-26T16:47:23"/>
    <x v="1502"/>
    <n v="70756518"/>
    <s v="JUAN DE LA CRUZ HENAO AGUDELO"/>
    <s v="SIN DATOS"/>
    <s v="3146131072"/>
    <x v="1510"/>
    <x v="7"/>
    <s v="190318203005600005"/>
    <x v="7"/>
    <x v="1"/>
    <s v="Revisor Instalac. Regadas Oriente"/>
    <x v="1"/>
    <x v="0"/>
    <x v="1"/>
    <x v="1501"/>
    <s v="4 días 16:47"/>
    <x v="1226"/>
    <x v="1"/>
    <s v="SIN DATO"/>
    <s v="SIN DATO"/>
    <s v="SIN DATO"/>
    <s v="SIN DATO"/>
    <n v="-75.436445669999998"/>
    <n v="6.2875013300000004"/>
    <s v="SUR-ENE"/>
    <x v="1"/>
    <s v="1"/>
    <x v="1"/>
  </r>
  <r>
    <x v="1514"/>
    <x v="1"/>
    <s v="NUEVO"/>
    <s v="ENECNX"/>
    <d v="2026-02-26T16:49:11"/>
    <x v="1503"/>
    <n v="1039696115"/>
    <s v="EMANUEL GIL CARMONA"/>
    <s v="SIN DATOS"/>
    <s v="3118915806"/>
    <x v="1511"/>
    <x v="77"/>
    <s v="190657200933380000"/>
    <x v="76"/>
    <x v="3"/>
    <s v="Region Nordeste"/>
    <x v="1"/>
    <x v="0"/>
    <x v="4"/>
    <x v="1502"/>
    <s v="4 días 16:49"/>
    <x v="574"/>
    <x v="2"/>
    <s v="SIN DATO"/>
    <s v="SIN DATO"/>
    <s v="SIN DATO"/>
    <s v="SIN DATO"/>
    <n v="-74.718953549999995"/>
    <n v="6.4845809900000004"/>
    <s v="SUR-ENE"/>
    <x v="2"/>
    <s v="1"/>
    <x v="2"/>
  </r>
  <r>
    <x v="1515"/>
    <x v="3"/>
    <s v="NUEVO"/>
    <s v="ENEMVI"/>
    <d v="2026-02-26T16:52:14"/>
    <x v="1504"/>
    <n v="15334508"/>
    <s v="DUVAN DE JESUS PARRA BURITICA"/>
    <s v="SIN DATOS"/>
    <s v="3137725083"/>
    <x v="1512"/>
    <x v="75"/>
    <s v="190856100096600000"/>
    <x v="74"/>
    <x v="6"/>
    <s v="Equipo Movimiento de Redes Suroeste"/>
    <x v="0"/>
    <x v="0"/>
    <x v="8"/>
    <x v="1503"/>
    <s v="4 días 16:52"/>
    <x v="1227"/>
    <x v="1"/>
    <s v="SIN DATO"/>
    <s v="SIN DATO"/>
    <s v="SIN DATO"/>
    <s v="SIN DATO"/>
    <n v="-75.623689150000004"/>
    <n v="5.6166507000000001"/>
    <s v="SUR-ENE"/>
    <x v="3"/>
    <s v="1"/>
    <x v="1"/>
  </r>
  <r>
    <x v="1516"/>
    <x v="1"/>
    <s v="NUEVO"/>
    <s v="ENECNX"/>
    <d v="2026-02-26T16:52:34"/>
    <x v="1505"/>
    <n v="900081751"/>
    <s v="CONSTRUCTORA MOLINO VIEJO S.A.S."/>
    <s v="4487595"/>
    <s v="3015010997"/>
    <x v="1513"/>
    <x v="8"/>
    <s v="053623007000250000"/>
    <x v="8"/>
    <x v="3"/>
    <s v="Revisor Puntos de Conexión Metrosur"/>
    <x v="0"/>
    <x v="0"/>
    <x v="4"/>
    <x v="1504"/>
    <s v="4 días 16:52"/>
    <x v="1228"/>
    <x v="2"/>
    <s v="SIN DATO"/>
    <s v="SIN DATO"/>
    <s v="SIN DATO"/>
    <s v="SIN DATO"/>
    <n v="-75.580579"/>
    <n v="6.2412419999999997"/>
    <s v="SUR-ENE"/>
    <x v="0"/>
    <s v="1"/>
    <x v="2"/>
  </r>
  <r>
    <x v="1517"/>
    <x v="2"/>
    <s v="NUEVO"/>
    <s v="ENENOR"/>
    <d v="2026-02-26T16:52:45"/>
    <x v="1506"/>
    <n v="15443712"/>
    <s v="RENE OSVALDO ARNAGO QUICENO"/>
    <s v="5321815"/>
    <s v="3004556647"/>
    <x v="1514"/>
    <x v="23"/>
    <s v="190616100411660007"/>
    <x v="23"/>
    <x v="4"/>
    <s v="Revisor Instalac. Regadas Oriente"/>
    <x v="0"/>
    <x v="0"/>
    <x v="0"/>
    <x v="1505"/>
    <s v="4 días 16:52"/>
    <x v="1229"/>
    <x v="1"/>
    <s v="SIN DATO"/>
    <s v="SIN DATO"/>
    <s v="SIN DATO"/>
    <s v="SIN DATO"/>
    <n v="-75.407274000000001"/>
    <n v="6.1491600000000002"/>
    <s v="SUR-ENE"/>
    <x v="1"/>
    <s v="1"/>
    <x v="1"/>
  </r>
  <r>
    <x v="1518"/>
    <x v="0"/>
    <s v="NUEVO"/>
    <s v="ENEDOM"/>
    <d v="2026-02-26T16:55:28"/>
    <x v="1507"/>
    <n v="1017170985"/>
    <s v="ESTEFANY DUQUE CARTAGENA"/>
    <s v="3422600"/>
    <s v="3128841157"/>
    <x v="1515"/>
    <x v="8"/>
    <s v="053810119410800301"/>
    <x v="8"/>
    <x v="2"/>
    <s v="Habilitación Viviendas Metrosur"/>
    <x v="0"/>
    <x v="0"/>
    <x v="3"/>
    <x v="1506"/>
    <s v="4 días 16:55"/>
    <x v="575"/>
    <x v="0"/>
    <s v="SIN DATO"/>
    <s v="SIN DATO"/>
    <s v="SIN DATO"/>
    <s v="SIN DATO"/>
    <n v="-75.615288829999997"/>
    <n v="6.2324877399999998"/>
    <s v="SUR-ENE"/>
    <x v="0"/>
    <s v="1"/>
    <x v="0"/>
  </r>
  <r>
    <x v="1519"/>
    <x v="2"/>
    <s v="NUEVO"/>
    <s v="ENENOR"/>
    <d v="2026-02-26T16:59:41"/>
    <x v="1508"/>
    <n v="811012172"/>
    <s v="CONCESION TUNEL ABURRA ORIENTE"/>
    <s v="4446178"/>
    <s v="3175107898"/>
    <x v="1516"/>
    <x v="23"/>
    <s v="190616200400179001"/>
    <x v="23"/>
    <x v="4"/>
    <s v="Revisor Inst. Particulares Oriente"/>
    <x v="1"/>
    <x v="0"/>
    <x v="1"/>
    <x v="1507"/>
    <s v="4 días 16:59"/>
    <x v="1230"/>
    <x v="1"/>
    <s v="SIN DATO"/>
    <s v="SIN DATO"/>
    <s v="SIN DATO"/>
    <s v="SIN DATO"/>
    <n v="-75.396960000000007"/>
    <n v="6.1688989999999997"/>
    <s v="SUR-ENE"/>
    <x v="1"/>
    <s v="1"/>
    <x v="1"/>
  </r>
  <r>
    <x v="1520"/>
    <x v="3"/>
    <s v="NUEVO"/>
    <s v="ENEMVI"/>
    <d v="2026-02-26T17:01:49"/>
    <x v="1509"/>
    <n v="22068901"/>
    <s v="MARTHA NUBIA DUQUE DE BETANCUR"/>
    <s v="SIN DATOS"/>
    <s v="3217074778"/>
    <x v="1517"/>
    <x v="58"/>
    <s v="190690100138200000"/>
    <x v="57"/>
    <x v="6"/>
    <s v="Region Nordeste"/>
    <x v="0"/>
    <x v="0"/>
    <x v="8"/>
    <x v="1508"/>
    <s v="4 días 17:01"/>
    <x v="1231"/>
    <x v="1"/>
    <s v="SIN DATO"/>
    <s v="SIN DATO"/>
    <s v="SIN DATO"/>
    <s v="SIN DATO"/>
    <n v="-75.162950879999997"/>
    <n v="6.4717948099999996"/>
    <s v="SUR-ENE"/>
    <x v="2"/>
    <s v="1"/>
    <x v="1"/>
  </r>
  <r>
    <x v="1521"/>
    <x v="1"/>
    <s v="NUEVO"/>
    <s v="ENECNX"/>
    <d v="2026-02-26T17:03:37"/>
    <x v="1510"/>
    <n v="39450879"/>
    <s v="DORALBA DE JESUS LOPEZ HERNANDEZ"/>
    <s v="SIN DATOS"/>
    <s v="3113730342"/>
    <x v="1518"/>
    <x v="23"/>
    <s v="190616100323768050"/>
    <x v="23"/>
    <x v="3"/>
    <s v="Revisor Punto de Conexión Oriente"/>
    <x v="0"/>
    <x v="0"/>
    <x v="4"/>
    <x v="1509"/>
    <s v="4 días 17:03"/>
    <x v="1232"/>
    <x v="2"/>
    <s v="SIN DATO"/>
    <s v="SIN DATO"/>
    <s v="SIN DATO"/>
    <s v="SIN DATO"/>
    <n v="-75.373598000000001"/>
    <n v="6.165832"/>
    <s v="SUR-ENE"/>
    <x v="1"/>
    <s v="1"/>
    <x v="2"/>
  </r>
  <r>
    <x v="1522"/>
    <x v="2"/>
    <s v="CAMBI"/>
    <s v="ENENOR"/>
    <d v="2026-02-26T17:04:41"/>
    <x v="1511"/>
    <n v="71556242"/>
    <s v="CARLOS ALBERTO RESTREPO GONZALEZ"/>
    <s v="3136744"/>
    <s v="3206784745"/>
    <x v="1519"/>
    <x v="8"/>
    <s v="055523004000290000"/>
    <x v="8"/>
    <x v="9"/>
    <s v="METROSUR Vin. Leg. Ref. Concentrada"/>
    <x v="0"/>
    <x v="0"/>
    <x v="0"/>
    <x v="1510"/>
    <s v="4 días 17:04"/>
    <x v="1233"/>
    <x v="1"/>
    <s v="SIN DATO"/>
    <s v="SIN DATO"/>
    <s v="SIN DATO"/>
    <s v="SIN DATO"/>
    <n v="-75.569356659999997"/>
    <n v="6.2547631199999998"/>
    <s v="SUR-ENE"/>
    <x v="0"/>
    <s v="2"/>
    <x v="1"/>
  </r>
  <r>
    <x v="1523"/>
    <x v="0"/>
    <s v="CAMBI"/>
    <s v="ENERES"/>
    <d v="2026-02-26T17:05:17"/>
    <x v="1512"/>
    <n v="70465650"/>
    <s v="WILSON AUGUSTO PINEDA CASTAÑO"/>
    <s v="SIN DATOS"/>
    <s v="3213131817"/>
    <x v="1520"/>
    <x v="52"/>
    <s v="190653100155500000"/>
    <x v="51"/>
    <x v="5"/>
    <s v="Revisor Instalac. Regadas Oriente"/>
    <x v="0"/>
    <x v="0"/>
    <x v="0"/>
    <x v="1511"/>
    <s v="4 días 17:05"/>
    <x v="1234"/>
    <x v="1"/>
    <s v="SIN DATO"/>
    <s v="SIN DATO"/>
    <s v="SIN DATO"/>
    <s v="SIN DATO"/>
    <n v="-75.100650000000002"/>
    <n v="5.9651589999999999"/>
    <s v="SUR-ENE"/>
    <x v="1"/>
    <s v="2"/>
    <x v="1"/>
  </r>
  <r>
    <x v="1524"/>
    <x v="3"/>
    <s v="NUEVO"/>
    <s v="ENEMVI"/>
    <d v="2026-02-26T17:07:04"/>
    <x v="1513"/>
    <n v="1007489487"/>
    <s v="LUIS FERNANDO ALBARINO MOSQUERA"/>
    <s v="SIN DATOS"/>
    <s v="3197488033"/>
    <x v="1521"/>
    <x v="2"/>
    <s v="190736103564700000"/>
    <x v="2"/>
    <x v="6"/>
    <s v="Region Nordeste"/>
    <x v="0"/>
    <x v="0"/>
    <x v="8"/>
    <x v="1512"/>
    <s v="4 días 17:07"/>
    <x v="1235"/>
    <x v="1"/>
    <s v="SIN DATO"/>
    <s v="SIN DATO"/>
    <s v="SIN DATO"/>
    <s v="SIN DATO"/>
    <n v="-74.696664999999996"/>
    <n v="7.0872359999999999"/>
    <s v="SUR-ENE"/>
    <x v="2"/>
    <s v="1"/>
    <x v="1"/>
  </r>
  <r>
    <x v="1525"/>
    <x v="0"/>
    <s v="NUEVO"/>
    <s v="ENERES"/>
    <d v="2026-02-26T17:07:25"/>
    <x v="1514"/>
    <n v="98709274"/>
    <s v="IVAN DARIO ISAZA RUIZ"/>
    <s v="SIN DATOS"/>
    <s v="3104270466"/>
    <x v="1522"/>
    <x v="7"/>
    <s v="190318100337200201"/>
    <x v="7"/>
    <x v="1"/>
    <s v="Revisor Instalac. Regadas Oriente"/>
    <x v="0"/>
    <x v="0"/>
    <x v="0"/>
    <x v="1513"/>
    <s v="4 días 17:07"/>
    <x v="1236"/>
    <x v="1"/>
    <s v="SIN DATO"/>
    <s v="SIN DATO"/>
    <s v="SIN DATO"/>
    <s v="SIN DATO"/>
    <n v="-75.444542179999999"/>
    <n v="6.2844417000000004"/>
    <s v="SUR-ENE"/>
    <x v="1"/>
    <s v="1"/>
    <x v="1"/>
  </r>
  <r>
    <x v="1526"/>
    <x v="3"/>
    <s v="NUEVO"/>
    <s v="ENEMVI"/>
    <d v="2026-02-26T17:09:51"/>
    <x v="1515"/>
    <n v="15438912"/>
    <s v="ALIRIO DE J BEJARANO MARULANDA"/>
    <s v="SIN DATOS"/>
    <s v="3114138826"/>
    <x v="1523"/>
    <x v="51"/>
    <s v="190197200648985000"/>
    <x v="50"/>
    <x v="6"/>
    <s v="ORIENTE-RMRT-Edwin F. Feria Torres"/>
    <x v="1"/>
    <x v="0"/>
    <x v="5"/>
    <x v="1514"/>
    <s v="4 días 17:09"/>
    <x v="1237"/>
    <x v="1"/>
    <s v="SIN DATO"/>
    <s v="SIN DATO"/>
    <s v="SIN DATO"/>
    <s v="SIN DATO"/>
    <n v="-75.140429499999996"/>
    <n v="6.0143748300000004"/>
    <s v="SUR-ENE"/>
    <x v="1"/>
    <s v="1"/>
    <x v="1"/>
  </r>
  <r>
    <x v="1527"/>
    <x v="0"/>
    <s v="NUEVO"/>
    <s v="ENERES"/>
    <d v="2026-02-26T17:11:18"/>
    <x v="1516"/>
    <n v="21475674"/>
    <s v="DEISY LILIANA OSORIO OSORIO"/>
    <s v="SIN DATOS"/>
    <s v="3125716580"/>
    <x v="1524"/>
    <x v="54"/>
    <s v="190483200582200003"/>
    <x v="53"/>
    <x v="1"/>
    <s v="Revisor Instalac. Regadas Oriente"/>
    <x v="1"/>
    <x v="0"/>
    <x v="1"/>
    <x v="1515"/>
    <s v="4 días 17:11"/>
    <x v="1238"/>
    <x v="1"/>
    <s v="SIN DATO"/>
    <s v="SIN DATO"/>
    <s v="SIN DATO"/>
    <s v="SIN DATO"/>
    <n v="-75.119943169999999"/>
    <n v="5.5931955499999999"/>
    <s v="SUR-ENE"/>
    <x v="1"/>
    <s v="1"/>
    <x v="1"/>
  </r>
  <r>
    <x v="1528"/>
    <x v="0"/>
    <s v="NUEVO"/>
    <s v="ENERES"/>
    <d v="2026-02-26T17:18:58"/>
    <x v="1517"/>
    <n v="98709274"/>
    <s v="IVAN DARIO ISAZA RUIZ"/>
    <s v="SIN DATOS"/>
    <s v="3104270466"/>
    <x v="1525"/>
    <x v="7"/>
    <s v="190318100337200302"/>
    <x v="7"/>
    <x v="1"/>
    <s v="Revisor Instalac. Regadas Oriente"/>
    <x v="0"/>
    <x v="0"/>
    <x v="0"/>
    <x v="1516"/>
    <s v="4 días 17:18"/>
    <x v="1239"/>
    <x v="1"/>
    <s v="SIN DATO"/>
    <s v="SIN DATO"/>
    <s v="SIN DATO"/>
    <s v="SIN DATO"/>
    <n v="-75.444542179999999"/>
    <n v="6.2844417000000004"/>
    <s v="SUR-ENE"/>
    <x v="1"/>
    <s v="1"/>
    <x v="1"/>
  </r>
  <r>
    <x v="1529"/>
    <x v="0"/>
    <s v="NUEVO"/>
    <s v="ENERES"/>
    <d v="2026-02-26T17:25:53"/>
    <x v="1518"/>
    <n v="98709274"/>
    <s v="IVAN DARIO ISAZA RUIZ"/>
    <s v="SIN DATOS"/>
    <s v="3104270466"/>
    <x v="1526"/>
    <x v="7"/>
    <s v="190318100337200401"/>
    <x v="7"/>
    <x v="1"/>
    <s v="Revisor Instalac. Regadas Oriente"/>
    <x v="0"/>
    <x v="0"/>
    <x v="0"/>
    <x v="1517"/>
    <s v="4 días 17:25"/>
    <x v="1240"/>
    <x v="1"/>
    <s v="SIN DATO"/>
    <s v="SIN DATO"/>
    <s v="SIN DATO"/>
    <s v="SIN DATO"/>
    <n v="-75.444542179999999"/>
    <n v="6.2844417000000004"/>
    <s v="SUR-ENE"/>
    <x v="1"/>
    <s v="1"/>
    <x v="1"/>
  </r>
  <r>
    <x v="1530"/>
    <x v="0"/>
    <s v="NUEVO"/>
    <s v="ENERES"/>
    <d v="2026-02-26T17:30:26"/>
    <x v="1519"/>
    <n v="1036254075"/>
    <s v="STEVEN SANCHEZ GONZALEZ"/>
    <s v="SIN DATOS"/>
    <s v="3122299392"/>
    <x v="1527"/>
    <x v="7"/>
    <s v="190319205336400003"/>
    <x v="7"/>
    <x v="1"/>
    <s v="Revisor Instalac. Regadas Oriente"/>
    <x v="1"/>
    <x v="0"/>
    <x v="1"/>
    <x v="1518"/>
    <s v="4 días 17:30"/>
    <x v="1241"/>
    <x v="1"/>
    <s v="SIN DATO"/>
    <s v="SIN DATO"/>
    <s v="SIN DATO"/>
    <s v="SIN DATO"/>
    <n v="-75.412903389999997"/>
    <n v="6.2174174500000001"/>
    <s v="SUR-ENE"/>
    <x v="1"/>
    <s v="1"/>
    <x v="1"/>
  </r>
  <r>
    <x v="1531"/>
    <x v="0"/>
    <s v="NUEVO"/>
    <s v="ENERES"/>
    <d v="2026-02-26T17:32:16"/>
    <x v="1520"/>
    <n v="15380466"/>
    <s v="JOSE ALCIDES GONZALEZ OCAMPO"/>
    <s v="SIN DATOS"/>
    <s v="3116187841"/>
    <x v="1528"/>
    <x v="15"/>
    <s v="190858200208940001"/>
    <x v="16"/>
    <x v="1"/>
    <s v="Region Nordeste"/>
    <x v="1"/>
    <x v="0"/>
    <x v="1"/>
    <x v="1519"/>
    <s v="4 días 17:32"/>
    <x v="1242"/>
    <x v="1"/>
    <s v="SIN DATO"/>
    <s v="SIN DATO"/>
    <s v="SIN DATO"/>
    <s v="SIN DATO"/>
    <n v="-74.780865019999993"/>
    <n v="6.7455251699999996"/>
    <s v="SUR-ENE"/>
    <x v="2"/>
    <s v="1"/>
    <x v="1"/>
  </r>
  <r>
    <x v="1532"/>
    <x v="0"/>
    <s v="NUEVO"/>
    <s v="ENERES"/>
    <d v="2026-02-26T17:37:13"/>
    <x v="1521"/>
    <n v="98709274"/>
    <s v="IVAN DARIO ISAZA RUIZ"/>
    <s v="SIN DATOS"/>
    <s v="3104270466"/>
    <x v="1529"/>
    <x v="7"/>
    <s v="190318100337200501"/>
    <x v="7"/>
    <x v="1"/>
    <s v="Revisor Instalac. Regadas Oriente"/>
    <x v="0"/>
    <x v="0"/>
    <x v="0"/>
    <x v="1520"/>
    <s v="4 días 17:37"/>
    <x v="1243"/>
    <x v="1"/>
    <s v="SIN DATO"/>
    <s v="SIN DATO"/>
    <s v="SIN DATO"/>
    <s v="SIN DATO"/>
    <n v="-75.444542179999999"/>
    <n v="6.2844417000000004"/>
    <s v="SUR-ENE"/>
    <x v="1"/>
    <s v="1"/>
    <x v="1"/>
  </r>
  <r>
    <x v="1533"/>
    <x v="0"/>
    <s v="NUEVO"/>
    <s v="ENERES"/>
    <d v="2026-02-26T17:42:02"/>
    <x v="1522"/>
    <n v="15425060"/>
    <s v="IVAN ARTURO GARCIA BEDOYA"/>
    <s v="SIN DATOS"/>
    <s v="3122308073"/>
    <x v="1530"/>
    <x v="51"/>
    <s v="190197200682405002"/>
    <x v="50"/>
    <x v="1"/>
    <s v="Revisor Instalac. Regadas Oriente"/>
    <x v="1"/>
    <x v="0"/>
    <x v="1"/>
    <x v="1521"/>
    <s v="4 días 17:42"/>
    <x v="1244"/>
    <x v="1"/>
    <s v="SIN DATO"/>
    <s v="SIN DATO"/>
    <s v="SIN DATO"/>
    <s v="SIN DATO"/>
    <n v="-75.110872999999998"/>
    <n v="6.0154769999999997"/>
    <s v="SUR-ENE"/>
    <x v="1"/>
    <s v="1"/>
    <x v="1"/>
  </r>
  <r>
    <x v="1534"/>
    <x v="0"/>
    <s v="NUEVO"/>
    <s v="ENERES"/>
    <d v="2026-02-26T17:45:54"/>
    <x v="1523"/>
    <n v="98709274"/>
    <s v="IVAN DARIO ISAZA RUIZ"/>
    <s v="SIN DATOS"/>
    <s v="3104270466"/>
    <x v="1531"/>
    <x v="7"/>
    <s v="190318100337200502"/>
    <x v="7"/>
    <x v="1"/>
    <s v="Revisor Instalac. Regadas Oriente"/>
    <x v="0"/>
    <x v="0"/>
    <x v="0"/>
    <x v="1522"/>
    <s v="4 días 17:45"/>
    <x v="1245"/>
    <x v="1"/>
    <s v="SIN DATO"/>
    <s v="SIN DATO"/>
    <s v="SIN DATO"/>
    <s v="SIN DATO"/>
    <n v="-75.444542179999999"/>
    <n v="6.2844417000000004"/>
    <s v="SUR-ENE"/>
    <x v="1"/>
    <s v="1"/>
    <x v="1"/>
  </r>
  <r>
    <x v="1535"/>
    <x v="0"/>
    <s v="NUEVO"/>
    <s v="ENEDOM"/>
    <d v="2026-02-26T17:49:46"/>
    <x v="1524"/>
    <n v="1152185117"/>
    <s v="KELLY YULIETH ORTIZ SUAZA"/>
    <s v="SIN DATOS"/>
    <s v="3213979397"/>
    <x v="1532"/>
    <x v="8"/>
    <s v="055818208000180100"/>
    <x v="8"/>
    <x v="2"/>
    <s v="Habilitación Viviendas Metrosur"/>
    <x v="0"/>
    <x v="0"/>
    <x v="3"/>
    <x v="1523"/>
    <s v="4 días 17:49"/>
    <x v="1246"/>
    <x v="0"/>
    <s v="SIN DATO"/>
    <s v="SIN DATO"/>
    <s v="SIN DATO"/>
    <s v="SIN DATO"/>
    <n v="-75.601313360000006"/>
    <n v="6.2743032899999998"/>
    <s v="SUR-ENE"/>
    <x v="0"/>
    <s v="1"/>
    <x v="0"/>
  </r>
  <r>
    <x v="1536"/>
    <x v="0"/>
    <s v="NUEVO"/>
    <s v="ENERES"/>
    <d v="2026-02-26T17:57:40"/>
    <x v="1525"/>
    <n v="1128445917"/>
    <s v="YEFER ALEXANDER GARCIA MARIN"/>
    <s v="SIN DATOS"/>
    <s v="3007852155"/>
    <x v="1533"/>
    <x v="4"/>
    <s v="370225008000280401"/>
    <x v="4"/>
    <x v="1"/>
    <s v="Revisor Instalac. Regadas Oriente"/>
    <x v="0"/>
    <x v="0"/>
    <x v="0"/>
    <x v="1524"/>
    <s v="4 días 17:57"/>
    <x v="1247"/>
    <x v="1"/>
    <s v="SIN DATO"/>
    <s v="SIN DATO"/>
    <s v="SIN DATO"/>
    <s v="SIN DATO"/>
    <n v="-75.247041670000002"/>
    <n v="6.2221733300000004"/>
    <s v="SUR-ENE"/>
    <x v="1"/>
    <s v="1"/>
    <x v="1"/>
  </r>
  <r>
    <x v="1537"/>
    <x v="0"/>
    <s v="NUEVO"/>
    <s v="ENEDOM"/>
    <d v="2026-02-26T18:00:53"/>
    <x v="1526"/>
    <n v="1152185117"/>
    <s v="KELLY YULIETH ORTIZ SUAZA"/>
    <s v="SIN DATOS"/>
    <s v="3213979397"/>
    <x v="1534"/>
    <x v="8"/>
    <s v="055818208000180200"/>
    <x v="8"/>
    <x v="2"/>
    <s v="Habilitación Viviendas Metrosur"/>
    <x v="0"/>
    <x v="0"/>
    <x v="3"/>
    <x v="1525"/>
    <s v="4 días 18:00"/>
    <x v="1248"/>
    <x v="0"/>
    <s v="SIN DATO"/>
    <s v="SIN DATO"/>
    <s v="SIN DATO"/>
    <s v="SIN DATO"/>
    <n v="-75.601313360000006"/>
    <n v="6.2743032899999998"/>
    <s v="SUR-ENE"/>
    <x v="0"/>
    <s v="1"/>
    <x v="0"/>
  </r>
  <r>
    <x v="1538"/>
    <x v="2"/>
    <s v="NUEVO"/>
    <s v="ENENOR"/>
    <d v="2026-02-26T18:08:54"/>
    <x v="1527"/>
    <n v="1152211571"/>
    <s v="DANIEL MARTINEZ CERON"/>
    <s v="SIN DATOS"/>
    <s v="3006644869"/>
    <x v="1535"/>
    <x v="8"/>
    <s v="122023465000000005"/>
    <x v="8"/>
    <x v="4"/>
    <s v="Revisor Instal. Regadas Metrosur"/>
    <x v="1"/>
    <x v="0"/>
    <x v="1"/>
    <x v="1526"/>
    <s v="4 días 18:08"/>
    <x v="1249"/>
    <x v="1"/>
    <s v="SIN DATO"/>
    <s v="SIN DATO"/>
    <s v="SIN DATO"/>
    <s v="SIN DATO"/>
    <n v="-75.517940999999993"/>
    <n v="6.2111299999999998"/>
    <s v="SUR-ENE"/>
    <x v="0"/>
    <s v="1"/>
    <x v="1"/>
  </r>
  <r>
    <x v="1539"/>
    <x v="1"/>
    <s v="NUEVO"/>
    <s v="ENECNX"/>
    <d v="2026-02-26T18:17:52"/>
    <x v="1528"/>
    <n v="901236361"/>
    <s v="VALORES INMOBILIARIOS CINCO S.A.S"/>
    <s v="SIN DATOS"/>
    <s v="3215621332"/>
    <x v="1536"/>
    <x v="22"/>
    <s v="190607200580207000"/>
    <x v="22"/>
    <x v="3"/>
    <s v="Revisor Punto de Conexión Oriente"/>
    <x v="1"/>
    <x v="0"/>
    <x v="4"/>
    <x v="1527"/>
    <s v="4 días 18:17"/>
    <x v="1250"/>
    <x v="2"/>
    <s v="SIN DATO"/>
    <s v="SIN DATO"/>
    <s v="SIN DATO"/>
    <s v="SIN DATO"/>
    <n v="-75.519912309999995"/>
    <n v="6.1045137399999998"/>
    <s v="SUR-ENE"/>
    <x v="1"/>
    <s v="1"/>
    <x v="2"/>
  </r>
  <r>
    <x v="1540"/>
    <x v="1"/>
    <s v="NUEVO"/>
    <s v="ENECNX"/>
    <d v="2026-02-26T19:18:55"/>
    <x v="1529"/>
    <n v="43730113"/>
    <s v="MARIA DEL PILAR RESTREPO CADAVID"/>
    <s v="3130270"/>
    <s v="3226578534"/>
    <x v="1537"/>
    <x v="22"/>
    <s v="190607200610740000"/>
    <x v="22"/>
    <x v="3"/>
    <s v="Revisor Punto de Conexión Oriente"/>
    <x v="1"/>
    <x v="0"/>
    <x v="4"/>
    <x v="1528"/>
    <s v="4 días 19:18"/>
    <x v="1251"/>
    <x v="2"/>
    <s v="SIN DATO"/>
    <s v="SIN DATO"/>
    <s v="SIN DATO"/>
    <s v="SIN DATO"/>
    <n v="-75.502273669999994"/>
    <n v="6.0875079999999997"/>
    <s v="SUR-ENE"/>
    <x v="1"/>
    <s v="1"/>
    <x v="2"/>
  </r>
  <r>
    <x v="1541"/>
    <x v="0"/>
    <s v="NUEVO"/>
    <s v="ENEDOM"/>
    <d v="2026-02-26T19:19:51"/>
    <x v="1530"/>
    <n v="1033649734"/>
    <s v="JHON JAIRO JARAMILLO SERNA"/>
    <s v="2212576"/>
    <s v="3124650327"/>
    <x v="1538"/>
    <x v="8"/>
    <s v="055226246400120401"/>
    <x v="8"/>
    <x v="2"/>
    <s v="Habilitación Viviendas Metrosur"/>
    <x v="0"/>
    <x v="0"/>
    <x v="3"/>
    <x v="1529"/>
    <s v="4 días 19:19"/>
    <x v="1252"/>
    <x v="0"/>
    <s v="SIN DATO"/>
    <s v="SIN DATO"/>
    <s v="SIN DATO"/>
    <s v="SIN DATO"/>
    <n v="-75.546817000000004"/>
    <n v="6.2464000000000004"/>
    <s v="SUR-ENE"/>
    <x v="0"/>
    <s v="1"/>
    <x v="0"/>
  </r>
  <r>
    <x v="1542"/>
    <x v="4"/>
    <s v="NUEVO"/>
    <s v="ENEPRE"/>
    <d v="2026-02-26T20:14:00"/>
    <x v="1531"/>
    <n v="43288048"/>
    <s v="HILDA ROSA NOHAVA MONTOYA"/>
    <s v="SIN DATOS"/>
    <s v="3209859440"/>
    <x v="1539"/>
    <x v="8"/>
    <s v="086024301200830101"/>
    <x v="8"/>
    <x v="10"/>
    <s v="Energía Prepago Metrosur"/>
    <x v="0"/>
    <x v="0"/>
    <x v="7"/>
    <x v="1530"/>
    <s v="4 días 20:14"/>
    <x v="1253"/>
    <x v="1"/>
    <s v="SIN DATO"/>
    <s v="SIN DATO"/>
    <s v="SIN DATO"/>
    <s v="SIN DATO"/>
    <n v="-75.61461937"/>
    <n v="6.2761628399999996"/>
    <s v="SUR-ENE"/>
    <x v="0"/>
    <s v="1"/>
    <x v="1"/>
  </r>
  <r>
    <x v="1543"/>
    <x v="0"/>
    <s v="NUEVO"/>
    <s v="ENEDOM"/>
    <d v="2026-02-26T21:47:33"/>
    <x v="1532"/>
    <n v="42961182"/>
    <s v="LUZ MARLENY VELASQUEZ BEDOYA"/>
    <s v="SIN DATOS"/>
    <s v="3004215070"/>
    <x v="1540"/>
    <x v="0"/>
    <s v="076529009300160301"/>
    <x v="0"/>
    <x v="2"/>
    <s v="Habilitación Viviendas Metrosur"/>
    <x v="0"/>
    <x v="0"/>
    <x v="3"/>
    <x v="1531"/>
    <s v="4 días 21:47"/>
    <x v="1254"/>
    <x v="0"/>
    <s v="SIN DATO"/>
    <s v="SIN DATO"/>
    <s v="SIN DATO"/>
    <s v="SIN DATO"/>
    <n v="-75.605568199999993"/>
    <n v="6.1857274699999998"/>
    <s v="SUR-ENE"/>
    <x v="0"/>
    <s v="1"/>
    <x v="0"/>
  </r>
  <r>
    <x v="1544"/>
    <x v="1"/>
    <s v="NUEVO"/>
    <s v="ENECNX"/>
    <d v="2026-02-27T07:18:59"/>
    <x v="1533"/>
    <n v="71174795"/>
    <s v="REINALDO URIEL TOBON SUAREZ"/>
    <s v="SIN DATOS"/>
    <s v="3107466049"/>
    <x v="1541"/>
    <x v="77"/>
    <s v="190425200425120002"/>
    <x v="76"/>
    <x v="3"/>
    <s v="Region Nordeste"/>
    <x v="1"/>
    <x v="0"/>
    <x v="4"/>
    <x v="1532"/>
    <s v="3 días 07:18"/>
    <x v="1255"/>
    <x v="0"/>
    <s v="SIN DATO"/>
    <s v="SIN DATO"/>
    <s v="SIN DATO"/>
    <s v="SIN DATO"/>
    <n v="-74.785974069999995"/>
    <n v="6.5437078800000004"/>
    <s v="SUR-ENE"/>
    <x v="2"/>
    <s v="1"/>
    <x v="0"/>
  </r>
  <r>
    <x v="1545"/>
    <x v="0"/>
    <s v="NUEVO"/>
    <s v="ENERES"/>
    <d v="2026-02-27T07:23:59"/>
    <x v="1534"/>
    <n v="8029712"/>
    <s v="DAVID ALEJANDRO GUTIERREZ"/>
    <s v="2562322"/>
    <s v="3113555048"/>
    <x v="1542"/>
    <x v="8"/>
    <s v="040811001100230318"/>
    <x v="8"/>
    <x v="1"/>
    <s v="Revisor Instal. Regadas Metrosur"/>
    <x v="0"/>
    <x v="0"/>
    <x v="0"/>
    <x v="1533"/>
    <s v="3 días 07:23"/>
    <x v="819"/>
    <x v="1"/>
    <s v="SIN DATO"/>
    <s v="SIN DATO"/>
    <s v="SIN DATO"/>
    <s v="SIN DATO"/>
    <n v="-75.604107920000004"/>
    <n v="6.2101752599999998"/>
    <s v="SUR-ENE"/>
    <x v="0"/>
    <s v="1"/>
    <x v="1"/>
  </r>
  <r>
    <x v="1546"/>
    <x v="0"/>
    <s v="NUEVO"/>
    <s v="ENERES"/>
    <d v="2026-02-27T07:24:40"/>
    <x v="1535"/>
    <n v="1036928336"/>
    <s v="JOSE DARLY MARTINEZ MARTINEZ"/>
    <s v="SIN DATOS"/>
    <s v="3145427917"/>
    <x v="1543"/>
    <x v="23"/>
    <s v="335519404000450122"/>
    <x v="23"/>
    <x v="1"/>
    <s v="Revisor Instalac. Regadas Oriente"/>
    <x v="0"/>
    <x v="0"/>
    <x v="0"/>
    <x v="1534"/>
    <s v="3 días 07:24"/>
    <x v="1256"/>
    <x v="1"/>
    <s v="SIN DATO"/>
    <s v="SIN DATO"/>
    <s v="SIN DATO"/>
    <s v="SIN DATO"/>
    <n v="-75.374124460000004"/>
    <n v="6.1610930499999998"/>
    <s v="SUR-ENE"/>
    <x v="1"/>
    <s v="1"/>
    <x v="1"/>
  </r>
  <r>
    <x v="1547"/>
    <x v="0"/>
    <s v="CAMBI"/>
    <s v="ENERES"/>
    <d v="2026-02-27T07:27:37"/>
    <x v="1536"/>
    <n v="1039885607"/>
    <s v="JULIO CESAR BEDOYA SIERRA"/>
    <s v="8853634"/>
    <s v="3148019152"/>
    <x v="1544"/>
    <x v="8"/>
    <s v="050821207100490129"/>
    <x v="8"/>
    <x v="5"/>
    <s v="METROSUR Vin. Leg. Ref. Concentrada"/>
    <x v="0"/>
    <x v="0"/>
    <x v="0"/>
    <x v="1535"/>
    <s v="3 días 07:27"/>
    <x v="1257"/>
    <x v="1"/>
    <s v="SIN DATO"/>
    <s v="SIN DATO"/>
    <s v="SIN DATO"/>
    <s v="SIN DATO"/>
    <n v="-75.603980000000007"/>
    <n v="6.2200863100000001"/>
    <s v="SUR-ENE"/>
    <x v="0"/>
    <s v="2"/>
    <x v="1"/>
  </r>
  <r>
    <x v="1548"/>
    <x v="4"/>
    <s v="NUEVO"/>
    <s v="ENEPRE"/>
    <d v="2026-02-27T07:40:51"/>
    <x v="1537"/>
    <n v="71981486"/>
    <s v="LUIS HELMER ARBOLEDA QUINTERO"/>
    <s v="SIN DATOS"/>
    <s v="3113421021"/>
    <x v="1545"/>
    <x v="41"/>
    <s v="190234200794260001"/>
    <x v="40"/>
    <x v="2"/>
    <s v="SIN DATOS"/>
    <x v="1"/>
    <x v="1"/>
    <x v="6"/>
    <x v="1536"/>
    <s v="3 días 15:43"/>
    <x v="1258"/>
    <x v="1"/>
    <s v="SIN DATO"/>
    <s v="SIN DATO"/>
    <s v="SIN DATO"/>
    <s v="SIN DATO"/>
    <n v="-76.101027790000003"/>
    <n v="6.9722618399999998"/>
    <s v="SUR-ENE"/>
    <x v="4"/>
    <s v="1"/>
    <x v="1"/>
  </r>
  <r>
    <x v="1549"/>
    <x v="1"/>
    <s v="NUEVO"/>
    <s v="ENECNX"/>
    <d v="2026-02-27T07:49:16"/>
    <x v="1538"/>
    <n v="800093117"/>
    <s v="ARQUITECTURA Y CONCRETO S A.S."/>
    <s v="3123618"/>
    <s v="3226544010"/>
    <x v="1546"/>
    <x v="8"/>
    <s v="040319005001000000"/>
    <x v="8"/>
    <x v="3"/>
    <s v="Revisor Puntos de Conexión Metrosur"/>
    <x v="0"/>
    <x v="0"/>
    <x v="4"/>
    <x v="1537"/>
    <s v="3 días 07:49"/>
    <x v="1259"/>
    <x v="0"/>
    <s v="SIN DATO"/>
    <s v="SIN DATO"/>
    <s v="SIN DATO"/>
    <s v="SIN DATO"/>
    <n v="-75.571155200000007"/>
    <n v="6.19325803"/>
    <s v="SUR-ENE"/>
    <x v="0"/>
    <s v="1"/>
    <x v="0"/>
  </r>
  <r>
    <x v="1550"/>
    <x v="0"/>
    <s v="NUEVO"/>
    <s v="ENEDOM"/>
    <d v="2026-02-27T07:55:54"/>
    <x v="1539"/>
    <n v="1128442257"/>
    <s v="LEIDY YURANI GARCIA BERMUDEZ"/>
    <s v="2511858"/>
    <s v="3116697373"/>
    <x v="1547"/>
    <x v="8"/>
    <s v="054115000100650301"/>
    <x v="8"/>
    <x v="2"/>
    <s v="Habilitación Viviendas Metrosur"/>
    <x v="0"/>
    <x v="0"/>
    <x v="3"/>
    <x v="1538"/>
    <s v="3 días 07:55"/>
    <x v="1260"/>
    <x v="0"/>
    <s v="SIN DATO"/>
    <s v="SIN DATO"/>
    <s v="SIN DATO"/>
    <s v="SIN DATO"/>
    <n v="-75.543143880000002"/>
    <n v="6.2299944600000003"/>
    <s v="SUR-ENE"/>
    <x v="0"/>
    <s v="1"/>
    <x v="0"/>
  </r>
  <r>
    <x v="1551"/>
    <x v="1"/>
    <s v="NUEVO"/>
    <s v="ENECNX"/>
    <d v="2026-02-27T08:00:28"/>
    <x v="1540"/>
    <n v="890907106"/>
    <s v="MUNICIPIO ENVIGADO"/>
    <s v="3394018"/>
    <s v="3053390779"/>
    <x v="1548"/>
    <x v="10"/>
    <s v="025424000000098000"/>
    <x v="10"/>
    <x v="3"/>
    <s v="Revisor Puntos de Conexión Metrosur"/>
    <x v="0"/>
    <x v="0"/>
    <x v="4"/>
    <x v="1539"/>
    <s v="3 días 08:00"/>
    <x v="1261"/>
    <x v="0"/>
    <s v="SIN DATO"/>
    <s v="SIN DATO"/>
    <s v="SIN DATO"/>
    <s v="SIN DATO"/>
    <n v="-75.546760286999998"/>
    <n v="6.15418410400002"/>
    <s v="SUR-ENE"/>
    <x v="0"/>
    <s v="1"/>
    <x v="0"/>
  </r>
  <r>
    <x v="1552"/>
    <x v="0"/>
    <s v="NUEVO"/>
    <s v="ENERES"/>
    <d v="2026-02-27T08:02:04"/>
    <x v="1541"/>
    <n v="70565658"/>
    <s v="JOHNSON EMILIO MENA GUERRERO"/>
    <s v="2364853"/>
    <s v="3127612798"/>
    <x v="1549"/>
    <x v="8"/>
    <s v="081113001100120201"/>
    <x v="8"/>
    <x v="1"/>
    <s v="Revisor Instal. Regadas Metrosur"/>
    <x v="0"/>
    <x v="0"/>
    <x v="0"/>
    <x v="1540"/>
    <s v="3 días 08:02"/>
    <x v="1262"/>
    <x v="1"/>
    <s v="SIN DATO"/>
    <s v="SIN DATO"/>
    <s v="SIN DATO"/>
    <s v="SIN DATO"/>
    <n v="-75.634615999999994"/>
    <n v="6.2198799999999999"/>
    <s v="SUR-ENE"/>
    <x v="0"/>
    <s v="1"/>
    <x v="1"/>
  </r>
  <r>
    <x v="1553"/>
    <x v="0"/>
    <s v="NUEVO"/>
    <s v="ENERES"/>
    <d v="2026-02-27T08:02:07"/>
    <x v="1542"/>
    <n v="1036783588"/>
    <s v="YENNIFER ANDREA ARIAS GONZALEZ"/>
    <s v="SIN DATOS"/>
    <s v="3138180377"/>
    <x v="1550"/>
    <x v="19"/>
    <s v="190400200582563001"/>
    <x v="19"/>
    <x v="1"/>
    <s v="Revisor Instalac. Regadas Oriente"/>
    <x v="1"/>
    <x v="0"/>
    <x v="1"/>
    <x v="1541"/>
    <s v="3 días 08:02"/>
    <x v="1263"/>
    <x v="1"/>
    <s v="SIN DATO"/>
    <s v="SIN DATO"/>
    <s v="SIN DATO"/>
    <s v="SIN DATO"/>
    <n v="-75.34684498"/>
    <n v="5.9497211200000004"/>
    <s v="SUR-ENE"/>
    <x v="1"/>
    <s v="1"/>
    <x v="1"/>
  </r>
  <r>
    <x v="1554"/>
    <x v="0"/>
    <s v="NUEVO"/>
    <s v="ENERES"/>
    <d v="2026-02-27T08:09:41"/>
    <x v="1543"/>
    <n v="8283268"/>
    <s v="LUIS CARLOS ALZATE MARIN"/>
    <s v="2164049"/>
    <s v="3122190860"/>
    <x v="1551"/>
    <x v="8"/>
    <s v="053319104001270401"/>
    <x v="8"/>
    <x v="1"/>
    <s v="Revisor Instal. Regadas Metrosur"/>
    <x v="0"/>
    <x v="0"/>
    <x v="0"/>
    <x v="1542"/>
    <s v="3 días 08:09"/>
    <x v="1264"/>
    <x v="1"/>
    <s v="3/03/2026 13:52:00"/>
    <s v="LEGALIZADO"/>
    <s v="ROBINSON ANDRES ALVAREZ GRAJALES"/>
    <s v="Legalizado"/>
    <n v="-75.560954539999997"/>
    <n v="6.2365760000000003"/>
    <s v="SUR-ENE"/>
    <x v="0"/>
    <s v="1"/>
    <x v="1"/>
  </r>
  <r>
    <x v="1555"/>
    <x v="1"/>
    <s v="NUEVO"/>
    <s v="ENECNX"/>
    <d v="2026-02-27T08:10:54"/>
    <x v="1544"/>
    <n v="1001748127"/>
    <s v="ASTRID VIVIANA MARIN SANCHEZ"/>
    <s v="SIN DATOS"/>
    <s v="3203836627"/>
    <x v="1552"/>
    <x v="1"/>
    <s v="190319207564110002"/>
    <x v="1"/>
    <x v="3"/>
    <s v="Revisor Punto de Conexión Oriente"/>
    <x v="1"/>
    <x v="0"/>
    <x v="4"/>
    <x v="1543"/>
    <s v="3 días 08:10"/>
    <x v="1265"/>
    <x v="0"/>
    <s v="SIN DATO"/>
    <s v="SIN DATO"/>
    <s v="SIN DATO"/>
    <s v="SIN DATO"/>
    <n v="-75.380228750000001"/>
    <n v="6.3661216400000002"/>
    <s v="SUR-ENE"/>
    <x v="1"/>
    <s v="1"/>
    <x v="0"/>
  </r>
  <r>
    <x v="1556"/>
    <x v="0"/>
    <s v="NUEVO"/>
    <s v="ENERES"/>
    <d v="2026-02-27T08:13:42"/>
    <x v="1545"/>
    <n v="30412689"/>
    <s v="LUZ ADRIANA CRUZ VELEZ"/>
    <s v="SIN DATOS"/>
    <s v="3206109427"/>
    <x v="1553"/>
    <x v="8"/>
    <s v="054310108200730402"/>
    <x v="8"/>
    <x v="1"/>
    <s v="Revisor Instal. Regadas Metrosur"/>
    <x v="0"/>
    <x v="0"/>
    <x v="0"/>
    <x v="1544"/>
    <s v="3 días 08:13"/>
    <x v="1266"/>
    <x v="1"/>
    <s v="SIN DATO"/>
    <s v="SIN DATO"/>
    <s v="SIN DATO"/>
    <s v="SIN DATO"/>
    <n v="-75.562476320000002"/>
    <n v="6.2392860199999998"/>
    <s v="SUR-ENE"/>
    <x v="0"/>
    <s v="1"/>
    <x v="1"/>
  </r>
  <r>
    <x v="1557"/>
    <x v="0"/>
    <s v="NUEVO"/>
    <s v="ENERES"/>
    <d v="2026-02-27T08:15:01"/>
    <x v="1546"/>
    <n v="1128394469"/>
    <s v="OSCAR STIVEN SANCHEZ GOMEZ"/>
    <s v="SIN DATOS"/>
    <s v="3052528131"/>
    <x v="1554"/>
    <x v="8"/>
    <s v="147055840000000404"/>
    <x v="8"/>
    <x v="1"/>
    <s v="Revisor Instal. Regadas Metrosur"/>
    <x v="1"/>
    <x v="0"/>
    <x v="1"/>
    <x v="1545"/>
    <s v="3 días 08:15"/>
    <x v="1267"/>
    <x v="1"/>
    <s v="SIN DATO"/>
    <s v="SIN DATO"/>
    <s v="SIN DATO"/>
    <s v="SIN DATO"/>
    <n v="-75.641176999999999"/>
    <n v="6.2896020000000004"/>
    <s v="SUR-ENE"/>
    <x v="0"/>
    <s v="1"/>
    <x v="1"/>
  </r>
  <r>
    <x v="1558"/>
    <x v="0"/>
    <s v="NUEVO"/>
    <s v="ENERES"/>
    <d v="2026-02-27T08:18:07"/>
    <x v="1547"/>
    <n v="70565658"/>
    <s v="JOHNSON EMILIO MENA GUERRERO"/>
    <s v="2364853"/>
    <s v="3127612798"/>
    <x v="1555"/>
    <x v="8"/>
    <s v="081113001100120202"/>
    <x v="8"/>
    <x v="1"/>
    <s v="Revisor Instal. Regadas Metrosur"/>
    <x v="0"/>
    <x v="0"/>
    <x v="0"/>
    <x v="1546"/>
    <s v="3 días 08:18"/>
    <x v="1268"/>
    <x v="1"/>
    <s v="SIN DATO"/>
    <s v="SIN DATO"/>
    <s v="SIN DATO"/>
    <s v="SIN DATO"/>
    <n v="-75.634615999999994"/>
    <n v="6.2198799999999999"/>
    <s v="SUR-ENE"/>
    <x v="0"/>
    <s v="1"/>
    <x v="1"/>
  </r>
  <r>
    <x v="1559"/>
    <x v="0"/>
    <s v="NUEVO"/>
    <s v="ENERES"/>
    <d v="2026-02-27T08:19:24"/>
    <x v="1548"/>
    <n v="1002146385"/>
    <s v="DUVAN ANDRES MUÑOZ CAÑAS"/>
    <s v="SIN DATOS"/>
    <s v="3013628890"/>
    <x v="1556"/>
    <x v="2"/>
    <s v="190736103370415001"/>
    <x v="2"/>
    <x v="1"/>
    <s v="Region Nordeste"/>
    <x v="0"/>
    <x v="0"/>
    <x v="0"/>
    <x v="1547"/>
    <s v="3 días 08:19"/>
    <x v="1269"/>
    <x v="1"/>
    <s v="SIN DATO"/>
    <s v="SIN DATO"/>
    <s v="SIN DATO"/>
    <s v="SIN DATO"/>
    <n v="-74.699610000000007"/>
    <n v="7.0853330000000003"/>
    <s v="SUR-ENE"/>
    <x v="2"/>
    <s v="1"/>
    <x v="1"/>
  </r>
  <r>
    <x v="1560"/>
    <x v="0"/>
    <s v="NUEVO"/>
    <s v="ENERES"/>
    <d v="2026-02-27T08:20:08"/>
    <x v="1549"/>
    <n v="39441242"/>
    <s v="MARIA PETRONILA RODRIGUEZ HERNANDEZ"/>
    <s v="SIN DATOS"/>
    <s v="3206269351"/>
    <x v="1557"/>
    <x v="7"/>
    <s v="190318203077290002"/>
    <x v="7"/>
    <x v="1"/>
    <s v="Revisor Instalac. Regadas Oriente"/>
    <x v="1"/>
    <x v="0"/>
    <x v="1"/>
    <x v="1548"/>
    <s v="3 días 08:20"/>
    <x v="1270"/>
    <x v="1"/>
    <s v="SIN DATO"/>
    <s v="SIN DATO"/>
    <s v="SIN DATO"/>
    <s v="SIN DATO"/>
    <n v="-75.454287399999998"/>
    <n v="6.3001053300000001"/>
    <s v="SUR-ENE"/>
    <x v="1"/>
    <s v="1"/>
    <x v="1"/>
  </r>
  <r>
    <x v="1561"/>
    <x v="0"/>
    <s v="NUEVO"/>
    <s v="ENERES"/>
    <d v="2026-02-27T08:22:32"/>
    <x v="1550"/>
    <n v="71385756"/>
    <s v="HAMILTON SMIT CARMONA BARRERA"/>
    <s v="SIN DATOS"/>
    <s v="3002326535"/>
    <x v="1558"/>
    <x v="8"/>
    <s v="122007550000000002"/>
    <x v="8"/>
    <x v="1"/>
    <s v="METROSUR Vin. Leg. Ref. Concentrada"/>
    <x v="1"/>
    <x v="0"/>
    <x v="1"/>
    <x v="1549"/>
    <s v="3 días 08:22"/>
    <x v="1271"/>
    <x v="1"/>
    <s v="SIN DATO"/>
    <s v="SIN DATO"/>
    <s v="SIN DATO"/>
    <s v="SIN DATO"/>
    <n v="-75.516379209999997"/>
    <n v="6.2387185199999999"/>
    <s v="SUR-ENE"/>
    <x v="0"/>
    <s v="1"/>
    <x v="1"/>
  </r>
  <r>
    <x v="1562"/>
    <x v="0"/>
    <s v="NUEVO"/>
    <s v="ENERES"/>
    <d v="2026-02-27T08:23:57"/>
    <x v="1551"/>
    <n v="1046909043"/>
    <s v="ANA MILENA PALACIO SEGURO"/>
    <s v="SIN DATOS"/>
    <s v="3206981294"/>
    <x v="1559"/>
    <x v="2"/>
    <s v="190736103370415002"/>
    <x v="2"/>
    <x v="1"/>
    <s v="Region Nordeste"/>
    <x v="0"/>
    <x v="0"/>
    <x v="0"/>
    <x v="1550"/>
    <s v="3 días 08:23"/>
    <x v="1272"/>
    <x v="1"/>
    <s v="SIN DATO"/>
    <s v="SIN DATO"/>
    <s v="SIN DATO"/>
    <s v="SIN DATO"/>
    <n v="-74.699610000000007"/>
    <n v="7.0853330000000003"/>
    <s v="SUR-ENE"/>
    <x v="2"/>
    <s v="1"/>
    <x v="1"/>
  </r>
  <r>
    <x v="1563"/>
    <x v="0"/>
    <s v="NUEVO"/>
    <s v="ENERES"/>
    <d v="2026-02-27T08:25:38"/>
    <x v="1552"/>
    <n v="1035390400"/>
    <s v="ELKIN ALONSO OCHOA RAVE"/>
    <s v="SIN DATOS"/>
    <s v="3148147372"/>
    <x v="1560"/>
    <x v="29"/>
    <s v="190657200223480005"/>
    <x v="29"/>
    <x v="1"/>
    <s v="Region Nordeste"/>
    <x v="1"/>
    <x v="0"/>
    <x v="1"/>
    <x v="1551"/>
    <s v="3 días 08:25"/>
    <x v="1273"/>
    <x v="1"/>
    <s v="SIN DATO"/>
    <s v="SIN DATO"/>
    <s v="SIN DATO"/>
    <s v="SIN DATO"/>
    <n v="-74.936541000000005"/>
    <n v="6.4510399999999999"/>
    <s v="SUR-ENE"/>
    <x v="2"/>
    <s v="1"/>
    <x v="1"/>
  </r>
  <r>
    <x v="1564"/>
    <x v="0"/>
    <s v="NUEVO"/>
    <s v="ENEDOM"/>
    <d v="2026-02-27T08:28:09"/>
    <x v="1553"/>
    <n v="1027947365"/>
    <s v="YURLENIS CORDOBA ARBOLEDA"/>
    <s v="5041963"/>
    <s v="3115690598"/>
    <x v="1561"/>
    <x v="8"/>
    <s v="055229109100020102"/>
    <x v="8"/>
    <x v="2"/>
    <s v="Habilitación Viviendas Metrosur"/>
    <x v="0"/>
    <x v="0"/>
    <x v="3"/>
    <x v="1552"/>
    <s v="3 días 08:28"/>
    <x v="1274"/>
    <x v="0"/>
    <s v="SIN DATO"/>
    <s v="SIN DATO"/>
    <s v="SIN DATO"/>
    <s v="SIN DATO"/>
    <n v="-75.549860559999999"/>
    <n v="6.2511144400000003"/>
    <s v="SUR-ENE"/>
    <x v="0"/>
    <s v="1"/>
    <x v="0"/>
  </r>
  <r>
    <x v="1565"/>
    <x v="0"/>
    <s v="NUEVO"/>
    <s v="ENERES"/>
    <d v="2026-02-27T08:28:15"/>
    <x v="1554"/>
    <n v="41872052"/>
    <s v="DIANA MARCELA HOLGUIN ROLDAN"/>
    <s v="SIN DATOS"/>
    <s v="3117751803"/>
    <x v="1562"/>
    <x v="2"/>
    <s v="190736103370415003"/>
    <x v="2"/>
    <x v="1"/>
    <s v="Region Nordeste"/>
    <x v="0"/>
    <x v="0"/>
    <x v="0"/>
    <x v="1553"/>
    <s v="3 días 08:28"/>
    <x v="1275"/>
    <x v="1"/>
    <s v="SIN DATO"/>
    <s v="SIN DATO"/>
    <s v="SIN DATO"/>
    <s v="SIN DATO"/>
    <n v="-74.699610000000007"/>
    <n v="7.0853330000000003"/>
    <s v="SUR-ENE"/>
    <x v="2"/>
    <s v="1"/>
    <x v="1"/>
  </r>
  <r>
    <x v="1566"/>
    <x v="0"/>
    <s v="NUEVO"/>
    <s v="ENERES"/>
    <d v="2026-02-27T08:29:13"/>
    <x v="1555"/>
    <n v="1041234316"/>
    <s v="JUAN DAVID MARIN ZULUAGA"/>
    <s v="SIN DATOS"/>
    <s v="3117271484"/>
    <x v="1563"/>
    <x v="4"/>
    <s v="371120001000260201"/>
    <x v="4"/>
    <x v="1"/>
    <s v="Revisor Instalac. Regadas Oriente"/>
    <x v="0"/>
    <x v="0"/>
    <x v="0"/>
    <x v="1554"/>
    <s v="3 días 08:29"/>
    <x v="531"/>
    <x v="1"/>
    <s v="SIN DATO"/>
    <s v="SIN DATO"/>
    <s v="SIN DATO"/>
    <s v="SIN DATO"/>
    <n v="-75.236877219999997"/>
    <n v="6.2156309600000004"/>
    <s v="SUR-ENE"/>
    <x v="1"/>
    <s v="1"/>
    <x v="1"/>
  </r>
  <r>
    <x v="1567"/>
    <x v="0"/>
    <s v="NUEVO"/>
    <s v="ENERES"/>
    <d v="2026-02-27T08:30:00"/>
    <x v="1556"/>
    <n v="1033343197"/>
    <s v="JENNIFER JERALDIN LONDOÑO RIVERA"/>
    <s v="SIN DATOS"/>
    <s v="3216053651"/>
    <x v="1564"/>
    <x v="37"/>
    <s v="161110400000007001"/>
    <x v="36"/>
    <x v="1"/>
    <s v="Revisor Instal. Regadas Metrosur"/>
    <x v="1"/>
    <x v="0"/>
    <x v="1"/>
    <x v="1555"/>
    <s v="3 días 08:30"/>
    <x v="1276"/>
    <x v="1"/>
    <s v="3/03/2026 22:19:51"/>
    <s v="ANULADO"/>
    <s v="JUAN SEBASTIAN AGUILAR FONSECA"/>
    <s v="605 Requiere movimiento de redes red 7,6 pasa por encima de plancha futuro de construcción."/>
    <n v="-75.625189250000005"/>
    <n v="6.0862940500000002"/>
    <s v="SUR-ENE"/>
    <x v="0"/>
    <s v="1"/>
    <x v="1"/>
  </r>
  <r>
    <x v="1568"/>
    <x v="0"/>
    <s v="NUEVO"/>
    <s v="ENERES"/>
    <d v="2026-02-27T08:30:34"/>
    <x v="1557"/>
    <n v="1035390400"/>
    <s v="ELKIN ALONSO OCHOA RAVE"/>
    <s v="SIN DATOS"/>
    <s v="3148147372"/>
    <x v="1565"/>
    <x v="29"/>
    <s v="190657200223480006"/>
    <x v="29"/>
    <x v="1"/>
    <s v="Region Nordeste"/>
    <x v="1"/>
    <x v="0"/>
    <x v="1"/>
    <x v="1556"/>
    <s v="3 días 08:30"/>
    <x v="1276"/>
    <x v="1"/>
    <s v="SIN DATO"/>
    <s v="SIN DATO"/>
    <s v="SIN DATO"/>
    <s v="SIN DATO"/>
    <n v="-74.936541000000005"/>
    <n v="6.4510399999999999"/>
    <s v="SUR-ENE"/>
    <x v="2"/>
    <s v="1"/>
    <x v="1"/>
  </r>
  <r>
    <x v="1569"/>
    <x v="0"/>
    <s v="NUEVO"/>
    <s v="ENEDOM"/>
    <d v="2026-02-27T08:30:53"/>
    <x v="1558"/>
    <n v="1027947365"/>
    <s v="YURLENIS CORDOBA ARBOLEDA"/>
    <s v="5041963"/>
    <s v="3115690598"/>
    <x v="1566"/>
    <x v="8"/>
    <s v="055229109100020104"/>
    <x v="8"/>
    <x v="2"/>
    <s v="Habilitación Viviendas Metrosur"/>
    <x v="0"/>
    <x v="0"/>
    <x v="3"/>
    <x v="1557"/>
    <s v="3 días 08:30"/>
    <x v="1277"/>
    <x v="0"/>
    <s v="SIN DATO"/>
    <s v="SIN DATO"/>
    <s v="SIN DATO"/>
    <s v="SIN DATO"/>
    <n v="-75.549860559999999"/>
    <n v="6.2511144400000003"/>
    <s v="SUR-ENE"/>
    <x v="0"/>
    <s v="1"/>
    <x v="0"/>
  </r>
  <r>
    <x v="1570"/>
    <x v="0"/>
    <s v="NUEVO"/>
    <s v="ENEDOM"/>
    <d v="2026-02-27T08:31:47"/>
    <x v="1559"/>
    <n v="32144721"/>
    <s v="SANDRA MILENA ARANGO"/>
    <s v="SIN DATOS"/>
    <s v="3148965584"/>
    <x v="1567"/>
    <x v="8"/>
    <s v="055229109001030000"/>
    <x v="8"/>
    <x v="2"/>
    <s v="Habilitación Viviendas Metrosur"/>
    <x v="0"/>
    <x v="0"/>
    <x v="3"/>
    <x v="1558"/>
    <s v="3 días 08:31"/>
    <x v="116"/>
    <x v="0"/>
    <s v="SIN DATO"/>
    <s v="SIN DATO"/>
    <s v="SIN DATO"/>
    <s v="SIN DATO"/>
    <n v="-75.550105000000002"/>
    <n v="6.2510789999999998"/>
    <s v="SUR-ENE"/>
    <x v="0"/>
    <s v="1"/>
    <x v="0"/>
  </r>
  <r>
    <x v="1571"/>
    <x v="0"/>
    <s v="NUEVO"/>
    <s v="ENERES"/>
    <d v="2026-02-27T08:35:59"/>
    <x v="1560"/>
    <n v="1033343197"/>
    <s v="JENNIFER JERALDIN LONDOÑO RIVERA"/>
    <s v="SIN DATOS"/>
    <s v="3216053651"/>
    <x v="1568"/>
    <x v="37"/>
    <s v="161110400000007002"/>
    <x v="36"/>
    <x v="1"/>
    <s v="Revisor Instal. Regadas Metrosur"/>
    <x v="1"/>
    <x v="0"/>
    <x v="1"/>
    <x v="1559"/>
    <s v="3 días 08:35"/>
    <x v="1278"/>
    <x v="1"/>
    <s v="3/03/2026 22:02:49"/>
    <s v="ANULADO"/>
    <s v="JUAN SEBASTIAN AGUILAR FONSECA"/>
    <s v="605 Requiere movimiento de redes red 7,6 pasa por encima de plancha futuro de construcción."/>
    <n v="-75.625189250000005"/>
    <n v="6.0862940500000002"/>
    <s v="SUR-ENE"/>
    <x v="0"/>
    <s v="1"/>
    <x v="1"/>
  </r>
  <r>
    <x v="1572"/>
    <x v="0"/>
    <s v="NUEVO"/>
    <s v="ENERES"/>
    <d v="2026-02-27T08:38:02"/>
    <x v="1561"/>
    <n v="43856048"/>
    <s v="YORLADY FAINORY SANTA MARIN"/>
    <s v="SIN DATOS"/>
    <s v="3226189403"/>
    <x v="1569"/>
    <x v="1"/>
    <s v="190674200598650003"/>
    <x v="1"/>
    <x v="1"/>
    <s v="Revisor Instalac. Regadas Oriente"/>
    <x v="1"/>
    <x v="0"/>
    <x v="1"/>
    <x v="1560"/>
    <s v="3 días 08:38"/>
    <x v="1279"/>
    <x v="1"/>
    <s v="SIN DATO"/>
    <s v="SIN DATO"/>
    <s v="SIN DATO"/>
    <s v="SIN DATO"/>
    <n v="-75.348111329999995"/>
    <n v="6.3023533299999999"/>
    <s v="SUR-ENE"/>
    <x v="1"/>
    <s v="1"/>
    <x v="1"/>
  </r>
  <r>
    <x v="1573"/>
    <x v="1"/>
    <s v="NUEVO"/>
    <s v="ENECNX"/>
    <d v="2026-02-27T08:38:56"/>
    <x v="1562"/>
    <n v="71491572"/>
    <s v="JHON JAIRO JIMENEZ HERNANDEZ"/>
    <s v="SIN DATOS"/>
    <s v="3117319200"/>
    <x v="1570"/>
    <x v="43"/>
    <s v="190756100827800004"/>
    <x v="42"/>
    <x v="3"/>
    <s v="Revisor Punto de Conexión Oriente"/>
    <x v="0"/>
    <x v="0"/>
    <x v="4"/>
    <x v="1561"/>
    <s v="3 días 08:38"/>
    <x v="1280"/>
    <x v="0"/>
    <s v="SIN DATO"/>
    <s v="SIN DATO"/>
    <s v="SIN DATO"/>
    <s v="SIN DATO"/>
    <n v="-75.294088639999998"/>
    <n v="5.71629013"/>
    <s v="SUR-ENE"/>
    <x v="1"/>
    <s v="1"/>
    <x v="0"/>
  </r>
  <r>
    <x v="1574"/>
    <x v="0"/>
    <s v="CAMBI"/>
    <s v="ENERES"/>
    <d v="2026-02-27T08:39:35"/>
    <x v="1563"/>
    <n v="71604078"/>
    <s v="LUIS JAVIER MUÑETONES ALVAREZ"/>
    <s v="SIN DATOS"/>
    <s v="3113117503"/>
    <x v="1571"/>
    <x v="77"/>
    <s v="190425200813450000"/>
    <x v="76"/>
    <x v="5"/>
    <s v="Region Nordeste"/>
    <x v="1"/>
    <x v="0"/>
    <x v="1"/>
    <x v="1562"/>
    <s v="3 días 08:39"/>
    <x v="1281"/>
    <x v="1"/>
    <s v="SIN DATO"/>
    <s v="SIN DATO"/>
    <s v="SIN DATO"/>
    <s v="SIN DATO"/>
    <n v="-74.832302659999996"/>
    <n v="6.5600745299999996"/>
    <s v="SUR-ENE"/>
    <x v="2"/>
    <s v="2"/>
    <x v="1"/>
  </r>
  <r>
    <x v="1575"/>
    <x v="0"/>
    <s v="NUEVO"/>
    <s v="ENERES"/>
    <d v="2026-02-27T08:40:50"/>
    <x v="1564"/>
    <n v="70565658"/>
    <s v="JOHNSON EMILIO MENA GUERRERO"/>
    <s v="2364853"/>
    <s v="3127612798"/>
    <x v="1572"/>
    <x v="8"/>
    <s v="081113001100120301"/>
    <x v="8"/>
    <x v="1"/>
    <s v="Revisor Instal. Regadas Metrosur"/>
    <x v="0"/>
    <x v="0"/>
    <x v="0"/>
    <x v="1563"/>
    <s v="3 días 08:40"/>
    <x v="1282"/>
    <x v="1"/>
    <s v="SIN DATO"/>
    <s v="SIN DATO"/>
    <s v="SIN DATO"/>
    <s v="SIN DATO"/>
    <n v="-75.634615999999994"/>
    <n v="6.2198799999999999"/>
    <s v="SUR-ENE"/>
    <x v="0"/>
    <s v="1"/>
    <x v="1"/>
  </r>
  <r>
    <x v="1576"/>
    <x v="1"/>
    <s v="NUEVO"/>
    <s v="ENECNX"/>
    <d v="2026-02-27T08:41:10"/>
    <x v="1565"/>
    <n v="1038404594"/>
    <s v="SERGIO ANDRES GOMEZ ZULUAGA"/>
    <s v="SIN DATOS"/>
    <s v="3125332530"/>
    <x v="1573"/>
    <x v="5"/>
    <s v="190440200580050001"/>
    <x v="5"/>
    <x v="3"/>
    <s v="Revisor Punto de Conexión Oriente"/>
    <x v="1"/>
    <x v="0"/>
    <x v="4"/>
    <x v="1564"/>
    <s v="3 días 08:41"/>
    <x v="838"/>
    <x v="0"/>
    <s v="SIN DATO"/>
    <s v="SIN DATO"/>
    <s v="SIN DATO"/>
    <s v="SIN DATO"/>
    <n v="-75.313191000000003"/>
    <n v="6.1207440000000002"/>
    <s v="SUR-ENE"/>
    <x v="1"/>
    <s v="1"/>
    <x v="0"/>
  </r>
  <r>
    <x v="1577"/>
    <x v="1"/>
    <s v="NUEVO"/>
    <s v="ENECNX"/>
    <d v="2026-02-27T08:42:56"/>
    <x v="1566"/>
    <n v="901771024"/>
    <s v="LA ESQUINA TOPS SAS"/>
    <s v="SIN DATOS"/>
    <s v="3001717772"/>
    <x v="1574"/>
    <x v="8"/>
    <s v="051412003500070000"/>
    <x v="8"/>
    <x v="3"/>
    <s v="Revisor Puntos de Conexión Metrosur"/>
    <x v="0"/>
    <x v="0"/>
    <x v="4"/>
    <x v="1565"/>
    <s v="3 días 08:42"/>
    <x v="1283"/>
    <x v="0"/>
    <s v="SIN DATO"/>
    <s v="SIN DATO"/>
    <s v="SIN DATO"/>
    <s v="SIN DATO"/>
    <n v="-75.572941929999999"/>
    <n v="6.2139356699999997"/>
    <s v="SUR-ENE"/>
    <x v="0"/>
    <s v="1"/>
    <x v="0"/>
  </r>
  <r>
    <x v="1578"/>
    <x v="0"/>
    <s v="NUEVO"/>
    <s v="ENEDOM"/>
    <d v="2026-02-27T08:43:12"/>
    <x v="1567"/>
    <n v="1007335788"/>
    <s v="LAURA CAMILA SILVA MUÑOZ"/>
    <s v="SIN DATOS"/>
    <s v="3234177593"/>
    <x v="1575"/>
    <x v="2"/>
    <s v="190735100265600001"/>
    <x v="2"/>
    <x v="2"/>
    <s v="Region Nordeste"/>
    <x v="0"/>
    <x v="0"/>
    <x v="3"/>
    <x v="1566"/>
    <s v="3 días 08:43"/>
    <x v="959"/>
    <x v="1"/>
    <s v="SIN DATO"/>
    <s v="SIN DATO"/>
    <s v="SIN DATO"/>
    <s v="SIN DATO"/>
    <n v="-74.704423030000001"/>
    <n v="7.0735785399999997"/>
    <s v="SUR-ENE"/>
    <x v="2"/>
    <s v="1"/>
    <x v="1"/>
  </r>
  <r>
    <x v="1579"/>
    <x v="2"/>
    <s v="CAMBI"/>
    <s v="ENENOR"/>
    <d v="2026-02-27T08:46:14"/>
    <x v="1568"/>
    <n v="71714435"/>
    <s v="LUIS CARLOS LONDOÑO VEGA"/>
    <s v="SIN DATOS"/>
    <s v="3117690522"/>
    <x v="1576"/>
    <x v="8"/>
    <s v="052517009000300201"/>
    <x v="8"/>
    <x v="9"/>
    <s v="METROSUR Vin. Leg. Ref. Concentrada"/>
    <x v="0"/>
    <x v="0"/>
    <x v="0"/>
    <x v="1567"/>
    <s v="3 días 08:46"/>
    <x v="1284"/>
    <x v="1"/>
    <s v="SIN DATO"/>
    <s v="SIN DATO"/>
    <s v="SIN DATO"/>
    <s v="SIN DATO"/>
    <n v="-75.582918520000007"/>
    <n v="6.2279628300000001"/>
    <s v="SUR-ENE"/>
    <x v="0"/>
    <s v="2"/>
    <x v="1"/>
  </r>
  <r>
    <x v="1580"/>
    <x v="0"/>
    <s v="NUEVO"/>
    <s v="ENERES"/>
    <d v="2026-02-27T08:49:21"/>
    <x v="1569"/>
    <n v="98456027"/>
    <s v="IVAN RODRIGO DAVILA RIOS"/>
    <s v="SIN DATOS"/>
    <s v="3136139226"/>
    <x v="1577"/>
    <x v="11"/>
    <s v="190377200680660001"/>
    <x v="11"/>
    <x v="1"/>
    <s v="Revisor Instalac. Regadas Oriente"/>
    <x v="1"/>
    <x v="0"/>
    <x v="1"/>
    <x v="1568"/>
    <s v="3 días 08:49"/>
    <x v="1285"/>
    <x v="1"/>
    <s v="SIN DATO"/>
    <s v="SIN DATO"/>
    <s v="SIN DATO"/>
    <s v="SIN DATO"/>
    <n v="-75.450170499999999"/>
    <n v="5.9417703299999998"/>
    <s v="SUR-ENE"/>
    <x v="1"/>
    <s v="1"/>
    <x v="1"/>
  </r>
  <r>
    <x v="1581"/>
    <x v="2"/>
    <s v="NUEVO"/>
    <s v="ENENOR"/>
    <d v="2026-02-27T08:50:51"/>
    <x v="1570"/>
    <n v="98460246"/>
    <s v="IVAN DARIO VARELAS GRACIANO"/>
    <s v="SIN DATOS"/>
    <s v="3217177710"/>
    <x v="1578"/>
    <x v="11"/>
    <s v="190375100688070010"/>
    <x v="11"/>
    <x v="4"/>
    <s v="Revisor Instalac. Regadas Oriente"/>
    <x v="0"/>
    <x v="0"/>
    <x v="0"/>
    <x v="1569"/>
    <s v="3 días 08:50"/>
    <x v="1286"/>
    <x v="1"/>
    <s v="SIN DATO"/>
    <s v="SIN DATO"/>
    <s v="SIN DATO"/>
    <s v="SIN DATO"/>
    <n v="-75.432074999999998"/>
    <n v="6.0201830000000003"/>
    <s v="SUR-ENE"/>
    <x v="1"/>
    <s v="1"/>
    <x v="1"/>
  </r>
  <r>
    <x v="1582"/>
    <x v="1"/>
    <s v="NUEVO"/>
    <s v="ENECNX"/>
    <d v="2026-02-27T08:51:59"/>
    <x v="1571"/>
    <n v="901236361"/>
    <s v="VALORES INMOBILIARIOS CINCO S.A.S"/>
    <s v="SIN DATOS"/>
    <s v="3215621332"/>
    <x v="1536"/>
    <x v="22"/>
    <s v="190607200580207000"/>
    <x v="22"/>
    <x v="3"/>
    <s v="Revisor Punto de Conexión Oriente"/>
    <x v="1"/>
    <x v="0"/>
    <x v="4"/>
    <x v="1570"/>
    <s v="3 días 08:51"/>
    <x v="1287"/>
    <x v="0"/>
    <s v="SIN DATO"/>
    <s v="SIN DATO"/>
    <s v="SIN DATO"/>
    <s v="SIN DATO"/>
    <n v="-75.519912309999995"/>
    <n v="6.1045137399999998"/>
    <s v="SUR-ENE"/>
    <x v="1"/>
    <s v="1"/>
    <x v="0"/>
  </r>
  <r>
    <x v="1583"/>
    <x v="1"/>
    <s v="NUEVO"/>
    <s v="ENECNX"/>
    <d v="2026-02-27T08:57:47"/>
    <x v="1572"/>
    <n v="21708387"/>
    <s v="BLANCA LUCERO ACEVEDO"/>
    <s v="SIN DATOS"/>
    <s v="3216144753"/>
    <x v="1579"/>
    <x v="40"/>
    <s v="190042200590265000"/>
    <x v="39"/>
    <x v="3"/>
    <s v="Region Occidente"/>
    <x v="1"/>
    <x v="0"/>
    <x v="4"/>
    <x v="1571"/>
    <s v="3 días 08:57"/>
    <x v="1288"/>
    <x v="0"/>
    <s v="SIN DATO"/>
    <s v="SIN DATO"/>
    <s v="SIN DATO"/>
    <s v="SIN DATO"/>
    <n v="-75.877590409999996"/>
    <n v="6.6396319500000001"/>
    <s v="SUR-ENE"/>
    <x v="4"/>
    <s v="1"/>
    <x v="0"/>
  </r>
  <r>
    <x v="1584"/>
    <x v="0"/>
    <s v="NUEVO"/>
    <s v="ENERES"/>
    <d v="2026-02-27T08:58:12"/>
    <x v="1573"/>
    <n v="1036402690"/>
    <s v="YULIANA ARBELAEZ GIRALDO"/>
    <s v="SIN DATOS"/>
    <s v="3135685009"/>
    <x v="1580"/>
    <x v="33"/>
    <s v="190149200852779001"/>
    <x v="33"/>
    <x v="1"/>
    <s v="Revisor Instalac. Regadas Oriente"/>
    <x v="1"/>
    <x v="0"/>
    <x v="1"/>
    <x v="1572"/>
    <s v="3 días 08:58"/>
    <x v="1289"/>
    <x v="1"/>
    <s v="SIN DATO"/>
    <s v="SIN DATO"/>
    <s v="SIN DATO"/>
    <s v="SIN DATO"/>
    <n v="-75.323011969999996"/>
    <n v="6.0784755500000003"/>
    <s v="SUR-ENE"/>
    <x v="1"/>
    <s v="1"/>
    <x v="1"/>
  </r>
  <r>
    <x v="1585"/>
    <x v="0"/>
    <s v="NUEVO"/>
    <s v="ENERES"/>
    <d v="2026-02-27T08:59:06"/>
    <x v="1574"/>
    <n v="1037947955"/>
    <s v="CARLOS MARIO IDARRAGA MEJIA"/>
    <s v="3103589"/>
    <s v="3103589605"/>
    <x v="1581"/>
    <x v="3"/>
    <s v="190649100012900002"/>
    <x v="12"/>
    <x v="1"/>
    <s v="Revisor Instalac. Regadas Oriente"/>
    <x v="0"/>
    <x v="0"/>
    <x v="0"/>
    <x v="1573"/>
    <s v="3 días 08:59"/>
    <x v="298"/>
    <x v="1"/>
    <s v="SIN DATO"/>
    <s v="SIN DATO"/>
    <s v="SIN DATO"/>
    <s v="SIN DATO"/>
    <n v="-74.985301680000006"/>
    <n v="6.1915000500000001"/>
    <s v="SUR-ENE"/>
    <x v="1"/>
    <s v="1"/>
    <x v="1"/>
  </r>
  <r>
    <x v="1586"/>
    <x v="0"/>
    <s v="NUEVO"/>
    <s v="ENERES"/>
    <d v="2026-02-27T09:03:18"/>
    <x v="1575"/>
    <n v="42936183"/>
    <s v="OLGA CECILIA MONSALVE"/>
    <s v="SIN DATOS"/>
    <s v="3233296639"/>
    <x v="1582"/>
    <x v="2"/>
    <s v="190735101852400001"/>
    <x v="2"/>
    <x v="1"/>
    <s v="Region Nordeste"/>
    <x v="0"/>
    <x v="0"/>
    <x v="0"/>
    <x v="1574"/>
    <s v="3 días 09:03"/>
    <x v="287"/>
    <x v="1"/>
    <s v="SIN DATO"/>
    <s v="SIN DATO"/>
    <s v="SIN DATO"/>
    <s v="SIN DATO"/>
    <n v="-74.695027940000003"/>
    <n v="7.0802122900000004"/>
    <s v="SUR-ENE"/>
    <x v="2"/>
    <s v="1"/>
    <x v="1"/>
  </r>
  <r>
    <x v="1587"/>
    <x v="0"/>
    <s v="NUEVO"/>
    <s v="ENERES"/>
    <d v="2026-02-27T09:04:18"/>
    <x v="1576"/>
    <n v="43704251"/>
    <s v="KATTY LIZZETH AGUDELO RUIZ"/>
    <s v="SIN DATOS"/>
    <s v="3123871400"/>
    <x v="1583"/>
    <x v="40"/>
    <s v="190042200952637001"/>
    <x v="39"/>
    <x v="1"/>
    <s v="Region Occidente"/>
    <x v="1"/>
    <x v="0"/>
    <x v="1"/>
    <x v="1575"/>
    <s v="3 días 09:04"/>
    <x v="1290"/>
    <x v="1"/>
    <s v="SIN DATO"/>
    <s v="SIN DATO"/>
    <s v="SIN DATO"/>
    <s v="SIN DATO"/>
    <n v="-75.825117000000006"/>
    <n v="6.5741319999999996"/>
    <s v="SUR-ENE"/>
    <x v="4"/>
    <s v="1"/>
    <x v="1"/>
  </r>
  <r>
    <x v="1588"/>
    <x v="3"/>
    <s v="NUEVO"/>
    <s v="ENEMVI"/>
    <d v="2026-02-27T09:07:11"/>
    <x v="1577"/>
    <n v="1021804309"/>
    <s v="JUAN SEBASTIAN USUGA ESPINOSA"/>
    <s v="SIN DATOS"/>
    <s v="3122247234"/>
    <x v="1584"/>
    <x v="8"/>
    <s v="085029005000970104"/>
    <x v="8"/>
    <x v="6"/>
    <s v="METR Mov Red Trans Anderson Castaño"/>
    <x v="0"/>
    <x v="0"/>
    <x v="8"/>
    <x v="1576"/>
    <s v="3 días 09:07"/>
    <x v="1291"/>
    <x v="1"/>
    <s v="SIN DATO"/>
    <s v="SIN DATO"/>
    <s v="SIN DATO"/>
    <s v="SIN DATO"/>
    <n v="-75.617351850000006"/>
    <n v="6.2717022800000004"/>
    <s v="SUR-ENE"/>
    <x v="0"/>
    <s v="1"/>
    <x v="1"/>
  </r>
  <r>
    <x v="1589"/>
    <x v="1"/>
    <s v="NUEVO"/>
    <s v="ENECNX"/>
    <d v="2026-02-27T09:08:39"/>
    <x v="1578"/>
    <n v="890929055"/>
    <s v="REFORESTADORA Y MANUFACTURERA LOS RETIRO"/>
    <s v="6044486"/>
    <s v="3215621332"/>
    <x v="1585"/>
    <x v="22"/>
    <s v="190607200580275000"/>
    <x v="22"/>
    <x v="3"/>
    <s v="Revisor Punto de Conexión Oriente"/>
    <x v="1"/>
    <x v="0"/>
    <x v="4"/>
    <x v="1577"/>
    <s v="3 días 09:08"/>
    <x v="1292"/>
    <x v="0"/>
    <s v="SIN DATO"/>
    <s v="SIN DATO"/>
    <s v="SIN DATO"/>
    <s v="SIN DATO"/>
    <n v="-75.524028169999994"/>
    <n v="6.1022316700000001"/>
    <s v="SUR-ENE"/>
    <x v="1"/>
    <s v="1"/>
    <x v="0"/>
  </r>
  <r>
    <x v="1590"/>
    <x v="1"/>
    <s v="NUEVO"/>
    <s v="ENECNX"/>
    <d v="2026-02-27T09:09:10"/>
    <x v="1579"/>
    <n v="811004486"/>
    <s v="TRANSFORMADORES MAXWELL S.A.S."/>
    <s v="4443302"/>
    <s v="3148199728"/>
    <x v="1586"/>
    <x v="8"/>
    <s v="045525004100040000"/>
    <x v="8"/>
    <x v="3"/>
    <s v="Revisor Puntos de Conexión Metrosur"/>
    <x v="0"/>
    <x v="0"/>
    <x v="4"/>
    <x v="1578"/>
    <s v="3 días 09:09"/>
    <x v="311"/>
    <x v="0"/>
    <s v="SIN DATO"/>
    <s v="SIN DATO"/>
    <s v="SIN DATO"/>
    <s v="SIN DATO"/>
    <n v="-75.635944330000001"/>
    <n v="6.1763633100000002"/>
    <s v="SUR-ENE"/>
    <x v="0"/>
    <s v="1"/>
    <x v="0"/>
  </r>
  <r>
    <x v="1591"/>
    <x v="3"/>
    <s v="NUEVO"/>
    <s v="ENEMVI"/>
    <d v="2026-02-27T09:09:55"/>
    <x v="1580"/>
    <n v="3347872"/>
    <s v="FRANCISCO JAVIER SALDARRIAGA ZAPATA"/>
    <s v="3529756"/>
    <s v="3007852305"/>
    <x v="1587"/>
    <x v="22"/>
    <s v="190607200655850000"/>
    <x v="22"/>
    <x v="6"/>
    <s v="ORIENTE-RMRT-Edwin F. Feria Torres"/>
    <x v="1"/>
    <x v="0"/>
    <x v="5"/>
    <x v="1579"/>
    <s v="3 días 09:09"/>
    <x v="1293"/>
    <x v="1"/>
    <s v="SIN DATO"/>
    <s v="SIN DATO"/>
    <s v="SIN DATO"/>
    <s v="SIN DATO"/>
    <n v="-75.512919499999995"/>
    <n v="6.02568533"/>
    <s v="SUR-ENE"/>
    <x v="1"/>
    <s v="1"/>
    <x v="1"/>
  </r>
  <r>
    <x v="1592"/>
    <x v="3"/>
    <s v="NUEVO"/>
    <s v="ENEMVI"/>
    <d v="2026-02-27T09:11:50"/>
    <x v="1581"/>
    <n v="8414631"/>
    <s v="RUBEN DARIO RESTREPO VALDERRAMA"/>
    <s v="SIN DATOS"/>
    <s v="3218039641"/>
    <x v="1588"/>
    <x v="41"/>
    <s v="190234100377235000"/>
    <x v="40"/>
    <x v="6"/>
    <s v="Region Occidente"/>
    <x v="0"/>
    <x v="0"/>
    <x v="8"/>
    <x v="1580"/>
    <s v="3 días 09:11"/>
    <x v="1294"/>
    <x v="1"/>
    <s v="SIN DATO"/>
    <s v="SIN DATO"/>
    <s v="SIN DATO"/>
    <s v="SIN DATO"/>
    <n v="-76.267728000000005"/>
    <n v="7.0027049999999997"/>
    <s v="SUR-ENE"/>
    <x v="4"/>
    <s v="1"/>
    <x v="1"/>
  </r>
  <r>
    <x v="1593"/>
    <x v="1"/>
    <s v="NUEVO"/>
    <s v="ENECNX"/>
    <d v="2026-02-27T09:26:06"/>
    <x v="1582"/>
    <n v="22018418"/>
    <s v="MARIA ONEIDA ESPINOSA GIRALDO"/>
    <s v="8358608"/>
    <s v="3104343117"/>
    <x v="1589"/>
    <x v="3"/>
    <s v="190649100144750000"/>
    <x v="12"/>
    <x v="3"/>
    <s v="Revisor Punto de Conexión Oriente"/>
    <x v="0"/>
    <x v="0"/>
    <x v="4"/>
    <x v="1581"/>
    <s v="3 días 09:26"/>
    <x v="1295"/>
    <x v="0"/>
    <s v="SIN DATO"/>
    <s v="SIN DATO"/>
    <s v="SIN DATO"/>
    <s v="SIN DATO"/>
    <n v="-74.993478420000002"/>
    <n v="6.1864013699999996"/>
    <s v="SUR-ENE"/>
    <x v="1"/>
    <s v="1"/>
    <x v="0"/>
  </r>
  <r>
    <x v="1594"/>
    <x v="0"/>
    <s v="NUEVO"/>
    <s v="ENERES"/>
    <d v="2026-02-27T09:31:22"/>
    <x v="1583"/>
    <n v="8389561"/>
    <s v="LUIS ALBERTO SANCHEZ RUGELIS"/>
    <s v="SIN DATOS"/>
    <s v="3137258983"/>
    <x v="1590"/>
    <x v="43"/>
    <s v="190757200341000001"/>
    <x v="42"/>
    <x v="1"/>
    <s v="Revisor Instalac. Regadas Oriente"/>
    <x v="1"/>
    <x v="0"/>
    <x v="1"/>
    <x v="1582"/>
    <s v="3 días 09:31"/>
    <x v="491"/>
    <x v="1"/>
    <s v="SIN DATO"/>
    <s v="SIN DATO"/>
    <s v="SIN DATO"/>
    <s v="SIN DATO"/>
    <n v="-75.285837999999998"/>
    <n v="5.7213456699999998"/>
    <s v="SUR-ENE"/>
    <x v="1"/>
    <s v="1"/>
    <x v="1"/>
  </r>
  <r>
    <x v="1595"/>
    <x v="0"/>
    <s v="NUEVO"/>
    <s v="ENERES"/>
    <d v="2026-02-27T09:36:13"/>
    <x v="1584"/>
    <n v="71420841"/>
    <s v="OMAR DE JESUS ATEHORTUA VANEGAS"/>
    <s v="SIN DATOS"/>
    <s v="3044447767"/>
    <x v="1591"/>
    <x v="8"/>
    <s v="044720000100270401"/>
    <x v="8"/>
    <x v="1"/>
    <s v="Revisor Instal. Regadas Metrosur"/>
    <x v="0"/>
    <x v="0"/>
    <x v="0"/>
    <x v="1583"/>
    <s v="3 días 09:36"/>
    <x v="1296"/>
    <x v="1"/>
    <s v="SIN DATO"/>
    <s v="SIN DATO"/>
    <s v="SIN DATO"/>
    <s v="SIN DATO"/>
    <n v="-75.650429700000004"/>
    <n v="6.1846287100000001"/>
    <s v="SUR-ENE"/>
    <x v="0"/>
    <s v="1"/>
    <x v="1"/>
  </r>
  <r>
    <x v="1596"/>
    <x v="1"/>
    <s v="NUEVO"/>
    <s v="ENECNX"/>
    <d v="2026-02-27T09:37:09"/>
    <x v="1585"/>
    <n v="890907106"/>
    <s v="MUNICIPIO ENVIGADO"/>
    <s v="3394064"/>
    <s v="3042117559"/>
    <x v="1592"/>
    <x v="10"/>
    <s v="024319409200900000"/>
    <x v="10"/>
    <x v="3"/>
    <s v="Revisor Puntos de Conexión Metrosur"/>
    <x v="0"/>
    <x v="0"/>
    <x v="4"/>
    <x v="1584"/>
    <s v="3 días 09:37"/>
    <x v="1297"/>
    <x v="0"/>
    <s v="SIN DATO"/>
    <s v="SIN DATO"/>
    <s v="SIN DATO"/>
    <s v="SIN DATO"/>
    <n v="-75.598670749999997"/>
    <n v="6.1533786800000003"/>
    <s v="SUR-ENE"/>
    <x v="0"/>
    <s v="1"/>
    <x v="0"/>
  </r>
  <r>
    <x v="1597"/>
    <x v="2"/>
    <s v="NUEVO"/>
    <s v="ENENOR"/>
    <d v="2026-02-27T09:37:11"/>
    <x v="1586"/>
    <n v="98492963"/>
    <s v="EDISON DE JESUS GIL ARIAS"/>
    <s v="SIN DATOS"/>
    <s v="3114762064"/>
    <x v="1593"/>
    <x v="0"/>
    <s v="073520109100230002"/>
    <x v="0"/>
    <x v="4"/>
    <s v="METROSUR Vin. Leg. Ref. Concentrada"/>
    <x v="0"/>
    <x v="0"/>
    <x v="0"/>
    <x v="1585"/>
    <s v="3 días 09:37"/>
    <x v="469"/>
    <x v="1"/>
    <s v="SIN DATO"/>
    <s v="SIN DATO"/>
    <s v="SIN DATO"/>
    <s v="SIN DATO"/>
    <n v="-75.61752937"/>
    <n v="6.1695286500000002"/>
    <s v="SUR-ENE"/>
    <x v="0"/>
    <s v="1"/>
    <x v="1"/>
  </r>
  <r>
    <x v="1598"/>
    <x v="0"/>
    <s v="NUEVO"/>
    <s v="ENERES"/>
    <d v="2026-02-27T09:37:48"/>
    <x v="1587"/>
    <n v="1020437779"/>
    <s v="ESTEVINSON AGUDELO JIMENEZ"/>
    <s v="4533796"/>
    <s v="3226894965"/>
    <x v="1594"/>
    <x v="2"/>
    <s v="190735101205200001"/>
    <x v="2"/>
    <x v="1"/>
    <s v="Region Nordeste"/>
    <x v="0"/>
    <x v="0"/>
    <x v="0"/>
    <x v="1586"/>
    <s v="3 días 09:37"/>
    <x v="1298"/>
    <x v="1"/>
    <s v="SIN DATO"/>
    <s v="SIN DATO"/>
    <s v="SIN DATO"/>
    <s v="SIN DATO"/>
    <n v="-74.698126999999999"/>
    <n v="7.0768469999999999"/>
    <s v="SUR-ENE"/>
    <x v="2"/>
    <s v="1"/>
    <x v="1"/>
  </r>
  <r>
    <x v="1599"/>
    <x v="1"/>
    <s v="NUEVO"/>
    <s v="ENECNX"/>
    <d v="2026-02-27T09:38:54"/>
    <x v="1588"/>
    <n v="43475396"/>
    <s v="CLARA INES OSPINA HERNANDEZ"/>
    <s v="SIN DATOS"/>
    <s v="3104343117"/>
    <x v="1595"/>
    <x v="3"/>
    <s v="190649200369100000"/>
    <x v="12"/>
    <x v="3"/>
    <s v="Revisor Punto de Conexión Oriente"/>
    <x v="1"/>
    <x v="0"/>
    <x v="4"/>
    <x v="1587"/>
    <s v="3 días 09:38"/>
    <x v="1299"/>
    <x v="0"/>
    <s v="SIN DATO"/>
    <s v="SIN DATO"/>
    <s v="SIN DATO"/>
    <s v="SIN DATO"/>
    <n v="-74.970200559999995"/>
    <n v="6.1925299799999998"/>
    <s v="SUR-ENE"/>
    <x v="1"/>
    <s v="1"/>
    <x v="0"/>
  </r>
  <r>
    <x v="1600"/>
    <x v="1"/>
    <s v="NUEVO"/>
    <s v="ENECNX"/>
    <d v="2026-02-27T09:40:08"/>
    <x v="1589"/>
    <n v="901981257"/>
    <s v="CONSORCIO MASLO INGENIERIA"/>
    <s v="SIN DATOS"/>
    <s v="3136361515"/>
    <x v="1596"/>
    <x v="8"/>
    <s v="055713004001750000"/>
    <x v="8"/>
    <x v="3"/>
    <s v="Revisor Puntos de Conexión Metrosur"/>
    <x v="0"/>
    <x v="0"/>
    <x v="4"/>
    <x v="1588"/>
    <s v="3 días 09:40"/>
    <x v="1300"/>
    <x v="0"/>
    <s v="SIN DATO"/>
    <s v="SIN DATO"/>
    <s v="SIN DATO"/>
    <s v="SIN DATO"/>
    <n v="-75.590147720000004"/>
    <n v="6.2638030599999999"/>
    <s v="SUR-ENE"/>
    <x v="0"/>
    <s v="1"/>
    <x v="0"/>
  </r>
  <r>
    <x v="1601"/>
    <x v="2"/>
    <s v="NUEVO"/>
    <s v="ENENOR"/>
    <d v="2026-02-27T09:40:40"/>
    <x v="1590"/>
    <n v="98492963"/>
    <s v="EDISON DE JESUS GIL ARIAS"/>
    <s v="SIN DATOS"/>
    <s v="3114762064"/>
    <x v="1597"/>
    <x v="0"/>
    <s v="073520109100290004"/>
    <x v="0"/>
    <x v="4"/>
    <s v="METROSUR Vin. Leg. Ref. Concentrada"/>
    <x v="0"/>
    <x v="0"/>
    <x v="0"/>
    <x v="1589"/>
    <s v="3 días 09:40"/>
    <x v="852"/>
    <x v="1"/>
    <s v="SIN DATO"/>
    <s v="SIN DATO"/>
    <s v="SIN DATO"/>
    <s v="SIN DATO"/>
    <n v="-75.61752937"/>
    <n v="6.1695286500000002"/>
    <s v="SUR-ENE"/>
    <x v="0"/>
    <s v="1"/>
    <x v="1"/>
  </r>
  <r>
    <x v="1602"/>
    <x v="2"/>
    <s v="NUEVO"/>
    <s v="ENENOR"/>
    <d v="2026-02-27T09:41:02"/>
    <x v="1591"/>
    <n v="98492963"/>
    <s v="EDISON DE JESUS GIL ARIAS"/>
    <s v="SIN DATOS"/>
    <s v="3114762064"/>
    <x v="1598"/>
    <x v="0"/>
    <s v="073520109100210001"/>
    <x v="0"/>
    <x v="4"/>
    <s v="METROSUR Vin. Leg. Ref. Concentrada"/>
    <x v="0"/>
    <x v="0"/>
    <x v="0"/>
    <x v="1590"/>
    <s v="3 días 09:41"/>
    <x v="1301"/>
    <x v="1"/>
    <s v="SIN DATO"/>
    <s v="SIN DATO"/>
    <s v="SIN DATO"/>
    <s v="SIN DATO"/>
    <n v="-75.61752937"/>
    <n v="6.1695286500000002"/>
    <s v="SUR-ENE"/>
    <x v="0"/>
    <s v="1"/>
    <x v="1"/>
  </r>
  <r>
    <x v="1603"/>
    <x v="0"/>
    <s v="NUEVO"/>
    <s v="ENERES"/>
    <d v="2026-02-27T09:41:20"/>
    <x v="1592"/>
    <n v="98492963"/>
    <s v="EDISON DE JESUS GIL ARIAS"/>
    <s v="SIN DATOS"/>
    <s v="3114762064"/>
    <x v="1599"/>
    <x v="0"/>
    <s v="073520109100270003"/>
    <x v="0"/>
    <x v="1"/>
    <s v="Revisor Instal. Regadas Metrosur"/>
    <x v="0"/>
    <x v="0"/>
    <x v="0"/>
    <x v="1591"/>
    <s v="3 días 09:41"/>
    <x v="1301"/>
    <x v="1"/>
    <s v="SIN DATO"/>
    <s v="SIN DATO"/>
    <s v="SIN DATO"/>
    <s v="SIN DATO"/>
    <n v="-75.61752937"/>
    <n v="6.1695286500000002"/>
    <s v="SUR-ENE"/>
    <x v="0"/>
    <s v="1"/>
    <x v="1"/>
  </r>
  <r>
    <x v="1604"/>
    <x v="0"/>
    <s v="NUEVO"/>
    <s v="ENERES"/>
    <d v="2026-02-27T09:41:42"/>
    <x v="1593"/>
    <n v="42827711"/>
    <s v="JESSICA NICHOLLS"/>
    <s v="SIN DATOS"/>
    <s v="3165375562"/>
    <x v="1600"/>
    <x v="23"/>
    <s v="190616100418200025"/>
    <x v="23"/>
    <x v="1"/>
    <s v="Revisor Instalac. Regadas Oriente"/>
    <x v="0"/>
    <x v="0"/>
    <x v="0"/>
    <x v="1592"/>
    <s v="3 días 09:41"/>
    <x v="1302"/>
    <x v="1"/>
    <s v="SIN DATO"/>
    <s v="SIN DATO"/>
    <s v="SIN DATO"/>
    <s v="SIN DATO"/>
    <n v="-75.398246"/>
    <n v="6.1494590000000002"/>
    <s v="SUR-ENE"/>
    <x v="1"/>
    <s v="1"/>
    <x v="1"/>
  </r>
  <r>
    <x v="1605"/>
    <x v="3"/>
    <s v="NUEVO"/>
    <s v="ENEMVI"/>
    <d v="2026-02-27T09:42:01"/>
    <x v="1594"/>
    <n v="71492240"/>
    <s v="GUILLERMO LEON URIBE CANO"/>
    <s v="SIN DATOS"/>
    <s v="3113414662"/>
    <x v="1601"/>
    <x v="85"/>
    <s v="190209200505900000"/>
    <x v="84"/>
    <x v="6"/>
    <s v="Equipo Movimiento de Redes Suroeste"/>
    <x v="1"/>
    <x v="0"/>
    <x v="5"/>
    <x v="1593"/>
    <s v="3 días 09:42"/>
    <x v="1303"/>
    <x v="1"/>
    <s v="SIN DATO"/>
    <s v="SIN DATO"/>
    <s v="SIN DATO"/>
    <s v="SIN DATO"/>
    <n v="-75.884949070000005"/>
    <n v="6.0881427199999996"/>
    <s v="SUR-ENE"/>
    <x v="3"/>
    <s v="1"/>
    <x v="1"/>
  </r>
  <r>
    <x v="1606"/>
    <x v="1"/>
    <s v="NUEVO"/>
    <s v="ENECNX"/>
    <d v="2026-02-27T09:43:52"/>
    <x v="1595"/>
    <n v="32335365"/>
    <s v="MARIA ALBA NELLY DUQUE DUQUE"/>
    <s v="SIN DATOS"/>
    <s v="3117452088"/>
    <x v="1602"/>
    <x v="13"/>
    <s v="190680200515250001"/>
    <x v="14"/>
    <x v="3"/>
    <s v="Revisor Puntos de Conexión Suroeste"/>
    <x v="1"/>
    <x v="0"/>
    <x v="4"/>
    <x v="1594"/>
    <s v="3 días 09:43"/>
    <x v="594"/>
    <x v="0"/>
    <s v="SIN DATO"/>
    <s v="SIN DATO"/>
    <s v="SIN DATO"/>
    <s v="SIN DATO"/>
    <n v="-75.585096250000007"/>
    <n v="5.9556697200000004"/>
    <s v="SUR-ENE"/>
    <x v="3"/>
    <s v="1"/>
    <x v="0"/>
  </r>
  <r>
    <x v="1607"/>
    <x v="1"/>
    <s v="NUEVO"/>
    <s v="ENECNX"/>
    <d v="2026-02-27T09:45:30"/>
    <x v="1596"/>
    <n v="71595999"/>
    <s v="JOSE IGNACIO MEJIA OROZCO"/>
    <s v="SIN DATOS"/>
    <s v="3112843849"/>
    <x v="1603"/>
    <x v="8"/>
    <s v="053723100200760000"/>
    <x v="8"/>
    <x v="3"/>
    <s v="Revisor Puntos de Conexión Metrosur"/>
    <x v="0"/>
    <x v="0"/>
    <x v="4"/>
    <x v="1595"/>
    <s v="3 días 09:45"/>
    <x v="1304"/>
    <x v="0"/>
    <s v="SIN DATO"/>
    <s v="SIN DATO"/>
    <s v="SIN DATO"/>
    <s v="SIN DATO"/>
    <n v="-75.594223799999995"/>
    <n v="6.2334737799999997"/>
    <s v="SUR-ENE"/>
    <x v="0"/>
    <s v="1"/>
    <x v="0"/>
  </r>
  <r>
    <x v="1608"/>
    <x v="3"/>
    <s v="NUEVO"/>
    <s v="ENEMVI"/>
    <d v="2026-02-27T09:48:36"/>
    <x v="1597"/>
    <n v="21932270"/>
    <s v="BERTHA LIGIA ZAPATA BOLAÑOS"/>
    <s v="SIN DATOS"/>
    <s v="3196457863"/>
    <x v="1604"/>
    <x v="35"/>
    <s v="190580102599100000"/>
    <x v="34"/>
    <x v="6"/>
    <s v="Region Nordeste"/>
    <x v="0"/>
    <x v="0"/>
    <x v="8"/>
    <x v="1596"/>
    <s v="3 días 09:48"/>
    <x v="1305"/>
    <x v="1"/>
    <s v="SIN DATO"/>
    <s v="SIN DATO"/>
    <s v="SIN DATO"/>
    <s v="SIN DATO"/>
    <n v="-74.404713439999995"/>
    <n v="6.4916376700000002"/>
    <s v="SUR-ENE"/>
    <x v="2"/>
    <s v="1"/>
    <x v="1"/>
  </r>
  <r>
    <x v="1609"/>
    <x v="0"/>
    <s v="NUEVO"/>
    <s v="ENERES"/>
    <d v="2026-02-27T09:55:23"/>
    <x v="1598"/>
    <n v="43847130"/>
    <s v="FLOR EDILMA CARO CARO"/>
    <s v="8531184"/>
    <s v="3104345075"/>
    <x v="1605"/>
    <x v="25"/>
    <s v="190240100026700002"/>
    <x v="25"/>
    <x v="1"/>
    <s v="Region Occidente"/>
    <x v="0"/>
    <x v="0"/>
    <x v="0"/>
    <x v="1597"/>
    <s v="3 días 09:55"/>
    <x v="1306"/>
    <x v="1"/>
    <s v="SIN DATO"/>
    <s v="SIN DATO"/>
    <s v="SIN DATO"/>
    <s v="SIN DATO"/>
    <n v="-75.767368000000005"/>
    <n v="6.3239460000000003"/>
    <s v="SUR-ENE"/>
    <x v="4"/>
    <s v="1"/>
    <x v="1"/>
  </r>
  <r>
    <x v="1610"/>
    <x v="0"/>
    <s v="NUEVO"/>
    <s v="ENERES"/>
    <d v="2026-02-27T09:58:23"/>
    <x v="1599"/>
    <n v="1001481186"/>
    <s v="YULISA DAYANA MARIN RIOS"/>
    <s v="SIN DATOS"/>
    <s v="3117421836"/>
    <x v="1606"/>
    <x v="34"/>
    <s v="188023010000000005"/>
    <x v="3"/>
    <x v="1"/>
    <s v="Revisor Instalac. Regadas Oriente"/>
    <x v="1"/>
    <x v="0"/>
    <x v="1"/>
    <x v="1598"/>
    <s v="3 días 09:58"/>
    <x v="1307"/>
    <x v="1"/>
    <s v="SIN DATO"/>
    <s v="SIN DATO"/>
    <s v="SIN DATO"/>
    <s v="SIN DATO"/>
    <n v="-75.025658100000001"/>
    <n v="6.3023430200000004"/>
    <s v="SUR-ENE"/>
    <x v="1"/>
    <s v="1"/>
    <x v="1"/>
  </r>
  <r>
    <x v="1611"/>
    <x v="3"/>
    <s v="NUEVO"/>
    <s v="ENEMVI"/>
    <d v="2026-02-27T10:04:37"/>
    <x v="1600"/>
    <n v="70253972"/>
    <s v="GERMAN ORIEL PALACIO LONGAS"/>
    <s v="SIN DATOS"/>
    <s v="3117717428"/>
    <x v="1607"/>
    <x v="49"/>
    <s v="190890100534605000"/>
    <x v="48"/>
    <x v="6"/>
    <s v="Region Nordeste"/>
    <x v="0"/>
    <x v="0"/>
    <x v="8"/>
    <x v="1599"/>
    <s v="3 días 10:04"/>
    <x v="1308"/>
    <x v="1"/>
    <s v="SIN DATO"/>
    <s v="SIN DATO"/>
    <s v="SIN DATO"/>
    <s v="SIN DATO"/>
    <n v="-75.010385999999997"/>
    <n v="6.609197"/>
    <s v="SUR-ENE"/>
    <x v="2"/>
    <s v="1"/>
    <x v="1"/>
  </r>
  <r>
    <x v="1612"/>
    <x v="1"/>
    <s v="NUEVO"/>
    <s v="ENECNX"/>
    <d v="2026-02-27T10:06:01"/>
    <x v="1601"/>
    <n v="71117919"/>
    <s v="FABIO NELSON OROZCO VARGAS"/>
    <s v="SIN DATOS"/>
    <s v="3147495406"/>
    <x v="1608"/>
    <x v="33"/>
    <s v="190149200571200000"/>
    <x v="33"/>
    <x v="3"/>
    <s v="Revisor Punto de Conexión Oriente"/>
    <x v="1"/>
    <x v="0"/>
    <x v="4"/>
    <x v="1600"/>
    <s v="3 días 10:06"/>
    <x v="1102"/>
    <x v="0"/>
    <s v="SIN DATO"/>
    <s v="SIN DATO"/>
    <s v="SIN DATO"/>
    <s v="SIN DATO"/>
    <n v="-75.310700370000006"/>
    <n v="6.0868566"/>
    <s v="SUR-ENE"/>
    <x v="1"/>
    <s v="1"/>
    <x v="0"/>
  </r>
  <r>
    <x v="1613"/>
    <x v="1"/>
    <s v="NUEVO"/>
    <s v="ENECNX"/>
    <d v="2026-02-27T10:07:50"/>
    <x v="1602"/>
    <n v="1036928951"/>
    <s v="YONNY ALEXANDER OROZCO DUQUE"/>
    <s v="SIN DATOS"/>
    <s v="3022490640"/>
    <x v="1609"/>
    <x v="23"/>
    <s v="190616200441164202"/>
    <x v="23"/>
    <x v="3"/>
    <s v="Revisor Punto de Conexión Oriente"/>
    <x v="1"/>
    <x v="0"/>
    <x v="4"/>
    <x v="1601"/>
    <s v="3 días 10:07"/>
    <x v="1309"/>
    <x v="0"/>
    <s v="SIN DATO"/>
    <s v="SIN DATO"/>
    <s v="SIN DATO"/>
    <s v="SIN DATO"/>
    <n v="-75.435196849999997"/>
    <n v="6.2051969400000004"/>
    <s v="SUR-ENE"/>
    <x v="1"/>
    <s v="1"/>
    <x v="0"/>
  </r>
  <r>
    <x v="1614"/>
    <x v="0"/>
    <s v="CAMBI"/>
    <s v="ENERES"/>
    <d v="2026-02-27T10:08:36"/>
    <x v="1603"/>
    <n v="70471097"/>
    <s v="RIGOBERTO GARCIA PULGARIN"/>
    <s v="SIN DATOS"/>
    <s v="3013547609"/>
    <x v="1610"/>
    <x v="69"/>
    <s v="190125200837147000"/>
    <x v="67"/>
    <x v="5"/>
    <s v="Region Occidente"/>
    <x v="1"/>
    <x v="0"/>
    <x v="1"/>
    <x v="1602"/>
    <s v="3 días 10:08"/>
    <x v="1310"/>
    <x v="1"/>
    <s v="SIN DATO"/>
    <s v="SIN DATO"/>
    <s v="SIN DATO"/>
    <s v="SIN DATO"/>
    <n v="-75.988617320000003"/>
    <n v="6.4321347299999996"/>
    <s v="SUR-ENE"/>
    <x v="4"/>
    <s v="2"/>
    <x v="1"/>
  </r>
  <r>
    <x v="1615"/>
    <x v="0"/>
    <s v="NUEVO"/>
    <s v="ENEDOM"/>
    <d v="2026-02-27T10:08:54"/>
    <x v="1604"/>
    <n v="1027947365"/>
    <s v="YURLENIS CORDOBA ARBOLEDA"/>
    <s v="5041963"/>
    <s v="3115690598"/>
    <x v="1611"/>
    <x v="8"/>
    <s v="055229109100020204"/>
    <x v="8"/>
    <x v="2"/>
    <s v="Habilitación Viviendas Metrosur"/>
    <x v="0"/>
    <x v="0"/>
    <x v="3"/>
    <x v="1603"/>
    <s v="3 días 10:08"/>
    <x v="513"/>
    <x v="0"/>
    <s v="SIN DATO"/>
    <s v="SIN DATO"/>
    <s v="SIN DATO"/>
    <s v="SIN DATO"/>
    <n v="-75.549860559999999"/>
    <n v="6.2511144400000003"/>
    <s v="SUR-ENE"/>
    <x v="0"/>
    <s v="1"/>
    <x v="0"/>
  </r>
  <r>
    <x v="1616"/>
    <x v="2"/>
    <s v="CAMBI"/>
    <s v="ENENOR"/>
    <d v="2026-02-27T10:10:47"/>
    <x v="1605"/>
    <n v="70555439"/>
    <s v="ROMAN DE JESUS GOMEZ MEJIA"/>
    <s v="9876543"/>
    <s v="3226227513"/>
    <x v="1612"/>
    <x v="60"/>
    <s v="190584100083400000"/>
    <x v="59"/>
    <x v="9"/>
    <s v="Revisor Instalac. Regadas Oriente"/>
    <x v="0"/>
    <x v="0"/>
    <x v="0"/>
    <x v="1604"/>
    <s v="3 días 10:10"/>
    <x v="1311"/>
    <x v="1"/>
    <s v="SIN DATO"/>
    <s v="SIN DATO"/>
    <s v="SIN DATO"/>
    <s v="SIN DATO"/>
    <n v="-74.733666999999997"/>
    <n v="5.9017030000000004"/>
    <s v="SUR-ENE"/>
    <x v="1"/>
    <s v="2"/>
    <x v="1"/>
  </r>
  <r>
    <x v="1617"/>
    <x v="0"/>
    <s v="NUEVO"/>
    <s v="ENERES"/>
    <d v="2026-02-27T10:12:02"/>
    <x v="1606"/>
    <n v="22031902"/>
    <s v="LUZ CECILIA PULGARIN CEBALLOS"/>
    <s v="SIN DATOS"/>
    <s v="3015507453"/>
    <x v="1613"/>
    <x v="29"/>
    <s v="190657100003290008"/>
    <x v="29"/>
    <x v="1"/>
    <s v="Region Nordeste"/>
    <x v="0"/>
    <x v="0"/>
    <x v="0"/>
    <x v="1605"/>
    <s v="3 días 10:12"/>
    <x v="1312"/>
    <x v="1"/>
    <s v="SIN DATO"/>
    <s v="SIN DATO"/>
    <s v="SIN DATO"/>
    <s v="SIN DATO"/>
    <n v="-74.830366380000001"/>
    <n v="6.4971463600000003"/>
    <s v="SUR-ENE"/>
    <x v="2"/>
    <s v="1"/>
    <x v="1"/>
  </r>
  <r>
    <x v="1618"/>
    <x v="2"/>
    <s v="NUEVO"/>
    <s v="ENENOR"/>
    <d v="2026-02-27T10:14:24"/>
    <x v="1607"/>
    <n v="1007490987"/>
    <s v="ANDREA JARAMILLO GIRALDO"/>
    <s v="SIN DATOS"/>
    <s v="3128272837"/>
    <x v="1614"/>
    <x v="33"/>
    <s v="190149200640498003"/>
    <x v="33"/>
    <x v="4"/>
    <s v="Revisor Instalac. Regadas Oriente"/>
    <x v="1"/>
    <x v="0"/>
    <x v="1"/>
    <x v="1606"/>
    <s v="3 días 10:14"/>
    <x v="289"/>
    <x v="1"/>
    <s v="SIN DATO"/>
    <s v="SIN DATO"/>
    <s v="SIN DATO"/>
    <s v="SIN DATO"/>
    <n v="-75.344682000000006"/>
    <n v="6.1258020000000002"/>
    <s v="SUR-ENE"/>
    <x v="1"/>
    <s v="1"/>
    <x v="1"/>
  </r>
  <r>
    <x v="1619"/>
    <x v="1"/>
    <s v="NUEVO"/>
    <s v="ENECNX"/>
    <d v="2026-02-27T10:23:01"/>
    <x v="1608"/>
    <n v="8412019"/>
    <s v="WILLDEMAR SANMIGUEL MEJIA"/>
    <s v="SIN DATOS"/>
    <s v="3107074913"/>
    <x v="1615"/>
    <x v="41"/>
    <s v="190234200513265000"/>
    <x v="40"/>
    <x v="3"/>
    <s v="Region Occidente"/>
    <x v="1"/>
    <x v="0"/>
    <x v="4"/>
    <x v="1607"/>
    <s v="3 días 10:23"/>
    <x v="1313"/>
    <x v="0"/>
    <s v="SIN DATO"/>
    <s v="SIN DATO"/>
    <s v="SIN DATO"/>
    <s v="SIN DATO"/>
    <n v="-76.243869169999996"/>
    <n v="7.04378701"/>
    <s v="SUR-ENE"/>
    <x v="4"/>
    <s v="1"/>
    <x v="0"/>
  </r>
  <r>
    <x v="1620"/>
    <x v="0"/>
    <s v="NUEVO"/>
    <s v="ENERES"/>
    <d v="2026-02-27T10:23:44"/>
    <x v="1609"/>
    <n v="43346826"/>
    <s v="DELLY AMPARO SEPULVEDA HERRERA"/>
    <s v="4721045"/>
    <s v="3116238057"/>
    <x v="1616"/>
    <x v="65"/>
    <s v="190847100280440201"/>
    <x v="64"/>
    <x v="1"/>
    <s v="Region Occidente"/>
    <x v="0"/>
    <x v="0"/>
    <x v="0"/>
    <x v="1608"/>
    <s v="3 días 10:23"/>
    <x v="1314"/>
    <x v="1"/>
    <s v="SIN DATO"/>
    <s v="SIN DATO"/>
    <s v="SIN DATO"/>
    <s v="SIN DATO"/>
    <n v="-76.135057950000004"/>
    <n v="6.3234997899999996"/>
    <s v="SUR-ENE"/>
    <x v="4"/>
    <s v="1"/>
    <x v="1"/>
  </r>
  <r>
    <x v="1621"/>
    <x v="0"/>
    <s v="NUEVO"/>
    <s v="ENEDOM"/>
    <d v="2026-02-27T10:28:49"/>
    <x v="1610"/>
    <n v="21651458"/>
    <s v="SILVIA AMPARO VALENCIA DE PULGARIN"/>
    <s v="SIN DATOS"/>
    <s v="3116315151"/>
    <x v="1617"/>
    <x v="42"/>
    <s v="190190100329300201"/>
    <x v="41"/>
    <x v="2"/>
    <s v="Region Nordeste"/>
    <x v="0"/>
    <x v="0"/>
    <x v="3"/>
    <x v="1609"/>
    <s v="3 días 10:28"/>
    <x v="92"/>
    <x v="1"/>
    <s v="SIN DATO"/>
    <s v="SIN DATO"/>
    <s v="SIN DATO"/>
    <s v="SIN DATO"/>
    <n v="-75.086994799999999"/>
    <n v="6.5361860600000004"/>
    <s v="SUR-ENE"/>
    <x v="2"/>
    <s v="1"/>
    <x v="1"/>
  </r>
  <r>
    <x v="1622"/>
    <x v="1"/>
    <s v="NUEVO"/>
    <s v="ENECNX"/>
    <d v="2026-02-27T10:35:36"/>
    <x v="1611"/>
    <n v="1037585207"/>
    <s v="DUVAN CASTAÑO AGUDELO"/>
    <s v="SIN DATOS"/>
    <s v="3136922590"/>
    <x v="1618"/>
    <x v="8"/>
    <s v="053811319500140000"/>
    <x v="8"/>
    <x v="3"/>
    <s v="Revisor Puntos de Conexión Metrosur"/>
    <x v="0"/>
    <x v="0"/>
    <x v="4"/>
    <x v="1610"/>
    <s v="3 días 10:35"/>
    <x v="1315"/>
    <x v="0"/>
    <s v="SIN DATO"/>
    <s v="SIN DATO"/>
    <s v="SIN DATO"/>
    <s v="SIN DATO"/>
    <n v="-75.615956249999996"/>
    <n v="6.2360123200000004"/>
    <s v="SUR-ENE"/>
    <x v="0"/>
    <s v="1"/>
    <x v="0"/>
  </r>
  <r>
    <x v="1623"/>
    <x v="2"/>
    <s v="CAMBI"/>
    <s v="ENENOR"/>
    <d v="2026-02-27T10:42:36"/>
    <x v="1612"/>
    <n v="19150934"/>
    <s v="ASOCIACION EL CAMINO DE COLOMBIA"/>
    <s v="SIN DATOS"/>
    <s v="3023979707"/>
    <x v="1619"/>
    <x v="8"/>
    <s v="052817101000700000"/>
    <x v="8"/>
    <x v="9"/>
    <s v="METROSUR Vin. Leg. Ref. Concentrada"/>
    <x v="0"/>
    <x v="0"/>
    <x v="0"/>
    <x v="1611"/>
    <s v="3 días 10:42"/>
    <x v="1316"/>
    <x v="1"/>
    <s v="SIN DATO"/>
    <s v="SIN DATO"/>
    <s v="SIN DATO"/>
    <s v="SIN DATO"/>
    <n v="-75.602759070000005"/>
    <n v="6.2288301700000002"/>
    <s v="SUR-ENE"/>
    <x v="0"/>
    <s v="2"/>
    <x v="1"/>
  </r>
  <r>
    <x v="1624"/>
    <x v="1"/>
    <s v="NUEVO"/>
    <s v="ENECNX"/>
    <d v="2026-02-27T10:43:51"/>
    <x v="1613"/>
    <n v="43491644"/>
    <s v="LILIA AMPARO RUIZ ACEVEDO"/>
    <s v="SIN DATOS"/>
    <s v="3196992569"/>
    <x v="1620"/>
    <x v="85"/>
    <s v="190209200705650002"/>
    <x v="84"/>
    <x v="3"/>
    <s v="Revisor Puntos de Conexión Suroeste"/>
    <x v="1"/>
    <x v="0"/>
    <x v="4"/>
    <x v="1612"/>
    <s v="3 días 10:43"/>
    <x v="601"/>
    <x v="0"/>
    <s v="SIN DATO"/>
    <s v="SIN DATO"/>
    <s v="SIN DATO"/>
    <s v="SIN DATO"/>
    <n v="-75.931369000000004"/>
    <n v="5.9889089999999996"/>
    <s v="SUR-ENE"/>
    <x v="3"/>
    <s v="1"/>
    <x v="0"/>
  </r>
  <r>
    <x v="1625"/>
    <x v="0"/>
    <s v="NUEVO"/>
    <s v="ENERES"/>
    <d v="2026-02-27T10:45:28"/>
    <x v="1614"/>
    <n v="1036393224"/>
    <s v="NATALIA HERNANDEZ MORALES"/>
    <s v="SIN DATOS"/>
    <s v="3145186961"/>
    <x v="1621"/>
    <x v="53"/>
    <s v="190364100084278006"/>
    <x v="52"/>
    <x v="1"/>
    <s v="Revisor Instala. Regadas Suroeste"/>
    <x v="0"/>
    <x v="0"/>
    <x v="0"/>
    <x v="1613"/>
    <s v="3 días 10:45"/>
    <x v="1317"/>
    <x v="1"/>
    <s v="SIN DATO"/>
    <s v="SIN DATO"/>
    <s v="SIN DATO"/>
    <s v="SIN DATO"/>
    <n v="-75.813598999999996"/>
    <n v="5.5936579999999996"/>
    <s v="SUR-ENE"/>
    <x v="3"/>
    <s v="1"/>
    <x v="1"/>
  </r>
  <r>
    <x v="1626"/>
    <x v="2"/>
    <s v="NUEVO"/>
    <s v="ENENOR"/>
    <d v="2026-02-27T10:47:27"/>
    <x v="1615"/>
    <n v="15437306"/>
    <s v="CARLOS MAURICIO PATIÑO IDARRAGA"/>
    <s v="SIN DATOS"/>
    <s v="3117247516"/>
    <x v="1622"/>
    <x v="23"/>
    <s v="190617200641140001"/>
    <x v="23"/>
    <x v="4"/>
    <s v="Revisor Instalac. Regadas Oriente"/>
    <x v="1"/>
    <x v="0"/>
    <x v="1"/>
    <x v="1614"/>
    <s v="3 días 10:47"/>
    <x v="1318"/>
    <x v="1"/>
    <s v="SIN DATO"/>
    <s v="SIN DATO"/>
    <s v="SIN DATO"/>
    <s v="SIN DATO"/>
    <n v="-75.393063999999995"/>
    <n v="6.1274620000000004"/>
    <s v="SUR-ENE"/>
    <x v="1"/>
    <s v="1"/>
    <x v="1"/>
  </r>
  <r>
    <x v="1627"/>
    <x v="0"/>
    <s v="NUEVO"/>
    <s v="ENERES"/>
    <d v="2026-02-27T10:49:01"/>
    <x v="1616"/>
    <n v="1054551624"/>
    <s v="CARLOS ANDRES VERGARA AMAYA"/>
    <s v="SIN DATOS"/>
    <s v="3104143297"/>
    <x v="1623"/>
    <x v="60"/>
    <s v="190584100107800001"/>
    <x v="59"/>
    <x v="1"/>
    <s v="Revisor Instalac. Regadas Oriente"/>
    <x v="0"/>
    <x v="0"/>
    <x v="0"/>
    <x v="1615"/>
    <s v="3 días 10:49"/>
    <x v="1319"/>
    <x v="1"/>
    <s v="SIN DATO"/>
    <s v="SIN DATO"/>
    <s v="SIN DATO"/>
    <s v="SIN DATO"/>
    <n v="-74.731916650000002"/>
    <n v="5.90237108"/>
    <s v="SUR-ENE"/>
    <x v="1"/>
    <s v="1"/>
    <x v="1"/>
  </r>
  <r>
    <x v="1628"/>
    <x v="1"/>
    <s v="NUEVO"/>
    <s v="ENECNX"/>
    <d v="2026-02-27T10:49:02"/>
    <x v="1617"/>
    <n v="1036612837"/>
    <s v="STIVEN FLOREZ MUÑOZ"/>
    <s v="4815210"/>
    <s v="3146051769"/>
    <x v="1624"/>
    <x v="1"/>
    <s v="190674200609060001"/>
    <x v="1"/>
    <x v="3"/>
    <s v="Revisor Punto de Conexión Oriente"/>
    <x v="1"/>
    <x v="0"/>
    <x v="4"/>
    <x v="1616"/>
    <s v="3 días 10:49"/>
    <x v="1320"/>
    <x v="0"/>
    <s v="SIN DATO"/>
    <s v="SIN DATO"/>
    <s v="SIN DATO"/>
    <s v="SIN DATO"/>
    <n v="-75.372720999999999"/>
    <n v="6.3292219999999997"/>
    <s v="SUR-ENE"/>
    <x v="1"/>
    <s v="1"/>
    <x v="0"/>
  </r>
  <r>
    <x v="1629"/>
    <x v="0"/>
    <s v="NUEVO"/>
    <s v="ENERES"/>
    <d v="2026-02-27T10:51:23"/>
    <x v="1618"/>
    <n v="39186178"/>
    <s v="FLOR MARIA ARANGO CARMONA"/>
    <s v="SIN DATOS"/>
    <s v="3117743489"/>
    <x v="1625"/>
    <x v="11"/>
    <s v="190375100614200201"/>
    <x v="11"/>
    <x v="1"/>
    <s v="Revisor Instalac. Regadas Oriente"/>
    <x v="0"/>
    <x v="0"/>
    <x v="0"/>
    <x v="1617"/>
    <s v="3 días 10:51"/>
    <x v="1321"/>
    <x v="1"/>
    <s v="SIN DATO"/>
    <s v="SIN DATO"/>
    <s v="SIN DATO"/>
    <s v="SIN DATO"/>
    <n v="-75.440189480000001"/>
    <n v="6.0215312000000001"/>
    <s v="SUR-ENE"/>
    <x v="1"/>
    <s v="1"/>
    <x v="1"/>
  </r>
  <r>
    <x v="1630"/>
    <x v="1"/>
    <s v="NUEVO"/>
    <s v="ENECNX"/>
    <d v="2026-02-27T10:54:53"/>
    <x v="1619"/>
    <n v="890980802"/>
    <s v="MUNICIPIO DE BETANIA"/>
    <s v="SIN DATOS"/>
    <s v="3104531495"/>
    <x v="1626"/>
    <x v="78"/>
    <s v="190091200794805001"/>
    <x v="77"/>
    <x v="3"/>
    <s v="Revisor Puntos de Conexión Suroeste"/>
    <x v="1"/>
    <x v="0"/>
    <x v="4"/>
    <x v="1618"/>
    <s v="3 días 10:54"/>
    <x v="1322"/>
    <x v="0"/>
    <s v="SIN DATO"/>
    <s v="SIN DATO"/>
    <s v="SIN DATO"/>
    <s v="SIN DATO"/>
    <n v="-75.937003000000004"/>
    <n v="5.7230720000000002"/>
    <s v="SUR-ENE"/>
    <x v="3"/>
    <s v="1"/>
    <x v="0"/>
  </r>
  <r>
    <x v="1631"/>
    <x v="1"/>
    <s v="NUEVO"/>
    <s v="ENECNX"/>
    <d v="2026-02-27T10:58:14"/>
    <x v="1620"/>
    <n v="15260283"/>
    <s v="ALCIDES DE JESUS BEDOYA GAVIRIA"/>
    <s v="2861904"/>
    <s v="3206806040"/>
    <x v="1627"/>
    <x v="8"/>
    <s v="044728105001520190"/>
    <x v="8"/>
    <x v="3"/>
    <s v="Revisor Puntos de Conexión Metrosur"/>
    <x v="0"/>
    <x v="0"/>
    <x v="4"/>
    <x v="1619"/>
    <s v="3 días 10:58"/>
    <x v="1323"/>
    <x v="0"/>
    <s v="SIN DATO"/>
    <s v="SIN DATO"/>
    <s v="SIN DATO"/>
    <s v="SIN DATO"/>
    <n v="-75.655196509999996"/>
    <n v="6.1807208999999999"/>
    <s v="SUR-ENE"/>
    <x v="0"/>
    <s v="1"/>
    <x v="0"/>
  </r>
  <r>
    <x v="1632"/>
    <x v="0"/>
    <s v="NUEVO"/>
    <s v="ENERES"/>
    <d v="2026-02-27T10:58:22"/>
    <x v="1621"/>
    <n v="98708833"/>
    <s v="JHON ALEXANDER VILLA MORA"/>
    <s v="SIN DATOS"/>
    <s v="3158178415"/>
    <x v="1628"/>
    <x v="60"/>
    <s v="190584100159690201"/>
    <x v="59"/>
    <x v="1"/>
    <s v="Revisor Instalac. Regadas Oriente"/>
    <x v="0"/>
    <x v="0"/>
    <x v="0"/>
    <x v="1620"/>
    <s v="3 días 10:58"/>
    <x v="1324"/>
    <x v="1"/>
    <s v="SIN DATO"/>
    <s v="SIN DATO"/>
    <s v="SIN DATO"/>
    <s v="SIN DATO"/>
    <n v="-74.732785000000007"/>
    <n v="5.9061300000000001"/>
    <s v="SUR-ENE"/>
    <x v="1"/>
    <s v="1"/>
    <x v="1"/>
  </r>
  <r>
    <x v="1633"/>
    <x v="0"/>
    <s v="NUEVO"/>
    <s v="ENERES"/>
    <d v="2026-02-27T10:58:25"/>
    <x v="1622"/>
    <n v="98708833"/>
    <s v="JHON ALEXANDER VILLA MORA"/>
    <s v="SIN DATOS"/>
    <s v="3158178415"/>
    <x v="1629"/>
    <x v="60"/>
    <s v="190584100159690202"/>
    <x v="59"/>
    <x v="1"/>
    <s v="Revisor Instalac. Regadas Oriente"/>
    <x v="0"/>
    <x v="0"/>
    <x v="0"/>
    <x v="1621"/>
    <s v="3 días 10:58"/>
    <x v="1324"/>
    <x v="1"/>
    <s v="SIN DATO"/>
    <s v="SIN DATO"/>
    <s v="SIN DATO"/>
    <s v="SIN DATO"/>
    <n v="-74.732785000000007"/>
    <n v="5.9061300000000001"/>
    <s v="SUR-ENE"/>
    <x v="1"/>
    <s v="1"/>
    <x v="1"/>
  </r>
  <r>
    <x v="1634"/>
    <x v="3"/>
    <s v="NUEVO"/>
    <s v="ENEMVI"/>
    <d v="2026-02-27T11:00:09"/>
    <x v="1623"/>
    <n v="71262365"/>
    <s v="ANDRES MAURICIO ARROYAVE ATEHORTUA"/>
    <s v="SIN DATOS"/>
    <s v="3213935325"/>
    <x v="1630"/>
    <x v="0"/>
    <s v="073621004000840000"/>
    <x v="0"/>
    <x v="6"/>
    <s v="Mov Red Trans Dairo Gil"/>
    <x v="0"/>
    <x v="0"/>
    <x v="8"/>
    <x v="1622"/>
    <s v="3 días 11:00"/>
    <x v="1129"/>
    <x v="1"/>
    <s v="SIN DATO"/>
    <s v="SIN DATO"/>
    <s v="SIN DATO"/>
    <s v="SIN DATO"/>
    <n v="-75.63011856"/>
    <n v="6.1688886299999997"/>
    <s v="SUR-ENE"/>
    <x v="0"/>
    <s v="1"/>
    <x v="1"/>
  </r>
  <r>
    <x v="1635"/>
    <x v="1"/>
    <s v="NUEVO"/>
    <s v="ENECNX"/>
    <d v="2026-02-27T11:00:39"/>
    <x v="1624"/>
    <n v="15260283"/>
    <s v="ALCIDES DE JESUS BEDOYA GAVIRIA"/>
    <s v="2861904"/>
    <s v="3202561757"/>
    <x v="1627"/>
    <x v="8"/>
    <s v="044728105001520190"/>
    <x v="8"/>
    <x v="3"/>
    <s v="Revisor Puntos de Conexión Metrosur"/>
    <x v="0"/>
    <x v="0"/>
    <x v="4"/>
    <x v="1623"/>
    <s v="3 días 11:00"/>
    <x v="1325"/>
    <x v="0"/>
    <s v="SIN DATO"/>
    <s v="SIN DATO"/>
    <s v="SIN DATO"/>
    <s v="SIN DATO"/>
    <n v="-75.655196509999996"/>
    <n v="6.1807208999999999"/>
    <s v="SUR-ENE"/>
    <x v="0"/>
    <s v="1"/>
    <x v="0"/>
  </r>
  <r>
    <x v="1636"/>
    <x v="1"/>
    <s v="NUEVO"/>
    <s v="ENECNX"/>
    <d v="2026-02-27T11:05:01"/>
    <x v="1625"/>
    <n v="15532821"/>
    <s v="JOSE FERNANDO SANCHEZ SEGURO"/>
    <s v="SIN DATOS"/>
    <s v="3122486410"/>
    <x v="1631"/>
    <x v="45"/>
    <s v="190034100285340005"/>
    <x v="44"/>
    <x v="3"/>
    <s v="Revisor Puntos de Conexión Suroeste"/>
    <x v="0"/>
    <x v="0"/>
    <x v="4"/>
    <x v="1624"/>
    <s v="3 días 11:05"/>
    <x v="1326"/>
    <x v="0"/>
    <s v="SIN DATO"/>
    <s v="SIN DATO"/>
    <s v="SIN DATO"/>
    <s v="SIN DATO"/>
    <n v="-75.884093559999997"/>
    <n v="5.6558885400000003"/>
    <s v="SUR-ENE"/>
    <x v="3"/>
    <s v="1"/>
    <x v="0"/>
  </r>
  <r>
    <x v="1637"/>
    <x v="3"/>
    <s v="NUEVO"/>
    <s v="ENEMVI"/>
    <d v="2026-02-27T11:09:07"/>
    <x v="1626"/>
    <n v="1036392786"/>
    <s v="SANDRA MILENA ALZATE GIRALDO"/>
    <s v="SIN DATOS"/>
    <s v="3147860614"/>
    <x v="1632"/>
    <x v="33"/>
    <s v="190149200750407000"/>
    <x v="33"/>
    <x v="6"/>
    <s v="ORIENTE-RMRT-Edwin F. Feria Torres"/>
    <x v="1"/>
    <x v="0"/>
    <x v="5"/>
    <x v="1625"/>
    <s v="3 días 11:09"/>
    <x v="1327"/>
    <x v="1"/>
    <s v="SIN DATO"/>
    <s v="SIN DATO"/>
    <s v="SIN DATO"/>
    <s v="SIN DATO"/>
    <n v="-75.337577249999995"/>
    <n v="6.0698468600000002"/>
    <s v="SUR-ENE"/>
    <x v="1"/>
    <s v="1"/>
    <x v="1"/>
  </r>
  <r>
    <x v="1638"/>
    <x v="0"/>
    <s v="NUEVO"/>
    <s v="ENEDOM"/>
    <d v="2026-02-27T11:09:48"/>
    <x v="1627"/>
    <n v="42761917"/>
    <s v="MARIA BARBARA TORO URIBE"/>
    <s v="SIN DATOS"/>
    <s v="3113902260"/>
    <x v="1633"/>
    <x v="84"/>
    <s v="190347200577600001"/>
    <x v="83"/>
    <x v="2"/>
    <s v="SIN DATOS"/>
    <x v="1"/>
    <x v="1"/>
    <x v="6"/>
    <x v="1626"/>
    <s v="3 días 11:09"/>
    <x v="1328"/>
    <x v="1"/>
    <s v="SIN DATO"/>
    <s v="SIN DATO"/>
    <s v="SIN DATO"/>
    <s v="SIN DATO"/>
    <n v="-75.748816700000006"/>
    <n v="6.2515450499999998"/>
    <s v="SUR-ENE"/>
    <x v="3"/>
    <s v="1"/>
    <x v="1"/>
  </r>
  <r>
    <x v="1639"/>
    <x v="3"/>
    <s v="NUEVO"/>
    <s v="ENEMVI"/>
    <d v="2026-02-27T11:12:18"/>
    <x v="1628"/>
    <n v="43481130"/>
    <s v="ROSA EDILMA BARRENECHE MESA"/>
    <s v="SIN DATOS"/>
    <s v="3016972108"/>
    <x v="1634"/>
    <x v="29"/>
    <s v="190657200211200000"/>
    <x v="29"/>
    <x v="6"/>
    <s v="Region Nordeste"/>
    <x v="1"/>
    <x v="0"/>
    <x v="5"/>
    <x v="1627"/>
    <s v="3 días 11:12"/>
    <x v="1329"/>
    <x v="1"/>
    <s v="SIN DATO"/>
    <s v="SIN DATO"/>
    <s v="SIN DATO"/>
    <s v="SIN DATO"/>
    <n v="-74.936436"/>
    <n v="6.4511180000000001"/>
    <s v="SUR-ENE"/>
    <x v="2"/>
    <s v="1"/>
    <x v="1"/>
  </r>
  <r>
    <x v="1640"/>
    <x v="0"/>
    <s v="NUEVO"/>
    <s v="ENERES"/>
    <d v="2026-02-27T11:13:02"/>
    <x v="1629"/>
    <n v="1037502417"/>
    <s v="JAMER ESTIVEN ACEVEDO CASTRILLON"/>
    <s v="SIN DATOS"/>
    <s v="3246679802"/>
    <x v="1635"/>
    <x v="29"/>
    <s v="190670101278100003"/>
    <x v="29"/>
    <x v="1"/>
    <s v="Region Nordeste"/>
    <x v="0"/>
    <x v="0"/>
    <x v="0"/>
    <x v="1628"/>
    <s v="3 días 11:13"/>
    <x v="1330"/>
    <x v="1"/>
    <s v="SIN DATO"/>
    <s v="SIN DATO"/>
    <s v="SIN DATO"/>
    <s v="SIN DATO"/>
    <n v="-75.022364249999995"/>
    <n v="6.4843028399999998"/>
    <s v="SUR-ENE"/>
    <x v="2"/>
    <s v="1"/>
    <x v="1"/>
  </r>
  <r>
    <x v="1641"/>
    <x v="2"/>
    <s v="CAMBI"/>
    <s v="ENENOR"/>
    <d v="2026-02-27T11:17:15"/>
    <x v="1630"/>
    <n v="43856140"/>
    <s v="GLADYS EUGENIA GALLO MUÑOZ"/>
    <s v="SIN DATOS"/>
    <s v="3116313037"/>
    <x v="1636"/>
    <x v="1"/>
    <s v="190674100014000000"/>
    <x v="1"/>
    <x v="9"/>
    <s v="Revisor Instalac. Regadas Oriente"/>
    <x v="0"/>
    <x v="0"/>
    <x v="0"/>
    <x v="1629"/>
    <s v="3 días 11:17"/>
    <x v="1331"/>
    <x v="1"/>
    <s v="SIN DATO"/>
    <s v="SIN DATO"/>
    <s v="SIN DATO"/>
    <s v="SIN DATO"/>
    <n v="-75.331733729999996"/>
    <n v="6.2829146800000002"/>
    <s v="SUR-ENE"/>
    <x v="1"/>
    <s v="2"/>
    <x v="1"/>
  </r>
  <r>
    <x v="1642"/>
    <x v="0"/>
    <s v="NUEVO"/>
    <s v="ENERES"/>
    <d v="2026-02-27T11:18:20"/>
    <x v="1631"/>
    <n v="70555439"/>
    <s v="ROMAN DE JESUS GOMEZ MEJIA"/>
    <s v="9876543"/>
    <s v="3226227513"/>
    <x v="1637"/>
    <x v="60"/>
    <s v="190584100083400003"/>
    <x v="59"/>
    <x v="1"/>
    <s v="Revisor Instalac. Regadas Oriente"/>
    <x v="0"/>
    <x v="0"/>
    <x v="0"/>
    <x v="1630"/>
    <s v="3 días 11:18"/>
    <x v="1332"/>
    <x v="1"/>
    <s v="SIN DATO"/>
    <s v="SIN DATO"/>
    <s v="SIN DATO"/>
    <s v="SIN DATO"/>
    <n v="-74.733666999999997"/>
    <n v="5.9017030000000004"/>
    <s v="SUR-ENE"/>
    <x v="1"/>
    <s v="1"/>
    <x v="1"/>
  </r>
  <r>
    <x v="1643"/>
    <x v="0"/>
    <s v="NUEVO"/>
    <s v="ENERES"/>
    <d v="2026-02-27T11:20:35"/>
    <x v="1632"/>
    <n v="70555439"/>
    <s v="ROMAN DE JESUS GOMEZ MEJIA"/>
    <s v="9876543"/>
    <s v="3226227513"/>
    <x v="1638"/>
    <x v="60"/>
    <s v="190584100083400004"/>
    <x v="59"/>
    <x v="1"/>
    <s v="Revisor Instalac. Regadas Oriente"/>
    <x v="0"/>
    <x v="0"/>
    <x v="0"/>
    <x v="1631"/>
    <s v="3 días 11:20"/>
    <x v="1333"/>
    <x v="1"/>
    <s v="SIN DATO"/>
    <s v="SIN DATO"/>
    <s v="SIN DATO"/>
    <s v="SIN DATO"/>
    <n v="-74.733666999999997"/>
    <n v="5.9017030000000004"/>
    <s v="SUR-ENE"/>
    <x v="1"/>
    <s v="1"/>
    <x v="1"/>
  </r>
  <r>
    <x v="1644"/>
    <x v="0"/>
    <s v="NUEVO"/>
    <s v="ENEDOM"/>
    <d v="2026-02-27T11:25:14"/>
    <x v="1633"/>
    <n v="44005064"/>
    <s v="ELIZABETH VELEZ CANO"/>
    <s v="SIN DATOS"/>
    <s v="3205301515"/>
    <x v="1639"/>
    <x v="8"/>
    <s v="056115006440992000"/>
    <x v="8"/>
    <x v="2"/>
    <s v="Habilitación Viviendas Metrosur"/>
    <x v="0"/>
    <x v="0"/>
    <x v="3"/>
    <x v="1632"/>
    <s v="3 días 11:25"/>
    <x v="106"/>
    <x v="0"/>
    <s v="SIN DATO"/>
    <s v="SIN DATO"/>
    <s v="SIN DATO"/>
    <s v="SIN DATO"/>
    <n v="-75.538904900000006"/>
    <n v="6.2555585200000001"/>
    <s v="SUR-ENE"/>
    <x v="0"/>
    <s v="1"/>
    <x v="0"/>
  </r>
  <r>
    <x v="1645"/>
    <x v="0"/>
    <s v="NUEVO"/>
    <s v="ENERES"/>
    <d v="2026-02-27T11:25:36"/>
    <x v="1634"/>
    <n v="70555439"/>
    <s v="ROMAN DE JESUS GOMEZ MEJIA"/>
    <s v="9876543"/>
    <s v="3226227513"/>
    <x v="1640"/>
    <x v="60"/>
    <s v="190584100083400005"/>
    <x v="59"/>
    <x v="1"/>
    <s v="Revisor Instalac. Regadas Oriente"/>
    <x v="0"/>
    <x v="0"/>
    <x v="0"/>
    <x v="1633"/>
    <s v="3 días 11:25"/>
    <x v="1334"/>
    <x v="1"/>
    <s v="SIN DATO"/>
    <s v="SIN DATO"/>
    <s v="SIN DATO"/>
    <s v="SIN DATO"/>
    <n v="-74.733666999999997"/>
    <n v="5.9017030000000004"/>
    <s v="SUR-ENE"/>
    <x v="1"/>
    <s v="1"/>
    <x v="1"/>
  </r>
  <r>
    <x v="1646"/>
    <x v="0"/>
    <s v="NUEVO"/>
    <s v="ENERES"/>
    <d v="2026-02-27T11:27:13"/>
    <x v="1635"/>
    <n v="1039622431"/>
    <s v="ISABELA MEJIA CORREA"/>
    <s v="SIN DATOS"/>
    <s v="3105193874"/>
    <x v="1641"/>
    <x v="61"/>
    <s v="190411100219465001"/>
    <x v="60"/>
    <x v="1"/>
    <s v="Region Occidente"/>
    <x v="0"/>
    <x v="0"/>
    <x v="0"/>
    <x v="1634"/>
    <s v="3 días 11:27"/>
    <x v="1335"/>
    <x v="1"/>
    <s v="SIN DATO"/>
    <s v="SIN DATO"/>
    <s v="SIN DATO"/>
    <s v="SIN DATO"/>
    <n v="-75.813456830000007"/>
    <n v="6.6781078300000001"/>
    <s v="SUR-ENE"/>
    <x v="4"/>
    <s v="1"/>
    <x v="1"/>
  </r>
  <r>
    <x v="1647"/>
    <x v="3"/>
    <s v="NUEVO"/>
    <s v="ENEMVI"/>
    <d v="2026-02-27T11:29:24"/>
    <x v="1636"/>
    <n v="1152702480"/>
    <s v="KELLY VANESA RIOS CORREA"/>
    <s v="SIN DATOS"/>
    <s v="3207738138"/>
    <x v="1642"/>
    <x v="34"/>
    <s v="188046265000000000"/>
    <x v="3"/>
    <x v="6"/>
    <s v="ORIENTE-RMRT-Edwin F. Feria Torres"/>
    <x v="1"/>
    <x v="0"/>
    <x v="5"/>
    <x v="1635"/>
    <s v="3 días 11:29"/>
    <x v="1336"/>
    <x v="1"/>
    <s v="SIN DATO"/>
    <s v="SIN DATO"/>
    <s v="SIN DATO"/>
    <s v="SIN DATO"/>
    <n v="-74.950640000000007"/>
    <n v="6.362171"/>
    <s v="SUR-ENE"/>
    <x v="1"/>
    <s v="1"/>
    <x v="1"/>
  </r>
  <r>
    <x v="1648"/>
    <x v="0"/>
    <s v="NUEVO"/>
    <s v="ENEDOM"/>
    <d v="2026-02-27T11:31:19"/>
    <x v="1637"/>
    <n v="1000532355"/>
    <s v="ALEXANDRA ZULUAGA"/>
    <s v="SIN DATOS"/>
    <s v="3148215693"/>
    <x v="1643"/>
    <x v="8"/>
    <s v="055027007200240101"/>
    <x v="8"/>
    <x v="2"/>
    <s v="Habilitación Viviendas Metrosur"/>
    <x v="0"/>
    <x v="0"/>
    <x v="3"/>
    <x v="1636"/>
    <s v="3 días 11:31"/>
    <x v="1337"/>
    <x v="0"/>
    <s v="SIN DATO"/>
    <s v="SIN DATO"/>
    <s v="SIN DATO"/>
    <s v="SIN DATO"/>
    <n v="-75.532511999999997"/>
    <n v="6.2349680000000003"/>
    <s v="SUR-ENE"/>
    <x v="0"/>
    <s v="1"/>
    <x v="0"/>
  </r>
  <r>
    <x v="1649"/>
    <x v="0"/>
    <s v="NUEVO"/>
    <s v="ENERES"/>
    <d v="2026-02-27T11:32:43"/>
    <x v="1638"/>
    <n v="8431807"/>
    <s v="JUAN DAVID RESTREPO MADRID"/>
    <s v="SIN DATOS"/>
    <s v="3116653099"/>
    <x v="1644"/>
    <x v="10"/>
    <s v="166035909000000003"/>
    <x v="10"/>
    <x v="1"/>
    <s v="Revisor Instal. Regadas Metrosur"/>
    <x v="1"/>
    <x v="0"/>
    <x v="1"/>
    <x v="1637"/>
    <s v="3 días 11:32"/>
    <x v="1338"/>
    <x v="1"/>
    <s v="SIN DATO"/>
    <s v="SIN DATO"/>
    <s v="SIN DATO"/>
    <s v="SIN DATO"/>
    <n v="-75.581190169999999"/>
    <n v="6.1348882900000001"/>
    <s v="SUR-ENE"/>
    <x v="0"/>
    <s v="1"/>
    <x v="1"/>
  </r>
  <r>
    <x v="1650"/>
    <x v="1"/>
    <s v="NUEVO"/>
    <s v="ENECNX"/>
    <d v="2026-02-27T11:34:46"/>
    <x v="1639"/>
    <n v="8039009"/>
    <s v="WILLIAM DE JESUS LOPERA PEREZ"/>
    <s v="SIN DATOS"/>
    <s v="3122256026"/>
    <x v="1645"/>
    <x v="58"/>
    <s v="190690200638000009"/>
    <x v="57"/>
    <x v="3"/>
    <s v="Region Nordeste"/>
    <x v="1"/>
    <x v="0"/>
    <x v="4"/>
    <x v="1638"/>
    <s v="3 días 11:34"/>
    <x v="1339"/>
    <x v="0"/>
    <s v="SIN DATO"/>
    <s v="SIN DATO"/>
    <s v="SIN DATO"/>
    <s v="SIN DATO"/>
    <n v="-75.212037800000004"/>
    <n v="6.4524988299999997"/>
    <s v="SUR-ENE"/>
    <x v="2"/>
    <s v="1"/>
    <x v="0"/>
  </r>
  <r>
    <x v="1651"/>
    <x v="0"/>
    <s v="NUEVO"/>
    <s v="ENEDOM"/>
    <d v="2026-02-27T11:40:29"/>
    <x v="1640"/>
    <n v="39287445"/>
    <s v="LIVIA ROSA CALDERON GARCIA"/>
    <s v="2126196"/>
    <s v="3022879174"/>
    <x v="1646"/>
    <x v="8"/>
    <s v="147023400000000008"/>
    <x v="8"/>
    <x v="2"/>
    <s v="Habilitación Viviendas Metrosur"/>
    <x v="1"/>
    <x v="0"/>
    <x v="6"/>
    <x v="1639"/>
    <s v="3 días 11:40"/>
    <x v="1340"/>
    <x v="1"/>
    <s v="SIN DATO"/>
    <s v="SIN DATO"/>
    <s v="SIN DATO"/>
    <s v="SIN DATO"/>
    <n v="-75.651843999999997"/>
    <n v="6.2709580000000003"/>
    <s v="SUR-ENE"/>
    <x v="0"/>
    <s v="1"/>
    <x v="1"/>
  </r>
  <r>
    <x v="1652"/>
    <x v="2"/>
    <s v="NUEVO"/>
    <s v="ENENOR"/>
    <d v="2026-02-27T11:41:00"/>
    <x v="1641"/>
    <n v="71702306"/>
    <s v="FREDY ORTEGA MEJIA"/>
    <s v="SIN DATOS"/>
    <s v="3155284296"/>
    <x v="1647"/>
    <x v="10"/>
    <s v="125004448500000296"/>
    <x v="10"/>
    <x v="4"/>
    <s v="Revisor Instal. Regadas Metrosur"/>
    <x v="1"/>
    <x v="0"/>
    <x v="1"/>
    <x v="1640"/>
    <s v="3 días 11:41"/>
    <x v="1341"/>
    <x v="1"/>
    <s v="SIN DATO"/>
    <s v="SIN DATO"/>
    <s v="SIN DATO"/>
    <s v="SIN DATO"/>
    <n v="-75.519570999999999"/>
    <n v="6.1610990000000001"/>
    <s v="SUR-ENE"/>
    <x v="0"/>
    <s v="1"/>
    <x v="1"/>
  </r>
  <r>
    <x v="1653"/>
    <x v="0"/>
    <s v="NUEVO"/>
    <s v="ENEDOM"/>
    <d v="2026-02-27T11:44:19"/>
    <x v="1642"/>
    <n v="1001506277"/>
    <s v="LAURA CRISTINA GARCIA ARBOLEDA"/>
    <s v="SIN DATOS"/>
    <s v="3502441413"/>
    <x v="1648"/>
    <x v="0"/>
    <s v="163010099500000001"/>
    <x v="0"/>
    <x v="2"/>
    <s v="Habilitación Viviendas Metrosur"/>
    <x v="0"/>
    <x v="0"/>
    <x v="3"/>
    <x v="1641"/>
    <s v="3 días 11:44"/>
    <x v="1342"/>
    <x v="0"/>
    <s v="3/03/2026 11:44:14"/>
    <s v="DESCARTADO"/>
    <s v="ROBINSON DE JESUS ALZATE ARANGO"/>
    <s v="520 este sector ya está programado para 520 dos postes y unos 75 metros de tx4 programado la semana pasada "/>
    <n v="-75.605790200000001"/>
    <n v="6.1920565700000001"/>
    <s v="SUR-ENE"/>
    <x v="0"/>
    <s v="1"/>
    <x v="0"/>
  </r>
  <r>
    <x v="1654"/>
    <x v="1"/>
    <s v="NUEVO"/>
    <s v="ENECNX"/>
    <d v="2026-02-27T11:46:12"/>
    <x v="1643"/>
    <n v="71367333"/>
    <s v="LUIS FERNANDO RINCON SANTAMARIA"/>
    <s v="5992692"/>
    <s v="3206413400"/>
    <x v="1649"/>
    <x v="10"/>
    <s v="023418004000000000"/>
    <x v="10"/>
    <x v="3"/>
    <s v="Revisor Puntos de Conexión Metrosur"/>
    <x v="0"/>
    <x v="0"/>
    <x v="4"/>
    <x v="1642"/>
    <s v="3 días 11:46"/>
    <x v="1343"/>
    <x v="0"/>
    <s v="SIN DATO"/>
    <s v="SIN DATO"/>
    <s v="SIN DATO"/>
    <s v="SIN DATO"/>
    <n v="-75.590141299999999"/>
    <n v="6.17098236"/>
    <s v="SUR-ENE"/>
    <x v="0"/>
    <s v="1"/>
    <x v="0"/>
  </r>
  <r>
    <x v="1655"/>
    <x v="1"/>
    <s v="NUEVO"/>
    <s v="ENECNX"/>
    <d v="2026-02-27T11:47:19"/>
    <x v="1644"/>
    <n v="901367738"/>
    <s v="LA HORTENSIA SAS"/>
    <s v="SIN DATOS"/>
    <s v="3113471123"/>
    <x v="1650"/>
    <x v="23"/>
    <s v="190617200642100000"/>
    <x v="23"/>
    <x v="3"/>
    <s v="Revisor Punto de Conexión Oriente"/>
    <x v="1"/>
    <x v="0"/>
    <x v="4"/>
    <x v="1643"/>
    <s v="3 días 11:47"/>
    <x v="1344"/>
    <x v="0"/>
    <s v="SIN DATO"/>
    <s v="SIN DATO"/>
    <s v="SIN DATO"/>
    <s v="SIN DATO"/>
    <n v="-75.389200169999995"/>
    <n v="6.1303389599999996"/>
    <s v="SUR-ENE"/>
    <x v="1"/>
    <s v="1"/>
    <x v="0"/>
  </r>
  <r>
    <x v="1656"/>
    <x v="2"/>
    <s v="NUEVO"/>
    <s v="ENENOR"/>
    <d v="2026-02-27T11:47:27"/>
    <x v="1645"/>
    <n v="890904996"/>
    <s v="EMPRESAS PUBLICAS DE MEDELLIN E.S.P."/>
    <s v="3808080"/>
    <s v="3185460348"/>
    <x v="1651"/>
    <x v="18"/>
    <s v="190680200735275080"/>
    <x v="71"/>
    <x v="4"/>
    <s v="Eq. Expansión y Reposición Oriente"/>
    <x v="1"/>
    <x v="0"/>
    <x v="1"/>
    <x v="1644"/>
    <s v="3 días 11:47"/>
    <x v="1345"/>
    <x v="1"/>
    <s v="SIN DATO"/>
    <s v="SIN DATO"/>
    <s v="SIN DATO"/>
    <s v="SIN DATO"/>
    <n v="-75.515636999999998"/>
    <n v="5.8617119999999998"/>
    <s v="SUR-ENE"/>
    <x v="1"/>
    <s v="1"/>
    <x v="1"/>
  </r>
  <r>
    <x v="1657"/>
    <x v="0"/>
    <s v="NUEVO"/>
    <s v="ENERES"/>
    <d v="2026-02-27T11:48:13"/>
    <x v="1646"/>
    <n v="15322026"/>
    <s v="RAMON ORLANDO PEREZ LOPERA"/>
    <s v="SIN DATOS"/>
    <s v="3127474400"/>
    <x v="1652"/>
    <x v="7"/>
    <s v="190319207105300001"/>
    <x v="7"/>
    <x v="1"/>
    <s v="Revisor Instalac. Regadas Oriente"/>
    <x v="1"/>
    <x v="0"/>
    <x v="1"/>
    <x v="1645"/>
    <s v="3 días 11:48"/>
    <x v="1346"/>
    <x v="1"/>
    <s v="SIN DATO"/>
    <s v="SIN DATO"/>
    <s v="SIN DATO"/>
    <s v="SIN DATO"/>
    <n v="-75.403691359999996"/>
    <n v="6.3177153099999996"/>
    <s v="SUR-ENE"/>
    <x v="1"/>
    <s v="1"/>
    <x v="1"/>
  </r>
  <r>
    <x v="1658"/>
    <x v="0"/>
    <s v="NUEVO"/>
    <s v="ENEDOM"/>
    <d v="2026-02-27T11:48:43"/>
    <x v="1647"/>
    <n v="15370043"/>
    <s v="JOHSEN ANCIZAR CORDOBA GOMEZ"/>
    <s v="SIN DATOS"/>
    <s v="3028120066"/>
    <x v="1653"/>
    <x v="8"/>
    <s v="083119005000850201"/>
    <x v="8"/>
    <x v="2"/>
    <s v="Habilitación Viviendas Metrosur"/>
    <x v="0"/>
    <x v="0"/>
    <x v="3"/>
    <x v="1646"/>
    <s v="3 días 11:48"/>
    <x v="1347"/>
    <x v="0"/>
    <s v="SIN DATO"/>
    <s v="SIN DATO"/>
    <s v="SIN DATO"/>
    <s v="SIN DATO"/>
    <n v="-75.627505880000001"/>
    <n v="6.2498994400000001"/>
    <s v="SUR-ENE"/>
    <x v="0"/>
    <s v="1"/>
    <x v="0"/>
  </r>
  <r>
    <x v="1659"/>
    <x v="1"/>
    <s v="NUEVO"/>
    <s v="ENECNX"/>
    <d v="2026-02-27T11:51:51"/>
    <x v="1648"/>
    <n v="71367333"/>
    <s v="LUIS FERNANDO RINCON SANTAMARIA"/>
    <s v="5992692"/>
    <s v="3206413400"/>
    <x v="1654"/>
    <x v="10"/>
    <s v="023425100100000000"/>
    <x v="10"/>
    <x v="3"/>
    <s v="Revisor Puntos de Conexión Metrosur"/>
    <x v="0"/>
    <x v="0"/>
    <x v="4"/>
    <x v="1647"/>
    <s v="3 días 11:51"/>
    <x v="1348"/>
    <x v="0"/>
    <s v="SIN DATO"/>
    <s v="SIN DATO"/>
    <s v="SIN DATO"/>
    <s v="SIN DATO"/>
    <n v="-75.586736999999999"/>
    <n v="6.1775289999999998"/>
    <s v="SUR-ENE"/>
    <x v="0"/>
    <s v="1"/>
    <x v="0"/>
  </r>
  <r>
    <x v="1660"/>
    <x v="1"/>
    <s v="NUEVO"/>
    <s v="ENECNX"/>
    <d v="2026-02-27T11:55:35"/>
    <x v="1649"/>
    <n v="71367333"/>
    <s v="LUIS FERNANDO RINCON SANTAMARIA"/>
    <s v="5992692"/>
    <s v="3206413400"/>
    <x v="1655"/>
    <x v="10"/>
    <s v="023423009000000000"/>
    <x v="10"/>
    <x v="3"/>
    <s v="Revisor Puntos de Conexión Metrosur"/>
    <x v="0"/>
    <x v="0"/>
    <x v="4"/>
    <x v="1648"/>
    <s v="3 días 11:55"/>
    <x v="1349"/>
    <x v="0"/>
    <s v="SIN DATO"/>
    <s v="SIN DATO"/>
    <s v="SIN DATO"/>
    <s v="SIN DATO"/>
    <n v="-75.588850679999993"/>
    <n v="6.1684177299999998"/>
    <s v="SUR-ENE"/>
    <x v="0"/>
    <s v="1"/>
    <x v="0"/>
  </r>
  <r>
    <x v="1661"/>
    <x v="1"/>
    <s v="NUEVO"/>
    <s v="ENECNX"/>
    <d v="2026-02-27T11:58:49"/>
    <x v="1650"/>
    <n v="71367333"/>
    <s v="LUIS FERNANDO RINCON SANTAMARIA"/>
    <s v="5992692"/>
    <s v="3206413400"/>
    <x v="1656"/>
    <x v="10"/>
    <s v="023427004000000000"/>
    <x v="10"/>
    <x v="3"/>
    <s v="Revisor Puntos de Conexión Metrosur"/>
    <x v="0"/>
    <x v="0"/>
    <x v="4"/>
    <x v="1649"/>
    <s v="3 días 11:58"/>
    <x v="1350"/>
    <x v="0"/>
    <s v="SIN DATO"/>
    <s v="SIN DATO"/>
    <s v="SIN DATO"/>
    <s v="SIN DATO"/>
    <n v="-75.590258719999994"/>
    <n v="6.1752245200000004"/>
    <s v="SUR-ENE"/>
    <x v="0"/>
    <s v="1"/>
    <x v="0"/>
  </r>
  <r>
    <x v="1662"/>
    <x v="1"/>
    <s v="NUEVO"/>
    <s v="ENECNX"/>
    <d v="2026-02-27T11:59:19"/>
    <x v="1651"/>
    <n v="901367738"/>
    <s v="LA HORTENSIA SAS"/>
    <s v="SIN DATOS"/>
    <s v="3113471123"/>
    <x v="1650"/>
    <x v="23"/>
    <s v="190617200642100000"/>
    <x v="23"/>
    <x v="3"/>
    <s v="Revisor Punto de Conexión Oriente"/>
    <x v="1"/>
    <x v="0"/>
    <x v="4"/>
    <x v="1650"/>
    <s v="3 días 11:59"/>
    <x v="1351"/>
    <x v="0"/>
    <s v="SIN DATO"/>
    <s v="SIN DATO"/>
    <s v="SIN DATO"/>
    <s v="SIN DATO"/>
    <n v="-75.389200169999995"/>
    <n v="6.1303389599999996"/>
    <s v="SUR-ENE"/>
    <x v="1"/>
    <s v="1"/>
    <x v="0"/>
  </r>
  <r>
    <x v="1663"/>
    <x v="1"/>
    <s v="NUEVO"/>
    <s v="ENECNX"/>
    <d v="2026-02-27T12:00:36"/>
    <x v="1652"/>
    <n v="901900973"/>
    <s v="RETIRO PARK S.A.S."/>
    <s v="SIN DATOS"/>
    <s v="3215859307"/>
    <x v="1657"/>
    <x v="22"/>
    <s v="190607100284000000"/>
    <x v="22"/>
    <x v="3"/>
    <s v="Revisor Punto de Conexión Oriente"/>
    <x v="0"/>
    <x v="0"/>
    <x v="4"/>
    <x v="1651"/>
    <s v="3 días 12:00"/>
    <x v="1352"/>
    <x v="0"/>
    <s v="SIN DATO"/>
    <s v="SIN DATO"/>
    <s v="SIN DATO"/>
    <s v="SIN DATO"/>
    <n v="-75.5037813"/>
    <n v="6.0575429600000001"/>
    <s v="SUR-ENE"/>
    <x v="1"/>
    <s v="1"/>
    <x v="0"/>
  </r>
  <r>
    <x v="1664"/>
    <x v="1"/>
    <s v="NUEVO"/>
    <s v="ENECNX"/>
    <d v="2026-02-27T12:02:53"/>
    <x v="1653"/>
    <n v="15438056"/>
    <s v="WILSON DE JESUS OSORIO GOMEZ"/>
    <s v="SIN DATOS"/>
    <s v="3113932955"/>
    <x v="1658"/>
    <x v="23"/>
    <s v="190617200551238002"/>
    <x v="23"/>
    <x v="3"/>
    <s v="Revisor Punto de Conexión Oriente"/>
    <x v="1"/>
    <x v="0"/>
    <x v="4"/>
    <x v="1652"/>
    <s v="3 días 12:02"/>
    <x v="1353"/>
    <x v="0"/>
    <s v="SIN DATO"/>
    <s v="SIN DATO"/>
    <s v="SIN DATO"/>
    <s v="SIN DATO"/>
    <n v="-75.466789000000006"/>
    <n v="6.1311730000000004"/>
    <s v="SUR-ENE"/>
    <x v="1"/>
    <s v="1"/>
    <x v="0"/>
  </r>
  <r>
    <x v="1665"/>
    <x v="0"/>
    <s v="NUEVO"/>
    <s v="ENERES"/>
    <d v="2026-02-27T12:04:16"/>
    <x v="1654"/>
    <n v="42885572"/>
    <s v="GLORIA PATRICIA PABON CUARTAS"/>
    <s v="3094266"/>
    <s v="3122273725"/>
    <x v="1659"/>
    <x v="8"/>
    <s v="052625007001270201"/>
    <x v="8"/>
    <x v="1"/>
    <s v="Revisor Instal. Regadas Metrosur"/>
    <x v="0"/>
    <x v="0"/>
    <x v="0"/>
    <x v="1653"/>
    <s v="3 días 12:04"/>
    <x v="1354"/>
    <x v="1"/>
    <s v="SIN DATO"/>
    <s v="SIN DATO"/>
    <s v="SIN DATO"/>
    <s v="SIN DATO"/>
    <n v="-75.583146900000003"/>
    <n v="6.2285687699999999"/>
    <s v="SUR-ENE"/>
    <x v="0"/>
    <s v="1"/>
    <x v="1"/>
  </r>
  <r>
    <x v="1666"/>
    <x v="0"/>
    <s v="NUEVO"/>
    <s v="ENEDOM"/>
    <d v="2026-02-27T12:04:31"/>
    <x v="1655"/>
    <n v="1152192596"/>
    <s v="DUVAN  ESTEBAN AGUDELO  MARIN"/>
    <s v="4924426"/>
    <s v="3185534012"/>
    <x v="1660"/>
    <x v="8"/>
    <s v="054919119550950102"/>
    <x v="8"/>
    <x v="2"/>
    <s v="Habilitación Viviendas Metrosur"/>
    <x v="0"/>
    <x v="0"/>
    <x v="3"/>
    <x v="1654"/>
    <s v="3 días 12:04"/>
    <x v="1355"/>
    <x v="0"/>
    <s v="SIN DATO"/>
    <s v="SIN DATO"/>
    <s v="SIN DATO"/>
    <s v="SIN DATO"/>
    <n v="-75.613747489999994"/>
    <n v="6.2678987599999996"/>
    <s v="SUR-ENE"/>
    <x v="0"/>
    <s v="1"/>
    <x v="0"/>
  </r>
  <r>
    <x v="1667"/>
    <x v="0"/>
    <s v="NUEVO"/>
    <s v="ENERES"/>
    <d v="2026-02-27T12:07:42"/>
    <x v="1656"/>
    <n v="43064717"/>
    <s v="CLAUDIA PATRICIA GIRALDO PASCAGAZA"/>
    <s v="2397121"/>
    <s v="3024651421"/>
    <x v="1661"/>
    <x v="8"/>
    <s v="055327004000350301"/>
    <x v="8"/>
    <x v="1"/>
    <s v="Revisor Instal. Regadas Metrosur"/>
    <x v="0"/>
    <x v="0"/>
    <x v="0"/>
    <x v="1655"/>
    <s v="3 días 12:07"/>
    <x v="223"/>
    <x v="1"/>
    <s v="SIN DATO"/>
    <s v="SIN DATO"/>
    <s v="SIN DATO"/>
    <s v="SIN DATO"/>
    <n v="-75.556731920000004"/>
    <n v="6.2475379999999996"/>
    <s v="SUR-ENE"/>
    <x v="0"/>
    <s v="1"/>
    <x v="1"/>
  </r>
  <r>
    <x v="1668"/>
    <x v="0"/>
    <s v="NUEVO"/>
    <s v="ENERES"/>
    <d v="2026-02-27T12:10:45"/>
    <x v="1657"/>
    <n v="70323468"/>
    <s v="PEDRO JAVIER VELEZ LONDOÑO"/>
    <s v="SIN DATOS"/>
    <s v="3113413380"/>
    <x v="1662"/>
    <x v="30"/>
    <s v="190761200970670085"/>
    <x v="30"/>
    <x v="1"/>
    <s v="Region Occidente"/>
    <x v="1"/>
    <x v="0"/>
    <x v="1"/>
    <x v="1656"/>
    <s v="3 días 12:10"/>
    <x v="163"/>
    <x v="1"/>
    <s v="SIN DATO"/>
    <s v="SIN DATO"/>
    <s v="SIN DATO"/>
    <s v="SIN DATO"/>
    <n v="-75.788139000000001"/>
    <n v="6.4583830000000004"/>
    <s v="SUR-ENE"/>
    <x v="4"/>
    <s v="1"/>
    <x v="1"/>
  </r>
  <r>
    <x v="1669"/>
    <x v="3"/>
    <s v="NUEVO"/>
    <s v="ENEMVI"/>
    <d v="2026-02-27T12:12:46"/>
    <x v="1658"/>
    <n v="3668908"/>
    <s v="LEONEL RIVERA LOAIZA"/>
    <s v="SIN DATOS"/>
    <s v="3117852552"/>
    <x v="1663"/>
    <x v="8"/>
    <s v="084018207200290173"/>
    <x v="8"/>
    <x v="6"/>
    <s v="METR Mov Red Trans Anderson Castaño"/>
    <x v="0"/>
    <x v="0"/>
    <x v="8"/>
    <x v="1657"/>
    <s v="3 días 12:12"/>
    <x v="1356"/>
    <x v="1"/>
    <s v="SIN DATO"/>
    <s v="SIN DATO"/>
    <s v="SIN DATO"/>
    <s v="SIN DATO"/>
    <n v="-75.621615579999997"/>
    <n v="6.2598510300000001"/>
    <s v="SUR-ENE"/>
    <x v="0"/>
    <s v="1"/>
    <x v="1"/>
  </r>
  <r>
    <x v="1670"/>
    <x v="0"/>
    <s v="NUEVO"/>
    <s v="ENERES"/>
    <d v="2026-02-27T12:13:09"/>
    <x v="1659"/>
    <n v="98660684"/>
    <s v="LUIS GUILLERMO RUIZ CALLE"/>
    <s v="5770326"/>
    <s v="3006790622"/>
    <x v="1664"/>
    <x v="10"/>
    <s v="023229109200050000"/>
    <x v="10"/>
    <x v="1"/>
    <s v="Revisor Instal. Regadas Metrosur"/>
    <x v="0"/>
    <x v="0"/>
    <x v="0"/>
    <x v="1658"/>
    <s v="3 días 12:13"/>
    <x v="1357"/>
    <x v="1"/>
    <s v="3/03/2026 21:50:10"/>
    <s v="ANULADO"/>
    <s v="JUAN SEBASTIAN AGUILAR FONSECA"/>
    <s v="601 Requiere cambio de producto por legalización comercial."/>
    <n v="-75.581642939999995"/>
    <n v="6.1629046599999997"/>
    <s v="SUR-ENE"/>
    <x v="0"/>
    <s v="1"/>
    <x v="1"/>
  </r>
  <r>
    <x v="1671"/>
    <x v="2"/>
    <s v="NUEVO"/>
    <s v="ENENOR"/>
    <d v="2026-02-27T12:14:23"/>
    <x v="1660"/>
    <n v="1128271976"/>
    <s v="DIEO ANDRES MUNERA ORREGO"/>
    <s v="SIN DATOS"/>
    <s v="3005290476"/>
    <x v="1665"/>
    <x v="8"/>
    <s v="040511003000270000"/>
    <x v="8"/>
    <x v="4"/>
    <s v="Revisor Instal. Regadas Metrosur"/>
    <x v="0"/>
    <x v="0"/>
    <x v="0"/>
    <x v="1659"/>
    <s v="3 días 12:14"/>
    <x v="1358"/>
    <x v="1"/>
    <s v="SIN DATO"/>
    <s v="SIN DATO"/>
    <s v="SIN DATO"/>
    <s v="SIN DATO"/>
    <n v="-75.586918879999999"/>
    <n v="6.2077985299999998"/>
    <s v="SUR-ENE"/>
    <x v="0"/>
    <s v="1"/>
    <x v="1"/>
  </r>
  <r>
    <x v="1672"/>
    <x v="4"/>
    <s v="NUEVO"/>
    <s v="ENEPRE"/>
    <d v="2026-02-27T12:17:12"/>
    <x v="1661"/>
    <n v="71748571"/>
    <s v="FEDERICO GOMEZ PAZ"/>
    <s v="3808080"/>
    <s v="3102895330"/>
    <x v="1666"/>
    <x v="8"/>
    <s v="122036255000000101"/>
    <x v="8"/>
    <x v="10"/>
    <s v="Energía Prepago Metrosur"/>
    <x v="1"/>
    <x v="0"/>
    <x v="7"/>
    <x v="1660"/>
    <s v="3 días 12:17"/>
    <x v="204"/>
    <x v="1"/>
    <s v="SIN DATO"/>
    <s v="SIN DATO"/>
    <s v="SIN DATO"/>
    <s v="SIN DATO"/>
    <n v="-75.506180999999998"/>
    <n v="6.1910270000000001"/>
    <s v="SUR-ENE"/>
    <x v="0"/>
    <s v="1"/>
    <x v="1"/>
  </r>
  <r>
    <x v="1673"/>
    <x v="1"/>
    <s v="NUEVO"/>
    <s v="ENECNX"/>
    <d v="2026-02-27T12:18:03"/>
    <x v="1662"/>
    <n v="3438120"/>
    <s v="ROBERTO ANTONIO LOPEZ"/>
    <s v="9876543"/>
    <s v="3138180377"/>
    <x v="1667"/>
    <x v="19"/>
    <s v="190400100057900000"/>
    <x v="19"/>
    <x v="3"/>
    <s v="Revisor Punto de Conexión Oriente"/>
    <x v="0"/>
    <x v="0"/>
    <x v="4"/>
    <x v="1661"/>
    <s v="3 días 12:18"/>
    <x v="1359"/>
    <x v="0"/>
    <s v="SIN DATO"/>
    <s v="SIN DATO"/>
    <s v="SIN DATO"/>
    <s v="SIN DATO"/>
    <n v="-75.358646809999996"/>
    <n v="5.9780760199999996"/>
    <s v="SUR-ENE"/>
    <x v="1"/>
    <s v="1"/>
    <x v="0"/>
  </r>
  <r>
    <x v="1674"/>
    <x v="1"/>
    <s v="NUEVO"/>
    <s v="ENECNX"/>
    <d v="2026-02-27T12:28:14"/>
    <x v="1663"/>
    <n v="71268170"/>
    <s v="FELIPE SOLORZANO FERREL"/>
    <s v="SIN DATOS"/>
    <s v="3003730312"/>
    <x v="1668"/>
    <x v="8"/>
    <s v="040119101001110118"/>
    <x v="8"/>
    <x v="3"/>
    <s v="Revisor Puntos de Conexión Metrosur"/>
    <x v="0"/>
    <x v="0"/>
    <x v="4"/>
    <x v="1662"/>
    <s v="3 días 12:28"/>
    <x v="1360"/>
    <x v="0"/>
    <s v="SIN DATO"/>
    <s v="SIN DATO"/>
    <s v="SIN DATO"/>
    <s v="SIN DATO"/>
    <n v="-75.553587460000003"/>
    <n v="6.1885006899999997"/>
    <s v="SUR-ENE"/>
    <x v="0"/>
    <s v="1"/>
    <x v="0"/>
  </r>
  <r>
    <x v="1675"/>
    <x v="1"/>
    <s v="NUEVO"/>
    <s v="ENECNX"/>
    <d v="2026-02-27T12:29:05"/>
    <x v="1664"/>
    <n v="1234089785"/>
    <s v="GISSEL  ESNEIDA HERNANDEZ BALLESTEROS"/>
    <s v="SIN DATOS"/>
    <s v="3218793035"/>
    <x v="1669"/>
    <x v="30"/>
    <s v="190761200907534000"/>
    <x v="30"/>
    <x v="3"/>
    <s v="Region Occidente"/>
    <x v="1"/>
    <x v="0"/>
    <x v="4"/>
    <x v="1663"/>
    <s v="3 días 12:29"/>
    <x v="1361"/>
    <x v="0"/>
    <s v="SIN DATO"/>
    <s v="SIN DATO"/>
    <s v="SIN DATO"/>
    <s v="SIN DATO"/>
    <n v="-75.774214999999998"/>
    <n v="6.5090260000000004"/>
    <s v="SUR-ENE"/>
    <x v="4"/>
    <s v="1"/>
    <x v="0"/>
  </r>
  <r>
    <x v="1676"/>
    <x v="0"/>
    <s v="NUEVO"/>
    <s v="ENEDOM"/>
    <d v="2026-02-27T12:30:31"/>
    <x v="1665"/>
    <n v="1020108685"/>
    <s v="MICHAEL ALEXANDER MEDINA GARCIA"/>
    <s v="SIN DATOS"/>
    <s v="3146074030"/>
    <x v="1670"/>
    <x v="8"/>
    <s v="045616104000510000"/>
    <x v="8"/>
    <x v="2"/>
    <s v="Habilitación Viviendas Metrosur"/>
    <x v="0"/>
    <x v="0"/>
    <x v="3"/>
    <x v="1664"/>
    <s v="3 días 12:30"/>
    <x v="680"/>
    <x v="0"/>
    <s v="SIN DATO"/>
    <s v="SIN DATO"/>
    <s v="SIN DATO"/>
    <s v="SIN DATO"/>
    <n v="-75.645616050000001"/>
    <n v="6.17321367"/>
    <s v="SUR-ENE"/>
    <x v="0"/>
    <s v="1"/>
    <x v="0"/>
  </r>
  <r>
    <x v="1677"/>
    <x v="0"/>
    <s v="NUEVO"/>
    <s v="ENERES"/>
    <d v="2026-02-27T12:42:50"/>
    <x v="1666"/>
    <n v="21802082"/>
    <s v="MARTA ISABEL DE GALLEGO ZAPATA"/>
    <s v="2772734"/>
    <s v="3218304819"/>
    <x v="1671"/>
    <x v="10"/>
    <s v="023229109200090301"/>
    <x v="10"/>
    <x v="1"/>
    <s v="Revisor Instal. Regadas Metrosur"/>
    <x v="0"/>
    <x v="0"/>
    <x v="0"/>
    <x v="1665"/>
    <s v="3 días 12:42"/>
    <x v="1362"/>
    <x v="1"/>
    <s v="3/03/2026 21:48:22"/>
    <s v="ANULADO"/>
    <s v="JUAN SEBASTIAN AGUILAR FONSECA"/>
    <s v="601 Requiere cambio de producto por legalización comercial."/>
    <n v="-75.581642939999995"/>
    <n v="6.1629046599999997"/>
    <s v="SUR-ENE"/>
    <x v="0"/>
    <s v="1"/>
    <x v="1"/>
  </r>
  <r>
    <x v="1678"/>
    <x v="1"/>
    <s v="NUEVO"/>
    <s v="ENECNX"/>
    <d v="2026-02-27T12:50:00"/>
    <x v="1667"/>
    <n v="13849480"/>
    <s v="JOSE ANTONIO HIGUERA AVELLANEDA"/>
    <s v="SIN DATOS"/>
    <s v="3146820397"/>
    <x v="1672"/>
    <x v="29"/>
    <s v="190670201821750096"/>
    <x v="29"/>
    <x v="3"/>
    <s v="Region Nordeste"/>
    <x v="1"/>
    <x v="0"/>
    <x v="4"/>
    <x v="1666"/>
    <s v="3 días 12:50"/>
    <x v="1363"/>
    <x v="0"/>
    <s v="SIN DATO"/>
    <s v="SIN DATO"/>
    <s v="SIN DATO"/>
    <s v="SIN DATO"/>
    <n v="-75.049930000000003"/>
    <n v="6.4823899999999997"/>
    <s v="SUR-ENE"/>
    <x v="2"/>
    <s v="1"/>
    <x v="0"/>
  </r>
  <r>
    <x v="1679"/>
    <x v="0"/>
    <s v="NUEVO"/>
    <s v="ENERES"/>
    <d v="2026-02-27T12:50:42"/>
    <x v="1668"/>
    <n v="98557369"/>
    <s v="FREDY MONCADA ESCOBAR"/>
    <s v="SIN DATOS"/>
    <s v="3105072582"/>
    <x v="1673"/>
    <x v="8"/>
    <s v="057899300000630501"/>
    <x v="8"/>
    <x v="1"/>
    <s v="Revisor Instal. Regadas Metrosur"/>
    <x v="0"/>
    <x v="0"/>
    <x v="0"/>
    <x v="1667"/>
    <s v="3 días 12:50"/>
    <x v="1364"/>
    <x v="1"/>
    <s v="SIN DATO"/>
    <s v="SIN DATO"/>
    <s v="SIN DATO"/>
    <s v="SIN DATO"/>
    <n v="-75.584632499999998"/>
    <n v="6.2833986399999997"/>
    <s v="SUR-ENE"/>
    <x v="0"/>
    <s v="1"/>
    <x v="1"/>
  </r>
  <r>
    <x v="1680"/>
    <x v="1"/>
    <s v="NUEVO"/>
    <s v="ENECNX"/>
    <d v="2026-02-27T13:01:41"/>
    <x v="1669"/>
    <n v="70950588"/>
    <s v="JULIO CESAR MONTES GARCIA"/>
    <s v="SIN DATOS"/>
    <s v="3217560968"/>
    <x v="779"/>
    <x v="4"/>
    <s v="181005040310000000"/>
    <x v="4"/>
    <x v="3"/>
    <s v="Revisor Punto de Conexión Oriente"/>
    <x v="1"/>
    <x v="0"/>
    <x v="4"/>
    <x v="1668"/>
    <s v="3 días 13:01"/>
    <x v="1365"/>
    <x v="0"/>
    <s v="SIN DATO"/>
    <s v="SIN DATO"/>
    <s v="SIN DATO"/>
    <s v="SIN DATO"/>
    <n v="-75.253185999999999"/>
    <n v="6.2256410000000004"/>
    <s v="SUR-ENE"/>
    <x v="1"/>
    <s v="1"/>
    <x v="0"/>
  </r>
  <r>
    <x v="1681"/>
    <x v="3"/>
    <s v="NUEVO"/>
    <s v="ENEMVI"/>
    <d v="2026-02-27T13:05:03"/>
    <x v="1670"/>
    <n v="1023749824"/>
    <s v="ESY YULIANA MONTOYA LOPEZ"/>
    <s v="SIN DATOS"/>
    <s v="3178816447"/>
    <x v="1674"/>
    <x v="64"/>
    <s v="190044200589900001"/>
    <x v="63"/>
    <x v="6"/>
    <s v="Region Occidente"/>
    <x v="1"/>
    <x v="0"/>
    <x v="5"/>
    <x v="1669"/>
    <s v="3 días 13:05"/>
    <x v="1366"/>
    <x v="1"/>
    <s v="SIN DATO"/>
    <s v="SIN DATO"/>
    <s v="SIN DATO"/>
    <s v="SIN DATO"/>
    <n v="-75.959536610000001"/>
    <n v="6.3011043600000001"/>
    <s v="SUR-ENE"/>
    <x v="4"/>
    <s v="1"/>
    <x v="1"/>
  </r>
  <r>
    <x v="1682"/>
    <x v="0"/>
    <s v="NUEVO"/>
    <s v="ENERES"/>
    <d v="2026-02-27T13:05:28"/>
    <x v="1671"/>
    <n v="43093531"/>
    <s v="MARIA GLADYS BEDOYA GALLEGO"/>
    <s v="SIN DATOS"/>
    <s v="3022233119"/>
    <x v="1675"/>
    <x v="8"/>
    <s v="053423109000660140"/>
    <x v="8"/>
    <x v="1"/>
    <s v="Revisor Instal. Regadas Metrosur"/>
    <x v="0"/>
    <x v="0"/>
    <x v="0"/>
    <x v="1670"/>
    <s v="3 días 13:05"/>
    <x v="1367"/>
    <x v="1"/>
    <s v="SIN DATO"/>
    <s v="SIN DATO"/>
    <s v="SIN DATO"/>
    <s v="SIN DATO"/>
    <n v="-75.567250380000004"/>
    <n v="6.2378897499999999"/>
    <s v="SUR-ENE"/>
    <x v="0"/>
    <s v="1"/>
    <x v="1"/>
  </r>
  <r>
    <x v="1683"/>
    <x v="1"/>
    <s v="NUEVO"/>
    <s v="ENECNX"/>
    <d v="2026-02-27T13:09:58"/>
    <x v="1672"/>
    <n v="8472234"/>
    <s v="IVAN DARIO ACEVEDO CARMONA"/>
    <s v="SIN DATOS"/>
    <s v="3228341033"/>
    <x v="1676"/>
    <x v="8"/>
    <s v="146034857000000101"/>
    <x v="8"/>
    <x v="3"/>
    <s v="Revisor Puntos de Conexión Metrosur"/>
    <x v="1"/>
    <x v="0"/>
    <x v="4"/>
    <x v="1671"/>
    <s v="3 días 13:09"/>
    <x v="1368"/>
    <x v="0"/>
    <s v="SIN DATO"/>
    <s v="SIN DATO"/>
    <s v="SIN DATO"/>
    <s v="SIN DATO"/>
    <n v="-75.708350999999993"/>
    <n v="6.3545220000000002"/>
    <s v="SUR-ENE"/>
    <x v="0"/>
    <s v="1"/>
    <x v="0"/>
  </r>
  <r>
    <x v="1684"/>
    <x v="0"/>
    <s v="NUEVO"/>
    <s v="ENEDOM"/>
    <d v="2026-02-27T13:19:05"/>
    <x v="1673"/>
    <n v="1000401326"/>
    <s v="LAURA TATIANA PAMPLONA ZAPATA"/>
    <s v="SIN DATOS"/>
    <s v="3205858265"/>
    <x v="1677"/>
    <x v="2"/>
    <s v="190736103667200005"/>
    <x v="2"/>
    <x v="2"/>
    <s v="Region Nordeste"/>
    <x v="0"/>
    <x v="0"/>
    <x v="3"/>
    <x v="1672"/>
    <s v="3 días 13:19"/>
    <x v="1369"/>
    <x v="1"/>
    <s v="SIN DATO"/>
    <s v="SIN DATO"/>
    <s v="SIN DATO"/>
    <s v="SIN DATO"/>
    <n v="-74.692544470000001"/>
    <n v="7.0813192300000001"/>
    <s v="SUR-ENE"/>
    <x v="2"/>
    <s v="1"/>
    <x v="1"/>
  </r>
  <r>
    <x v="1685"/>
    <x v="0"/>
    <s v="NUEVO"/>
    <s v="ENEDOM"/>
    <d v="2026-02-27T13:20:24"/>
    <x v="1674"/>
    <n v="1045142714"/>
    <s v="DEISON ADONYS GONZALEZ"/>
    <s v="SIN DATOS"/>
    <s v="3107017370"/>
    <x v="1678"/>
    <x v="8"/>
    <s v="055225226551110111"/>
    <x v="8"/>
    <x v="2"/>
    <s v="Habilitación Viviendas Metrosur"/>
    <x v="0"/>
    <x v="0"/>
    <x v="3"/>
    <x v="1673"/>
    <s v="3 días 13:20"/>
    <x v="1370"/>
    <x v="0"/>
    <s v="SIN DATO"/>
    <s v="SIN DATO"/>
    <s v="SIN DATO"/>
    <s v="SIN DATO"/>
    <n v="-75.543678670000006"/>
    <n v="6.2471835499999999"/>
    <s v="SUR-ENE"/>
    <x v="0"/>
    <s v="1"/>
    <x v="0"/>
  </r>
  <r>
    <x v="1686"/>
    <x v="0"/>
    <s v="NUEVO"/>
    <s v="ENERES"/>
    <d v="2026-02-27T13:21:01"/>
    <x v="1675"/>
    <n v="1152185794"/>
    <s v="KAREN JULIETH ALCANTARA MENDOZA"/>
    <s v="SIN DATOS"/>
    <s v="3207858827"/>
    <x v="1679"/>
    <x v="8"/>
    <s v="055216406240320201"/>
    <x v="8"/>
    <x v="1"/>
    <s v="Revisor Instal. Regadas Metrosur"/>
    <x v="0"/>
    <x v="0"/>
    <x v="0"/>
    <x v="1674"/>
    <s v="3 días 13:21"/>
    <x v="1371"/>
    <x v="1"/>
    <s v="SIN DATO"/>
    <s v="SIN DATO"/>
    <s v="SIN DATO"/>
    <s v="SIN DATO"/>
    <n v="-75.546561220000001"/>
    <n v="6.2465895199999997"/>
    <s v="SUR-ENE"/>
    <x v="0"/>
    <s v="1"/>
    <x v="1"/>
  </r>
  <r>
    <x v="1687"/>
    <x v="0"/>
    <s v="NUEVO"/>
    <s v="ENEDOM"/>
    <d v="2026-02-27T13:29:01"/>
    <x v="1676"/>
    <n v="1045142714"/>
    <s v="DEISON ADONYS GONZALEZ"/>
    <s v="SIN DATOS"/>
    <s v="3107017370"/>
    <x v="1680"/>
    <x v="8"/>
    <s v="055225226551110222"/>
    <x v="8"/>
    <x v="2"/>
    <s v="Habilitación Viviendas Metrosur"/>
    <x v="0"/>
    <x v="0"/>
    <x v="3"/>
    <x v="1675"/>
    <s v="3 días 13:29"/>
    <x v="1372"/>
    <x v="0"/>
    <s v="SIN DATO"/>
    <s v="SIN DATO"/>
    <s v="SIN DATO"/>
    <s v="SIN DATO"/>
    <n v="-75.543678670000006"/>
    <n v="6.2471835499999999"/>
    <s v="SUR-ENE"/>
    <x v="0"/>
    <s v="1"/>
    <x v="0"/>
  </r>
  <r>
    <x v="1688"/>
    <x v="0"/>
    <s v="NUEVO"/>
    <s v="ENERES"/>
    <d v="2026-02-27T13:30:45"/>
    <x v="1677"/>
    <n v="15326800"/>
    <s v="JHON JAIRO BALBIN MEDINA"/>
    <s v="8874344"/>
    <s v="3216471078"/>
    <x v="1681"/>
    <x v="80"/>
    <s v="171024451000000002"/>
    <x v="79"/>
    <x v="1"/>
    <s v="Region Nordeste"/>
    <x v="1"/>
    <x v="0"/>
    <x v="1"/>
    <x v="1676"/>
    <s v="3 días 13:30"/>
    <x v="261"/>
    <x v="1"/>
    <s v="SIN DATO"/>
    <s v="SIN DATO"/>
    <s v="SIN DATO"/>
    <s v="SIN DATO"/>
    <n v="-75.227709000000004"/>
    <n v="6.8168800000000003"/>
    <s v="SUR-ENE"/>
    <x v="2"/>
    <s v="1"/>
    <x v="1"/>
  </r>
  <r>
    <x v="1689"/>
    <x v="3"/>
    <s v="NUEVO"/>
    <s v="ENEMVI"/>
    <d v="2026-02-27T13:32:52"/>
    <x v="1678"/>
    <n v="1017184567"/>
    <s v="ARLES MONTOYA LOAIZA"/>
    <s v="SIN DATOS"/>
    <s v="3135410389"/>
    <x v="1682"/>
    <x v="8"/>
    <s v="055011101001420000"/>
    <x v="8"/>
    <x v="6"/>
    <s v="METR Mov Red Trans Anderson Castaño"/>
    <x v="0"/>
    <x v="0"/>
    <x v="8"/>
    <x v="1677"/>
    <s v="3 días 13:32"/>
    <x v="1373"/>
    <x v="1"/>
    <s v="SIN DATO"/>
    <s v="SIN DATO"/>
    <s v="SIN DATO"/>
    <s v="SIN DATO"/>
    <n v="-75.528651999999994"/>
    <n v="6.2307880000000004"/>
    <s v="SUR-ENE"/>
    <x v="0"/>
    <s v="1"/>
    <x v="1"/>
  </r>
  <r>
    <x v="1690"/>
    <x v="0"/>
    <s v="NUEVO"/>
    <s v="ENEDOM"/>
    <d v="2026-02-27T13:36:27"/>
    <x v="1679"/>
    <n v="1045142714"/>
    <s v="DEISON ADONYS GONZALEZ"/>
    <s v="SIN DATOS"/>
    <s v="3107017370"/>
    <x v="1683"/>
    <x v="8"/>
    <s v="055225226551110333"/>
    <x v="8"/>
    <x v="2"/>
    <s v="Habilitación Viviendas Metrosur"/>
    <x v="0"/>
    <x v="0"/>
    <x v="3"/>
    <x v="1678"/>
    <s v="3 días 13:36"/>
    <x v="1374"/>
    <x v="0"/>
    <s v="SIN DATO"/>
    <s v="SIN DATO"/>
    <s v="SIN DATO"/>
    <s v="SIN DATO"/>
    <n v="-75.543678670000006"/>
    <n v="6.2471835499999999"/>
    <s v="SUR-ENE"/>
    <x v="0"/>
    <s v="1"/>
    <x v="0"/>
  </r>
  <r>
    <x v="1691"/>
    <x v="0"/>
    <s v="NUEVO"/>
    <s v="ENERES"/>
    <d v="2026-02-27T13:40:10"/>
    <x v="1680"/>
    <n v="43731506"/>
    <s v="NORELLY GARCIA"/>
    <s v="SIN DATOS"/>
    <s v="3128417622"/>
    <x v="1684"/>
    <x v="24"/>
    <s v="159042805000000003"/>
    <x v="24"/>
    <x v="1"/>
    <s v="Revisor Instal. Regadas Metrosur"/>
    <x v="0"/>
    <x v="0"/>
    <x v="0"/>
    <x v="1679"/>
    <s v="3 días 13:40"/>
    <x v="1375"/>
    <x v="1"/>
    <s v="SIN DATO"/>
    <s v="SIN DATO"/>
    <s v="SIN DATO"/>
    <s v="SIN DATO"/>
    <n v="-75.639084909999994"/>
    <n v="6.1393564400000002"/>
    <s v="SUR-ENE"/>
    <x v="0"/>
    <s v="1"/>
    <x v="1"/>
  </r>
  <r>
    <x v="1692"/>
    <x v="0"/>
    <s v="NUEVO"/>
    <s v="ENEDOM"/>
    <d v="2026-02-27T13:40:52"/>
    <x v="1681"/>
    <n v="1042470144"/>
    <s v="ANGELY CAROLINA ARIAS CHIRINO"/>
    <s v="SIN DATOS"/>
    <s v="3176033728"/>
    <x v="1685"/>
    <x v="8"/>
    <s v="056115008201600000"/>
    <x v="8"/>
    <x v="2"/>
    <s v="Habilitación Viviendas Metrosur"/>
    <x v="0"/>
    <x v="0"/>
    <x v="3"/>
    <x v="1680"/>
    <s v="3 días 13:40"/>
    <x v="1376"/>
    <x v="0"/>
    <s v="SIN DATO"/>
    <s v="SIN DATO"/>
    <s v="SIN DATO"/>
    <s v="SIN DATO"/>
    <n v="-75.540728000000001"/>
    <n v="6.2564599999999997"/>
    <s v="SUR-ENE"/>
    <x v="0"/>
    <s v="1"/>
    <x v="0"/>
  </r>
  <r>
    <x v="1693"/>
    <x v="0"/>
    <s v="NUEVO"/>
    <s v="ENEDOM"/>
    <d v="2026-02-27T13:44:12"/>
    <x v="1682"/>
    <n v="1045142714"/>
    <s v="DEISON ADONYS GONZALEZ"/>
    <s v="SIN DATOS"/>
    <s v="3107017370"/>
    <x v="1686"/>
    <x v="8"/>
    <s v="055225226551110444"/>
    <x v="8"/>
    <x v="2"/>
    <s v="Habilitación Viviendas Metrosur"/>
    <x v="0"/>
    <x v="0"/>
    <x v="3"/>
    <x v="1681"/>
    <s v="3 días 13:44"/>
    <x v="207"/>
    <x v="0"/>
    <s v="SIN DATO"/>
    <s v="SIN DATO"/>
    <s v="SIN DATO"/>
    <s v="SIN DATO"/>
    <n v="-75.543678670000006"/>
    <n v="6.2471835499999999"/>
    <s v="SUR-ENE"/>
    <x v="0"/>
    <s v="1"/>
    <x v="0"/>
  </r>
  <r>
    <x v="1694"/>
    <x v="4"/>
    <s v="NUEVO"/>
    <s v="ENEPRE"/>
    <d v="2026-02-27T13:47:05"/>
    <x v="1683"/>
    <n v="1077448933"/>
    <s v="KELLY JHOANA RENTERIA CORDOBA"/>
    <s v="SIN DATOS"/>
    <s v="3137200830"/>
    <x v="1687"/>
    <x v="8"/>
    <s v="084018660150440222"/>
    <x v="8"/>
    <x v="2"/>
    <s v="Energía Prepago Metrosur"/>
    <x v="0"/>
    <x v="0"/>
    <x v="3"/>
    <x v="1682"/>
    <s v="2 días 12:00"/>
    <x v="1377"/>
    <x v="1"/>
    <s v="SIN DATO"/>
    <s v="SIN DATO"/>
    <s v="SIN DATO"/>
    <s v="SIN DATO"/>
    <n v="-75.615532000000002"/>
    <n v="6.261253"/>
    <s v="SUR-ENE"/>
    <x v="0"/>
    <s v="1"/>
    <x v="1"/>
  </r>
  <r>
    <x v="1695"/>
    <x v="4"/>
    <s v="NUEVO"/>
    <s v="ENEPRE"/>
    <d v="2026-02-27T13:55:12"/>
    <x v="1684"/>
    <n v="1036679480"/>
    <s v="NATHALY ZAPATA MUÑOZ"/>
    <s v="SIN DATOS"/>
    <s v="3023333464"/>
    <x v="1688"/>
    <x v="0"/>
    <s v="163014336000000219"/>
    <x v="0"/>
    <x v="10"/>
    <s v="Energía Prepago Metrosur"/>
    <x v="0"/>
    <x v="0"/>
    <x v="7"/>
    <x v="1683"/>
    <s v="3 días 13:55"/>
    <x v="904"/>
    <x v="1"/>
    <s v="SIN DATO"/>
    <s v="SIN DATO"/>
    <s v="SIN DATO"/>
    <s v="SIN DATO"/>
    <n v="-75.618855999999994"/>
    <n v="6.1904769999999996"/>
    <s v="SUR-ENE"/>
    <x v="0"/>
    <s v="1"/>
    <x v="1"/>
  </r>
  <r>
    <x v="1696"/>
    <x v="0"/>
    <s v="NUEVO"/>
    <s v="ENERES"/>
    <d v="2026-02-27T13:55:55"/>
    <x v="1685"/>
    <n v="39212611"/>
    <s v="ELISED DEL CARMEN GAVIRIA ROJAS"/>
    <s v="SIN DATOS"/>
    <s v="3238668204"/>
    <x v="1689"/>
    <x v="27"/>
    <s v="190605200051343011"/>
    <x v="27"/>
    <x v="1"/>
    <s v="Region Nordeste"/>
    <x v="1"/>
    <x v="0"/>
    <x v="1"/>
    <x v="1684"/>
    <s v="3 días 13:55"/>
    <x v="1378"/>
    <x v="1"/>
    <s v="SIN DATO"/>
    <s v="SIN DATO"/>
    <s v="SIN DATO"/>
    <s v="SIN DATO"/>
    <n v="-74.724221319999998"/>
    <n v="6.96302325"/>
    <s v="SUR-ENE"/>
    <x v="2"/>
    <s v="1"/>
    <x v="1"/>
  </r>
  <r>
    <x v="1697"/>
    <x v="0"/>
    <s v="NUEVO"/>
    <s v="ENERES"/>
    <d v="2026-02-27T13:55:58"/>
    <x v="1686"/>
    <n v="1020107601"/>
    <s v="OMAR ALEXIS CASTAÑO RESTREPO"/>
    <s v="SIN DATOS"/>
    <s v="3205940509"/>
    <x v="1690"/>
    <x v="8"/>
    <s v="705011201000270101"/>
    <x v="8"/>
    <x v="1"/>
    <s v="Revisor Instal. Regadas Metrosur"/>
    <x v="0"/>
    <x v="0"/>
    <x v="0"/>
    <x v="1685"/>
    <s v="3 días 13:55"/>
    <x v="1379"/>
    <x v="1"/>
    <s v="SIN DATO"/>
    <s v="SIN DATO"/>
    <s v="SIN DATO"/>
    <s v="SIN DATO"/>
    <n v="-75.528554999999997"/>
    <n v="6.2312019999999997"/>
    <s v="SUR-ENE"/>
    <x v="0"/>
    <s v="1"/>
    <x v="1"/>
  </r>
  <r>
    <x v="1698"/>
    <x v="0"/>
    <s v="NUEVO"/>
    <s v="ENEDOM"/>
    <d v="2026-02-27T13:56:52"/>
    <x v="1687"/>
    <n v="1026144901"/>
    <s v="YOHANA MARCELA ARREDONDO ORTIZ"/>
    <s v="SIN DATOS"/>
    <s v="3016172206"/>
    <x v="1691"/>
    <x v="37"/>
    <s v="161071208500000004"/>
    <x v="36"/>
    <x v="2"/>
    <s v="Habilitación Viviendas Metrosur"/>
    <x v="1"/>
    <x v="0"/>
    <x v="6"/>
    <x v="1686"/>
    <s v="3 días 13:56"/>
    <x v="1011"/>
    <x v="1"/>
    <s v="SIN DATO"/>
    <s v="SIN DATO"/>
    <s v="SIN DATO"/>
    <s v="SIN DATO"/>
    <n v="-75.636968719999999"/>
    <n v="6.0529956599999997"/>
    <s v="SUR-ENE"/>
    <x v="0"/>
    <s v="1"/>
    <x v="1"/>
  </r>
  <r>
    <x v="1699"/>
    <x v="2"/>
    <s v="CAMBI"/>
    <s v="ENENOR"/>
    <d v="2026-02-27T13:57:29"/>
    <x v="1688"/>
    <n v="32422951"/>
    <s v="MARIA GLORIA INES MORENO POSADA"/>
    <s v="SIN DATOS"/>
    <s v="3136344065"/>
    <x v="1692"/>
    <x v="23"/>
    <s v="190617200575590005"/>
    <x v="23"/>
    <x v="9"/>
    <s v="Revisor Instalac. Regadas Oriente"/>
    <x v="1"/>
    <x v="0"/>
    <x v="1"/>
    <x v="1687"/>
    <s v="3 días 13:57"/>
    <x v="1380"/>
    <x v="1"/>
    <s v="SIN DATO"/>
    <s v="SIN DATO"/>
    <s v="SIN DATO"/>
    <s v="SIN DATO"/>
    <n v="-75.420081999999994"/>
    <n v="6.1268539999999998"/>
    <s v="SUR-ENE"/>
    <x v="1"/>
    <s v="2"/>
    <x v="1"/>
  </r>
  <r>
    <x v="1700"/>
    <x v="1"/>
    <s v="NUEVO"/>
    <s v="ENECNX"/>
    <d v="2026-02-27T13:57:51"/>
    <x v="1689"/>
    <n v="70828467"/>
    <s v="JUAN MANUEL LOPEZ HOYOS"/>
    <s v="SIN DATOS"/>
    <s v="3118160188"/>
    <x v="1693"/>
    <x v="56"/>
    <s v="190313200620400002"/>
    <x v="55"/>
    <x v="3"/>
    <s v="Revisor Punto de Conexión Oriente"/>
    <x v="1"/>
    <x v="0"/>
    <x v="4"/>
    <x v="1688"/>
    <s v="3 días 13:57"/>
    <x v="1381"/>
    <x v="0"/>
    <s v="SIN DATO"/>
    <s v="SIN DATO"/>
    <s v="SIN DATO"/>
    <s v="SIN DATO"/>
    <n v="-75.092795179999996"/>
    <n v="6.1259090299999999"/>
    <s v="SUR-ENE"/>
    <x v="1"/>
    <s v="1"/>
    <x v="0"/>
  </r>
  <r>
    <x v="1701"/>
    <x v="0"/>
    <s v="NUEVO"/>
    <s v="ENERES"/>
    <d v="2026-02-27T13:59:53"/>
    <x v="1690"/>
    <n v="1000396020"/>
    <s v="JHON ALONSO HENAO MAZO"/>
    <s v="SIN DATOS"/>
    <s v="3105062643"/>
    <x v="1694"/>
    <x v="49"/>
    <s v="190885200540170001"/>
    <x v="48"/>
    <x v="1"/>
    <s v="Region Nordeste"/>
    <x v="1"/>
    <x v="0"/>
    <x v="1"/>
    <x v="1689"/>
    <s v="3 días 13:59"/>
    <x v="1382"/>
    <x v="1"/>
    <s v="SIN DATO"/>
    <s v="SIN DATO"/>
    <s v="SIN DATO"/>
    <s v="SIN DATO"/>
    <n v="-74.876733000000002"/>
    <n v="6.6264519999999996"/>
    <s v="SUR-ENE"/>
    <x v="2"/>
    <s v="1"/>
    <x v="1"/>
  </r>
  <r>
    <x v="1702"/>
    <x v="0"/>
    <s v="CAMBI"/>
    <s v="ENERES"/>
    <d v="2026-02-27T14:02:36"/>
    <x v="1691"/>
    <n v="15489938"/>
    <s v="JOSE ALFREDO URREGO GIRALDO"/>
    <s v="SIN DATOS"/>
    <s v="3207413864"/>
    <x v="1695"/>
    <x v="14"/>
    <s v="190093200630740000"/>
    <x v="15"/>
    <x v="5"/>
    <s v="Revisor Instala. Regadas Suroeste"/>
    <x v="1"/>
    <x v="0"/>
    <x v="1"/>
    <x v="1690"/>
    <s v="3 días 14:02"/>
    <x v="1383"/>
    <x v="1"/>
    <s v="SIN DATO"/>
    <s v="SIN DATO"/>
    <s v="SIN DATO"/>
    <s v="SIN DATO"/>
    <n v="-75.974827000000005"/>
    <n v="6.1713129999999996"/>
    <s v="SUR-ENE"/>
    <x v="3"/>
    <s v="2"/>
    <x v="1"/>
  </r>
  <r>
    <x v="1703"/>
    <x v="0"/>
    <s v="NUEVO"/>
    <s v="ENEDOM"/>
    <d v="2026-02-27T14:06:49"/>
    <x v="1692"/>
    <n v="1192781516"/>
    <s v="MARIA DE LOS SANTOS PEREA MOSQUERA"/>
    <s v="SIN DATOS"/>
    <s v="3103930376"/>
    <x v="1696"/>
    <x v="2"/>
    <s v="190736104008900004"/>
    <x v="2"/>
    <x v="2"/>
    <s v="Region Nordeste"/>
    <x v="0"/>
    <x v="0"/>
    <x v="3"/>
    <x v="1691"/>
    <s v="3 días 14:06"/>
    <x v="1384"/>
    <x v="1"/>
    <s v="SIN DATO"/>
    <s v="SIN DATO"/>
    <s v="SIN DATO"/>
    <s v="SIN DATO"/>
    <n v="-74.693876000000003"/>
    <n v="7.0912189999999997"/>
    <s v="SUR-ENE"/>
    <x v="2"/>
    <s v="1"/>
    <x v="1"/>
  </r>
  <r>
    <x v="1704"/>
    <x v="1"/>
    <s v="NUEVO"/>
    <s v="ENECNX"/>
    <d v="2026-02-27T14:07:52"/>
    <x v="1693"/>
    <n v="15532821"/>
    <s v="JOSE FERNANDO SANCHEZ SEGURO"/>
    <s v="SIN DATOS"/>
    <s v="3122486410"/>
    <x v="1697"/>
    <x v="45"/>
    <s v="190034100285340001"/>
    <x v="44"/>
    <x v="3"/>
    <s v="Revisor Puntos de Conexión Suroeste"/>
    <x v="0"/>
    <x v="0"/>
    <x v="4"/>
    <x v="1692"/>
    <s v="3 días 14:07"/>
    <x v="377"/>
    <x v="0"/>
    <s v="SIN DATO"/>
    <s v="SIN DATO"/>
    <s v="SIN DATO"/>
    <s v="SIN DATO"/>
    <n v="-75.884093559999997"/>
    <n v="5.6558885400000003"/>
    <s v="SUR-ENE"/>
    <x v="3"/>
    <s v="1"/>
    <x v="0"/>
  </r>
  <r>
    <x v="1705"/>
    <x v="0"/>
    <s v="NUEVO"/>
    <s v="ENEDOM"/>
    <d v="2026-02-27T14:09:52"/>
    <x v="1694"/>
    <n v="1193510008"/>
    <s v="JHON ARLEY MOSQUERA"/>
    <s v="SIN DATOS"/>
    <s v="3116863712"/>
    <x v="1698"/>
    <x v="8"/>
    <s v="055028108100090222"/>
    <x v="8"/>
    <x v="2"/>
    <s v="Habilitación Viviendas Metrosur"/>
    <x v="0"/>
    <x v="0"/>
    <x v="3"/>
    <x v="1693"/>
    <s v="3 días 14:09"/>
    <x v="1385"/>
    <x v="0"/>
    <s v="SIN DATO"/>
    <s v="SIN DATO"/>
    <s v="SIN DATO"/>
    <s v="SIN DATO"/>
    <n v="-75.532886759999997"/>
    <n v="6.2372706300000003"/>
    <s v="SUR-ENE"/>
    <x v="0"/>
    <s v="1"/>
    <x v="0"/>
  </r>
  <r>
    <x v="1706"/>
    <x v="0"/>
    <s v="NUEVO"/>
    <s v="ENEDOM"/>
    <d v="2026-02-27T14:11:37"/>
    <x v="1695"/>
    <n v="1042470144"/>
    <s v="ANGELY CAROLINA ARIAS CHIRINO"/>
    <s v="SIN DATOS"/>
    <s v="3176033728"/>
    <x v="1699"/>
    <x v="8"/>
    <s v="056115008201590000"/>
    <x v="8"/>
    <x v="2"/>
    <s v="Habilitación Viviendas Metrosur"/>
    <x v="0"/>
    <x v="0"/>
    <x v="3"/>
    <x v="1694"/>
    <s v="3 días 14:11"/>
    <x v="1386"/>
    <x v="0"/>
    <s v="SIN DATO"/>
    <s v="SIN DATO"/>
    <s v="SIN DATO"/>
    <s v="SIN DATO"/>
    <n v="-75.53691637"/>
    <n v="6.2568875400000001"/>
    <s v="SUR-ENE"/>
    <x v="0"/>
    <s v="1"/>
    <x v="0"/>
  </r>
  <r>
    <x v="1707"/>
    <x v="0"/>
    <s v="NUEVO"/>
    <s v="ENEDOM"/>
    <d v="2026-02-27T14:12:32"/>
    <x v="1696"/>
    <n v="15261190"/>
    <s v="JOSE GABRIEL VELASQUEZ SANCHEZ"/>
    <s v="2562048"/>
    <s v="3136743723"/>
    <x v="1700"/>
    <x v="36"/>
    <s v="190036200632000001"/>
    <x v="35"/>
    <x v="2"/>
    <s v="Habilitación Viviendas Suroeste"/>
    <x v="1"/>
    <x v="0"/>
    <x v="6"/>
    <x v="1695"/>
    <s v="3 días 14:12"/>
    <x v="1387"/>
    <x v="1"/>
    <s v="SIN DATO"/>
    <s v="SIN DATO"/>
    <s v="SIN DATO"/>
    <s v="SIN DATO"/>
    <n v="-75.734702089999999"/>
    <n v="6.0884535199999998"/>
    <s v="SUR-ENE"/>
    <x v="3"/>
    <s v="1"/>
    <x v="1"/>
  </r>
  <r>
    <x v="1708"/>
    <x v="0"/>
    <s v="NUEVO"/>
    <s v="ENERES"/>
    <d v="2026-02-27T14:12:36"/>
    <x v="1697"/>
    <n v="14590960"/>
    <s v="EDUIN FERNANDO HERNANDEZ ZULUAGA"/>
    <s v="SIN DATOS"/>
    <s v="3114100664"/>
    <x v="1701"/>
    <x v="34"/>
    <s v="188022876101000002"/>
    <x v="3"/>
    <x v="1"/>
    <s v="Revisor Instalac. Regadas Oriente"/>
    <x v="1"/>
    <x v="0"/>
    <x v="1"/>
    <x v="1696"/>
    <s v="3 días 14:12"/>
    <x v="766"/>
    <x v="1"/>
    <s v="SIN DATO"/>
    <s v="SIN DATO"/>
    <s v="SIN DATO"/>
    <s v="SIN DATO"/>
    <n v="-75.019063669999994"/>
    <n v="6.2568727700000002"/>
    <s v="SUR-ENE"/>
    <x v="1"/>
    <s v="1"/>
    <x v="1"/>
  </r>
  <r>
    <x v="1709"/>
    <x v="3"/>
    <s v="NUEVO"/>
    <s v="ENEMVI"/>
    <d v="2026-02-27T14:13:14"/>
    <x v="1698"/>
    <n v="70750655"/>
    <s v="MANUEL HERNANDO FLOREZ SANCHEZ"/>
    <s v="SIN DATOS"/>
    <s v="3113861573"/>
    <x v="1702"/>
    <x v="7"/>
    <s v="190319205331000000"/>
    <x v="7"/>
    <x v="6"/>
    <s v="ORIENTE-RMRT-Edwin F. Feria Torres"/>
    <x v="1"/>
    <x v="0"/>
    <x v="5"/>
    <x v="1697"/>
    <s v="3 días 14:13"/>
    <x v="1388"/>
    <x v="1"/>
    <s v="SIN DATO"/>
    <s v="SIN DATO"/>
    <s v="SIN DATO"/>
    <s v="SIN DATO"/>
    <n v="-75.408663599999997"/>
    <n v="6.2250332400000001"/>
    <s v="SUR-ENE"/>
    <x v="1"/>
    <s v="1"/>
    <x v="1"/>
  </r>
  <r>
    <x v="1710"/>
    <x v="1"/>
    <s v="NUEVO"/>
    <s v="ENECNX"/>
    <d v="2026-02-27T14:13:28"/>
    <x v="1699"/>
    <n v="98512564"/>
    <s v="LUIS EDUARDO SANCHEZ"/>
    <s v="SIN DATOS"/>
    <s v="3203964401"/>
    <x v="1703"/>
    <x v="23"/>
    <s v="190614100145800000"/>
    <x v="23"/>
    <x v="3"/>
    <s v="Revisor Punto de Conexión Oriente"/>
    <x v="0"/>
    <x v="0"/>
    <x v="4"/>
    <x v="1698"/>
    <s v="3 días 14:13"/>
    <x v="1389"/>
    <x v="0"/>
    <s v="SIN DATO"/>
    <s v="SIN DATO"/>
    <s v="SIN DATO"/>
    <s v="SIN DATO"/>
    <n v="-75.390740940000001"/>
    <n v="6.1492164100000002"/>
    <s v="SUR-ENE"/>
    <x v="1"/>
    <s v="1"/>
    <x v="0"/>
  </r>
  <r>
    <x v="1711"/>
    <x v="1"/>
    <s v="NUEVO"/>
    <s v="ENECNX"/>
    <d v="2026-02-27T14:20:31"/>
    <x v="1700"/>
    <n v="1036926950"/>
    <s v="ROGELIO RESTREPO CADONA"/>
    <s v="SIN DATOS"/>
    <s v="3203964401"/>
    <x v="1704"/>
    <x v="23"/>
    <s v="190615100317440000"/>
    <x v="23"/>
    <x v="3"/>
    <s v="Revisor Punto de Conexión Oriente"/>
    <x v="0"/>
    <x v="0"/>
    <x v="4"/>
    <x v="1699"/>
    <s v="3 días 14:20"/>
    <x v="1390"/>
    <x v="0"/>
    <s v="SIN DATO"/>
    <s v="SIN DATO"/>
    <s v="SIN DATO"/>
    <s v="SIN DATO"/>
    <n v="-75.375010669999995"/>
    <n v="6.1572896500000001"/>
    <s v="SUR-ENE"/>
    <x v="1"/>
    <s v="1"/>
    <x v="0"/>
  </r>
  <r>
    <x v="1712"/>
    <x v="0"/>
    <s v="NUEVO"/>
    <s v="ENERES"/>
    <d v="2026-02-27T14:20:53"/>
    <x v="1701"/>
    <n v="1020107601"/>
    <s v="OMAR ALEXIS CASTAÑO RESTREPO"/>
    <s v="SIN DATOS"/>
    <s v="3205940509"/>
    <x v="1705"/>
    <x v="8"/>
    <s v="705011201000270201"/>
    <x v="8"/>
    <x v="1"/>
    <s v="METROSUR Vin. Leg. Ref. Concentrada"/>
    <x v="0"/>
    <x v="0"/>
    <x v="0"/>
    <x v="1700"/>
    <s v="3 días 14:20"/>
    <x v="1391"/>
    <x v="1"/>
    <s v="SIN DATO"/>
    <s v="SIN DATO"/>
    <s v="SIN DATO"/>
    <s v="SIN DATO"/>
    <n v="-75.528554999999997"/>
    <n v="6.2312019999999997"/>
    <s v="SUR-ENE"/>
    <x v="0"/>
    <s v="1"/>
    <x v="1"/>
  </r>
  <r>
    <x v="1713"/>
    <x v="1"/>
    <s v="NUEVO"/>
    <s v="ENECNX"/>
    <d v="2026-02-27T14:22:34"/>
    <x v="1702"/>
    <n v="1037625269"/>
    <s v="GIOVANNY HUMBERTO LOPEZ ARIAS"/>
    <s v="SIN DATOS"/>
    <s v="3197429688"/>
    <x v="1706"/>
    <x v="59"/>
    <s v="017426202000560000"/>
    <x v="58"/>
    <x v="3"/>
    <s v="Revisor Puntos de Conexión Metrosur"/>
    <x v="0"/>
    <x v="0"/>
    <x v="4"/>
    <x v="1701"/>
    <s v="3 días 14:22"/>
    <x v="1392"/>
    <x v="0"/>
    <s v="SIN DATO"/>
    <s v="SIN DATO"/>
    <s v="SIN DATO"/>
    <s v="SIN DATO"/>
    <n v="-75.618457300000003"/>
    <n v="6.1518804200000003"/>
    <s v="SUR-ENE"/>
    <x v="0"/>
    <s v="1"/>
    <x v="0"/>
  </r>
  <r>
    <x v="1714"/>
    <x v="4"/>
    <s v="RETIR"/>
    <s v="ENEPRE"/>
    <d v="2026-02-27T14:23:10"/>
    <x v="1703"/>
    <n v="98514630"/>
    <s v="GABRIEL ANGEL TORO MORALES"/>
    <s v="SIN DATOS"/>
    <s v="3122895248"/>
    <x v="1707"/>
    <x v="0"/>
    <s v="075523005000470301-ENEPRE"/>
    <x v="0"/>
    <x v="11"/>
    <s v="Energía Prepago Metrosur"/>
    <x v="0"/>
    <x v="0"/>
    <x v="6"/>
    <x v="1702"/>
    <s v="3 días 14:23"/>
    <x v="1393"/>
    <x v="1"/>
    <s v="SIN DATO"/>
    <s v="SIN DATO"/>
    <s v="SIN DATO"/>
    <s v="SIN DATO"/>
    <n v="-75.606742089999997"/>
    <n v="6.17591497"/>
    <s v="SUR-ENE"/>
    <x v="0"/>
    <s v="1"/>
    <x v="1"/>
  </r>
  <r>
    <x v="1715"/>
    <x v="2"/>
    <s v="NUEVO"/>
    <s v="ENENOR"/>
    <d v="2026-02-27T14:28:52"/>
    <x v="1704"/>
    <n v="43063038"/>
    <s v="ANA HERMINIA ANGEL ANGEL"/>
    <s v="2282195"/>
    <s v="3137461107"/>
    <x v="1708"/>
    <x v="22"/>
    <s v="190607200367816111"/>
    <x v="22"/>
    <x v="4"/>
    <s v="Revisor Instalac. Regadas Oriente"/>
    <x v="1"/>
    <x v="0"/>
    <x v="1"/>
    <x v="1703"/>
    <s v="3 días 14:28"/>
    <x v="1394"/>
    <x v="1"/>
    <s v="SIN DATO"/>
    <s v="SIN DATO"/>
    <s v="SIN DATO"/>
    <s v="SIN DATO"/>
    <n v="-75.449582000000007"/>
    <n v="6.0464320000000003"/>
    <s v="SUR-ENE"/>
    <x v="1"/>
    <s v="1"/>
    <x v="1"/>
  </r>
  <r>
    <x v="1716"/>
    <x v="0"/>
    <s v="NUEVO"/>
    <s v="ENERES"/>
    <d v="2026-02-27T14:29:25"/>
    <x v="1705"/>
    <n v="71729809"/>
    <s v="LUIS FERNANDO VILLA GARCES"/>
    <s v="3025963"/>
    <s v="3114192136"/>
    <x v="1709"/>
    <x v="5"/>
    <s v="190440200720764011"/>
    <x v="5"/>
    <x v="1"/>
    <s v="Revisor Instalac. Regadas Oriente"/>
    <x v="1"/>
    <x v="0"/>
    <x v="1"/>
    <x v="1704"/>
    <s v="3 días 14:29"/>
    <x v="1395"/>
    <x v="1"/>
    <s v="SIN DATO"/>
    <s v="SIN DATO"/>
    <s v="SIN DATO"/>
    <s v="SIN DATO"/>
    <n v="-75.281035000000003"/>
    <n v="6.1906470000000002"/>
    <s v="SUR-ENE"/>
    <x v="1"/>
    <s v="1"/>
    <x v="1"/>
  </r>
  <r>
    <x v="1717"/>
    <x v="0"/>
    <s v="NUEVO"/>
    <s v="ENERES"/>
    <d v="2026-02-27T14:32:56"/>
    <x v="1706"/>
    <n v="7250402"/>
    <s v="WILLIAM PRADA"/>
    <s v="SIN DATOS"/>
    <s v="3147870075"/>
    <x v="1710"/>
    <x v="60"/>
    <s v="190584100158752302"/>
    <x v="59"/>
    <x v="1"/>
    <s v="Revisor Instalac. Regadas Oriente"/>
    <x v="0"/>
    <x v="0"/>
    <x v="0"/>
    <x v="1705"/>
    <s v="3 días 14:32"/>
    <x v="1396"/>
    <x v="1"/>
    <s v="SIN DATO"/>
    <s v="SIN DATO"/>
    <s v="SIN DATO"/>
    <s v="SIN DATO"/>
    <n v="-74.735360290000003"/>
    <n v="5.9013723599999999"/>
    <s v="SUR-ENE"/>
    <x v="1"/>
    <s v="1"/>
    <x v="1"/>
  </r>
  <r>
    <x v="1718"/>
    <x v="0"/>
    <s v="CAMBI"/>
    <s v="ENERES"/>
    <d v="2026-02-27T14:33:37"/>
    <x v="1707"/>
    <n v="71799832"/>
    <s v="JAIME ALBERTO ARANGO FLOREZ"/>
    <s v="SIN DATOS"/>
    <s v="3116515688"/>
    <x v="1711"/>
    <x v="4"/>
    <s v="181031199400000000"/>
    <x v="4"/>
    <x v="5"/>
    <s v="Revisor Instalac. Regadas Oriente"/>
    <x v="1"/>
    <x v="0"/>
    <x v="1"/>
    <x v="1706"/>
    <s v="3 días 14:33"/>
    <x v="1397"/>
    <x v="1"/>
    <s v="SIN DATO"/>
    <s v="SIN DATO"/>
    <s v="SIN DATO"/>
    <s v="SIN DATO"/>
    <n v="-75.241607999999999"/>
    <n v="6.2443900000000001"/>
    <s v="SUR-ENE"/>
    <x v="1"/>
    <s v="2"/>
    <x v="1"/>
  </r>
  <r>
    <x v="1719"/>
    <x v="0"/>
    <s v="NUEVO"/>
    <s v="ENERES"/>
    <d v="2026-02-27T14:35:16"/>
    <x v="1708"/>
    <n v="1036638164"/>
    <s v="ANDREA USUGA ARBOLEDA"/>
    <s v="SIN DATOS"/>
    <s v="3136230241"/>
    <x v="1712"/>
    <x v="8"/>
    <s v="050523001000640302"/>
    <x v="8"/>
    <x v="1"/>
    <s v="Revisor Instal. Regadas Metrosur"/>
    <x v="0"/>
    <x v="0"/>
    <x v="0"/>
    <x v="1707"/>
    <s v="3 días 14:35"/>
    <x v="771"/>
    <x v="1"/>
    <s v="SIN DATO"/>
    <s v="SIN DATO"/>
    <s v="SIN DATO"/>
    <s v="SIN DATO"/>
    <n v="-75.586096150000003"/>
    <n v="6.2082038099999997"/>
    <s v="SUR-ENE"/>
    <x v="0"/>
    <s v="1"/>
    <x v="1"/>
  </r>
  <r>
    <x v="1720"/>
    <x v="0"/>
    <s v="NUEVO"/>
    <s v="ENERES"/>
    <d v="2026-02-27T14:37:10"/>
    <x v="1709"/>
    <n v="1020107601"/>
    <s v="OMAR ALEXIS CASTAÑO RESTREPO"/>
    <s v="SIN DATOS"/>
    <s v="3205940509"/>
    <x v="1713"/>
    <x v="8"/>
    <s v="705011201000270301"/>
    <x v="8"/>
    <x v="1"/>
    <s v="METROSUR Vin. Leg. Ref. Concentrada"/>
    <x v="0"/>
    <x v="0"/>
    <x v="0"/>
    <x v="1708"/>
    <s v="3 días 14:37"/>
    <x v="793"/>
    <x v="1"/>
    <s v="SIN DATO"/>
    <s v="SIN DATO"/>
    <s v="SIN DATO"/>
    <s v="SIN DATO"/>
    <n v="-75.528554999999997"/>
    <n v="6.2312019999999997"/>
    <s v="SUR-ENE"/>
    <x v="0"/>
    <s v="1"/>
    <x v="1"/>
  </r>
  <r>
    <x v="1721"/>
    <x v="0"/>
    <s v="NUEVO"/>
    <s v="ENERES"/>
    <d v="2026-02-27T14:39:47"/>
    <x v="1710"/>
    <n v="70253710"/>
    <s v="JORGE ORLANDO GOMEZ CORREA"/>
    <s v="SIN DATOS"/>
    <s v="3207878983"/>
    <x v="1714"/>
    <x v="49"/>
    <s v="190885200415500101"/>
    <x v="48"/>
    <x v="1"/>
    <s v="Region Nordeste"/>
    <x v="1"/>
    <x v="0"/>
    <x v="1"/>
    <x v="1709"/>
    <s v="3 días 14:39"/>
    <x v="1398"/>
    <x v="1"/>
    <s v="SIN DATO"/>
    <s v="SIN DATO"/>
    <s v="SIN DATO"/>
    <s v="SIN DATO"/>
    <n v="-74.864249130000005"/>
    <n v="6.6350602800000003"/>
    <s v="SUR-ENE"/>
    <x v="2"/>
    <s v="1"/>
    <x v="1"/>
  </r>
  <r>
    <x v="1722"/>
    <x v="1"/>
    <s v="NUEVO"/>
    <s v="ENECNX"/>
    <d v="2026-02-27T14:47:11"/>
    <x v="1711"/>
    <n v="1033339106"/>
    <s v="MARIA LILIANA HENAO LOPEZ"/>
    <s v="SIN DATOS"/>
    <s v="3218577587"/>
    <x v="1715"/>
    <x v="47"/>
    <s v="190029200828053001"/>
    <x v="46"/>
    <x v="3"/>
    <s v="SIN DATOS"/>
    <x v="1"/>
    <x v="1"/>
    <x v="4"/>
    <x v="1710"/>
    <s v="3 días 14:47"/>
    <x v="561"/>
    <x v="0"/>
    <s v="SIN DATO"/>
    <s v="SIN DATO"/>
    <s v="SIN DATO"/>
    <s v="SIN DATO"/>
    <n v="-75.69852367"/>
    <n v="6.0728906699999996"/>
    <s v="SUR-ENE"/>
    <x v="3"/>
    <s v="1"/>
    <x v="0"/>
  </r>
  <r>
    <x v="1723"/>
    <x v="3"/>
    <s v="NUEVO"/>
    <s v="ENEMVI"/>
    <d v="2026-02-27T14:49:05"/>
    <x v="1712"/>
    <n v="15484519"/>
    <s v="AUGUSTO LEON HERRERA SEGURO"/>
    <s v="3790276"/>
    <s v="3012957131"/>
    <x v="1716"/>
    <x v="65"/>
    <s v="190847200605210000"/>
    <x v="64"/>
    <x v="6"/>
    <s v="SIN DATOS"/>
    <x v="1"/>
    <x v="1"/>
    <x v="5"/>
    <x v="1711"/>
    <s v="3 días 14:49"/>
    <x v="1399"/>
    <x v="1"/>
    <s v="SIN DATO"/>
    <s v="SIN DATO"/>
    <s v="SIN DATO"/>
    <s v="SIN DATO"/>
    <n v="-76.131651000000005"/>
    <n v="6.3352250000000003"/>
    <s v="SUR-ENE"/>
    <x v="4"/>
    <s v="1"/>
    <x v="1"/>
  </r>
  <r>
    <x v="1724"/>
    <x v="4"/>
    <s v="NUEVO"/>
    <s v="ENEPRE"/>
    <d v="2026-02-27T14:49:15"/>
    <x v="1713"/>
    <n v="1146440813"/>
    <s v="WUENDY ESTEFANIA HENAO CARDENAS"/>
    <s v="SIN DATOS"/>
    <s v="3180170764"/>
    <x v="1717"/>
    <x v="8"/>
    <s v="086024401200770101"/>
    <x v="8"/>
    <x v="10"/>
    <s v="Energía Prepago Metrosur"/>
    <x v="0"/>
    <x v="0"/>
    <x v="7"/>
    <x v="1712"/>
    <s v="3 días 14:49"/>
    <x v="1400"/>
    <x v="1"/>
    <s v="SIN DATO"/>
    <s v="SIN DATO"/>
    <s v="SIN DATO"/>
    <s v="SIN DATO"/>
    <n v="-75.614879999999999"/>
    <n v="6.2761230000000001"/>
    <s v="SUR-ENE"/>
    <x v="0"/>
    <s v="1"/>
    <x v="1"/>
  </r>
  <r>
    <x v="1725"/>
    <x v="0"/>
    <s v="NUEVO"/>
    <s v="ENEDOM"/>
    <d v="2026-02-27T14:49:34"/>
    <x v="1714"/>
    <n v="1007421961"/>
    <s v="OLGA CECILIA LORA"/>
    <s v="SIN DATOS"/>
    <s v="3126175730"/>
    <x v="1718"/>
    <x v="14"/>
    <s v="190093100544510002"/>
    <x v="15"/>
    <x v="2"/>
    <s v="SIN DATOS"/>
    <x v="0"/>
    <x v="1"/>
    <x v="3"/>
    <x v="1713"/>
    <s v="3 días 14:49"/>
    <x v="1401"/>
    <x v="1"/>
    <s v="SIN DATO"/>
    <s v="SIN DATO"/>
    <s v="SIN DATO"/>
    <s v="SIN DATO"/>
    <n v="-75.983793000000006"/>
    <n v="6.1193770000000001"/>
    <s v="SUR-ENE"/>
    <x v="3"/>
    <s v="1"/>
    <x v="1"/>
  </r>
  <r>
    <x v="1726"/>
    <x v="3"/>
    <s v="NUEVO"/>
    <s v="ENEMVI"/>
    <d v="2026-02-27T14:51:03"/>
    <x v="1715"/>
    <n v="8355387"/>
    <s v="MAURICIO MESA"/>
    <s v="SIN DATOS"/>
    <s v="3003988003"/>
    <x v="1719"/>
    <x v="8"/>
    <s v="050312000000150204"/>
    <x v="8"/>
    <x v="6"/>
    <s v="METR Mov Red Trans Anderson Castaño"/>
    <x v="0"/>
    <x v="0"/>
    <x v="8"/>
    <x v="1714"/>
    <s v="3 días 14:51"/>
    <x v="1402"/>
    <x v="1"/>
    <s v="SIN DATO"/>
    <s v="SIN DATO"/>
    <s v="SIN DATO"/>
    <s v="SIN DATO"/>
    <n v="-75.562912280000006"/>
    <n v="6.2006650299999997"/>
    <s v="SUR-ENE"/>
    <x v="0"/>
    <s v="1"/>
    <x v="1"/>
  </r>
  <r>
    <x v="1727"/>
    <x v="1"/>
    <s v="NUEVO"/>
    <s v="ENECNX"/>
    <d v="2026-02-27T14:51:19"/>
    <x v="1716"/>
    <n v="900902591"/>
    <s v="AUTOPISTASURABA S.A.S"/>
    <s v="4446500"/>
    <s v="3137837650"/>
    <x v="1720"/>
    <x v="73"/>
    <s v="190840200524550000"/>
    <x v="72"/>
    <x v="3"/>
    <s v="SIN DATOS"/>
    <x v="1"/>
    <x v="1"/>
    <x v="4"/>
    <x v="1715"/>
    <s v="3 días 14:51"/>
    <x v="1403"/>
    <x v="0"/>
    <s v="SIN DATO"/>
    <s v="SIN DATO"/>
    <s v="SIN DATO"/>
    <s v="SIN DATO"/>
    <n v="-76.223420009999998"/>
    <n v="6.9159750000000004"/>
    <s v="SUR-ENE"/>
    <x v="4"/>
    <s v="1"/>
    <x v="0"/>
  </r>
  <r>
    <x v="1728"/>
    <x v="0"/>
    <s v="NUEVO"/>
    <s v="ENERES"/>
    <d v="2026-02-27T14:51:51"/>
    <x v="1717"/>
    <n v="70253710"/>
    <s v="JORGE ORLANDO GOMEZ CORREA"/>
    <s v="SIN DATOS"/>
    <s v="3207878983"/>
    <x v="1721"/>
    <x v="49"/>
    <s v="190885200415500102"/>
    <x v="48"/>
    <x v="1"/>
    <s v="Region Nordeste"/>
    <x v="1"/>
    <x v="0"/>
    <x v="1"/>
    <x v="1716"/>
    <s v="3 días 14:51"/>
    <x v="1404"/>
    <x v="1"/>
    <s v="SIN DATO"/>
    <s v="SIN DATO"/>
    <s v="SIN DATO"/>
    <s v="SIN DATO"/>
    <n v="-74.864249130000005"/>
    <n v="6.6350602800000003"/>
    <s v="SUR-ENE"/>
    <x v="2"/>
    <s v="1"/>
    <x v="1"/>
  </r>
  <r>
    <x v="1729"/>
    <x v="1"/>
    <s v="NUEVO"/>
    <s v="ENECNX"/>
    <d v="2026-02-27T14:52:00"/>
    <x v="1718"/>
    <n v="70908994"/>
    <s v="ARGEMIRO JARAMILLO GOMEZ"/>
    <s v="SIN DATOS"/>
    <s v="3015931528"/>
    <x v="1722"/>
    <x v="5"/>
    <s v="190440200533710003"/>
    <x v="5"/>
    <x v="3"/>
    <s v="Revisor Punto de Conexión Oriente"/>
    <x v="1"/>
    <x v="0"/>
    <x v="4"/>
    <x v="1717"/>
    <s v="3 días 14:52"/>
    <x v="1405"/>
    <x v="0"/>
    <s v="SIN DATO"/>
    <s v="SIN DATO"/>
    <s v="SIN DATO"/>
    <s v="SIN DATO"/>
    <n v="-75.354097999999993"/>
    <n v="6.1856299999999997"/>
    <s v="SUR-ENE"/>
    <x v="1"/>
    <s v="1"/>
    <x v="0"/>
  </r>
  <r>
    <x v="1730"/>
    <x v="0"/>
    <s v="NUEVO"/>
    <s v="ENEDOM"/>
    <d v="2026-02-27T14:54:20"/>
    <x v="1719"/>
    <n v="21861786"/>
    <s v="MARIA AIDE OCHOA ZULUAGA"/>
    <s v="SIN DATOS"/>
    <s v="3146779240"/>
    <x v="1723"/>
    <x v="29"/>
    <s v="190670101541540001"/>
    <x v="29"/>
    <x v="2"/>
    <s v="Region Nordeste"/>
    <x v="0"/>
    <x v="0"/>
    <x v="3"/>
    <x v="1718"/>
    <s v="3 días 14:54"/>
    <x v="1406"/>
    <x v="1"/>
    <s v="SIN DATO"/>
    <s v="SIN DATO"/>
    <s v="SIN DATO"/>
    <s v="SIN DATO"/>
    <n v="-74.914766279999995"/>
    <n v="6.4840616500000001"/>
    <s v="SUR-ENE"/>
    <x v="2"/>
    <s v="1"/>
    <x v="1"/>
  </r>
  <r>
    <x v="1731"/>
    <x v="0"/>
    <s v="NUEVO"/>
    <s v="ENEDOM"/>
    <d v="2026-02-27T14:55:02"/>
    <x v="1720"/>
    <n v="15445517"/>
    <s v="YONATAN HERNANDO ROMERO ARENAS"/>
    <s v="SIN DATOS"/>
    <s v="3180821832"/>
    <x v="1724"/>
    <x v="8"/>
    <s v="085015006000521162"/>
    <x v="8"/>
    <x v="2"/>
    <s v="Habilitación Viviendas Metrosur"/>
    <x v="0"/>
    <x v="0"/>
    <x v="3"/>
    <x v="1719"/>
    <s v="3 días 14:55"/>
    <x v="1407"/>
    <x v="0"/>
    <s v="SIN DATO"/>
    <s v="SIN DATO"/>
    <s v="SIN DATO"/>
    <s v="SIN DATO"/>
    <n v="-75.612482"/>
    <n v="6.271528"/>
    <s v="SUR-ENE"/>
    <x v="0"/>
    <s v="1"/>
    <x v="0"/>
  </r>
  <r>
    <x v="1732"/>
    <x v="0"/>
    <s v="NUEVO"/>
    <s v="ENEDOM"/>
    <d v="2026-02-27T14:55:07"/>
    <x v="1721"/>
    <n v="98505893"/>
    <s v="RAUL ANTONIO MEJIA AGUIRRE"/>
    <s v="SIN DATOS"/>
    <s v="3045578045"/>
    <x v="1725"/>
    <x v="58"/>
    <s v="190690100256500003"/>
    <x v="57"/>
    <x v="2"/>
    <s v="Region Nordeste"/>
    <x v="0"/>
    <x v="0"/>
    <x v="3"/>
    <x v="1720"/>
    <s v="3 días 14:55"/>
    <x v="615"/>
    <x v="1"/>
    <s v="SIN DATO"/>
    <s v="SIN DATO"/>
    <s v="SIN DATO"/>
    <s v="SIN DATO"/>
    <n v="-75.167617359999994"/>
    <n v="6.4772063199999996"/>
    <s v="SUR-ENE"/>
    <x v="2"/>
    <s v="1"/>
    <x v="1"/>
  </r>
  <r>
    <x v="1733"/>
    <x v="0"/>
    <s v="CAMBI"/>
    <s v="ENERES"/>
    <d v="2026-02-27T14:56:55"/>
    <x v="1722"/>
    <n v="71224264"/>
    <s v="JOSE OSVALDO TORRES ROJAS"/>
    <s v="SIN DATOS"/>
    <s v="3504846439"/>
    <x v="1726"/>
    <x v="60"/>
    <s v="190584100177600000"/>
    <x v="59"/>
    <x v="5"/>
    <s v="Revisor Instalac. Regadas Oriente"/>
    <x v="0"/>
    <x v="0"/>
    <x v="0"/>
    <x v="1721"/>
    <s v="3 días 14:56"/>
    <x v="1408"/>
    <x v="1"/>
    <s v="SIN DATO"/>
    <s v="SIN DATO"/>
    <s v="SIN DATO"/>
    <s v="SIN DATO"/>
    <n v="-74.734886430000003"/>
    <n v="5.8996655499999999"/>
    <s v="SUR-ENE"/>
    <x v="1"/>
    <s v="2"/>
    <x v="1"/>
  </r>
  <r>
    <x v="1734"/>
    <x v="1"/>
    <s v="NUEVO"/>
    <s v="ENECNX"/>
    <d v="2026-02-27T15:00:17"/>
    <x v="1723"/>
    <n v="1036682228"/>
    <s v="PAULA ANDREA RESTREPO MARIN"/>
    <s v="SIN DATOS"/>
    <s v="3017091010"/>
    <x v="1727"/>
    <x v="30"/>
    <s v="190761200423025004"/>
    <x v="30"/>
    <x v="3"/>
    <s v="SIN DATOS"/>
    <x v="1"/>
    <x v="1"/>
    <x v="4"/>
    <x v="1722"/>
    <s v="3 días 15:00"/>
    <x v="1409"/>
    <x v="0"/>
    <s v="SIN DATO"/>
    <s v="SIN DATO"/>
    <s v="SIN DATO"/>
    <s v="SIN DATO"/>
    <n v="-75.755657999999997"/>
    <n v="6.4902889999999998"/>
    <s v="SUR-ENE"/>
    <x v="4"/>
    <s v="1"/>
    <x v="0"/>
  </r>
  <r>
    <x v="1735"/>
    <x v="0"/>
    <s v="NUEVO"/>
    <s v="ENERES"/>
    <d v="2026-02-27T15:02:15"/>
    <x v="1724"/>
    <n v="70954499"/>
    <s v="WILMER ALBERTO BETANCUR ARBELAEZ"/>
    <s v="SIN DATOS"/>
    <s v="3147271866"/>
    <x v="1728"/>
    <x v="4"/>
    <s v="181057937000000001"/>
    <x v="4"/>
    <x v="1"/>
    <s v="Revisor Instalac. Regadas Oriente"/>
    <x v="1"/>
    <x v="0"/>
    <x v="1"/>
    <x v="1723"/>
    <s v="3 días 15:02"/>
    <x v="1410"/>
    <x v="1"/>
    <s v="SIN DATO"/>
    <s v="SIN DATO"/>
    <s v="SIN DATO"/>
    <s v="SIN DATO"/>
    <n v="-75.197657329999998"/>
    <n v="6.1911188299999997"/>
    <s v="SUR-ENE"/>
    <x v="1"/>
    <s v="1"/>
    <x v="1"/>
  </r>
  <r>
    <x v="1736"/>
    <x v="0"/>
    <s v="NUEVO"/>
    <s v="ENERES"/>
    <d v="2026-02-27T15:02:42"/>
    <x v="1725"/>
    <n v="1037072696"/>
    <s v="GLORIA MARIBEL HERRERA QUINTANA"/>
    <s v="SIN DATOS"/>
    <s v="3117421836"/>
    <x v="1729"/>
    <x v="34"/>
    <s v="190667100096018003"/>
    <x v="3"/>
    <x v="1"/>
    <s v="Revisor Instalac. Regadas Oriente"/>
    <x v="0"/>
    <x v="0"/>
    <x v="0"/>
    <x v="1724"/>
    <s v="3 días 15:02"/>
    <x v="1410"/>
    <x v="1"/>
    <s v="SIN DATO"/>
    <s v="SIN DATO"/>
    <s v="SIN DATO"/>
    <s v="SIN DATO"/>
    <n v="-75.029939959999993"/>
    <n v="6.2957769099999998"/>
    <s v="SUR-ENE"/>
    <x v="1"/>
    <s v="1"/>
    <x v="1"/>
  </r>
  <r>
    <x v="1737"/>
    <x v="1"/>
    <s v="NUEVO"/>
    <s v="ENECNX"/>
    <d v="2026-02-27T15:11:31"/>
    <x v="1726"/>
    <n v="1041228898"/>
    <s v="NELSON ENRIQUE ZULUAGA BOTERO"/>
    <s v="SIN DATOS"/>
    <s v="3112693537"/>
    <x v="1730"/>
    <x v="4"/>
    <s v="181051904000000000"/>
    <x v="4"/>
    <x v="3"/>
    <s v="Revisor Punto de Conexión Oriente"/>
    <x v="1"/>
    <x v="0"/>
    <x v="4"/>
    <x v="1725"/>
    <s v="3 días 15:11"/>
    <x v="1411"/>
    <x v="0"/>
    <s v="SIN DATO"/>
    <s v="SIN DATO"/>
    <s v="SIN DATO"/>
    <s v="SIN DATO"/>
    <n v="-75.223253819999996"/>
    <n v="6.2038364499999998"/>
    <s v="SUR-ENE"/>
    <x v="1"/>
    <s v="1"/>
    <x v="0"/>
  </r>
  <r>
    <x v="1738"/>
    <x v="1"/>
    <s v="NUEVO"/>
    <s v="ENECNX"/>
    <d v="2026-02-27T15:14:51"/>
    <x v="1727"/>
    <n v="3603037"/>
    <s v="CESAR TULIO HENAO RESTREPO"/>
    <s v="SIN DATOS"/>
    <s v="3207458069"/>
    <x v="1731"/>
    <x v="58"/>
    <s v="190690100079800002"/>
    <x v="57"/>
    <x v="3"/>
    <s v="Region Nordeste"/>
    <x v="0"/>
    <x v="0"/>
    <x v="4"/>
    <x v="1726"/>
    <s v="3 días 15:14"/>
    <x v="1412"/>
    <x v="0"/>
    <s v="SIN DATO"/>
    <s v="SIN DATO"/>
    <s v="SIN DATO"/>
    <s v="SIN DATO"/>
    <n v="-75.163386029999998"/>
    <n v="6.4686596400000003"/>
    <s v="SUR-ENE"/>
    <x v="2"/>
    <s v="1"/>
    <x v="0"/>
  </r>
  <r>
    <x v="1739"/>
    <x v="0"/>
    <s v="CAMBI"/>
    <s v="ENERES"/>
    <d v="2026-02-27T15:19:32"/>
    <x v="1728"/>
    <n v="84041678"/>
    <s v="OSCAR ENRIQUE BELTRAN POSADA"/>
    <s v="SIN DATOS"/>
    <s v="3105553605"/>
    <x v="1732"/>
    <x v="60"/>
    <s v="190584100159870000"/>
    <x v="59"/>
    <x v="5"/>
    <s v="Revisor Instalac. Regadas Oriente"/>
    <x v="0"/>
    <x v="0"/>
    <x v="0"/>
    <x v="1727"/>
    <s v="3 días 15:19"/>
    <x v="1413"/>
    <x v="1"/>
    <s v="SIN DATO"/>
    <s v="SIN DATO"/>
    <s v="SIN DATO"/>
    <s v="SIN DATO"/>
    <n v="-74.73529001"/>
    <n v="5.9056900099999998"/>
    <s v="SUR-ENE"/>
    <x v="1"/>
    <s v="2"/>
    <x v="1"/>
  </r>
  <r>
    <x v="1740"/>
    <x v="1"/>
    <s v="NUEVO"/>
    <s v="ENECNX"/>
    <d v="2026-02-27T15:22:17"/>
    <x v="1729"/>
    <n v="901423559"/>
    <s v="JULIAN EDUARDO PEREZ TAMAYO"/>
    <s v="SIN DATOS"/>
    <s v="3205254241"/>
    <x v="1733"/>
    <x v="23"/>
    <s v="190617200532850000"/>
    <x v="23"/>
    <x v="3"/>
    <s v="Revisor Punto de Conexión Oriente"/>
    <x v="1"/>
    <x v="0"/>
    <x v="4"/>
    <x v="1728"/>
    <s v="3 días 15:22"/>
    <x v="1414"/>
    <x v="0"/>
    <s v="SIN DATO"/>
    <s v="SIN DATO"/>
    <s v="SIN DATO"/>
    <s v="SIN DATO"/>
    <n v="-75.434135830000002"/>
    <n v="6.1418848300000004"/>
    <s v="SUR-ENE"/>
    <x v="1"/>
    <s v="1"/>
    <x v="0"/>
  </r>
  <r>
    <x v="1741"/>
    <x v="1"/>
    <s v="NUEVO"/>
    <s v="ENECNX"/>
    <d v="2026-02-27T15:25:00"/>
    <x v="1730"/>
    <n v="1041228700"/>
    <s v="WILSON EDUARDO VILLEGAS CARVAJAL"/>
    <s v="SIN DATOS"/>
    <s v="3145775490"/>
    <x v="1734"/>
    <x v="4"/>
    <s v="181005129000000012"/>
    <x v="4"/>
    <x v="3"/>
    <s v="Revisor Punto de Conexión Oriente"/>
    <x v="1"/>
    <x v="0"/>
    <x v="4"/>
    <x v="1729"/>
    <s v="3 días 15:25"/>
    <x v="622"/>
    <x v="0"/>
    <s v="SIN DATO"/>
    <s v="SIN DATO"/>
    <s v="SIN DATO"/>
    <s v="SIN DATO"/>
    <n v="-75.249510049999998"/>
    <n v="6.2224634700000001"/>
    <s v="SUR-ENE"/>
    <x v="1"/>
    <s v="1"/>
    <x v="0"/>
  </r>
  <r>
    <x v="1742"/>
    <x v="0"/>
    <s v="NUEVO"/>
    <s v="ENERES"/>
    <d v="2026-02-27T15:25:16"/>
    <x v="1731"/>
    <n v="3539796"/>
    <s v="CESAR MAURICIO GOMEZ CARDONA"/>
    <s v="SIN DATOS"/>
    <s v="3147003408"/>
    <x v="1735"/>
    <x v="29"/>
    <s v="190670201830640001"/>
    <x v="29"/>
    <x v="1"/>
    <s v="Region Nordeste"/>
    <x v="1"/>
    <x v="0"/>
    <x v="1"/>
    <x v="1730"/>
    <s v="3 días 15:25"/>
    <x v="788"/>
    <x v="1"/>
    <s v="SIN DATO"/>
    <s v="SIN DATO"/>
    <s v="SIN DATO"/>
    <s v="SIN DATO"/>
    <n v="-75.013793329999999"/>
    <n v="6.4306033300000003"/>
    <s v="SUR-ENE"/>
    <x v="2"/>
    <s v="1"/>
    <x v="1"/>
  </r>
  <r>
    <x v="1743"/>
    <x v="0"/>
    <s v="NUEVO"/>
    <s v="ENERES"/>
    <d v="2026-02-27T15:26:32"/>
    <x v="1732"/>
    <n v="70786076"/>
    <s v="DUVAN ALBERTO GONZALEZ MORALES"/>
    <s v="SIN DATOS"/>
    <s v="3128210733"/>
    <x v="1736"/>
    <x v="8"/>
    <s v="084022208300070201"/>
    <x v="8"/>
    <x v="1"/>
    <s v="Revisor Instal. Regadas Metrosur"/>
    <x v="0"/>
    <x v="0"/>
    <x v="0"/>
    <x v="1731"/>
    <s v="3 días 15:26"/>
    <x v="1415"/>
    <x v="1"/>
    <s v="SIN DATO"/>
    <s v="SIN DATO"/>
    <s v="SIN DATO"/>
    <s v="SIN DATO"/>
    <n v="-75.618296270000002"/>
    <n v="6.25999938"/>
    <s v="SUR-ENE"/>
    <x v="0"/>
    <s v="1"/>
    <x v="1"/>
  </r>
  <r>
    <x v="1744"/>
    <x v="0"/>
    <s v="NUEVO"/>
    <s v="ENERES"/>
    <d v="2026-02-27T15:27:26"/>
    <x v="1733"/>
    <n v="1036611584"/>
    <s v="DIEGO LEON GALLON HOYOS"/>
    <s v="SIN DATOS"/>
    <s v="3113095274"/>
    <x v="1737"/>
    <x v="58"/>
    <s v="190550200636945002"/>
    <x v="57"/>
    <x v="1"/>
    <s v="Region Nordeste"/>
    <x v="1"/>
    <x v="0"/>
    <x v="1"/>
    <x v="1732"/>
    <s v="3 días 15:27"/>
    <x v="1416"/>
    <x v="1"/>
    <s v="SIN DATO"/>
    <s v="SIN DATO"/>
    <s v="SIN DATO"/>
    <s v="SIN DATO"/>
    <n v="-75.237350000000006"/>
    <n v="6.5090469999999998"/>
    <s v="SUR-ENE"/>
    <x v="2"/>
    <s v="1"/>
    <x v="1"/>
  </r>
  <r>
    <x v="1745"/>
    <x v="3"/>
    <s v="NUEVO"/>
    <s v="ENEMVI"/>
    <d v="2026-02-27T15:28:19"/>
    <x v="1734"/>
    <n v="8464642"/>
    <s v="ELKIN GIOVANI VANEGAS"/>
    <s v="SIN DATOS"/>
    <s v="3134233727"/>
    <x v="1738"/>
    <x v="13"/>
    <s v="190283200715000000"/>
    <x v="14"/>
    <x v="6"/>
    <s v="SIN DATOS"/>
    <x v="1"/>
    <x v="1"/>
    <x v="5"/>
    <x v="1733"/>
    <s v="3 días 15:28"/>
    <x v="1417"/>
    <x v="1"/>
    <s v="SIN DATO"/>
    <s v="SIN DATO"/>
    <s v="SIN DATO"/>
    <s v="SIN DATO"/>
    <n v="-75.625114479999993"/>
    <n v="5.9472489700000004"/>
    <s v="SUR-ENE"/>
    <x v="3"/>
    <s v="1"/>
    <x v="1"/>
  </r>
  <r>
    <x v="1746"/>
    <x v="0"/>
    <s v="NUEVO"/>
    <s v="ENEDOM"/>
    <d v="2026-02-27T15:31:07"/>
    <x v="1735"/>
    <n v="1037389276"/>
    <s v="DIANA JANETH ARANGO CHAVARRIA"/>
    <s v="SIN DATOS"/>
    <s v="3232957578"/>
    <x v="1739"/>
    <x v="0"/>
    <s v="163017247050000001"/>
    <x v="0"/>
    <x v="2"/>
    <s v="Habilitación Viviendas Metrosur"/>
    <x v="0"/>
    <x v="0"/>
    <x v="3"/>
    <x v="1734"/>
    <s v="3 días 15:31"/>
    <x v="1418"/>
    <x v="0"/>
    <s v="SIN DATO"/>
    <s v="SIN DATO"/>
    <s v="SIN DATO"/>
    <s v="SIN DATO"/>
    <n v="-75.615385000000003"/>
    <n v="6.1785119999999996"/>
    <s v="SUR-ENE"/>
    <x v="0"/>
    <s v="1"/>
    <x v="0"/>
  </r>
  <r>
    <x v="1747"/>
    <x v="0"/>
    <s v="NUEVO"/>
    <s v="ENEDOM"/>
    <d v="2026-02-27T15:34:24"/>
    <x v="1736"/>
    <n v="1006842467"/>
    <s v="INGRID LORENA ARIZTIZABAL VALENCIA"/>
    <s v="SIN DATOS"/>
    <s v="3216213055"/>
    <x v="1740"/>
    <x v="8"/>
    <s v="084220203210080000"/>
    <x v="8"/>
    <x v="2"/>
    <s v="Habilitación Viviendas Metrosur"/>
    <x v="0"/>
    <x v="0"/>
    <x v="3"/>
    <x v="1735"/>
    <s v="3 días 15:34"/>
    <x v="1419"/>
    <x v="0"/>
    <s v="3/03/2026 16:33:10"/>
    <s v="EFECTIVO PARA HV"/>
    <s v="ORLANDO DE JESUS TORRES TORRES"/>
    <s v="H.  Mas pase 3 mts trafo 124377._x000a_"/>
    <n v="-75.626537470000002"/>
    <n v="6.2586341299999999"/>
    <s v="SUR-ENE"/>
    <x v="0"/>
    <s v="1"/>
    <x v="0"/>
  </r>
  <r>
    <x v="1748"/>
    <x v="0"/>
    <s v="NUEVO"/>
    <s v="ENERES"/>
    <d v="2026-02-27T15:35:39"/>
    <x v="1737"/>
    <n v="71376969"/>
    <s v="JORGE HUMBERTO HINCAPIE TOBON"/>
    <s v="5381663"/>
    <s v="3128550367"/>
    <x v="1741"/>
    <x v="7"/>
    <s v="130017320000000101"/>
    <x v="7"/>
    <x v="1"/>
    <s v="Revisor Instalac. Regadas Oriente"/>
    <x v="1"/>
    <x v="0"/>
    <x v="1"/>
    <x v="1736"/>
    <s v="3 días 15:35"/>
    <x v="1420"/>
    <x v="1"/>
    <s v="SIN DATO"/>
    <s v="SIN DATO"/>
    <s v="SIN DATO"/>
    <s v="SIN DATO"/>
    <n v="-75.482810009999994"/>
    <n v="6.2082045900000002"/>
    <s v="SUR-ENE"/>
    <x v="1"/>
    <s v="1"/>
    <x v="1"/>
  </r>
  <r>
    <x v="1749"/>
    <x v="0"/>
    <s v="NUEVO"/>
    <s v="ENERES"/>
    <d v="2026-02-27T15:37:24"/>
    <x v="1738"/>
    <n v="70288140"/>
    <s v="LUIS EDUARDO ALZATE GALVIS"/>
    <s v="2991550"/>
    <s v="3137547022"/>
    <x v="1742"/>
    <x v="1"/>
    <s v="190674200700730007"/>
    <x v="1"/>
    <x v="1"/>
    <s v="Revisor Instalac. Regadas Oriente"/>
    <x v="1"/>
    <x v="0"/>
    <x v="1"/>
    <x v="1737"/>
    <s v="3 días 15:37"/>
    <x v="1421"/>
    <x v="1"/>
    <s v="SIN DATO"/>
    <s v="SIN DATO"/>
    <s v="SIN DATO"/>
    <s v="SIN DATO"/>
    <n v="-75.34462422"/>
    <n v="6.2537539899999999"/>
    <s v="SUR-ENE"/>
    <x v="1"/>
    <s v="1"/>
    <x v="1"/>
  </r>
  <r>
    <x v="1750"/>
    <x v="0"/>
    <s v="NUEVO"/>
    <s v="ENERES"/>
    <d v="2026-02-27T15:37:56"/>
    <x v="1739"/>
    <n v="70786076"/>
    <s v="DUVAN ALBERTO GONZALEZ MORALES"/>
    <s v="SIN DATOS"/>
    <s v="3128210733"/>
    <x v="1743"/>
    <x v="8"/>
    <s v="084022208300070202"/>
    <x v="8"/>
    <x v="1"/>
    <s v="Revisor Instal. Regadas Metrosur"/>
    <x v="0"/>
    <x v="0"/>
    <x v="0"/>
    <x v="1738"/>
    <s v="3 días 15:37"/>
    <x v="927"/>
    <x v="1"/>
    <s v="SIN DATO"/>
    <s v="SIN DATO"/>
    <s v="SIN DATO"/>
    <s v="SIN DATO"/>
    <n v="-75.618296270000002"/>
    <n v="6.25999938"/>
    <s v="SUR-ENE"/>
    <x v="0"/>
    <s v="1"/>
    <x v="1"/>
  </r>
  <r>
    <x v="1751"/>
    <x v="0"/>
    <s v="NUEVO"/>
    <s v="ENERES"/>
    <d v="2026-02-27T15:38:59"/>
    <x v="1740"/>
    <n v="15426777"/>
    <s v="RAMON ANTONIO HENAO CASTRILLON"/>
    <s v="SIN DATOS"/>
    <s v="3197077289"/>
    <x v="1744"/>
    <x v="23"/>
    <s v="190616200220090002"/>
    <x v="23"/>
    <x v="1"/>
    <s v="Revisor Instalac. Regadas Oriente"/>
    <x v="1"/>
    <x v="0"/>
    <x v="1"/>
    <x v="1739"/>
    <s v="3 días 15:38"/>
    <x v="1422"/>
    <x v="1"/>
    <s v="SIN DATO"/>
    <s v="SIN DATO"/>
    <s v="SIN DATO"/>
    <s v="SIN DATO"/>
    <n v="-75.365312639999999"/>
    <n v="6.2151557400000002"/>
    <s v="SUR-ENE"/>
    <x v="1"/>
    <s v="1"/>
    <x v="1"/>
  </r>
  <r>
    <x v="1752"/>
    <x v="0"/>
    <s v="NUEVO"/>
    <s v="ENERES"/>
    <d v="2026-02-27T15:39:33"/>
    <x v="1741"/>
    <n v="1037604982"/>
    <s v="JUAN CAMILO ESCOBAR MONTOYA"/>
    <s v="SIN DATOS"/>
    <s v="3006549329"/>
    <x v="1745"/>
    <x v="79"/>
    <s v="190021200751350003"/>
    <x v="78"/>
    <x v="1"/>
    <s v="Revisor Instalac. Regadas Oriente"/>
    <x v="1"/>
    <x v="0"/>
    <x v="1"/>
    <x v="1740"/>
    <s v="3 días 15:39"/>
    <x v="1423"/>
    <x v="1"/>
    <s v="SIN DATO"/>
    <s v="SIN DATO"/>
    <s v="SIN DATO"/>
    <s v="SIN DATO"/>
    <n v="-75.112517780000005"/>
    <n v="6.3993901299999996"/>
    <s v="SUR-ENE"/>
    <x v="1"/>
    <s v="1"/>
    <x v="1"/>
  </r>
  <r>
    <x v="1753"/>
    <x v="0"/>
    <s v="NUEVO"/>
    <s v="ENERES"/>
    <d v="2026-02-27T15:42:00"/>
    <x v="1742"/>
    <n v="1000533765"/>
    <s v="DAVID ESTRADA FRANCO"/>
    <s v="SIN DATOS"/>
    <s v="3042339195"/>
    <x v="1746"/>
    <x v="8"/>
    <s v="055224203000060101"/>
    <x v="8"/>
    <x v="1"/>
    <s v="Revisor Instal. Regadas Metrosur"/>
    <x v="0"/>
    <x v="0"/>
    <x v="0"/>
    <x v="1741"/>
    <s v="3 días 15:42"/>
    <x v="1424"/>
    <x v="1"/>
    <s v="SIN DATO"/>
    <s v="SIN DATO"/>
    <s v="SIN DATO"/>
    <s v="SIN DATO"/>
    <n v="-75.546684999999997"/>
    <n v="6.2418310000000004"/>
    <s v="SUR-ENE"/>
    <x v="0"/>
    <s v="1"/>
    <x v="1"/>
  </r>
  <r>
    <x v="1754"/>
    <x v="1"/>
    <s v="NUEVO"/>
    <s v="ENECNX"/>
    <d v="2026-02-27T15:44:59"/>
    <x v="1743"/>
    <n v="15335249"/>
    <s v="LUIS FERNANDO QUIRAMA ESPINOSA"/>
    <s v="SIN DATOS"/>
    <s v="3007349833"/>
    <x v="1747"/>
    <x v="13"/>
    <s v="190680200575035004"/>
    <x v="14"/>
    <x v="3"/>
    <s v="SIN DATOS"/>
    <x v="1"/>
    <x v="1"/>
    <x v="4"/>
    <x v="1742"/>
    <s v="3 días 15:44"/>
    <x v="1425"/>
    <x v="0"/>
    <s v="SIN DATO"/>
    <s v="SIN DATO"/>
    <s v="SIN DATO"/>
    <s v="SIN DATO"/>
    <n v="-75.605546000000004"/>
    <n v="5.91686654"/>
    <s v="SUR-ENE"/>
    <x v="3"/>
    <s v="1"/>
    <x v="0"/>
  </r>
  <r>
    <x v="1755"/>
    <x v="0"/>
    <s v="NUEVO"/>
    <s v="ENEDOM"/>
    <d v="2026-02-27T15:45:26"/>
    <x v="1744"/>
    <n v="4415210"/>
    <s v="JOSE ALVARO GUERRERO RESTREPO"/>
    <s v="SIN DATOS"/>
    <s v="3146829812"/>
    <x v="1748"/>
    <x v="3"/>
    <s v="190649100139400302"/>
    <x v="12"/>
    <x v="2"/>
    <s v="Habilitación Viviendas Oriente"/>
    <x v="0"/>
    <x v="0"/>
    <x v="3"/>
    <x v="1743"/>
    <s v="3 días 15:45"/>
    <x v="1426"/>
    <x v="1"/>
    <s v="SIN DATO"/>
    <s v="SIN DATO"/>
    <s v="SIN DATO"/>
    <s v="SIN DATO"/>
    <n v="-74.994496269999999"/>
    <n v="6.1864947199999998"/>
    <s v="SUR-ENE"/>
    <x v="1"/>
    <s v="1"/>
    <x v="1"/>
  </r>
  <r>
    <x v="1756"/>
    <x v="1"/>
    <s v="NUEVO"/>
    <s v="ENECNX"/>
    <d v="2026-02-27T15:45:27"/>
    <x v="1745"/>
    <n v="52867425"/>
    <s v="LAURA AGUDELO"/>
    <s v="SIN DATOS"/>
    <s v="3146328764"/>
    <x v="1749"/>
    <x v="8"/>
    <s v="055425002000590000"/>
    <x v="8"/>
    <x v="3"/>
    <s v="Revisor Puntos de Conexión Metrosur"/>
    <x v="0"/>
    <x v="0"/>
    <x v="4"/>
    <x v="1744"/>
    <s v="3 días 15:45"/>
    <x v="474"/>
    <x v="0"/>
    <s v="SIN DATO"/>
    <s v="SIN DATO"/>
    <s v="SIN DATO"/>
    <s v="SIN DATO"/>
    <n v="-75.563332439999996"/>
    <n v="6.2493292"/>
    <s v="SUR-ENE"/>
    <x v="0"/>
    <s v="1"/>
    <x v="0"/>
  </r>
  <r>
    <x v="1757"/>
    <x v="0"/>
    <s v="NUEVO"/>
    <s v="ENEDOM"/>
    <d v="2026-02-27T15:49:02"/>
    <x v="1746"/>
    <n v="1036681359"/>
    <s v="ANDRES FELIPE RESTREPO RODRIGUEZ"/>
    <s v="SIN DATOS"/>
    <s v="3125407487"/>
    <x v="1750"/>
    <x v="8"/>
    <s v="040821204000400215"/>
    <x v="8"/>
    <x v="2"/>
    <s v="Habilitación Viviendas Metrosur"/>
    <x v="0"/>
    <x v="0"/>
    <x v="3"/>
    <x v="1745"/>
    <s v="3 días 15:49"/>
    <x v="1427"/>
    <x v="0"/>
    <s v="SIN DATO"/>
    <s v="SIN DATO"/>
    <s v="SIN DATO"/>
    <s v="SIN DATO"/>
    <n v="-75.604731000000001"/>
    <n v="6.2078850000000001"/>
    <s v="SUR-ENE"/>
    <x v="0"/>
    <s v="1"/>
    <x v="0"/>
  </r>
  <r>
    <x v="1758"/>
    <x v="1"/>
    <s v="NUEVO"/>
    <s v="ENECNX"/>
    <d v="2026-02-27T15:49:20"/>
    <x v="1747"/>
    <n v="1041230825"/>
    <s v="DANIEL ESTEBAN MEDINA MIRA"/>
    <s v="2318856"/>
    <s v="3124757880"/>
    <x v="1751"/>
    <x v="4"/>
    <s v="181005129000000013"/>
    <x v="4"/>
    <x v="3"/>
    <s v="Revisor Punto de Conexión Oriente"/>
    <x v="1"/>
    <x v="0"/>
    <x v="4"/>
    <x v="1746"/>
    <s v="3 días 15:49"/>
    <x v="1428"/>
    <x v="0"/>
    <s v="SIN DATO"/>
    <s v="SIN DATO"/>
    <s v="SIN DATO"/>
    <s v="SIN DATO"/>
    <n v="-75.249510049999998"/>
    <n v="6.2224634700000001"/>
    <s v="SUR-ENE"/>
    <x v="1"/>
    <s v="1"/>
    <x v="0"/>
  </r>
  <r>
    <x v="1759"/>
    <x v="3"/>
    <s v="NUEVO"/>
    <s v="ENEMVI"/>
    <d v="2026-02-27T15:55:40"/>
    <x v="1748"/>
    <n v="15286872"/>
    <s v="LUIS ADAN CHANCI"/>
    <s v="SIN DATOS"/>
    <s v="3205606744"/>
    <x v="1752"/>
    <x v="39"/>
    <s v="190543200506125000"/>
    <x v="38"/>
    <x v="6"/>
    <s v="SIN DATOS"/>
    <x v="1"/>
    <x v="1"/>
    <x v="5"/>
    <x v="1747"/>
    <s v="3 días 15:55"/>
    <x v="1429"/>
    <x v="1"/>
    <s v="SIN DATO"/>
    <s v="SIN DATO"/>
    <s v="SIN DATO"/>
    <s v="SIN DATO"/>
    <n v="-75.932015359999994"/>
    <n v="7.0352750999999998"/>
    <s v="SUR-ENE"/>
    <x v="4"/>
    <s v="1"/>
    <x v="1"/>
  </r>
  <r>
    <x v="1760"/>
    <x v="0"/>
    <s v="NUEVO"/>
    <s v="ENEDOM"/>
    <d v="2026-02-27T15:56:07"/>
    <x v="1749"/>
    <n v="70582249"/>
    <s v="NORALDO ANTONIO ZAPATA OLARTE"/>
    <s v="SIN DATOS"/>
    <s v="3044652648"/>
    <x v="1753"/>
    <x v="8"/>
    <s v="055116558000400000"/>
    <x v="8"/>
    <x v="2"/>
    <s v="Habilitación Viviendas Metrosur"/>
    <x v="0"/>
    <x v="0"/>
    <x v="3"/>
    <x v="1748"/>
    <s v="3 días 15:56"/>
    <x v="1430"/>
    <x v="0"/>
    <s v="SIN DATO"/>
    <s v="SIN DATO"/>
    <s v="SIN DATO"/>
    <s v="SIN DATO"/>
    <n v="-75.539453750000007"/>
    <n v="6.2478641100000001"/>
    <s v="SUR-ENE"/>
    <x v="0"/>
    <s v="1"/>
    <x v="0"/>
  </r>
  <r>
    <x v="1761"/>
    <x v="0"/>
    <s v="NUEVO"/>
    <s v="ENERES"/>
    <d v="2026-02-27T15:57:45"/>
    <x v="1750"/>
    <n v="71525981"/>
    <s v="JUAN CARLOS MAYA VELEZ"/>
    <s v="SIN DATOS"/>
    <s v="3105269339"/>
    <x v="1754"/>
    <x v="8"/>
    <s v="044914201101750104"/>
    <x v="8"/>
    <x v="1"/>
    <s v="Revisor Instal. Regadas Metrosur"/>
    <x v="0"/>
    <x v="0"/>
    <x v="0"/>
    <x v="1749"/>
    <s v="3 días 15:57"/>
    <x v="327"/>
    <x v="1"/>
    <s v="SIN DATO"/>
    <s v="SIN DATO"/>
    <s v="SIN DATO"/>
    <s v="SIN DATO"/>
    <n v="-75.671304230000004"/>
    <n v="6.1814261100000003"/>
    <s v="SUR-ENE"/>
    <x v="0"/>
    <s v="1"/>
    <x v="1"/>
  </r>
  <r>
    <x v="1762"/>
    <x v="3"/>
    <s v="NUEVO"/>
    <s v="ENEMVI"/>
    <d v="2026-02-27T16:00:53"/>
    <x v="1751"/>
    <n v="1128457676"/>
    <s v="JULIAN ESCOBAR PATIÑO"/>
    <s v="SIN DATOS"/>
    <s v="3206197381"/>
    <x v="1755"/>
    <x v="4"/>
    <s v="181031350000000000"/>
    <x v="4"/>
    <x v="6"/>
    <s v="ORIENTE-RMRT-Edwin F. Feria Torres"/>
    <x v="1"/>
    <x v="0"/>
    <x v="5"/>
    <x v="1750"/>
    <s v="3 días 16:00"/>
    <x v="1431"/>
    <x v="1"/>
    <s v="SIN DATO"/>
    <s v="SIN DATO"/>
    <s v="SIN DATO"/>
    <s v="SIN DATO"/>
    <n v="-75.245008470000002"/>
    <n v="6.2477771500000001"/>
    <s v="SUR-ENE"/>
    <x v="1"/>
    <s v="1"/>
    <x v="1"/>
  </r>
  <r>
    <x v="1763"/>
    <x v="0"/>
    <s v="NUEVO"/>
    <s v="ENEDOM"/>
    <d v="2026-02-27T16:01:07"/>
    <x v="1752"/>
    <n v="70582249"/>
    <s v="NORALDO ANTONIO ZAPATA OLARTE"/>
    <s v="SIN DATOS"/>
    <s v="3044652648"/>
    <x v="1756"/>
    <x v="8"/>
    <s v="055116558000400201"/>
    <x v="8"/>
    <x v="2"/>
    <s v="Habilitación Viviendas Metrosur"/>
    <x v="0"/>
    <x v="0"/>
    <x v="3"/>
    <x v="1751"/>
    <s v="3 días 16:01"/>
    <x v="1432"/>
    <x v="0"/>
    <s v="SIN DATO"/>
    <s v="SIN DATO"/>
    <s v="SIN DATO"/>
    <s v="SIN DATO"/>
    <n v="-75.539453750000007"/>
    <n v="6.2478641100000001"/>
    <s v="SUR-ENE"/>
    <x v="0"/>
    <s v="1"/>
    <x v="0"/>
  </r>
  <r>
    <x v="1764"/>
    <x v="0"/>
    <s v="NUEVO"/>
    <s v="ENERES"/>
    <d v="2026-02-27T16:02:49"/>
    <x v="1753"/>
    <n v="98634123"/>
    <s v="WILLIAM VELEZ DIAZ"/>
    <s v="3583448"/>
    <s v="3114757384"/>
    <x v="1757"/>
    <x v="8"/>
    <s v="044812001000570201"/>
    <x v="8"/>
    <x v="1"/>
    <s v="Revisor Instal. Regadas Metrosur"/>
    <x v="0"/>
    <x v="0"/>
    <x v="0"/>
    <x v="1752"/>
    <s v="3 días 16:02"/>
    <x v="1433"/>
    <x v="1"/>
    <s v="SIN DATO"/>
    <s v="SIN DATO"/>
    <s v="SIN DATO"/>
    <s v="SIN DATO"/>
    <n v="-75.658051799999996"/>
    <n v="6.1847852799999998"/>
    <s v="SUR-ENE"/>
    <x v="0"/>
    <s v="1"/>
    <x v="1"/>
  </r>
  <r>
    <x v="1765"/>
    <x v="0"/>
    <s v="NUEVO"/>
    <s v="ENERES"/>
    <d v="2026-02-27T16:06:28"/>
    <x v="1754"/>
    <n v="98634123"/>
    <s v="WILLIAM VELEZ DIAZ"/>
    <s v="3583448"/>
    <s v="3114757384"/>
    <x v="1758"/>
    <x v="8"/>
    <s v="044812001000570301"/>
    <x v="8"/>
    <x v="1"/>
    <s v="Revisor Instal. Regadas Metrosur"/>
    <x v="0"/>
    <x v="0"/>
    <x v="0"/>
    <x v="1753"/>
    <s v="3 días 16:06"/>
    <x v="1434"/>
    <x v="1"/>
    <s v="SIN DATO"/>
    <s v="SIN DATO"/>
    <s v="SIN DATO"/>
    <s v="SIN DATO"/>
    <n v="-75.658051799999996"/>
    <n v="6.1847852799999998"/>
    <s v="SUR-ENE"/>
    <x v="0"/>
    <s v="1"/>
    <x v="1"/>
  </r>
  <r>
    <x v="1766"/>
    <x v="3"/>
    <s v="NUEVO"/>
    <s v="ENEMVI"/>
    <d v="2026-02-27T16:08:54"/>
    <x v="1755"/>
    <n v="8438131"/>
    <s v="JHONY MACIAS RAIGOSA"/>
    <s v="SIN DATOS"/>
    <s v="3208524846"/>
    <x v="1759"/>
    <x v="87"/>
    <s v="190467200144800000"/>
    <x v="86"/>
    <x v="6"/>
    <s v="SIN DATOS"/>
    <x v="1"/>
    <x v="1"/>
    <x v="5"/>
    <x v="1754"/>
    <s v="3 días 16:08"/>
    <x v="1435"/>
    <x v="1"/>
    <s v="SIN DATO"/>
    <s v="SIN DATO"/>
    <s v="SIN DATO"/>
    <s v="SIN DATO"/>
    <n v="-75.56561825"/>
    <n v="5.9566273699999996"/>
    <s v="SUR-ENE"/>
    <x v="3"/>
    <s v="1"/>
    <x v="1"/>
  </r>
  <r>
    <x v="1767"/>
    <x v="4"/>
    <s v="NUEVO"/>
    <s v="ENEPRE"/>
    <d v="2026-02-27T16:11:48"/>
    <x v="1756"/>
    <n v="1040740751"/>
    <s v="LEIDY JOHANA RUIZ RIOS"/>
    <s v="SIN DATOS"/>
    <s v="3233743279"/>
    <x v="1760"/>
    <x v="0"/>
    <s v="073621006000120000"/>
    <x v="0"/>
    <x v="2"/>
    <s v="Energía Prepago Metrosur"/>
    <x v="0"/>
    <x v="0"/>
    <x v="3"/>
    <x v="1755"/>
    <s v="2 días 11:45"/>
    <x v="1145"/>
    <x v="1"/>
    <s v="SIN DATO"/>
    <s v="SIN DATO"/>
    <s v="SIN DATO"/>
    <s v="SIN DATO"/>
    <n v="-75.627634740000005"/>
    <n v="6.1718905900000003"/>
    <s v="SUR-ENE"/>
    <x v="0"/>
    <s v="1"/>
    <x v="1"/>
  </r>
  <r>
    <x v="1768"/>
    <x v="0"/>
    <s v="NUEVO"/>
    <s v="ENERES"/>
    <d v="2026-02-27T16:12:30"/>
    <x v="1757"/>
    <n v="1039462617"/>
    <s v="CESAR AUGUSTO GARCIA GIRALDO"/>
    <s v="SIN DATOS"/>
    <s v="3003055249"/>
    <x v="1761"/>
    <x v="50"/>
    <s v="190698200411260002"/>
    <x v="49"/>
    <x v="1"/>
    <s v="Revisor Instalac. Regadas Oriente"/>
    <x v="1"/>
    <x v="0"/>
    <x v="1"/>
    <x v="1756"/>
    <s v="3 días 16:12"/>
    <x v="1436"/>
    <x v="1"/>
    <s v="SIN DATO"/>
    <s v="SIN DATO"/>
    <s v="SIN DATO"/>
    <s v="SIN DATO"/>
    <n v="-75.247967000000003"/>
    <n v="6.1435700000000004"/>
    <s v="SUR-ENE"/>
    <x v="1"/>
    <s v="1"/>
    <x v="1"/>
  </r>
  <r>
    <x v="1769"/>
    <x v="2"/>
    <s v="NUEVO"/>
    <s v="ENENOR"/>
    <d v="2026-02-27T16:12:58"/>
    <x v="1758"/>
    <n v="15341568"/>
    <s v="OBED JIMENEZ RAMIREZ"/>
    <s v="SIN DATOS"/>
    <s v="3126452642"/>
    <x v="1762"/>
    <x v="27"/>
    <s v="190378100024320011"/>
    <x v="27"/>
    <x v="4"/>
    <s v="Region Nordeste"/>
    <x v="0"/>
    <x v="0"/>
    <x v="0"/>
    <x v="1757"/>
    <s v="3 días 16:12"/>
    <x v="1436"/>
    <x v="1"/>
    <s v="SIN DATO"/>
    <s v="SIN DATO"/>
    <s v="SIN DATO"/>
    <s v="SIN DATO"/>
    <n v="-74.719561470000002"/>
    <n v="7.0697772800000003"/>
    <s v="SUR-ENE"/>
    <x v="2"/>
    <s v="1"/>
    <x v="1"/>
  </r>
  <r>
    <x v="1770"/>
    <x v="1"/>
    <s v="NUEVO"/>
    <s v="ENECNX"/>
    <d v="2026-02-27T16:13:36"/>
    <x v="1759"/>
    <n v="76323428"/>
    <s v="XAVIER PINO"/>
    <s v="SIN DATOS"/>
    <s v="3183977063"/>
    <x v="1763"/>
    <x v="38"/>
    <s v="176022399000000001"/>
    <x v="37"/>
    <x v="3"/>
    <s v="Revisor Punto de Conexión Oriente"/>
    <x v="1"/>
    <x v="0"/>
    <x v="4"/>
    <x v="1758"/>
    <s v="3 días 16:13"/>
    <x v="1206"/>
    <x v="0"/>
    <s v="SIN DATO"/>
    <s v="SIN DATO"/>
    <s v="SIN DATO"/>
    <s v="SIN DATO"/>
    <n v="-75.155715330000007"/>
    <n v="6.2132248299999997"/>
    <s v="SUR-ENE"/>
    <x v="1"/>
    <s v="1"/>
    <x v="0"/>
  </r>
  <r>
    <x v="1771"/>
    <x v="0"/>
    <s v="NUEVO"/>
    <s v="ENEDOM"/>
    <d v="2026-02-27T16:13:42"/>
    <x v="1760"/>
    <n v="1017133487"/>
    <s v="MARYBEL HERNANDEZ DURANGO"/>
    <s v="SIN DATOS"/>
    <s v="3122964655"/>
    <x v="1764"/>
    <x v="8"/>
    <s v="055117107100280000"/>
    <x v="8"/>
    <x v="2"/>
    <s v="Habilitación Viviendas Metrosur"/>
    <x v="0"/>
    <x v="0"/>
    <x v="3"/>
    <x v="1759"/>
    <s v="3 días 16:13"/>
    <x v="1437"/>
    <x v="0"/>
    <s v="SIN DATO"/>
    <s v="SIN DATO"/>
    <s v="SIN DATO"/>
    <s v="SIN DATO"/>
    <n v="-75.54016876"/>
    <n v="6.2505002000000003"/>
    <s v="SUR-ENE"/>
    <x v="0"/>
    <s v="1"/>
    <x v="0"/>
  </r>
  <r>
    <x v="1772"/>
    <x v="0"/>
    <s v="NUEVO"/>
    <s v="ENERES"/>
    <d v="2026-02-27T16:15:29"/>
    <x v="1761"/>
    <n v="71593829"/>
    <s v="GUILLERMO LEON VELASQUEZ OSPINA"/>
    <s v="SIN DATOS"/>
    <s v="3105494888"/>
    <x v="1765"/>
    <x v="5"/>
    <s v="190440200622386001"/>
    <x v="5"/>
    <x v="1"/>
    <s v="Revisor Instalac. Regadas Oriente"/>
    <x v="1"/>
    <x v="0"/>
    <x v="1"/>
    <x v="1760"/>
    <s v="3 días 16:15"/>
    <x v="1438"/>
    <x v="1"/>
    <s v="SIN DATO"/>
    <s v="SIN DATO"/>
    <s v="SIN DATO"/>
    <s v="SIN DATO"/>
    <n v="-75.310649999999995"/>
    <n v="6.1224600000000002"/>
    <s v="SUR-ENE"/>
    <x v="1"/>
    <s v="1"/>
    <x v="1"/>
  </r>
  <r>
    <x v="1773"/>
    <x v="0"/>
    <s v="NUEVO"/>
    <s v="ENERES"/>
    <d v="2026-02-27T16:16:31"/>
    <x v="1762"/>
    <n v="32320774"/>
    <s v="NEILA LIGIA VASQUEZ TORO"/>
    <s v="SIN DATOS"/>
    <s v="3502362152"/>
    <x v="1766"/>
    <x v="3"/>
    <s v="190649100023525201"/>
    <x v="12"/>
    <x v="1"/>
    <s v="Revisor Instalac. Regadas Oriente"/>
    <x v="0"/>
    <x v="0"/>
    <x v="0"/>
    <x v="1761"/>
    <s v="3 días 16:16"/>
    <x v="370"/>
    <x v="1"/>
    <s v="SIN DATO"/>
    <s v="SIN DATO"/>
    <s v="SIN DATO"/>
    <s v="SIN DATO"/>
    <n v="-74.98802001"/>
    <n v="6.1919279999999999"/>
    <s v="SUR-ENE"/>
    <x v="1"/>
    <s v="1"/>
    <x v="1"/>
  </r>
  <r>
    <x v="1774"/>
    <x v="3"/>
    <s v="NUEVO"/>
    <s v="ENEMVI"/>
    <d v="2026-02-27T16:18:58"/>
    <x v="1763"/>
    <n v="43741995"/>
    <s v="GLORIA LUCIA JARAMILLO ROMERO"/>
    <s v="2435623"/>
    <s v="3136441117"/>
    <x v="1767"/>
    <x v="8"/>
    <s v="083114205100940118"/>
    <x v="8"/>
    <x v="6"/>
    <s v="METR Mov Red Trans Anderson Castaño"/>
    <x v="0"/>
    <x v="0"/>
    <x v="8"/>
    <x v="1762"/>
    <s v="3 días 16:18"/>
    <x v="1439"/>
    <x v="1"/>
    <s v="SIN DATO"/>
    <s v="SIN DATO"/>
    <s v="SIN DATO"/>
    <s v="SIN DATO"/>
    <n v="-75.627781760000005"/>
    <n v="6.2473327400000001"/>
    <s v="SUR-ENE"/>
    <x v="0"/>
    <s v="1"/>
    <x v="1"/>
  </r>
  <r>
    <x v="1775"/>
    <x v="1"/>
    <s v="NUEVO"/>
    <s v="ENECNX"/>
    <d v="2026-02-27T16:19:02"/>
    <x v="1764"/>
    <n v="1040048904"/>
    <s v="JUAN PAULO MATTA"/>
    <s v="SIN DATOS"/>
    <s v="3108264097"/>
    <x v="1768"/>
    <x v="22"/>
    <s v="190607200503323000"/>
    <x v="22"/>
    <x v="3"/>
    <s v="Revisor Punto de Conexión Oriente"/>
    <x v="1"/>
    <x v="0"/>
    <x v="4"/>
    <x v="1763"/>
    <s v="3 días 16:19"/>
    <x v="1440"/>
    <x v="0"/>
    <s v="SIN DATO"/>
    <s v="SIN DATO"/>
    <s v="SIN DATO"/>
    <s v="SIN DATO"/>
    <n v="-75.465415699999994"/>
    <n v="6.05851045"/>
    <s v="SUR-ENE"/>
    <x v="1"/>
    <s v="1"/>
    <x v="0"/>
  </r>
  <r>
    <x v="1776"/>
    <x v="0"/>
    <s v="NUEVO"/>
    <s v="ENERES"/>
    <d v="2026-02-27T16:22:00"/>
    <x v="1765"/>
    <n v="1152453516"/>
    <s v="DANIEL DUQUE GIRALDO"/>
    <s v="SIN DATOS"/>
    <s v="3127809867"/>
    <x v="1769"/>
    <x v="37"/>
    <s v="161001309000000001"/>
    <x v="36"/>
    <x v="1"/>
    <s v="Revisor Instal. Regadas Metrosur"/>
    <x v="1"/>
    <x v="0"/>
    <x v="1"/>
    <x v="1764"/>
    <s v="3 días 16:22"/>
    <x v="1441"/>
    <x v="1"/>
    <s v="3/03/2026 21:58:54"/>
    <s v="PENDIENTE POR VISITA INTERVENTORÍA"/>
    <s v="JUAN SEBASTIAN AGUILAR FONSECA"/>
    <s v="520 Requiere construcción de redes. Día postes trenza y caja bornera."/>
    <n v="-75.644455359999995"/>
    <n v="6.1084297999999997"/>
    <s v="SUR-ENE"/>
    <x v="0"/>
    <s v="1"/>
    <x v="1"/>
  </r>
  <r>
    <x v="1777"/>
    <x v="0"/>
    <s v="NUEVO"/>
    <s v="ENEDOM"/>
    <d v="2026-02-27T16:22:32"/>
    <x v="1766"/>
    <n v="70582249"/>
    <s v="NORALDO ANTONIO ZAPATA OLARTE"/>
    <s v="SIN DATOS"/>
    <s v="3044652648"/>
    <x v="1770"/>
    <x v="8"/>
    <s v="055116558000400202"/>
    <x v="8"/>
    <x v="2"/>
    <s v="Habilitación Viviendas Metrosur"/>
    <x v="0"/>
    <x v="0"/>
    <x v="3"/>
    <x v="1765"/>
    <s v="3 días 16:22"/>
    <x v="1056"/>
    <x v="0"/>
    <s v="SIN DATO"/>
    <s v="SIN DATO"/>
    <s v="SIN DATO"/>
    <s v="SIN DATO"/>
    <n v="-75.539453750000007"/>
    <n v="6.2478641100000001"/>
    <s v="SUR-ENE"/>
    <x v="0"/>
    <s v="1"/>
    <x v="0"/>
  </r>
  <r>
    <x v="1778"/>
    <x v="0"/>
    <s v="NUEVO"/>
    <s v="ENEDOM"/>
    <d v="2026-02-27T16:23:18"/>
    <x v="1767"/>
    <n v="70582249"/>
    <s v="NORALDO ANTONIO ZAPATA OLARTE"/>
    <s v="SIN DATOS"/>
    <s v="3044652648"/>
    <x v="1771"/>
    <x v="8"/>
    <s v="055116558000400203"/>
    <x v="8"/>
    <x v="2"/>
    <s v="Habilitación Viviendas Metrosur"/>
    <x v="0"/>
    <x v="0"/>
    <x v="3"/>
    <x v="1766"/>
    <s v="3 días 16:23"/>
    <x v="1442"/>
    <x v="0"/>
    <s v="SIN DATO"/>
    <s v="SIN DATO"/>
    <s v="SIN DATO"/>
    <s v="SIN DATO"/>
    <n v="-75.539453750000007"/>
    <n v="6.2478641100000001"/>
    <s v="SUR-ENE"/>
    <x v="0"/>
    <s v="1"/>
    <x v="0"/>
  </r>
  <r>
    <x v="1779"/>
    <x v="1"/>
    <s v="NUEVO"/>
    <s v="ENECNX"/>
    <d v="2026-02-27T16:25:08"/>
    <x v="1768"/>
    <n v="900477542"/>
    <s v="PROMOTORA DOBLE E SAS"/>
    <s v="SIN DATOS"/>
    <s v="3215859307"/>
    <x v="1772"/>
    <x v="67"/>
    <s v="190789200422300000"/>
    <x v="66"/>
    <x v="3"/>
    <s v="SIN DATOS"/>
    <x v="1"/>
    <x v="1"/>
    <x v="4"/>
    <x v="1767"/>
    <s v="3 días 16:25"/>
    <x v="1443"/>
    <x v="0"/>
    <s v="SIN DATO"/>
    <s v="SIN DATO"/>
    <s v="SIN DATO"/>
    <s v="SIN DATO"/>
    <n v="-75.688447999999994"/>
    <n v="5.8154700000000004"/>
    <s v="SUR-ENE"/>
    <x v="3"/>
    <s v="1"/>
    <x v="0"/>
  </r>
  <r>
    <x v="1780"/>
    <x v="0"/>
    <s v="NUEVO"/>
    <s v="ENERES"/>
    <d v="2026-02-27T16:27:24"/>
    <x v="1769"/>
    <n v="22082889"/>
    <s v="LUZ MARINA RAMIREZ DUQUE"/>
    <s v="SIN DATOS"/>
    <s v="3137784662"/>
    <x v="1773"/>
    <x v="50"/>
    <s v="190698200732300006"/>
    <x v="49"/>
    <x v="1"/>
    <s v="Revisor Instalac. Regadas Oriente"/>
    <x v="1"/>
    <x v="0"/>
    <x v="1"/>
    <x v="1768"/>
    <s v="3 días 16:27"/>
    <x v="1444"/>
    <x v="1"/>
    <s v="SIN DATO"/>
    <s v="SIN DATO"/>
    <s v="SIN DATO"/>
    <s v="SIN DATO"/>
    <n v="-75.271232999999995"/>
    <n v="6.1230398299999997"/>
    <s v="SUR-ENE"/>
    <x v="1"/>
    <s v="1"/>
    <x v="1"/>
  </r>
  <r>
    <x v="1781"/>
    <x v="0"/>
    <s v="CAMBI"/>
    <s v="ENERES"/>
    <d v="2026-02-27T16:28:14"/>
    <x v="1770"/>
    <n v="1033772910"/>
    <s v="YENIFER DUQUE ZULUAGA"/>
    <s v="SIN DATOS"/>
    <s v="3175695126"/>
    <x v="1774"/>
    <x v="60"/>
    <s v="190584100268250000"/>
    <x v="59"/>
    <x v="5"/>
    <s v="Revisor Instalac. Regadas Oriente"/>
    <x v="0"/>
    <x v="0"/>
    <x v="0"/>
    <x v="1769"/>
    <s v="3 días 16:28"/>
    <x v="1445"/>
    <x v="1"/>
    <s v="SIN DATO"/>
    <s v="SIN DATO"/>
    <s v="SIN DATO"/>
    <s v="SIN DATO"/>
    <n v="-74.738567000000003"/>
    <n v="5.8989180000000001"/>
    <s v="SUR-ENE"/>
    <x v="1"/>
    <s v="2"/>
    <x v="1"/>
  </r>
  <r>
    <x v="1782"/>
    <x v="1"/>
    <s v="NUEVO"/>
    <s v="ENECNX"/>
    <d v="2026-02-27T16:28:16"/>
    <x v="1771"/>
    <n v="70787201"/>
    <s v="MANUEL DE JESUS AMARILES LONDOÑO"/>
    <s v="SIN DATOS"/>
    <s v="3106545260"/>
    <x v="1775"/>
    <x v="18"/>
    <s v="190002200653050001"/>
    <x v="71"/>
    <x v="3"/>
    <s v="Revisor Punto de Conexión Oriente"/>
    <x v="1"/>
    <x v="0"/>
    <x v="4"/>
    <x v="1770"/>
    <s v="3 días 16:28"/>
    <x v="632"/>
    <x v="0"/>
    <s v="SIN DATO"/>
    <s v="SIN DATO"/>
    <s v="SIN DATO"/>
    <s v="SIN DATO"/>
    <n v="-75.463389969999994"/>
    <n v="5.8908247300000003"/>
    <s v="SUR-ENE"/>
    <x v="1"/>
    <s v="1"/>
    <x v="0"/>
  </r>
  <r>
    <x v="1783"/>
    <x v="0"/>
    <s v="NUEVO"/>
    <s v="ENERES"/>
    <d v="2026-02-27T16:31:36"/>
    <x v="1772"/>
    <n v="70905006"/>
    <s v="SERGIO DE JESUS TORRES VARGAS"/>
    <s v="SIN DATOS"/>
    <s v="3104612317"/>
    <x v="1776"/>
    <x v="50"/>
    <s v="190698200010608002"/>
    <x v="49"/>
    <x v="1"/>
    <s v="Revisor Instalac. Regadas Oriente"/>
    <x v="1"/>
    <x v="0"/>
    <x v="1"/>
    <x v="1771"/>
    <s v="3 días 16:31"/>
    <x v="1446"/>
    <x v="1"/>
    <s v="SIN DATO"/>
    <s v="SIN DATO"/>
    <s v="SIN DATO"/>
    <s v="SIN DATO"/>
    <n v="-75.251264430000006"/>
    <n v="6.1301999599999997"/>
    <s v="SUR-ENE"/>
    <x v="1"/>
    <s v="1"/>
    <x v="1"/>
  </r>
  <r>
    <x v="1784"/>
    <x v="1"/>
    <s v="NUEVO"/>
    <s v="ENECNX"/>
    <d v="2026-02-27T16:32:28"/>
    <x v="1773"/>
    <n v="43523788"/>
    <s v="ANA MARIA ECHANDIA MARTINEZ"/>
    <s v="4177307"/>
    <s v="3104106047"/>
    <x v="1777"/>
    <x v="23"/>
    <s v="190617200656215019"/>
    <x v="23"/>
    <x v="3"/>
    <s v="Revisor Punto de Conexión Oriente"/>
    <x v="1"/>
    <x v="0"/>
    <x v="4"/>
    <x v="1772"/>
    <s v="3 días 16:32"/>
    <x v="1447"/>
    <x v="0"/>
    <s v="SIN DATO"/>
    <s v="SIN DATO"/>
    <s v="SIN DATO"/>
    <s v="SIN DATO"/>
    <n v="-75.405547999999996"/>
    <n v="6.1012240000000002"/>
    <s v="SUR-ENE"/>
    <x v="1"/>
    <s v="1"/>
    <x v="0"/>
  </r>
  <r>
    <x v="1785"/>
    <x v="0"/>
    <s v="NUEVO"/>
    <s v="ENEDOM"/>
    <d v="2026-02-27T16:41:01"/>
    <x v="1774"/>
    <n v="1076381355"/>
    <s v="CARLOS ARTURO MINOTA MENA"/>
    <s v="SIN DATOS"/>
    <s v="3005987392"/>
    <x v="1778"/>
    <x v="8"/>
    <s v="055216250201081203"/>
    <x v="8"/>
    <x v="2"/>
    <s v="Habilitación Viviendas Metrosur"/>
    <x v="0"/>
    <x v="0"/>
    <x v="3"/>
    <x v="1773"/>
    <s v="3 días 16:41"/>
    <x v="708"/>
    <x v="0"/>
    <s v="SIN DATO"/>
    <s v="SIN DATO"/>
    <s v="SIN DATO"/>
    <s v="SIN DATO"/>
    <n v="-75.541522299999997"/>
    <n v="6.2424138500000002"/>
    <s v="SUR-ENE"/>
    <x v="0"/>
    <s v="1"/>
    <x v="0"/>
  </r>
  <r>
    <x v="1786"/>
    <x v="0"/>
    <s v="NUEVO"/>
    <s v="ENERES"/>
    <d v="2026-02-27T16:43:43"/>
    <x v="1775"/>
    <n v="1000441183"/>
    <s v="ESTEBAN HENAO RAMIREZ"/>
    <s v="SIN DATOS"/>
    <s v="3113922531"/>
    <x v="1779"/>
    <x v="5"/>
    <s v="190440200663812001"/>
    <x v="5"/>
    <x v="1"/>
    <s v="Revisor Instalac. Regadas Oriente"/>
    <x v="1"/>
    <x v="0"/>
    <x v="1"/>
    <x v="1774"/>
    <s v="3 días 16:43"/>
    <x v="1448"/>
    <x v="1"/>
    <s v="SIN DATO"/>
    <s v="SIN DATO"/>
    <s v="SIN DATO"/>
    <s v="SIN DATO"/>
    <n v="-75.323160000000001"/>
    <n v="6.1737570000000002"/>
    <s v="SUR-ENE"/>
    <x v="1"/>
    <s v="1"/>
    <x v="1"/>
  </r>
  <r>
    <x v="1787"/>
    <x v="0"/>
    <s v="NUEVO"/>
    <s v="ENERES"/>
    <d v="2026-02-27T16:47:22"/>
    <x v="1776"/>
    <n v="42690623"/>
    <s v="MILVIA LUCIA CARDENAS ARDILA"/>
    <s v="SIN DATOS"/>
    <s v="3135694882"/>
    <x v="1780"/>
    <x v="58"/>
    <s v="190550200616240001"/>
    <x v="57"/>
    <x v="1"/>
    <s v="Region Nordeste"/>
    <x v="1"/>
    <x v="0"/>
    <x v="1"/>
    <x v="1775"/>
    <s v="3 días 16:47"/>
    <x v="1449"/>
    <x v="1"/>
    <s v="SIN DATO"/>
    <s v="SIN DATO"/>
    <s v="SIN DATO"/>
    <s v="SIN DATO"/>
    <n v="-75.205139329999994"/>
    <n v="6.5310649999999999"/>
    <s v="SUR-ENE"/>
    <x v="2"/>
    <s v="1"/>
    <x v="1"/>
  </r>
  <r>
    <x v="1788"/>
    <x v="0"/>
    <s v="NUEVO"/>
    <s v="ENEDOM"/>
    <d v="2026-02-27T16:50:13"/>
    <x v="1777"/>
    <n v="70582249"/>
    <s v="NORALDO ANTONIO ZAPATA OLARTE"/>
    <s v="SIN DATOS"/>
    <s v="3044652648"/>
    <x v="1781"/>
    <x v="8"/>
    <s v="055116558000400301"/>
    <x v="8"/>
    <x v="2"/>
    <s v="Habilitación Viviendas Metrosur"/>
    <x v="0"/>
    <x v="0"/>
    <x v="3"/>
    <x v="1776"/>
    <s v="3 días 16:50"/>
    <x v="1450"/>
    <x v="0"/>
    <s v="SIN DATO"/>
    <s v="SIN DATO"/>
    <s v="SIN DATO"/>
    <s v="SIN DATO"/>
    <n v="-75.539453750000007"/>
    <n v="6.2478641100000001"/>
    <s v="SUR-ENE"/>
    <x v="0"/>
    <s v="1"/>
    <x v="0"/>
  </r>
  <r>
    <x v="1789"/>
    <x v="0"/>
    <s v="NUEVO"/>
    <s v="ENEDOM"/>
    <d v="2026-02-27T16:57:57"/>
    <x v="1778"/>
    <n v="1042766933"/>
    <s v="JAMER DANILO OROZCO MARTINEZ"/>
    <s v="SIN DATOS"/>
    <s v="3115741653"/>
    <x v="1782"/>
    <x v="23"/>
    <s v="190616100500510104"/>
    <x v="23"/>
    <x v="2"/>
    <s v="Habilitación Viviendas Oriente"/>
    <x v="0"/>
    <x v="0"/>
    <x v="3"/>
    <x v="1777"/>
    <s v="3 días 16:57"/>
    <x v="1451"/>
    <x v="1"/>
    <s v="SIN DATO"/>
    <s v="SIN DATO"/>
    <s v="SIN DATO"/>
    <s v="SIN DATO"/>
    <n v="-75.388981670000007"/>
    <n v="6.15815833"/>
    <s v="SUR-ENE"/>
    <x v="1"/>
    <s v="1"/>
    <x v="1"/>
  </r>
  <r>
    <x v="1790"/>
    <x v="3"/>
    <s v="NUEVO"/>
    <s v="ENEMVI"/>
    <d v="2026-02-27T17:02:35"/>
    <x v="1779"/>
    <n v="1128427454"/>
    <s v="WILMAN ALBERTO IBARGUEN RIVAS"/>
    <s v="2457106"/>
    <s v="3007459037"/>
    <x v="1783"/>
    <x v="8"/>
    <s v="055128309200550000"/>
    <x v="8"/>
    <x v="6"/>
    <s v="METR Mov Red Trans Anderson Castaño"/>
    <x v="0"/>
    <x v="0"/>
    <x v="8"/>
    <x v="1778"/>
    <s v="3 días 17:02"/>
    <x v="1452"/>
    <x v="1"/>
    <s v="SIN DATO"/>
    <s v="SIN DATO"/>
    <s v="SIN DATO"/>
    <s v="SIN DATO"/>
    <n v="-75.541181109999997"/>
    <n v="6.2528268899999997"/>
    <s v="SUR-ENE"/>
    <x v="0"/>
    <s v="1"/>
    <x v="1"/>
  </r>
  <r>
    <x v="1791"/>
    <x v="0"/>
    <s v="NUEVO"/>
    <s v="ENERES"/>
    <d v="2026-02-27T17:03:22"/>
    <x v="1780"/>
    <n v="1041149167"/>
    <s v="SAMUEL ESTEBAN MELENDEZ CASTRILLON"/>
    <s v="6018341"/>
    <s v="3023353194"/>
    <x v="1784"/>
    <x v="37"/>
    <s v="161105337000000006"/>
    <x v="36"/>
    <x v="1"/>
    <s v="Revisor Instal. Regadas Metrosur"/>
    <x v="1"/>
    <x v="0"/>
    <x v="1"/>
    <x v="1779"/>
    <s v="3 días 17:03"/>
    <x v="1453"/>
    <x v="1"/>
    <s v="3/03/2026 21:36:49"/>
    <s v="DESCARTADO"/>
    <s v="JUAN SEBASTIAN AGUILAR FONSECA"/>
    <s v="440 450 Debe aterrizar capacete tubería IMC. Pintar con franjas naranjas tubería IMC."/>
    <n v="-75.625328330000002"/>
    <n v="6.0854202300000004"/>
    <s v="SUR-ENE"/>
    <x v="0"/>
    <s v="1"/>
    <x v="1"/>
  </r>
  <r>
    <x v="1792"/>
    <x v="0"/>
    <s v="NUEVO"/>
    <s v="ENERES"/>
    <d v="2026-02-27T17:04:16"/>
    <x v="1781"/>
    <n v="43459788"/>
    <s v="MARIA CENOBIA CASTAÑO GAVIRIA"/>
    <s v="SIN DATOS"/>
    <s v="3136051259"/>
    <x v="1785"/>
    <x v="23"/>
    <s v="190615100485410203"/>
    <x v="23"/>
    <x v="1"/>
    <s v="Revisor Instalac. Regadas Oriente"/>
    <x v="0"/>
    <x v="0"/>
    <x v="0"/>
    <x v="1780"/>
    <s v="3 días 17:04"/>
    <x v="1454"/>
    <x v="1"/>
    <s v="SIN DATO"/>
    <s v="SIN DATO"/>
    <s v="SIN DATO"/>
    <s v="SIN DATO"/>
    <n v="-75.373012000000003"/>
    <n v="6.1435810000000002"/>
    <s v="SUR-ENE"/>
    <x v="1"/>
    <s v="1"/>
    <x v="1"/>
  </r>
  <r>
    <x v="1793"/>
    <x v="0"/>
    <s v="CAMBI"/>
    <s v="ENERES"/>
    <d v="2026-02-27T17:12:37"/>
    <x v="1782"/>
    <n v="32544224"/>
    <s v="GLADYS DEL SOCORRO RESTREPO DE ZABALA"/>
    <s v="SIN DATOS"/>
    <s v="3176415950"/>
    <x v="1786"/>
    <x v="8"/>
    <s v="054422101000490000"/>
    <x v="8"/>
    <x v="5"/>
    <s v="METROSUR Vin. Leg. Ref. Concentrada"/>
    <x v="0"/>
    <x v="0"/>
    <x v="0"/>
    <x v="1781"/>
    <s v="3 días 17:12"/>
    <x v="1455"/>
    <x v="1"/>
    <s v="SIN DATO"/>
    <s v="SIN DATO"/>
    <s v="SIN DATO"/>
    <s v="SIN DATO"/>
    <n v="-75.565518440000005"/>
    <n v="6.2406346800000003"/>
    <s v="SUR-ENE"/>
    <x v="0"/>
    <s v="2"/>
    <x v="1"/>
  </r>
  <r>
    <x v="1794"/>
    <x v="0"/>
    <s v="NUEVO"/>
    <s v="ENERES"/>
    <d v="2026-02-27T17:19:32"/>
    <x v="1783"/>
    <n v="98620507"/>
    <s v="JHON FREDY SANCHEZ"/>
    <s v="SIN DATOS"/>
    <s v="3022927790"/>
    <x v="1787"/>
    <x v="37"/>
    <s v="161105337000000007"/>
    <x v="36"/>
    <x v="1"/>
    <s v="METROSUR Vin. Leg. Ref. Concentrada"/>
    <x v="1"/>
    <x v="0"/>
    <x v="1"/>
    <x v="1782"/>
    <s v="3 días 17:19"/>
    <x v="1456"/>
    <x v="1"/>
    <s v="3/03/2026 21:45:38"/>
    <s v="DESCARTADO"/>
    <s v="JUAN SEBASTIAN AGUILAR FONSECA"/>
    <s v="440 450 Debe aterrizar capacete tubería IMC. Pintar con franjas naranjas tubería IMC."/>
    <n v="-75.625328330000002"/>
    <n v="6.0854202300000004"/>
    <s v="SUR-ENE"/>
    <x v="0"/>
    <s v="1"/>
    <x v="1"/>
  </r>
  <r>
    <x v="1795"/>
    <x v="0"/>
    <s v="NUEVO"/>
    <s v="ENERES"/>
    <d v="2026-02-27T17:30:32"/>
    <x v="1784"/>
    <n v="98620507"/>
    <s v="JHON FREDY SANCHEZ"/>
    <s v="SIN DATOS"/>
    <s v="3022927790"/>
    <x v="1788"/>
    <x v="37"/>
    <s v="161105337000000008"/>
    <x v="36"/>
    <x v="1"/>
    <s v="METROSUR Vin. Leg. Ref. Concentrada"/>
    <x v="1"/>
    <x v="0"/>
    <x v="1"/>
    <x v="1783"/>
    <s v="3 días 17:30"/>
    <x v="1457"/>
    <x v="1"/>
    <s v="3/03/2026 21:43:07"/>
    <s v="DESCARTADO"/>
    <s v="JUAN SEBASTIAN AGUILAR FONSECA"/>
    <s v="440 450 Debe aterrizar capacete tubería IMC. Pintar con franjas naranjas tubería IMC."/>
    <n v="-75.625328330000002"/>
    <n v="6.0854202300000004"/>
    <s v="SUR-ENE"/>
    <x v="0"/>
    <s v="1"/>
    <x v="1"/>
  </r>
  <r>
    <x v="1796"/>
    <x v="3"/>
    <s v="NUEVO"/>
    <s v="ENEMVI"/>
    <d v="2026-02-27T17:42:15"/>
    <x v="1785"/>
    <n v="71389851"/>
    <s v="ALVARO JOSE LONDOÑO MEJIA"/>
    <s v="3111770"/>
    <s v="3202066413"/>
    <x v="1789"/>
    <x v="0"/>
    <s v="074518009000510000"/>
    <x v="0"/>
    <x v="6"/>
    <s v="Mov Red Trans Dairo Gil"/>
    <x v="0"/>
    <x v="0"/>
    <x v="8"/>
    <x v="1784"/>
    <s v="3 días 17:42"/>
    <x v="1244"/>
    <x v="1"/>
    <s v="SIN DATO"/>
    <s v="SIN DATO"/>
    <s v="SIN DATO"/>
    <s v="SIN DATO"/>
    <n v="-75.614312745000007"/>
    <n v="6.1789636690000398"/>
    <s v="SUR-ENE"/>
    <x v="0"/>
    <s v="1"/>
    <x v="1"/>
  </r>
  <r>
    <x v="1797"/>
    <x v="1"/>
    <s v="NUEVO"/>
    <s v="ENECNX"/>
    <d v="2026-02-27T18:08:41"/>
    <x v="1786"/>
    <n v="98593097"/>
    <s v="GUILLERMO MARTINEZ"/>
    <s v="SIN DATOS"/>
    <s v="3154733845"/>
    <x v="1790"/>
    <x v="23"/>
    <s v="333214004000000000"/>
    <x v="23"/>
    <x v="3"/>
    <s v="Revisor Punto de Conexión Oriente"/>
    <x v="0"/>
    <x v="0"/>
    <x v="4"/>
    <x v="1785"/>
    <s v="3 días 18:08"/>
    <x v="1458"/>
    <x v="0"/>
    <s v="SIN DATO"/>
    <s v="SIN DATO"/>
    <s v="SIN DATO"/>
    <s v="SIN DATO"/>
    <n v="-75.410936840999995"/>
    <n v="6.1513271930000402"/>
    <s v="SUR-ENE"/>
    <x v="1"/>
    <s v="1"/>
    <x v="0"/>
  </r>
  <r>
    <x v="1798"/>
    <x v="1"/>
    <s v="NUEVO"/>
    <s v="ENECNX"/>
    <d v="2026-02-27T18:10:42"/>
    <x v="1787"/>
    <n v="1041326996"/>
    <s v="LUIS FERNANDO ARBELAEZ SERNA"/>
    <s v="SIN DATOS"/>
    <s v="3216067491"/>
    <x v="1791"/>
    <x v="23"/>
    <s v="190616200180200000"/>
    <x v="23"/>
    <x v="3"/>
    <s v="Revisor Punto de Conexión Oriente"/>
    <x v="1"/>
    <x v="0"/>
    <x v="4"/>
    <x v="1786"/>
    <s v="3 días 18:10"/>
    <x v="1459"/>
    <x v="0"/>
    <s v="SIN DATO"/>
    <s v="SIN DATO"/>
    <s v="SIN DATO"/>
    <s v="SIN DATO"/>
    <n v="-75.340762999999995"/>
    <n v="6.2338570000000004"/>
    <s v="SUR-ENE"/>
    <x v="1"/>
    <s v="1"/>
    <x v="0"/>
  </r>
  <r>
    <x v="1799"/>
    <x v="1"/>
    <s v="NUEVO"/>
    <s v="ENECNX"/>
    <d v="2026-02-27T18:21:03"/>
    <x v="1788"/>
    <n v="71688072"/>
    <s v="CARLOS ALBERTO OSSA RAMIREZ"/>
    <s v="4961808"/>
    <s v="3045920088"/>
    <x v="1792"/>
    <x v="8"/>
    <s v="083119007200550212"/>
    <x v="8"/>
    <x v="3"/>
    <s v="Revisor Puntos de Conexión Metrosur"/>
    <x v="0"/>
    <x v="0"/>
    <x v="4"/>
    <x v="1787"/>
    <s v="3 días 18:21"/>
    <x v="1460"/>
    <x v="0"/>
    <s v="SIN DATO"/>
    <s v="SIN DATO"/>
    <s v="SIN DATO"/>
    <s v="SIN DATO"/>
    <n v="-75.628799000000001"/>
    <n v="6.2496499999999999"/>
    <s v="SUR-ENE"/>
    <x v="0"/>
    <s v="1"/>
    <x v="0"/>
  </r>
  <r>
    <x v="1800"/>
    <x v="1"/>
    <s v="NUEVO"/>
    <s v="ENECNX"/>
    <d v="2026-02-27T19:35:39"/>
    <x v="1789"/>
    <n v="15436432"/>
    <s v="SAUL URREA VARGAS"/>
    <s v="7311206"/>
    <s v="3103920461"/>
    <x v="1793"/>
    <x v="33"/>
    <s v="190149200680150000"/>
    <x v="33"/>
    <x v="3"/>
    <s v="Revisor Punto de Conexión Oriente"/>
    <x v="1"/>
    <x v="0"/>
    <x v="4"/>
    <x v="1788"/>
    <s v="3 días 19:35"/>
    <x v="1461"/>
    <x v="0"/>
    <s v="SIN DATO"/>
    <s v="SIN DATO"/>
    <s v="SIN DATO"/>
    <s v="SIN DATO"/>
    <n v="-75.377682340000007"/>
    <n v="6.1008388599999996"/>
    <s v="SUR-ENE"/>
    <x v="1"/>
    <s v="1"/>
    <x v="0"/>
  </r>
  <r>
    <x v="1801"/>
    <x v="0"/>
    <s v="NUEVO"/>
    <s v="ENEDOM"/>
    <d v="2026-02-27T20:56:36"/>
    <x v="1790"/>
    <n v="43184204"/>
    <s v="JUDY ANDREA SALAZAR LORA"/>
    <s v="SIN DATOS"/>
    <s v="3216602529"/>
    <x v="1794"/>
    <x v="8"/>
    <s v="083214115000470109"/>
    <x v="8"/>
    <x v="2"/>
    <s v="Habilitación Viviendas Metrosur"/>
    <x v="0"/>
    <x v="0"/>
    <x v="3"/>
    <x v="1789"/>
    <s v="3 días 20:56"/>
    <x v="1462"/>
    <x v="0"/>
    <s v="SIN DATO"/>
    <s v="SIN DATO"/>
    <s v="SIN DATO"/>
    <s v="SIN DATO"/>
    <n v="-75.63216534"/>
    <n v="6.24703506"/>
    <s v="SUR-ENE"/>
    <x v="0"/>
    <s v="1"/>
    <x v="0"/>
  </r>
  <r>
    <x v="1802"/>
    <x v="2"/>
    <s v="NUEVO"/>
    <s v="ENENOR"/>
    <d v="2026-02-28T08:18:38"/>
    <x v="1791"/>
    <n v="900425557"/>
    <s v="INVERSIONES VELEZ &amp; GOMEZ S.A.S"/>
    <s v="4484661"/>
    <s v="3007485500"/>
    <x v="1795"/>
    <x v="59"/>
    <s v="016410204001000815"/>
    <x v="58"/>
    <x v="4"/>
    <s v="METROSUR Vin. Leg. Ref. Concentrada"/>
    <x v="0"/>
    <x v="0"/>
    <x v="0"/>
    <x v="1790"/>
    <s v="3 días 08:18"/>
    <x v="1268"/>
    <x v="1"/>
    <s v="SIN DATO"/>
    <s v="SIN DATO"/>
    <s v="SIN DATO"/>
    <s v="SIN DATO"/>
    <n v="-75.609610000000004"/>
    <n v="6.1570229999999997"/>
    <s v="SUR-ENE"/>
    <x v="0"/>
    <s v="1"/>
    <x v="1"/>
  </r>
  <r>
    <x v="1803"/>
    <x v="1"/>
    <s v="NUEVO"/>
    <s v="ENECNX"/>
    <d v="2026-02-28T09:43:47"/>
    <x v="1792"/>
    <n v="3379515"/>
    <s v="JHON JAMER POSADA FRANCO"/>
    <s v="2861660"/>
    <s v="3126389829"/>
    <x v="1796"/>
    <x v="8"/>
    <s v="044618009100610101"/>
    <x v="8"/>
    <x v="3"/>
    <s v="Revisor Puntos de Conexión Metrosur"/>
    <x v="0"/>
    <x v="0"/>
    <x v="4"/>
    <x v="1791"/>
    <s v="3 días 09:43"/>
    <x v="594"/>
    <x v="0"/>
    <s v="SIN DATO"/>
    <s v="SIN DATO"/>
    <s v="SIN DATO"/>
    <s v="SIN DATO"/>
    <n v="-75.650276759999997"/>
    <n v="6.1783437000000001"/>
    <s v="SUR-ENE"/>
    <x v="0"/>
    <s v="1"/>
    <x v="0"/>
  </r>
  <r>
    <x v="1804"/>
    <x v="4"/>
    <s v="REUBI"/>
    <s v="ENEPRE"/>
    <d v="2026-02-28T09:51:29"/>
    <x v="1793"/>
    <n v="39167153"/>
    <s v="LADYS ELENA TEJADA GAVIRIA"/>
    <s v="SIN DATOS"/>
    <s v="3122358435"/>
    <x v="1797"/>
    <x v="37"/>
    <s v="003524007000460201"/>
    <x v="36"/>
    <x v="7"/>
    <s v="Energía Prepago Metrosur"/>
    <x v="0"/>
    <x v="0"/>
    <x v="7"/>
    <x v="1792"/>
    <s v="3 días 09:51"/>
    <x v="462"/>
    <x v="1"/>
    <s v="SIN DATO"/>
    <s v="SIN DATO"/>
    <s v="SIN DATO"/>
    <s v="SIN DATO"/>
    <n v="-75.636742729999995"/>
    <n v="6.0850661800000001"/>
    <s v="SUR-ENE"/>
    <x v="0"/>
    <s v="1"/>
    <x v="1"/>
  </r>
  <r>
    <x v="1805"/>
    <x v="2"/>
    <s v="NUEVO"/>
    <s v="ENENOR"/>
    <d v="2026-02-28T09:55:47"/>
    <x v="1794"/>
    <n v="71371767"/>
    <s v="FREDY ALEXANDER GOMEZ JIMENEEZ"/>
    <s v="SIN DATOS"/>
    <s v="3106420229"/>
    <x v="1798"/>
    <x v="7"/>
    <s v="190318203081200005"/>
    <x v="7"/>
    <x v="4"/>
    <s v="Revisor Instalac. Regadas Oriente"/>
    <x v="1"/>
    <x v="0"/>
    <x v="1"/>
    <x v="1793"/>
    <s v="3 días 09:55"/>
    <x v="1306"/>
    <x v="1"/>
    <s v="SIN DATO"/>
    <s v="SIN DATO"/>
    <s v="SIN DATO"/>
    <s v="SIN DATO"/>
    <n v="-75.452961509999994"/>
    <n v="6.3025564300000001"/>
    <s v="SUR-ENE"/>
    <x v="1"/>
    <s v="1"/>
    <x v="1"/>
  </r>
  <r>
    <x v="1806"/>
    <x v="0"/>
    <s v="NUEVO"/>
    <s v="ENEDOM"/>
    <d v="2026-02-28T10:01:11"/>
    <x v="1795"/>
    <n v="32102447"/>
    <s v="FRANCIA ELENA PADIERNA CARVAJAL"/>
    <s v="SIN DATOS"/>
    <s v="3216132134"/>
    <x v="1799"/>
    <x v="8"/>
    <s v="136029956355000001"/>
    <x v="8"/>
    <x v="2"/>
    <s v="Habilitación Viviendas Metrosur"/>
    <x v="0"/>
    <x v="0"/>
    <x v="3"/>
    <x v="1794"/>
    <s v="3 días 10:01"/>
    <x v="1463"/>
    <x v="0"/>
    <s v="3/03/2026 16:28:45"/>
    <s v="EFECTIVO PARA HV"/>
    <s v="ORLANDO DE JESUS TORRES TORRES"/>
    <s v="HV más pase 6 mts trafo 323205"/>
    <n v="-75.611511960000001"/>
    <n v="6.2730002999999996"/>
    <s v="SUR-ENE"/>
    <x v="0"/>
    <s v="1"/>
    <x v="0"/>
  </r>
  <r>
    <x v="1807"/>
    <x v="1"/>
    <s v="NUEVO"/>
    <s v="ENECNX"/>
    <d v="2026-02-28T10:05:47"/>
    <x v="1796"/>
    <n v="50956342"/>
    <s v="CARLINA ESTHER SUAREZ PEREZ"/>
    <s v="SIN DATOS"/>
    <s v="3108427114"/>
    <x v="1800"/>
    <x v="33"/>
    <s v="190149200752270117"/>
    <x v="33"/>
    <x v="3"/>
    <s v="Revisor Punto de Conexión Oriente"/>
    <x v="1"/>
    <x v="0"/>
    <x v="4"/>
    <x v="1795"/>
    <s v="3 días 10:05"/>
    <x v="1464"/>
    <x v="0"/>
    <s v="SIN DATO"/>
    <s v="SIN DATO"/>
    <s v="SIN DATO"/>
    <s v="SIN DATO"/>
    <n v="-75.345979999999997"/>
    <n v="6.0740829999999999"/>
    <s v="SUR-ENE"/>
    <x v="1"/>
    <s v="1"/>
    <x v="0"/>
  </r>
  <r>
    <x v="1808"/>
    <x v="1"/>
    <s v="NUEVO"/>
    <s v="ENECNX"/>
    <d v="2026-02-28T10:36:41"/>
    <x v="1797"/>
    <n v="71531266"/>
    <s v="JORGE MARIO CORREA VASQUEZ"/>
    <s v="5930421"/>
    <s v="3136803626"/>
    <x v="1801"/>
    <x v="8"/>
    <s v="086323303000250000"/>
    <x v="8"/>
    <x v="3"/>
    <s v="Revisor Puntos de Conexión Metrosur"/>
    <x v="0"/>
    <x v="0"/>
    <x v="4"/>
    <x v="1796"/>
    <s v="3 días 10:36"/>
    <x v="1465"/>
    <x v="0"/>
    <s v="SIN DATO"/>
    <s v="SIN DATO"/>
    <s v="SIN DATO"/>
    <s v="SIN DATO"/>
    <n v="-75.638684609999999"/>
    <n v="6.2792085100000001"/>
    <s v="SUR-ENE"/>
    <x v="0"/>
    <s v="1"/>
    <x v="0"/>
  </r>
  <r>
    <x v="1809"/>
    <x v="0"/>
    <s v="NUEVO"/>
    <s v="ENEDOM"/>
    <d v="2026-02-28T10:39:43"/>
    <x v="1798"/>
    <n v="1037592584"/>
    <s v="ISABEL CRISTINA RIOS SALAZAR"/>
    <s v="SIN DATOS"/>
    <s v="3114055733"/>
    <x v="1802"/>
    <x v="10"/>
    <s v="125004635000000002"/>
    <x v="10"/>
    <x v="2"/>
    <s v="Habilitación Viviendas Metrosur"/>
    <x v="1"/>
    <x v="0"/>
    <x v="6"/>
    <x v="1797"/>
    <s v="3 días 10:39"/>
    <x v="1466"/>
    <x v="1"/>
    <s v="SIN DATO"/>
    <s v="SIN DATO"/>
    <s v="SIN DATO"/>
    <s v="SIN DATO"/>
    <n v="-75.490895379999998"/>
    <n v="6.1848539699999998"/>
    <s v="SUR-ENE"/>
    <x v="0"/>
    <s v="1"/>
    <x v="1"/>
  </r>
  <r>
    <x v="1810"/>
    <x v="1"/>
    <s v="NUEVO"/>
    <s v="ENECNX"/>
    <d v="2026-02-28T10:45:08"/>
    <x v="1799"/>
    <n v="901601041"/>
    <s v="SOCIEDAD EL PARAISO AZRIEL SAS"/>
    <s v="8303084"/>
    <s v="3128891520"/>
    <x v="1803"/>
    <x v="27"/>
    <s v="190604100276745000"/>
    <x v="27"/>
    <x v="3"/>
    <s v="Region Nordeste"/>
    <x v="0"/>
    <x v="0"/>
    <x v="4"/>
    <x v="1798"/>
    <s v="3 días 10:45"/>
    <x v="1467"/>
    <x v="0"/>
    <s v="SIN DATO"/>
    <s v="SIN DATO"/>
    <s v="SIN DATO"/>
    <s v="SIN DATO"/>
    <n v="-74.702132000000006"/>
    <n v="7.0532269999999997"/>
    <s v="SUR-ENE"/>
    <x v="2"/>
    <s v="1"/>
    <x v="0"/>
  </r>
  <r>
    <x v="1811"/>
    <x v="3"/>
    <s v="NUEVO"/>
    <s v="ENEMVI"/>
    <d v="2026-02-28T10:47:00"/>
    <x v="1800"/>
    <n v="42896941"/>
    <s v="ANA ZORAIDA RUIZ LOAIZA"/>
    <s v="SIN DATOS"/>
    <s v="3173950082"/>
    <x v="1804"/>
    <x v="4"/>
    <s v="181050330600000000"/>
    <x v="4"/>
    <x v="6"/>
    <s v="ORIENTE-RMRT-Edwin F. Feria Torres"/>
    <x v="1"/>
    <x v="0"/>
    <x v="5"/>
    <x v="1799"/>
    <s v="3 días 10:47"/>
    <x v="1468"/>
    <x v="1"/>
    <s v="SIN DATO"/>
    <s v="SIN DATO"/>
    <s v="SIN DATO"/>
    <s v="SIN DATO"/>
    <n v="-75.233123030000002"/>
    <n v="6.2470823600000003"/>
    <s v="SUR-ENE"/>
    <x v="1"/>
    <s v="1"/>
    <x v="1"/>
  </r>
  <r>
    <x v="1812"/>
    <x v="2"/>
    <s v="CAMBI"/>
    <s v="ENENOR"/>
    <d v="2026-02-28T10:48:01"/>
    <x v="1801"/>
    <n v="901725012"/>
    <s v="MILANTO S.A.S."/>
    <s v="3229495"/>
    <s v="3187087073"/>
    <x v="1805"/>
    <x v="8"/>
    <s v="052723009000590000"/>
    <x v="8"/>
    <x v="9"/>
    <s v="METROSUR Vin. Leg. Ref. Concentrada"/>
    <x v="0"/>
    <x v="0"/>
    <x v="0"/>
    <x v="1800"/>
    <s v="3 días 10:48"/>
    <x v="867"/>
    <x v="1"/>
    <s v="SIN DATO"/>
    <s v="SIN DATO"/>
    <s v="SIN DATO"/>
    <s v="SIN DATO"/>
    <n v="-75.593728069999997"/>
    <n v="6.2311623300000001"/>
    <s v="SUR-ENE"/>
    <x v="0"/>
    <s v="2"/>
    <x v="1"/>
  </r>
  <r>
    <x v="1813"/>
    <x v="0"/>
    <s v="NUEVO"/>
    <s v="ENEDOM"/>
    <d v="2026-02-28T10:56:38"/>
    <x v="1802"/>
    <n v="1017191628"/>
    <s v="MARIO ANDRES CARVAJAL ALVAREZ"/>
    <s v="SIN DATOS"/>
    <s v="3004822607"/>
    <x v="1806"/>
    <x v="8"/>
    <s v="053224404200200301"/>
    <x v="8"/>
    <x v="2"/>
    <s v="Habilitación Viviendas Metrosur"/>
    <x v="0"/>
    <x v="0"/>
    <x v="3"/>
    <x v="1801"/>
    <s v="3 días 10:56"/>
    <x v="1469"/>
    <x v="0"/>
    <s v="SIN DATO"/>
    <s v="SIN DATO"/>
    <s v="SIN DATO"/>
    <s v="SIN DATO"/>
    <n v="-75.553085370000005"/>
    <n v="6.2287094600000001"/>
    <s v="SUR-ENE"/>
    <x v="0"/>
    <s v="1"/>
    <x v="0"/>
  </r>
  <r>
    <x v="1814"/>
    <x v="1"/>
    <s v="NUEVO"/>
    <s v="ENECNX"/>
    <d v="2026-02-28T11:23:31"/>
    <x v="1803"/>
    <n v="560648"/>
    <s v="CHRISTOPHER MICHAEL JEFFUS"/>
    <s v="SIN DATOS"/>
    <s v="3107059882"/>
    <x v="1807"/>
    <x v="8"/>
    <s v="050322307100351001"/>
    <x v="8"/>
    <x v="3"/>
    <s v="Revisor Puntos de Conexión Metrosur"/>
    <x v="0"/>
    <x v="0"/>
    <x v="4"/>
    <x v="1802"/>
    <s v="3 días 11:23"/>
    <x v="1470"/>
    <x v="0"/>
    <s v="SIN DATO"/>
    <s v="SIN DATO"/>
    <s v="SIN DATO"/>
    <s v="SIN DATO"/>
    <n v="-75.5633689"/>
    <n v="6.2066443199999997"/>
    <s v="SUR-ENE"/>
    <x v="0"/>
    <s v="1"/>
    <x v="0"/>
  </r>
  <r>
    <x v="1815"/>
    <x v="1"/>
    <s v="NUEVO"/>
    <s v="ENECNX"/>
    <d v="2026-02-28T11:38:41"/>
    <x v="1804"/>
    <n v="21778893"/>
    <s v="BEATRIZ ELENA MURILLO PARRA"/>
    <s v="SIN DATOS"/>
    <s v="3113336611"/>
    <x v="1808"/>
    <x v="5"/>
    <s v="900054400002001976"/>
    <x v="5"/>
    <x v="3"/>
    <s v="Revisor Punto de Conexión Oriente"/>
    <x v="1"/>
    <x v="0"/>
    <x v="4"/>
    <x v="1803"/>
    <s v="3 días 11:38"/>
    <x v="1471"/>
    <x v="0"/>
    <s v="SIN DATO"/>
    <s v="SIN DATO"/>
    <s v="SIN DATO"/>
    <s v="SIN DATO"/>
    <n v="-75.302889117000007"/>
    <n v="6.1865375130000801"/>
    <s v="SUR-ENE"/>
    <x v="1"/>
    <s v="1"/>
    <x v="0"/>
  </r>
  <r>
    <x v="1816"/>
    <x v="4"/>
    <s v="REUBI"/>
    <s v="ENEPRE"/>
    <d v="2026-02-28T11:46:58"/>
    <x v="1805"/>
    <n v="1017135249"/>
    <s v="ELIZABETH JARAMILLO SUAZA"/>
    <s v="SIN DATOS"/>
    <s v="3043757749"/>
    <x v="1809"/>
    <x v="8"/>
    <s v="051918000000680315"/>
    <x v="8"/>
    <x v="7"/>
    <s v="Energía Prepago Metrosur"/>
    <x v="0"/>
    <x v="0"/>
    <x v="7"/>
    <x v="1804"/>
    <s v="3 días 11:46"/>
    <x v="1472"/>
    <x v="1"/>
    <s v="SIN DATO"/>
    <s v="SIN DATO"/>
    <s v="SIN DATO"/>
    <s v="SIN DATO"/>
    <n v="-75.613715470000002"/>
    <n v="6.2226472099999999"/>
    <s v="SUR-ENE"/>
    <x v="0"/>
    <s v="1"/>
    <x v="1"/>
  </r>
  <r>
    <x v="1817"/>
    <x v="3"/>
    <s v="NUEVO"/>
    <s v="ENEMVI"/>
    <d v="2026-02-28T11:55:08"/>
    <x v="1806"/>
    <n v="43712531"/>
    <s v="MARLENI DE JESUS QUINTERO ARBELAEZ"/>
    <s v="SIN DATOS"/>
    <s v="3195844868"/>
    <x v="1810"/>
    <x v="33"/>
    <s v="190149200551685000"/>
    <x v="33"/>
    <x v="6"/>
    <s v="ORIENTE-RMRT-Edwin F. Feria Torres"/>
    <x v="1"/>
    <x v="0"/>
    <x v="5"/>
    <x v="1805"/>
    <s v="3 días 11:55"/>
    <x v="1473"/>
    <x v="1"/>
    <s v="SIN DATO"/>
    <s v="SIN DATO"/>
    <s v="SIN DATO"/>
    <s v="SIN DATO"/>
    <n v="-75.331090000000003"/>
    <n v="6.0826739999999999"/>
    <s v="SUR-ENE"/>
    <x v="1"/>
    <s v="1"/>
    <x v="1"/>
  </r>
  <r>
    <x v="1818"/>
    <x v="3"/>
    <s v="NUEVO"/>
    <s v="ENEMVI"/>
    <d v="2026-02-28T12:37:45"/>
    <x v="1807"/>
    <n v="43263920"/>
    <s v="ARACELLY MORENO LONDOÑO"/>
    <s v="SIN DATOS"/>
    <s v="3104981570"/>
    <x v="1811"/>
    <x v="8"/>
    <s v="055127107001410000"/>
    <x v="8"/>
    <x v="6"/>
    <s v="METR Mov Red Trans Anderson Castaño"/>
    <x v="0"/>
    <x v="0"/>
    <x v="8"/>
    <x v="1806"/>
    <s v="3 días 12:37"/>
    <x v="1474"/>
    <x v="1"/>
    <s v="SIN DATO"/>
    <s v="SIN DATO"/>
    <s v="SIN DATO"/>
    <s v="SIN DATO"/>
    <n v="-75.539766999999998"/>
    <n v="6.2501429999999996"/>
    <s v="SUR-ENE"/>
    <x v="0"/>
    <s v="1"/>
    <x v="1"/>
  </r>
  <r>
    <x v="1819"/>
    <x v="3"/>
    <s v="NUEVO"/>
    <s v="ENEMVI"/>
    <d v="2026-02-28T13:26:00"/>
    <x v="1808"/>
    <n v="98772924"/>
    <s v="ANDRES FELIPE ZULUAGA VELAQUEZ"/>
    <s v="2083434"/>
    <s v="3127942186"/>
    <x v="1812"/>
    <x v="52"/>
    <s v="190653200459288000"/>
    <x v="51"/>
    <x v="6"/>
    <s v="ORIENTE-RMRT-Edwin F. Feria Torres"/>
    <x v="1"/>
    <x v="0"/>
    <x v="5"/>
    <x v="1807"/>
    <s v="3 días 13:26"/>
    <x v="1475"/>
    <x v="1"/>
    <s v="SIN DATO"/>
    <s v="SIN DATO"/>
    <s v="SIN DATO"/>
    <s v="SIN DATO"/>
    <n v="-75.060039000000003"/>
    <n v="5.9706039999999998"/>
    <s v="SUR-ENE"/>
    <x v="1"/>
    <s v="1"/>
    <x v="1"/>
  </r>
  <r>
    <x v="1820"/>
    <x v="1"/>
    <s v="NUEVO"/>
    <s v="ENECNX"/>
    <d v="2026-02-28T13:38:21"/>
    <x v="1809"/>
    <n v="3556346"/>
    <s v="LUIS EDUARDO LONDOÑO POSADA"/>
    <s v="5056203"/>
    <s v="3207017511"/>
    <x v="1813"/>
    <x v="8"/>
    <s v="114000520000000000"/>
    <x v="8"/>
    <x v="3"/>
    <s v="Revisor Puntos de Conexión Metrosur"/>
    <x v="0"/>
    <x v="0"/>
    <x v="4"/>
    <x v="1808"/>
    <s v="3 días 13:38"/>
    <x v="314"/>
    <x v="0"/>
    <s v="SIN DATO"/>
    <s v="SIN DATO"/>
    <s v="SIN DATO"/>
    <s v="SIN DATO"/>
    <n v="-75.610345589999994"/>
    <n v="6.2104205600000002"/>
    <s v="SUR-ENE"/>
    <x v="0"/>
    <s v="1"/>
    <x v="0"/>
  </r>
  <r>
    <x v="1821"/>
    <x v="1"/>
    <s v="NUEVO"/>
    <s v="ENECNX"/>
    <d v="2026-02-28T16:07:39"/>
    <x v="1810"/>
    <n v="43614235"/>
    <s v="MARCELA  GIL GIL"/>
    <s v="2433581"/>
    <s v="3226192294"/>
    <x v="1814"/>
    <x v="7"/>
    <s v="190318203249100000"/>
    <x v="7"/>
    <x v="3"/>
    <s v="Revisor Punto de Conexión Oriente"/>
    <x v="1"/>
    <x v="0"/>
    <x v="4"/>
    <x v="1809"/>
    <s v="3 días 16:07"/>
    <x v="1201"/>
    <x v="0"/>
    <s v="SIN DATO"/>
    <s v="SIN DATO"/>
    <s v="SIN DATO"/>
    <s v="SIN DATO"/>
    <n v="-75.477717929999997"/>
    <n v="6.2771337799999998"/>
    <s v="SUR-ENE"/>
    <x v="1"/>
    <s v="1"/>
    <x v="0"/>
  </r>
  <r>
    <x v="1822"/>
    <x v="0"/>
    <s v="NUEVO"/>
    <s v="ENERES"/>
    <d v="2026-03-01T07:14:09"/>
    <x v="1811"/>
    <n v="890921670"/>
    <s v="INVERSIONES RAMIREZ S.A.S"/>
    <s v="3006364"/>
    <s v="3014809239"/>
    <x v="1815"/>
    <x v="59"/>
    <s v="016423105000120502"/>
    <x v="58"/>
    <x v="1"/>
    <s v="Revisor Instal. Regadas Metrosur"/>
    <x v="0"/>
    <x v="0"/>
    <x v="0"/>
    <x v="1810"/>
    <s v="3 días 07:14"/>
    <x v="1476"/>
    <x v="1"/>
    <s v="SIN DATO"/>
    <s v="SIN DATO"/>
    <s v="SIN DATO"/>
    <s v="SIN DATO"/>
    <n v="-75.611823000000001"/>
    <n v="6.151986"/>
    <s v="SUR-ENE"/>
    <x v="0"/>
    <s v="1"/>
    <x v="1"/>
  </r>
  <r>
    <x v="1823"/>
    <x v="1"/>
    <s v="NUEVO"/>
    <s v="ENECNX"/>
    <d v="2026-03-01T09:11:02"/>
    <x v="1812"/>
    <n v="900397244"/>
    <s v="CONSTRUCTORA ALTOS DE LA ABADIA SAS"/>
    <s v="2665050"/>
    <s v="3016491222"/>
    <x v="1816"/>
    <x v="8"/>
    <s v="041417104002140000"/>
    <x v="8"/>
    <x v="3"/>
    <s v="Revisor Puntos de Conexión Metrosur"/>
    <x v="0"/>
    <x v="0"/>
    <x v="4"/>
    <x v="1811"/>
    <s v="3 días 09:11"/>
    <x v="1477"/>
    <x v="0"/>
    <s v="SIN DATO"/>
    <s v="SIN DATO"/>
    <s v="SIN DATO"/>
    <s v="SIN DATO"/>
    <n v="-75.580183750000003"/>
    <n v="6.1883627800000003"/>
    <s v="SUR-ENE"/>
    <x v="0"/>
    <s v="1"/>
    <x v="0"/>
  </r>
  <r>
    <x v="1824"/>
    <x v="0"/>
    <s v="NUEVO"/>
    <s v="ENEDOM"/>
    <d v="2026-03-01T09:58:17"/>
    <x v="1813"/>
    <n v="8355663"/>
    <s v="OLIMPIO QUINCHIA CASTRILLON"/>
    <s v="SIN DATOS"/>
    <s v="3016324107"/>
    <x v="1817"/>
    <x v="8"/>
    <s v="052823320001000109"/>
    <x v="8"/>
    <x v="2"/>
    <s v="Habilitación Viviendas Metrosur"/>
    <x v="0"/>
    <x v="0"/>
    <x v="3"/>
    <x v="1812"/>
    <s v="3 días 09:58"/>
    <x v="1478"/>
    <x v="0"/>
    <s v="SIN DATO"/>
    <s v="SIN DATO"/>
    <s v="SIN DATO"/>
    <s v="SIN DATO"/>
    <n v="-75.606705000000005"/>
    <n v="6.2259260000000003"/>
    <s v="SUR-ENE"/>
    <x v="0"/>
    <s v="1"/>
    <x v="0"/>
  </r>
  <r>
    <x v="1825"/>
    <x v="1"/>
    <s v="NUEVO"/>
    <s v="ENECNX"/>
    <d v="2026-03-01T13:04:48"/>
    <x v="1814"/>
    <n v="1040034037"/>
    <s v="JUAN DAVID GARCIA LOAIZA"/>
    <s v="2919480"/>
    <s v="3113730342"/>
    <x v="1818"/>
    <x v="23"/>
    <s v="190617200713651000"/>
    <x v="23"/>
    <x v="3"/>
    <s v="Revisor Punto de Conexión Oriente"/>
    <x v="1"/>
    <x v="0"/>
    <x v="4"/>
    <x v="1813"/>
    <s v="3 días 13:04"/>
    <x v="1479"/>
    <x v="0"/>
    <s v="SIN DATO"/>
    <s v="SIN DATO"/>
    <s v="SIN DATO"/>
    <s v="SIN DATO"/>
    <n v="-75.420369140000005"/>
    <n v="6.0720307599999996"/>
    <s v="SUR-ENE"/>
    <x v="1"/>
    <s v="1"/>
    <x v="0"/>
  </r>
  <r>
    <x v="1826"/>
    <x v="2"/>
    <s v="NUEVO"/>
    <s v="ENENOR"/>
    <d v="2026-03-01T20:28:40"/>
    <x v="1815"/>
    <n v="890984423"/>
    <s v="AREA METROPOLITANA DEL VALLE DE ABURRA"/>
    <s v="3856000"/>
    <s v="3021208160"/>
    <x v="1819"/>
    <x v="37"/>
    <s v="003524009000170000"/>
    <x v="36"/>
    <x v="4"/>
    <s v="Revisor Instal. Regadas Metrosur"/>
    <x v="0"/>
    <x v="0"/>
    <x v="0"/>
    <x v="1814"/>
    <s v="3 días 20:28"/>
    <x v="1480"/>
    <x v="1"/>
    <s v="3/03/2026 22:35:10"/>
    <s v="DESCARTADO"/>
    <s v="JUAN SEBASTIAN AGUILAR FONSECA"/>
    <s v="414 Se llama al usuario se acordó visita. Se llega la dirección no atendio nadie."/>
    <n v="-75.638208050000003"/>
    <n v="6.0809516199999996"/>
    <s v="SUR-ENE"/>
    <x v="0"/>
    <s v="1"/>
    <x v="1"/>
  </r>
  <r>
    <x v="1827"/>
    <x v="0"/>
    <s v="NUEVO"/>
    <s v="ENERES"/>
    <d v="2026-03-02T06:47:49"/>
    <x v="1816"/>
    <n v="1128478016"/>
    <s v="FABIAN GARCIA SIERRA"/>
    <s v="SIN DATOS"/>
    <s v="3012335735"/>
    <x v="1820"/>
    <x v="8"/>
    <s v="146005718700000010"/>
    <x v="8"/>
    <x v="1"/>
    <s v="Revisor Instal. Regadas Metrosur"/>
    <x v="1"/>
    <x v="0"/>
    <x v="1"/>
    <x v="1815"/>
    <s v="2 días 06:47"/>
    <x v="1481"/>
    <x v="1"/>
    <s v="SIN DATO"/>
    <s v="SIN DATO"/>
    <s v="SIN DATO"/>
    <s v="SIN DATO"/>
    <n v="-75.610884501000001"/>
    <n v="6.2574398200000596"/>
    <s v="SUR-ENE"/>
    <x v="0"/>
    <s v="1"/>
    <x v="1"/>
  </r>
  <r>
    <x v="1828"/>
    <x v="3"/>
    <s v="NUEVO"/>
    <s v="ENEMVI"/>
    <d v="2026-03-02T07:01:30"/>
    <x v="1817"/>
    <n v="98512557"/>
    <s v="NESTOR RAUL ARCILA SEPULVEDA"/>
    <s v="2353666"/>
    <s v="3195730110"/>
    <x v="1821"/>
    <x v="38"/>
    <s v="176051310000000000"/>
    <x v="37"/>
    <x v="6"/>
    <s v="ORIENTE-RMRT-Edwin F. Feria Torres"/>
    <x v="1"/>
    <x v="0"/>
    <x v="5"/>
    <x v="1816"/>
    <s v="2 días 07:01"/>
    <x v="1482"/>
    <x v="1"/>
    <s v="SIN DATO"/>
    <s v="SIN DATO"/>
    <s v="SIN DATO"/>
    <s v="SIN DATO"/>
    <n v="-75.157743463000003"/>
    <n v="6.24563899000003"/>
    <s v="SUR-ENE"/>
    <x v="1"/>
    <s v="1"/>
    <x v="1"/>
  </r>
  <r>
    <x v="1829"/>
    <x v="3"/>
    <s v="NUEVO"/>
    <s v="ENEMVI"/>
    <d v="2026-03-02T07:56:56"/>
    <x v="1818"/>
    <n v="6706828"/>
    <s v="WUALTER DE JESUS MONSALVE GRACIANO"/>
    <s v="SIN DATOS"/>
    <s v="3161938007"/>
    <x v="1822"/>
    <x v="8"/>
    <s v="055028107100410220"/>
    <x v="8"/>
    <x v="6"/>
    <s v="METR Mov Red Trans Anderson Castaño"/>
    <x v="0"/>
    <x v="0"/>
    <x v="8"/>
    <x v="1817"/>
    <s v="2 días 07:56"/>
    <x v="1483"/>
    <x v="1"/>
    <s v="SIN DATO"/>
    <s v="SIN DATO"/>
    <s v="SIN DATO"/>
    <s v="SIN DATO"/>
    <n v="-75.610884501000001"/>
    <n v="6.2574398200000596"/>
    <s v="SUR-ENE"/>
    <x v="0"/>
    <s v="1"/>
    <x v="1"/>
  </r>
  <r>
    <x v="1830"/>
    <x v="0"/>
    <s v="NUEVO"/>
    <s v="ENERES"/>
    <d v="2026-03-02T08:06:45"/>
    <x v="1819"/>
    <n v="71557335"/>
    <s v="CRISTIAN FELIPE PINEDA VILLADA"/>
    <s v="SIN DATOS"/>
    <s v="3113052140"/>
    <x v="1823"/>
    <x v="22"/>
    <s v="190607200700800004"/>
    <x v="22"/>
    <x v="1"/>
    <s v="Revisor Instalac. Regadas Oriente"/>
    <x v="1"/>
    <x v="0"/>
    <x v="1"/>
    <x v="1818"/>
    <s v="2 días 08:06"/>
    <x v="1484"/>
    <x v="1"/>
    <s v="SIN DATO"/>
    <s v="SIN DATO"/>
    <s v="SIN DATO"/>
    <s v="SIN DATO"/>
    <n v="-75.502930169999999"/>
    <n v="6.0250041699999999"/>
    <s v="SUR-ENE"/>
    <x v="1"/>
    <s v="1"/>
    <x v="1"/>
  </r>
  <r>
    <x v="1831"/>
    <x v="2"/>
    <s v="NUEVO"/>
    <s v="ENENOR"/>
    <d v="2026-03-02T08:07:34"/>
    <x v="1820"/>
    <n v="1060653494"/>
    <s v="MARLLIN CELENE NARANJO GUTIERREZ"/>
    <s v="SIN DATOS"/>
    <s v="3175686188"/>
    <x v="1824"/>
    <x v="5"/>
    <s v="190440200860800002"/>
    <x v="5"/>
    <x v="4"/>
    <s v="Revisor Instalac. Regadas Oriente"/>
    <x v="1"/>
    <x v="0"/>
    <x v="1"/>
    <x v="1819"/>
    <s v="2 días 08:07"/>
    <x v="1485"/>
    <x v="1"/>
    <s v="SIN DATO"/>
    <s v="SIN DATO"/>
    <s v="SIN DATO"/>
    <s v="SIN DATO"/>
    <n v="-75.312389479999993"/>
    <n v="6.2054627800000004"/>
    <s v="SUR-ENE"/>
    <x v="1"/>
    <s v="1"/>
    <x v="1"/>
  </r>
  <r>
    <x v="1832"/>
    <x v="1"/>
    <s v="NUEVO"/>
    <s v="ENECNX"/>
    <d v="2026-03-02T08:12:00"/>
    <x v="1821"/>
    <n v="98525562"/>
    <s v="DIEGO LEON TORO CARDONA"/>
    <s v="SIN DATOS"/>
    <s v="3114762063"/>
    <x v="1825"/>
    <x v="0"/>
    <s v="073629202000220000"/>
    <x v="0"/>
    <x v="3"/>
    <s v="Revisor Puntos de Conexión Metrosur"/>
    <x v="0"/>
    <x v="0"/>
    <x v="4"/>
    <x v="1820"/>
    <s v="2 días 08:12"/>
    <x v="1486"/>
    <x v="0"/>
    <s v="SIN DATO"/>
    <s v="SIN DATO"/>
    <s v="SIN DATO"/>
    <s v="SIN DATO"/>
    <n v="-75.636177230000001"/>
    <n v="6.1730389399999996"/>
    <s v="SUR-ENE"/>
    <x v="0"/>
    <s v="1"/>
    <x v="0"/>
  </r>
  <r>
    <x v="1833"/>
    <x v="0"/>
    <s v="CAMBI"/>
    <s v="ENERES"/>
    <d v="2026-03-02T08:12:29"/>
    <x v="1822"/>
    <n v="15535492"/>
    <s v="LEON ALBERTO PEREZ GARCIA"/>
    <s v="SIN DATOS"/>
    <s v="3108324341"/>
    <x v="1826"/>
    <x v="11"/>
    <s v="190376200103465429"/>
    <x v="11"/>
    <x v="5"/>
    <s v="Revisor Instalac. Regadas Oriente"/>
    <x v="1"/>
    <x v="0"/>
    <x v="1"/>
    <x v="1821"/>
    <s v="2 días 08:12"/>
    <x v="1487"/>
    <x v="1"/>
    <s v="SIN DATO"/>
    <s v="SIN DATO"/>
    <s v="SIN DATO"/>
    <s v="SIN DATO"/>
    <n v="-75.380933639999995"/>
    <n v="6.0318128199999999"/>
    <s v="SUR-ENE"/>
    <x v="1"/>
    <s v="2"/>
    <x v="1"/>
  </r>
  <r>
    <x v="1834"/>
    <x v="0"/>
    <s v="NUEVO"/>
    <s v="ENERES"/>
    <d v="2026-03-02T08:19:30"/>
    <x v="1823"/>
    <n v="71761169"/>
    <s v="ALEXANDER DE JESUS ZAPATA ESPINOSA"/>
    <s v="2925766"/>
    <s v="3217353887"/>
    <x v="1827"/>
    <x v="4"/>
    <s v="181033745000000002"/>
    <x v="4"/>
    <x v="1"/>
    <s v="Revisor Instalac. Regadas Oriente"/>
    <x v="1"/>
    <x v="0"/>
    <x v="1"/>
    <x v="1822"/>
    <s v="2 días 08:19"/>
    <x v="1488"/>
    <x v="1"/>
    <s v="SIN DATO"/>
    <s v="SIN DATO"/>
    <s v="SIN DATO"/>
    <s v="SIN DATO"/>
    <n v="-75.245557140000003"/>
    <n v="6.2499198199999997"/>
    <s v="SUR-ENE"/>
    <x v="1"/>
    <s v="1"/>
    <x v="1"/>
  </r>
  <r>
    <x v="1835"/>
    <x v="1"/>
    <s v="NUEVO"/>
    <s v="ENECNX"/>
    <d v="2026-03-02T08:27:26"/>
    <x v="1824"/>
    <n v="8060634"/>
    <s v="JUAN CARLOS ARANGO SUAZA"/>
    <s v="SIN DATOS"/>
    <s v="3194197831"/>
    <x v="1828"/>
    <x v="47"/>
    <s v="190130200703370000"/>
    <x v="46"/>
    <x v="3"/>
    <s v="SIN DATOS"/>
    <x v="1"/>
    <x v="1"/>
    <x v="4"/>
    <x v="1823"/>
    <s v="2 días 08:27"/>
    <x v="1489"/>
    <x v="0"/>
    <s v="SIN DATO"/>
    <s v="SIN DATO"/>
    <s v="SIN DATO"/>
    <s v="SIN DATO"/>
    <n v="-75.665444870000002"/>
    <n v="6.0482490899999997"/>
    <s v="SUR-ENE"/>
    <x v="3"/>
    <s v="1"/>
    <x v="0"/>
  </r>
  <r>
    <x v="1836"/>
    <x v="0"/>
    <s v="NUEVO"/>
    <s v="ENEDOM"/>
    <d v="2026-03-02T08:27:51"/>
    <x v="1825"/>
    <n v="3530799"/>
    <s v="ARMANDO DE JESUS SANCHEZ RAMIREZ"/>
    <s v="SIN DATOS"/>
    <s v="3193213533"/>
    <x v="1829"/>
    <x v="87"/>
    <s v="190467100073500001"/>
    <x v="86"/>
    <x v="2"/>
    <s v="SIN DATOS"/>
    <x v="0"/>
    <x v="1"/>
    <x v="3"/>
    <x v="1824"/>
    <s v="2 días 08:27"/>
    <x v="1490"/>
    <x v="1"/>
    <s v="SIN DATO"/>
    <s v="SIN DATO"/>
    <s v="SIN DATO"/>
    <s v="SIN DATO"/>
    <n v="-75.523007620000001"/>
    <n v="5.9482192200000004"/>
    <s v="SUR-ENE"/>
    <x v="3"/>
    <s v="1"/>
    <x v="1"/>
  </r>
  <r>
    <x v="1837"/>
    <x v="0"/>
    <s v="NUEVO"/>
    <s v="ENERES"/>
    <d v="2026-03-02T08:30:51"/>
    <x v="1826"/>
    <n v="15536694"/>
    <s v="JORGE HUMBERTO CORREA HERRERA"/>
    <s v="SIN DATOS"/>
    <s v="3123844911"/>
    <x v="1830"/>
    <x v="27"/>
    <s v="190378100011680207"/>
    <x v="27"/>
    <x v="1"/>
    <s v="Region Nordeste"/>
    <x v="0"/>
    <x v="0"/>
    <x v="0"/>
    <x v="1825"/>
    <s v="2 días 08:30"/>
    <x v="1491"/>
    <x v="1"/>
    <s v="SIN DATO"/>
    <s v="SIN DATO"/>
    <s v="SIN DATO"/>
    <s v="SIN DATO"/>
    <n v="-74.715174000000005"/>
    <n v="7.0693869999999999"/>
    <s v="SUR-ENE"/>
    <x v="2"/>
    <s v="1"/>
    <x v="1"/>
  </r>
  <r>
    <x v="1838"/>
    <x v="1"/>
    <s v="NUEVO"/>
    <s v="ENECNX"/>
    <d v="2026-03-02T08:32:08"/>
    <x v="1827"/>
    <n v="39185460"/>
    <s v="OLIVA CAMPUZANO TOBON"/>
    <s v="SIN DATOS"/>
    <s v="3164902789"/>
    <x v="1831"/>
    <x v="11"/>
    <s v="190376200450500001"/>
    <x v="11"/>
    <x v="3"/>
    <s v="Revisor Punto de Conexión Oriente"/>
    <x v="1"/>
    <x v="0"/>
    <x v="4"/>
    <x v="1826"/>
    <s v="2 días 08:32"/>
    <x v="1492"/>
    <x v="0"/>
    <s v="SIN DATO"/>
    <s v="SIN DATO"/>
    <s v="SIN DATO"/>
    <s v="SIN DATO"/>
    <n v="-75.441861669999994"/>
    <n v="6.0229869999999996"/>
    <s v="SUR-ENE"/>
    <x v="1"/>
    <s v="1"/>
    <x v="0"/>
  </r>
  <r>
    <x v="1839"/>
    <x v="1"/>
    <s v="NUEVO"/>
    <s v="ENECNX"/>
    <d v="2026-03-02T08:35:35"/>
    <x v="1828"/>
    <n v="22217374"/>
    <s v="MARIA LILIAM LOPEZ LOPEZ"/>
    <s v="4213423"/>
    <s v="3103965684"/>
    <x v="1832"/>
    <x v="48"/>
    <s v="190656200445062001"/>
    <x v="47"/>
    <x v="3"/>
    <s v="SIN DATOS"/>
    <x v="1"/>
    <x v="1"/>
    <x v="4"/>
    <x v="1827"/>
    <s v="2 días 08:35"/>
    <x v="1493"/>
    <x v="0"/>
    <s v="SIN DATO"/>
    <s v="SIN DATO"/>
    <s v="SIN DATO"/>
    <s v="SIN DATO"/>
    <n v="-75.722251360000001"/>
    <n v="6.41833834"/>
    <s v="SUR-ENE"/>
    <x v="4"/>
    <s v="1"/>
    <x v="0"/>
  </r>
  <r>
    <x v="1840"/>
    <x v="1"/>
    <s v="NUEVO"/>
    <s v="ENECNX"/>
    <d v="2026-03-02T08:35:55"/>
    <x v="1829"/>
    <n v="70103520"/>
    <s v="ORLANDO DE JESUS ALZATE PEREZ"/>
    <s v="SIN DATOS"/>
    <s v="3122879220"/>
    <x v="1833"/>
    <x v="8"/>
    <s v="055526100000800000"/>
    <x v="8"/>
    <x v="3"/>
    <s v="Revisor Puntos de Conexión Metrosur"/>
    <x v="0"/>
    <x v="0"/>
    <x v="4"/>
    <x v="1828"/>
    <s v="2 días 08:35"/>
    <x v="1493"/>
    <x v="0"/>
    <s v="SIN DATO"/>
    <s v="SIN DATO"/>
    <s v="SIN DATO"/>
    <s v="SIN DATO"/>
    <n v="-75.573141000000007"/>
    <n v="6.2530349999999997"/>
    <s v="SUR-ENE"/>
    <x v="0"/>
    <s v="1"/>
    <x v="0"/>
  </r>
  <r>
    <x v="1841"/>
    <x v="0"/>
    <s v="NUEVO"/>
    <s v="ENERES"/>
    <d v="2026-03-02T08:39:39"/>
    <x v="1830"/>
    <n v="1040034112"/>
    <s v="EDWIN ANDRES CARDENAS VALENCIA"/>
    <s v="SIN DATOS"/>
    <s v="3148630382"/>
    <x v="1834"/>
    <x v="19"/>
    <s v="190400100059391101"/>
    <x v="19"/>
    <x v="1"/>
    <s v="Revisor Instalac. Regadas Oriente"/>
    <x v="0"/>
    <x v="0"/>
    <x v="0"/>
    <x v="1829"/>
    <s v="2 días 08:39"/>
    <x v="1494"/>
    <x v="1"/>
    <s v="SIN DATO"/>
    <s v="SIN DATO"/>
    <s v="SIN DATO"/>
    <s v="SIN DATO"/>
    <n v="-75.359911670000002"/>
    <n v="5.978205"/>
    <s v="SUR-ENE"/>
    <x v="1"/>
    <s v="1"/>
    <x v="1"/>
  </r>
  <r>
    <x v="1842"/>
    <x v="0"/>
    <s v="NUEVO"/>
    <s v="ENERES"/>
    <d v="2026-03-02T08:44:29"/>
    <x v="1831"/>
    <n v="39288388"/>
    <s v="ALEXANDRA SEGURA PEREZ"/>
    <s v="SIN DATOS"/>
    <s v="3218504000"/>
    <x v="1835"/>
    <x v="42"/>
    <s v="190190200822160007"/>
    <x v="41"/>
    <x v="1"/>
    <s v="Region Nordeste"/>
    <x v="1"/>
    <x v="0"/>
    <x v="1"/>
    <x v="1830"/>
    <s v="2 días 08:44"/>
    <x v="1495"/>
    <x v="1"/>
    <s v="SIN DATO"/>
    <s v="SIN DATO"/>
    <s v="SIN DATO"/>
    <s v="SIN DATO"/>
    <n v="-75.087364030000003"/>
    <n v="6.5342323499999999"/>
    <s v="SUR-ENE"/>
    <x v="2"/>
    <s v="1"/>
    <x v="1"/>
  </r>
  <r>
    <x v="1843"/>
    <x v="0"/>
    <s v="NUEVO"/>
    <s v="ENERES"/>
    <d v="2026-03-02T08:46:50"/>
    <x v="1832"/>
    <n v="98698658"/>
    <s v="JOSE RAUL HERNANDEZ RENDON"/>
    <s v="SIN DATOS"/>
    <s v="3147328088"/>
    <x v="1836"/>
    <x v="8"/>
    <s v="147052500000000101"/>
    <x v="8"/>
    <x v="1"/>
    <s v="METROSUR Vin. Leg. Ref. Concentrada"/>
    <x v="1"/>
    <x v="0"/>
    <x v="1"/>
    <x v="1831"/>
    <s v="2 días 08:46"/>
    <x v="77"/>
    <x v="1"/>
    <s v="3/03/2026 21:59:44"/>
    <s v="DESCARTADO"/>
    <s v="JUAN GUILLERMO RIVERA MAZO"/>
    <s v="415 verificar con el ente certificador ya que los dictámenes no se pueden verificar en la página web de la certificadora _x000a__x000a__x000a_"/>
    <n v="-75.641298689999999"/>
    <n v="6.2927216399999999"/>
    <s v="SUR-ENE"/>
    <x v="0"/>
    <s v="1"/>
    <x v="1"/>
  </r>
  <r>
    <x v="1844"/>
    <x v="1"/>
    <s v="NUEVO"/>
    <s v="ENECNX"/>
    <d v="2026-03-02T08:48:01"/>
    <x v="1833"/>
    <n v="900902591"/>
    <s v="AUTOPISTASURABA S.A.S"/>
    <s v="4446500"/>
    <s v="3137837650"/>
    <x v="1720"/>
    <x v="73"/>
    <s v="190840200524550000"/>
    <x v="72"/>
    <x v="3"/>
    <s v="SIN DATOS"/>
    <x v="1"/>
    <x v="1"/>
    <x v="4"/>
    <x v="1832"/>
    <s v="2 días 08:48"/>
    <x v="1496"/>
    <x v="0"/>
    <s v="SIN DATO"/>
    <s v="SIN DATO"/>
    <s v="SIN DATO"/>
    <s v="SIN DATO"/>
    <n v="-76.223420009999998"/>
    <n v="6.9159750000000004"/>
    <s v="SUR-ENE"/>
    <x v="4"/>
    <s v="1"/>
    <x v="0"/>
  </r>
  <r>
    <x v="1845"/>
    <x v="0"/>
    <s v="NUEVO"/>
    <s v="ENERES"/>
    <d v="2026-03-02T08:48:04"/>
    <x v="1834"/>
    <n v="1040034112"/>
    <s v="EDWIN ANDRES CARDENAS VALENCIA"/>
    <s v="SIN DATOS"/>
    <s v="3122406811"/>
    <x v="1837"/>
    <x v="19"/>
    <s v="190400100059391201"/>
    <x v="19"/>
    <x v="1"/>
    <s v="Revisor Instalac. Regadas Oriente"/>
    <x v="0"/>
    <x v="0"/>
    <x v="0"/>
    <x v="1833"/>
    <s v="2 días 08:48"/>
    <x v="1497"/>
    <x v="1"/>
    <s v="SIN DATO"/>
    <s v="SIN DATO"/>
    <s v="SIN DATO"/>
    <s v="SIN DATO"/>
    <n v="-75.359911670000002"/>
    <n v="5.978205"/>
    <s v="SUR-ENE"/>
    <x v="1"/>
    <s v="1"/>
    <x v="1"/>
  </r>
  <r>
    <x v="1846"/>
    <x v="0"/>
    <s v="NUEVO"/>
    <s v="ENERES"/>
    <d v="2026-03-02T08:48:48"/>
    <x v="1835"/>
    <n v="98698658"/>
    <s v="JOSE RAUL HERNANDEZ RENDON"/>
    <s v="SIN DATOS"/>
    <s v="3147328088"/>
    <x v="1838"/>
    <x v="8"/>
    <s v="147052500000000102"/>
    <x v="8"/>
    <x v="1"/>
    <s v="METROSUR Vin. Leg. Ref. Concentrada"/>
    <x v="1"/>
    <x v="0"/>
    <x v="1"/>
    <x v="1834"/>
    <s v="2 días 08:48"/>
    <x v="1497"/>
    <x v="1"/>
    <s v="3/03/2026 21:58:29"/>
    <s v="DESCARTADO"/>
    <s v="JUAN GUILLERMO RIVERA MAZO"/>
    <s v="415 verificar con el ente certificador ya que los dictámenes no se pueden verificar en la página web de la certificadora _x000a_"/>
    <n v="-75.641298689999999"/>
    <n v="6.2927216399999999"/>
    <s v="SUR-ENE"/>
    <x v="0"/>
    <s v="1"/>
    <x v="1"/>
  </r>
  <r>
    <x v="1847"/>
    <x v="0"/>
    <s v="NUEVO"/>
    <s v="ENEDOM"/>
    <d v="2026-03-02T08:50:06"/>
    <x v="1836"/>
    <n v="15536111"/>
    <s v="LUIS ANIBAL TORRES ORTIZ"/>
    <s v="SIN DATOS"/>
    <s v="3184896268"/>
    <x v="1839"/>
    <x v="27"/>
    <s v="190604100329700002"/>
    <x v="27"/>
    <x v="2"/>
    <s v="Region Nordeste"/>
    <x v="0"/>
    <x v="0"/>
    <x v="3"/>
    <x v="1835"/>
    <s v="2 días 08:50"/>
    <x v="1498"/>
    <x v="1"/>
    <s v="SIN DATO"/>
    <s v="SIN DATO"/>
    <s v="SIN DATO"/>
    <s v="SIN DATO"/>
    <n v="-74.708473380000001"/>
    <n v="7.0352022300000003"/>
    <s v="SUR-ENE"/>
    <x v="2"/>
    <s v="1"/>
    <x v="1"/>
  </r>
  <r>
    <x v="1848"/>
    <x v="1"/>
    <s v="NUEVO"/>
    <s v="ENECNX"/>
    <d v="2026-03-02T08:50:48"/>
    <x v="1837"/>
    <n v="1041230186"/>
    <s v="LUISA FERNANDA CASTRILLON TABARES"/>
    <s v="SIN DATOS"/>
    <s v="3105087632"/>
    <x v="1840"/>
    <x v="4"/>
    <s v="181005129000000014"/>
    <x v="4"/>
    <x v="3"/>
    <s v="Revisor Punto de Conexión Oriente"/>
    <x v="1"/>
    <x v="0"/>
    <x v="4"/>
    <x v="1836"/>
    <s v="2 días 08:50"/>
    <x v="404"/>
    <x v="0"/>
    <s v="SIN DATO"/>
    <s v="SIN DATO"/>
    <s v="SIN DATO"/>
    <s v="SIN DATO"/>
    <n v="-75.249510049999998"/>
    <n v="6.2224634700000001"/>
    <s v="SUR-ENE"/>
    <x v="1"/>
    <s v="1"/>
    <x v="0"/>
  </r>
  <r>
    <x v="1849"/>
    <x v="0"/>
    <s v="NUEVO"/>
    <s v="ENERES"/>
    <d v="2026-03-02T08:51:08"/>
    <x v="1838"/>
    <n v="98698658"/>
    <s v="JOSE RAUL HERNANDEZ RENDON"/>
    <s v="SIN DATOS"/>
    <s v="3147328088"/>
    <x v="1841"/>
    <x v="8"/>
    <s v="147052500000000103"/>
    <x v="8"/>
    <x v="1"/>
    <s v="Revisor Instal. Regadas Metrosur"/>
    <x v="1"/>
    <x v="0"/>
    <x v="1"/>
    <x v="1837"/>
    <s v="2 días 08:51"/>
    <x v="1499"/>
    <x v="1"/>
    <s v="SIN DATO"/>
    <s v="SIN DATO"/>
    <s v="SIN DATO"/>
    <s v="SIN DATO"/>
    <n v="-75.641298689999999"/>
    <n v="6.2927216399999999"/>
    <s v="SUR-ENE"/>
    <x v="0"/>
    <s v="1"/>
    <x v="1"/>
  </r>
  <r>
    <x v="1850"/>
    <x v="1"/>
    <s v="NUEVO"/>
    <s v="ENECNX"/>
    <d v="2026-03-02T08:51:50"/>
    <x v="1839"/>
    <n v="900100952"/>
    <s v="CALIZAS PROCESADAS LA PRADERA SAS"/>
    <s v="4913850"/>
    <s v="3103701203"/>
    <x v="1842"/>
    <x v="60"/>
    <s v="190584200538800000"/>
    <x v="59"/>
    <x v="3"/>
    <s v="Revisor Punto de Conexión Oriente"/>
    <x v="1"/>
    <x v="0"/>
    <x v="4"/>
    <x v="1838"/>
    <s v="2 días 08:51"/>
    <x v="1500"/>
    <x v="0"/>
    <s v="SIN DATO"/>
    <s v="SIN DATO"/>
    <s v="SIN DATO"/>
    <s v="SIN DATO"/>
    <n v="-74.812754999999996"/>
    <n v="5.9301570000000003"/>
    <s v="SUR-ENE"/>
    <x v="1"/>
    <s v="1"/>
    <x v="0"/>
  </r>
  <r>
    <x v="1851"/>
    <x v="0"/>
    <s v="NUEVO"/>
    <s v="ENERES"/>
    <d v="2026-03-02T08:52:41"/>
    <x v="1840"/>
    <n v="98698658"/>
    <s v="JOSE RAUL HERNANDEZ RENDON"/>
    <s v="SIN DATOS"/>
    <s v="3147328088"/>
    <x v="1843"/>
    <x v="8"/>
    <s v="147052500000000201"/>
    <x v="8"/>
    <x v="1"/>
    <s v="METROSUR Vin. Leg. Ref. Concentrada"/>
    <x v="1"/>
    <x v="0"/>
    <x v="1"/>
    <x v="1839"/>
    <s v="2 días 08:52"/>
    <x v="843"/>
    <x v="1"/>
    <s v="3/03/2026 21:56:42"/>
    <s v="DESCARTADO"/>
    <s v="JUAN GUILLERMO RIVERA MAZO"/>
    <s v="415 verificar con el ente certificador ya que los dictámenes no se pueden verificar en la página web de la certificadora _x000a_"/>
    <n v="-75.641298689999999"/>
    <n v="6.2927216399999999"/>
    <s v="SUR-ENE"/>
    <x v="0"/>
    <s v="1"/>
    <x v="1"/>
  </r>
  <r>
    <x v="1852"/>
    <x v="0"/>
    <s v="NUEVO"/>
    <s v="ENERES"/>
    <d v="2026-03-02T08:53:54"/>
    <x v="1841"/>
    <n v="1040034112"/>
    <s v="EDWIN ANDRES CARDENAS VALENCIA"/>
    <s v="SIN DATOS"/>
    <s v="3148630382"/>
    <x v="1844"/>
    <x v="19"/>
    <s v="190400100059391301"/>
    <x v="19"/>
    <x v="1"/>
    <s v="Revisor Instalac. Regadas Oriente"/>
    <x v="0"/>
    <x v="0"/>
    <x v="0"/>
    <x v="1840"/>
    <s v="2 días 08:53"/>
    <x v="1501"/>
    <x v="1"/>
    <s v="SIN DATO"/>
    <s v="SIN DATO"/>
    <s v="SIN DATO"/>
    <s v="SIN DATO"/>
    <n v="-75.359911670000002"/>
    <n v="5.978205"/>
    <s v="SUR-ENE"/>
    <x v="1"/>
    <s v="1"/>
    <x v="1"/>
  </r>
  <r>
    <x v="1853"/>
    <x v="0"/>
    <s v="NUEVO"/>
    <s v="ENERES"/>
    <d v="2026-03-02T08:55:43"/>
    <x v="1842"/>
    <n v="98698658"/>
    <s v="JOSE RAUL HERNANDEZ RENDON"/>
    <s v="SIN DATOS"/>
    <s v="3147328088"/>
    <x v="1845"/>
    <x v="8"/>
    <s v="147052500000000203"/>
    <x v="8"/>
    <x v="1"/>
    <s v="METROSUR Vin. Leg. Ref. Concentrada"/>
    <x v="1"/>
    <x v="0"/>
    <x v="1"/>
    <x v="1841"/>
    <s v="2 días 08:55"/>
    <x v="1502"/>
    <x v="1"/>
    <s v="3/03/2026 21:54:02"/>
    <s v="DESCARTADO"/>
    <s v="JUAN GUILLERMO RIVERA MAZO"/>
    <s v="415 verificar con el ente certificador ya que los dictámenes no se pueden verificar en la página web de la certificadora _x000a_"/>
    <n v="-75.641298689999999"/>
    <n v="6.2927216399999999"/>
    <s v="SUR-ENE"/>
    <x v="0"/>
    <s v="1"/>
    <x v="1"/>
  </r>
  <r>
    <x v="1854"/>
    <x v="0"/>
    <s v="NUEVO"/>
    <s v="ENERES"/>
    <d v="2026-03-02T08:56:12"/>
    <x v="1843"/>
    <n v="98698658"/>
    <s v="JOSE RAUL HERNANDEZ RENDON"/>
    <s v="SIN DATOS"/>
    <s v="3147328088"/>
    <x v="1846"/>
    <x v="8"/>
    <s v="147052500000000202"/>
    <x v="8"/>
    <x v="1"/>
    <s v="METROSUR Vin. Leg. Ref. Concentrada"/>
    <x v="1"/>
    <x v="0"/>
    <x v="1"/>
    <x v="1842"/>
    <s v="2 días 08:56"/>
    <x v="1503"/>
    <x v="1"/>
    <s v="3/03/2026 21:55:19"/>
    <s v="DESCARTADO"/>
    <s v="JUAN GUILLERMO RIVERA MAZO"/>
    <s v="415 verificar con el ente certificador ya que los dictámenes no se pueden verificar en la página web de la certificadora _x000a__x000a_"/>
    <n v="-75.641298689999999"/>
    <n v="6.2927216399999999"/>
    <s v="SUR-ENE"/>
    <x v="0"/>
    <s v="1"/>
    <x v="1"/>
  </r>
  <r>
    <x v="1855"/>
    <x v="0"/>
    <s v="NUEVO"/>
    <s v="ENERES"/>
    <d v="2026-03-02T08:56:25"/>
    <x v="1844"/>
    <n v="3505883"/>
    <s v="CARLOS EMILIO ARANGO PORRAS"/>
    <s v="6047735"/>
    <s v="3117318856"/>
    <x v="1847"/>
    <x v="27"/>
    <s v="190605100019920102"/>
    <x v="27"/>
    <x v="1"/>
    <s v="Region Nordeste"/>
    <x v="0"/>
    <x v="0"/>
    <x v="0"/>
    <x v="1843"/>
    <s v="2 días 08:56"/>
    <x v="1503"/>
    <x v="1"/>
    <s v="SIN DATO"/>
    <s v="SIN DATO"/>
    <s v="SIN DATO"/>
    <s v="SIN DATO"/>
    <n v="-74.743291999999997"/>
    <n v="6.9438700000000004"/>
    <s v="SUR-ENE"/>
    <x v="2"/>
    <s v="1"/>
    <x v="1"/>
  </r>
  <r>
    <x v="1856"/>
    <x v="0"/>
    <s v="NUEVO"/>
    <s v="ENERES"/>
    <d v="2026-03-02T08:57:54"/>
    <x v="1845"/>
    <n v="98698658"/>
    <s v="JOSE RAUL HERNANDEZ RENDON"/>
    <s v="SIN DATOS"/>
    <s v="3147328088"/>
    <x v="1848"/>
    <x v="8"/>
    <s v="147052500000000301"/>
    <x v="8"/>
    <x v="1"/>
    <s v="METROSUR Vin. Leg. Ref. Concentrada"/>
    <x v="1"/>
    <x v="0"/>
    <x v="1"/>
    <x v="1844"/>
    <s v="2 días 08:57"/>
    <x v="1504"/>
    <x v="1"/>
    <s v="3/03/2026 21:52:28"/>
    <s v="DESCARTADO"/>
    <s v="JUAN GUILLERMO RIVERA MAZO"/>
    <s v="415 verificar con el ente certificador ya que los dictámenes no se pueden verificar en la página web de la certificadora _x000a_"/>
    <n v="-75.641298689999999"/>
    <n v="6.2927216399999999"/>
    <s v="SUR-ENE"/>
    <x v="0"/>
    <s v="1"/>
    <x v="1"/>
  </r>
  <r>
    <x v="1857"/>
    <x v="0"/>
    <s v="NUEVO"/>
    <s v="ENERES"/>
    <d v="2026-03-02T08:59:22"/>
    <x v="1846"/>
    <n v="98698658"/>
    <s v="JOSE RAUL HERNANDEZ RENDON"/>
    <s v="SIN DATOS"/>
    <s v="3147328088"/>
    <x v="1849"/>
    <x v="8"/>
    <s v="147052500000000302"/>
    <x v="8"/>
    <x v="1"/>
    <s v="METROSUR Vin. Leg. Ref. Concentrada"/>
    <x v="1"/>
    <x v="0"/>
    <x v="1"/>
    <x v="1845"/>
    <s v="2 días 08:59"/>
    <x v="1505"/>
    <x v="1"/>
    <s v="3/03/2026 21:51:07"/>
    <s v="DESCARTADO"/>
    <s v="JUAN GUILLERMO RIVERA MAZO"/>
    <s v="415 verificar con el ente certificador ya que los dictámenes no se pueden verificar en la página web de la certificadora _x000a_"/>
    <n v="-75.641298689999999"/>
    <n v="6.2927216399999999"/>
    <s v="SUR-ENE"/>
    <x v="0"/>
    <s v="1"/>
    <x v="1"/>
  </r>
  <r>
    <x v="1858"/>
    <x v="0"/>
    <s v="NUEVO"/>
    <s v="ENERES"/>
    <d v="2026-03-02T09:00:33"/>
    <x v="1847"/>
    <n v="3505883"/>
    <s v="CARLOS EMILIO ARANGO PORRAS"/>
    <s v="6047735"/>
    <s v="3117318856"/>
    <x v="1850"/>
    <x v="27"/>
    <s v="190605100019920201"/>
    <x v="27"/>
    <x v="1"/>
    <s v="Region Nordeste"/>
    <x v="0"/>
    <x v="0"/>
    <x v="0"/>
    <x v="1846"/>
    <s v="2 días 09:00"/>
    <x v="1506"/>
    <x v="1"/>
    <s v="SIN DATO"/>
    <s v="SIN DATO"/>
    <s v="SIN DATO"/>
    <s v="SIN DATO"/>
    <n v="-74.743291999999997"/>
    <n v="6.9438700000000004"/>
    <s v="SUR-ENE"/>
    <x v="2"/>
    <s v="1"/>
    <x v="1"/>
  </r>
  <r>
    <x v="1859"/>
    <x v="0"/>
    <s v="NUEVO"/>
    <s v="ENERES"/>
    <d v="2026-03-02T09:00:50"/>
    <x v="1848"/>
    <n v="98698658"/>
    <s v="JOSE RAUL HERNANDEZ RENDON"/>
    <s v="SIN DATOS"/>
    <s v="3147328088"/>
    <x v="1851"/>
    <x v="8"/>
    <s v="147052500000009901"/>
    <x v="8"/>
    <x v="1"/>
    <s v="METROSUR Vin. Leg. Ref. Concentrada"/>
    <x v="1"/>
    <x v="0"/>
    <x v="1"/>
    <x v="1847"/>
    <s v="2 días 09:00"/>
    <x v="1506"/>
    <x v="1"/>
    <s v="3/03/2026 21:49:51"/>
    <s v="DESCARTADO"/>
    <s v="JUAN GUILLERMO RIVERA MAZO"/>
    <s v="415 verificar con el ente certificador ya que los dictámenes no se pueden verificar en la página web de la certificadora _x000a_"/>
    <n v="-75.641298689999999"/>
    <n v="6.2927216399999999"/>
    <s v="SUR-ENE"/>
    <x v="0"/>
    <s v="1"/>
    <x v="1"/>
  </r>
  <r>
    <x v="1860"/>
    <x v="0"/>
    <s v="NUEVO"/>
    <s v="ENERES"/>
    <d v="2026-03-02T09:02:16"/>
    <x v="1849"/>
    <n v="98698658"/>
    <s v="JOSE RAUL HERNANDEZ RENDON"/>
    <s v="SIN DATOS"/>
    <s v="3147328088"/>
    <x v="1852"/>
    <x v="8"/>
    <s v="147052500000009902"/>
    <x v="8"/>
    <x v="1"/>
    <s v="METROSUR Vin. Leg. Ref. Concentrada"/>
    <x v="1"/>
    <x v="0"/>
    <x v="1"/>
    <x v="1848"/>
    <s v="2 días 09:02"/>
    <x v="1507"/>
    <x v="1"/>
    <s v="3/03/2026 21:48:43"/>
    <s v="DESCARTADO"/>
    <s v="JUAN GUILLERMO RIVERA MAZO"/>
    <s v="415 verificar con el ente certificador ya que los dictámenes no se pueden verificar en la página web de la certificadora _x000a__x000a_"/>
    <n v="-75.641298689999999"/>
    <n v="6.2927216399999999"/>
    <s v="SUR-ENE"/>
    <x v="0"/>
    <s v="1"/>
    <x v="1"/>
  </r>
  <r>
    <x v="1861"/>
    <x v="0"/>
    <s v="NUEVO"/>
    <s v="ENERES"/>
    <d v="2026-03-02T09:05:33"/>
    <x v="1850"/>
    <n v="43467373"/>
    <s v="NORA ELENA CARVAJAL DUQUE"/>
    <s v="5483587"/>
    <s v="SIN DATOS"/>
    <x v="1853"/>
    <x v="5"/>
    <s v="190439100533800301"/>
    <x v="5"/>
    <x v="1"/>
    <s v="Revisor Instalac. Regadas Oriente"/>
    <x v="0"/>
    <x v="0"/>
    <x v="0"/>
    <x v="1849"/>
    <s v="2 días 09:05"/>
    <x v="1508"/>
    <x v="1"/>
    <s v="SIN DATO"/>
    <s v="SIN DATO"/>
    <s v="SIN DATO"/>
    <s v="SIN DATO"/>
    <n v="-75.341018000000005"/>
    <n v="6.1753960000000001"/>
    <s v="SUR-ENE"/>
    <x v="1"/>
    <s v="1"/>
    <x v="1"/>
  </r>
  <r>
    <x v="1862"/>
    <x v="0"/>
    <s v="NUEVO"/>
    <s v="ENERES"/>
    <d v="2026-03-02T09:06:06"/>
    <x v="1851"/>
    <n v="1040750344"/>
    <s v="JULIETH CASTRO QUICENO"/>
    <s v="SIN DATOS"/>
    <s v="3507611019"/>
    <x v="1854"/>
    <x v="24"/>
    <s v="038617005100600201"/>
    <x v="24"/>
    <x v="1"/>
    <s v="Revisor Instal. Regadas Metrosur"/>
    <x v="0"/>
    <x v="0"/>
    <x v="0"/>
    <x v="1850"/>
    <s v="2 días 09:06"/>
    <x v="1509"/>
    <x v="1"/>
    <s v="3/03/2026 22:40:34"/>
    <s v="LEGALIZADO"/>
    <s v="DUBER ALEXANDER RAMIREZ VALENCIA"/>
    <s v="Ok"/>
    <n v="-75.649320119999999"/>
    <n v="6.1535343500000002"/>
    <s v="SUR-ENE"/>
    <x v="0"/>
    <s v="1"/>
    <x v="1"/>
  </r>
  <r>
    <x v="1863"/>
    <x v="1"/>
    <s v="NUEVO"/>
    <s v="ENECNX"/>
    <d v="2026-03-02T09:06:47"/>
    <x v="1852"/>
    <n v="1038626327"/>
    <s v="SERGIO ESTEBAN GRANADA RESTREPO"/>
    <s v="5394759"/>
    <s v="3007888372"/>
    <x v="1855"/>
    <x v="10"/>
    <s v="021120009006290000"/>
    <x v="10"/>
    <x v="3"/>
    <s v="Revisor Puntos de Conexión Metrosur"/>
    <x v="0"/>
    <x v="0"/>
    <x v="4"/>
    <x v="1851"/>
    <s v="2 días 09:06"/>
    <x v="1510"/>
    <x v="0"/>
    <s v="SIN DATO"/>
    <s v="SIN DATO"/>
    <s v="SIN DATO"/>
    <s v="SIN DATO"/>
    <n v="-75.551660999999996"/>
    <n v="6.1735790000000001"/>
    <s v="SUR-ENE"/>
    <x v="0"/>
    <s v="1"/>
    <x v="0"/>
  </r>
  <r>
    <x v="1864"/>
    <x v="0"/>
    <s v="NUEVO"/>
    <s v="ENEDOM"/>
    <d v="2026-03-02T09:13:40"/>
    <x v="1853"/>
    <n v="43743902"/>
    <s v="CLAUDIA PATRICIA PULGARIN GONZALES"/>
    <s v="2522396"/>
    <s v="3195836537"/>
    <x v="1856"/>
    <x v="8"/>
    <s v="054918449601260202"/>
    <x v="8"/>
    <x v="2"/>
    <s v="Habilitación Viviendas Metrosur"/>
    <x v="0"/>
    <x v="0"/>
    <x v="3"/>
    <x v="1852"/>
    <s v="2 días 09:13"/>
    <x v="1511"/>
    <x v="1"/>
    <s v="SIN DATO"/>
    <s v="SIN DATO"/>
    <s v="SIN DATO"/>
    <s v="SIN DATO"/>
    <n v="-75.616026219999995"/>
    <n v="6.2687391200000002"/>
    <s v="SUR-ENE"/>
    <x v="0"/>
    <s v="1"/>
    <x v="1"/>
  </r>
  <r>
    <x v="1865"/>
    <x v="1"/>
    <s v="NUEVO"/>
    <s v="ENECNX"/>
    <d v="2026-03-02T09:15:46"/>
    <x v="1854"/>
    <n v="902016280"/>
    <s v="CONSORCIO CIVIL PLUS"/>
    <s v="SIN DATOS"/>
    <s v="3007787808"/>
    <x v="1857"/>
    <x v="10"/>
    <s v="022423109000600000"/>
    <x v="10"/>
    <x v="3"/>
    <s v="Revisor Puntos de Conexión Metrosur"/>
    <x v="0"/>
    <x v="0"/>
    <x v="4"/>
    <x v="1853"/>
    <s v="2 días 09:15"/>
    <x v="1512"/>
    <x v="0"/>
    <s v="SIN DATO"/>
    <s v="SIN DATO"/>
    <s v="SIN DATO"/>
    <s v="SIN DATO"/>
    <n v="-75.584689690000005"/>
    <n v="6.1774697999999999"/>
    <s v="SUR-ENE"/>
    <x v="0"/>
    <s v="1"/>
    <x v="0"/>
  </r>
  <r>
    <x v="1866"/>
    <x v="0"/>
    <s v="NUEVO"/>
    <s v="ENERES"/>
    <d v="2026-03-02T09:17:01"/>
    <x v="1855"/>
    <n v="43050237"/>
    <s v="MARIA EUGENIA TABARES"/>
    <s v="5610370"/>
    <s v="3507042005"/>
    <x v="1858"/>
    <x v="19"/>
    <s v="190400100017130100"/>
    <x v="19"/>
    <x v="1"/>
    <s v="Revisor Instalac. Regadas Oriente"/>
    <x v="0"/>
    <x v="0"/>
    <x v="0"/>
    <x v="1854"/>
    <s v="2 días 09:17"/>
    <x v="1513"/>
    <x v="1"/>
    <s v="SIN DATO"/>
    <s v="SIN DATO"/>
    <s v="SIN DATO"/>
    <s v="SIN DATO"/>
    <n v="-75.356656670000007"/>
    <n v="5.9705066699999998"/>
    <s v="SUR-ENE"/>
    <x v="1"/>
    <s v="1"/>
    <x v="1"/>
  </r>
  <r>
    <x v="1867"/>
    <x v="0"/>
    <s v="NUEVO"/>
    <s v="ENEDOM"/>
    <d v="2026-03-02T09:18:16"/>
    <x v="1856"/>
    <n v="1007500991"/>
    <s v="MARIA EUNICE CHAVARRIA CASTRILLON"/>
    <s v="SIN DATOS"/>
    <s v="3116538729"/>
    <x v="1859"/>
    <x v="27"/>
    <s v="190736105422484001"/>
    <x v="27"/>
    <x v="2"/>
    <s v="Region Nordeste"/>
    <x v="0"/>
    <x v="0"/>
    <x v="3"/>
    <x v="1855"/>
    <s v="2 días 09:18"/>
    <x v="1514"/>
    <x v="1"/>
    <s v="SIN DATO"/>
    <s v="SIN DATO"/>
    <s v="SIN DATO"/>
    <s v="SIN DATO"/>
    <n v="-74.718316669999993"/>
    <n v="7.0762435000000004"/>
    <s v="SUR-ENE"/>
    <x v="2"/>
    <s v="1"/>
    <x v="1"/>
  </r>
  <r>
    <x v="1868"/>
    <x v="0"/>
    <s v="NUEVO"/>
    <s v="ENEDOM"/>
    <d v="2026-03-02T09:20:06"/>
    <x v="1857"/>
    <n v="43159407"/>
    <s v="LUZ NATALIA DAVILA ROBLEDO"/>
    <s v="SIN DATOS"/>
    <s v="3235035609"/>
    <x v="1860"/>
    <x v="8"/>
    <s v="056912006101570195"/>
    <x v="8"/>
    <x v="2"/>
    <s v="Habilitación Viviendas Metrosur"/>
    <x v="0"/>
    <x v="0"/>
    <x v="3"/>
    <x v="1856"/>
    <s v="2 días 09:20"/>
    <x v="1515"/>
    <x v="1"/>
    <s v="SIN DATO"/>
    <s v="SIN DATO"/>
    <s v="SIN DATO"/>
    <s v="SIN DATO"/>
    <n v="-75.607009000000005"/>
    <n v="6.2786229999999996"/>
    <s v="SUR-ENE"/>
    <x v="0"/>
    <s v="1"/>
    <x v="1"/>
  </r>
  <r>
    <x v="1869"/>
    <x v="0"/>
    <s v="NUEVO"/>
    <s v="ENEDOM"/>
    <d v="2026-03-02T09:24:23"/>
    <x v="1858"/>
    <n v="42773416"/>
    <s v="LUZ MIRYAN TABARES FLOREZ"/>
    <s v="SIN DATOS"/>
    <s v="3144605581"/>
    <x v="1861"/>
    <x v="7"/>
    <s v="190318102443000001"/>
    <x v="7"/>
    <x v="2"/>
    <s v="Habilitación Viviendas Oriente"/>
    <x v="0"/>
    <x v="0"/>
    <x v="3"/>
    <x v="1857"/>
    <s v="2 días 09:24"/>
    <x v="32"/>
    <x v="1"/>
    <s v="SIN DATO"/>
    <s v="SIN DATO"/>
    <s v="SIN DATO"/>
    <s v="SIN DATO"/>
    <n v="-75.438254540000003"/>
    <n v="6.2819493499999997"/>
    <s v="SUR-ENE"/>
    <x v="1"/>
    <s v="1"/>
    <x v="1"/>
  </r>
  <r>
    <x v="1870"/>
    <x v="1"/>
    <s v="NUEVO"/>
    <s v="ENECNX"/>
    <d v="2026-03-02T09:26:06"/>
    <x v="1859"/>
    <n v="901510702"/>
    <s v="OPERACIONES JARDINES S.A.S"/>
    <s v="4078763"/>
    <s v="3136801408"/>
    <x v="1862"/>
    <x v="23"/>
    <s v="190617200615336147"/>
    <x v="23"/>
    <x v="3"/>
    <s v="Revisor Punto de Conexión Oriente"/>
    <x v="1"/>
    <x v="0"/>
    <x v="4"/>
    <x v="1858"/>
    <s v="2 días 09:26"/>
    <x v="1516"/>
    <x v="0"/>
    <s v="SIN DATO"/>
    <s v="SIN DATO"/>
    <s v="SIN DATO"/>
    <s v="SIN DATO"/>
    <n v="-75.421313740000002"/>
    <n v="6.1230913300000003"/>
    <s v="SUR-ENE"/>
    <x v="1"/>
    <s v="1"/>
    <x v="0"/>
  </r>
  <r>
    <x v="1871"/>
    <x v="1"/>
    <s v="NUEVO"/>
    <s v="ENECNX"/>
    <d v="2026-03-02T09:27:52"/>
    <x v="1860"/>
    <n v="1152215303"/>
    <s v="VALENTINA CORREA CANO"/>
    <s v="SIN DATOS"/>
    <s v="3046369578"/>
    <x v="1863"/>
    <x v="8"/>
    <s v="084012004000410000"/>
    <x v="8"/>
    <x v="3"/>
    <s v="Revisor Puntos de Conexión Metrosur"/>
    <x v="0"/>
    <x v="0"/>
    <x v="4"/>
    <x v="1859"/>
    <s v="2 días 09:27"/>
    <x v="40"/>
    <x v="0"/>
    <s v="SIN DATO"/>
    <s v="SIN DATO"/>
    <s v="SIN DATO"/>
    <s v="SIN DATO"/>
    <n v="-75.619194469999996"/>
    <n v="6.2556030099999997"/>
    <s v="SUR-ENE"/>
    <x v="0"/>
    <s v="1"/>
    <x v="0"/>
  </r>
  <r>
    <x v="1872"/>
    <x v="0"/>
    <s v="NUEVO"/>
    <s v="ENEDOM"/>
    <d v="2026-03-02T09:29:05"/>
    <x v="1861"/>
    <n v="71850558"/>
    <s v="ALBEIRO DE JESUS MUNERA LONDOÑO"/>
    <s v="SIN DATOS"/>
    <s v="3106215076"/>
    <x v="1864"/>
    <x v="17"/>
    <s v="190660100043026003"/>
    <x v="18"/>
    <x v="2"/>
    <s v="Habilitación Viviendas Oriente"/>
    <x v="0"/>
    <x v="0"/>
    <x v="3"/>
    <x v="1860"/>
    <s v="2 días 09:29"/>
    <x v="1517"/>
    <x v="1"/>
    <s v="SIN DATO"/>
    <s v="SIN DATO"/>
    <s v="SIN DATO"/>
    <s v="SIN DATO"/>
    <n v="-74.988512"/>
    <n v="6.0432439999999996"/>
    <s v="SUR-ENE"/>
    <x v="1"/>
    <s v="1"/>
    <x v="1"/>
  </r>
  <r>
    <x v="1873"/>
    <x v="4"/>
    <s v="NUEVO"/>
    <s v="ENEPRE"/>
    <d v="2026-03-02T09:29:59"/>
    <x v="1862"/>
    <n v="1039288673"/>
    <s v="YORLEDYS OSORIO URREGO"/>
    <s v="SIN DATOS"/>
    <s v="3106360699"/>
    <x v="1865"/>
    <x v="8"/>
    <s v="055116107800141209"/>
    <x v="8"/>
    <x v="10"/>
    <s v="Energía Prepago Metrosur"/>
    <x v="0"/>
    <x v="0"/>
    <x v="7"/>
    <x v="1861"/>
    <s v="2 días 09:29"/>
    <x v="1518"/>
    <x v="1"/>
    <s v="SIN DATO"/>
    <s v="SIN DATO"/>
    <s v="SIN DATO"/>
    <s v="SIN DATO"/>
    <n v="-75.542180009999996"/>
    <n v="6.2385890000000002"/>
    <s v="SUR-ENE"/>
    <x v="0"/>
    <s v="1"/>
    <x v="1"/>
  </r>
  <r>
    <x v="1874"/>
    <x v="3"/>
    <s v="NUEVO"/>
    <s v="ENEMVI"/>
    <d v="2026-03-02T09:34:59"/>
    <x v="1863"/>
    <n v="1038385915"/>
    <s v="CARLOS ANDRES ACEVEDO VILLADA"/>
    <s v="SIN DATOS"/>
    <s v="3234545191"/>
    <x v="1866"/>
    <x v="83"/>
    <s v="190383100225200000"/>
    <x v="82"/>
    <x v="6"/>
    <s v="SIN DATOS"/>
    <x v="0"/>
    <x v="1"/>
    <x v="8"/>
    <x v="1862"/>
    <s v="2 días 09:34"/>
    <x v="1519"/>
    <x v="1"/>
    <s v="SIN DATO"/>
    <s v="SIN DATO"/>
    <s v="SIN DATO"/>
    <s v="SIN DATO"/>
    <n v="-75.607652000000002"/>
    <n v="5.7471490000000003"/>
    <s v="SUR-ENE"/>
    <x v="3"/>
    <s v="1"/>
    <x v="1"/>
  </r>
  <r>
    <x v="1875"/>
    <x v="0"/>
    <s v="CAMBI"/>
    <s v="ENERES"/>
    <d v="2026-03-02T09:38:00"/>
    <x v="1864"/>
    <n v="1018349930"/>
    <s v="LUISA FERNANDA ZAPATA ZAPATA"/>
    <s v="SIN DATOS"/>
    <s v="3005066432"/>
    <x v="1867"/>
    <x v="31"/>
    <s v="190031101301100000"/>
    <x v="31"/>
    <x v="5"/>
    <s v="Region Nordeste"/>
    <x v="0"/>
    <x v="0"/>
    <x v="0"/>
    <x v="1863"/>
    <s v="2 días 09:38"/>
    <x v="1520"/>
    <x v="1"/>
    <s v="SIN DATO"/>
    <s v="SIN DATO"/>
    <s v="SIN DATO"/>
    <s v="SIN DATO"/>
    <n v="-75.07836657"/>
    <n v="6.9106397900000003"/>
    <s v="SUR-ENE"/>
    <x v="2"/>
    <s v="2"/>
    <x v="1"/>
  </r>
  <r>
    <x v="1876"/>
    <x v="1"/>
    <s v="NUEVO"/>
    <s v="ENECNX"/>
    <d v="2026-03-02T09:41:52"/>
    <x v="1865"/>
    <n v="21833014"/>
    <s v="AMILBIA DE JESUS MOLINA MOLINA"/>
    <s v="SIN DATOS"/>
    <s v="3014499450"/>
    <x v="1868"/>
    <x v="67"/>
    <s v="190368200594400002"/>
    <x v="66"/>
    <x v="3"/>
    <s v="SIN DATOS"/>
    <x v="1"/>
    <x v="1"/>
    <x v="4"/>
    <x v="1864"/>
    <s v="2 días 09:41"/>
    <x v="1521"/>
    <x v="0"/>
    <s v="SIN DATO"/>
    <s v="SIN DATO"/>
    <s v="SIN DATO"/>
    <s v="SIN DATO"/>
    <n v="-75.778997570000001"/>
    <n v="5.7569946999999999"/>
    <s v="SUR-ENE"/>
    <x v="3"/>
    <s v="1"/>
    <x v="0"/>
  </r>
  <r>
    <x v="1877"/>
    <x v="0"/>
    <s v="CAMBI"/>
    <s v="ENERES"/>
    <d v="2026-03-02T09:42:04"/>
    <x v="1866"/>
    <n v="98519626"/>
    <s v="JHON JAIRO RESTREPO PARRA"/>
    <s v="SIN DATOS"/>
    <s v="3145975541"/>
    <x v="1869"/>
    <x v="11"/>
    <s v="190376200338000000"/>
    <x v="11"/>
    <x v="5"/>
    <s v="Revisor Instalac. Regadas Oriente"/>
    <x v="1"/>
    <x v="0"/>
    <x v="1"/>
    <x v="1865"/>
    <s v="2 días 09:42"/>
    <x v="1522"/>
    <x v="1"/>
    <s v="SIN DATO"/>
    <s v="SIN DATO"/>
    <s v="SIN DATO"/>
    <s v="SIN DATO"/>
    <n v="-75.436946169999999"/>
    <n v="6.0440956699999999"/>
    <s v="SUR-ENE"/>
    <x v="1"/>
    <s v="2"/>
    <x v="1"/>
  </r>
  <r>
    <x v="1878"/>
    <x v="3"/>
    <s v="NUEVO"/>
    <s v="ENEMVI"/>
    <d v="2026-03-02T09:43:00"/>
    <x v="1867"/>
    <n v="71671409"/>
    <s v="OLEGARIO GABRIEL INSUASTY ARCOS"/>
    <s v="4130626"/>
    <s v="3136956615"/>
    <x v="1870"/>
    <x v="4"/>
    <s v="181055505500000000"/>
    <x v="4"/>
    <x v="6"/>
    <s v="ORIENTE-RMRT-Edwin F. Feria Torres"/>
    <x v="1"/>
    <x v="0"/>
    <x v="5"/>
    <x v="1866"/>
    <s v="2 días 09:43"/>
    <x v="1523"/>
    <x v="1"/>
    <s v="SIN DATO"/>
    <s v="SIN DATO"/>
    <s v="SIN DATO"/>
    <s v="SIN DATO"/>
    <n v="-75.215470999999994"/>
    <n v="6.19195853"/>
    <s v="SUR-ENE"/>
    <x v="1"/>
    <s v="1"/>
    <x v="1"/>
  </r>
  <r>
    <x v="1879"/>
    <x v="3"/>
    <s v="NUEVO"/>
    <s v="ENEMVI"/>
    <d v="2026-03-02T09:45:13"/>
    <x v="1868"/>
    <n v="71576879"/>
    <s v="RUBEN DARIO ARANGO BEDOYA"/>
    <s v="SIN DATOS"/>
    <s v="3207426955"/>
    <x v="1871"/>
    <x v="0"/>
    <s v="078415008000960401"/>
    <x v="0"/>
    <x v="6"/>
    <s v="Mov Red Trans Dairo Gil"/>
    <x v="0"/>
    <x v="0"/>
    <x v="8"/>
    <x v="1867"/>
    <s v="2 días 09:45"/>
    <x v="1524"/>
    <x v="1"/>
    <s v="SIN DATO"/>
    <s v="SIN DATO"/>
    <s v="SIN DATO"/>
    <s v="SIN DATO"/>
    <n v="-75.589997999999994"/>
    <n v="6.1904669999999999"/>
    <s v="SUR-ENE"/>
    <x v="0"/>
    <s v="1"/>
    <x v="1"/>
  </r>
  <r>
    <x v="1880"/>
    <x v="1"/>
    <s v="NUEVO"/>
    <s v="ENECNX"/>
    <d v="2026-03-02T09:45:23"/>
    <x v="1869"/>
    <n v="71600517"/>
    <s v="JAVIER HERNANDO BOTERO MEJIA"/>
    <s v="SIN DATOS"/>
    <s v="3504720336"/>
    <x v="1872"/>
    <x v="8"/>
    <s v="050324008100150401"/>
    <x v="8"/>
    <x v="3"/>
    <s v="Revisor Puntos de Conexión Metrosur"/>
    <x v="0"/>
    <x v="0"/>
    <x v="4"/>
    <x v="1868"/>
    <s v="2 días 09:45"/>
    <x v="1525"/>
    <x v="0"/>
    <s v="SIN DATO"/>
    <s v="SIN DATO"/>
    <s v="SIN DATO"/>
    <s v="SIN DATO"/>
    <n v="-75.565299839999994"/>
    <n v="6.20804958"/>
    <s v="SUR-ENE"/>
    <x v="0"/>
    <s v="1"/>
    <x v="0"/>
  </r>
  <r>
    <x v="1881"/>
    <x v="0"/>
    <s v="NUEVO"/>
    <s v="ENERES"/>
    <d v="2026-03-02T09:46:38"/>
    <x v="1870"/>
    <n v="70507295"/>
    <s v="JAIME DE JESUS PUERTA HOLGUIN"/>
    <s v="6209179"/>
    <s v="3117748004"/>
    <x v="1873"/>
    <x v="0"/>
    <s v="072629007000980202"/>
    <x v="0"/>
    <x v="1"/>
    <s v="Revisor Instal. Regadas Metrosur"/>
    <x v="0"/>
    <x v="0"/>
    <x v="0"/>
    <x v="1869"/>
    <s v="2 días 09:46"/>
    <x v="1526"/>
    <x v="1"/>
    <s v="SIN DATO"/>
    <s v="SIN DATO"/>
    <s v="SIN DATO"/>
    <s v="SIN DATO"/>
    <n v="-75.640022999999999"/>
    <n v="6.1715689999999999"/>
    <s v="SUR-ENE"/>
    <x v="0"/>
    <s v="1"/>
    <x v="1"/>
  </r>
  <r>
    <x v="1882"/>
    <x v="0"/>
    <s v="CAMBI"/>
    <s v="ENERES"/>
    <d v="2026-03-02T09:47:50"/>
    <x v="1871"/>
    <n v="43622248"/>
    <s v="SANDRA PATRICIA VANEGAS MORALES"/>
    <s v="SIN DATOS"/>
    <s v="3197164665"/>
    <x v="1874"/>
    <x v="8"/>
    <s v="051310007000200301"/>
    <x v="8"/>
    <x v="5"/>
    <s v="METROSUR Vin. Leg. Ref. Concentrada"/>
    <x v="0"/>
    <x v="0"/>
    <x v="0"/>
    <x v="1870"/>
    <s v="2 días 09:47"/>
    <x v="1527"/>
    <x v="1"/>
    <s v="SIN DATO"/>
    <s v="SIN DATO"/>
    <s v="SIN DATO"/>
    <s v="SIN DATO"/>
    <n v="-75.56689772"/>
    <n v="6.2092884899999996"/>
    <s v="SUR-ENE"/>
    <x v="0"/>
    <s v="2"/>
    <x v="1"/>
  </r>
  <r>
    <x v="1883"/>
    <x v="2"/>
    <s v="NUEVO"/>
    <s v="ENENOR"/>
    <d v="2026-03-02T09:51:03"/>
    <x v="1872"/>
    <n v="1012373733"/>
    <s v="DAVID ALEXIS MARIN ZULUAGA"/>
    <s v="SIN DATOS"/>
    <s v="3017396052"/>
    <x v="1875"/>
    <x v="8"/>
    <s v="054915008000470000"/>
    <x v="8"/>
    <x v="4"/>
    <s v="Revisor Instal. Regadas Metrosur"/>
    <x v="0"/>
    <x v="0"/>
    <x v="0"/>
    <x v="1871"/>
    <s v="2 días 09:51"/>
    <x v="58"/>
    <x v="1"/>
    <s v="SIN DATO"/>
    <s v="SIN DATO"/>
    <s v="SIN DATO"/>
    <s v="SIN DATO"/>
    <n v="-75.614359489999998"/>
    <n v="6.25691066"/>
    <s v="SUR-ENE"/>
    <x v="0"/>
    <s v="1"/>
    <x v="1"/>
  </r>
  <r>
    <x v="1884"/>
    <x v="0"/>
    <s v="NUEVO"/>
    <s v="ENEDOM"/>
    <d v="2026-03-02T09:56:02"/>
    <x v="1873"/>
    <n v="1052400181"/>
    <s v="ANDREA KATERINE VEGA PASTRANA"/>
    <s v="SIN DATOS"/>
    <s v="3215543280"/>
    <x v="1876"/>
    <x v="27"/>
    <s v="190604100279280001"/>
    <x v="27"/>
    <x v="2"/>
    <s v="Region Nordeste"/>
    <x v="0"/>
    <x v="0"/>
    <x v="3"/>
    <x v="1872"/>
    <s v="2 días 09:56"/>
    <x v="1528"/>
    <x v="1"/>
    <s v="SIN DATO"/>
    <s v="SIN DATO"/>
    <s v="SIN DATO"/>
    <s v="SIN DATO"/>
    <n v="-74.704926130000004"/>
    <n v="7.0365559700000002"/>
    <s v="SUR-ENE"/>
    <x v="2"/>
    <s v="1"/>
    <x v="1"/>
  </r>
  <r>
    <x v="1885"/>
    <x v="0"/>
    <s v="NUEVO"/>
    <s v="ENERES"/>
    <d v="2026-03-02T10:00:22"/>
    <x v="1874"/>
    <n v="1018349930"/>
    <s v="LUISA FERNANDA ZAPATA ZAPATA"/>
    <s v="SIN DATOS"/>
    <s v="3005066432"/>
    <x v="1877"/>
    <x v="31"/>
    <s v="190031101301100201"/>
    <x v="31"/>
    <x v="1"/>
    <s v="Region Nordeste"/>
    <x v="0"/>
    <x v="0"/>
    <x v="0"/>
    <x v="1873"/>
    <s v="2 días 10:00"/>
    <x v="1529"/>
    <x v="1"/>
    <s v="SIN DATO"/>
    <s v="SIN DATO"/>
    <s v="SIN DATO"/>
    <s v="SIN DATO"/>
    <n v="-75.07836657"/>
    <n v="6.9106397900000003"/>
    <s v="SUR-ENE"/>
    <x v="2"/>
    <s v="1"/>
    <x v="1"/>
  </r>
  <r>
    <x v="1886"/>
    <x v="0"/>
    <s v="NUEVO"/>
    <s v="ENERES"/>
    <d v="2026-03-02T10:01:43"/>
    <x v="1875"/>
    <n v="42882232"/>
    <s v="LUZ MARLENY CARDENAS GARCIA"/>
    <s v="4214614"/>
    <s v="3017396052"/>
    <x v="1878"/>
    <x v="8"/>
    <s v="055711008000800202"/>
    <x v="8"/>
    <x v="1"/>
    <s v="Revisor Instal. Regadas Metrosur"/>
    <x v="0"/>
    <x v="0"/>
    <x v="0"/>
    <x v="1874"/>
    <s v="2 días 10:01"/>
    <x v="976"/>
    <x v="1"/>
    <s v="SIN DATO"/>
    <s v="SIN DATO"/>
    <s v="SIN DATO"/>
    <s v="SIN DATO"/>
    <n v="-75.594761059999996"/>
    <n v="6.2633767999999996"/>
    <s v="SUR-ENE"/>
    <x v="0"/>
    <s v="1"/>
    <x v="1"/>
  </r>
  <r>
    <x v="1887"/>
    <x v="0"/>
    <s v="NUEVO"/>
    <s v="ENERES"/>
    <d v="2026-03-02T10:02:41"/>
    <x v="1876"/>
    <n v="21653311"/>
    <s v="RUTH MARINA LOPEZ RESTREPO"/>
    <s v="SIN DATOS"/>
    <s v="3233732746"/>
    <x v="1879"/>
    <x v="42"/>
    <s v="190190100337700001"/>
    <x v="41"/>
    <x v="1"/>
    <s v="Region Nordeste"/>
    <x v="0"/>
    <x v="0"/>
    <x v="0"/>
    <x v="1875"/>
    <s v="2 días 10:02"/>
    <x v="1530"/>
    <x v="1"/>
    <s v="SIN DATO"/>
    <s v="SIN DATO"/>
    <s v="SIN DATO"/>
    <s v="SIN DATO"/>
    <n v="-75.0858262"/>
    <n v="6.5369888200000004"/>
    <s v="SUR-ENE"/>
    <x v="2"/>
    <s v="1"/>
    <x v="1"/>
  </r>
  <r>
    <x v="1888"/>
    <x v="0"/>
    <s v="NUEVO"/>
    <s v="ENEDOM"/>
    <d v="2026-03-02T10:05:19"/>
    <x v="1877"/>
    <n v="1046912300"/>
    <s v="SANDRA PATRICIA BOLIVAR BARRIENTOS"/>
    <s v="SIN DATOS"/>
    <s v="3108963472"/>
    <x v="1880"/>
    <x v="2"/>
    <s v="190735101034800001"/>
    <x v="2"/>
    <x v="2"/>
    <s v="Region Nordeste"/>
    <x v="0"/>
    <x v="0"/>
    <x v="3"/>
    <x v="1876"/>
    <s v="2 días 10:05"/>
    <x v="273"/>
    <x v="1"/>
    <s v="SIN DATO"/>
    <s v="SIN DATO"/>
    <s v="SIN DATO"/>
    <s v="SIN DATO"/>
    <n v="-74.694590000000005"/>
    <n v="7.0756069999999998"/>
    <s v="SUR-ENE"/>
    <x v="2"/>
    <s v="1"/>
    <x v="1"/>
  </r>
  <r>
    <x v="1889"/>
    <x v="0"/>
    <s v="NUEVO"/>
    <s v="ENERES"/>
    <d v="2026-03-02T10:05:25"/>
    <x v="1878"/>
    <n v="22101276"/>
    <s v="MARIA OLGA MARTINEZ ARIAS"/>
    <s v="SIN DATOS"/>
    <s v="3147643041"/>
    <x v="1881"/>
    <x v="33"/>
    <s v="190149100106148002"/>
    <x v="33"/>
    <x v="1"/>
    <s v="Revisor Instalac. Regadas Oriente"/>
    <x v="0"/>
    <x v="0"/>
    <x v="0"/>
    <x v="1877"/>
    <s v="2 días 10:05"/>
    <x v="1531"/>
    <x v="1"/>
    <s v="SIN DATO"/>
    <s v="SIN DATO"/>
    <s v="SIN DATO"/>
    <s v="SIN DATO"/>
    <n v="-75.338160999999999"/>
    <n v="6.088984"/>
    <s v="SUR-ENE"/>
    <x v="1"/>
    <s v="1"/>
    <x v="1"/>
  </r>
  <r>
    <x v="1890"/>
    <x v="1"/>
    <s v="NUEVO"/>
    <s v="ENECNX"/>
    <d v="2026-03-02T10:05:28"/>
    <x v="1879"/>
    <n v="42967955"/>
    <s v="LUZ AMPARO SALAZAR GOMEZ"/>
    <s v="SIN DATOS"/>
    <s v="3147608371"/>
    <x v="1882"/>
    <x v="5"/>
    <s v="190440200741260000"/>
    <x v="5"/>
    <x v="3"/>
    <s v="Revisor Punto de Conexión Oriente"/>
    <x v="1"/>
    <x v="0"/>
    <x v="4"/>
    <x v="1878"/>
    <s v="2 días 10:05"/>
    <x v="1532"/>
    <x v="0"/>
    <s v="SIN DATO"/>
    <s v="SIN DATO"/>
    <s v="SIN DATO"/>
    <s v="SIN DATO"/>
    <n v="-75.269371000000007"/>
    <n v="6.2160789999999997"/>
    <s v="SUR-ENE"/>
    <x v="1"/>
    <s v="1"/>
    <x v="0"/>
  </r>
  <r>
    <x v="1891"/>
    <x v="4"/>
    <s v="NUEVO"/>
    <s v="ENEPRE"/>
    <d v="2026-03-02T10:06:43"/>
    <x v="1880"/>
    <n v="1007113816"/>
    <s v="JAIVER DOMICO DOMICO"/>
    <s v="SIN DATOS"/>
    <s v="3234871905"/>
    <x v="1883"/>
    <x v="41"/>
    <s v="190234200708084000"/>
    <x v="40"/>
    <x v="10"/>
    <s v="SIN DATOS"/>
    <x v="1"/>
    <x v="1"/>
    <x v="7"/>
    <x v="1879"/>
    <s v="2 días 10:06"/>
    <x v="1533"/>
    <x v="1"/>
    <s v="SIN DATO"/>
    <s v="SIN DATO"/>
    <s v="SIN DATO"/>
    <s v="SIN DATO"/>
    <n v="-76.277192999999997"/>
    <n v="6.9611799999999997"/>
    <s v="SUR-ENE"/>
    <x v="4"/>
    <s v="1"/>
    <x v="1"/>
  </r>
  <r>
    <x v="1892"/>
    <x v="0"/>
    <s v="NUEVO"/>
    <s v="ENEDOM"/>
    <d v="2026-03-02T10:08:18"/>
    <x v="1881"/>
    <n v="21708956"/>
    <s v="NOHELIA DEL SOCORRO TORRES SANCHEZ"/>
    <s v="SIN DATOS"/>
    <s v="3136453495"/>
    <x v="1884"/>
    <x v="8"/>
    <s v="147048856500000001"/>
    <x v="8"/>
    <x v="2"/>
    <s v="Habilitación Viviendas Metrosur"/>
    <x v="1"/>
    <x v="0"/>
    <x v="6"/>
    <x v="1880"/>
    <s v="2 días 10:08"/>
    <x v="1534"/>
    <x v="1"/>
    <s v="SIN DATO"/>
    <s v="SIN DATO"/>
    <s v="SIN DATO"/>
    <s v="SIN DATO"/>
    <n v="-75.646974"/>
    <n v="6.2853649999999996"/>
    <s v="SUR-ENE"/>
    <x v="0"/>
    <s v="1"/>
    <x v="1"/>
  </r>
  <r>
    <x v="1893"/>
    <x v="4"/>
    <s v="NUEVO"/>
    <s v="ENEPRE"/>
    <d v="2026-03-02T10:11:27"/>
    <x v="1882"/>
    <n v="43534488"/>
    <s v="MARTHA LILIANA SANTAMARIA FLOREZ"/>
    <s v="SIN DATOS"/>
    <s v="3002282429"/>
    <x v="1885"/>
    <x v="8"/>
    <s v="055015556000040000"/>
    <x v="8"/>
    <x v="10"/>
    <s v="Energía Prepago Metrosur"/>
    <x v="0"/>
    <x v="0"/>
    <x v="7"/>
    <x v="1881"/>
    <s v="2 días 10:11"/>
    <x v="1535"/>
    <x v="1"/>
    <s v="SIN DATO"/>
    <s v="SIN DATO"/>
    <s v="SIN DATO"/>
    <s v="SIN DATO"/>
    <n v="-75.531339000000003"/>
    <n v="6.2361639999999996"/>
    <s v="SUR-ENE"/>
    <x v="0"/>
    <s v="1"/>
    <x v="1"/>
  </r>
  <r>
    <x v="1894"/>
    <x v="1"/>
    <s v="NUEVO"/>
    <s v="ENECNX"/>
    <d v="2026-03-02T10:13:05"/>
    <x v="1883"/>
    <n v="70951008"/>
    <s v="JULIO CESAR SERNA GOMEZ"/>
    <s v="SIN DATOS"/>
    <s v="3112304741"/>
    <x v="1886"/>
    <x v="5"/>
    <s v="190440200742508000"/>
    <x v="5"/>
    <x v="3"/>
    <s v="Revisor Punto de Conexión Oriente"/>
    <x v="1"/>
    <x v="0"/>
    <x v="4"/>
    <x v="1882"/>
    <s v="2 días 10:13"/>
    <x v="1536"/>
    <x v="0"/>
    <s v="SIN DATO"/>
    <s v="SIN DATO"/>
    <s v="SIN DATO"/>
    <s v="SIN DATO"/>
    <n v="-75.269665000000003"/>
    <n v="6.221457"/>
    <s v="SUR-ENE"/>
    <x v="1"/>
    <s v="1"/>
    <x v="0"/>
  </r>
  <r>
    <x v="1895"/>
    <x v="3"/>
    <s v="NUEVO"/>
    <s v="ENEMVI"/>
    <d v="2026-03-02T10:20:10"/>
    <x v="1884"/>
    <n v="1041087158"/>
    <s v="PAULA ANDREA PAYARES PASTRANA"/>
    <s v="SIN DATOS"/>
    <s v="3207192766"/>
    <x v="1887"/>
    <x v="27"/>
    <s v="190604100279280011"/>
    <x v="27"/>
    <x v="6"/>
    <s v="NORDESTE RMRT Fabio Andres Chaverra"/>
    <x v="0"/>
    <x v="0"/>
    <x v="8"/>
    <x v="1883"/>
    <s v="2 días 10:20"/>
    <x v="1537"/>
    <x v="1"/>
    <s v="SIN DATO"/>
    <s v="SIN DATO"/>
    <s v="SIN DATO"/>
    <s v="SIN DATO"/>
    <n v="-74.704926130000004"/>
    <n v="7.0365559700000002"/>
    <s v="SUR-ENE"/>
    <x v="2"/>
    <s v="1"/>
    <x v="1"/>
  </r>
  <r>
    <x v="1896"/>
    <x v="0"/>
    <s v="NUEVO"/>
    <s v="ENERES"/>
    <d v="2026-03-02T10:21:01"/>
    <x v="1885"/>
    <n v="1007334926"/>
    <s v="JULIAN GONZALEZ ALZATE"/>
    <s v="SIN DATOS"/>
    <s v="3207090517"/>
    <x v="1888"/>
    <x v="50"/>
    <s v="190698200411256002"/>
    <x v="49"/>
    <x v="1"/>
    <s v="Revisor Instalac. Regadas Oriente"/>
    <x v="1"/>
    <x v="0"/>
    <x v="1"/>
    <x v="1884"/>
    <s v="2 días 10:21"/>
    <x v="1538"/>
    <x v="1"/>
    <s v="SIN DATO"/>
    <s v="SIN DATO"/>
    <s v="SIN DATO"/>
    <s v="SIN DATO"/>
    <n v="-75.248441040000003"/>
    <n v="6.1439356399999996"/>
    <s v="SUR-ENE"/>
    <x v="1"/>
    <s v="1"/>
    <x v="1"/>
  </r>
  <r>
    <x v="1897"/>
    <x v="1"/>
    <s v="NUEVO"/>
    <s v="ENECNX"/>
    <d v="2026-03-02T10:22:48"/>
    <x v="1886"/>
    <n v="70093852"/>
    <s v="LUIS FERNANDO VASQUEZ TOBON"/>
    <s v="SIN DATOS"/>
    <s v="3128100835"/>
    <x v="1889"/>
    <x v="87"/>
    <s v="190467200620010001"/>
    <x v="86"/>
    <x v="3"/>
    <s v="SIN DATOS"/>
    <x v="1"/>
    <x v="1"/>
    <x v="4"/>
    <x v="1885"/>
    <s v="2 días 10:22"/>
    <x v="1539"/>
    <x v="0"/>
    <s v="SIN DATO"/>
    <s v="SIN DATO"/>
    <s v="SIN DATO"/>
    <s v="SIN DATO"/>
    <n v="-75.521876039999995"/>
    <n v="5.9412238999999998"/>
    <s v="SUR-ENE"/>
    <x v="3"/>
    <s v="1"/>
    <x v="0"/>
  </r>
  <r>
    <x v="1898"/>
    <x v="0"/>
    <s v="NUEVO"/>
    <s v="ENERES"/>
    <d v="2026-03-02T10:23:00"/>
    <x v="1887"/>
    <n v="1216725973"/>
    <s v="EDIER SEBASTIAN HIGUITA TORRES"/>
    <s v="SIN DATOS"/>
    <s v="3135157948"/>
    <x v="1890"/>
    <x v="8"/>
    <s v="086025400400500000"/>
    <x v="8"/>
    <x v="1"/>
    <s v="Revisor Instal. Regadas Metrosur"/>
    <x v="0"/>
    <x v="0"/>
    <x v="0"/>
    <x v="1886"/>
    <s v="2 días 10:23"/>
    <x v="1540"/>
    <x v="1"/>
    <s v="SIN DATO"/>
    <s v="SIN DATO"/>
    <s v="SIN DATO"/>
    <s v="SIN DATO"/>
    <n v="-75.614693000000003"/>
    <n v="6.2748419999999996"/>
    <s v="SUR-ENE"/>
    <x v="0"/>
    <s v="1"/>
    <x v="1"/>
  </r>
  <r>
    <x v="1899"/>
    <x v="1"/>
    <s v="NUEVO"/>
    <s v="ENECNX"/>
    <d v="2026-03-02T10:23:07"/>
    <x v="1888"/>
    <n v="70905299"/>
    <s v="EDUIN GUILLERMO RAMIREZ SUAREZ"/>
    <s v="5690290"/>
    <s v="3122592363"/>
    <x v="1891"/>
    <x v="5"/>
    <s v="900054400002003306"/>
    <x v="5"/>
    <x v="3"/>
    <s v="Revisor Punto de Conexión Oriente"/>
    <x v="0"/>
    <x v="0"/>
    <x v="4"/>
    <x v="1887"/>
    <s v="2 días 10:23"/>
    <x v="1541"/>
    <x v="0"/>
    <s v="SIN DATO"/>
    <s v="SIN DATO"/>
    <s v="SIN DATO"/>
    <s v="SIN DATO"/>
    <n v="-75.302889117000007"/>
    <n v="6.1865375130000801"/>
    <s v="SUR-ENE"/>
    <x v="1"/>
    <s v="1"/>
    <x v="0"/>
  </r>
  <r>
    <x v="1900"/>
    <x v="3"/>
    <s v="NUEVO"/>
    <s v="ENEMVI"/>
    <d v="2026-03-02T10:23:58"/>
    <x v="1889"/>
    <n v="1001580821"/>
    <s v="LILIANA MARIA ARIAS CARO"/>
    <s v="SIN DATOS"/>
    <s v="3226999207"/>
    <x v="1892"/>
    <x v="28"/>
    <s v="190284100728600000"/>
    <x v="28"/>
    <x v="6"/>
    <s v="SIN DATOS"/>
    <x v="0"/>
    <x v="1"/>
    <x v="8"/>
    <x v="1888"/>
    <s v="2 días 10:23"/>
    <x v="1542"/>
    <x v="1"/>
    <s v="SIN DATO"/>
    <s v="SIN DATO"/>
    <s v="SIN DATO"/>
    <s v="SIN DATO"/>
    <n v="-76.132705740000006"/>
    <n v="6.7704800499999997"/>
    <s v="SUR-ENE"/>
    <x v="4"/>
    <s v="1"/>
    <x v="1"/>
  </r>
  <r>
    <x v="1901"/>
    <x v="0"/>
    <s v="NUEVO"/>
    <s v="ENERES"/>
    <d v="2026-03-02T10:26:35"/>
    <x v="1890"/>
    <n v="1152196948"/>
    <s v="VANESSA CAROLINA BETANCUR ARENAS"/>
    <s v="SIN DATOS"/>
    <s v="3116278073"/>
    <x v="1893"/>
    <x v="8"/>
    <s v="085015006000520179"/>
    <x v="8"/>
    <x v="1"/>
    <s v="Revisor Instal. Regadas Metrosur"/>
    <x v="0"/>
    <x v="0"/>
    <x v="0"/>
    <x v="1889"/>
    <s v="2 días 10:26"/>
    <x v="1543"/>
    <x v="1"/>
    <s v="SIN DATO"/>
    <s v="SIN DATO"/>
    <s v="SIN DATO"/>
    <s v="SIN DATO"/>
    <n v="-75.612482"/>
    <n v="6.271528"/>
    <s v="SUR-ENE"/>
    <x v="0"/>
    <s v="1"/>
    <x v="1"/>
  </r>
  <r>
    <x v="1902"/>
    <x v="0"/>
    <s v="NUEVO"/>
    <s v="ENERES"/>
    <d v="2026-03-02T10:27:47"/>
    <x v="1891"/>
    <n v="11792962"/>
    <s v="FULGENCIO ANTONIO CORDOBA PALACIOS"/>
    <s v="SIN DATOS"/>
    <s v="3104626081"/>
    <x v="1894"/>
    <x v="8"/>
    <s v="055211008000220301"/>
    <x v="8"/>
    <x v="1"/>
    <s v="Revisor Instal. Regadas Metrosur"/>
    <x v="0"/>
    <x v="0"/>
    <x v="0"/>
    <x v="1890"/>
    <s v="2 días 10:27"/>
    <x v="1544"/>
    <x v="1"/>
    <s v="3/03/2026 20:46:30"/>
    <s v="DESCARTADO"/>
    <s v="ROBINSON ANDRES ALVAREZ GRAJALES"/>
    <s v="440 debe cambiar el tubo de la acometida del pase, por tubería y MS galvanizada"/>
    <n v="-75.550777999999994"/>
    <n v="6.2415890000000003"/>
    <s v="SUR-ENE"/>
    <x v="0"/>
    <s v="1"/>
    <x v="1"/>
  </r>
  <r>
    <x v="1903"/>
    <x v="3"/>
    <s v="NUEVO"/>
    <s v="ENEMVI"/>
    <d v="2026-03-02T10:28:26"/>
    <x v="1892"/>
    <n v="4838555"/>
    <s v="JOSE AFRANIO URRUTIA BENITEZ"/>
    <s v="SIN DATOS"/>
    <s v="3166895312"/>
    <x v="1895"/>
    <x v="8"/>
    <s v="055015556100300301"/>
    <x v="8"/>
    <x v="6"/>
    <s v="METR Mov Red Trans Anderson Castaño"/>
    <x v="0"/>
    <x v="0"/>
    <x v="8"/>
    <x v="1891"/>
    <s v="2 días 10:28"/>
    <x v="1545"/>
    <x v="1"/>
    <s v="SIN DATO"/>
    <s v="SIN DATO"/>
    <s v="SIN DATO"/>
    <s v="SIN DATO"/>
    <n v="-75.531338989999995"/>
    <n v="6.2368180799999999"/>
    <s v="SUR-ENE"/>
    <x v="0"/>
    <s v="1"/>
    <x v="1"/>
  </r>
  <r>
    <x v="1904"/>
    <x v="0"/>
    <s v="NUEVO"/>
    <s v="ENERES"/>
    <d v="2026-03-02T10:31:40"/>
    <x v="1893"/>
    <n v="1018349930"/>
    <s v="LUISA FERNANDA ZAPATA ZAPATA"/>
    <s v="SIN DATOS"/>
    <s v="3005066432"/>
    <x v="1896"/>
    <x v="31"/>
    <s v="190031101301100202"/>
    <x v="31"/>
    <x v="1"/>
    <s v="Region Nordeste"/>
    <x v="0"/>
    <x v="0"/>
    <x v="0"/>
    <x v="1892"/>
    <s v="2 días 10:31"/>
    <x v="1546"/>
    <x v="1"/>
    <s v="SIN DATO"/>
    <s v="SIN DATO"/>
    <s v="SIN DATO"/>
    <s v="SIN DATO"/>
    <n v="-75.07836657"/>
    <n v="6.9106397900000003"/>
    <s v="SUR-ENE"/>
    <x v="2"/>
    <s v="1"/>
    <x v="1"/>
  </r>
  <r>
    <x v="1905"/>
    <x v="3"/>
    <s v="NUEVO"/>
    <s v="ENEMVI"/>
    <d v="2026-03-02T10:33:32"/>
    <x v="1894"/>
    <n v="1033338957"/>
    <s v="JOHN ANDRES GARCIA ALVAREZ"/>
    <s v="SIN DATOS"/>
    <s v="3137976883"/>
    <x v="1897"/>
    <x v="47"/>
    <s v="190030200454400005"/>
    <x v="46"/>
    <x v="6"/>
    <s v="SIN DATOS"/>
    <x v="1"/>
    <x v="1"/>
    <x v="5"/>
    <x v="1893"/>
    <s v="2 días 10:33"/>
    <x v="1547"/>
    <x v="1"/>
    <s v="SIN DATO"/>
    <s v="SIN DATO"/>
    <s v="SIN DATO"/>
    <s v="SIN DATO"/>
    <n v="-75.708599770000006"/>
    <n v="6.0645742"/>
    <s v="SUR-ENE"/>
    <x v="3"/>
    <s v="1"/>
    <x v="1"/>
  </r>
  <r>
    <x v="1906"/>
    <x v="3"/>
    <s v="NUEVO"/>
    <s v="ENEMVI"/>
    <d v="2026-03-02T10:37:13"/>
    <x v="1895"/>
    <n v="70724503"/>
    <s v="LEONEL SOSA OROZCO"/>
    <s v="SIN DATOS"/>
    <s v="3148292354"/>
    <x v="1898"/>
    <x v="43"/>
    <s v="190757200447655000"/>
    <x v="42"/>
    <x v="6"/>
    <s v="ORIENTE-RMRT-Edwin F. Feria Torres"/>
    <x v="1"/>
    <x v="0"/>
    <x v="5"/>
    <x v="1894"/>
    <s v="2 días 10:37"/>
    <x v="1548"/>
    <x v="1"/>
    <s v="SIN DATO"/>
    <s v="SIN DATO"/>
    <s v="SIN DATO"/>
    <s v="SIN DATO"/>
    <n v="-75.259792169999997"/>
    <n v="5.7697459699999998"/>
    <s v="SUR-ENE"/>
    <x v="1"/>
    <s v="1"/>
    <x v="1"/>
  </r>
  <r>
    <x v="1907"/>
    <x v="0"/>
    <s v="NUEVO"/>
    <s v="ENERES"/>
    <d v="2026-03-02T10:40:18"/>
    <x v="1896"/>
    <n v="43552898"/>
    <s v="CLAUDIA ALEXANDRA GRISALES RODRIGUEZ"/>
    <s v="SIN DATOS"/>
    <s v="3206651908"/>
    <x v="1899"/>
    <x v="23"/>
    <s v="190616200271296001"/>
    <x v="23"/>
    <x v="1"/>
    <s v="Revisor Instalac. Regadas Oriente"/>
    <x v="1"/>
    <x v="0"/>
    <x v="1"/>
    <x v="1895"/>
    <s v="2 días 10:40"/>
    <x v="1549"/>
    <x v="1"/>
    <s v="SIN DATO"/>
    <s v="SIN DATO"/>
    <s v="SIN DATO"/>
    <s v="SIN DATO"/>
    <n v="-75.366334640000005"/>
    <n v="6.2277443899999998"/>
    <s v="SUR-ENE"/>
    <x v="1"/>
    <s v="1"/>
    <x v="1"/>
  </r>
  <r>
    <x v="1908"/>
    <x v="0"/>
    <s v="NUEVO"/>
    <s v="ENEDOM"/>
    <d v="2026-03-02T10:40:40"/>
    <x v="1897"/>
    <n v="70257694"/>
    <s v="FABIO NELSON JARAMILLO PALACIO"/>
    <s v="SIN DATOS"/>
    <s v="3126564307"/>
    <x v="1900"/>
    <x v="49"/>
    <s v="190890100282000012"/>
    <x v="48"/>
    <x v="2"/>
    <s v="Region Nordeste"/>
    <x v="0"/>
    <x v="0"/>
    <x v="3"/>
    <x v="1896"/>
    <s v="2 días 10:40"/>
    <x v="76"/>
    <x v="1"/>
    <s v="SIN DATO"/>
    <s v="SIN DATO"/>
    <s v="SIN DATO"/>
    <s v="SIN DATO"/>
    <n v="-75.013687899999994"/>
    <n v="6.5920741999999999"/>
    <s v="SUR-ENE"/>
    <x v="2"/>
    <s v="1"/>
    <x v="1"/>
  </r>
  <r>
    <x v="1909"/>
    <x v="3"/>
    <s v="NUEVO"/>
    <s v="ENEMVI"/>
    <d v="2026-03-02T10:41:00"/>
    <x v="1898"/>
    <n v="8105914"/>
    <s v="KEVIN STEVE CANO BOLIVAR"/>
    <s v="SIN DATOS"/>
    <s v="3116185164"/>
    <x v="1901"/>
    <x v="58"/>
    <s v="190690200613280000"/>
    <x v="57"/>
    <x v="6"/>
    <s v="NORDESTE RMRT Fabio Andres Chaverra"/>
    <x v="1"/>
    <x v="0"/>
    <x v="5"/>
    <x v="1897"/>
    <s v="2 días 10:41"/>
    <x v="1550"/>
    <x v="1"/>
    <s v="SIN DATO"/>
    <s v="SIN DATO"/>
    <s v="SIN DATO"/>
    <s v="SIN DATO"/>
    <n v="-75.103831769999999"/>
    <n v="6.4676507699999997"/>
    <s v="SUR-ENE"/>
    <x v="2"/>
    <s v="1"/>
    <x v="1"/>
  </r>
  <r>
    <x v="1910"/>
    <x v="0"/>
    <s v="NUEVO"/>
    <s v="ENEDOM"/>
    <d v="2026-03-02T10:44:02"/>
    <x v="1899"/>
    <n v="70003478"/>
    <s v="JOHN FREDY CHICA HERRERA"/>
    <s v="SIN DATOS"/>
    <s v="3505040093"/>
    <x v="1902"/>
    <x v="16"/>
    <s v="900055760002003345"/>
    <x v="17"/>
    <x v="2"/>
    <s v="SIN DATOS"/>
    <x v="0"/>
    <x v="1"/>
    <x v="3"/>
    <x v="1898"/>
    <s v="2 días 10:44"/>
    <x v="102"/>
    <x v="1"/>
    <s v="SIN DATO"/>
    <s v="SIN DATO"/>
    <s v="SIN DATO"/>
    <s v="SIN DATO"/>
    <n v="-75.8612703269999"/>
    <n v="5.8101225160000398"/>
    <s v="SUR-ENE"/>
    <x v="3"/>
    <s v="1"/>
    <x v="1"/>
  </r>
  <r>
    <x v="1911"/>
    <x v="3"/>
    <s v="NUEVO"/>
    <s v="ENEMVI"/>
    <d v="2026-03-02T10:44:22"/>
    <x v="1900"/>
    <n v="42941157"/>
    <s v="DIANA PATRICIA MURILLO CANO"/>
    <s v="SIN DATOS"/>
    <s v="3122275924"/>
    <x v="1903"/>
    <x v="27"/>
    <s v="190378100016423000"/>
    <x v="27"/>
    <x v="6"/>
    <s v="NORDESTE RMRT Fabio Andres Chaverra"/>
    <x v="0"/>
    <x v="0"/>
    <x v="8"/>
    <x v="1899"/>
    <s v="2 días 10:44"/>
    <x v="1551"/>
    <x v="1"/>
    <s v="SIN DATO"/>
    <s v="SIN DATO"/>
    <s v="SIN DATO"/>
    <s v="SIN DATO"/>
    <n v="-74.706394000000003"/>
    <n v="7.0708539999999998"/>
    <s v="SUR-ENE"/>
    <x v="2"/>
    <s v="1"/>
    <x v="1"/>
  </r>
  <r>
    <x v="1912"/>
    <x v="1"/>
    <s v="NUEVO"/>
    <s v="ENECNX"/>
    <d v="2026-03-02T10:47:11"/>
    <x v="1901"/>
    <n v="1041231342"/>
    <s v="AZUCENA ALEJANDRA GIL SANCHEZ"/>
    <s v="SIN DATOS"/>
    <s v="3122160494"/>
    <x v="1904"/>
    <x v="4"/>
    <s v="181040690700000001"/>
    <x v="4"/>
    <x v="3"/>
    <s v="Revisor Punto de Conexión Oriente"/>
    <x v="1"/>
    <x v="0"/>
    <x v="4"/>
    <x v="1900"/>
    <s v="2 días 10:47"/>
    <x v="1552"/>
    <x v="0"/>
    <s v="SIN DATO"/>
    <s v="SIN DATO"/>
    <s v="SIN DATO"/>
    <s v="SIN DATO"/>
    <n v="-75.223659220000002"/>
    <n v="6.2994926800000002"/>
    <s v="SUR-ENE"/>
    <x v="1"/>
    <s v="1"/>
    <x v="0"/>
  </r>
  <r>
    <x v="1913"/>
    <x v="4"/>
    <s v="NUEVO"/>
    <s v="ENEPRE"/>
    <d v="2026-03-02T10:47:52"/>
    <x v="1902"/>
    <n v="15401094"/>
    <s v="TEODOLFO SILVA PANIAGUA"/>
    <s v="8531885"/>
    <s v="3014162268"/>
    <x v="1905"/>
    <x v="40"/>
    <s v="190042100358950201"/>
    <x v="39"/>
    <x v="10"/>
    <s v="SIN DATOS"/>
    <x v="0"/>
    <x v="1"/>
    <x v="7"/>
    <x v="1901"/>
    <s v="2 días 10:47"/>
    <x v="1553"/>
    <x v="1"/>
    <s v="SIN DATO"/>
    <s v="SIN DATO"/>
    <s v="SIN DATO"/>
    <s v="SIN DATO"/>
    <n v="-75.818717649999996"/>
    <n v="6.5632279200000001"/>
    <s v="SUR-ENE"/>
    <x v="4"/>
    <s v="1"/>
    <x v="1"/>
  </r>
  <r>
    <x v="1914"/>
    <x v="3"/>
    <s v="NUEVO"/>
    <s v="ENEMVI"/>
    <d v="2026-03-02T10:48:55"/>
    <x v="1903"/>
    <n v="1017149869"/>
    <s v="DANERIS GALEANO LOAIZA"/>
    <s v="2938850"/>
    <s v="3005069252"/>
    <x v="1906"/>
    <x v="8"/>
    <s v="054017001000800000"/>
    <x v="8"/>
    <x v="6"/>
    <s v="METR Mov Red Trans Anderson Castaño"/>
    <x v="0"/>
    <x v="0"/>
    <x v="8"/>
    <x v="1902"/>
    <s v="2 días 10:48"/>
    <x v="1554"/>
    <x v="1"/>
    <s v="SIN DATO"/>
    <s v="SIN DATO"/>
    <s v="SIN DATO"/>
    <s v="SIN DATO"/>
    <n v="-75.528614849999997"/>
    <n v="6.2284728200000004"/>
    <s v="SUR-ENE"/>
    <x v="0"/>
    <s v="1"/>
    <x v="1"/>
  </r>
  <r>
    <x v="1915"/>
    <x v="0"/>
    <s v="NUEVO"/>
    <s v="ENERES"/>
    <d v="2026-03-02T10:50:18"/>
    <x v="1904"/>
    <n v="900085852"/>
    <s v="CONSTRUGEN S.A.S."/>
    <s v="3316175"/>
    <s v="3046643205"/>
    <x v="1907"/>
    <x v="59"/>
    <s v="015318005001211224"/>
    <x v="58"/>
    <x v="1"/>
    <s v="Revisor Instal. Regadas Metrosur"/>
    <x v="0"/>
    <x v="0"/>
    <x v="0"/>
    <x v="1903"/>
    <s v="2 días 10:50"/>
    <x v="1555"/>
    <x v="1"/>
    <s v="SIN DATO"/>
    <s v="SIN DATO"/>
    <s v="SIN DATO"/>
    <s v="SIN DATO"/>
    <n v="-75.609673309000001"/>
    <n v="6.1384108720000699"/>
    <s v="SUR-ENE"/>
    <x v="0"/>
    <s v="1"/>
    <x v="1"/>
  </r>
  <r>
    <x v="1916"/>
    <x v="1"/>
    <s v="NUEVO"/>
    <s v="ENECNX"/>
    <d v="2026-03-02T10:51:41"/>
    <x v="1905"/>
    <n v="1007324533"/>
    <s v="DORIANA MEJIA"/>
    <s v="SIN DATOS"/>
    <s v="3122064302"/>
    <x v="1908"/>
    <x v="54"/>
    <s v="190483200305200005"/>
    <x v="53"/>
    <x v="3"/>
    <s v="Revisor Punto de Conexión Oriente"/>
    <x v="1"/>
    <x v="0"/>
    <x v="4"/>
    <x v="1904"/>
    <s v="2 días 10:51"/>
    <x v="1556"/>
    <x v="0"/>
    <s v="SIN DATO"/>
    <s v="SIN DATO"/>
    <s v="SIN DATO"/>
    <s v="SIN DATO"/>
    <n v="-75.16978503"/>
    <n v="5.6055062800000002"/>
    <s v="SUR-ENE"/>
    <x v="1"/>
    <s v="1"/>
    <x v="0"/>
  </r>
  <r>
    <x v="1917"/>
    <x v="3"/>
    <s v="NUEVO"/>
    <s v="ENEMVI"/>
    <d v="2026-03-02T10:52:33"/>
    <x v="1906"/>
    <n v="42700257"/>
    <s v="MARIA DIOSELINA ZAPATA DE RODRIGUEZ"/>
    <s v="SIN DATOS"/>
    <s v="3127693827"/>
    <x v="1909"/>
    <x v="31"/>
    <s v="190031101375350000"/>
    <x v="31"/>
    <x v="6"/>
    <s v="NORDESTE RMRT Fabio Andres Chaverra"/>
    <x v="0"/>
    <x v="0"/>
    <x v="8"/>
    <x v="1905"/>
    <s v="2 días 10:52"/>
    <x v="1557"/>
    <x v="1"/>
    <s v="SIN DATO"/>
    <s v="SIN DATO"/>
    <s v="SIN DATO"/>
    <s v="SIN DATO"/>
    <n v="-75.08480093"/>
    <n v="6.9142853100000004"/>
    <s v="SUR-ENE"/>
    <x v="2"/>
    <s v="1"/>
    <x v="1"/>
  </r>
  <r>
    <x v="1918"/>
    <x v="1"/>
    <s v="NUEVO"/>
    <s v="ENECNX"/>
    <d v="2026-03-02T10:53:39"/>
    <x v="1907"/>
    <n v="800191700"/>
    <s v="CUEROS VELEZ"/>
    <s v="5840187"/>
    <s v="3218381675"/>
    <x v="1910"/>
    <x v="8"/>
    <s v="052519002001150000"/>
    <x v="8"/>
    <x v="3"/>
    <s v="Revisor Puntos de Conexión Metrosur"/>
    <x v="0"/>
    <x v="0"/>
    <x v="4"/>
    <x v="1906"/>
    <s v="2 días 10:53"/>
    <x v="1558"/>
    <x v="0"/>
    <s v="SIN DATO"/>
    <s v="SIN DATO"/>
    <s v="SIN DATO"/>
    <s v="SIN DATO"/>
    <n v="-75.578986999999998"/>
    <n v="6.2281339999999998"/>
    <s v="SUR-ENE"/>
    <x v="0"/>
    <s v="1"/>
    <x v="0"/>
  </r>
  <r>
    <x v="1919"/>
    <x v="0"/>
    <s v="NUEVO"/>
    <s v="ENERES"/>
    <d v="2026-03-02T10:54:44"/>
    <x v="1908"/>
    <n v="32211453"/>
    <s v="MONICA PATRICIA URREGO CARRILLO"/>
    <s v="SIN DATOS"/>
    <s v="3106639906"/>
    <x v="1911"/>
    <x v="27"/>
    <s v="190604100080160900"/>
    <x v="27"/>
    <x v="1"/>
    <s v="Region Nordeste"/>
    <x v="0"/>
    <x v="0"/>
    <x v="0"/>
    <x v="1907"/>
    <s v="2 días 10:54"/>
    <x v="1559"/>
    <x v="1"/>
    <s v="SIN DATO"/>
    <s v="SIN DATO"/>
    <s v="SIN DATO"/>
    <s v="SIN DATO"/>
    <n v="-74.691108"/>
    <n v="7.0221989999999996"/>
    <s v="SUR-ENE"/>
    <x v="2"/>
    <s v="1"/>
    <x v="1"/>
  </r>
  <r>
    <x v="1920"/>
    <x v="0"/>
    <s v="NUEVO"/>
    <s v="ENEDOM"/>
    <d v="2026-03-02T10:55:11"/>
    <x v="1909"/>
    <n v="25035135"/>
    <s v="MARIA RUBIELA SUAREZ GUAPACHA"/>
    <s v="3146660"/>
    <s v="3146660956"/>
    <x v="1912"/>
    <x v="8"/>
    <s v="084023105200160201"/>
    <x v="8"/>
    <x v="2"/>
    <s v="Habilitación Viviendas Metrosur"/>
    <x v="0"/>
    <x v="0"/>
    <x v="3"/>
    <x v="1908"/>
    <s v="2 días 10:55"/>
    <x v="379"/>
    <x v="1"/>
    <s v="3/03/2026 16:35:52"/>
    <s v="ANULADO"/>
    <s v="ORLANDO DE JESUS TORRES TORRES"/>
    <s v="605 no cumple con distancia de acometidas que pasa por encima de la vivienda debe solicitar movimiento de lineas "/>
    <n v="-75.619383999999997"/>
    <n v="6.2582259999999996"/>
    <s v="SUR-ENE"/>
    <x v="0"/>
    <s v="1"/>
    <x v="1"/>
  </r>
  <r>
    <x v="1921"/>
    <x v="0"/>
    <s v="NUEVO"/>
    <s v="ENERES"/>
    <d v="2026-03-02T10:55:53"/>
    <x v="1910"/>
    <n v="98641837"/>
    <s v="CESAR AUGUSTO CUADROS AMADOR"/>
    <s v="SIN DATOS"/>
    <s v="3218839281"/>
    <x v="1913"/>
    <x v="8"/>
    <s v="084220608400850219"/>
    <x v="8"/>
    <x v="1"/>
    <s v="Revisor Instal. Regadas Metrosur"/>
    <x v="0"/>
    <x v="0"/>
    <x v="0"/>
    <x v="1909"/>
    <s v="2 días 10:55"/>
    <x v="290"/>
    <x v="1"/>
    <s v="SIN DATO"/>
    <s v="SIN DATO"/>
    <s v="SIN DATO"/>
    <s v="SIN DATO"/>
    <n v="-75.627763999999999"/>
    <n v="6.2676660000000002"/>
    <s v="SUR-ENE"/>
    <x v="0"/>
    <s v="1"/>
    <x v="1"/>
  </r>
  <r>
    <x v="1922"/>
    <x v="3"/>
    <s v="NUEVO"/>
    <s v="ENEMVI"/>
    <d v="2026-03-02T10:55:58"/>
    <x v="1911"/>
    <n v="42679561"/>
    <s v="MARIA ROSMIRA MORENO MONTOYA"/>
    <s v="SIN DATOS"/>
    <s v="3218247203"/>
    <x v="1914"/>
    <x v="70"/>
    <s v="190809200684575002"/>
    <x v="68"/>
    <x v="6"/>
    <s v="SIN DATOS"/>
    <x v="1"/>
    <x v="1"/>
    <x v="5"/>
    <x v="1910"/>
    <s v="2 días 10:55"/>
    <x v="1560"/>
    <x v="1"/>
    <s v="SIN DATO"/>
    <s v="SIN DATO"/>
    <s v="SIN DATO"/>
    <s v="SIN DATO"/>
    <n v="-75.773424669999997"/>
    <n v="6.0719588699999996"/>
    <s v="SUR-ENE"/>
    <x v="3"/>
    <s v="1"/>
    <x v="1"/>
  </r>
  <r>
    <x v="1923"/>
    <x v="0"/>
    <s v="NUEVO"/>
    <s v="ENERES"/>
    <d v="2026-03-02T10:58:17"/>
    <x v="1912"/>
    <n v="98537370"/>
    <s v="GARY GILMORE OCAMPO ALVAREZ"/>
    <s v="SIN DATOS"/>
    <s v="3122837640"/>
    <x v="1915"/>
    <x v="8"/>
    <s v="045713008100150302"/>
    <x v="8"/>
    <x v="1"/>
    <s v="Revisor Instal. Regadas Metrosur"/>
    <x v="0"/>
    <x v="0"/>
    <x v="0"/>
    <x v="1911"/>
    <s v="2 días 10:58"/>
    <x v="987"/>
    <x v="1"/>
    <s v="SIN DATO"/>
    <s v="SIN DATO"/>
    <s v="SIN DATO"/>
    <s v="SIN DATO"/>
    <n v="-75.656968539999994"/>
    <n v="6.17464981"/>
    <s v="SUR-ENE"/>
    <x v="0"/>
    <s v="1"/>
    <x v="1"/>
  </r>
  <r>
    <x v="1924"/>
    <x v="1"/>
    <s v="NUEVO"/>
    <s v="ENECNX"/>
    <d v="2026-03-02T10:59:38"/>
    <x v="1913"/>
    <n v="811024730"/>
    <s v="MAXIBIENES SAS"/>
    <s v="4445230"/>
    <s v="3218381675"/>
    <x v="1916"/>
    <x v="8"/>
    <s v="054714001000220000"/>
    <x v="8"/>
    <x v="3"/>
    <s v="Revisor Puntos de Conexión Metrosur"/>
    <x v="0"/>
    <x v="0"/>
    <x v="4"/>
    <x v="1912"/>
    <s v="2 días 10:59"/>
    <x v="1561"/>
    <x v="0"/>
    <s v="SIN DATO"/>
    <s v="SIN DATO"/>
    <s v="SIN DATO"/>
    <s v="SIN DATO"/>
    <n v="-75.590441530000007"/>
    <n v="6.2495698900000001"/>
    <s v="SUR-ENE"/>
    <x v="0"/>
    <s v="1"/>
    <x v="0"/>
  </r>
  <r>
    <x v="1925"/>
    <x v="1"/>
    <s v="NUEVO"/>
    <s v="ENECNX"/>
    <d v="2026-03-02T10:59:53"/>
    <x v="1914"/>
    <n v="901614857"/>
    <s v="4MM S.A.S"/>
    <s v="SIN DATOS"/>
    <s v="3113898921"/>
    <x v="1917"/>
    <x v="8"/>
    <s v="054627002000660000"/>
    <x v="8"/>
    <x v="3"/>
    <s v="Revisor Puntos de Conexión Metrosur"/>
    <x v="0"/>
    <x v="0"/>
    <x v="4"/>
    <x v="1913"/>
    <s v="2 días 10:59"/>
    <x v="1561"/>
    <x v="0"/>
    <s v="SIN DATO"/>
    <s v="SIN DATO"/>
    <s v="SIN DATO"/>
    <s v="SIN DATO"/>
    <n v="-75.58497002"/>
    <n v="6.2470223200000001"/>
    <s v="SUR-ENE"/>
    <x v="0"/>
    <s v="1"/>
    <x v="0"/>
  </r>
  <r>
    <x v="1926"/>
    <x v="0"/>
    <s v="NUEVO"/>
    <s v="ENEDOM"/>
    <d v="2026-03-02T11:00:20"/>
    <x v="1915"/>
    <n v="43496507"/>
    <s v="FANEIDA  CORREA VERGARA"/>
    <s v="5869691"/>
    <s v="3136983260"/>
    <x v="1918"/>
    <x v="65"/>
    <s v="190847100094800201"/>
    <x v="64"/>
    <x v="2"/>
    <s v="SIN DATOS"/>
    <x v="0"/>
    <x v="1"/>
    <x v="3"/>
    <x v="1914"/>
    <s v="2 días 11:00"/>
    <x v="1129"/>
    <x v="1"/>
    <s v="SIN DATO"/>
    <s v="SIN DATO"/>
    <s v="SIN DATO"/>
    <s v="SIN DATO"/>
    <n v="-76.128763169999999"/>
    <n v="6.3063564799999998"/>
    <s v="SUR-ENE"/>
    <x v="4"/>
    <s v="1"/>
    <x v="1"/>
  </r>
  <r>
    <x v="1927"/>
    <x v="0"/>
    <s v="NUEVO"/>
    <s v="ENEDOM"/>
    <d v="2026-03-02T11:02:20"/>
    <x v="1916"/>
    <n v="42155552"/>
    <s v="DIANA MARCELA PEREA NAGLES"/>
    <s v="SIN DATOS"/>
    <s v="3233038814"/>
    <x v="1919"/>
    <x v="8"/>
    <s v="055018007000740129"/>
    <x v="8"/>
    <x v="2"/>
    <s v="Habilitación Viviendas Metrosur"/>
    <x v="0"/>
    <x v="0"/>
    <x v="3"/>
    <x v="1915"/>
    <s v="2 días 11:02"/>
    <x v="1562"/>
    <x v="1"/>
    <s v="SIN DATO"/>
    <s v="SIN DATO"/>
    <s v="SIN DATO"/>
    <s v="SIN DATO"/>
    <n v="-75.533036620000004"/>
    <n v="6.2358263200000001"/>
    <s v="SUR-ENE"/>
    <x v="0"/>
    <s v="1"/>
    <x v="1"/>
  </r>
  <r>
    <x v="1928"/>
    <x v="1"/>
    <s v="NUEVO"/>
    <s v="ENECNX"/>
    <d v="2026-03-02T11:02:45"/>
    <x v="1917"/>
    <n v="901614857"/>
    <s v="4MM S.A.S"/>
    <s v="SIN DATOS"/>
    <s v="3004703800"/>
    <x v="1920"/>
    <x v="8"/>
    <s v="054627002000680000"/>
    <x v="8"/>
    <x v="3"/>
    <s v="Revisor Puntos de Conexión Metrosur"/>
    <x v="0"/>
    <x v="0"/>
    <x v="4"/>
    <x v="1916"/>
    <s v="2 días 11:02"/>
    <x v="1563"/>
    <x v="0"/>
    <s v="SIN DATO"/>
    <s v="SIN DATO"/>
    <s v="SIN DATO"/>
    <s v="SIN DATO"/>
    <n v="-75.584966350000002"/>
    <n v="6.2470540699999999"/>
    <s v="SUR-ENE"/>
    <x v="0"/>
    <s v="1"/>
    <x v="0"/>
  </r>
  <r>
    <x v="1929"/>
    <x v="1"/>
    <s v="NUEVO"/>
    <s v="ENECNX"/>
    <d v="2026-03-02T11:03:53"/>
    <x v="1918"/>
    <n v="98669068"/>
    <s v="DANIEL ORTIZ LOPEZ"/>
    <s v="SIN DATOS"/>
    <s v="3136230241"/>
    <x v="1921"/>
    <x v="22"/>
    <s v="190607200460378006"/>
    <x v="22"/>
    <x v="3"/>
    <s v="Revisor Punto de Conexión Oriente"/>
    <x v="1"/>
    <x v="0"/>
    <x v="4"/>
    <x v="1917"/>
    <s v="2 días 11:03"/>
    <x v="1564"/>
    <x v="0"/>
    <s v="SIN DATO"/>
    <s v="SIN DATO"/>
    <s v="SIN DATO"/>
    <s v="SIN DATO"/>
    <n v="-75.486633920000003"/>
    <n v="6.0356180699999999"/>
    <s v="SUR-ENE"/>
    <x v="1"/>
    <s v="1"/>
    <x v="0"/>
  </r>
  <r>
    <x v="1930"/>
    <x v="1"/>
    <s v="NUEVO"/>
    <s v="ENECNX"/>
    <d v="2026-03-02T11:04:40"/>
    <x v="1919"/>
    <n v="79414698"/>
    <s v="MIGUEL ANGEL MONTOYA GIRALDO"/>
    <s v="SIN DATOS"/>
    <s v="3103907256"/>
    <x v="1922"/>
    <x v="23"/>
    <s v="190614100426250000"/>
    <x v="23"/>
    <x v="3"/>
    <s v="Revisor Punto de Conexión Oriente"/>
    <x v="0"/>
    <x v="0"/>
    <x v="4"/>
    <x v="1918"/>
    <s v="2 días 11:04"/>
    <x v="1565"/>
    <x v="0"/>
    <s v="SIN DATO"/>
    <s v="SIN DATO"/>
    <s v="SIN DATO"/>
    <s v="SIN DATO"/>
    <n v="-75.374718610000002"/>
    <n v="6.1518427200000003"/>
    <s v="SUR-ENE"/>
    <x v="1"/>
    <s v="1"/>
    <x v="0"/>
  </r>
  <r>
    <x v="1931"/>
    <x v="1"/>
    <s v="NUEVO"/>
    <s v="ENECNX"/>
    <d v="2026-03-02T11:05:08"/>
    <x v="1920"/>
    <n v="70072852"/>
    <s v="MANUEL SALVADOR MORENO"/>
    <s v="SIN DATOS"/>
    <s v="3127370998"/>
    <x v="1923"/>
    <x v="37"/>
    <s v="001512001000120102"/>
    <x v="36"/>
    <x v="3"/>
    <s v="Revisor Puntos de Conexión Metrosur"/>
    <x v="0"/>
    <x v="0"/>
    <x v="4"/>
    <x v="1919"/>
    <s v="2 días 11:05"/>
    <x v="1566"/>
    <x v="0"/>
    <s v="SIN DATO"/>
    <s v="SIN DATO"/>
    <s v="SIN DATO"/>
    <s v="SIN DATO"/>
    <n v="-75.636953000000005"/>
    <n v="6.1068429999999996"/>
    <s v="SUR-ENE"/>
    <x v="0"/>
    <s v="1"/>
    <x v="0"/>
  </r>
  <r>
    <x v="1932"/>
    <x v="0"/>
    <s v="NUEVO"/>
    <s v="ENEDOM"/>
    <d v="2026-03-02T11:05:27"/>
    <x v="1921"/>
    <n v="21660175"/>
    <s v="YUVER DEL CONSUELO GOMEZ"/>
    <s v="SIN DATOS"/>
    <s v="3245805574"/>
    <x v="1924"/>
    <x v="8"/>
    <s v="081118000100990218"/>
    <x v="8"/>
    <x v="2"/>
    <s v="Habilitación Viviendas Metrosur"/>
    <x v="0"/>
    <x v="0"/>
    <x v="3"/>
    <x v="1920"/>
    <s v="2 días 11:05"/>
    <x v="1567"/>
    <x v="1"/>
    <s v="SIN DATO"/>
    <s v="SIN DATO"/>
    <s v="SIN DATO"/>
    <s v="SIN DATO"/>
    <n v="-75.633872999999994"/>
    <n v="6.2229320000000001"/>
    <s v="SUR-ENE"/>
    <x v="0"/>
    <s v="1"/>
    <x v="1"/>
  </r>
  <r>
    <x v="1933"/>
    <x v="1"/>
    <s v="NUEVO"/>
    <s v="ENECNX"/>
    <d v="2026-03-02T11:08:23"/>
    <x v="1922"/>
    <n v="901531897"/>
    <s v="REPIV SAS"/>
    <s v="SIN DATOS"/>
    <s v="3217951494"/>
    <x v="1925"/>
    <x v="10"/>
    <s v="023394402400320000"/>
    <x v="10"/>
    <x v="3"/>
    <s v="Revisor Puntos de Conexión Metrosur"/>
    <x v="0"/>
    <x v="0"/>
    <x v="4"/>
    <x v="1921"/>
    <s v="2 días 11:08"/>
    <x v="486"/>
    <x v="0"/>
    <s v="SIN DATO"/>
    <s v="SIN DATO"/>
    <s v="SIN DATO"/>
    <s v="SIN DATO"/>
    <n v="-75.582842839999998"/>
    <n v="6.1710966599999999"/>
    <s v="SUR-ENE"/>
    <x v="0"/>
    <s v="1"/>
    <x v="0"/>
  </r>
  <r>
    <x v="1934"/>
    <x v="4"/>
    <s v="NUEVO"/>
    <s v="ENEPRE"/>
    <d v="2026-03-02T11:11:44"/>
    <x v="1923"/>
    <n v="70034763"/>
    <s v="ARGEMIRO USQUIANO GRACIANO"/>
    <s v="2999646"/>
    <s v="3002579466"/>
    <x v="1926"/>
    <x v="8"/>
    <s v="084112008100110610"/>
    <x v="8"/>
    <x v="10"/>
    <s v="Energía Prepago Metrosur"/>
    <x v="0"/>
    <x v="0"/>
    <x v="7"/>
    <x v="1922"/>
    <s v="2 días 11:11"/>
    <x v="1568"/>
    <x v="1"/>
    <s v="SIN DATO"/>
    <s v="SIN DATO"/>
    <s v="SIN DATO"/>
    <s v="SIN DATO"/>
    <n v="-75.629270000000005"/>
    <n v="6.2569290000000004"/>
    <s v="SUR-ENE"/>
    <x v="0"/>
    <s v="1"/>
    <x v="1"/>
  </r>
  <r>
    <x v="1935"/>
    <x v="3"/>
    <s v="NUEVO"/>
    <s v="ENEMVI"/>
    <d v="2026-03-02T11:11:59"/>
    <x v="1924"/>
    <n v="42941953"/>
    <s v="SIRLEY JOHANNA CASTRILLON MEJIA"/>
    <s v="SIN DATOS"/>
    <s v="3014062459"/>
    <x v="1927"/>
    <x v="26"/>
    <s v="190245100022280010"/>
    <x v="26"/>
    <x v="6"/>
    <s v="NORDESTE RMRT Fabio Andres Chaverra"/>
    <x v="0"/>
    <x v="0"/>
    <x v="8"/>
    <x v="1923"/>
    <s v="2 días 11:11"/>
    <x v="1569"/>
    <x v="1"/>
    <s v="SIN DATO"/>
    <s v="SIN DATO"/>
    <s v="SIN DATO"/>
    <s v="SIN DATO"/>
    <n v="-74.795183390000005"/>
    <n v="6.8540226100000003"/>
    <s v="SUR-ENE"/>
    <x v="2"/>
    <s v="1"/>
    <x v="1"/>
  </r>
  <r>
    <x v="1936"/>
    <x v="3"/>
    <s v="NUEVO"/>
    <s v="ENEMVI"/>
    <d v="2026-03-02T11:12:51"/>
    <x v="1925"/>
    <n v="6804432"/>
    <s v="LUIS CARLOS MEDINA MORA"/>
    <s v="SIN DATOS"/>
    <s v="3229494547"/>
    <x v="1928"/>
    <x v="15"/>
    <s v="190885100291600000"/>
    <x v="16"/>
    <x v="6"/>
    <s v="NORDESTE RMRT Fabio Andres Chaverra"/>
    <x v="0"/>
    <x v="0"/>
    <x v="8"/>
    <x v="1924"/>
    <s v="2 días 11:12"/>
    <x v="1570"/>
    <x v="1"/>
    <s v="SIN DATO"/>
    <s v="SIN DATO"/>
    <s v="SIN DATO"/>
    <s v="SIN DATO"/>
    <n v="-74.84511852"/>
    <n v="6.6746570900000002"/>
    <s v="SUR-ENE"/>
    <x v="2"/>
    <s v="1"/>
    <x v="1"/>
  </r>
  <r>
    <x v="1937"/>
    <x v="2"/>
    <s v="NUEVO"/>
    <s v="ENENOR"/>
    <d v="2026-03-02T11:13:58"/>
    <x v="1926"/>
    <n v="71113568"/>
    <s v="RAMON ABEL VARGAS PEREZ"/>
    <s v="SIN DATOS"/>
    <s v="3113408651"/>
    <x v="1929"/>
    <x v="33"/>
    <s v="900051480001980621"/>
    <x v="33"/>
    <x v="4"/>
    <s v="Revisor Instalac. Regadas Oriente"/>
    <x v="0"/>
    <x v="0"/>
    <x v="0"/>
    <x v="1925"/>
    <s v="2 días 11:13"/>
    <x v="1571"/>
    <x v="1"/>
    <s v="SIN DATO"/>
    <s v="SIN DATO"/>
    <s v="SIN DATO"/>
    <s v="SIN DATO"/>
    <n v="-75.336569999999995"/>
    <n v="6.0850280000000003"/>
    <s v="SUR-ENE"/>
    <x v="1"/>
    <s v="1"/>
    <x v="1"/>
  </r>
  <r>
    <x v="1938"/>
    <x v="1"/>
    <s v="NUEVO"/>
    <s v="ENECNX"/>
    <d v="2026-03-02T11:19:04"/>
    <x v="1927"/>
    <n v="51953886"/>
    <s v="OLIVA GLORIA AGUDELO CORREA"/>
    <s v="3326185"/>
    <s v="3107392943"/>
    <x v="1930"/>
    <x v="74"/>
    <s v="191245200745040001"/>
    <x v="73"/>
    <x v="3"/>
    <s v="SIN DATOS"/>
    <x v="1"/>
    <x v="1"/>
    <x v="4"/>
    <x v="1926"/>
    <s v="2 días 11:19"/>
    <x v="349"/>
    <x v="0"/>
    <s v="SIN DATO"/>
    <s v="SIN DATO"/>
    <s v="SIN DATO"/>
    <s v="SIN DATO"/>
    <n v="-76.149045000000001"/>
    <n v="5.8663309999999997"/>
    <s v="SUR-ENE"/>
    <x v="3"/>
    <s v="1"/>
    <x v="0"/>
  </r>
  <r>
    <x v="1939"/>
    <x v="0"/>
    <s v="NUEVO"/>
    <s v="ENEDOM"/>
    <d v="2026-03-02T11:19:36"/>
    <x v="1928"/>
    <n v="1128396212"/>
    <s v="NAYIVER ANDREA VELASQUEZ PEREZ"/>
    <s v="3372210"/>
    <s v="3059192612"/>
    <x v="1931"/>
    <x v="8"/>
    <s v="114005010000000004"/>
    <x v="8"/>
    <x v="2"/>
    <s v="Habilitación Viviendas Metrosur"/>
    <x v="0"/>
    <x v="0"/>
    <x v="3"/>
    <x v="1927"/>
    <s v="2 días 11:19"/>
    <x v="1572"/>
    <x v="1"/>
    <s v="SIN DATO"/>
    <s v="SIN DATO"/>
    <s v="SIN DATO"/>
    <s v="SIN DATO"/>
    <n v="-75.626138400000002"/>
    <n v="6.2053352100000003"/>
    <s v="SUR-ENE"/>
    <x v="0"/>
    <s v="1"/>
    <x v="1"/>
  </r>
  <r>
    <x v="1940"/>
    <x v="3"/>
    <s v="NUEVO"/>
    <s v="ENEMVI"/>
    <d v="2026-03-02T11:20:46"/>
    <x v="1929"/>
    <n v="1152701349"/>
    <s v="ANDREA ESTEFANIA AMAYA MAZO"/>
    <s v="SIN DATOS"/>
    <s v="3014775625"/>
    <x v="1932"/>
    <x v="8"/>
    <s v="045618111000020000"/>
    <x v="8"/>
    <x v="6"/>
    <s v="Mov Red Trans Dairo Gil"/>
    <x v="0"/>
    <x v="0"/>
    <x v="8"/>
    <x v="1928"/>
    <s v="2 días 11:20"/>
    <x v="1333"/>
    <x v="1"/>
    <s v="SIN DATO"/>
    <s v="SIN DATO"/>
    <s v="SIN DATO"/>
    <s v="SIN DATO"/>
    <n v="-75.642537410000003"/>
    <n v="6.1725807499999998"/>
    <s v="SUR-ENE"/>
    <x v="0"/>
    <s v="1"/>
    <x v="1"/>
  </r>
  <r>
    <x v="1941"/>
    <x v="0"/>
    <s v="NUEVO"/>
    <s v="ENERES"/>
    <d v="2026-03-02T11:21:02"/>
    <x v="1930"/>
    <n v="1036928336"/>
    <s v="JOSE DARLY MARTINEZ MARTINEZ"/>
    <s v="SIN DATOS"/>
    <s v="3145427917"/>
    <x v="1933"/>
    <x v="23"/>
    <s v="900056150002003391"/>
    <x v="23"/>
    <x v="1"/>
    <s v="Revisor Instalac. Regadas Oriente"/>
    <x v="0"/>
    <x v="0"/>
    <x v="0"/>
    <x v="1929"/>
    <s v="2 días 11:21"/>
    <x v="1573"/>
    <x v="1"/>
    <s v="SIN DATO"/>
    <s v="SIN DATO"/>
    <s v="SIN DATO"/>
    <s v="SIN DATO"/>
    <n v="-75.374124460000004"/>
    <n v="6.1610930499999998"/>
    <s v="SUR-ENE"/>
    <x v="1"/>
    <s v="1"/>
    <x v="1"/>
  </r>
  <r>
    <x v="1942"/>
    <x v="1"/>
    <s v="NUEVO"/>
    <s v="ENECNX"/>
    <d v="2026-03-02T11:21:24"/>
    <x v="1931"/>
    <n v="22233594"/>
    <s v="EDY DEL SOCORRO JARAMILLO ALZATE"/>
    <s v="SIN DATOS"/>
    <s v="3116378997"/>
    <x v="1934"/>
    <x v="26"/>
    <s v="190858100177760000"/>
    <x v="26"/>
    <x v="3"/>
    <s v="Region Nordeste"/>
    <x v="0"/>
    <x v="0"/>
    <x v="4"/>
    <x v="1930"/>
    <s v="2 días 11:21"/>
    <x v="105"/>
    <x v="0"/>
    <s v="SIN DATO"/>
    <s v="SIN DATO"/>
    <s v="SIN DATO"/>
    <s v="SIN DATO"/>
    <n v="-74.799954720000002"/>
    <n v="6.7699979199999998"/>
    <s v="SUR-ENE"/>
    <x v="2"/>
    <s v="1"/>
    <x v="0"/>
  </r>
  <r>
    <x v="1943"/>
    <x v="1"/>
    <s v="NUEVO"/>
    <s v="ENECNX"/>
    <d v="2026-03-02T11:23:18"/>
    <x v="1932"/>
    <n v="800153993"/>
    <s v="COMUNICACION CELULAR COMCEL"/>
    <s v="3423137"/>
    <s v="3115571616"/>
    <x v="1935"/>
    <x v="8"/>
    <s v="057618005002990000"/>
    <x v="8"/>
    <x v="3"/>
    <s v="Revisor Puntos de Conexión Metrosur"/>
    <x v="0"/>
    <x v="0"/>
    <x v="4"/>
    <x v="1931"/>
    <s v="2 días 11:23"/>
    <x v="671"/>
    <x v="0"/>
    <s v="SIN DATO"/>
    <s v="SIN DATO"/>
    <s v="SIN DATO"/>
    <s v="SIN DATO"/>
    <n v="-75.576030000000003"/>
    <n v="6.2744989999999996"/>
    <s v="SUR-ENE"/>
    <x v="0"/>
    <s v="1"/>
    <x v="0"/>
  </r>
  <r>
    <x v="1944"/>
    <x v="0"/>
    <s v="NUEVO"/>
    <s v="ENERES"/>
    <d v="2026-03-02T11:26:03"/>
    <x v="1933"/>
    <n v="32515581"/>
    <s v="MARTHA CECILIA GARCIA DUQUE"/>
    <s v="SIN DATOS"/>
    <s v="3195821579"/>
    <x v="1936"/>
    <x v="4"/>
    <s v="181055601700000001"/>
    <x v="4"/>
    <x v="1"/>
    <s v="Revisor Instalac. Regadas Oriente"/>
    <x v="1"/>
    <x v="0"/>
    <x v="1"/>
    <x v="1932"/>
    <s v="2 días 11:26"/>
    <x v="1574"/>
    <x v="1"/>
    <s v="SIN DATO"/>
    <s v="SIN DATO"/>
    <s v="SIN DATO"/>
    <s v="SIN DATO"/>
    <n v="-75.218955170000001"/>
    <n v="6.1872307199999996"/>
    <s v="SUR-ENE"/>
    <x v="1"/>
    <s v="1"/>
    <x v="1"/>
  </r>
  <r>
    <x v="1945"/>
    <x v="1"/>
    <s v="NUEVO"/>
    <s v="ENECNX"/>
    <d v="2026-03-02T11:27:22"/>
    <x v="1934"/>
    <n v="800153993"/>
    <s v="COMUNICACION CELULAR COMCEL"/>
    <s v="3423137"/>
    <s v="3115571616"/>
    <x v="1935"/>
    <x v="8"/>
    <s v="057618005002990000"/>
    <x v="8"/>
    <x v="3"/>
    <s v="Revisor Puntos de Conexión Metrosur"/>
    <x v="0"/>
    <x v="0"/>
    <x v="4"/>
    <x v="1933"/>
    <s v="2 días 11:27"/>
    <x v="1575"/>
    <x v="0"/>
    <s v="SIN DATO"/>
    <s v="SIN DATO"/>
    <s v="SIN DATO"/>
    <s v="SIN DATO"/>
    <n v="-75.576030000000003"/>
    <n v="6.2744989999999996"/>
    <s v="SUR-ENE"/>
    <x v="0"/>
    <s v="1"/>
    <x v="0"/>
  </r>
  <r>
    <x v="1946"/>
    <x v="0"/>
    <s v="NUEVO"/>
    <s v="ENEDOM"/>
    <d v="2026-03-02T11:28:26"/>
    <x v="1935"/>
    <n v="21908371"/>
    <s v="MARIA DEL CONSUELO HINCAPIE HINCAPIE"/>
    <s v="SIN DATOS"/>
    <s v="3146201919"/>
    <x v="1937"/>
    <x v="4"/>
    <s v="370017009000420004"/>
    <x v="4"/>
    <x v="2"/>
    <s v="Habilitación Viviendas Oriente"/>
    <x v="1"/>
    <x v="0"/>
    <x v="6"/>
    <x v="1934"/>
    <s v="2 días 11:28"/>
    <x v="1576"/>
    <x v="1"/>
    <s v="SIN DATO"/>
    <s v="SIN DATO"/>
    <s v="SIN DATO"/>
    <s v="SIN DATO"/>
    <n v="-75.220904683999905"/>
    <n v="6.2470431240000703"/>
    <s v="SUR-ENE"/>
    <x v="1"/>
    <s v="1"/>
    <x v="1"/>
  </r>
  <r>
    <x v="1947"/>
    <x v="2"/>
    <s v="NUEVO"/>
    <s v="ENENOR"/>
    <d v="2026-03-02T11:32:01"/>
    <x v="1936"/>
    <n v="70140401"/>
    <s v="JUAN DAVID PEREZ RESTRREPO"/>
    <s v="SIN DATOS"/>
    <s v="3117199732"/>
    <x v="1938"/>
    <x v="58"/>
    <s v="190690200695360002"/>
    <x v="57"/>
    <x v="4"/>
    <s v="Region Nordeste"/>
    <x v="1"/>
    <x v="0"/>
    <x v="1"/>
    <x v="1935"/>
    <s v="2 días 11:32"/>
    <x v="1577"/>
    <x v="1"/>
    <s v="SIN DATO"/>
    <s v="SIN DATO"/>
    <s v="SIN DATO"/>
    <s v="SIN DATO"/>
    <n v="-75.170116550000003"/>
    <n v="6.4898296200000001"/>
    <s v="SUR-ENE"/>
    <x v="2"/>
    <s v="1"/>
    <x v="1"/>
  </r>
  <r>
    <x v="1948"/>
    <x v="0"/>
    <s v="NUEVO"/>
    <s v="ENERES"/>
    <d v="2026-03-02T11:33:24"/>
    <x v="1937"/>
    <n v="98586750"/>
    <s v="HERNAN DARIO GIRALDO HINCAPIE"/>
    <s v="SIN DATOS"/>
    <s v="3127366564"/>
    <x v="1939"/>
    <x v="38"/>
    <s v="176057562800000005"/>
    <x v="37"/>
    <x v="1"/>
    <s v="Revisor Instalac. Regadas Oriente"/>
    <x v="1"/>
    <x v="0"/>
    <x v="1"/>
    <x v="1936"/>
    <s v="2 días 11:33"/>
    <x v="1578"/>
    <x v="1"/>
    <s v="SIN DATO"/>
    <s v="SIN DATO"/>
    <s v="SIN DATO"/>
    <s v="SIN DATO"/>
    <n v="-75.144537"/>
    <n v="6.2505986699999996"/>
    <s v="SUR-ENE"/>
    <x v="1"/>
    <s v="1"/>
    <x v="1"/>
  </r>
  <r>
    <x v="1949"/>
    <x v="0"/>
    <s v="NUEVO"/>
    <s v="ENERES"/>
    <d v="2026-03-02T11:33:33"/>
    <x v="1938"/>
    <n v="26328979"/>
    <s v="ESMERALDA  RAMIREZ HINESTROZA"/>
    <s v="2147253"/>
    <s v="3137133193"/>
    <x v="1940"/>
    <x v="8"/>
    <s v="054019509400310001"/>
    <x v="8"/>
    <x v="1"/>
    <s v="Revisor Instal. Regadas Metrosur"/>
    <x v="0"/>
    <x v="0"/>
    <x v="0"/>
    <x v="1937"/>
    <s v="2 días 11:33"/>
    <x v="1579"/>
    <x v="1"/>
    <s v="SIN DATO"/>
    <s v="SIN DATO"/>
    <s v="SIN DATO"/>
    <s v="SIN DATO"/>
    <n v="-75.539161429999993"/>
    <n v="6.2321074999999997"/>
    <s v="SUR-ENE"/>
    <x v="0"/>
    <s v="1"/>
    <x v="1"/>
  </r>
  <r>
    <x v="1950"/>
    <x v="0"/>
    <s v="NUEVO"/>
    <s v="ENERES"/>
    <d v="2026-03-02T11:33:58"/>
    <x v="1939"/>
    <n v="70950161"/>
    <s v="JAVIER HUMBERTO ZULUAGA GIRALDO"/>
    <s v="SIN DATOS"/>
    <s v="3044859594"/>
    <x v="1941"/>
    <x v="4"/>
    <s v="181038951000000001"/>
    <x v="4"/>
    <x v="1"/>
    <s v="Revisor Instalac. Regadas Oriente"/>
    <x v="1"/>
    <x v="0"/>
    <x v="1"/>
    <x v="1938"/>
    <s v="2 días 11:33"/>
    <x v="1578"/>
    <x v="1"/>
    <s v="SIN DATO"/>
    <s v="SIN DATO"/>
    <s v="SIN DATO"/>
    <s v="SIN DATO"/>
    <n v="-75.242357630000001"/>
    <n v="6.27414103"/>
    <s v="SUR-ENE"/>
    <x v="1"/>
    <s v="1"/>
    <x v="1"/>
  </r>
  <r>
    <x v="1951"/>
    <x v="0"/>
    <s v="NUEVO"/>
    <s v="ENEDOM"/>
    <d v="2026-03-02T11:36:34"/>
    <x v="1940"/>
    <n v="43455529"/>
    <s v="MARIA MARYORY GRISALES GIRALDO"/>
    <s v="4982249"/>
    <s v="3114459780"/>
    <x v="1942"/>
    <x v="8"/>
    <s v="055128006530430301"/>
    <x v="8"/>
    <x v="2"/>
    <s v="Habilitación Viviendas Metrosur"/>
    <x v="0"/>
    <x v="0"/>
    <x v="3"/>
    <x v="1939"/>
    <s v="2 días 11:36"/>
    <x v="1580"/>
    <x v="1"/>
    <s v="SIN DATO"/>
    <s v="SIN DATO"/>
    <s v="SIN DATO"/>
    <s v="SIN DATO"/>
    <n v="-75.540483330000001"/>
    <n v="6.24306333"/>
    <s v="SUR-ENE"/>
    <x v="0"/>
    <s v="1"/>
    <x v="1"/>
  </r>
  <r>
    <x v="1952"/>
    <x v="3"/>
    <s v="NUEVO"/>
    <s v="ENEMVI"/>
    <d v="2026-03-02T11:39:34"/>
    <x v="1941"/>
    <n v="1036392985"/>
    <s v="FAUSTO QUINTERO GALLEGO"/>
    <s v="SIN DATOS"/>
    <s v="3502317674"/>
    <x v="1943"/>
    <x v="43"/>
    <s v="190755100133200000"/>
    <x v="42"/>
    <x v="6"/>
    <s v="ORIENTE-RMRT-Edwin F. Feria Torres"/>
    <x v="0"/>
    <x v="0"/>
    <x v="8"/>
    <x v="1940"/>
    <s v="2 días 11:39"/>
    <x v="1581"/>
    <x v="1"/>
    <s v="SIN DATO"/>
    <s v="SIN DATO"/>
    <s v="SIN DATO"/>
    <s v="SIN DATO"/>
    <n v="-74.829369880000002"/>
    <n v="5.8366995299999997"/>
    <s v="SUR-ENE"/>
    <x v="1"/>
    <s v="1"/>
    <x v="1"/>
  </r>
  <r>
    <x v="1953"/>
    <x v="0"/>
    <s v="NUEVO"/>
    <s v="ENERES"/>
    <d v="2026-03-02T11:41:39"/>
    <x v="1942"/>
    <n v="901928605"/>
    <s v="HOLDING EL PERPETUO SOCORRO SAS"/>
    <s v="SIN DATOS"/>
    <s v="3136200693"/>
    <x v="1944"/>
    <x v="22"/>
    <s v="190607200460378052"/>
    <x v="22"/>
    <x v="1"/>
    <s v="Revisor Instalac. Regadas Oriente"/>
    <x v="1"/>
    <x v="0"/>
    <x v="1"/>
    <x v="1941"/>
    <s v="2 días 11:41"/>
    <x v="1582"/>
    <x v="1"/>
    <s v="SIN DATO"/>
    <s v="SIN DATO"/>
    <s v="SIN DATO"/>
    <s v="SIN DATO"/>
    <n v="-75.486633920000003"/>
    <n v="6.0356180699999999"/>
    <s v="SUR-ENE"/>
    <x v="1"/>
    <s v="1"/>
    <x v="1"/>
  </r>
  <r>
    <x v="1954"/>
    <x v="3"/>
    <s v="NUEVO"/>
    <s v="ENEMVI"/>
    <d v="2026-03-02T11:47:53"/>
    <x v="1943"/>
    <n v="43793873"/>
    <s v="ANA DEL SOCORRO IRAL"/>
    <s v="SIN DATOS"/>
    <s v="3238080076"/>
    <x v="1945"/>
    <x v="7"/>
    <s v="190318203235400000"/>
    <x v="7"/>
    <x v="6"/>
    <s v="ORIENTE-RMRT-Edwin F. Feria Torres"/>
    <x v="1"/>
    <x v="0"/>
    <x v="5"/>
    <x v="1942"/>
    <s v="2 días 11:47"/>
    <x v="1583"/>
    <x v="1"/>
    <s v="SIN DATO"/>
    <s v="SIN DATO"/>
    <s v="SIN DATO"/>
    <s v="SIN DATO"/>
    <n v="-75.460021530000006"/>
    <n v="6.2887826699999998"/>
    <s v="SUR-ENE"/>
    <x v="1"/>
    <s v="1"/>
    <x v="1"/>
  </r>
  <r>
    <x v="1955"/>
    <x v="0"/>
    <s v="NUEVO"/>
    <s v="ENEDOM"/>
    <d v="2026-03-02T11:48:04"/>
    <x v="1944"/>
    <n v="21657436"/>
    <s v="EDILMA DE JESUS SOTO PAMPLONA"/>
    <s v="SIN DATOS"/>
    <s v="3105916058"/>
    <x v="1946"/>
    <x v="8"/>
    <s v="055027005601180000"/>
    <x v="8"/>
    <x v="2"/>
    <s v="Habilitación Viviendas Metrosur"/>
    <x v="0"/>
    <x v="0"/>
    <x v="3"/>
    <x v="1943"/>
    <s v="2 días 11:48"/>
    <x v="1584"/>
    <x v="1"/>
    <s v="SIN DATO"/>
    <s v="SIN DATO"/>
    <s v="SIN DATO"/>
    <s v="SIN DATO"/>
    <n v="-75.531368860000001"/>
    <n v="6.2378333499999998"/>
    <s v="SUR-ENE"/>
    <x v="0"/>
    <s v="1"/>
    <x v="1"/>
  </r>
  <r>
    <x v="1956"/>
    <x v="1"/>
    <s v="NUEVO"/>
    <s v="ENECNX"/>
    <d v="2026-03-02T11:51:20"/>
    <x v="1945"/>
    <n v="1037236613"/>
    <s v="ISABEL CRISTINA VILLEGAS"/>
    <s v="SIN DATOS"/>
    <s v="3502317674"/>
    <x v="1947"/>
    <x v="38"/>
    <s v="382219009000180000"/>
    <x v="37"/>
    <x v="3"/>
    <s v="Revisor Punto de Conexión Oriente"/>
    <x v="0"/>
    <x v="0"/>
    <x v="4"/>
    <x v="785"/>
    <s v="2 días 11:51"/>
    <x v="676"/>
    <x v="0"/>
    <s v="SIN DATO"/>
    <s v="SIN DATO"/>
    <s v="SIN DATO"/>
    <s v="SIN DATO"/>
    <n v="-75.161231119999997"/>
    <n v="6.2331364799999998"/>
    <s v="SUR-ENE"/>
    <x v="1"/>
    <s v="1"/>
    <x v="0"/>
  </r>
  <r>
    <x v="1957"/>
    <x v="0"/>
    <s v="NUEVO"/>
    <s v="ENEDOM"/>
    <d v="2026-03-02T11:56:32"/>
    <x v="1946"/>
    <n v="3448279"/>
    <s v="LUIS HORACIO SOTO CIRO"/>
    <s v="SIN DATOS"/>
    <s v="3105916058"/>
    <x v="1948"/>
    <x v="8"/>
    <s v="055027005601160000"/>
    <x v="8"/>
    <x v="2"/>
    <s v="Habilitación Viviendas Metrosur"/>
    <x v="0"/>
    <x v="0"/>
    <x v="3"/>
    <x v="1944"/>
    <s v="2 días 11:56"/>
    <x v="745"/>
    <x v="1"/>
    <s v="SIN DATO"/>
    <s v="SIN DATO"/>
    <s v="SIN DATO"/>
    <s v="SIN DATO"/>
    <n v="-75.531368860000001"/>
    <n v="6.2378333499999998"/>
    <s v="SUR-ENE"/>
    <x v="0"/>
    <s v="1"/>
    <x v="1"/>
  </r>
  <r>
    <x v="1958"/>
    <x v="3"/>
    <s v="NUEVO"/>
    <s v="ENEMVI"/>
    <d v="2026-03-02T12:00:21"/>
    <x v="1947"/>
    <n v="32406260"/>
    <s v="AURA ROSA MIRANDA"/>
    <s v="5064574"/>
    <s v="3042739331"/>
    <x v="1949"/>
    <x v="8"/>
    <s v="052727003000390000"/>
    <x v="8"/>
    <x v="6"/>
    <s v="METR Mov Red Trans Anderson Castaño"/>
    <x v="0"/>
    <x v="0"/>
    <x v="8"/>
    <x v="1945"/>
    <s v="2 días 12:00"/>
    <x v="1585"/>
    <x v="1"/>
    <s v="SIN DATO"/>
    <s v="SIN DATO"/>
    <s v="SIN DATO"/>
    <s v="SIN DATO"/>
    <n v="-75.597574300000005"/>
    <n v="6.2267015900000002"/>
    <s v="SUR-ENE"/>
    <x v="0"/>
    <s v="1"/>
    <x v="1"/>
  </r>
  <r>
    <x v="1959"/>
    <x v="0"/>
    <s v="NUEVO"/>
    <s v="ENEDOM"/>
    <d v="2026-03-02T12:03:38"/>
    <x v="1948"/>
    <n v="1035302964"/>
    <s v="JUAN DIEGO MAZO GUISAO"/>
    <s v="SIN DATOS"/>
    <s v="3042420698"/>
    <x v="1950"/>
    <x v="55"/>
    <s v="190138200399901007"/>
    <x v="54"/>
    <x v="2"/>
    <s v="SIN DATOS"/>
    <x v="1"/>
    <x v="1"/>
    <x v="6"/>
    <x v="1946"/>
    <s v="2 días 12:03"/>
    <x v="1586"/>
    <x v="1"/>
    <s v="SIN DATO"/>
    <s v="SIN DATO"/>
    <s v="SIN DATO"/>
    <s v="SIN DATO"/>
    <n v="-76.035176000000007"/>
    <n v="6.7606080000000004"/>
    <s v="SUR-ENE"/>
    <x v="4"/>
    <s v="1"/>
    <x v="1"/>
  </r>
  <r>
    <x v="1960"/>
    <x v="3"/>
    <s v="NUEVO"/>
    <s v="ENEMVI"/>
    <d v="2026-03-02T12:05:07"/>
    <x v="1949"/>
    <n v="43485053"/>
    <s v="BERTA INES CARDONA ROLDAN"/>
    <s v="SIN DATOS"/>
    <s v="3122509534"/>
    <x v="1951"/>
    <x v="73"/>
    <s v="190840200201357000"/>
    <x v="72"/>
    <x v="6"/>
    <s v="SIN DATOS"/>
    <x v="1"/>
    <x v="1"/>
    <x v="5"/>
    <x v="1947"/>
    <s v="2 días 12:05"/>
    <x v="1587"/>
    <x v="1"/>
    <s v="SIN DATO"/>
    <s v="SIN DATO"/>
    <s v="SIN DATO"/>
    <s v="SIN DATO"/>
    <n v="-76.134004000000004"/>
    <n v="6.8605850000000004"/>
    <s v="SUR-ENE"/>
    <x v="4"/>
    <s v="1"/>
    <x v="1"/>
  </r>
  <r>
    <x v="1961"/>
    <x v="1"/>
    <s v="NUEVO"/>
    <s v="ENECNX"/>
    <d v="2026-03-02T12:06:50"/>
    <x v="1950"/>
    <n v="901237943"/>
    <s v="COMERCIALIZADORA MOTO X S.A.S."/>
    <s v="SIN DATOS"/>
    <s v="3147842557"/>
    <x v="1952"/>
    <x v="8"/>
    <s v="054526309001300701"/>
    <x v="8"/>
    <x v="3"/>
    <s v="Revisor Puntos de Conexión Metrosur"/>
    <x v="0"/>
    <x v="0"/>
    <x v="4"/>
    <x v="1948"/>
    <s v="2 días 12:06"/>
    <x v="1588"/>
    <x v="0"/>
    <s v="SIN DATO"/>
    <s v="SIN DATO"/>
    <s v="SIN DATO"/>
    <s v="SIN DATO"/>
    <n v="-75.574593910000004"/>
    <n v="6.2523778300000004"/>
    <s v="SUR-ENE"/>
    <x v="0"/>
    <s v="1"/>
    <x v="0"/>
  </r>
  <r>
    <x v="1962"/>
    <x v="1"/>
    <s v="NUEVO"/>
    <s v="ENECNX"/>
    <d v="2026-03-02T12:07:09"/>
    <x v="1951"/>
    <n v="1001506582"/>
    <s v="HECTOR ALEJANDRO BEDOYA VASQUEZ"/>
    <s v="SIN DATOS"/>
    <s v="3114762063"/>
    <x v="1953"/>
    <x v="8"/>
    <s v="045517007000050000"/>
    <x v="8"/>
    <x v="3"/>
    <s v="Revisor Puntos de Conexión Metrosur"/>
    <x v="0"/>
    <x v="0"/>
    <x v="4"/>
    <x v="1949"/>
    <s v="2 días 12:07"/>
    <x v="1589"/>
    <x v="0"/>
    <s v="SIN DATO"/>
    <s v="SIN DATO"/>
    <s v="SIN DATO"/>
    <s v="SIN DATO"/>
    <n v="-75.638582999999997"/>
    <n v="6.1741529999999996"/>
    <s v="SUR-ENE"/>
    <x v="0"/>
    <s v="1"/>
    <x v="0"/>
  </r>
  <r>
    <x v="1963"/>
    <x v="0"/>
    <s v="NUEVO"/>
    <s v="ENERES"/>
    <d v="2026-03-02T12:10:13"/>
    <x v="1952"/>
    <n v="71794693"/>
    <s v="PABLO RAFAEL CARVAJAL OSPINA"/>
    <s v="SIN DATOS"/>
    <s v="3113077745"/>
    <x v="1954"/>
    <x v="42"/>
    <s v="190190200946120001"/>
    <x v="41"/>
    <x v="1"/>
    <s v="Region Nordeste"/>
    <x v="1"/>
    <x v="0"/>
    <x v="1"/>
    <x v="1950"/>
    <s v="2 días 12:10"/>
    <x v="1590"/>
    <x v="1"/>
    <s v="SIN DATO"/>
    <s v="SIN DATO"/>
    <s v="SIN DATO"/>
    <s v="SIN DATO"/>
    <n v="-75.044870970000005"/>
    <n v="6.53713297"/>
    <s v="SUR-ENE"/>
    <x v="2"/>
    <s v="1"/>
    <x v="1"/>
  </r>
  <r>
    <x v="1964"/>
    <x v="0"/>
    <s v="NUEVO"/>
    <s v="ENERES"/>
    <d v="2026-03-02T12:14:32"/>
    <x v="1953"/>
    <n v="15426323"/>
    <s v="IGNACIO DE JESUS RAMIREZ RENDON"/>
    <s v="5622789"/>
    <s v="3128218608"/>
    <x v="1955"/>
    <x v="23"/>
    <s v="190616200271216001"/>
    <x v="23"/>
    <x v="1"/>
    <s v="Revisor Instalac. Regadas Oriente"/>
    <x v="1"/>
    <x v="0"/>
    <x v="1"/>
    <x v="1951"/>
    <s v="2 días 12:14"/>
    <x v="202"/>
    <x v="1"/>
    <s v="SIN DATO"/>
    <s v="SIN DATO"/>
    <s v="SIN DATO"/>
    <s v="SIN DATO"/>
    <n v="-75.363067560000005"/>
    <n v="6.2267227299999997"/>
    <s v="SUR-ENE"/>
    <x v="1"/>
    <s v="1"/>
    <x v="1"/>
  </r>
  <r>
    <x v="1965"/>
    <x v="0"/>
    <s v="NUEVO"/>
    <s v="ENEDOM"/>
    <d v="2026-03-02T12:14:42"/>
    <x v="1954"/>
    <n v="43630917"/>
    <s v="BERTA NELLY ARISTIZABAL SOTO"/>
    <s v="2270279"/>
    <s v="3136701391"/>
    <x v="1956"/>
    <x v="8"/>
    <s v="055026105800050301"/>
    <x v="8"/>
    <x v="2"/>
    <s v="Habilitación Viviendas Metrosur"/>
    <x v="0"/>
    <x v="0"/>
    <x v="3"/>
    <x v="1952"/>
    <s v="2 días 12:14"/>
    <x v="1591"/>
    <x v="1"/>
    <s v="SIN DATO"/>
    <s v="SIN DATO"/>
    <s v="SIN DATO"/>
    <s v="SIN DATO"/>
    <n v="-75.530191430000002"/>
    <n v="6.2377554399999999"/>
    <s v="SUR-ENE"/>
    <x v="0"/>
    <s v="1"/>
    <x v="1"/>
  </r>
  <r>
    <x v="1966"/>
    <x v="3"/>
    <s v="NUEVO"/>
    <s v="ENEMVI"/>
    <d v="2026-03-02T12:14:54"/>
    <x v="1955"/>
    <n v="43682838"/>
    <s v="MARY LUZ GIL RAMIREZ"/>
    <s v="SIN DATOS"/>
    <s v="3207460783"/>
    <x v="1957"/>
    <x v="37"/>
    <s v="161050800000000000"/>
    <x v="36"/>
    <x v="6"/>
    <s v="Mov Red Trans Dairo Gil"/>
    <x v="1"/>
    <x v="0"/>
    <x v="5"/>
    <x v="1953"/>
    <s v="2 días 12:14"/>
    <x v="1592"/>
    <x v="1"/>
    <s v="SIN DATO"/>
    <s v="SIN DATO"/>
    <s v="SIN DATO"/>
    <s v="SIN DATO"/>
    <n v="-75.646484259999994"/>
    <n v="6.0615031899999998"/>
    <s v="SUR-ENE"/>
    <x v="0"/>
    <s v="1"/>
    <x v="1"/>
  </r>
  <r>
    <x v="1967"/>
    <x v="3"/>
    <s v="NUEVO"/>
    <s v="ENEMVI"/>
    <d v="2026-03-02T12:16:02"/>
    <x v="1956"/>
    <n v="1039473120"/>
    <s v="HEIDY ALEJANDRA ARANGO LOPEZ"/>
    <s v="4175773"/>
    <s v="3058592467"/>
    <x v="1958"/>
    <x v="0"/>
    <s v="163008500000000000"/>
    <x v="0"/>
    <x v="6"/>
    <s v="Mov Red Trans Dairo Gil"/>
    <x v="0"/>
    <x v="0"/>
    <x v="8"/>
    <x v="1954"/>
    <s v="2 días 12:16"/>
    <x v="1593"/>
    <x v="1"/>
    <s v="SIN DATO"/>
    <s v="SIN DATO"/>
    <s v="SIN DATO"/>
    <s v="SIN DATO"/>
    <n v="-75.606680260000005"/>
    <n v="6.1928897300000001"/>
    <s v="SUR-ENE"/>
    <x v="0"/>
    <s v="1"/>
    <x v="1"/>
  </r>
  <r>
    <x v="1968"/>
    <x v="0"/>
    <s v="NUEVO"/>
    <s v="ENEDOM"/>
    <d v="2026-03-02T12:27:04"/>
    <x v="1957"/>
    <n v="1017126164"/>
    <s v="MARIA EUDALEICI LONDOÑO POSADA"/>
    <s v="SIN DATOS"/>
    <s v="3127399823"/>
    <x v="1959"/>
    <x v="8"/>
    <s v="136029902864200009"/>
    <x v="8"/>
    <x v="2"/>
    <s v="Habilitación Viviendas Metrosur"/>
    <x v="0"/>
    <x v="0"/>
    <x v="3"/>
    <x v="1955"/>
    <s v="2 días 12:27"/>
    <x v="1594"/>
    <x v="1"/>
    <s v="SIN DATO"/>
    <s v="SIN DATO"/>
    <s v="SIN DATO"/>
    <s v="SIN DATO"/>
    <n v="-75.611545410000005"/>
    <n v="6.27264292"/>
    <s v="SUR-ENE"/>
    <x v="0"/>
    <s v="1"/>
    <x v="1"/>
  </r>
  <r>
    <x v="1969"/>
    <x v="3"/>
    <s v="NUEVO"/>
    <s v="ENEMVI"/>
    <d v="2026-03-02T12:29:12"/>
    <x v="1958"/>
    <n v="3396439"/>
    <s v="JHON ENRIQUE VARGAS SILVA"/>
    <s v="SIN DATOS"/>
    <s v="3135250706"/>
    <x v="1960"/>
    <x v="40"/>
    <s v="190042200964472000"/>
    <x v="39"/>
    <x v="6"/>
    <s v="SIN DATOS"/>
    <x v="1"/>
    <x v="1"/>
    <x v="5"/>
    <x v="1956"/>
    <s v="2 días 12:29"/>
    <x v="1595"/>
    <x v="1"/>
    <s v="SIN DATO"/>
    <s v="SIN DATO"/>
    <s v="SIN DATO"/>
    <s v="SIN DATO"/>
    <n v="-75.867368900000002"/>
    <n v="6.5551172800000002"/>
    <s v="SUR-ENE"/>
    <x v="4"/>
    <s v="1"/>
    <x v="1"/>
  </r>
  <r>
    <x v="1970"/>
    <x v="0"/>
    <s v="NUEVO"/>
    <s v="ENERES"/>
    <d v="2026-03-02T12:32:38"/>
    <x v="1959"/>
    <n v="5006897"/>
    <s v="JAVIER DE JESUS PINEDA JARAMILLO"/>
    <s v="SIN DATOS"/>
    <s v="3146631278"/>
    <x v="1961"/>
    <x v="8"/>
    <s v="056410100001000000"/>
    <x v="8"/>
    <x v="1"/>
    <s v="Revisor Instal. Regadas Metrosur"/>
    <x v="0"/>
    <x v="0"/>
    <x v="0"/>
    <x v="1957"/>
    <s v="2 días 12:32"/>
    <x v="1596"/>
    <x v="1"/>
    <s v="SIN DATO"/>
    <s v="SIN DATO"/>
    <s v="SIN DATO"/>
    <s v="SIN DATO"/>
    <n v="-75.557037890000004"/>
    <n v="6.2538003599999996"/>
    <s v="SUR-ENE"/>
    <x v="0"/>
    <s v="1"/>
    <x v="1"/>
  </r>
  <r>
    <x v="1971"/>
    <x v="3"/>
    <s v="NUEVO"/>
    <s v="ENEMVI"/>
    <d v="2026-03-02T12:48:25"/>
    <x v="1960"/>
    <n v="42973654"/>
    <s v="LUZ ELENA FERRO VELASQUEZ"/>
    <s v="SIN DATOS"/>
    <s v="3113083096"/>
    <x v="1962"/>
    <x v="22"/>
    <s v="190607200471500000"/>
    <x v="22"/>
    <x v="6"/>
    <s v="ORIENTE-RMRT-Edwin F. Feria Torres"/>
    <x v="1"/>
    <x v="0"/>
    <x v="5"/>
    <x v="1958"/>
    <s v="2 días 12:48"/>
    <x v="1597"/>
    <x v="1"/>
    <s v="SIN DATO"/>
    <s v="SIN DATO"/>
    <s v="SIN DATO"/>
    <s v="SIN DATO"/>
    <n v="-75.478735"/>
    <n v="6.0342979999999997"/>
    <s v="SUR-ENE"/>
    <x v="1"/>
    <s v="1"/>
    <x v="1"/>
  </r>
  <r>
    <x v="1972"/>
    <x v="0"/>
    <s v="NUEVO"/>
    <s v="ENERES"/>
    <d v="2026-03-02T12:57:12"/>
    <x v="1961"/>
    <n v="71260720"/>
    <s v="ARBEY RAMIREZ OCAMPO"/>
    <s v="SIN DATOS"/>
    <s v="3044748528"/>
    <x v="1963"/>
    <x v="8"/>
    <s v="083114209102050202"/>
    <x v="8"/>
    <x v="1"/>
    <s v="METROSUR Vin. Leg. Ref. Concentrada"/>
    <x v="0"/>
    <x v="0"/>
    <x v="0"/>
    <x v="1959"/>
    <s v="2 días 12:57"/>
    <x v="1598"/>
    <x v="1"/>
    <s v="SIN DATO"/>
    <s v="SIN DATO"/>
    <s v="SIN DATO"/>
    <s v="SIN DATO"/>
    <n v="-75.631849990000006"/>
    <n v="6.2492221700000004"/>
    <s v="SUR-ENE"/>
    <x v="0"/>
    <s v="1"/>
    <x v="1"/>
  </r>
  <r>
    <x v="1973"/>
    <x v="0"/>
    <s v="NUEVO"/>
    <s v="ENERES"/>
    <d v="2026-03-02T13:00:29"/>
    <x v="1962"/>
    <n v="71260720"/>
    <s v="ARBEY RAMIREZ OCAMPO"/>
    <s v="SIN DATOS"/>
    <s v="3044748528"/>
    <x v="1964"/>
    <x v="8"/>
    <s v="083114209102050401"/>
    <x v="8"/>
    <x v="1"/>
    <s v="METROSUR Vin. Leg. Ref. Concentrada"/>
    <x v="0"/>
    <x v="0"/>
    <x v="0"/>
    <x v="1960"/>
    <s v="2 días 13:00"/>
    <x v="1599"/>
    <x v="1"/>
    <s v="SIN DATO"/>
    <s v="SIN DATO"/>
    <s v="SIN DATO"/>
    <s v="SIN DATO"/>
    <n v="-75.631849990000006"/>
    <n v="6.2492221700000004"/>
    <s v="SUR-ENE"/>
    <x v="0"/>
    <s v="1"/>
    <x v="1"/>
  </r>
  <r>
    <x v="1974"/>
    <x v="0"/>
    <s v="NUEVO"/>
    <s v="ENERES"/>
    <d v="2026-03-02T13:00:31"/>
    <x v="1963"/>
    <n v="71260720"/>
    <s v="ARBEY RAMIREZ OCAMPO"/>
    <s v="SIN DATOS"/>
    <s v="3044748528"/>
    <x v="1965"/>
    <x v="8"/>
    <s v="083114209102050402"/>
    <x v="8"/>
    <x v="1"/>
    <s v="METROSUR Vin. Leg. Ref. Concentrada"/>
    <x v="0"/>
    <x v="0"/>
    <x v="0"/>
    <x v="1961"/>
    <s v="2 días 13:00"/>
    <x v="1599"/>
    <x v="1"/>
    <s v="SIN DATO"/>
    <s v="SIN DATO"/>
    <s v="SIN DATO"/>
    <s v="SIN DATO"/>
    <n v="-75.631849990000006"/>
    <n v="6.2492221700000004"/>
    <s v="SUR-ENE"/>
    <x v="0"/>
    <s v="1"/>
    <x v="1"/>
  </r>
  <r>
    <x v="1975"/>
    <x v="0"/>
    <s v="NUEVO"/>
    <s v="ENERES"/>
    <d v="2026-03-02T13:00:33"/>
    <x v="1964"/>
    <n v="71669920"/>
    <s v="ARMANDO MONTOYA GRANADA"/>
    <s v="SIN DATOS"/>
    <s v="3113485977"/>
    <x v="1966"/>
    <x v="8"/>
    <s v="055216005220470201"/>
    <x v="8"/>
    <x v="1"/>
    <s v="METROSUR Vin. Leg. Ref. Concentrada"/>
    <x v="0"/>
    <x v="0"/>
    <x v="0"/>
    <x v="1962"/>
    <s v="2 días 13:00"/>
    <x v="1599"/>
    <x v="1"/>
    <s v="SIN DATO"/>
    <s v="SIN DATO"/>
    <s v="SIN DATO"/>
    <s v="SIN DATO"/>
    <n v="-75.546823849999996"/>
    <n v="6.2452185099999999"/>
    <s v="SUR-ENE"/>
    <x v="0"/>
    <s v="1"/>
    <x v="1"/>
  </r>
  <r>
    <x v="1976"/>
    <x v="0"/>
    <s v="NUEVO"/>
    <s v="ENERES"/>
    <d v="2026-03-02T13:00:52"/>
    <x v="1965"/>
    <n v="71260720"/>
    <s v="ARBEY RAMIREZ OCAMPO"/>
    <s v="SIN DATOS"/>
    <s v="3044748528"/>
    <x v="1967"/>
    <x v="8"/>
    <s v="083114209102050201"/>
    <x v="8"/>
    <x v="1"/>
    <s v="METROSUR Vin. Leg. Ref. Concentrada"/>
    <x v="0"/>
    <x v="0"/>
    <x v="0"/>
    <x v="1963"/>
    <s v="2 días 13:00"/>
    <x v="1599"/>
    <x v="1"/>
    <s v="SIN DATO"/>
    <s v="SIN DATO"/>
    <s v="SIN DATO"/>
    <s v="SIN DATO"/>
    <n v="-75.631849990000006"/>
    <n v="6.2492221700000004"/>
    <s v="SUR-ENE"/>
    <x v="0"/>
    <s v="1"/>
    <x v="1"/>
  </r>
  <r>
    <x v="1977"/>
    <x v="1"/>
    <s v="NUEVO"/>
    <s v="ENECNX"/>
    <d v="2026-03-02T13:04:56"/>
    <x v="1966"/>
    <n v="3556346"/>
    <s v="LUIS EDUARDO LONDOÑO POSADA"/>
    <s v="5056203"/>
    <s v="3207017511"/>
    <x v="1813"/>
    <x v="8"/>
    <s v="114000520000000000"/>
    <x v="8"/>
    <x v="3"/>
    <s v="Revisor Puntos de Conexión Metrosur"/>
    <x v="0"/>
    <x v="0"/>
    <x v="4"/>
    <x v="1964"/>
    <s v="2 días 13:04"/>
    <x v="1600"/>
    <x v="0"/>
    <s v="SIN DATO"/>
    <s v="SIN DATO"/>
    <s v="SIN DATO"/>
    <s v="SIN DATO"/>
    <n v="-75.610345589999994"/>
    <n v="6.2104205600000002"/>
    <s v="SUR-ENE"/>
    <x v="0"/>
    <s v="1"/>
    <x v="0"/>
  </r>
  <r>
    <x v="1978"/>
    <x v="0"/>
    <s v="NUEVO"/>
    <s v="ENEDOM"/>
    <d v="2026-03-02T13:08:23"/>
    <x v="1967"/>
    <n v="71599045"/>
    <s v="JOSE ALEXANDER PANIAGUA GAVIRIA"/>
    <s v="SIN DATOS"/>
    <s v="3003349469"/>
    <x v="1968"/>
    <x v="8"/>
    <s v="085220664002770000"/>
    <x v="8"/>
    <x v="2"/>
    <s v="Habilitación Viviendas Metrosur"/>
    <x v="0"/>
    <x v="0"/>
    <x v="3"/>
    <x v="1965"/>
    <s v="2 días 13:08"/>
    <x v="757"/>
    <x v="1"/>
    <s v="3/03/2026 16:27:43"/>
    <s v="EFECTIVO PARA HV"/>
    <s v="ORLANDO DE JESUS TORRES TORRES"/>
    <s v="HV más interna trafo 112024_x000a_Cr 12ff 54-275 ( INT 125)"/>
    <n v="-75.626012000000003"/>
    <n v="6.2721119999999999"/>
    <s v="SUR-ENE"/>
    <x v="0"/>
    <s v="1"/>
    <x v="1"/>
  </r>
  <r>
    <x v="1979"/>
    <x v="0"/>
    <s v="NUEVO"/>
    <s v="ENERES"/>
    <d v="2026-03-02T13:13:48"/>
    <x v="1968"/>
    <n v="71669920"/>
    <s v="ARMANDO MONTOYA GRANADA"/>
    <s v="SIN DATOS"/>
    <s v="3113485977"/>
    <x v="1969"/>
    <x v="8"/>
    <s v="055216005220470301"/>
    <x v="8"/>
    <x v="1"/>
    <s v="METROSUR Vin. Leg. Ref. Concentrada"/>
    <x v="0"/>
    <x v="0"/>
    <x v="0"/>
    <x v="1966"/>
    <s v="2 días 13:13"/>
    <x v="1601"/>
    <x v="1"/>
    <s v="SIN DATO"/>
    <s v="SIN DATO"/>
    <s v="SIN DATO"/>
    <s v="SIN DATO"/>
    <n v="-75.546823849999996"/>
    <n v="6.2452185099999999"/>
    <s v="SUR-ENE"/>
    <x v="0"/>
    <s v="1"/>
    <x v="1"/>
  </r>
  <r>
    <x v="1980"/>
    <x v="0"/>
    <s v="NUEVO"/>
    <s v="ENERES"/>
    <d v="2026-03-02T13:14:20"/>
    <x v="1969"/>
    <n v="71260720"/>
    <s v="ARBEY RAMIREZ OCAMPO"/>
    <s v="SIN DATOS"/>
    <s v="3044748528"/>
    <x v="1970"/>
    <x v="8"/>
    <s v="083114209102050302"/>
    <x v="8"/>
    <x v="1"/>
    <s v="METROSUR Vin. Leg. Ref. Concentrada"/>
    <x v="0"/>
    <x v="0"/>
    <x v="0"/>
    <x v="1967"/>
    <s v="2 días 13:14"/>
    <x v="1602"/>
    <x v="1"/>
    <s v="SIN DATO"/>
    <s v="SIN DATO"/>
    <s v="SIN DATO"/>
    <s v="SIN DATO"/>
    <n v="-75.631849990000006"/>
    <n v="6.2492221700000004"/>
    <s v="SUR-ENE"/>
    <x v="0"/>
    <s v="1"/>
    <x v="1"/>
  </r>
  <r>
    <x v="1981"/>
    <x v="0"/>
    <s v="NUEVO"/>
    <s v="ENERES"/>
    <d v="2026-03-02T13:15:41"/>
    <x v="1970"/>
    <n v="71669920"/>
    <s v="ARMANDO MONTOYA GRANADA"/>
    <s v="SIN DATOS"/>
    <s v="3113485977"/>
    <x v="1971"/>
    <x v="8"/>
    <s v="055216005220470401"/>
    <x v="8"/>
    <x v="1"/>
    <s v="METROSUR Vin. Leg. Ref. Concentrada"/>
    <x v="0"/>
    <x v="0"/>
    <x v="0"/>
    <x v="1968"/>
    <s v="2 días 13:15"/>
    <x v="1603"/>
    <x v="1"/>
    <s v="SIN DATO"/>
    <s v="SIN DATO"/>
    <s v="SIN DATO"/>
    <s v="SIN DATO"/>
    <n v="-75.546823849999996"/>
    <n v="6.2452185099999999"/>
    <s v="SUR-ENE"/>
    <x v="0"/>
    <s v="1"/>
    <x v="1"/>
  </r>
  <r>
    <x v="1982"/>
    <x v="0"/>
    <s v="NUEVO"/>
    <s v="ENEDOM"/>
    <d v="2026-03-02T13:16:37"/>
    <x v="1971"/>
    <n v="1039464129"/>
    <s v="MARIA CAMILA SARRIA MARTINEZ"/>
    <s v="4841504"/>
    <s v="3246429693"/>
    <x v="1972"/>
    <x v="0"/>
    <s v="073522004200450201"/>
    <x v="0"/>
    <x v="2"/>
    <s v="Habilitación Viviendas Metrosur"/>
    <x v="0"/>
    <x v="0"/>
    <x v="3"/>
    <x v="1969"/>
    <s v="2 días 13:16"/>
    <x v="1604"/>
    <x v="1"/>
    <s v="SIN DATO"/>
    <s v="SIN DATO"/>
    <s v="SIN DATO"/>
    <s v="SIN DATO"/>
    <n v="-75.621920720000006"/>
    <n v="6.1677219699999997"/>
    <s v="SUR-ENE"/>
    <x v="0"/>
    <s v="1"/>
    <x v="1"/>
  </r>
  <r>
    <x v="1983"/>
    <x v="3"/>
    <s v="NUEVO"/>
    <s v="ENEMVI"/>
    <d v="2026-03-02T13:16:46"/>
    <x v="1972"/>
    <n v="43984388"/>
    <s v="DIANA CAROLINA DONADO RANGEL"/>
    <s v="SIN DATOS"/>
    <s v="3006784137"/>
    <x v="1973"/>
    <x v="1"/>
    <s v="190674200650952000"/>
    <x v="1"/>
    <x v="6"/>
    <s v="ORIENTE-RMRT-Edwin F. Feria Torres"/>
    <x v="1"/>
    <x v="0"/>
    <x v="5"/>
    <x v="1970"/>
    <s v="2 días 13:16"/>
    <x v="1605"/>
    <x v="1"/>
    <s v="SIN DATO"/>
    <s v="SIN DATO"/>
    <s v="SIN DATO"/>
    <s v="SIN DATO"/>
    <n v="-75.373755000000003"/>
    <n v="6.266133"/>
    <s v="SUR-ENE"/>
    <x v="1"/>
    <s v="1"/>
    <x v="1"/>
  </r>
  <r>
    <x v="1984"/>
    <x v="0"/>
    <s v="NUEVO"/>
    <s v="ENERES"/>
    <d v="2026-03-02T13:18:19"/>
    <x v="1973"/>
    <n v="71260720"/>
    <s v="ARBEY RAMIREZ OCAMPO"/>
    <s v="SIN DATOS"/>
    <s v="3044748528"/>
    <x v="1974"/>
    <x v="8"/>
    <s v="083114209102050301"/>
    <x v="8"/>
    <x v="1"/>
    <s v="METROSUR Vin. Leg. Ref. Concentrada"/>
    <x v="0"/>
    <x v="0"/>
    <x v="0"/>
    <x v="1971"/>
    <s v="2 días 13:18"/>
    <x v="1606"/>
    <x v="1"/>
    <s v="SIN DATO"/>
    <s v="SIN DATO"/>
    <s v="SIN DATO"/>
    <s v="SIN DATO"/>
    <n v="-75.631849990000006"/>
    <n v="6.2492221700000004"/>
    <s v="SUR-ENE"/>
    <x v="0"/>
    <s v="1"/>
    <x v="1"/>
  </r>
  <r>
    <x v="1985"/>
    <x v="0"/>
    <s v="NUEVO"/>
    <s v="ENEDOM"/>
    <d v="2026-03-02T13:18:20"/>
    <x v="1974"/>
    <n v="1037665878"/>
    <s v="JHON FREDY ARAQUE JARAMILLO"/>
    <s v="SIN DATOS"/>
    <s v="3184585279"/>
    <x v="1975"/>
    <x v="84"/>
    <s v="190347100043800001"/>
    <x v="83"/>
    <x v="2"/>
    <s v="SIN DATOS"/>
    <x v="0"/>
    <x v="1"/>
    <x v="3"/>
    <x v="1972"/>
    <s v="2 días 13:18"/>
    <x v="1607"/>
    <x v="1"/>
    <s v="SIN DATO"/>
    <s v="SIN DATO"/>
    <s v="SIN DATO"/>
    <s v="SIN DATO"/>
    <n v="-75.736273330000003"/>
    <n v="6.2120683300000001"/>
    <s v="SUR-ENE"/>
    <x v="3"/>
    <s v="1"/>
    <x v="1"/>
  </r>
  <r>
    <x v="1986"/>
    <x v="1"/>
    <s v="NUEVO"/>
    <s v="ENECNX"/>
    <d v="2026-03-02T13:21:31"/>
    <x v="1975"/>
    <n v="1128267698"/>
    <s v="DANIEL MORENO MEJIA"/>
    <s v="2386494"/>
    <s v="3122597573"/>
    <x v="1976"/>
    <x v="5"/>
    <s v="190440200860659007"/>
    <x v="5"/>
    <x v="3"/>
    <s v="Revisor Punto de Conexión Oriente"/>
    <x v="1"/>
    <x v="0"/>
    <x v="4"/>
    <x v="1973"/>
    <s v="2 días 13:21"/>
    <x v="1608"/>
    <x v="0"/>
    <s v="SIN DATO"/>
    <s v="SIN DATO"/>
    <s v="SIN DATO"/>
    <s v="SIN DATO"/>
    <n v="-75.308794899999995"/>
    <n v="6.2060086300000004"/>
    <s v="SUR-ENE"/>
    <x v="1"/>
    <s v="1"/>
    <x v="0"/>
  </r>
  <r>
    <x v="1987"/>
    <x v="0"/>
    <s v="NUEVO"/>
    <s v="ENERES"/>
    <d v="2026-03-02T13:26:34"/>
    <x v="1976"/>
    <n v="1152193623"/>
    <s v="DANIEL MESA MONTOYA"/>
    <s v="SIN DATOS"/>
    <s v="3127607528"/>
    <x v="1977"/>
    <x v="8"/>
    <s v="085213002000990108"/>
    <x v="8"/>
    <x v="1"/>
    <s v="Revisor Instal. Regadas Metrosur"/>
    <x v="0"/>
    <x v="0"/>
    <x v="0"/>
    <x v="1974"/>
    <s v="2 días 13:26"/>
    <x v="1609"/>
    <x v="1"/>
    <s v="SIN DATO"/>
    <s v="SIN DATO"/>
    <s v="SIN DATO"/>
    <s v="SIN DATO"/>
    <n v="-75.629323999999997"/>
    <n v="6.2698869999999998"/>
    <s v="SUR-ENE"/>
    <x v="0"/>
    <s v="1"/>
    <x v="1"/>
  </r>
  <r>
    <x v="1988"/>
    <x v="0"/>
    <s v="NUEVO"/>
    <s v="ENERES"/>
    <d v="2026-03-02T13:28:37"/>
    <x v="1977"/>
    <n v="1000441183"/>
    <s v="ESTEBAN HENAO RAMIREZ"/>
    <s v="6089858"/>
    <s v="3113922531"/>
    <x v="1978"/>
    <x v="5"/>
    <s v="190440200663812002"/>
    <x v="5"/>
    <x v="1"/>
    <s v="Revisor Instalac. Regadas Oriente"/>
    <x v="1"/>
    <x v="0"/>
    <x v="1"/>
    <x v="1975"/>
    <s v="2 días 13:28"/>
    <x v="1610"/>
    <x v="1"/>
    <s v="SIN DATO"/>
    <s v="SIN DATO"/>
    <s v="SIN DATO"/>
    <s v="SIN DATO"/>
    <n v="-75.323160000000001"/>
    <n v="6.1737570000000002"/>
    <s v="SUR-ENE"/>
    <x v="1"/>
    <s v="1"/>
    <x v="1"/>
  </r>
  <r>
    <x v="1989"/>
    <x v="1"/>
    <s v="NUEVO"/>
    <s v="ENECNX"/>
    <d v="2026-03-02T13:30:54"/>
    <x v="1978"/>
    <n v="1037974932"/>
    <s v="YENI ANDREA QUINCHIA CASTAÑO"/>
    <s v="SIN DATOS"/>
    <s v="3001914342"/>
    <x v="1979"/>
    <x v="17"/>
    <s v="190660100770157000"/>
    <x v="18"/>
    <x v="3"/>
    <s v="Revisor Punto de Conexión Oriente"/>
    <x v="0"/>
    <x v="0"/>
    <x v="4"/>
    <x v="1976"/>
    <s v="2 días 13:30"/>
    <x v="1611"/>
    <x v="0"/>
    <s v="SIN DATO"/>
    <s v="SIN DATO"/>
    <s v="SIN DATO"/>
    <s v="SIN DATO"/>
    <n v="-74.998478000000006"/>
    <n v="6.0452700000000004"/>
    <s v="SUR-ENE"/>
    <x v="1"/>
    <s v="1"/>
    <x v="0"/>
  </r>
  <r>
    <x v="1990"/>
    <x v="3"/>
    <s v="NUEVO"/>
    <s v="ENEMVI"/>
    <d v="2026-03-02T13:32:02"/>
    <x v="1979"/>
    <n v="1001504891"/>
    <s v="FLOR MARIA OCHOA ZAPATA"/>
    <s v="SIN DATOS"/>
    <s v="3104706008"/>
    <x v="1980"/>
    <x v="29"/>
    <s v="190670201893240002"/>
    <x v="29"/>
    <x v="6"/>
    <s v="NORDESTE RMRT Fabio Andres Chaverra"/>
    <x v="1"/>
    <x v="0"/>
    <x v="5"/>
    <x v="1977"/>
    <s v="2 días 13:32"/>
    <x v="1612"/>
    <x v="1"/>
    <s v="SIN DATO"/>
    <s v="SIN DATO"/>
    <s v="SIN DATO"/>
    <s v="SIN DATO"/>
    <n v="-75.019719670000001"/>
    <n v="6.5045400000000004"/>
    <s v="SUR-ENE"/>
    <x v="2"/>
    <s v="1"/>
    <x v="1"/>
  </r>
  <r>
    <x v="1991"/>
    <x v="0"/>
    <s v="NUEVO"/>
    <s v="ENERES"/>
    <d v="2026-03-02T13:34:34"/>
    <x v="1980"/>
    <n v="1152193204"/>
    <s v="JUAN DAVID SALAS RESTREPO"/>
    <s v="SIN DATOS"/>
    <s v="3208320761"/>
    <x v="1981"/>
    <x v="8"/>
    <s v="054918609000860216"/>
    <x v="8"/>
    <x v="1"/>
    <s v="Revisor Instal. Regadas Metrosur"/>
    <x v="0"/>
    <x v="0"/>
    <x v="0"/>
    <x v="1978"/>
    <s v="2 días 13:34"/>
    <x v="20"/>
    <x v="1"/>
    <s v="SIN DATO"/>
    <s v="SIN DATO"/>
    <s v="SIN DATO"/>
    <s v="SIN DATO"/>
    <n v="-75.612707"/>
    <n v="6.2629960000000002"/>
    <s v="SUR-ENE"/>
    <x v="0"/>
    <s v="1"/>
    <x v="1"/>
  </r>
  <r>
    <x v="1992"/>
    <x v="0"/>
    <s v="NUEVO"/>
    <s v="ENERES"/>
    <d v="2026-03-02T13:34:57"/>
    <x v="1981"/>
    <n v="1030657015"/>
    <s v="OSCAR FABIAN BUENAVENTURA"/>
    <s v="SIN DATOS"/>
    <s v="3159284907"/>
    <x v="1982"/>
    <x v="5"/>
    <s v="190440200560820003"/>
    <x v="5"/>
    <x v="1"/>
    <s v="Revisor Instalac. Regadas Oriente"/>
    <x v="1"/>
    <x v="0"/>
    <x v="1"/>
    <x v="1979"/>
    <s v="2 días 13:34"/>
    <x v="1613"/>
    <x v="1"/>
    <s v="SIN DATO"/>
    <s v="SIN DATO"/>
    <s v="SIN DATO"/>
    <s v="SIN DATO"/>
    <n v="-75.335238880000006"/>
    <n v="6.1447741200000001"/>
    <s v="SUR-ENE"/>
    <x v="1"/>
    <s v="1"/>
    <x v="1"/>
  </r>
  <r>
    <x v="1993"/>
    <x v="1"/>
    <s v="NUEVO"/>
    <s v="ENECNX"/>
    <d v="2026-03-02T13:35:46"/>
    <x v="1982"/>
    <n v="71271437"/>
    <s v="JUAN DAVID LAVERDE GIRALDO"/>
    <s v="SIN DATOS"/>
    <s v="3146685585"/>
    <x v="1983"/>
    <x v="0"/>
    <s v="074419008000270000"/>
    <x v="0"/>
    <x v="3"/>
    <s v="Revisor Puntos de Conexión Metrosur"/>
    <x v="0"/>
    <x v="0"/>
    <x v="4"/>
    <x v="1980"/>
    <s v="2 días 13:35"/>
    <x v="1614"/>
    <x v="0"/>
    <s v="SIN DATO"/>
    <s v="SIN DATO"/>
    <s v="SIN DATO"/>
    <s v="SIN DATO"/>
    <n v="-75.609903329999995"/>
    <n v="6.1702128399999996"/>
    <s v="SUR-ENE"/>
    <x v="0"/>
    <s v="1"/>
    <x v="0"/>
  </r>
  <r>
    <x v="1994"/>
    <x v="1"/>
    <s v="NUEVO"/>
    <s v="ENECNX"/>
    <d v="2026-03-02T13:36:34"/>
    <x v="1983"/>
    <n v="1128445953"/>
    <s v="JULIANA ANDREA GALVEZ SERNA"/>
    <s v="SIN DATOS"/>
    <s v="3015505186"/>
    <x v="1984"/>
    <x v="8"/>
    <s v="056713007000410616"/>
    <x v="8"/>
    <x v="3"/>
    <s v="Revisor Puntos de Conexión Metrosur"/>
    <x v="0"/>
    <x v="0"/>
    <x v="4"/>
    <x v="1981"/>
    <s v="2 días 13:36"/>
    <x v="1374"/>
    <x v="0"/>
    <s v="SIN DATO"/>
    <s v="SIN DATO"/>
    <s v="SIN DATO"/>
    <s v="SIN DATO"/>
    <n v="-75.591116999999997"/>
    <n v="6.2706220000000004"/>
    <s v="SUR-ENE"/>
    <x v="0"/>
    <s v="1"/>
    <x v="0"/>
  </r>
  <r>
    <x v="1995"/>
    <x v="1"/>
    <s v="NUEVO"/>
    <s v="ENECNX"/>
    <d v="2026-03-02T13:38:06"/>
    <x v="1984"/>
    <n v="71594550"/>
    <s v="RUBEN DARIO ROMAN RESTREPO"/>
    <s v="SIN DATOS"/>
    <s v="3108210247"/>
    <x v="1985"/>
    <x v="51"/>
    <s v="190197100026959810"/>
    <x v="50"/>
    <x v="3"/>
    <s v="Revisor Punto de Conexión Oriente"/>
    <x v="0"/>
    <x v="0"/>
    <x v="4"/>
    <x v="1982"/>
    <s v="2 días 13:38"/>
    <x v="1615"/>
    <x v="0"/>
    <s v="SIN DATO"/>
    <s v="SIN DATO"/>
    <s v="SIN DATO"/>
    <s v="SIN DATO"/>
    <n v="-75.185129630000006"/>
    <n v="6.0569967299999998"/>
    <s v="SUR-ENE"/>
    <x v="1"/>
    <s v="1"/>
    <x v="0"/>
  </r>
  <r>
    <x v="1996"/>
    <x v="0"/>
    <s v="NUEVO"/>
    <s v="ENERES"/>
    <d v="2026-03-02T13:44:31"/>
    <x v="1985"/>
    <n v="1000441183"/>
    <s v="ESTEBAN HENAO RAMIREZ"/>
    <s v="SIN DATOS"/>
    <s v="3113922531"/>
    <x v="1986"/>
    <x v="5"/>
    <s v="190440200663812003"/>
    <x v="5"/>
    <x v="1"/>
    <s v="Revisor Instalac. Regadas Oriente"/>
    <x v="1"/>
    <x v="0"/>
    <x v="1"/>
    <x v="1983"/>
    <s v="2 días 13:44"/>
    <x v="1616"/>
    <x v="1"/>
    <s v="SIN DATO"/>
    <s v="SIN DATO"/>
    <s v="SIN DATO"/>
    <s v="SIN DATO"/>
    <n v="-75.323160000000001"/>
    <n v="6.1737570000000002"/>
    <s v="SUR-ENE"/>
    <x v="1"/>
    <s v="1"/>
    <x v="1"/>
  </r>
  <r>
    <x v="1997"/>
    <x v="0"/>
    <s v="NUEVO"/>
    <s v="ENEDOM"/>
    <d v="2026-03-02T13:44:50"/>
    <x v="1986"/>
    <n v="54256196"/>
    <s v="FELICIA VALOYES MENA"/>
    <s v="2358434"/>
    <s v="3206710518"/>
    <x v="1987"/>
    <x v="8"/>
    <s v="051921103000470105"/>
    <x v="8"/>
    <x v="2"/>
    <s v="Habilitación Viviendas Metrosur"/>
    <x v="0"/>
    <x v="0"/>
    <x v="3"/>
    <x v="1984"/>
    <s v="2 días 13:44"/>
    <x v="1617"/>
    <x v="1"/>
    <s v="SIN DATO"/>
    <s v="SIN DATO"/>
    <s v="SIN DATO"/>
    <s v="SIN DATO"/>
    <n v="-75.615379000000004"/>
    <n v="6.2195970000000003"/>
    <s v="SUR-ENE"/>
    <x v="0"/>
    <s v="1"/>
    <x v="1"/>
  </r>
  <r>
    <x v="1998"/>
    <x v="0"/>
    <s v="NUEVO"/>
    <s v="ENERES"/>
    <d v="2026-03-02T13:44:56"/>
    <x v="1987"/>
    <n v="71590070"/>
    <s v="LUIS GERMAN NARANJO MOSCOSO"/>
    <s v="SIN DATOS"/>
    <s v="3006002068"/>
    <x v="1988"/>
    <x v="23"/>
    <s v="190616200261654009"/>
    <x v="23"/>
    <x v="1"/>
    <s v="Revisor Instalac. Regadas Oriente"/>
    <x v="1"/>
    <x v="0"/>
    <x v="1"/>
    <x v="1985"/>
    <s v="2 días 13:44"/>
    <x v="1616"/>
    <x v="1"/>
    <s v="SIN DATO"/>
    <s v="SIN DATO"/>
    <s v="SIN DATO"/>
    <s v="SIN DATO"/>
    <n v="-75.373570000000001"/>
    <n v="6.2186260000000004"/>
    <s v="SUR-ENE"/>
    <x v="1"/>
    <s v="1"/>
    <x v="1"/>
  </r>
  <r>
    <x v="1999"/>
    <x v="0"/>
    <s v="CAMBI"/>
    <s v="ENERES"/>
    <d v="2026-03-02T13:46:28"/>
    <x v="1988"/>
    <n v="1047969899"/>
    <s v="ANA MARIA ARENAS GIRALDO"/>
    <s v="SIN DATOS"/>
    <s v="3104030148"/>
    <x v="1989"/>
    <x v="33"/>
    <s v="190149100058785000"/>
    <x v="33"/>
    <x v="5"/>
    <s v="Revisor Instalac. Regadas Oriente"/>
    <x v="0"/>
    <x v="0"/>
    <x v="0"/>
    <x v="1986"/>
    <s v="2 días 13:46"/>
    <x v="1618"/>
    <x v="1"/>
    <s v="SIN DATO"/>
    <s v="SIN DATO"/>
    <s v="SIN DATO"/>
    <s v="SIN DATO"/>
    <n v="-75.334258000000005"/>
    <n v="6.0911600000000004"/>
    <s v="SUR-ENE"/>
    <x v="1"/>
    <s v="2"/>
    <x v="1"/>
  </r>
  <r>
    <x v="2000"/>
    <x v="0"/>
    <s v="NUEVO"/>
    <s v="ENEDOM"/>
    <d v="2026-03-02T13:49:27"/>
    <x v="1989"/>
    <n v="98462904"/>
    <s v="WILMAR ADRIAN MAZO SERNA"/>
    <s v="SIN DATOS"/>
    <s v="3104117436"/>
    <x v="1990"/>
    <x v="8"/>
    <s v="136029809802000010"/>
    <x v="8"/>
    <x v="2"/>
    <s v="Habilitación Viviendas Metrosur"/>
    <x v="0"/>
    <x v="0"/>
    <x v="3"/>
    <x v="1987"/>
    <s v="2 días 13:49"/>
    <x v="1619"/>
    <x v="1"/>
    <s v="3/03/2026 16:29:46"/>
    <s v="EFECTIVO PARA HV"/>
    <s v="ORLANDO DE JESUS TORRES TORRES"/>
    <s v="HV más interna "/>
    <n v="-75.608656609999997"/>
    <n v="6.2734326500000002"/>
    <s v="SUR-ENE"/>
    <x v="0"/>
    <s v="1"/>
    <x v="1"/>
  </r>
  <r>
    <x v="2001"/>
    <x v="3"/>
    <s v="NUEVO"/>
    <s v="ENEMVI"/>
    <d v="2026-03-02T13:51:32"/>
    <x v="1990"/>
    <n v="3584785"/>
    <s v="ALEJANDRO OCHOA MUNERA"/>
    <s v="SIN DATOS"/>
    <s v="3128059964"/>
    <x v="1991"/>
    <x v="29"/>
    <s v="190670101273500000"/>
    <x v="29"/>
    <x v="6"/>
    <s v="NORDESTE RMRT Fabio Andres Chaverra"/>
    <x v="0"/>
    <x v="0"/>
    <x v="8"/>
    <x v="1988"/>
    <s v="2 días 13:51"/>
    <x v="1620"/>
    <x v="1"/>
    <s v="SIN DATO"/>
    <s v="SIN DATO"/>
    <s v="SIN DATO"/>
    <s v="SIN DATO"/>
    <n v="-75.021181949999999"/>
    <n v="6.4838912799999999"/>
    <s v="SUR-ENE"/>
    <x v="2"/>
    <s v="1"/>
    <x v="1"/>
  </r>
  <r>
    <x v="2002"/>
    <x v="1"/>
    <s v="NUEVO"/>
    <s v="ENECNX"/>
    <d v="2026-03-02T13:52:37"/>
    <x v="1991"/>
    <n v="70354048"/>
    <s v="ARLEY VALENCIA PAMPLONA"/>
    <s v="8348448"/>
    <s v="3001914342"/>
    <x v="1992"/>
    <x v="17"/>
    <s v="190660200803015000"/>
    <x v="18"/>
    <x v="3"/>
    <s v="Revisor Punto de Conexión Oriente"/>
    <x v="1"/>
    <x v="0"/>
    <x v="4"/>
    <x v="1989"/>
    <s v="2 días 13:52"/>
    <x v="1621"/>
    <x v="0"/>
    <s v="SIN DATO"/>
    <s v="SIN DATO"/>
    <s v="SIN DATO"/>
    <s v="SIN DATO"/>
    <n v="-74.985749249999998"/>
    <n v="6.03014618"/>
    <s v="SUR-ENE"/>
    <x v="1"/>
    <s v="1"/>
    <x v="0"/>
  </r>
  <r>
    <x v="2003"/>
    <x v="2"/>
    <s v="NUEVO"/>
    <s v="ENENOR"/>
    <d v="2026-03-02T13:56:32"/>
    <x v="1992"/>
    <n v="1152190949"/>
    <s v="SORANY LEZCANO PANESSO"/>
    <s v="SIN DATOS"/>
    <s v="3148477390"/>
    <x v="1993"/>
    <x v="8"/>
    <s v="147021863000000000"/>
    <x v="8"/>
    <x v="4"/>
    <s v="Revisor Instal. Regadas Metrosur"/>
    <x v="1"/>
    <x v="0"/>
    <x v="1"/>
    <x v="1990"/>
    <s v="2 días 13:56"/>
    <x v="1622"/>
    <x v="1"/>
    <s v="SIN DATO"/>
    <s v="SIN DATO"/>
    <s v="SIN DATO"/>
    <s v="SIN DATO"/>
    <n v="-75.648523209999993"/>
    <n v="6.2824243199999996"/>
    <s v="SUR-ENE"/>
    <x v="0"/>
    <s v="1"/>
    <x v="1"/>
  </r>
  <r>
    <x v="2004"/>
    <x v="1"/>
    <s v="NUEVO"/>
    <s v="ENECNX"/>
    <d v="2026-03-02T13:57:32"/>
    <x v="1993"/>
    <n v="71763002"/>
    <s v="SAUL ANDRES VILLA GUERRA"/>
    <s v="3808080"/>
    <s v="3016433436"/>
    <x v="1994"/>
    <x v="30"/>
    <s v="190761100248075019"/>
    <x v="30"/>
    <x v="3"/>
    <s v="SIN DATOS"/>
    <x v="0"/>
    <x v="1"/>
    <x v="4"/>
    <x v="1991"/>
    <s v="2 días 13:57"/>
    <x v="1623"/>
    <x v="0"/>
    <s v="SIN DATO"/>
    <s v="SIN DATO"/>
    <s v="SIN DATO"/>
    <s v="SIN DATO"/>
    <n v="-75.745188999999996"/>
    <n v="6.5061520000000002"/>
    <s v="SUR-ENE"/>
    <x v="4"/>
    <s v="1"/>
    <x v="0"/>
  </r>
  <r>
    <x v="2005"/>
    <x v="0"/>
    <s v="NUEVO"/>
    <s v="ENERES"/>
    <d v="2026-03-02T14:00:33"/>
    <x v="1994"/>
    <n v="15378572"/>
    <s v="GUILLERMO LEON GARCIA  HENAO"/>
    <s v="SIN DATOS"/>
    <s v="3053313398"/>
    <x v="1995"/>
    <x v="18"/>
    <s v="190002200710450002"/>
    <x v="71"/>
    <x v="1"/>
    <s v="Revisor Instalac. Regadas Oriente"/>
    <x v="1"/>
    <x v="0"/>
    <x v="1"/>
    <x v="1992"/>
    <s v="2 días 14:00"/>
    <x v="1624"/>
    <x v="1"/>
    <s v="SIN DATO"/>
    <s v="SIN DATO"/>
    <s v="SIN DATO"/>
    <s v="SIN DATO"/>
    <n v="-75.460888769999997"/>
    <n v="5.79378232"/>
    <s v="SUR-ENE"/>
    <x v="1"/>
    <s v="1"/>
    <x v="1"/>
  </r>
  <r>
    <x v="2006"/>
    <x v="1"/>
    <s v="NUEVO"/>
    <s v="ENECNX"/>
    <d v="2026-03-02T14:00:57"/>
    <x v="1995"/>
    <n v="900418634"/>
    <s v="STANDARD GOLD DE COLOMBIA S.A.S."/>
    <s v="6051266"/>
    <s v="3104252026"/>
    <x v="1996"/>
    <x v="2"/>
    <s v="190736105500000000"/>
    <x v="2"/>
    <x v="3"/>
    <s v="Region Nordeste"/>
    <x v="0"/>
    <x v="0"/>
    <x v="4"/>
    <x v="1993"/>
    <s v="2 días 14:00"/>
    <x v="687"/>
    <x v="0"/>
    <s v="SIN DATO"/>
    <s v="SIN DATO"/>
    <s v="SIN DATO"/>
    <s v="SIN DATO"/>
    <n v="-74.696678000000006"/>
    <n v="7.0687100000000003"/>
    <s v="SUR-ENE"/>
    <x v="2"/>
    <s v="1"/>
    <x v="0"/>
  </r>
  <r>
    <x v="2007"/>
    <x v="0"/>
    <s v="NUEVO"/>
    <s v="ENERES"/>
    <d v="2026-03-02T14:04:26"/>
    <x v="1996"/>
    <n v="43664263"/>
    <s v="BEATRIZ ELENA ZABALA PEREZ"/>
    <s v="SIN DATOS"/>
    <s v="3147517345"/>
    <x v="1997"/>
    <x v="7"/>
    <s v="190318203193530004"/>
    <x v="7"/>
    <x v="1"/>
    <s v="Revisor Instalac. Regadas Oriente"/>
    <x v="1"/>
    <x v="0"/>
    <x v="1"/>
    <x v="1994"/>
    <s v="2 días 14:04"/>
    <x v="1625"/>
    <x v="1"/>
    <s v="SIN DATO"/>
    <s v="SIN DATO"/>
    <s v="SIN DATO"/>
    <s v="SIN DATO"/>
    <n v="-75.480624079999998"/>
    <n v="6.3009207399999996"/>
    <s v="SUR-ENE"/>
    <x v="1"/>
    <s v="1"/>
    <x v="1"/>
  </r>
  <r>
    <x v="2008"/>
    <x v="0"/>
    <s v="NUEVO"/>
    <s v="ENERES"/>
    <d v="2026-03-02T14:04:39"/>
    <x v="1997"/>
    <n v="1000441183"/>
    <s v="ESTEBAN HENAO RAMIREZ"/>
    <s v="SIN DATOS"/>
    <s v="3113922531"/>
    <x v="1998"/>
    <x v="5"/>
    <s v="190440200663800001"/>
    <x v="5"/>
    <x v="1"/>
    <s v="Revisor Instalac. Regadas Oriente"/>
    <x v="1"/>
    <x v="0"/>
    <x v="1"/>
    <x v="1995"/>
    <s v="2 días 14:04"/>
    <x v="1625"/>
    <x v="1"/>
    <s v="SIN DATO"/>
    <s v="SIN DATO"/>
    <s v="SIN DATO"/>
    <s v="SIN DATO"/>
    <n v="-75.322811110000004"/>
    <n v="6.1744644600000003"/>
    <s v="SUR-ENE"/>
    <x v="1"/>
    <s v="1"/>
    <x v="1"/>
  </r>
  <r>
    <x v="2009"/>
    <x v="4"/>
    <s v="NUEVO"/>
    <s v="ENEPRE"/>
    <d v="2026-03-02T14:05:27"/>
    <x v="1998"/>
    <n v="39456182"/>
    <s v="LILIANA DEL SOCORRO CASTAÑO GARCIA"/>
    <s v="SIN DATOS"/>
    <s v="3126602844"/>
    <x v="1999"/>
    <x v="51"/>
    <s v="190197200711720000"/>
    <x v="50"/>
    <x v="10"/>
    <s v="Energía Prepago Oriente"/>
    <x v="1"/>
    <x v="0"/>
    <x v="7"/>
    <x v="1996"/>
    <s v="2 días 14:05"/>
    <x v="1626"/>
    <x v="1"/>
    <s v="SIN DATO"/>
    <s v="SIN DATO"/>
    <s v="SIN DATO"/>
    <s v="SIN DATO"/>
    <n v="-75.081461570000002"/>
    <n v="5.9981454100000002"/>
    <s v="SUR-ENE"/>
    <x v="1"/>
    <s v="1"/>
    <x v="1"/>
  </r>
  <r>
    <x v="2010"/>
    <x v="1"/>
    <s v="NUEVO"/>
    <s v="ENECNX"/>
    <d v="2026-03-02T14:10:24"/>
    <x v="1999"/>
    <n v="1001503910"/>
    <s v="MIGUEL FERNANDO LEMOS BAENA"/>
    <s v="SIN DATOS"/>
    <s v="3122996977"/>
    <x v="2000"/>
    <x v="8"/>
    <s v="083119204300320105"/>
    <x v="8"/>
    <x v="3"/>
    <s v="Revisor Puntos de Conexión Metrosur"/>
    <x v="0"/>
    <x v="0"/>
    <x v="4"/>
    <x v="1997"/>
    <s v="2 días 14:10"/>
    <x v="1627"/>
    <x v="0"/>
    <s v="SIN DATO"/>
    <s v="SIN DATO"/>
    <s v="SIN DATO"/>
    <s v="SIN DATO"/>
    <n v="-75.626883000000007"/>
    <n v="6.2509959999999998"/>
    <s v="SUR-ENE"/>
    <x v="0"/>
    <s v="1"/>
    <x v="0"/>
  </r>
  <r>
    <x v="2011"/>
    <x v="0"/>
    <s v="NUEVO"/>
    <s v="ENEDOM"/>
    <d v="2026-03-02T14:16:00"/>
    <x v="2000"/>
    <n v="70725998"/>
    <s v="FABIO DE JESUS GALEANO"/>
    <s v="SIN DATOS"/>
    <s v="3003535933"/>
    <x v="2001"/>
    <x v="8"/>
    <s v="083126404110180000"/>
    <x v="8"/>
    <x v="2"/>
    <s v="Habilitación Viviendas Metrosur"/>
    <x v="0"/>
    <x v="0"/>
    <x v="3"/>
    <x v="1998"/>
    <s v="2 días 14:16"/>
    <x v="769"/>
    <x v="1"/>
    <s v="SIN DATO"/>
    <s v="SIN DATO"/>
    <s v="SIN DATO"/>
    <s v="SIN DATO"/>
    <n v="-75.628879999999995"/>
    <n v="6.2465039999999998"/>
    <s v="SUR-ENE"/>
    <x v="0"/>
    <s v="1"/>
    <x v="1"/>
  </r>
  <r>
    <x v="2012"/>
    <x v="3"/>
    <s v="NUEVO"/>
    <s v="ENEMVI"/>
    <d v="2026-03-02T14:16:06"/>
    <x v="2001"/>
    <n v="70852638"/>
    <s v="MARTIN ALONSO LOPEZ TANGARIFE"/>
    <s v="SIN DATOS"/>
    <s v="3157755229"/>
    <x v="2002"/>
    <x v="57"/>
    <s v="190789200433050002"/>
    <x v="56"/>
    <x v="6"/>
    <s v="SIN DATOS"/>
    <x v="1"/>
    <x v="1"/>
    <x v="5"/>
    <x v="1999"/>
    <s v="2 días 14:16"/>
    <x v="1628"/>
    <x v="1"/>
    <s v="SIN DATO"/>
    <s v="SIN DATO"/>
    <s v="SIN DATO"/>
    <s v="SIN DATO"/>
    <n v="-75.716899569999995"/>
    <n v="5.6836501300000002"/>
    <s v="SUR-ENE"/>
    <x v="3"/>
    <s v="1"/>
    <x v="1"/>
  </r>
  <r>
    <x v="2013"/>
    <x v="3"/>
    <s v="NUEVO"/>
    <s v="ENEMVI"/>
    <d v="2026-03-02T14:19:20"/>
    <x v="2002"/>
    <n v="1001363509"/>
    <s v="LISBETH ESTRADA VIANA"/>
    <s v="SIN DATOS"/>
    <s v="3223052898"/>
    <x v="2003"/>
    <x v="22"/>
    <s v="190607200480100000"/>
    <x v="22"/>
    <x v="6"/>
    <s v="ORIENTE-RMRT-Edwin F. Feria Torres"/>
    <x v="1"/>
    <x v="0"/>
    <x v="5"/>
    <x v="2000"/>
    <s v="2 días 14:19"/>
    <x v="1629"/>
    <x v="1"/>
    <s v="SIN DATO"/>
    <s v="SIN DATO"/>
    <s v="SIN DATO"/>
    <s v="SIN DATO"/>
    <n v="-75.476824250000007"/>
    <n v="6.0141244199999999"/>
    <s v="SUR-ENE"/>
    <x v="1"/>
    <s v="1"/>
    <x v="1"/>
  </r>
  <r>
    <x v="2014"/>
    <x v="0"/>
    <s v="NUEVO"/>
    <s v="ENERES"/>
    <d v="2026-03-02T14:24:48"/>
    <x v="2003"/>
    <n v="1047969899"/>
    <s v="ANA MARIA ARENAS GIRALDO"/>
    <s v="SIN DATOS"/>
    <s v="3104030148"/>
    <x v="2004"/>
    <x v="33"/>
    <s v="190149100058785001"/>
    <x v="33"/>
    <x v="1"/>
    <s v="Revisor Instalac. Regadas Oriente"/>
    <x v="0"/>
    <x v="0"/>
    <x v="0"/>
    <x v="2001"/>
    <s v="2 días 14:24"/>
    <x v="1630"/>
    <x v="1"/>
    <s v="SIN DATO"/>
    <s v="SIN DATO"/>
    <s v="SIN DATO"/>
    <s v="SIN DATO"/>
    <n v="-75.334258000000005"/>
    <n v="6.0911600000000004"/>
    <s v="SUR-ENE"/>
    <x v="1"/>
    <s v="1"/>
    <x v="1"/>
  </r>
  <r>
    <x v="2015"/>
    <x v="1"/>
    <s v="NUEVO"/>
    <s v="ENECNX"/>
    <d v="2026-03-02T14:30:03"/>
    <x v="2004"/>
    <n v="70955376"/>
    <s v="JAIR ALCIDES MARIN AGUDELO"/>
    <s v="SIN DATOS"/>
    <s v="3117140728"/>
    <x v="2005"/>
    <x v="4"/>
    <s v="181049811100000002"/>
    <x v="4"/>
    <x v="3"/>
    <s v="Revisor Punto de Conexión Oriente"/>
    <x v="1"/>
    <x v="0"/>
    <x v="4"/>
    <x v="2002"/>
    <s v="2 días 14:30"/>
    <x v="1631"/>
    <x v="0"/>
    <s v="SIN DATO"/>
    <s v="SIN DATO"/>
    <s v="SIN DATO"/>
    <s v="SIN DATO"/>
    <n v="-75.227332419999996"/>
    <n v="6.2484652299999999"/>
    <s v="SUR-ENE"/>
    <x v="1"/>
    <s v="1"/>
    <x v="0"/>
  </r>
  <r>
    <x v="2016"/>
    <x v="0"/>
    <s v="NUEVO"/>
    <s v="ENEDOM"/>
    <d v="2026-03-02T14:34:15"/>
    <x v="2005"/>
    <n v="1152211574"/>
    <s v="ANDRES FELIPE PANIAGUA ACEVEDO"/>
    <s v="2243374"/>
    <s v="3022243374"/>
    <x v="2006"/>
    <x v="8"/>
    <s v="054918559400850103"/>
    <x v="8"/>
    <x v="2"/>
    <s v="Habilitación Viviendas Metrosur"/>
    <x v="0"/>
    <x v="0"/>
    <x v="3"/>
    <x v="2003"/>
    <s v="2 días 14:34"/>
    <x v="1632"/>
    <x v="1"/>
    <s v="SIN DATO"/>
    <s v="SIN DATO"/>
    <s v="SIN DATO"/>
    <s v="SIN DATO"/>
    <n v="-75.614206179999996"/>
    <n v="6.2662908000000002"/>
    <s v="SUR-ENE"/>
    <x v="0"/>
    <s v="1"/>
    <x v="1"/>
  </r>
  <r>
    <x v="2017"/>
    <x v="3"/>
    <s v="NUEVO"/>
    <s v="ENEMVI"/>
    <d v="2026-03-02T14:35:08"/>
    <x v="2006"/>
    <n v="98478143"/>
    <s v="HENRY DE JESUS MAPURA"/>
    <s v="SIN DATOS"/>
    <s v="3022918537"/>
    <x v="2007"/>
    <x v="36"/>
    <s v="190037200931015000"/>
    <x v="35"/>
    <x v="6"/>
    <s v="SIN DATOS"/>
    <x v="1"/>
    <x v="1"/>
    <x v="5"/>
    <x v="2004"/>
    <s v="2 días 14:35"/>
    <x v="1633"/>
    <x v="1"/>
    <s v="SIN DATO"/>
    <s v="SIN DATO"/>
    <s v="SIN DATO"/>
    <s v="SIN DATO"/>
    <n v="-75.702649160000007"/>
    <n v="6.0830730300000004"/>
    <s v="SUR-ENE"/>
    <x v="3"/>
    <s v="1"/>
    <x v="1"/>
  </r>
  <r>
    <x v="2018"/>
    <x v="1"/>
    <s v="NUEVO"/>
    <s v="ENECNX"/>
    <d v="2026-03-02T14:39:40"/>
    <x v="2007"/>
    <n v="10010594"/>
    <s v="CARLOS ANDRES VELASQUEZ OSPINA"/>
    <s v="SIN DATOS"/>
    <s v="3113982412"/>
    <x v="2008"/>
    <x v="23"/>
    <s v="190614100295030101"/>
    <x v="23"/>
    <x v="3"/>
    <s v="Revisor Punto de Conexión Oriente"/>
    <x v="0"/>
    <x v="0"/>
    <x v="4"/>
    <x v="2005"/>
    <s v="2 días 14:39"/>
    <x v="1634"/>
    <x v="0"/>
    <s v="SIN DATO"/>
    <s v="SIN DATO"/>
    <s v="SIN DATO"/>
    <s v="SIN DATO"/>
    <n v="-75.386296000000002"/>
    <n v="6.1468489999999996"/>
    <s v="SUR-ENE"/>
    <x v="1"/>
    <s v="1"/>
    <x v="0"/>
  </r>
  <r>
    <x v="2019"/>
    <x v="1"/>
    <s v="NUEVO"/>
    <s v="ENECNX"/>
    <d v="2026-03-02T14:39:53"/>
    <x v="2008"/>
    <n v="1152710795"/>
    <s v="MATEO CALLE MORALES"/>
    <s v="3016833"/>
    <s v="3016833568"/>
    <x v="2009"/>
    <x v="8"/>
    <s v="056328005200250000"/>
    <x v="8"/>
    <x v="3"/>
    <s v="Revisor Puntos de Conexión Metrosur"/>
    <x v="0"/>
    <x v="0"/>
    <x v="4"/>
    <x v="2006"/>
    <s v="2 días 14:39"/>
    <x v="1634"/>
    <x v="0"/>
    <s v="SIN DATO"/>
    <s v="SIN DATO"/>
    <s v="SIN DATO"/>
    <s v="SIN DATO"/>
    <n v="-75.551357899999999"/>
    <n v="6.2568012"/>
    <s v="SUR-ENE"/>
    <x v="0"/>
    <s v="1"/>
    <x v="0"/>
  </r>
  <r>
    <x v="2020"/>
    <x v="1"/>
    <s v="NUEVO"/>
    <s v="ENECNX"/>
    <d v="2026-03-02T14:44:00"/>
    <x v="2009"/>
    <n v="98489817"/>
    <s v="ANDRES FERNEY VASQUEZ GARCIA"/>
    <s v="SIN DATOS"/>
    <s v="3103940286"/>
    <x v="2010"/>
    <x v="49"/>
    <s v="190190200949880001"/>
    <x v="48"/>
    <x v="3"/>
    <s v="Region Nordeste"/>
    <x v="1"/>
    <x v="0"/>
    <x v="4"/>
    <x v="2007"/>
    <s v="2 días 14:44"/>
    <x v="879"/>
    <x v="0"/>
    <s v="SIN DATO"/>
    <s v="SIN DATO"/>
    <s v="SIN DATO"/>
    <s v="SIN DATO"/>
    <n v="-75.023346829999994"/>
    <n v="6.5401063300000004"/>
    <s v="SUR-ENE"/>
    <x v="2"/>
    <s v="1"/>
    <x v="0"/>
  </r>
  <r>
    <x v="2021"/>
    <x v="0"/>
    <s v="NUEVO"/>
    <s v="ENERES"/>
    <d v="2026-03-02T14:44:12"/>
    <x v="2010"/>
    <n v="1047969899"/>
    <s v="ANA MARIA ARENAS GIRALDO"/>
    <s v="SIN DATOS"/>
    <s v="3206927755"/>
    <x v="2011"/>
    <x v="33"/>
    <s v="190149100058785002"/>
    <x v="33"/>
    <x v="1"/>
    <s v="Revisor Instalac. Regadas Oriente"/>
    <x v="0"/>
    <x v="0"/>
    <x v="0"/>
    <x v="2008"/>
    <s v="2 días 14:44"/>
    <x v="1635"/>
    <x v="1"/>
    <s v="SIN DATO"/>
    <s v="SIN DATO"/>
    <s v="SIN DATO"/>
    <s v="SIN DATO"/>
    <n v="-75.334258000000005"/>
    <n v="6.0911600000000004"/>
    <s v="SUR-ENE"/>
    <x v="1"/>
    <s v="1"/>
    <x v="1"/>
  </r>
  <r>
    <x v="2022"/>
    <x v="0"/>
    <s v="NUEVO"/>
    <s v="ENEDOM"/>
    <d v="2026-03-02T14:49:32"/>
    <x v="2011"/>
    <n v="1046906562"/>
    <s v="GENGLUIS ALEXIS RUIZ ANGEL"/>
    <s v="SIN DATOS"/>
    <s v="3148444168"/>
    <x v="2012"/>
    <x v="2"/>
    <s v="190736104068000001"/>
    <x v="2"/>
    <x v="2"/>
    <s v="SIN DATOS"/>
    <x v="0"/>
    <x v="1"/>
    <x v="3"/>
    <x v="2009"/>
    <s v="2 días 14:49"/>
    <x v="1636"/>
    <x v="1"/>
    <s v="SIN DATO"/>
    <s v="SIN DATO"/>
    <s v="SIN DATO"/>
    <s v="SIN DATO"/>
    <n v="-74.696425950000005"/>
    <n v="7.0885615099999999"/>
    <s v="SUR-ENE"/>
    <x v="2"/>
    <s v="1"/>
    <x v="1"/>
  </r>
  <r>
    <x v="2023"/>
    <x v="1"/>
    <s v="NUEVO"/>
    <s v="ENECNX"/>
    <d v="2026-03-02T14:51:29"/>
    <x v="2012"/>
    <n v="890982479"/>
    <s v="ASOCIACIÓN MEDELLIN CULTURAL"/>
    <s v="SIN DATOS"/>
    <s v="3015522567"/>
    <x v="2013"/>
    <x v="8"/>
    <s v="054511007000300000"/>
    <x v="8"/>
    <x v="3"/>
    <s v="Revisor Puntos de Conexión Metrosur"/>
    <x v="0"/>
    <x v="0"/>
    <x v="4"/>
    <x v="2010"/>
    <s v="2 días 14:51"/>
    <x v="100"/>
    <x v="0"/>
    <s v="SIN DATO"/>
    <s v="SIN DATO"/>
    <s v="SIN DATO"/>
    <s v="SIN DATO"/>
    <n v="-75.577135049999995"/>
    <n v="6.2424376500000003"/>
    <s v="SUR-ENE"/>
    <x v="0"/>
    <s v="1"/>
    <x v="0"/>
  </r>
  <r>
    <x v="2024"/>
    <x v="1"/>
    <s v="NUEVO"/>
    <s v="ENECNX"/>
    <d v="2026-03-02T14:51:49"/>
    <x v="2013"/>
    <n v="8403467"/>
    <s v="JHON JAIME GUTIERREZ QUINTERO"/>
    <s v="SIN DATOS"/>
    <s v="3241871962"/>
    <x v="2014"/>
    <x v="49"/>
    <s v="190190200949880002"/>
    <x v="48"/>
    <x v="3"/>
    <s v="Region Nordeste"/>
    <x v="1"/>
    <x v="0"/>
    <x v="4"/>
    <x v="2011"/>
    <s v="2 días 14:51"/>
    <x v="100"/>
    <x v="0"/>
    <s v="SIN DATO"/>
    <s v="SIN DATO"/>
    <s v="SIN DATO"/>
    <s v="SIN DATO"/>
    <n v="-75.023346829999994"/>
    <n v="6.5401063300000004"/>
    <s v="SUR-ENE"/>
    <x v="2"/>
    <s v="1"/>
    <x v="0"/>
  </r>
  <r>
    <x v="2025"/>
    <x v="0"/>
    <s v="NUEVO"/>
    <s v="ENEDOM"/>
    <d v="2026-03-02T14:53:09"/>
    <x v="2014"/>
    <n v="39298260"/>
    <s v="SONIA MARIA ORTIZ MORENO"/>
    <s v="SIN DATOS"/>
    <s v="3150239643"/>
    <x v="2015"/>
    <x v="8"/>
    <s v="054929129140150301"/>
    <x v="8"/>
    <x v="2"/>
    <s v="Habilitación Viviendas Metrosur"/>
    <x v="0"/>
    <x v="0"/>
    <x v="3"/>
    <x v="2012"/>
    <s v="2 días 14:53"/>
    <x v="780"/>
    <x v="1"/>
    <s v="SIN DATO"/>
    <s v="SIN DATO"/>
    <s v="SIN DATO"/>
    <s v="SIN DATO"/>
    <n v="-75.611051279999998"/>
    <n v="6.2648997700000004"/>
    <s v="SUR-ENE"/>
    <x v="0"/>
    <s v="1"/>
    <x v="1"/>
  </r>
  <r>
    <x v="2026"/>
    <x v="0"/>
    <s v="NUEVO"/>
    <s v="ENERES"/>
    <d v="2026-03-02T14:53:31"/>
    <x v="2015"/>
    <n v="72041219"/>
    <s v="LUIS CARLOS CASTAÑO DUQUE"/>
    <s v="5116983"/>
    <s v="3046462050"/>
    <x v="2016"/>
    <x v="50"/>
    <s v="190697100327000211"/>
    <x v="49"/>
    <x v="1"/>
    <s v="Revisor Instalac. Regadas Oriente"/>
    <x v="0"/>
    <x v="0"/>
    <x v="0"/>
    <x v="2013"/>
    <s v="2 días 14:53"/>
    <x v="1637"/>
    <x v="1"/>
    <s v="SIN DATO"/>
    <s v="SIN DATO"/>
    <s v="SIN DATO"/>
    <s v="SIN DATO"/>
    <n v="-75.259606000000005"/>
    <n v="6.1381829999999997"/>
    <s v="SUR-ENE"/>
    <x v="1"/>
    <s v="1"/>
    <x v="1"/>
  </r>
  <r>
    <x v="2027"/>
    <x v="3"/>
    <s v="NUEVO"/>
    <s v="ENEMVI"/>
    <d v="2026-03-02T14:55:17"/>
    <x v="2016"/>
    <n v="71930088"/>
    <s v="LUIS CARLOS HENAO VANEGAS"/>
    <s v="SIN DATOS"/>
    <s v="3011887063"/>
    <x v="2017"/>
    <x v="42"/>
    <s v="190190100117610000"/>
    <x v="41"/>
    <x v="6"/>
    <s v="SIN DATOS"/>
    <x v="0"/>
    <x v="1"/>
    <x v="8"/>
    <x v="2014"/>
    <s v="2 días 14:55"/>
    <x v="1638"/>
    <x v="1"/>
    <s v="SIN DATO"/>
    <s v="SIN DATO"/>
    <s v="SIN DATO"/>
    <s v="SIN DATO"/>
    <n v="-75.092089000000001"/>
    <n v="6.5393840000000001"/>
    <s v="SUR-ENE"/>
    <x v="2"/>
    <s v="1"/>
    <x v="1"/>
  </r>
  <r>
    <x v="2028"/>
    <x v="0"/>
    <s v="NUEVO"/>
    <s v="ENEDOM"/>
    <d v="2026-03-02T14:55:23"/>
    <x v="2017"/>
    <n v="1046906562"/>
    <s v="GENGLUIS ALEXIS RUIZ ANGEL"/>
    <s v="SIN DATOS"/>
    <s v="3148444168"/>
    <x v="2018"/>
    <x v="2"/>
    <s v="190736104068000002"/>
    <x v="2"/>
    <x v="2"/>
    <s v="SIN DATOS"/>
    <x v="0"/>
    <x v="1"/>
    <x v="3"/>
    <x v="2015"/>
    <s v="2 días 14:55"/>
    <x v="1639"/>
    <x v="1"/>
    <s v="SIN DATO"/>
    <s v="SIN DATO"/>
    <s v="SIN DATO"/>
    <s v="SIN DATO"/>
    <n v="-74.696425950000005"/>
    <n v="7.0885615099999999"/>
    <s v="SUR-ENE"/>
    <x v="2"/>
    <s v="1"/>
    <x v="1"/>
  </r>
  <r>
    <x v="2029"/>
    <x v="0"/>
    <s v="NUEVO"/>
    <s v="ENERES"/>
    <d v="2026-03-02T14:57:29"/>
    <x v="2018"/>
    <n v="8404772"/>
    <s v="HUGO IGNACIO HERNADEZ PANIAGUA"/>
    <s v="SIN DATOS"/>
    <s v="3225192781"/>
    <x v="2019"/>
    <x v="7"/>
    <s v="190319207020167001"/>
    <x v="7"/>
    <x v="1"/>
    <s v="Revisor Instalac. Regadas Oriente"/>
    <x v="1"/>
    <x v="0"/>
    <x v="1"/>
    <x v="2016"/>
    <s v="2 días 14:57"/>
    <x v="1640"/>
    <x v="1"/>
    <s v="SIN DATO"/>
    <s v="SIN DATO"/>
    <s v="SIN DATO"/>
    <s v="SIN DATO"/>
    <n v="-75.390039279999996"/>
    <n v="6.3075205199999997"/>
    <s v="SUR-ENE"/>
    <x v="1"/>
    <s v="1"/>
    <x v="1"/>
  </r>
  <r>
    <x v="2030"/>
    <x v="1"/>
    <s v="NUEVO"/>
    <s v="ENECNX"/>
    <d v="2026-03-02T15:06:20"/>
    <x v="2019"/>
    <n v="71117945"/>
    <s v="CESAR AUGUSTO QUINTERO VALENCIA"/>
    <s v="SIN DATOS"/>
    <s v="3217180869"/>
    <x v="2020"/>
    <x v="33"/>
    <s v="190149200563140000"/>
    <x v="33"/>
    <x v="3"/>
    <s v="Revisor Punto de Conexión Oriente"/>
    <x v="1"/>
    <x v="0"/>
    <x v="4"/>
    <x v="2017"/>
    <s v="2 días 15:06"/>
    <x v="1641"/>
    <x v="0"/>
    <s v="SIN DATO"/>
    <s v="SIN DATO"/>
    <s v="SIN DATO"/>
    <s v="SIN DATO"/>
    <n v="-75.313850000000002"/>
    <n v="6.0796720000000004"/>
    <s v="SUR-ENE"/>
    <x v="1"/>
    <s v="1"/>
    <x v="0"/>
  </r>
  <r>
    <x v="2031"/>
    <x v="2"/>
    <s v="NUEVO"/>
    <s v="ENENOR"/>
    <d v="2026-03-02T15:08:28"/>
    <x v="2020"/>
    <n v="900975546"/>
    <s v="GOLD CONSTRUCTION AND SERVICES S.A.S."/>
    <s v="SIN DATOS"/>
    <s v="3124730635"/>
    <x v="2021"/>
    <x v="33"/>
    <s v="190149100078550005"/>
    <x v="33"/>
    <x v="4"/>
    <s v="Revisor Instalac. Regadas Oriente"/>
    <x v="0"/>
    <x v="0"/>
    <x v="0"/>
    <x v="2018"/>
    <s v="2 días 15:08"/>
    <x v="1642"/>
    <x v="1"/>
    <s v="SIN DATO"/>
    <s v="SIN DATO"/>
    <s v="SIN DATO"/>
    <s v="SIN DATO"/>
    <n v="-75.333807019999995"/>
    <n v="6.09212986"/>
    <s v="SUR-ENE"/>
    <x v="1"/>
    <s v="1"/>
    <x v="1"/>
  </r>
  <r>
    <x v="2032"/>
    <x v="1"/>
    <s v="NUEVO"/>
    <s v="ENECNX"/>
    <d v="2026-03-02T15:10:09"/>
    <x v="2021"/>
    <n v="98555428"/>
    <s v="LUIS CARLOS CORREA BETANCUR"/>
    <s v="2651806"/>
    <s v="3215202060"/>
    <x v="2022"/>
    <x v="8"/>
    <s v="052529008000440000"/>
    <x v="8"/>
    <x v="3"/>
    <s v="Revisor Puntos de Conexión Metrosur"/>
    <x v="0"/>
    <x v="0"/>
    <x v="4"/>
    <x v="2019"/>
    <s v="2 días 15:10"/>
    <x v="1643"/>
    <x v="0"/>
    <s v="SIN DATO"/>
    <s v="SIN DATO"/>
    <s v="SIN DATO"/>
    <s v="SIN DATO"/>
    <n v="-75.582257159999997"/>
    <n v="6.2290372400000003"/>
    <s v="SUR-ENE"/>
    <x v="0"/>
    <s v="1"/>
    <x v="0"/>
  </r>
  <r>
    <x v="2033"/>
    <x v="0"/>
    <s v="NUEVO"/>
    <s v="ENERES"/>
    <d v="2026-03-02T15:12:26"/>
    <x v="2022"/>
    <n v="43564070"/>
    <s v="MARIA ISABEL GUTIERREZ YEPES"/>
    <s v="SIN DATOS"/>
    <s v="3025929999"/>
    <x v="2023"/>
    <x v="8"/>
    <s v="084018207200350201"/>
    <x v="8"/>
    <x v="1"/>
    <s v="Revisor Instal. Regadas Metrosur"/>
    <x v="0"/>
    <x v="0"/>
    <x v="0"/>
    <x v="2020"/>
    <s v="2 días 15:12"/>
    <x v="1644"/>
    <x v="1"/>
    <s v="SIN DATO"/>
    <s v="SIN DATO"/>
    <s v="SIN DATO"/>
    <s v="SIN DATO"/>
    <n v="-75.621632790000007"/>
    <n v="6.2598594800000003"/>
    <s v="SUR-ENE"/>
    <x v="0"/>
    <s v="1"/>
    <x v="1"/>
  </r>
  <r>
    <x v="2034"/>
    <x v="0"/>
    <s v="NUEVO"/>
    <s v="ENEDOM"/>
    <d v="2026-03-02T15:13:31"/>
    <x v="2023"/>
    <n v="43076430"/>
    <s v="MARTA GLADIS ZAPATA GARCIA"/>
    <s v="2280217"/>
    <s v="3104429460"/>
    <x v="2024"/>
    <x v="8"/>
    <s v="053314004301911226"/>
    <x v="8"/>
    <x v="2"/>
    <s v="Habilitación Viviendas Metrosur"/>
    <x v="0"/>
    <x v="0"/>
    <x v="3"/>
    <x v="2021"/>
    <s v="2 días 15:13"/>
    <x v="1645"/>
    <x v="1"/>
    <s v="SIN DATO"/>
    <s v="SIN DATO"/>
    <s v="SIN DATO"/>
    <s v="SIN DATO"/>
    <n v="-75.56231425"/>
    <n v="6.2327104699999998"/>
    <s v="SUR-ENE"/>
    <x v="0"/>
    <s v="1"/>
    <x v="1"/>
  </r>
  <r>
    <x v="2035"/>
    <x v="0"/>
    <s v="NUEVO"/>
    <s v="ENEDOM"/>
    <d v="2026-03-02T15:13:40"/>
    <x v="2024"/>
    <n v="39298260"/>
    <s v="SONIA MARIA ORTIZ MORENO"/>
    <s v="SIN DATOS"/>
    <s v="3150239643"/>
    <x v="2025"/>
    <x v="8"/>
    <s v="054929129140150302"/>
    <x v="8"/>
    <x v="2"/>
    <s v="Habilitación Viviendas Metrosur"/>
    <x v="0"/>
    <x v="0"/>
    <x v="3"/>
    <x v="2022"/>
    <s v="2 días 15:13"/>
    <x v="1645"/>
    <x v="1"/>
    <s v="SIN DATO"/>
    <s v="SIN DATO"/>
    <s v="SIN DATO"/>
    <s v="SIN DATO"/>
    <n v="-75.611051279999998"/>
    <n v="6.2648997700000004"/>
    <s v="SUR-ENE"/>
    <x v="0"/>
    <s v="1"/>
    <x v="1"/>
  </r>
  <r>
    <x v="2036"/>
    <x v="1"/>
    <s v="NUEVO"/>
    <s v="ENECNX"/>
    <d v="2026-03-02T15:14:04"/>
    <x v="2025"/>
    <n v="811000555"/>
    <s v="INVERSIONES CAMPOAMALIA SAS"/>
    <s v="3118500"/>
    <s v="3226477247"/>
    <x v="2026"/>
    <x v="24"/>
    <s v="038622007000320000"/>
    <x v="24"/>
    <x v="3"/>
    <s v="Revisor Puntos de Conexión Metrosur"/>
    <x v="0"/>
    <x v="0"/>
    <x v="4"/>
    <x v="2023"/>
    <s v="2 días 15:14"/>
    <x v="1646"/>
    <x v="0"/>
    <s v="SIN DATO"/>
    <s v="SIN DATO"/>
    <s v="SIN DATO"/>
    <s v="SIN DATO"/>
    <n v="-75.646837000000005"/>
    <n v="6.1526269999999998"/>
    <s v="SUR-ENE"/>
    <x v="0"/>
    <s v="1"/>
    <x v="0"/>
  </r>
  <r>
    <x v="2037"/>
    <x v="1"/>
    <s v="NUEVO"/>
    <s v="ENECNX"/>
    <d v="2026-03-02T15:14:52"/>
    <x v="2026"/>
    <n v="900563282"/>
    <s v="GABEPO S.A.S."/>
    <s v="SIN DATOS"/>
    <s v="3207636574"/>
    <x v="2027"/>
    <x v="7"/>
    <s v="190318203364100000"/>
    <x v="7"/>
    <x v="3"/>
    <s v="Revisor Punto de Conexión Oriente"/>
    <x v="1"/>
    <x v="0"/>
    <x v="4"/>
    <x v="2024"/>
    <s v="2 días 15:14"/>
    <x v="1646"/>
    <x v="0"/>
    <s v="SIN DATO"/>
    <s v="SIN DATO"/>
    <s v="SIN DATO"/>
    <s v="SIN DATO"/>
    <n v="-75.434006999999994"/>
    <n v="6.2643880000000003"/>
    <s v="SUR-ENE"/>
    <x v="1"/>
    <s v="1"/>
    <x v="0"/>
  </r>
  <r>
    <x v="2038"/>
    <x v="3"/>
    <s v="NUEVO"/>
    <s v="ENEMVI"/>
    <d v="2026-03-02T15:14:56"/>
    <x v="2027"/>
    <n v="4828791"/>
    <s v="HECTOR DE JESUS RUIZ CARDONA"/>
    <s v="SIN DATOS"/>
    <s v="3127858831"/>
    <x v="2028"/>
    <x v="74"/>
    <s v="191245200750700000"/>
    <x v="73"/>
    <x v="6"/>
    <s v="SIN DATOS"/>
    <x v="1"/>
    <x v="1"/>
    <x v="5"/>
    <x v="2025"/>
    <s v="2 días 15:14"/>
    <x v="1647"/>
    <x v="1"/>
    <s v="SIN DATO"/>
    <s v="SIN DATO"/>
    <s v="SIN DATO"/>
    <s v="SIN DATO"/>
    <n v="-76.145859999999999"/>
    <n v="5.8668899999999997"/>
    <s v="SUR-ENE"/>
    <x v="3"/>
    <s v="1"/>
    <x v="1"/>
  </r>
  <r>
    <x v="2039"/>
    <x v="0"/>
    <s v="NUEVO"/>
    <s v="ENERES"/>
    <d v="2026-03-02T15:18:57"/>
    <x v="2028"/>
    <n v="43585844"/>
    <s v="MARIBEL GONZALEZ ESCALANTE"/>
    <s v="SIN DATOS"/>
    <s v="3025929999"/>
    <x v="2029"/>
    <x v="8"/>
    <s v="083119128000500201"/>
    <x v="8"/>
    <x v="1"/>
    <s v="Revisor Instal. Regadas Metrosur"/>
    <x v="0"/>
    <x v="0"/>
    <x v="0"/>
    <x v="2026"/>
    <s v="2 días 15:18"/>
    <x v="1648"/>
    <x v="1"/>
    <s v="SIN DATO"/>
    <s v="SIN DATO"/>
    <s v="SIN DATO"/>
    <s v="SIN DATO"/>
    <n v="-75.629189999999994"/>
    <n v="6.2507609999999998"/>
    <s v="SUR-ENE"/>
    <x v="0"/>
    <s v="1"/>
    <x v="1"/>
  </r>
  <r>
    <x v="2040"/>
    <x v="0"/>
    <s v="NUEVO"/>
    <s v="ENERES"/>
    <d v="2026-03-02T15:20:54"/>
    <x v="2029"/>
    <n v="70905055"/>
    <s v="OCTAVIO DE JESUS MURILLO MARIN"/>
    <s v="SIN DATOS"/>
    <s v="3209105498"/>
    <x v="2030"/>
    <x v="5"/>
    <s v="190439100287000501"/>
    <x v="5"/>
    <x v="1"/>
    <s v="Revisor Instalac. Regadas Oriente"/>
    <x v="0"/>
    <x v="0"/>
    <x v="0"/>
    <x v="2027"/>
    <s v="2 días 15:20"/>
    <x v="1649"/>
    <x v="1"/>
    <s v="SIN DATO"/>
    <s v="SIN DATO"/>
    <s v="SIN DATO"/>
    <s v="SIN DATO"/>
    <n v="-75.336679000000004"/>
    <n v="6.1758810000000004"/>
    <s v="SUR-ENE"/>
    <x v="1"/>
    <s v="1"/>
    <x v="1"/>
  </r>
  <r>
    <x v="2041"/>
    <x v="0"/>
    <s v="NUEVO"/>
    <s v="ENERES"/>
    <d v="2026-03-02T15:22:25"/>
    <x v="2030"/>
    <n v="39441463"/>
    <s v="CARMEN CECILIA GONZALEZ JIMENEZ"/>
    <s v="SIN DATOS"/>
    <s v="3193188078"/>
    <x v="2031"/>
    <x v="23"/>
    <s v="900056150001989419"/>
    <x v="23"/>
    <x v="1"/>
    <s v="Revisor Instalac. Regadas Oriente"/>
    <x v="0"/>
    <x v="0"/>
    <x v="0"/>
    <x v="2028"/>
    <s v="2 días 15:22"/>
    <x v="1039"/>
    <x v="1"/>
    <s v="SIN DATO"/>
    <s v="SIN DATO"/>
    <s v="SIN DATO"/>
    <s v="SIN DATO"/>
    <n v="-75.381947190000005"/>
    <n v="6.1309064299999996"/>
    <s v="SUR-ENE"/>
    <x v="1"/>
    <s v="1"/>
    <x v="1"/>
  </r>
  <r>
    <x v="2042"/>
    <x v="2"/>
    <s v="NUEVO"/>
    <s v="ENENOR"/>
    <d v="2026-03-02T15:23:35"/>
    <x v="2031"/>
    <n v="71733551"/>
    <s v="JUAN FERNANDO ALZATE LOPEZ"/>
    <s v="4878530"/>
    <s v="3023568657"/>
    <x v="2032"/>
    <x v="38"/>
    <s v="176016725000000005"/>
    <x v="37"/>
    <x v="4"/>
    <s v="Revisor Instalac. Regadas Oriente"/>
    <x v="1"/>
    <x v="0"/>
    <x v="1"/>
    <x v="2029"/>
    <s v="2 días 15:23"/>
    <x v="516"/>
    <x v="1"/>
    <s v="SIN DATO"/>
    <s v="SIN DATO"/>
    <s v="SIN DATO"/>
    <s v="SIN DATO"/>
    <n v="-75.173985549999998"/>
    <n v="6.2341076700000002"/>
    <s v="SUR-ENE"/>
    <x v="1"/>
    <s v="1"/>
    <x v="1"/>
  </r>
  <r>
    <x v="2043"/>
    <x v="0"/>
    <s v="NUEVO"/>
    <s v="ENEDOM"/>
    <d v="2026-03-02T15:25:54"/>
    <x v="2032"/>
    <n v="21581417"/>
    <s v="LUZ EDILIA HIDALGO USUGA"/>
    <s v="SIN DATOS"/>
    <s v="3136507696"/>
    <x v="2033"/>
    <x v="8"/>
    <s v="086229007002600268"/>
    <x v="8"/>
    <x v="2"/>
    <s v="Habilitación Viviendas Metrosur"/>
    <x v="0"/>
    <x v="0"/>
    <x v="3"/>
    <x v="2030"/>
    <s v="2 días 15:25"/>
    <x v="789"/>
    <x v="1"/>
    <s v="SIN DATO"/>
    <s v="SIN DATO"/>
    <s v="SIN DATO"/>
    <s v="SIN DATO"/>
    <n v="-75.632484790000007"/>
    <n v="6.2847516900000002"/>
    <s v="SUR-ENE"/>
    <x v="0"/>
    <s v="1"/>
    <x v="1"/>
  </r>
  <r>
    <x v="2044"/>
    <x v="1"/>
    <s v="NUEVO"/>
    <s v="ENECNX"/>
    <d v="2026-03-02T15:26:32"/>
    <x v="2033"/>
    <n v="3356251"/>
    <s v="FERNANDO SERNA NAVARRO"/>
    <s v="3120200"/>
    <s v="3112299732"/>
    <x v="2034"/>
    <x v="40"/>
    <s v="190042200811350080"/>
    <x v="39"/>
    <x v="3"/>
    <s v="SIN DATOS"/>
    <x v="1"/>
    <x v="1"/>
    <x v="4"/>
    <x v="2031"/>
    <s v="2 días 15:26"/>
    <x v="1650"/>
    <x v="0"/>
    <s v="SIN DATO"/>
    <s v="SIN DATO"/>
    <s v="SIN DATO"/>
    <s v="SIN DATO"/>
    <n v="-75.818496999999994"/>
    <n v="6.5277370000000001"/>
    <s v="SUR-ENE"/>
    <x v="4"/>
    <s v="1"/>
    <x v="0"/>
  </r>
  <r>
    <x v="2045"/>
    <x v="1"/>
    <s v="NUEVO"/>
    <s v="ENECNX"/>
    <d v="2026-03-02T15:29:59"/>
    <x v="2034"/>
    <n v="1128268500"/>
    <s v="JORGE IVAN ZULUAGA RICO"/>
    <s v="SIN DATOS"/>
    <s v="3148031372"/>
    <x v="2035"/>
    <x v="50"/>
    <s v="190697100730110000"/>
    <x v="49"/>
    <x v="3"/>
    <s v="Revisor Punto de Conexión Oriente"/>
    <x v="0"/>
    <x v="0"/>
    <x v="4"/>
    <x v="2032"/>
    <s v="2 días 15:29"/>
    <x v="1651"/>
    <x v="0"/>
    <s v="SIN DATO"/>
    <s v="SIN DATO"/>
    <s v="SIN DATO"/>
    <s v="SIN DATO"/>
    <n v="-75.268296000000007"/>
    <n v="6.1312040000000003"/>
    <s v="SUR-ENE"/>
    <x v="1"/>
    <s v="1"/>
    <x v="0"/>
  </r>
  <r>
    <x v="2046"/>
    <x v="0"/>
    <s v="NUEVO"/>
    <s v="ENEDOM"/>
    <d v="2026-03-02T15:32:42"/>
    <x v="2035"/>
    <n v="1000207185"/>
    <s v="MARIA CAMILA ALVAREZ"/>
    <s v="4913414"/>
    <s v="3016163729"/>
    <x v="2036"/>
    <x v="8"/>
    <s v="085015006000490000"/>
    <x v="8"/>
    <x v="2"/>
    <s v="Habilitación Viviendas Metrosur"/>
    <x v="0"/>
    <x v="0"/>
    <x v="3"/>
    <x v="2033"/>
    <s v="2 días 15:32"/>
    <x v="1652"/>
    <x v="1"/>
    <s v="SIN DATO"/>
    <s v="SIN DATO"/>
    <s v="SIN DATO"/>
    <s v="SIN DATO"/>
    <n v="-75.613502740000001"/>
    <n v="6.27127531"/>
    <s v="SUR-ENE"/>
    <x v="0"/>
    <s v="1"/>
    <x v="1"/>
  </r>
  <r>
    <x v="2047"/>
    <x v="1"/>
    <s v="NUEVO"/>
    <s v="ENECNX"/>
    <d v="2026-03-02T15:36:53"/>
    <x v="2036"/>
    <n v="8278295"/>
    <s v="IGNACIO GUTIERREZ GUTIERREZ"/>
    <s v="4224345"/>
    <s v="3507248191"/>
    <x v="2037"/>
    <x v="30"/>
    <s v="190761100154900000"/>
    <x v="30"/>
    <x v="3"/>
    <s v="SIN DATOS"/>
    <x v="0"/>
    <x v="1"/>
    <x v="4"/>
    <x v="2034"/>
    <s v="2 días 15:36"/>
    <x v="1653"/>
    <x v="0"/>
    <s v="SIN DATO"/>
    <s v="SIN DATO"/>
    <s v="SIN DATO"/>
    <s v="SIN DATO"/>
    <n v="-75.738002879999996"/>
    <n v="6.5024418500000003"/>
    <s v="SUR-ENE"/>
    <x v="4"/>
    <s v="1"/>
    <x v="0"/>
  </r>
  <r>
    <x v="2048"/>
    <x v="0"/>
    <s v="NUEVO"/>
    <s v="ENERES"/>
    <d v="2026-03-02T15:41:43"/>
    <x v="2037"/>
    <n v="42685365"/>
    <s v="BLANCA ROSA VILLA SERNA"/>
    <s v="SIN DATOS"/>
    <s v="3209105498"/>
    <x v="2038"/>
    <x v="7"/>
    <s v="190318101385020301"/>
    <x v="7"/>
    <x v="1"/>
    <s v="Revisor Instalac. Regadas Oriente"/>
    <x v="0"/>
    <x v="0"/>
    <x v="0"/>
    <x v="2035"/>
    <s v="2 días 15:41"/>
    <x v="1654"/>
    <x v="1"/>
    <s v="SIN DATO"/>
    <s v="SIN DATO"/>
    <s v="SIN DATO"/>
    <s v="SIN DATO"/>
    <n v="-75.437151249999999"/>
    <n v="6.2720862999999998"/>
    <s v="SUR-ENE"/>
    <x v="1"/>
    <s v="1"/>
    <x v="1"/>
  </r>
  <r>
    <x v="2049"/>
    <x v="1"/>
    <s v="NUEVO"/>
    <s v="ENECNX"/>
    <d v="2026-03-02T15:42:40"/>
    <x v="2038"/>
    <n v="15423260"/>
    <s v="REINALDO LEON MARTINEZ HENAO"/>
    <s v="8595033"/>
    <s v="3122873694"/>
    <x v="2039"/>
    <x v="28"/>
    <s v="190284100602400000"/>
    <x v="28"/>
    <x v="3"/>
    <s v="SIN DATOS"/>
    <x v="0"/>
    <x v="1"/>
    <x v="4"/>
    <x v="2036"/>
    <s v="2 días 15:42"/>
    <x v="1655"/>
    <x v="0"/>
    <s v="SIN DATO"/>
    <s v="SIN DATO"/>
    <s v="SIN DATO"/>
    <s v="SIN DATO"/>
    <n v="-76.129213460000003"/>
    <n v="6.7798522999999999"/>
    <s v="SUR-ENE"/>
    <x v="4"/>
    <s v="1"/>
    <x v="0"/>
  </r>
  <r>
    <x v="2050"/>
    <x v="0"/>
    <s v="NUEVO"/>
    <s v="ENERES"/>
    <d v="2026-03-02T15:44:45"/>
    <x v="2039"/>
    <n v="8126587"/>
    <s v="HANS WILSON PULIDO PATIÑO"/>
    <s v="SIN DATOS"/>
    <s v="3006731877"/>
    <x v="2040"/>
    <x v="8"/>
    <s v="052823009100280301"/>
    <x v="8"/>
    <x v="1"/>
    <s v="Revisor Instal. Regadas Metrosur"/>
    <x v="0"/>
    <x v="0"/>
    <x v="0"/>
    <x v="2037"/>
    <s v="2 días 15:44"/>
    <x v="1656"/>
    <x v="1"/>
    <s v="SIN DATO"/>
    <s v="SIN DATO"/>
    <s v="SIN DATO"/>
    <s v="SIN DATO"/>
    <n v="-75.605399000000006"/>
    <n v="6.2305450000000002"/>
    <s v="SUR-ENE"/>
    <x v="0"/>
    <s v="1"/>
    <x v="1"/>
  </r>
  <r>
    <x v="2051"/>
    <x v="0"/>
    <s v="NUEVO"/>
    <s v="ENERES"/>
    <d v="2026-03-02T15:45:20"/>
    <x v="2040"/>
    <n v="70513575"/>
    <s v="OSCAR MAURICIO GIL GIL"/>
    <s v="6210993"/>
    <s v="3195387216"/>
    <x v="2041"/>
    <x v="23"/>
    <s v="190616200332408001"/>
    <x v="23"/>
    <x v="1"/>
    <s v="Revisor Instalac. Regadas Oriente"/>
    <x v="1"/>
    <x v="0"/>
    <x v="1"/>
    <x v="2038"/>
    <s v="2 días 15:45"/>
    <x v="1657"/>
    <x v="1"/>
    <s v="SIN DATO"/>
    <s v="SIN DATO"/>
    <s v="SIN DATO"/>
    <s v="SIN DATO"/>
    <n v="-75.397675329999998"/>
    <n v="6.1880413299999999"/>
    <s v="SUR-ENE"/>
    <x v="1"/>
    <s v="1"/>
    <x v="1"/>
  </r>
  <r>
    <x v="2052"/>
    <x v="1"/>
    <s v="NUEVO"/>
    <s v="ENECNX"/>
    <d v="2026-03-02T15:49:09"/>
    <x v="2041"/>
    <n v="8355536"/>
    <s v="JUAN GUILLERMO AGUIRRE CORTEZ"/>
    <s v="SIN DATOS"/>
    <s v="3192550942"/>
    <x v="2042"/>
    <x v="8"/>
    <s v="050812201202071000"/>
    <x v="8"/>
    <x v="3"/>
    <s v="Revisor Puntos de Conexión Metrosur"/>
    <x v="0"/>
    <x v="0"/>
    <x v="4"/>
    <x v="2039"/>
    <s v="2 días 15:49"/>
    <x v="1427"/>
    <x v="0"/>
    <s v="SIN DATO"/>
    <s v="SIN DATO"/>
    <s v="SIN DATO"/>
    <s v="SIN DATO"/>
    <n v="-75.605614310000007"/>
    <n v="6.2108647299999999"/>
    <s v="SUR-ENE"/>
    <x v="0"/>
    <s v="1"/>
    <x v="0"/>
  </r>
  <r>
    <x v="2053"/>
    <x v="0"/>
    <s v="NUEVO"/>
    <s v="ENERES"/>
    <d v="2026-03-02T15:55:53"/>
    <x v="2042"/>
    <n v="71290589"/>
    <s v="JOSE JULIAN PINO JARAMILLO"/>
    <s v="SIN DATOS"/>
    <s v="3218142087"/>
    <x v="2043"/>
    <x v="3"/>
    <s v="190649200227625001"/>
    <x v="12"/>
    <x v="1"/>
    <s v="Revisor Instalac. Regadas Oriente"/>
    <x v="1"/>
    <x v="0"/>
    <x v="1"/>
    <x v="2040"/>
    <s v="2 días 15:55"/>
    <x v="1658"/>
    <x v="1"/>
    <s v="SIN DATO"/>
    <s v="SIN DATO"/>
    <s v="SIN DATO"/>
    <s v="SIN DATO"/>
    <n v="-75.035344519999995"/>
    <n v="6.1446294200000002"/>
    <s v="SUR-ENE"/>
    <x v="1"/>
    <s v="1"/>
    <x v="1"/>
  </r>
  <r>
    <x v="2054"/>
    <x v="3"/>
    <s v="NUEVO"/>
    <s v="ENEMVI"/>
    <d v="2026-03-02T15:56:19"/>
    <x v="2043"/>
    <n v="71005613"/>
    <s v="WILDOR HORACIO CALLE ARIZA"/>
    <s v="SIN DATOS"/>
    <s v="3217462268"/>
    <x v="2044"/>
    <x v="34"/>
    <s v="190667100555600000"/>
    <x v="3"/>
    <x v="6"/>
    <s v="ORIENTE-RMRT-Edwin F. Feria Torres"/>
    <x v="0"/>
    <x v="0"/>
    <x v="8"/>
    <x v="2041"/>
    <s v="2 días 15:56"/>
    <x v="1659"/>
    <x v="1"/>
    <s v="SIN DATO"/>
    <s v="SIN DATO"/>
    <s v="SIN DATO"/>
    <s v="SIN DATO"/>
    <n v="-75.029873510000002"/>
    <n v="6.2912975400000004"/>
    <s v="SUR-ENE"/>
    <x v="1"/>
    <s v="1"/>
    <x v="1"/>
  </r>
  <r>
    <x v="2055"/>
    <x v="0"/>
    <s v="CAMBI"/>
    <s v="ENERES"/>
    <d v="2026-03-02T15:59:35"/>
    <x v="2044"/>
    <n v="43748417"/>
    <s v="MARIA VICTORIA RAMIREZ ALVAREZ"/>
    <s v="SIN DATOS"/>
    <s v="3234428414"/>
    <x v="2045"/>
    <x v="4"/>
    <s v="181033771110000000"/>
    <x v="4"/>
    <x v="5"/>
    <s v="Revisor Instalac. Regadas Oriente"/>
    <x v="1"/>
    <x v="0"/>
    <x v="1"/>
    <x v="2042"/>
    <s v="2 días 15:59"/>
    <x v="1660"/>
    <x v="1"/>
    <s v="SIN DATO"/>
    <s v="SIN DATO"/>
    <s v="SIN DATO"/>
    <s v="SIN DATO"/>
    <n v="-75.245455000000007"/>
    <n v="6.2522869999999999"/>
    <s v="SUR-ENE"/>
    <x v="1"/>
    <s v="2"/>
    <x v="1"/>
  </r>
  <r>
    <x v="2056"/>
    <x v="1"/>
    <s v="NUEVO"/>
    <s v="ENECNX"/>
    <d v="2026-03-02T16:02:04"/>
    <x v="2045"/>
    <n v="43983814"/>
    <s v="YULY VANESSA GUTIERREZ AGAMEZ"/>
    <s v="8493882"/>
    <s v="3104295383"/>
    <x v="2046"/>
    <x v="28"/>
    <s v="190284200983120001"/>
    <x v="28"/>
    <x v="3"/>
    <s v="SIN DATOS"/>
    <x v="1"/>
    <x v="1"/>
    <x v="4"/>
    <x v="2043"/>
    <s v="2 días 16:02"/>
    <x v="628"/>
    <x v="0"/>
    <s v="SIN DATO"/>
    <s v="SIN DATO"/>
    <s v="SIN DATO"/>
    <s v="SIN DATO"/>
    <n v="-76.219568559999999"/>
    <n v="6.7647608400000001"/>
    <s v="SUR-ENE"/>
    <x v="4"/>
    <s v="1"/>
    <x v="0"/>
  </r>
  <r>
    <x v="2057"/>
    <x v="0"/>
    <s v="NUEVO"/>
    <s v="ENERES"/>
    <d v="2026-03-02T16:03:15"/>
    <x v="2046"/>
    <n v="15356436"/>
    <s v="DIEGO ESNEYDER BUITRAGO OCAMPO"/>
    <s v="SIN DATOS"/>
    <s v="3209105498"/>
    <x v="2047"/>
    <x v="7"/>
    <s v="190319203821430001"/>
    <x v="7"/>
    <x v="1"/>
    <s v="Revisor Punto de Conexión Oriente"/>
    <x v="1"/>
    <x v="0"/>
    <x v="1"/>
    <x v="2044"/>
    <s v="2 días 16:03"/>
    <x v="394"/>
    <x v="1"/>
    <s v="SIN DATO"/>
    <s v="SIN DATO"/>
    <s v="SIN DATO"/>
    <s v="SIN DATO"/>
    <n v="-75.397650010000007"/>
    <n v="6.2404729999999997"/>
    <s v="SUR-ENE"/>
    <x v="1"/>
    <s v="1"/>
    <x v="1"/>
  </r>
  <r>
    <x v="2058"/>
    <x v="0"/>
    <s v="NUEVO"/>
    <s v="ENERES"/>
    <d v="2026-03-02T16:04:18"/>
    <x v="2047"/>
    <n v="24413908"/>
    <s v="DELSY EUGENIA PAEZ GALLEGO"/>
    <s v="SIN DATOS"/>
    <s v="3218556736"/>
    <x v="2048"/>
    <x v="3"/>
    <s v="190649200263008001"/>
    <x v="12"/>
    <x v="1"/>
    <s v="Revisor Instalac. Regadas Oriente"/>
    <x v="1"/>
    <x v="0"/>
    <x v="1"/>
    <x v="2045"/>
    <s v="2 días 16:04"/>
    <x v="1661"/>
    <x v="1"/>
    <s v="SIN DATO"/>
    <s v="SIN DATO"/>
    <s v="SIN DATO"/>
    <s v="SIN DATO"/>
    <n v="-75.013458"/>
    <n v="6.1752089999999997"/>
    <s v="SUR-ENE"/>
    <x v="1"/>
    <s v="1"/>
    <x v="1"/>
  </r>
  <r>
    <x v="2059"/>
    <x v="0"/>
    <s v="NUEVO"/>
    <s v="ENEDOM"/>
    <d v="2026-03-02T16:08:25"/>
    <x v="2048"/>
    <n v="1152195841"/>
    <s v="CARLOS MARIO ARENAS ROMAN"/>
    <s v="SIN DATOS"/>
    <s v="3215293094"/>
    <x v="2049"/>
    <x v="8"/>
    <s v="054919119120330301"/>
    <x v="8"/>
    <x v="2"/>
    <s v="Habilitación Viviendas Metrosur"/>
    <x v="0"/>
    <x v="0"/>
    <x v="3"/>
    <x v="2046"/>
    <s v="2 días 16:08"/>
    <x v="524"/>
    <x v="1"/>
    <s v="SIN DATO"/>
    <s v="SIN DATO"/>
    <s v="SIN DATO"/>
    <s v="SIN DATO"/>
    <n v="-75.611242239999996"/>
    <n v="6.2645138100000004"/>
    <s v="SUR-ENE"/>
    <x v="0"/>
    <s v="1"/>
    <x v="1"/>
  </r>
  <r>
    <x v="2060"/>
    <x v="0"/>
    <s v="NUEVO"/>
    <s v="ENEDOM"/>
    <d v="2026-03-02T16:09:29"/>
    <x v="2049"/>
    <n v="1036621880"/>
    <s v="LUIS FELIPE LOPEZ VALLE"/>
    <s v="SIN DATOS"/>
    <s v="3224806732"/>
    <x v="2050"/>
    <x v="8"/>
    <s v="055918004000710208"/>
    <x v="8"/>
    <x v="2"/>
    <s v="Habilitación Viviendas Metrosur"/>
    <x v="0"/>
    <x v="0"/>
    <x v="3"/>
    <x v="2047"/>
    <s v="2 días 16:09"/>
    <x v="386"/>
    <x v="1"/>
    <s v="SIN DATO"/>
    <s v="SIN DATO"/>
    <s v="SIN DATO"/>
    <s v="SIN DATO"/>
    <n v="-75.606736249999997"/>
    <n v="6.2758236700000003"/>
    <s v="SUR-ENE"/>
    <x v="0"/>
    <s v="1"/>
    <x v="1"/>
  </r>
  <r>
    <x v="2061"/>
    <x v="0"/>
    <s v="NUEVO"/>
    <s v="ENERES"/>
    <d v="2026-03-02T16:17:02"/>
    <x v="2050"/>
    <n v="1128483026"/>
    <s v="JHOAN LIBARDO RESTREPO PALACIO"/>
    <s v="SIN DATOS"/>
    <s v="3128037731"/>
    <x v="2051"/>
    <x v="8"/>
    <s v="081018003001510223"/>
    <x v="8"/>
    <x v="1"/>
    <s v="Revisor Instal. Regadas Metrosur"/>
    <x v="0"/>
    <x v="0"/>
    <x v="0"/>
    <x v="2048"/>
    <s v="2 días 16:17"/>
    <x v="1662"/>
    <x v="1"/>
    <s v="SIN DATO"/>
    <s v="SIN DATO"/>
    <s v="SIN DATO"/>
    <s v="SIN DATO"/>
    <n v="-75.630544"/>
    <n v="6.2221770000000003"/>
    <s v="SUR-ENE"/>
    <x v="0"/>
    <s v="1"/>
    <x v="1"/>
  </r>
  <r>
    <x v="2062"/>
    <x v="0"/>
    <s v="NUEVO"/>
    <s v="ENERES"/>
    <d v="2026-03-02T16:27:03"/>
    <x v="2051"/>
    <n v="1007841080"/>
    <s v="KAREN ANDREA HERNANDEZ ARBELAEZ"/>
    <s v="SIN DATOS"/>
    <s v="3128630677"/>
    <x v="2052"/>
    <x v="33"/>
    <s v="190149200862458103"/>
    <x v="33"/>
    <x v="1"/>
    <s v="Revisor Instalac. Regadas Oriente"/>
    <x v="1"/>
    <x v="0"/>
    <x v="1"/>
    <x v="2049"/>
    <s v="2 días 16:27"/>
    <x v="1663"/>
    <x v="1"/>
    <s v="SIN DATO"/>
    <s v="SIN DATO"/>
    <s v="SIN DATO"/>
    <s v="SIN DATO"/>
    <n v="-75.312385000000006"/>
    <n v="6.0670130000000002"/>
    <s v="SUR-ENE"/>
    <x v="1"/>
    <s v="1"/>
    <x v="1"/>
  </r>
  <r>
    <x v="2063"/>
    <x v="3"/>
    <s v="NUEVO"/>
    <s v="ENEMVI"/>
    <d v="2026-03-02T16:27:26"/>
    <x v="2052"/>
    <n v="1035911419"/>
    <s v="LEIDI MILENA RESTREPO LONDOÑO"/>
    <s v="SIN DATOS"/>
    <s v="3041215972"/>
    <x v="2053"/>
    <x v="8"/>
    <s v="040821001002050217"/>
    <x v="8"/>
    <x v="6"/>
    <s v="METR Mov Red Trans Anderson Castaño"/>
    <x v="0"/>
    <x v="0"/>
    <x v="8"/>
    <x v="2050"/>
    <s v="2 días 16:27"/>
    <x v="1444"/>
    <x v="1"/>
    <s v="SIN DATO"/>
    <s v="SIN DATO"/>
    <s v="SIN DATO"/>
    <s v="SIN DATO"/>
    <n v="-75.604149000000007"/>
    <n v="6.2094760000000004"/>
    <s v="SUR-ENE"/>
    <x v="0"/>
    <s v="1"/>
    <x v="1"/>
  </r>
  <r>
    <x v="2064"/>
    <x v="2"/>
    <s v="NUEVO"/>
    <s v="ENENOR"/>
    <d v="2026-03-02T16:34:09"/>
    <x v="2053"/>
    <n v="901894959"/>
    <s v="CONSORCIO AMT24"/>
    <s v="SIN DATOS"/>
    <s v="3108496797"/>
    <x v="2054"/>
    <x v="10"/>
    <s v="024310408200010005"/>
    <x v="10"/>
    <x v="4"/>
    <s v="Revisor Instal. Regadas Metrosur"/>
    <x v="0"/>
    <x v="0"/>
    <x v="0"/>
    <x v="2051"/>
    <s v="2 días 16:34"/>
    <x v="1664"/>
    <x v="1"/>
    <s v="SIN DATO"/>
    <s v="SIN DATO"/>
    <s v="SIN DATO"/>
    <s v="SIN DATO"/>
    <n v="-75.586478"/>
    <n v="6.1627989999999997"/>
    <s v="SUR-ENE"/>
    <x v="0"/>
    <s v="1"/>
    <x v="1"/>
  </r>
  <r>
    <x v="2065"/>
    <x v="2"/>
    <s v="NUEVO"/>
    <s v="ENENOR"/>
    <d v="2026-03-02T16:34:37"/>
    <x v="2054"/>
    <n v="24333494"/>
    <s v="ANA MARIA SALAZAR ARANGO"/>
    <s v="SIN DATOS"/>
    <s v="3116040245"/>
    <x v="2055"/>
    <x v="23"/>
    <s v="190607200371602002"/>
    <x v="23"/>
    <x v="4"/>
    <s v="Revisor Instalac. Regadas Oriente"/>
    <x v="1"/>
    <x v="0"/>
    <x v="1"/>
    <x v="2052"/>
    <s v="2 días 16:34"/>
    <x v="1665"/>
    <x v="1"/>
    <s v="SIN DATO"/>
    <s v="SIN DATO"/>
    <s v="SIN DATO"/>
    <s v="SIN DATO"/>
    <n v="-75.450387000000006"/>
    <n v="6.044727"/>
    <s v="SUR-ENE"/>
    <x v="1"/>
    <s v="1"/>
    <x v="1"/>
  </r>
  <r>
    <x v="2066"/>
    <x v="4"/>
    <s v="NUEVO"/>
    <s v="ENEPRE"/>
    <d v="2026-03-02T16:36:37"/>
    <x v="2055"/>
    <n v="54252736"/>
    <s v="ROSALBA BEJARANO PALACIOS"/>
    <s v="SIN DATOS"/>
    <s v="3214163648"/>
    <x v="2056"/>
    <x v="8"/>
    <s v="051920305000640301"/>
    <x v="8"/>
    <x v="10"/>
    <s v="Energía Prepago Metrosur"/>
    <x v="0"/>
    <x v="0"/>
    <x v="7"/>
    <x v="2053"/>
    <s v="2 días 16:36"/>
    <x v="1666"/>
    <x v="1"/>
    <s v="SIN DATO"/>
    <s v="SIN DATO"/>
    <s v="SIN DATO"/>
    <s v="SIN DATO"/>
    <n v="-75.614670009999998"/>
    <n v="6.2210409999999996"/>
    <s v="SUR-ENE"/>
    <x v="0"/>
    <s v="1"/>
    <x v="1"/>
  </r>
  <r>
    <x v="2067"/>
    <x v="3"/>
    <s v="NUEVO"/>
    <s v="ENEMVI"/>
    <d v="2026-03-02T16:37:12"/>
    <x v="2056"/>
    <n v="39184078"/>
    <s v="GLORIA CECILIA RESTREPO RESTREPO"/>
    <s v="SIN DATOS"/>
    <s v="3153264728"/>
    <x v="2057"/>
    <x v="11"/>
    <s v="190376200491613000"/>
    <x v="11"/>
    <x v="6"/>
    <s v="ORIENTE-RMRT-Edwin F. Feria Torres"/>
    <x v="1"/>
    <x v="0"/>
    <x v="5"/>
    <x v="2054"/>
    <s v="2 días 16:37"/>
    <x v="1667"/>
    <x v="1"/>
    <s v="SIN DATO"/>
    <s v="SIN DATO"/>
    <s v="SIN DATO"/>
    <s v="SIN DATO"/>
    <n v="-75.433876999999995"/>
    <n v="5.9910839999999999"/>
    <s v="SUR-ENE"/>
    <x v="1"/>
    <s v="1"/>
    <x v="1"/>
  </r>
  <r>
    <x v="2068"/>
    <x v="0"/>
    <s v="NUEVO"/>
    <s v="ENEDOM"/>
    <d v="2026-03-02T16:41:27"/>
    <x v="2057"/>
    <n v="1000900574"/>
    <s v="DUVAN ALEXIS SOTO HINCAPIE"/>
    <s v="SIN DATOS"/>
    <s v="3127984105"/>
    <x v="2058"/>
    <x v="8"/>
    <s v="055920008330510301"/>
    <x v="8"/>
    <x v="2"/>
    <s v="Habilitación Viviendas Metrosur"/>
    <x v="0"/>
    <x v="0"/>
    <x v="3"/>
    <x v="2055"/>
    <s v="2 días 16:41"/>
    <x v="1668"/>
    <x v="1"/>
    <s v="SIN DATO"/>
    <s v="SIN DATO"/>
    <s v="SIN DATO"/>
    <s v="SIN DATO"/>
    <n v="-75.602453690000004"/>
    <n v="6.2751535399999998"/>
    <s v="SUR-ENE"/>
    <x v="0"/>
    <s v="1"/>
    <x v="1"/>
  </r>
  <r>
    <x v="2069"/>
    <x v="0"/>
    <s v="NUEVO"/>
    <s v="ENEDOM"/>
    <d v="2026-03-02T16:43:16"/>
    <x v="2058"/>
    <n v="70905982"/>
    <s v="ELKIN GALVIS"/>
    <s v="SIN DATOS"/>
    <s v="3052554738"/>
    <x v="2059"/>
    <x v="8"/>
    <s v="705015703000150102"/>
    <x v="8"/>
    <x v="2"/>
    <s v="Habilitación Viviendas Metrosur"/>
    <x v="0"/>
    <x v="0"/>
    <x v="3"/>
    <x v="2056"/>
    <s v="2 días 16:43"/>
    <x v="1222"/>
    <x v="1"/>
    <s v="SIN DATO"/>
    <s v="SIN DATO"/>
    <s v="SIN DATO"/>
    <s v="SIN DATO"/>
    <n v="-75.528166159999998"/>
    <n v="6.2346603600000003"/>
    <s v="SUR-ENE"/>
    <x v="0"/>
    <s v="1"/>
    <x v="1"/>
  </r>
  <r>
    <x v="2070"/>
    <x v="1"/>
    <s v="NUEVO"/>
    <s v="ENECNX"/>
    <d v="2026-03-02T16:43:18"/>
    <x v="2059"/>
    <n v="71290622"/>
    <s v="IVAN DARIO MONSALVE SUAREZ"/>
    <s v="SIN DATOS"/>
    <s v="3216411385"/>
    <x v="2060"/>
    <x v="71"/>
    <s v="174008968000000003"/>
    <x v="69"/>
    <x v="3"/>
    <s v="Region Nordeste"/>
    <x v="1"/>
    <x v="0"/>
    <x v="4"/>
    <x v="2057"/>
    <s v="2 días 16:43"/>
    <x v="709"/>
    <x v="0"/>
    <s v="SIN DATO"/>
    <s v="SIN DATO"/>
    <s v="SIN DATO"/>
    <s v="SIN DATO"/>
    <n v="-75.206244330000004"/>
    <n v="6.7671979999999996"/>
    <s v="SUR-ENE"/>
    <x v="2"/>
    <s v="1"/>
    <x v="0"/>
  </r>
  <r>
    <x v="2071"/>
    <x v="1"/>
    <s v="NUEVO"/>
    <s v="ENECNX"/>
    <d v="2026-03-02T16:46:15"/>
    <x v="2060"/>
    <n v="71290622"/>
    <s v="IVAN DARIO MONSALVE SUAREZ"/>
    <s v="SIN DATOS"/>
    <s v="3216411385"/>
    <x v="2061"/>
    <x v="71"/>
    <s v="174008968000000002"/>
    <x v="69"/>
    <x v="3"/>
    <s v="Region Nordeste"/>
    <x v="1"/>
    <x v="0"/>
    <x v="4"/>
    <x v="2058"/>
    <s v="2 días 16:46"/>
    <x v="801"/>
    <x v="0"/>
    <s v="SIN DATO"/>
    <s v="SIN DATO"/>
    <s v="SIN DATO"/>
    <s v="SIN DATO"/>
    <n v="-75.206244330000004"/>
    <n v="6.7671979999999996"/>
    <s v="SUR-ENE"/>
    <x v="2"/>
    <s v="1"/>
    <x v="0"/>
  </r>
  <r>
    <x v="2072"/>
    <x v="1"/>
    <s v="NUEVO"/>
    <s v="ENECNX"/>
    <d v="2026-03-02T16:47:06"/>
    <x v="2061"/>
    <n v="890985092"/>
    <s v="E.S.E HOSPITAL SAN VICENTE DE PAÚL DE RE"/>
    <s v="SIN DATOS"/>
    <s v="3136478725"/>
    <x v="2062"/>
    <x v="27"/>
    <s v="190604100024900000"/>
    <x v="27"/>
    <x v="3"/>
    <s v="Region Nordeste"/>
    <x v="0"/>
    <x v="0"/>
    <x v="4"/>
    <x v="2059"/>
    <s v="2 días 16:47"/>
    <x v="712"/>
    <x v="0"/>
    <s v="SIN DATO"/>
    <s v="SIN DATO"/>
    <s v="SIN DATO"/>
    <s v="SIN DATO"/>
    <n v="-74.693277190000003"/>
    <n v="7.0299510200000004"/>
    <s v="SUR-ENE"/>
    <x v="2"/>
    <s v="1"/>
    <x v="0"/>
  </r>
  <r>
    <x v="2073"/>
    <x v="1"/>
    <s v="NUEVO"/>
    <s v="ENECNX"/>
    <d v="2026-03-02T16:48:54"/>
    <x v="2062"/>
    <n v="13849480"/>
    <s v="JOSE ANTONIO HIGUERA AVELLANEDA"/>
    <s v="SIN DATOS"/>
    <s v="3146820397"/>
    <x v="2063"/>
    <x v="29"/>
    <s v="190670201821750001"/>
    <x v="29"/>
    <x v="3"/>
    <s v="Region Nordeste"/>
    <x v="1"/>
    <x v="0"/>
    <x v="4"/>
    <x v="2060"/>
    <s v="2 días 16:48"/>
    <x v="1669"/>
    <x v="0"/>
    <s v="SIN DATO"/>
    <s v="SIN DATO"/>
    <s v="SIN DATO"/>
    <s v="SIN DATO"/>
    <n v="-75.049930000000003"/>
    <n v="6.4823899999999997"/>
    <s v="SUR-ENE"/>
    <x v="2"/>
    <s v="1"/>
    <x v="0"/>
  </r>
  <r>
    <x v="2074"/>
    <x v="0"/>
    <s v="NUEVO"/>
    <s v="ENERES"/>
    <d v="2026-03-02T16:49:11"/>
    <x v="2063"/>
    <n v="44001600"/>
    <s v="MARIA YOLANDA MARTINEZ NARANJO"/>
    <s v="SIN DATOS"/>
    <s v="3128982944"/>
    <x v="2064"/>
    <x v="3"/>
    <s v="190649200340527004"/>
    <x v="12"/>
    <x v="1"/>
    <s v="Revisor Instalac. Regadas Oriente"/>
    <x v="1"/>
    <x v="0"/>
    <x v="1"/>
    <x v="2061"/>
    <s v="2 días 16:49"/>
    <x v="1670"/>
    <x v="1"/>
    <s v="SIN DATO"/>
    <s v="SIN DATO"/>
    <s v="SIN DATO"/>
    <s v="SIN DATO"/>
    <n v="-75.003132699999995"/>
    <n v="6.2059888699999997"/>
    <s v="SUR-ENE"/>
    <x v="1"/>
    <s v="1"/>
    <x v="1"/>
  </r>
  <r>
    <x v="2075"/>
    <x v="1"/>
    <s v="NUEVO"/>
    <s v="ENECNX"/>
    <d v="2026-03-02T16:51:48"/>
    <x v="2064"/>
    <n v="98555428"/>
    <s v="LUIS CARLOS CORREA BETANCUR"/>
    <s v="2651806"/>
    <s v="3215202060"/>
    <x v="2065"/>
    <x v="8"/>
    <s v="052529005000310000"/>
    <x v="8"/>
    <x v="3"/>
    <s v="Revisor Puntos de Conexión Metrosur"/>
    <x v="0"/>
    <x v="0"/>
    <x v="4"/>
    <x v="2062"/>
    <s v="2 días 16:51"/>
    <x v="1671"/>
    <x v="0"/>
    <s v="SIN DATO"/>
    <s v="SIN DATO"/>
    <s v="SIN DATO"/>
    <s v="SIN DATO"/>
    <n v="-75.58270023"/>
    <n v="6.2270550699999996"/>
    <s v="SUR-ENE"/>
    <x v="0"/>
    <s v="1"/>
    <x v="0"/>
  </r>
  <r>
    <x v="2076"/>
    <x v="1"/>
    <s v="NUEVO"/>
    <s v="ENECNX"/>
    <d v="2026-03-02T16:52:12"/>
    <x v="2065"/>
    <n v="70631943"/>
    <s v="ADRIAN ALONSO PARRA VALDES"/>
    <s v="SIN DATOS"/>
    <s v="3246744690"/>
    <x v="2066"/>
    <x v="80"/>
    <s v="171026843000000002"/>
    <x v="79"/>
    <x v="3"/>
    <s v="Region Nordeste"/>
    <x v="1"/>
    <x v="0"/>
    <x v="4"/>
    <x v="2063"/>
    <s v="2 días 16:52"/>
    <x v="714"/>
    <x v="0"/>
    <s v="SIN DATO"/>
    <s v="SIN DATO"/>
    <s v="SIN DATO"/>
    <s v="SIN DATO"/>
    <n v="-75.248211170000005"/>
    <n v="6.8383295000000004"/>
    <s v="SUR-ENE"/>
    <x v="2"/>
    <s v="1"/>
    <x v="0"/>
  </r>
  <r>
    <x v="2077"/>
    <x v="4"/>
    <s v="NUEVO"/>
    <s v="ENEPRE"/>
    <d v="2026-03-02T16:52:40"/>
    <x v="2066"/>
    <n v="1000636178"/>
    <s v="ALEXANDER RUIZ MUÑOZ"/>
    <s v="SIN DATOS"/>
    <s v="3113615862"/>
    <x v="2067"/>
    <x v="8"/>
    <s v="085113000005000110"/>
    <x v="8"/>
    <x v="10"/>
    <s v="Energía Prepago Metrosur"/>
    <x v="0"/>
    <x v="0"/>
    <x v="7"/>
    <x v="2064"/>
    <s v="2 días 16:52"/>
    <x v="1672"/>
    <x v="1"/>
    <s v="SIN DATO"/>
    <s v="SIN DATO"/>
    <s v="SIN DATO"/>
    <s v="SIN DATO"/>
    <n v="-75.62699001"/>
    <n v="6.2694720000000004"/>
    <s v="SUR-ENE"/>
    <x v="0"/>
    <s v="1"/>
    <x v="1"/>
  </r>
  <r>
    <x v="2078"/>
    <x v="1"/>
    <s v="NUEVO"/>
    <s v="ENECNX"/>
    <d v="2026-03-02T16:57:55"/>
    <x v="2067"/>
    <n v="800169283"/>
    <s v="JUNTA MUNICIPAL DE DEPORTES"/>
    <s v="8595811"/>
    <s v="3117016271"/>
    <x v="2068"/>
    <x v="28"/>
    <s v="190284100821520000"/>
    <x v="28"/>
    <x v="3"/>
    <s v="SIN DATOS"/>
    <x v="0"/>
    <x v="1"/>
    <x v="4"/>
    <x v="2065"/>
    <s v="2 días 16:57"/>
    <x v="1673"/>
    <x v="0"/>
    <s v="SIN DATO"/>
    <s v="SIN DATO"/>
    <s v="SIN DATO"/>
    <s v="SIN DATO"/>
    <n v="-76.133331220000002"/>
    <n v="6.7731227699999996"/>
    <s v="SUR-ENE"/>
    <x v="4"/>
    <s v="1"/>
    <x v="0"/>
  </r>
  <r>
    <x v="2079"/>
    <x v="0"/>
    <s v="NUEVO"/>
    <s v="ENERES"/>
    <d v="2026-03-02T17:00:37"/>
    <x v="2068"/>
    <n v="70509442"/>
    <s v="LUIS ALFONSO ACERO GARCES"/>
    <s v="SIN DATOS"/>
    <s v="3206385687"/>
    <x v="2069"/>
    <x v="1"/>
    <s v="190319207387522003"/>
    <x v="1"/>
    <x v="1"/>
    <s v="Revisor Instalac. Regadas Oriente"/>
    <x v="1"/>
    <x v="0"/>
    <x v="1"/>
    <x v="2066"/>
    <s v="2 días 17:00"/>
    <x v="1674"/>
    <x v="1"/>
    <s v="SIN DATO"/>
    <s v="SIN DATO"/>
    <s v="SIN DATO"/>
    <s v="SIN DATO"/>
    <n v="-75.389455979999994"/>
    <n v="6.3649457199999997"/>
    <s v="SUR-ENE"/>
    <x v="1"/>
    <s v="1"/>
    <x v="1"/>
  </r>
  <r>
    <x v="2080"/>
    <x v="1"/>
    <s v="NUEVO"/>
    <s v="ENECNX"/>
    <d v="2026-03-02T17:00:40"/>
    <x v="2069"/>
    <n v="70630997"/>
    <s v="GUILLERMO ALONSO VELEZ VELEZ"/>
    <s v="SIN DATOS"/>
    <s v="3136004807"/>
    <x v="2070"/>
    <x v="80"/>
    <s v="171041701000000001"/>
    <x v="79"/>
    <x v="3"/>
    <s v="Region Nordeste"/>
    <x v="1"/>
    <x v="0"/>
    <x v="4"/>
    <x v="2067"/>
    <s v="2 días 17:00"/>
    <x v="413"/>
    <x v="0"/>
    <s v="SIN DATO"/>
    <s v="SIN DATO"/>
    <s v="SIN DATO"/>
    <s v="SIN DATO"/>
    <n v="-75.214021000000002"/>
    <n v="6.8708260000000001"/>
    <s v="SUR-ENE"/>
    <x v="2"/>
    <s v="1"/>
    <x v="0"/>
  </r>
  <r>
    <x v="2081"/>
    <x v="1"/>
    <s v="NUEVO"/>
    <s v="ENECNX"/>
    <d v="2026-03-02T17:09:51"/>
    <x v="2070"/>
    <n v="1039463404"/>
    <s v="SANTIAGO GARCIA MOLINA"/>
    <s v="0"/>
    <s v="3246493005"/>
    <x v="2071"/>
    <x v="47"/>
    <s v="190030100067270000"/>
    <x v="46"/>
    <x v="3"/>
    <s v="SIN DATOS"/>
    <x v="0"/>
    <x v="1"/>
    <x v="4"/>
    <x v="2068"/>
    <s v="2 días 17:09"/>
    <x v="1675"/>
    <x v="0"/>
    <s v="SIN DATO"/>
    <s v="SIN DATO"/>
    <s v="SIN DATO"/>
    <s v="SIN DATO"/>
    <n v="-75.705332970000001"/>
    <n v="6.0374682100000001"/>
    <s v="SUR-ENE"/>
    <x v="3"/>
    <s v="1"/>
    <x v="0"/>
  </r>
  <r>
    <x v="2082"/>
    <x v="0"/>
    <s v="NUEVO"/>
    <s v="ENERES"/>
    <d v="2026-03-02T17:26:10"/>
    <x v="2071"/>
    <n v="12480618"/>
    <s v="MANUELA GIL SIMANCA"/>
    <s v="SIN DATOS"/>
    <s v="3206385687"/>
    <x v="2072"/>
    <x v="8"/>
    <s v="055216446220030000"/>
    <x v="8"/>
    <x v="1"/>
    <s v="Revisor Instal. Regadas Metrosur"/>
    <x v="0"/>
    <x v="0"/>
    <x v="0"/>
    <x v="2069"/>
    <s v="2 días 17:26"/>
    <x v="1676"/>
    <x v="1"/>
    <s v="SIN DATO"/>
    <s v="SIN DATO"/>
    <s v="SIN DATO"/>
    <s v="SIN DATO"/>
    <n v="-75.546504999999996"/>
    <n v="6.2462590000000002"/>
    <s v="SUR-ENE"/>
    <x v="0"/>
    <s v="1"/>
    <x v="1"/>
  </r>
  <r>
    <x v="2083"/>
    <x v="1"/>
    <s v="NUEVO"/>
    <s v="ENECNX"/>
    <d v="2026-03-02T17:28:26"/>
    <x v="2072"/>
    <n v="890983786"/>
    <s v="MUNICIPIO DE GIRALDO"/>
    <s v="SIN DATOS"/>
    <s v="SIN DATOS"/>
    <x v="2073"/>
    <x v="72"/>
    <s v="190042200590002001"/>
    <x v="70"/>
    <x v="3"/>
    <s v="SIN DATOS"/>
    <x v="1"/>
    <x v="1"/>
    <x v="4"/>
    <x v="2070"/>
    <s v="2 días 17:28"/>
    <x v="1677"/>
    <x v="0"/>
    <s v="SIN DATO"/>
    <s v="SIN DATO"/>
    <s v="SIN DATO"/>
    <s v="SIN DATO"/>
    <n v="-75.883525000000006"/>
    <n v="6.6530719999999999"/>
    <s v="SUR-ENE"/>
    <x v="4"/>
    <s v="1"/>
    <x v="0"/>
  </r>
  <r>
    <x v="2084"/>
    <x v="0"/>
    <s v="NUEVO"/>
    <s v="ENERES"/>
    <d v="2026-03-02T17:32:29"/>
    <x v="2073"/>
    <n v="1035917563"/>
    <s v="TATIANA VERGARA CASTAÑO"/>
    <s v="SIN DATOS"/>
    <s v="3206385687"/>
    <x v="2074"/>
    <x v="7"/>
    <s v="190318101287500001"/>
    <x v="7"/>
    <x v="1"/>
    <s v="Revisor Instalac. Regadas Oriente"/>
    <x v="0"/>
    <x v="0"/>
    <x v="0"/>
    <x v="2071"/>
    <s v="2 días 17:32"/>
    <x v="1678"/>
    <x v="1"/>
    <s v="SIN DATO"/>
    <s v="SIN DATO"/>
    <s v="SIN DATO"/>
    <s v="SIN DATO"/>
    <n v="-75.438057009999994"/>
    <n v="6.2708975000000002"/>
    <s v="SUR-ENE"/>
    <x v="1"/>
    <s v="1"/>
    <x v="1"/>
  </r>
  <r>
    <x v="2085"/>
    <x v="1"/>
    <s v="NUEVO"/>
    <s v="ENECNX"/>
    <d v="2026-03-02T17:35:26"/>
    <x v="2074"/>
    <n v="1022096159"/>
    <s v="FRANCISCO ANTONIO CORREA BENITEZ"/>
    <s v="SIN DATOS"/>
    <s v="3135332874"/>
    <x v="2075"/>
    <x v="40"/>
    <s v="190042100343060000"/>
    <x v="39"/>
    <x v="3"/>
    <s v="SIN DATOS"/>
    <x v="0"/>
    <x v="1"/>
    <x v="4"/>
    <x v="2072"/>
    <s v="2 días 17:35"/>
    <x v="1679"/>
    <x v="0"/>
    <s v="SIN DATO"/>
    <s v="SIN DATO"/>
    <s v="SIN DATO"/>
    <s v="SIN DATO"/>
    <n v="-75.815977000000004"/>
    <n v="6.5577059999999996"/>
    <s v="SUR-ENE"/>
    <x v="4"/>
    <s v="1"/>
    <x v="0"/>
  </r>
  <r>
    <x v="2086"/>
    <x v="1"/>
    <s v="NUEVO"/>
    <s v="ENECNX"/>
    <d v="2026-03-02T17:36:03"/>
    <x v="2075"/>
    <n v="1020412248"/>
    <s v="SINDY  PARDO ZAPATA"/>
    <s v="SIN DATOS"/>
    <s v="3007818199"/>
    <x v="2076"/>
    <x v="10"/>
    <s v="023413207000570000"/>
    <x v="10"/>
    <x v="3"/>
    <s v="Revisor Puntos de Conexión Metrosur"/>
    <x v="0"/>
    <x v="0"/>
    <x v="4"/>
    <x v="2073"/>
    <s v="2 días 17:36"/>
    <x v="1680"/>
    <x v="0"/>
    <s v="SIN DATO"/>
    <s v="SIN DATO"/>
    <s v="SIN DATO"/>
    <s v="SIN DATO"/>
    <n v="-75.590370609999994"/>
    <n v="6.17585987"/>
    <s v="SUR-ENE"/>
    <x v="0"/>
    <s v="1"/>
    <x v="0"/>
  </r>
  <r>
    <x v="2087"/>
    <x v="0"/>
    <s v="NUEVO"/>
    <s v="ENEDOM"/>
    <d v="2026-03-02T17:39:55"/>
    <x v="2076"/>
    <n v="21403566"/>
    <s v="MARLENY  HERNANDEZ MONTOYA"/>
    <s v="5829196"/>
    <s v="3117701692"/>
    <x v="2077"/>
    <x v="8"/>
    <s v="054220207001950400"/>
    <x v="8"/>
    <x v="2"/>
    <s v="Habilitación Viviendas Metrosur"/>
    <x v="0"/>
    <x v="0"/>
    <x v="3"/>
    <x v="2074"/>
    <s v="2 días 17:39"/>
    <x v="1681"/>
    <x v="1"/>
    <s v="SIN DATO"/>
    <s v="SIN DATO"/>
    <s v="SIN DATO"/>
    <s v="SIN DATO"/>
    <n v="-75.547721960000004"/>
    <n v="6.23797947"/>
    <s v="SUR-ENE"/>
    <x v="0"/>
    <s v="1"/>
    <x v="1"/>
  </r>
  <r>
    <x v="2088"/>
    <x v="3"/>
    <s v="NUEVO"/>
    <s v="ENEMVI"/>
    <d v="2026-03-02T17:48:11"/>
    <x v="2077"/>
    <n v="43750032"/>
    <s v="ALEXANDRA MARIA MORALES SANCHEZ"/>
    <s v="3860218"/>
    <s v="3108416571"/>
    <x v="2078"/>
    <x v="10"/>
    <s v="125003195105000000"/>
    <x v="10"/>
    <x v="6"/>
    <s v="Mov Red Trans Dairo Gil"/>
    <x v="1"/>
    <x v="0"/>
    <x v="5"/>
    <x v="2075"/>
    <s v="2 días 17:48"/>
    <x v="1682"/>
    <x v="1"/>
    <s v="SIN DATO"/>
    <s v="SIN DATO"/>
    <s v="SIN DATO"/>
    <s v="SIN DATO"/>
    <n v="-75.534124989999995"/>
    <n v="6.1420621799999999"/>
    <s v="SUR-ENE"/>
    <x v="0"/>
    <s v="1"/>
    <x v="1"/>
  </r>
  <r>
    <x v="2089"/>
    <x v="3"/>
    <s v="NUEVO"/>
    <s v="ENEMVI"/>
    <d v="2026-03-02T17:51:59"/>
    <x v="2078"/>
    <n v="43341122"/>
    <s v="MARIA TERESA VELEZ DURANGO"/>
    <s v="SIN DATOS"/>
    <s v="3187441742"/>
    <x v="2079"/>
    <x v="65"/>
    <s v="190847100046100000"/>
    <x v="64"/>
    <x v="6"/>
    <s v="SIN DATOS"/>
    <x v="0"/>
    <x v="1"/>
    <x v="8"/>
    <x v="2076"/>
    <s v="2 días 17:51"/>
    <x v="1683"/>
    <x v="1"/>
    <s v="SIN DATO"/>
    <s v="SIN DATO"/>
    <s v="SIN DATO"/>
    <s v="SIN DATO"/>
    <n v="-76.133332229999994"/>
    <n v="6.3099118799999996"/>
    <s v="SUR-ENE"/>
    <x v="4"/>
    <s v="1"/>
    <x v="1"/>
  </r>
  <r>
    <x v="2090"/>
    <x v="1"/>
    <s v="NUEVO"/>
    <s v="ENECNX"/>
    <d v="2026-03-02T17:59:17"/>
    <x v="2079"/>
    <n v="98510660"/>
    <s v="ELKIN DE JESUS VELASQUEZ GALEANO"/>
    <s v="SIN DATOS"/>
    <s v="3116073044"/>
    <x v="2080"/>
    <x v="50"/>
    <s v="190698200445952001"/>
    <x v="49"/>
    <x v="3"/>
    <s v="Revisor Punto de Conexión Oriente"/>
    <x v="1"/>
    <x v="0"/>
    <x v="4"/>
    <x v="2077"/>
    <s v="2 días 17:59"/>
    <x v="1684"/>
    <x v="0"/>
    <s v="SIN DATO"/>
    <s v="SIN DATO"/>
    <s v="SIN DATO"/>
    <s v="SIN DATO"/>
    <n v="-75.251102630000005"/>
    <n v="6.1728568700000004"/>
    <s v="SUR-ENE"/>
    <x v="1"/>
    <s v="1"/>
    <x v="0"/>
  </r>
  <r>
    <x v="2091"/>
    <x v="1"/>
    <s v="NUEVO"/>
    <s v="ENECNX"/>
    <d v="2026-03-02T18:02:42"/>
    <x v="2080"/>
    <n v="15262384"/>
    <s v="JUAN HERMES LOPEZ ARAQUE"/>
    <s v="SIN DATOS"/>
    <s v="3192861517"/>
    <x v="2081"/>
    <x v="25"/>
    <s v="190740100078200004"/>
    <x v="25"/>
    <x v="3"/>
    <s v="SIN DATOS"/>
    <x v="0"/>
    <x v="1"/>
    <x v="4"/>
    <x v="2078"/>
    <s v="2 días 18:02"/>
    <x v="1685"/>
    <x v="0"/>
    <s v="SIN DATO"/>
    <s v="SIN DATO"/>
    <s v="SIN DATO"/>
    <s v="SIN DATO"/>
    <n v="-75.785907080000001"/>
    <n v="6.2956605300000001"/>
    <s v="SUR-ENE"/>
    <x v="4"/>
    <s v="1"/>
    <x v="0"/>
  </r>
  <r>
    <x v="2092"/>
    <x v="0"/>
    <s v="NUEVO"/>
    <s v="ENEDOM"/>
    <d v="2026-03-02T18:03:52"/>
    <x v="2081"/>
    <n v="43780776"/>
    <s v="DORA ALICIA USUGA GIRALDO"/>
    <s v="3634049"/>
    <s v="3052644450"/>
    <x v="2082"/>
    <x v="8"/>
    <s v="056112008400230202"/>
    <x v="8"/>
    <x v="2"/>
    <s v="Habilitación Viviendas Metrosur"/>
    <x v="0"/>
    <x v="0"/>
    <x v="3"/>
    <x v="2079"/>
    <s v="2 días 18:03"/>
    <x v="1686"/>
    <x v="1"/>
    <s v="SIN DATO"/>
    <s v="SIN DATO"/>
    <s v="SIN DATO"/>
    <s v="SIN DATO"/>
    <n v="-75.541434760000001"/>
    <n v="6.2538997199999997"/>
    <s v="SUR-ENE"/>
    <x v="0"/>
    <s v="1"/>
    <x v="1"/>
  </r>
  <r>
    <x v="2093"/>
    <x v="1"/>
    <s v="NUEVO"/>
    <s v="ENECNX"/>
    <d v="2026-03-02T18:23:16"/>
    <x v="2082"/>
    <n v="98566119"/>
    <s v="JOHN ARLEY VELEZ MARULANDA"/>
    <s v="SIN DATOS"/>
    <s v="3206737869"/>
    <x v="2083"/>
    <x v="43"/>
    <s v="190755200188510000"/>
    <x v="42"/>
    <x v="3"/>
    <s v="Revisor Punto de Conexión Oriente"/>
    <x v="1"/>
    <x v="0"/>
    <x v="4"/>
    <x v="2080"/>
    <s v="2 días 18:23"/>
    <x v="1687"/>
    <x v="0"/>
    <s v="SIN DATO"/>
    <s v="SIN DATO"/>
    <s v="SIN DATO"/>
    <s v="SIN DATO"/>
    <n v="-74.777309410000001"/>
    <n v="5.8999915500000002"/>
    <s v="SUR-ENE"/>
    <x v="1"/>
    <s v="1"/>
    <x v="0"/>
  </r>
  <r>
    <x v="2094"/>
    <x v="1"/>
    <s v="NUEVO"/>
    <s v="ENECNX"/>
    <d v="2026-03-02T18:34:59"/>
    <x v="2083"/>
    <n v="6805330"/>
    <s v="EDGAR DE JESUS GOMEZ JIMENEZ"/>
    <s v="SIN DATOS"/>
    <s v="3206737869"/>
    <x v="2084"/>
    <x v="60"/>
    <s v="190755200170057000"/>
    <x v="59"/>
    <x v="3"/>
    <s v="Revisor Punto de Conexión Oriente"/>
    <x v="1"/>
    <x v="0"/>
    <x v="4"/>
    <x v="2081"/>
    <s v="2 días 18:34"/>
    <x v="1688"/>
    <x v="0"/>
    <s v="SIN DATO"/>
    <s v="SIN DATO"/>
    <s v="SIN DATO"/>
    <s v="SIN DATO"/>
    <n v="-74.778267"/>
    <n v="5.8995800000000003"/>
    <s v="SUR-ENE"/>
    <x v="1"/>
    <s v="1"/>
    <x v="0"/>
  </r>
  <r>
    <x v="2095"/>
    <x v="1"/>
    <s v="NUEVO"/>
    <s v="ENECNX"/>
    <d v="2026-03-02T18:38:02"/>
    <x v="2084"/>
    <n v="8345227"/>
    <s v="JUAN GUILLERMO GARCES RESTREPO"/>
    <s v="3229641"/>
    <s v="3206737869"/>
    <x v="2085"/>
    <x v="52"/>
    <s v="190584200552200000"/>
    <x v="51"/>
    <x v="3"/>
    <s v="Revisor Punto de Conexión Oriente"/>
    <x v="1"/>
    <x v="0"/>
    <x v="4"/>
    <x v="2082"/>
    <s v="2 días 18:38"/>
    <x v="1689"/>
    <x v="0"/>
    <s v="SIN DATO"/>
    <s v="SIN DATO"/>
    <s v="SIN DATO"/>
    <s v="SIN DATO"/>
    <n v="-74.858875620000006"/>
    <n v="5.8956719199999998"/>
    <s v="SUR-ENE"/>
    <x v="1"/>
    <s v="1"/>
    <x v="0"/>
  </r>
  <r>
    <x v="2096"/>
    <x v="3"/>
    <s v="NUEVO"/>
    <s v="ENEMVI"/>
    <d v="2026-03-02T18:43:33"/>
    <x v="2085"/>
    <n v="15347819"/>
    <s v="HORACIO DE JESUS HENAO GOMEZ"/>
    <s v="2882149"/>
    <s v="3023344667"/>
    <x v="2086"/>
    <x v="29"/>
    <s v="190670201816160000"/>
    <x v="29"/>
    <x v="6"/>
    <s v="SIN DATOS"/>
    <x v="1"/>
    <x v="1"/>
    <x v="5"/>
    <x v="2083"/>
    <s v="2 días 18:43"/>
    <x v="1690"/>
    <x v="1"/>
    <s v="SIN DATO"/>
    <s v="SIN DATO"/>
    <s v="SIN DATO"/>
    <s v="SIN DATO"/>
    <n v="-75.049214399999997"/>
    <n v="6.4646736000000002"/>
    <s v="SUR-ENE"/>
    <x v="2"/>
    <s v="1"/>
    <x v="1"/>
  </r>
  <r>
    <x v="2097"/>
    <x v="0"/>
    <s v="NUEVO"/>
    <s v="ENEDOM"/>
    <d v="2026-03-02T18:49:54"/>
    <x v="2086"/>
    <n v="71604731"/>
    <s v="JAIRO DE JESUS RUEDA TRUJILLO"/>
    <s v="SIN DATOS"/>
    <s v="3008316702"/>
    <x v="2087"/>
    <x v="8"/>
    <s v="052816004000670333"/>
    <x v="8"/>
    <x v="2"/>
    <s v="Habilitación Viviendas Metrosur"/>
    <x v="0"/>
    <x v="0"/>
    <x v="3"/>
    <x v="2084"/>
    <s v="2 días 18:49"/>
    <x v="1691"/>
    <x v="1"/>
    <s v="SIN DATO"/>
    <s v="SIN DATO"/>
    <s v="SIN DATO"/>
    <s v="SIN DATO"/>
    <n v="-75.607849000000002"/>
    <n v="6.2275989999999997"/>
    <s v="SUR-ENE"/>
    <x v="0"/>
    <s v="1"/>
    <x v="1"/>
  </r>
  <r>
    <x v="2098"/>
    <x v="3"/>
    <s v="NUEVO"/>
    <s v="ENEMVI"/>
    <d v="2026-03-02T18:56:09"/>
    <x v="2087"/>
    <n v="1036946531"/>
    <s v="SEBASTIAN CHICA GARCIA"/>
    <s v="SIN DATOS"/>
    <s v="3103907256"/>
    <x v="2088"/>
    <x v="5"/>
    <s v="190440200533756000"/>
    <x v="5"/>
    <x v="6"/>
    <s v="ORIENTE-RMRT-Edwin F. Feria Torres"/>
    <x v="1"/>
    <x v="0"/>
    <x v="5"/>
    <x v="2085"/>
    <s v="2 días 18:56"/>
    <x v="1692"/>
    <x v="1"/>
    <s v="SIN DATO"/>
    <s v="SIN DATO"/>
    <s v="SIN DATO"/>
    <s v="SIN DATO"/>
    <n v="-75.353071"/>
    <n v="6.1849420000000004"/>
    <s v="SUR-ENE"/>
    <x v="1"/>
    <s v="1"/>
    <x v="1"/>
  </r>
  <r>
    <x v="2099"/>
    <x v="3"/>
    <s v="NUEVO"/>
    <s v="ENEMVI"/>
    <d v="2026-03-02T18:58:52"/>
    <x v="2088"/>
    <n v="1037973312"/>
    <s v="NORBEY CEBALLOS ATEHORTUA"/>
    <s v="SIN DATOS"/>
    <s v="SIN DATOS"/>
    <x v="2089"/>
    <x v="17"/>
    <s v="190660100073000000"/>
    <x v="18"/>
    <x v="6"/>
    <s v="ORIENTE-RMRT-Edwin F. Feria Torres"/>
    <x v="0"/>
    <x v="0"/>
    <x v="8"/>
    <x v="2086"/>
    <s v="2 días 18:58"/>
    <x v="1693"/>
    <x v="1"/>
    <s v="SIN DATO"/>
    <s v="SIN DATO"/>
    <s v="SIN DATO"/>
    <s v="SIN DATO"/>
    <n v="-74.99112212"/>
    <n v="6.0454005200000003"/>
    <s v="SUR-ENE"/>
    <x v="1"/>
    <s v="1"/>
    <x v="1"/>
  </r>
  <r>
    <x v="2100"/>
    <x v="1"/>
    <s v="NUEVO"/>
    <s v="ENECNX"/>
    <d v="2026-03-02T19:33:27"/>
    <x v="2089"/>
    <n v="1039469661"/>
    <s v="MARIANA RESTREPO"/>
    <s v="SIN DATOS"/>
    <s v="3193290909"/>
    <x v="2090"/>
    <x v="10"/>
    <s v="024224301000000193"/>
    <x v="10"/>
    <x v="3"/>
    <s v="Revisor Puntos de Conexión Metrosur"/>
    <x v="0"/>
    <x v="0"/>
    <x v="4"/>
    <x v="2087"/>
    <s v="2 días 19:33"/>
    <x v="1694"/>
    <x v="0"/>
    <s v="SIN DATO"/>
    <s v="SIN DATO"/>
    <s v="SIN DATO"/>
    <s v="SIN DATO"/>
    <n v="-75.584475940000004"/>
    <n v="6.1527274099999998"/>
    <s v="SUR-ENE"/>
    <x v="0"/>
    <s v="1"/>
    <x v="0"/>
  </r>
  <r>
    <x v="2101"/>
    <x v="1"/>
    <s v="NUEVO"/>
    <s v="ENECNX"/>
    <d v="2026-03-02T19:41:38"/>
    <x v="2090"/>
    <n v="15433670"/>
    <s v="DIEGO LEON VELEZ MEJIA"/>
    <s v="SIN DATOS"/>
    <s v="3225122099"/>
    <x v="2091"/>
    <x v="23"/>
    <s v="190616200220616101"/>
    <x v="23"/>
    <x v="3"/>
    <s v="Revisor Punto de Conexión Oriente"/>
    <x v="1"/>
    <x v="0"/>
    <x v="4"/>
    <x v="2088"/>
    <s v="2 días 19:41"/>
    <x v="1695"/>
    <x v="0"/>
    <s v="SIN DATO"/>
    <s v="SIN DATO"/>
    <s v="SIN DATO"/>
    <s v="SIN DATO"/>
    <n v="-75.370531999999997"/>
    <n v="6.2139559999999996"/>
    <s v="SUR-ENE"/>
    <x v="1"/>
    <s v="1"/>
    <x v="0"/>
  </r>
  <r>
    <x v="2102"/>
    <x v="0"/>
    <s v="NUEVO"/>
    <s v="ENEDOM"/>
    <d v="2026-03-02T19:48:26"/>
    <x v="2091"/>
    <n v="21437777"/>
    <s v="DOLLY DEL SOCORRO MEJIA ROJAS"/>
    <s v="SIN DATOS"/>
    <s v="3203317171"/>
    <x v="2092"/>
    <x v="36"/>
    <s v="190036200812520201"/>
    <x v="35"/>
    <x v="2"/>
    <s v="SIN DATOS"/>
    <x v="1"/>
    <x v="1"/>
    <x v="6"/>
    <x v="2089"/>
    <s v="2 días 19:48"/>
    <x v="1696"/>
    <x v="1"/>
    <s v="SIN DATO"/>
    <s v="SIN DATO"/>
    <s v="SIN DATO"/>
    <s v="SIN DATO"/>
    <n v="-75.726951929999998"/>
    <n v="6.1459034299999997"/>
    <s v="SUR-ENE"/>
    <x v="3"/>
    <s v="1"/>
    <x v="1"/>
  </r>
  <r>
    <x v="2103"/>
    <x v="1"/>
    <s v="NUEVO"/>
    <s v="ENECNX"/>
    <d v="2026-03-02T19:49:46"/>
    <x v="2092"/>
    <n v="15444550"/>
    <s v="CRISTIAN ANDRES HENAO"/>
    <s v="SIN DATOS"/>
    <s v="3113408651"/>
    <x v="2093"/>
    <x v="33"/>
    <s v="190149200640537001"/>
    <x v="33"/>
    <x v="3"/>
    <s v="Revisor Punto de Conexión Oriente"/>
    <x v="1"/>
    <x v="0"/>
    <x v="4"/>
    <x v="2090"/>
    <s v="2 días 19:49"/>
    <x v="1697"/>
    <x v="0"/>
    <s v="SIN DATO"/>
    <s v="SIN DATO"/>
    <s v="SIN DATO"/>
    <s v="SIN DATO"/>
    <n v="-75.339957130000002"/>
    <n v="6.1266546699999997"/>
    <s v="SUR-ENE"/>
    <x v="1"/>
    <s v="1"/>
    <x v="0"/>
  </r>
  <r>
    <x v="2104"/>
    <x v="1"/>
    <s v="NUEVO"/>
    <s v="ENECNX"/>
    <d v="2026-03-02T21:00:19"/>
    <x v="2093"/>
    <n v="1041235023"/>
    <s v="ANYELO GARCIA GARCIA"/>
    <s v="SIN DATOS"/>
    <s v="3193249348"/>
    <x v="2094"/>
    <x v="4"/>
    <s v="181041222500000000"/>
    <x v="4"/>
    <x v="3"/>
    <s v="Revisor Punto de Conexión Oriente"/>
    <x v="1"/>
    <x v="0"/>
    <x v="4"/>
    <x v="2091"/>
    <s v="2 días 21:00"/>
    <x v="1698"/>
    <x v="0"/>
    <s v="SIN DATO"/>
    <s v="SIN DATO"/>
    <s v="SIN DATO"/>
    <s v="SIN DATO"/>
    <n v="-75.234549569999999"/>
    <n v="6.2802151799999999"/>
    <s v="SUR-ENE"/>
    <x v="1"/>
    <s v="1"/>
    <x v="0"/>
  </r>
  <r>
    <x v="2105"/>
    <x v="3"/>
    <s v="NUEVO"/>
    <s v="ENEMVI"/>
    <d v="2026-03-02T21:22:44"/>
    <x v="2094"/>
    <n v="1033651043"/>
    <s v="ONIER JAVIER MEJIA ALBERNIA"/>
    <s v="8410504"/>
    <s v="3147302150"/>
    <x v="2095"/>
    <x v="12"/>
    <s v="190102200623570000"/>
    <x v="13"/>
    <x v="6"/>
    <s v="SIN DATOS"/>
    <x v="1"/>
    <x v="1"/>
    <x v="5"/>
    <x v="2092"/>
    <s v="2 días 21:22"/>
    <x v="1699"/>
    <x v="1"/>
    <s v="SIN DATO"/>
    <s v="SIN DATO"/>
    <s v="SIN DATO"/>
    <s v="SIN DATO"/>
    <n v="-75.964177219999996"/>
    <n v="5.8184846500000003"/>
    <s v="SUR-ENE"/>
    <x v="3"/>
    <s v="1"/>
    <x v="1"/>
  </r>
  <r>
    <x v="2106"/>
    <x v="2"/>
    <s v="NUEVO"/>
    <s v="ENENOR"/>
    <d v="2026-03-03T06:50:13"/>
    <x v="2095"/>
    <n v="39436655"/>
    <s v="GLORIA EMMA RUIZ SANCHEZ"/>
    <s v="SIN DATOS"/>
    <s v="3104270466"/>
    <x v="2096"/>
    <x v="7"/>
    <s v="190318203080248001"/>
    <x v="7"/>
    <x v="4"/>
    <s v="Revisor Instalac. Regadas Oriente"/>
    <x v="1"/>
    <x v="0"/>
    <x v="1"/>
    <x v="2093"/>
    <s v="0 días 06:50"/>
    <x v="1700"/>
    <x v="1"/>
    <s v="SIN DATO"/>
    <s v="SIN DATO"/>
    <s v="SIN DATO"/>
    <s v="SIN DATO"/>
    <n v="-75.451698329999999"/>
    <n v="6.3014253299999998"/>
    <s v="SUR-ENE"/>
    <x v="1"/>
    <s v="1"/>
    <x v="1"/>
  </r>
  <r>
    <x v="2107"/>
    <x v="1"/>
    <s v="NUEVO"/>
    <s v="ENECNX"/>
    <d v="2026-03-03T07:21:47"/>
    <x v="2096"/>
    <n v="1033338002"/>
    <s v="LAURA MONTOYA SANPEDRO"/>
    <s v="SIN DATOS"/>
    <s v="3202004565"/>
    <x v="2097"/>
    <x v="47"/>
    <s v="190029100806050000"/>
    <x v="46"/>
    <x v="3"/>
    <s v="SIN DATOS"/>
    <x v="0"/>
    <x v="1"/>
    <x v="4"/>
    <x v="2094"/>
    <s v="0 días 07:21"/>
    <x v="1701"/>
    <x v="1"/>
    <s v="SIN DATO"/>
    <s v="SIN DATO"/>
    <s v="SIN DATO"/>
    <s v="SIN DATO"/>
    <n v="-75.699038130000005"/>
    <n v="6.0672756200000002"/>
    <s v="SUR-ENE"/>
    <x v="3"/>
    <s v="1"/>
    <x v="1"/>
  </r>
  <r>
    <x v="2108"/>
    <x v="2"/>
    <s v="NUEVO"/>
    <s v="ENENOR"/>
    <d v="2026-03-03T07:23:59"/>
    <x v="2097"/>
    <n v="1037595113"/>
    <s v="JUAN FELIPE CARVAJAL RESTREPO"/>
    <s v="5043814"/>
    <s v="3103701203"/>
    <x v="2098"/>
    <x v="1"/>
    <s v="190674200646470006"/>
    <x v="1"/>
    <x v="4"/>
    <s v="Revisor Instalac. Regadas Oriente"/>
    <x v="1"/>
    <x v="0"/>
    <x v="1"/>
    <x v="2095"/>
    <s v="0 días 07:23"/>
    <x v="1702"/>
    <x v="1"/>
    <s v="SIN DATO"/>
    <s v="SIN DATO"/>
    <s v="SIN DATO"/>
    <s v="SIN DATO"/>
    <n v="-75.362359330000004"/>
    <n v="6.2630376700000001"/>
    <s v="SUR-ENE"/>
    <x v="1"/>
    <s v="1"/>
    <x v="1"/>
  </r>
  <r>
    <x v="2109"/>
    <x v="2"/>
    <s v="CAMBI"/>
    <s v="ENENOR"/>
    <d v="2026-03-03T07:29:19"/>
    <x v="2098"/>
    <n v="1152198866"/>
    <s v="ANDRES FELIPE MEJIA ARANGO"/>
    <s v="SIN DATOS"/>
    <s v="3332534781"/>
    <x v="2099"/>
    <x v="8"/>
    <s v="054715406000070000"/>
    <x v="8"/>
    <x v="9"/>
    <s v="METROSUR Vin. Leg. Ref. Concentrada"/>
    <x v="0"/>
    <x v="0"/>
    <x v="0"/>
    <x v="2096"/>
    <s v="0 días 07:29"/>
    <x v="1703"/>
    <x v="1"/>
    <s v="SIN DATO"/>
    <s v="SIN DATO"/>
    <s v="SIN DATO"/>
    <s v="SIN DATO"/>
    <n v="-75.594211849999994"/>
    <n v="6.2524176300000001"/>
    <s v="SUR-ENE"/>
    <x v="0"/>
    <s v="2"/>
    <x v="1"/>
  </r>
  <r>
    <x v="2110"/>
    <x v="2"/>
    <s v="NUEVO"/>
    <s v="ENENOR"/>
    <d v="2026-03-03T07:35:55"/>
    <x v="2099"/>
    <n v="43164534"/>
    <s v="PAULA ANDREA ROMAN TORO"/>
    <s v="SIN DATOS"/>
    <s v="3117247516"/>
    <x v="2100"/>
    <x v="23"/>
    <s v="190616100033021003"/>
    <x v="23"/>
    <x v="4"/>
    <s v="Revisor Instalac. Regadas Oriente"/>
    <x v="0"/>
    <x v="0"/>
    <x v="0"/>
    <x v="2097"/>
    <s v="0 días 07:35"/>
    <x v="1704"/>
    <x v="1"/>
    <s v="SIN DATO"/>
    <s v="SIN DATO"/>
    <s v="SIN DATO"/>
    <s v="SIN DATO"/>
    <n v="-75.389722000000006"/>
    <n v="6.1240430000000003"/>
    <s v="SUR-ENE"/>
    <x v="1"/>
    <s v="1"/>
    <x v="1"/>
  </r>
  <r>
    <x v="2111"/>
    <x v="0"/>
    <s v="NUEVO"/>
    <s v="ENERES"/>
    <d v="2026-03-03T07:36:39"/>
    <x v="2100"/>
    <n v="1036952433"/>
    <s v="VICTOR ALEJANDRO LLANOS BOTERO"/>
    <s v="SIN DATOS"/>
    <s v="3015092100"/>
    <x v="2101"/>
    <x v="19"/>
    <s v="190400100034644001"/>
    <x v="19"/>
    <x v="1"/>
    <s v="Revisor Instalac. Regadas Oriente"/>
    <x v="0"/>
    <x v="0"/>
    <x v="0"/>
    <x v="2098"/>
    <s v="0 días 07:36"/>
    <x v="1705"/>
    <x v="1"/>
    <s v="SIN DATO"/>
    <s v="SIN DATO"/>
    <s v="SIN DATO"/>
    <s v="SIN DATO"/>
    <n v="-75.355017000000004"/>
    <n v="5.9752159999999996"/>
    <s v="SUR-ENE"/>
    <x v="1"/>
    <s v="1"/>
    <x v="1"/>
  </r>
  <r>
    <x v="2112"/>
    <x v="1"/>
    <s v="NUEVO"/>
    <s v="ENECNX"/>
    <d v="2026-03-03T07:41:17"/>
    <x v="2101"/>
    <n v="71262107"/>
    <s v="JUAN CAMILO HEREDIA ALZATE"/>
    <s v="2025197"/>
    <s v="3003490998"/>
    <x v="2102"/>
    <x v="22"/>
    <s v="125004743000000001"/>
    <x v="22"/>
    <x v="3"/>
    <s v="Revisor Punto de Conexión Oriente"/>
    <x v="1"/>
    <x v="0"/>
    <x v="4"/>
    <x v="2099"/>
    <s v="0 días 07:41"/>
    <x v="725"/>
    <x v="1"/>
    <s v="SIN DATO"/>
    <s v="SIN DATO"/>
    <s v="SIN DATO"/>
    <s v="SIN DATO"/>
    <n v="-75.474721900000006"/>
    <n v="6.1559173200000004"/>
    <s v="SUR-ENE"/>
    <x v="1"/>
    <s v="1"/>
    <x v="1"/>
  </r>
  <r>
    <x v="2113"/>
    <x v="0"/>
    <s v="NUEVO"/>
    <s v="ENEDOM"/>
    <d v="2026-03-03T07:49:30"/>
    <x v="2102"/>
    <n v="71372418"/>
    <s v="DUVIAN ANDRES OCAMPO MORALES"/>
    <s v="SIN DATOS"/>
    <s v="3127679698"/>
    <x v="2103"/>
    <x v="8"/>
    <s v="054019309100600000"/>
    <x v="8"/>
    <x v="2"/>
    <s v="Habilitación Viviendas Metrosur"/>
    <x v="0"/>
    <x v="0"/>
    <x v="3"/>
    <x v="2100"/>
    <s v="0 días 07:49"/>
    <x v="1706"/>
    <x v="1"/>
    <s v="SIN DATO"/>
    <s v="SIN DATO"/>
    <s v="SIN DATO"/>
    <s v="SIN DATO"/>
    <n v="-75.538161000000002"/>
    <n v="6.2316891500000002"/>
    <s v="SUR-ENE"/>
    <x v="0"/>
    <s v="1"/>
    <x v="1"/>
  </r>
  <r>
    <x v="2114"/>
    <x v="0"/>
    <s v="NUEVO"/>
    <s v="ENERES"/>
    <d v="2026-03-03T07:51:47"/>
    <x v="2103"/>
    <n v="1036928336"/>
    <s v="JOSE DARLY MARTINEZ MARTINEZ"/>
    <s v="SIN DATOS"/>
    <s v="3113891649"/>
    <x v="2104"/>
    <x v="23"/>
    <s v="900056150002004327"/>
    <x v="23"/>
    <x v="1"/>
    <s v="Revisor Instalac. Regadas Oriente"/>
    <x v="0"/>
    <x v="0"/>
    <x v="0"/>
    <x v="2101"/>
    <s v="0 días 07:51"/>
    <x v="1707"/>
    <x v="1"/>
    <s v="SIN DATO"/>
    <s v="SIN DATO"/>
    <s v="SIN DATO"/>
    <s v="SIN DATO"/>
    <n v="-75.374124460000004"/>
    <n v="6.1610930499999998"/>
    <s v="SUR-ENE"/>
    <x v="1"/>
    <s v="1"/>
    <x v="1"/>
  </r>
  <r>
    <x v="2115"/>
    <x v="0"/>
    <s v="NUEVO"/>
    <s v="ENERES"/>
    <d v="2026-03-03T07:58:33"/>
    <x v="2104"/>
    <n v="1119887143"/>
    <s v="YAMID  HUERTAS FERNANDEZ"/>
    <s v="SIN DATOS"/>
    <s v="3143698279"/>
    <x v="2105"/>
    <x v="23"/>
    <s v="190616200261654010"/>
    <x v="23"/>
    <x v="1"/>
    <s v="Revisor Instalac. Regadas Oriente"/>
    <x v="1"/>
    <x v="0"/>
    <x v="1"/>
    <x v="2102"/>
    <s v="0 días 07:58"/>
    <x v="1708"/>
    <x v="1"/>
    <s v="SIN DATO"/>
    <s v="SIN DATO"/>
    <s v="SIN DATO"/>
    <s v="SIN DATO"/>
    <n v="-75.373570000000001"/>
    <n v="6.2186260000000004"/>
    <s v="SUR-ENE"/>
    <x v="1"/>
    <s v="1"/>
    <x v="1"/>
  </r>
  <r>
    <x v="2116"/>
    <x v="0"/>
    <s v="NUEVO"/>
    <s v="ENERES"/>
    <d v="2026-03-03T08:02:30"/>
    <x v="2105"/>
    <n v="98602243"/>
    <s v="PORFIRIO DE JESUS CORTES VALENCIA"/>
    <s v="2783238"/>
    <s v="3132720721"/>
    <x v="2106"/>
    <x v="37"/>
    <s v="161022101000000111"/>
    <x v="36"/>
    <x v="1"/>
    <s v="Revisor Instal. Regadas Metrosur"/>
    <x v="1"/>
    <x v="0"/>
    <x v="1"/>
    <x v="2103"/>
    <s v="0 días 08:02"/>
    <x v="1709"/>
    <x v="1"/>
    <s v="SIN DATO"/>
    <s v="SIN DATO"/>
    <s v="SIN DATO"/>
    <s v="SIN DATO"/>
    <n v="-75.640530240000004"/>
    <n v="6.0813190300000004"/>
    <s v="SUR-ENE"/>
    <x v="0"/>
    <s v="1"/>
    <x v="1"/>
  </r>
  <r>
    <x v="2117"/>
    <x v="0"/>
    <s v="NUEVO"/>
    <s v="ENEDOM"/>
    <d v="2026-03-03T08:11:19"/>
    <x v="2106"/>
    <n v="1078857324"/>
    <s v="LUZ MARY MORENO PALACIOS"/>
    <s v="SIN DATOS"/>
    <s v="3148369063"/>
    <x v="2107"/>
    <x v="8"/>
    <s v="056114007001070321"/>
    <x v="8"/>
    <x v="2"/>
    <s v="Habilitación Viviendas Metrosur"/>
    <x v="0"/>
    <x v="0"/>
    <x v="3"/>
    <x v="2104"/>
    <s v="0 días 08:11"/>
    <x v="828"/>
    <x v="1"/>
    <s v="SIN DATO"/>
    <s v="SIN DATO"/>
    <s v="SIN DATO"/>
    <s v="SIN DATO"/>
    <n v="-75.539663000000004"/>
    <n v="6.2549970000000004"/>
    <s v="SUR-ENE"/>
    <x v="0"/>
    <s v="1"/>
    <x v="1"/>
  </r>
  <r>
    <x v="2118"/>
    <x v="0"/>
    <s v="NUEVO"/>
    <s v="ENERES"/>
    <d v="2026-03-03T08:12:07"/>
    <x v="2107"/>
    <n v="39450879"/>
    <s v="DORALBA DE JESUS LOPEZ HERNANDEZ"/>
    <s v="SIN DATOS"/>
    <s v="3235597939"/>
    <x v="2108"/>
    <x v="23"/>
    <s v="190616100323768055"/>
    <x v="23"/>
    <x v="1"/>
    <s v="Revisor Instalac. Regadas Oriente"/>
    <x v="0"/>
    <x v="0"/>
    <x v="0"/>
    <x v="2105"/>
    <s v="0 días 08:12"/>
    <x v="1710"/>
    <x v="1"/>
    <s v="SIN DATO"/>
    <s v="SIN DATO"/>
    <s v="SIN DATO"/>
    <s v="SIN DATO"/>
    <n v="-75.373598000000001"/>
    <n v="6.165832"/>
    <s v="SUR-ENE"/>
    <x v="1"/>
    <s v="1"/>
    <x v="1"/>
  </r>
  <r>
    <x v="2119"/>
    <x v="0"/>
    <s v="NUEVO"/>
    <s v="ENEDOM"/>
    <d v="2026-03-03T08:13:15"/>
    <x v="2108"/>
    <n v="98455855"/>
    <s v="ALBEIRO DE JESUS PEREZ LOPEZ"/>
    <s v="2340431"/>
    <s v="3126287594"/>
    <x v="2109"/>
    <x v="0"/>
    <s v="163008140000000001"/>
    <x v="0"/>
    <x v="2"/>
    <s v="Habilitación Viviendas Metrosur"/>
    <x v="0"/>
    <x v="0"/>
    <x v="3"/>
    <x v="2106"/>
    <s v="0 días 08:13"/>
    <x v="1266"/>
    <x v="1"/>
    <s v="SIN DATO"/>
    <s v="SIN DATO"/>
    <s v="SIN DATO"/>
    <s v="SIN DATO"/>
    <n v="-75.607951970000002"/>
    <n v="6.1954832399999997"/>
    <s v="SUR-ENE"/>
    <x v="0"/>
    <s v="1"/>
    <x v="1"/>
  </r>
  <r>
    <x v="2120"/>
    <x v="0"/>
    <s v="NUEVO"/>
    <s v="ENERES"/>
    <d v="2026-03-03T08:13:49"/>
    <x v="2109"/>
    <n v="70507295"/>
    <s v="JAIME DE JESUS PUERTA HOLGUIN"/>
    <s v="6209179"/>
    <s v="3243637794"/>
    <x v="1873"/>
    <x v="0"/>
    <s v="072629007000980202"/>
    <x v="0"/>
    <x v="1"/>
    <s v="Revisor Instal. Regadas Metrosur"/>
    <x v="0"/>
    <x v="0"/>
    <x v="0"/>
    <x v="2107"/>
    <s v="0 días 08:13"/>
    <x v="1711"/>
    <x v="1"/>
    <s v="SIN DATO"/>
    <s v="SIN DATO"/>
    <s v="SIN DATO"/>
    <s v="SIN DATO"/>
    <n v="-75.640022999999999"/>
    <n v="6.1715689999999999"/>
    <s v="SUR-ENE"/>
    <x v="0"/>
    <s v="1"/>
    <x v="1"/>
  </r>
  <r>
    <x v="2121"/>
    <x v="0"/>
    <s v="NUEVO"/>
    <s v="ENEDOM"/>
    <d v="2026-03-03T08:14:23"/>
    <x v="2110"/>
    <n v="1078857324"/>
    <s v="LUZ MARY MORENO PALACIOS"/>
    <s v="SIN DATOS"/>
    <s v="3148369063"/>
    <x v="2110"/>
    <x v="8"/>
    <s v="056114007001070322"/>
    <x v="8"/>
    <x v="2"/>
    <s v="Habilitación Viviendas Metrosur"/>
    <x v="0"/>
    <x v="0"/>
    <x v="3"/>
    <x v="2108"/>
    <s v="0 días 08:14"/>
    <x v="1712"/>
    <x v="1"/>
    <s v="SIN DATO"/>
    <s v="SIN DATO"/>
    <s v="SIN DATO"/>
    <s v="SIN DATO"/>
    <n v="-75.539663000000004"/>
    <n v="6.2549970000000004"/>
    <s v="SUR-ENE"/>
    <x v="0"/>
    <s v="1"/>
    <x v="1"/>
  </r>
  <r>
    <x v="2122"/>
    <x v="0"/>
    <s v="NUEVO"/>
    <s v="ENERES"/>
    <d v="2026-03-03T08:23:38"/>
    <x v="2111"/>
    <n v="43169808"/>
    <s v="ROSA MARIA PEREZ USUGA"/>
    <s v="SIN DATOS"/>
    <s v="3106157186"/>
    <x v="2111"/>
    <x v="24"/>
    <s v="159049010000000001"/>
    <x v="24"/>
    <x v="1"/>
    <s v="Revisor Instal. Regadas Metrosur"/>
    <x v="0"/>
    <x v="0"/>
    <x v="0"/>
    <x v="2109"/>
    <s v="0 días 08:23"/>
    <x v="1713"/>
    <x v="1"/>
    <s v="SIN DATO"/>
    <s v="SIN DATO"/>
    <s v="SIN DATO"/>
    <s v="SIN DATO"/>
    <n v="-75.633848"/>
    <n v="6.1452859200000001"/>
    <s v="SUR-ENE"/>
    <x v="0"/>
    <s v="1"/>
    <x v="1"/>
  </r>
  <r>
    <x v="2123"/>
    <x v="2"/>
    <s v="NUEVO"/>
    <s v="ENENOR"/>
    <d v="2026-03-03T08:27:38"/>
    <x v="2112"/>
    <n v="32180446"/>
    <s v="LINA MARCELA ECHEVERRI SANCHEZ"/>
    <s v="SIN DATOS"/>
    <s v="3117247516"/>
    <x v="2112"/>
    <x v="23"/>
    <s v="190616100033021001"/>
    <x v="23"/>
    <x v="4"/>
    <s v="Revisor Instalac. Regadas Oriente"/>
    <x v="0"/>
    <x v="0"/>
    <x v="0"/>
    <x v="2110"/>
    <s v="0 días 08:27"/>
    <x v="1714"/>
    <x v="1"/>
    <s v="SIN DATO"/>
    <s v="SIN DATO"/>
    <s v="SIN DATO"/>
    <s v="SIN DATO"/>
    <n v="-75.389722000000006"/>
    <n v="6.1240430000000003"/>
    <s v="SUR-ENE"/>
    <x v="1"/>
    <s v="1"/>
    <x v="1"/>
  </r>
  <r>
    <x v="2124"/>
    <x v="0"/>
    <s v="NUEVO"/>
    <s v="ENERES"/>
    <d v="2026-03-03T08:28:55"/>
    <x v="2113"/>
    <n v="72133117"/>
    <s v="LUIS EDUARDO GAVIRIA ESPINOSA"/>
    <s v="SIN DATOS"/>
    <s v="3127185615"/>
    <x v="2113"/>
    <x v="8"/>
    <s v="086228003000170201"/>
    <x v="8"/>
    <x v="1"/>
    <s v="METROSUR Vin. Leg. Ref. Concentrada"/>
    <x v="0"/>
    <x v="0"/>
    <x v="0"/>
    <x v="2111"/>
    <s v="0 días 08:28"/>
    <x v="1715"/>
    <x v="1"/>
    <s v="SIN DATO"/>
    <s v="SIN DATO"/>
    <s v="SIN DATO"/>
    <s v="SIN DATO"/>
    <n v="-75.633810629999999"/>
    <n v="6.2796469100000003"/>
    <s v="SUR-ENE"/>
    <x v="0"/>
    <s v="1"/>
    <x v="1"/>
  </r>
  <r>
    <x v="2125"/>
    <x v="0"/>
    <s v="CAMBI"/>
    <s v="ENERES"/>
    <d v="2026-03-03T08:30:50"/>
    <x v="2114"/>
    <n v="1041229697"/>
    <s v="DUVAN ALBEIRO ALZATE CARDONA"/>
    <s v="SIN DATOS"/>
    <s v="3135686241"/>
    <x v="2114"/>
    <x v="4"/>
    <s v="181055592000000000"/>
    <x v="4"/>
    <x v="5"/>
    <s v="Revisor Instalac. Regadas Oriente"/>
    <x v="1"/>
    <x v="0"/>
    <x v="1"/>
    <x v="2112"/>
    <s v="0 días 08:30"/>
    <x v="1716"/>
    <x v="1"/>
    <s v="SIN DATO"/>
    <s v="SIN DATO"/>
    <s v="SIN DATO"/>
    <s v="SIN DATO"/>
    <n v="-75.221035000000001"/>
    <n v="6.1905580000000002"/>
    <s v="SUR-ENE"/>
    <x v="1"/>
    <s v="2"/>
    <x v="1"/>
  </r>
  <r>
    <x v="2126"/>
    <x v="0"/>
    <s v="NUEVO"/>
    <s v="ENEDOM"/>
    <d v="2026-03-03T08:31:06"/>
    <x v="2115"/>
    <n v="1017123575"/>
    <s v="JENIFFER DIANA SANCHEZ LONDOÑO"/>
    <s v="SIN DATOS"/>
    <s v="3001398543"/>
    <x v="2115"/>
    <x v="8"/>
    <s v="054028209300050101"/>
    <x v="8"/>
    <x v="2"/>
    <s v="Habilitación Viviendas Metrosur"/>
    <x v="0"/>
    <x v="0"/>
    <x v="3"/>
    <x v="2113"/>
    <s v="0 días 08:31"/>
    <x v="1717"/>
    <x v="1"/>
    <s v="SIN DATO"/>
    <s v="SIN DATO"/>
    <s v="SIN DATO"/>
    <s v="SIN DATO"/>
    <n v="-75.537557090000007"/>
    <n v="6.2321208800000001"/>
    <s v="SUR-ENE"/>
    <x v="0"/>
    <s v="1"/>
    <x v="1"/>
  </r>
  <r>
    <x v="2127"/>
    <x v="2"/>
    <s v="NUEVO"/>
    <s v="ENENOR"/>
    <d v="2026-03-03T08:32:19"/>
    <x v="2116"/>
    <n v="98634963"/>
    <s v="EDISSON GARCIA QUINTERO"/>
    <s v="SIN DATOS"/>
    <s v="3043397357"/>
    <x v="2116"/>
    <x v="8"/>
    <s v="147011608300000105"/>
    <x v="8"/>
    <x v="4"/>
    <s v="Revisor Instal. Regadas Metrosur"/>
    <x v="1"/>
    <x v="0"/>
    <x v="1"/>
    <x v="2114"/>
    <s v="0 días 08:32"/>
    <x v="1718"/>
    <x v="1"/>
    <s v="SIN DATO"/>
    <s v="SIN DATO"/>
    <s v="SIN DATO"/>
    <s v="SIN DATO"/>
    <n v="-75.661106739999994"/>
    <n v="6.2775208999999998"/>
    <s v="SUR-ENE"/>
    <x v="0"/>
    <s v="1"/>
    <x v="1"/>
  </r>
  <r>
    <x v="2128"/>
    <x v="0"/>
    <s v="NUEVO"/>
    <s v="ENEDOM"/>
    <d v="2026-03-03T08:35:31"/>
    <x v="2117"/>
    <n v="1026130553"/>
    <s v="YOLI ZULEIDY GARZON CASTAÑEDA"/>
    <s v="SIN DATOS"/>
    <s v="3123590033"/>
    <x v="2117"/>
    <x v="37"/>
    <s v="161026340000000203"/>
    <x v="36"/>
    <x v="2"/>
    <s v="SIN DATOS"/>
    <x v="1"/>
    <x v="1"/>
    <x v="6"/>
    <x v="2115"/>
    <s v="0 días 08:35"/>
    <x v="1278"/>
    <x v="1"/>
    <s v="SIN DATO"/>
    <s v="SIN DATO"/>
    <s v="SIN DATO"/>
    <s v="SIN DATO"/>
    <n v="-75.63454772"/>
    <n v="6.0721916699999996"/>
    <s v="SUR-ENE"/>
    <x v="0"/>
    <s v="1"/>
    <x v="1"/>
  </r>
  <r>
    <x v="2129"/>
    <x v="1"/>
    <s v="NUEVO"/>
    <s v="ENECNX"/>
    <d v="2026-03-03T08:35:46"/>
    <x v="2118"/>
    <n v="98660143"/>
    <s v="JOAVANY ALEXANDER ALVAREZ SANCHEZ"/>
    <s v="SIN DATOS"/>
    <s v="3218718482"/>
    <x v="2118"/>
    <x v="7"/>
    <s v="190319207973630001"/>
    <x v="7"/>
    <x v="3"/>
    <s v="Revisor Punto de Conexión Oriente"/>
    <x v="1"/>
    <x v="0"/>
    <x v="4"/>
    <x v="2116"/>
    <s v="0 días 08:35"/>
    <x v="1719"/>
    <x v="1"/>
    <s v="SIN DATO"/>
    <s v="SIN DATO"/>
    <s v="SIN DATO"/>
    <s v="SIN DATO"/>
    <n v="-75.432897740000001"/>
    <n v="6.3157384499999996"/>
    <s v="SUR-ENE"/>
    <x v="1"/>
    <s v="1"/>
    <x v="1"/>
  </r>
  <r>
    <x v="2130"/>
    <x v="0"/>
    <s v="NUEVO"/>
    <s v="ENEDOM"/>
    <d v="2026-03-03T08:36:06"/>
    <x v="2119"/>
    <n v="32884381"/>
    <s v="INGRID MARCELA BOCANEGRA HERRERA"/>
    <s v="5974278"/>
    <s v="3006432831"/>
    <x v="2119"/>
    <x v="8"/>
    <s v="103043428500000116"/>
    <x v="8"/>
    <x v="2"/>
    <s v="Habilitación Viviendas Metrosur"/>
    <x v="0"/>
    <x v="0"/>
    <x v="3"/>
    <x v="2117"/>
    <s v="0 días 08:36"/>
    <x v="837"/>
    <x v="1"/>
    <s v="SIN DATO"/>
    <s v="SIN DATO"/>
    <s v="SIN DATO"/>
    <s v="SIN DATO"/>
    <n v="-75.662518000000006"/>
    <n v="6.1898989999999996"/>
    <s v="SUR-ENE"/>
    <x v="0"/>
    <s v="1"/>
    <x v="1"/>
  </r>
  <r>
    <x v="2131"/>
    <x v="1"/>
    <s v="NUEVO"/>
    <s v="ENECNX"/>
    <d v="2026-03-03T08:36:35"/>
    <x v="2120"/>
    <n v="70952884"/>
    <s v="EFRAIM DE JESUS BETANCUR GOMEZ"/>
    <s v="SIN DATOS"/>
    <s v="3116251038"/>
    <x v="2120"/>
    <x v="4"/>
    <s v="181072070000000006"/>
    <x v="4"/>
    <x v="3"/>
    <s v="Revisor Punto de Conexión Oriente"/>
    <x v="1"/>
    <x v="0"/>
    <x v="4"/>
    <x v="2118"/>
    <s v="0 días 08:36"/>
    <x v="957"/>
    <x v="1"/>
    <s v="SIN DATO"/>
    <s v="SIN DATO"/>
    <s v="SIN DATO"/>
    <s v="SIN DATO"/>
    <n v="-75.20417467"/>
    <n v="6.2018504999999999"/>
    <s v="SUR-ENE"/>
    <x v="1"/>
    <s v="1"/>
    <x v="1"/>
  </r>
  <r>
    <x v="2132"/>
    <x v="3"/>
    <s v="NUEVO"/>
    <s v="ENEMVI"/>
    <d v="2026-03-03T08:38:58"/>
    <x v="2121"/>
    <n v="901033032"/>
    <s v="OPTIMIZAR PROYECTOS S.A.S"/>
    <s v="3111770"/>
    <s v="3103897503"/>
    <x v="2121"/>
    <x v="23"/>
    <s v="190617200651800000"/>
    <x v="23"/>
    <x v="6"/>
    <s v="ORIENTE-RMRT-Edwin F. Feria Torres"/>
    <x v="1"/>
    <x v="0"/>
    <x v="5"/>
    <x v="2119"/>
    <s v="0 días 08:38"/>
    <x v="1720"/>
    <x v="1"/>
    <s v="SIN DATO"/>
    <s v="SIN DATO"/>
    <s v="SIN DATO"/>
    <s v="SIN DATO"/>
    <n v="-75.407632770000006"/>
    <n v="6.1081258199999997"/>
    <s v="SUR-ENE"/>
    <x v="1"/>
    <s v="1"/>
    <x v="1"/>
  </r>
  <r>
    <x v="2133"/>
    <x v="0"/>
    <s v="NUEVO"/>
    <s v="ENERES"/>
    <d v="2026-03-03T08:39:11"/>
    <x v="2122"/>
    <n v="1001652951"/>
    <s v="JUAN FELIPE TOBON MEJIA"/>
    <s v="SIN DATOS"/>
    <s v="3135609851"/>
    <x v="2122"/>
    <x v="11"/>
    <s v="190377200643354006"/>
    <x v="11"/>
    <x v="1"/>
    <s v="Revisor Instalac. Regadas Oriente"/>
    <x v="1"/>
    <x v="0"/>
    <x v="1"/>
    <x v="2120"/>
    <s v="0 días 08:39"/>
    <x v="1721"/>
    <x v="1"/>
    <s v="SIN DATO"/>
    <s v="SIN DATO"/>
    <s v="SIN DATO"/>
    <s v="SIN DATO"/>
    <n v="-75.471677819999996"/>
    <n v="5.9689384900000002"/>
    <s v="SUR-ENE"/>
    <x v="1"/>
    <s v="1"/>
    <x v="1"/>
  </r>
  <r>
    <x v="2134"/>
    <x v="0"/>
    <s v="NUEVO"/>
    <s v="ENERES"/>
    <d v="2026-03-03T08:39:54"/>
    <x v="2123"/>
    <n v="43155902"/>
    <s v="YAMILE JARAMILLO GAVIRIA"/>
    <s v="SIN DATOS"/>
    <s v="3228122312"/>
    <x v="2123"/>
    <x v="8"/>
    <s v="050215005003100201"/>
    <x v="8"/>
    <x v="1"/>
    <s v="Revisor Instal. Regadas Metrosur"/>
    <x v="0"/>
    <x v="0"/>
    <x v="0"/>
    <x v="2121"/>
    <s v="0 días 08:39"/>
    <x v="1722"/>
    <x v="1"/>
    <s v="SIN DATO"/>
    <s v="SIN DATO"/>
    <s v="SIN DATO"/>
    <s v="SIN DATO"/>
    <n v="-75.558708960000004"/>
    <n v="6.2016863899999999"/>
    <s v="SUR-ENE"/>
    <x v="0"/>
    <s v="1"/>
    <x v="1"/>
  </r>
  <r>
    <x v="2135"/>
    <x v="0"/>
    <s v="NUEVO"/>
    <s v="ENEDOM"/>
    <d v="2026-03-03T08:40:14"/>
    <x v="2124"/>
    <n v="71756484"/>
    <s v="JOHN JAIRO RAMIREZ GALLEGO"/>
    <s v="SIN DATOS"/>
    <s v="3148831723"/>
    <x v="2124"/>
    <x v="8"/>
    <s v="055014007000940201"/>
    <x v="8"/>
    <x v="2"/>
    <s v="Habilitación Viviendas Metrosur"/>
    <x v="0"/>
    <x v="0"/>
    <x v="3"/>
    <x v="2122"/>
    <s v="0 días 08:40"/>
    <x v="1282"/>
    <x v="1"/>
    <s v="SIN DATO"/>
    <s v="SIN DATO"/>
    <s v="SIN DATO"/>
    <s v="SIN DATO"/>
    <n v="-75.533302259999999"/>
    <n v="6.2331559499999996"/>
    <s v="SUR-ENE"/>
    <x v="0"/>
    <s v="1"/>
    <x v="1"/>
  </r>
  <r>
    <x v="2136"/>
    <x v="0"/>
    <s v="NUEVO"/>
    <s v="ENEDOM"/>
    <d v="2026-03-03T08:41:33"/>
    <x v="2125"/>
    <n v="21664765"/>
    <s v="LUZ ADELFA QUINTERO GARCIA"/>
    <s v="SIN DATOS"/>
    <s v="3013455859"/>
    <x v="2125"/>
    <x v="8"/>
    <s v="083214207000460101"/>
    <x v="8"/>
    <x v="2"/>
    <s v="Habilitación Viviendas Metrosur"/>
    <x v="0"/>
    <x v="0"/>
    <x v="3"/>
    <x v="2123"/>
    <s v="0 días 08:41"/>
    <x v="1723"/>
    <x v="1"/>
    <s v="SIN DATO"/>
    <s v="SIN DATO"/>
    <s v="SIN DATO"/>
    <s v="SIN DATO"/>
    <n v="-75.634337040000005"/>
    <n v="6.2499501400000002"/>
    <s v="SUR-ENE"/>
    <x v="0"/>
    <s v="1"/>
    <x v="1"/>
  </r>
  <r>
    <x v="2137"/>
    <x v="0"/>
    <s v="NUEVO"/>
    <s v="ENEDOM"/>
    <d v="2026-03-03T08:42:25"/>
    <x v="2126"/>
    <n v="41571760"/>
    <s v="AMPARO DEL SOCORRO LOPEZ ALZATE"/>
    <s v="SIN DATOS"/>
    <s v="3012124323"/>
    <x v="2126"/>
    <x v="8"/>
    <s v="055619009000790136"/>
    <x v="8"/>
    <x v="2"/>
    <s v="Habilitación Viviendas Metrosur"/>
    <x v="0"/>
    <x v="0"/>
    <x v="3"/>
    <x v="2124"/>
    <s v="0 días 08:42"/>
    <x v="1724"/>
    <x v="1"/>
    <s v="SIN DATO"/>
    <s v="SIN DATO"/>
    <s v="SIN DATO"/>
    <s v="SIN DATO"/>
    <n v="-75.58357565"/>
    <n v="6.26149807"/>
    <s v="SUR-ENE"/>
    <x v="0"/>
    <s v="1"/>
    <x v="1"/>
  </r>
  <r>
    <x v="2138"/>
    <x v="4"/>
    <s v="NUEVO"/>
    <s v="ENEPRE"/>
    <d v="2026-03-03T08:42:44"/>
    <x v="2127"/>
    <n v="70351599"/>
    <s v="MARCO ANTONIO QUINTERO ALZATE"/>
    <s v="SIN DATOS"/>
    <s v="3148020945"/>
    <x v="2127"/>
    <x v="17"/>
    <s v="190660200775077000"/>
    <x v="18"/>
    <x v="10"/>
    <s v="Energía Prepago Oriente"/>
    <x v="1"/>
    <x v="0"/>
    <x v="7"/>
    <x v="2125"/>
    <s v="0 días 08:42"/>
    <x v="1725"/>
    <x v="1"/>
    <s v="SIN DATO"/>
    <s v="SIN DATO"/>
    <s v="SIN DATO"/>
    <s v="SIN DATO"/>
    <n v="-75.036901"/>
    <n v="6.1043250000000002"/>
    <s v="SUR-ENE"/>
    <x v="1"/>
    <s v="1"/>
    <x v="1"/>
  </r>
  <r>
    <x v="2139"/>
    <x v="0"/>
    <s v="NUEVO"/>
    <s v="ENEDOM"/>
    <d v="2026-03-03T08:43:32"/>
    <x v="2128"/>
    <n v="98540840"/>
    <s v="FERNEY USUGA USUGA"/>
    <s v="SIN DATOS"/>
    <s v="3113520067"/>
    <x v="2128"/>
    <x v="9"/>
    <s v="190113100019135016"/>
    <x v="9"/>
    <x v="2"/>
    <s v="SIN DATOS"/>
    <x v="0"/>
    <x v="1"/>
    <x v="3"/>
    <x v="2126"/>
    <s v="0 días 08:43"/>
    <x v="330"/>
    <x v="1"/>
    <s v="SIN DATO"/>
    <s v="SIN DATO"/>
    <s v="SIN DATO"/>
    <s v="SIN DATO"/>
    <n v="-75.907790869999999"/>
    <n v="6.7191618200000001"/>
    <s v="SUR-ENE"/>
    <x v="4"/>
    <s v="1"/>
    <x v="1"/>
  </r>
  <r>
    <x v="2140"/>
    <x v="0"/>
    <s v="NUEVO"/>
    <s v="ENERES"/>
    <d v="2026-03-03T08:44:36"/>
    <x v="2129"/>
    <n v="72133117"/>
    <s v="LUIS EDUARDO GAVIRIA ESPINOSA"/>
    <s v="SIN DATOS"/>
    <s v="3127185615"/>
    <x v="2129"/>
    <x v="8"/>
    <s v="086228003000170100"/>
    <x v="8"/>
    <x v="1"/>
    <s v="Revisor Instal. Regadas Metrosur"/>
    <x v="0"/>
    <x v="0"/>
    <x v="0"/>
    <x v="2127"/>
    <s v="0 días 08:44"/>
    <x v="1726"/>
    <x v="1"/>
    <s v="SIN DATO"/>
    <s v="SIN DATO"/>
    <s v="SIN DATO"/>
    <s v="SIN DATO"/>
    <n v="-75.633810629999999"/>
    <n v="6.2796469100000003"/>
    <s v="SUR-ENE"/>
    <x v="0"/>
    <s v="1"/>
    <x v="1"/>
  </r>
  <r>
    <x v="2141"/>
    <x v="0"/>
    <s v="NUEVO"/>
    <s v="ENEDOM"/>
    <d v="2026-03-03T08:44:38"/>
    <x v="2130"/>
    <n v="21970199"/>
    <s v="SOR EDILSA ROJAS ROJO"/>
    <s v="SIN DATOS"/>
    <s v="3103617267"/>
    <x v="2130"/>
    <x v="21"/>
    <s v="190628200308096100"/>
    <x v="21"/>
    <x v="2"/>
    <s v="SIN DATOS"/>
    <x v="1"/>
    <x v="1"/>
    <x v="6"/>
    <x v="2128"/>
    <s v="0 días 08:44"/>
    <x v="1727"/>
    <x v="1"/>
    <s v="SIN DATO"/>
    <s v="SIN DATO"/>
    <s v="SIN DATO"/>
    <s v="SIN DATO"/>
    <n v="-75.755120000000005"/>
    <n v="6.9313269999999996"/>
    <s v="SUR-ENE"/>
    <x v="4"/>
    <s v="1"/>
    <x v="1"/>
  </r>
  <r>
    <x v="2142"/>
    <x v="0"/>
    <s v="NUEVO"/>
    <s v="ENERES"/>
    <d v="2026-03-03T08:44:43"/>
    <x v="2131"/>
    <n v="15522177"/>
    <s v="ORLANDO DE JESUS MARULANDA PAREJA"/>
    <s v="SIN DATOS"/>
    <s v="3044256896"/>
    <x v="2131"/>
    <x v="8"/>
    <s v="055216241000300311"/>
    <x v="8"/>
    <x v="1"/>
    <s v="Revisor Instal. Regadas Metrosur"/>
    <x v="0"/>
    <x v="0"/>
    <x v="0"/>
    <x v="2129"/>
    <s v="0 días 08:44"/>
    <x v="1726"/>
    <x v="1"/>
    <s v="SIN DATO"/>
    <s v="SIN DATO"/>
    <s v="SIN DATO"/>
    <s v="SIN DATO"/>
    <n v="-75.541936870000001"/>
    <n v="6.2428521100000003"/>
    <s v="SUR-ENE"/>
    <x v="0"/>
    <s v="1"/>
    <x v="1"/>
  </r>
  <r>
    <x v="2143"/>
    <x v="3"/>
    <s v="NUEVO"/>
    <s v="ENEMVI"/>
    <d v="2026-03-03T08:44:55"/>
    <x v="2132"/>
    <n v="21529820"/>
    <s v="ANA ROSA AGUIRRE"/>
    <s v="SIN DATOS"/>
    <s v="3218652837"/>
    <x v="2132"/>
    <x v="17"/>
    <s v="190660200600560000"/>
    <x v="18"/>
    <x v="6"/>
    <s v="ORIENTE-RMRT-Edwin F. Feria Torres"/>
    <x v="1"/>
    <x v="0"/>
    <x v="5"/>
    <x v="2130"/>
    <s v="0 días 08:44"/>
    <x v="1728"/>
    <x v="1"/>
    <s v="SIN DATO"/>
    <s v="SIN DATO"/>
    <s v="SIN DATO"/>
    <s v="SIN DATO"/>
    <n v="-75.00118492"/>
    <n v="6.0841822199999998"/>
    <s v="SUR-ENE"/>
    <x v="1"/>
    <s v="1"/>
    <x v="1"/>
  </r>
  <r>
    <x v="2144"/>
    <x v="1"/>
    <s v="NUEVO"/>
    <s v="ENECNX"/>
    <d v="2026-03-03T08:45:53"/>
    <x v="2133"/>
    <n v="1007115061"/>
    <s v="MARIBEL QUINTERO GIL"/>
    <s v="SIN DATOS"/>
    <s v="3126334407"/>
    <x v="2133"/>
    <x v="4"/>
    <s v="181005129000000016"/>
    <x v="4"/>
    <x v="3"/>
    <s v="Revisor Punto de Conexión Oriente"/>
    <x v="1"/>
    <x v="0"/>
    <x v="4"/>
    <x v="2131"/>
    <s v="0 días 08:45"/>
    <x v="1729"/>
    <x v="1"/>
    <s v="SIN DATO"/>
    <s v="SIN DATO"/>
    <s v="SIN DATO"/>
    <s v="SIN DATO"/>
    <n v="-75.249510049999998"/>
    <n v="6.2224634700000001"/>
    <s v="SUR-ENE"/>
    <x v="1"/>
    <s v="1"/>
    <x v="1"/>
  </r>
  <r>
    <x v="2145"/>
    <x v="0"/>
    <s v="CAMBI"/>
    <s v="ENERES"/>
    <d v="2026-03-03T08:50:41"/>
    <x v="2134"/>
    <n v="42748582"/>
    <s v="LUZ ELENA ESTRADA GOEZ"/>
    <s v="2390588"/>
    <s v="3137814023"/>
    <x v="2134"/>
    <x v="51"/>
    <s v="190197100059050000"/>
    <x v="50"/>
    <x v="5"/>
    <s v="Revisor Instalac. Regadas Oriente"/>
    <x v="0"/>
    <x v="0"/>
    <x v="0"/>
    <x v="2132"/>
    <s v="0 días 08:50"/>
    <x v="1730"/>
    <x v="1"/>
    <s v="SIN DATO"/>
    <s v="SIN DATO"/>
    <s v="SIN DATO"/>
    <s v="SIN DATO"/>
    <n v="-75.184647310000003"/>
    <n v="6.0581799700000003"/>
    <s v="SUR-ENE"/>
    <x v="1"/>
    <s v="2"/>
    <x v="1"/>
  </r>
  <r>
    <x v="2146"/>
    <x v="3"/>
    <s v="NUEVO"/>
    <s v="ENEMVI"/>
    <d v="2026-03-03T08:50:44"/>
    <x v="2135"/>
    <n v="800051708"/>
    <s v="INTERCOLOR SAS"/>
    <s v="2790562"/>
    <s v="3147932280"/>
    <x v="2135"/>
    <x v="24"/>
    <s v="038525003201140000"/>
    <x v="24"/>
    <x v="6"/>
    <s v="Mov Red Trans Dairo Gil"/>
    <x v="0"/>
    <x v="0"/>
    <x v="8"/>
    <x v="2133"/>
    <s v="0 días 08:50"/>
    <x v="1731"/>
    <x v="1"/>
    <s v="SIN DATO"/>
    <s v="SIN DATO"/>
    <s v="SIN DATO"/>
    <s v="SIN DATO"/>
    <n v="-75.636543169999996"/>
    <n v="6.1515557599999999"/>
    <s v="SUR-ENE"/>
    <x v="0"/>
    <s v="1"/>
    <x v="1"/>
  </r>
  <r>
    <x v="2147"/>
    <x v="0"/>
    <s v="NUEVO"/>
    <s v="ENERES"/>
    <d v="2026-03-03T08:50:55"/>
    <x v="2136"/>
    <n v="1000194243"/>
    <s v="MARISOL GOMEZ COLORADO"/>
    <s v="SIN DATOS"/>
    <s v="3005701732"/>
    <x v="2136"/>
    <x v="8"/>
    <s v="055227009300410102"/>
    <x v="8"/>
    <x v="1"/>
    <s v="Revisor Instal. Regadas Metrosur"/>
    <x v="0"/>
    <x v="0"/>
    <x v="0"/>
    <x v="2134"/>
    <s v="0 días 08:50"/>
    <x v="1498"/>
    <x v="1"/>
    <s v="SIN DATO"/>
    <s v="SIN DATO"/>
    <s v="SIN DATO"/>
    <s v="SIN DATO"/>
    <n v="-75.54806619"/>
    <n v="6.2526264100000004"/>
    <s v="SUR-ENE"/>
    <x v="0"/>
    <s v="1"/>
    <x v="1"/>
  </r>
  <r>
    <x v="2148"/>
    <x v="3"/>
    <s v="NUEVO"/>
    <s v="ENEMVI"/>
    <d v="2026-03-03T08:51:12"/>
    <x v="2137"/>
    <n v="42844044"/>
    <s v="SANDRA MILENA BOTERO QUINTERO"/>
    <s v="SIN DATOS"/>
    <s v="3117151954"/>
    <x v="2137"/>
    <x v="5"/>
    <s v="190440200641390001"/>
    <x v="5"/>
    <x v="6"/>
    <s v="ORIENTE-RMRT-Edwin F. Feria Torres"/>
    <x v="1"/>
    <x v="0"/>
    <x v="5"/>
    <x v="2135"/>
    <s v="0 días 08:51"/>
    <x v="1732"/>
    <x v="1"/>
    <s v="SIN DATO"/>
    <s v="SIN DATO"/>
    <s v="SIN DATO"/>
    <s v="SIN DATO"/>
    <n v="-75.3225099"/>
    <n v="6.1694592300000002"/>
    <s v="SUR-ENE"/>
    <x v="1"/>
    <s v="1"/>
    <x v="1"/>
  </r>
  <r>
    <x v="2149"/>
    <x v="0"/>
    <s v="NUEVO"/>
    <s v="ENERES"/>
    <d v="2026-03-03T08:56:52"/>
    <x v="2138"/>
    <n v="8355908"/>
    <s v="LUIS FERNANDO JARAMILLO GAVIRIA"/>
    <s v="SIN DATOS"/>
    <s v="3008262286"/>
    <x v="2138"/>
    <x v="8"/>
    <s v="050215005003100401"/>
    <x v="8"/>
    <x v="1"/>
    <s v="Revisor Instal. Regadas Metrosur"/>
    <x v="0"/>
    <x v="0"/>
    <x v="0"/>
    <x v="2136"/>
    <s v="0 días 08:56"/>
    <x v="492"/>
    <x v="1"/>
    <s v="SIN DATO"/>
    <s v="SIN DATO"/>
    <s v="SIN DATO"/>
    <s v="SIN DATO"/>
    <n v="-75.558708960000004"/>
    <n v="6.2016863899999999"/>
    <s v="SUR-ENE"/>
    <x v="0"/>
    <s v="1"/>
    <x v="1"/>
  </r>
  <r>
    <x v="2150"/>
    <x v="0"/>
    <s v="NUEVO"/>
    <s v="ENEDOM"/>
    <d v="2026-03-03T08:57:55"/>
    <x v="2139"/>
    <n v="1007115061"/>
    <s v="MARIBEL QUINTERO GIL"/>
    <s v="SIN DATOS"/>
    <s v="3126334407"/>
    <x v="2139"/>
    <x v="4"/>
    <s v="181005129000000017"/>
    <x v="4"/>
    <x v="2"/>
    <s v="SIN DATOS"/>
    <x v="1"/>
    <x v="1"/>
    <x v="6"/>
    <x v="2137"/>
    <s v="0 días 08:57"/>
    <x v="1733"/>
    <x v="1"/>
    <s v="SIN DATO"/>
    <s v="SIN DATO"/>
    <s v="SIN DATO"/>
    <s v="SIN DATO"/>
    <n v="-75.249510049999998"/>
    <n v="6.2224634700000001"/>
    <s v="SUR-ENE"/>
    <x v="1"/>
    <s v="1"/>
    <x v="1"/>
  </r>
  <r>
    <x v="2151"/>
    <x v="1"/>
    <s v="NUEVO"/>
    <s v="ENECNX"/>
    <d v="2026-03-03T08:58:43"/>
    <x v="2140"/>
    <n v="1037590588"/>
    <s v="CINDY MEJIA OCHOA"/>
    <s v="3174696"/>
    <s v="3002819910"/>
    <x v="2140"/>
    <x v="1"/>
    <s v="190674200524305000"/>
    <x v="1"/>
    <x v="3"/>
    <s v="Revisor Punto de Conexión Oriente"/>
    <x v="1"/>
    <x v="0"/>
    <x v="4"/>
    <x v="2138"/>
    <s v="0 días 08:58"/>
    <x v="731"/>
    <x v="1"/>
    <s v="SIN DATO"/>
    <s v="SIN DATO"/>
    <s v="SIN DATO"/>
    <s v="SIN DATO"/>
    <n v="-75.301972000000006"/>
    <n v="6.3151820000000001"/>
    <s v="SUR-ENE"/>
    <x v="1"/>
    <s v="1"/>
    <x v="1"/>
  </r>
  <r>
    <x v="2152"/>
    <x v="1"/>
    <s v="NUEVO"/>
    <s v="ENECNX"/>
    <d v="2026-03-03T08:59:41"/>
    <x v="2141"/>
    <n v="1038404916"/>
    <s v="JOHN EDISON SALAZAR GARCIA"/>
    <s v="8517179"/>
    <s v="3112304741"/>
    <x v="2141"/>
    <x v="5"/>
    <s v="190440200791905000"/>
    <x v="5"/>
    <x v="3"/>
    <s v="Revisor Punto de Conexión Oriente"/>
    <x v="1"/>
    <x v="0"/>
    <x v="4"/>
    <x v="2139"/>
    <s v="0 días 08:59"/>
    <x v="1734"/>
    <x v="1"/>
    <s v="SIN DATO"/>
    <s v="SIN DATO"/>
    <s v="SIN DATO"/>
    <s v="SIN DATO"/>
    <n v="-75.278368"/>
    <n v="6.2208240000000004"/>
    <s v="SUR-ENE"/>
    <x v="1"/>
    <s v="1"/>
    <x v="1"/>
  </r>
  <r>
    <x v="2153"/>
    <x v="0"/>
    <s v="NUEVO"/>
    <s v="ENERES"/>
    <d v="2026-03-03T09:00:09"/>
    <x v="2142"/>
    <n v="72133117"/>
    <s v="LUIS EDUARDO GAVIRIA ESPINOSA"/>
    <s v="SIN DATOS"/>
    <s v="3127185615"/>
    <x v="2142"/>
    <x v="8"/>
    <s v="086228003000170104"/>
    <x v="8"/>
    <x v="1"/>
    <s v="METROSUR Vin. Leg. Ref. Concentrada"/>
    <x v="0"/>
    <x v="0"/>
    <x v="0"/>
    <x v="2140"/>
    <s v="0 días 09:00"/>
    <x v="1735"/>
    <x v="1"/>
    <s v="SIN DATO"/>
    <s v="SIN DATO"/>
    <s v="SIN DATO"/>
    <s v="SIN DATO"/>
    <n v="-75.633810629999999"/>
    <n v="6.2796469100000003"/>
    <s v="SUR-ENE"/>
    <x v="0"/>
    <s v="1"/>
    <x v="1"/>
  </r>
  <r>
    <x v="2154"/>
    <x v="1"/>
    <s v="NUEVO"/>
    <s v="ENECNX"/>
    <d v="2026-03-03T09:01:25"/>
    <x v="2143"/>
    <n v="890981239"/>
    <s v="INSTITUTO MUSICA"/>
    <s v="SIN DATOS"/>
    <s v="3128285457"/>
    <x v="2143"/>
    <x v="8"/>
    <s v="126005900000000000"/>
    <x v="8"/>
    <x v="3"/>
    <s v="Revisor Puntos de Conexión Metrosur"/>
    <x v="1"/>
    <x v="0"/>
    <x v="4"/>
    <x v="2141"/>
    <s v="0 días 09:01"/>
    <x v="1736"/>
    <x v="1"/>
    <s v="SIN DATO"/>
    <s v="SIN DATO"/>
    <s v="SIN DATO"/>
    <s v="SIN DATO"/>
    <n v="-75.545015829999997"/>
    <n v="6.2018336700000001"/>
    <s v="SUR-ENE"/>
    <x v="0"/>
    <s v="1"/>
    <x v="1"/>
  </r>
  <r>
    <x v="2155"/>
    <x v="3"/>
    <s v="NUEVO"/>
    <s v="ENEMVI"/>
    <d v="2026-03-03T09:02:18"/>
    <x v="2144"/>
    <n v="1040754488"/>
    <s v="ANA MARIA BEDOYA GIRALDO"/>
    <s v="SIN DATOS"/>
    <s v="3024205330"/>
    <x v="2144"/>
    <x v="33"/>
    <s v="190149100165343000"/>
    <x v="33"/>
    <x v="6"/>
    <s v="ORIENTE-RMRT-Edwin F. Feria Torres"/>
    <x v="0"/>
    <x v="0"/>
    <x v="8"/>
    <x v="2142"/>
    <s v="0 días 09:02"/>
    <x v="1737"/>
    <x v="1"/>
    <s v="SIN DATO"/>
    <s v="SIN DATO"/>
    <s v="SIN DATO"/>
    <s v="SIN DATO"/>
    <n v="-75.335111999999995"/>
    <n v="6.0785980000000004"/>
    <s v="SUR-ENE"/>
    <x v="1"/>
    <s v="1"/>
    <x v="1"/>
  </r>
  <r>
    <x v="2156"/>
    <x v="1"/>
    <s v="NUEVO"/>
    <s v="ENECNX"/>
    <d v="2026-03-03T09:03:53"/>
    <x v="2145"/>
    <n v="15444921"/>
    <s v="CARLOS ADOLFO CARDONA BLANDON"/>
    <s v="SIN DATOS"/>
    <s v="3182783993"/>
    <x v="2121"/>
    <x v="23"/>
    <s v="190617200651800000"/>
    <x v="23"/>
    <x v="3"/>
    <s v="Revisor Punto de Conexión Oriente"/>
    <x v="1"/>
    <x v="0"/>
    <x v="4"/>
    <x v="2143"/>
    <s v="0 días 09:03"/>
    <x v="1738"/>
    <x v="1"/>
    <s v="SIN DATO"/>
    <s v="SIN DATO"/>
    <s v="SIN DATO"/>
    <s v="SIN DATO"/>
    <n v="-75.407632770000006"/>
    <n v="6.1081258199999997"/>
    <s v="SUR-ENE"/>
    <x v="1"/>
    <s v="1"/>
    <x v="1"/>
  </r>
  <r>
    <x v="2157"/>
    <x v="1"/>
    <s v="NUEVO"/>
    <s v="ENECNX"/>
    <d v="2026-03-03T09:05:34"/>
    <x v="2146"/>
    <n v="1028120437"/>
    <s v="DORIS JANETH RIVERA SAMUDIO"/>
    <s v="SIN DATOS"/>
    <s v="3117358255"/>
    <x v="2145"/>
    <x v="88"/>
    <s v="190059200350650003"/>
    <x v="87"/>
    <x v="3"/>
    <s v="SIN DATOS"/>
    <x v="1"/>
    <x v="1"/>
    <x v="4"/>
    <x v="2144"/>
    <s v="0 días 09:05"/>
    <x v="33"/>
    <x v="1"/>
    <s v="SIN DATO"/>
    <s v="SIN DATO"/>
    <s v="SIN DATO"/>
    <s v="SIN DATO"/>
    <n v="-75.765240610000006"/>
    <n v="6.1587623000000002"/>
    <s v="SUR-ENE"/>
    <x v="3"/>
    <s v="1"/>
    <x v="1"/>
  </r>
  <r>
    <x v="2158"/>
    <x v="0"/>
    <s v="NUEVO"/>
    <s v="ENEDOM"/>
    <d v="2026-03-03T09:07:03"/>
    <x v="2147"/>
    <n v="80257793"/>
    <s v="JOSE JAVIER FORERO CASTIBLANCO"/>
    <s v="SIN DATOS"/>
    <s v="3216269547"/>
    <x v="2146"/>
    <x v="8"/>
    <s v="083027005001080201"/>
    <x v="8"/>
    <x v="2"/>
    <s v="Habilitación Viviendas Metrosur"/>
    <x v="0"/>
    <x v="0"/>
    <x v="3"/>
    <x v="2145"/>
    <s v="0 días 09:07"/>
    <x v="1739"/>
    <x v="1"/>
    <s v="SIN DATO"/>
    <s v="SIN DATO"/>
    <s v="SIN DATO"/>
    <s v="SIN DATO"/>
    <n v="-75.619536999999994"/>
    <n v="6.2481369999999998"/>
    <s v="SUR-ENE"/>
    <x v="0"/>
    <s v="1"/>
    <x v="1"/>
  </r>
  <r>
    <x v="2159"/>
    <x v="0"/>
    <s v="NUEVO"/>
    <s v="ENERES"/>
    <d v="2026-03-03T09:08:55"/>
    <x v="2148"/>
    <n v="43713868"/>
    <s v="MARIA FATIMA GALLEGO CASTAÑO"/>
    <s v="SIN DATOS"/>
    <s v="3104030148"/>
    <x v="2147"/>
    <x v="33"/>
    <s v="190149200851205001"/>
    <x v="33"/>
    <x v="1"/>
    <s v="Revisor Instalac. Regadas Oriente"/>
    <x v="1"/>
    <x v="0"/>
    <x v="1"/>
    <x v="2146"/>
    <s v="0 días 09:08"/>
    <x v="421"/>
    <x v="1"/>
    <s v="SIN DATO"/>
    <s v="SIN DATO"/>
    <s v="SIN DATO"/>
    <s v="SIN DATO"/>
    <n v="-75.318347000000003"/>
    <n v="6.0745370000000003"/>
    <s v="SUR-ENE"/>
    <x v="1"/>
    <s v="1"/>
    <x v="1"/>
  </r>
  <r>
    <x v="2160"/>
    <x v="2"/>
    <s v="NUEVO"/>
    <s v="ENENOR"/>
    <d v="2026-03-03T09:11:21"/>
    <x v="2149"/>
    <n v="1128449983"/>
    <s v="SEBASTIAN ACOSTA ECHAVARRIA"/>
    <s v="2865433"/>
    <s v="3245910725"/>
    <x v="2148"/>
    <x v="8"/>
    <s v="044726002000360402"/>
    <x v="8"/>
    <x v="4"/>
    <s v="Revisor Instal. Regadas Metrosur"/>
    <x v="0"/>
    <x v="0"/>
    <x v="0"/>
    <x v="2147"/>
    <s v="0 días 09:11"/>
    <x v="1740"/>
    <x v="1"/>
    <s v="SIN DATO"/>
    <s v="SIN DATO"/>
    <s v="SIN DATO"/>
    <s v="SIN DATO"/>
    <n v="-75.654321260000003"/>
    <n v="6.1843193400000001"/>
    <s v="SUR-ENE"/>
    <x v="0"/>
    <s v="1"/>
    <x v="1"/>
  </r>
  <r>
    <x v="2161"/>
    <x v="0"/>
    <s v="NUEVO"/>
    <s v="ENEDOM"/>
    <d v="2026-03-03T09:15:01"/>
    <x v="2150"/>
    <n v="98524491"/>
    <s v="ALBEIRO CARDONA ZAPATA"/>
    <s v="SIN DATOS"/>
    <s v="3216173700"/>
    <x v="2149"/>
    <x v="8"/>
    <s v="044818003000970000"/>
    <x v="8"/>
    <x v="2"/>
    <s v="Habilitación Viviendas Metrosur"/>
    <x v="0"/>
    <x v="0"/>
    <x v="3"/>
    <x v="2148"/>
    <s v="0 días 09:15"/>
    <x v="93"/>
    <x v="1"/>
    <s v="SIN DATO"/>
    <s v="SIN DATO"/>
    <s v="SIN DATO"/>
    <s v="SIN DATO"/>
    <n v="-75.661098490000001"/>
    <n v="6.1802614800000004"/>
    <s v="SUR-ENE"/>
    <x v="0"/>
    <s v="1"/>
    <x v="1"/>
  </r>
  <r>
    <x v="2162"/>
    <x v="0"/>
    <s v="NUEVO"/>
    <s v="ENERES"/>
    <d v="2026-03-03T09:15:34"/>
    <x v="2151"/>
    <n v="1036955599"/>
    <s v="GLENY LETICIA MARTINEZ MARTINEZ"/>
    <s v="SIN DATOS"/>
    <s v="3145427917"/>
    <x v="2150"/>
    <x v="23"/>
    <s v="190615100287984000"/>
    <x v="23"/>
    <x v="1"/>
    <s v="Revisor Instalac. Regadas Oriente"/>
    <x v="0"/>
    <x v="0"/>
    <x v="0"/>
    <x v="2149"/>
    <s v="0 días 09:15"/>
    <x v="1741"/>
    <x v="1"/>
    <s v="SIN DATO"/>
    <s v="SIN DATO"/>
    <s v="SIN DATO"/>
    <s v="SIN DATO"/>
    <n v="-75.374415999999997"/>
    <n v="6.1613670000000003"/>
    <s v="SUR-ENE"/>
    <x v="1"/>
    <s v="1"/>
    <x v="1"/>
  </r>
  <r>
    <x v="2163"/>
    <x v="0"/>
    <s v="NUEVO"/>
    <s v="ENERES"/>
    <d v="2026-03-03T09:15:46"/>
    <x v="2152"/>
    <n v="70161345"/>
    <s v="JOSE ANGEL PARRA RAMIREZ"/>
    <s v="SIN DATOS"/>
    <s v="3144064956"/>
    <x v="2151"/>
    <x v="3"/>
    <s v="190649100014030301"/>
    <x v="12"/>
    <x v="1"/>
    <s v="Revisor Instalac. Regadas Oriente"/>
    <x v="0"/>
    <x v="0"/>
    <x v="0"/>
    <x v="2150"/>
    <s v="0 días 09:15"/>
    <x v="1742"/>
    <x v="1"/>
    <s v="SIN DATO"/>
    <s v="SIN DATO"/>
    <s v="SIN DATO"/>
    <s v="SIN DATO"/>
    <n v="-74.986648000000002"/>
    <n v="6.190645"/>
    <s v="SUR-ENE"/>
    <x v="1"/>
    <s v="1"/>
    <x v="1"/>
  </r>
  <r>
    <x v="2164"/>
    <x v="0"/>
    <s v="NUEVO"/>
    <s v="ENEDOM"/>
    <d v="2026-03-03T09:15:53"/>
    <x v="2153"/>
    <n v="1000189343"/>
    <s v="JOSE ABELARDO CARTAGENA URREGO"/>
    <s v="SIN DATOS"/>
    <s v="3012864039"/>
    <x v="2152"/>
    <x v="8"/>
    <s v="086327003001280202"/>
    <x v="8"/>
    <x v="2"/>
    <s v="Habilitación Viviendas Metrosur"/>
    <x v="0"/>
    <x v="0"/>
    <x v="3"/>
    <x v="2151"/>
    <s v="0 días 09:15"/>
    <x v="93"/>
    <x v="1"/>
    <s v="SIN DATO"/>
    <s v="SIN DATO"/>
    <s v="SIN DATO"/>
    <s v="SIN DATO"/>
    <n v="-75.64008398"/>
    <n v="6.2808012399999997"/>
    <s v="SUR-ENE"/>
    <x v="0"/>
    <s v="1"/>
    <x v="1"/>
  </r>
  <r>
    <x v="2165"/>
    <x v="0"/>
    <s v="NUEVO"/>
    <s v="ENERES"/>
    <d v="2026-03-03T09:18:13"/>
    <x v="2154"/>
    <n v="1025650849"/>
    <s v="GEURGEN KLISMAN UPEGUI VILLALBA"/>
    <s v="SIN DATOS"/>
    <s v="3146343505"/>
    <x v="2153"/>
    <x v="8"/>
    <s v="122003659500000004"/>
    <x v="8"/>
    <x v="1"/>
    <s v="Revisor Instal. Regadas Metrosur"/>
    <x v="1"/>
    <x v="0"/>
    <x v="1"/>
    <x v="2152"/>
    <s v="0 días 09:18"/>
    <x v="1743"/>
    <x v="1"/>
    <s v="SIN DATO"/>
    <s v="SIN DATO"/>
    <s v="SIN DATO"/>
    <s v="SIN DATO"/>
    <n v="-75.521226999999996"/>
    <n v="6.2306369999999998"/>
    <s v="SUR-ENE"/>
    <x v="0"/>
    <s v="1"/>
    <x v="1"/>
  </r>
  <r>
    <x v="2166"/>
    <x v="0"/>
    <s v="NUEVO"/>
    <s v="ENERES"/>
    <d v="2026-03-03T09:19:34"/>
    <x v="2155"/>
    <n v="70161345"/>
    <s v="JOSE ANGEL PARRA RAMIREZ"/>
    <s v="SIN DATOS"/>
    <s v="3144064956"/>
    <x v="2154"/>
    <x v="3"/>
    <s v="190649100014030201"/>
    <x v="12"/>
    <x v="1"/>
    <s v="Revisor Instalac. Regadas Oriente"/>
    <x v="0"/>
    <x v="0"/>
    <x v="0"/>
    <x v="2153"/>
    <s v="0 días 09:19"/>
    <x v="1744"/>
    <x v="1"/>
    <s v="SIN DATO"/>
    <s v="SIN DATO"/>
    <s v="SIN DATO"/>
    <s v="SIN DATO"/>
    <n v="-74.986648000000002"/>
    <n v="6.190645"/>
    <s v="SUR-ENE"/>
    <x v="1"/>
    <s v="1"/>
    <x v="1"/>
  </r>
  <r>
    <x v="2167"/>
    <x v="0"/>
    <s v="NUEVO"/>
    <s v="ENEDOM"/>
    <d v="2026-03-03T09:20:40"/>
    <x v="2156"/>
    <n v="15538140"/>
    <s v="CARLOS ARTURO SALDARRIAGA ESTRADA"/>
    <s v="SIN DATOS"/>
    <s v="3136150187"/>
    <x v="2155"/>
    <x v="29"/>
    <s v="190670201801491000"/>
    <x v="29"/>
    <x v="2"/>
    <s v="SIN DATOS"/>
    <x v="1"/>
    <x v="1"/>
    <x v="6"/>
    <x v="2154"/>
    <s v="0 días 09:20"/>
    <x v="735"/>
    <x v="1"/>
    <s v="SIN DATO"/>
    <s v="SIN DATO"/>
    <s v="SIN DATO"/>
    <s v="SIN DATO"/>
    <n v="-75.003057100000007"/>
    <n v="6.47718025"/>
    <s v="SUR-ENE"/>
    <x v="2"/>
    <s v="1"/>
    <x v="1"/>
  </r>
  <r>
    <x v="2168"/>
    <x v="3"/>
    <s v="NUEVO"/>
    <s v="ENEMVI"/>
    <d v="2026-03-03T09:21:05"/>
    <x v="2157"/>
    <n v="1037629569"/>
    <s v="SANTIAGO CANO GRISALES"/>
    <s v="SIN DATOS"/>
    <s v="3234537654"/>
    <x v="2156"/>
    <x v="8"/>
    <s v="083114209101610000"/>
    <x v="8"/>
    <x v="6"/>
    <s v="METR Mov Red Trans Anderson Castaño"/>
    <x v="0"/>
    <x v="0"/>
    <x v="8"/>
    <x v="2155"/>
    <s v="0 días 09:21"/>
    <x v="1745"/>
    <x v="1"/>
    <s v="SIN DATO"/>
    <s v="SIN DATO"/>
    <s v="SIN DATO"/>
    <s v="SIN DATO"/>
    <n v="-75.631849990000006"/>
    <n v="6.2492221700000004"/>
    <s v="SUR-ENE"/>
    <x v="0"/>
    <s v="1"/>
    <x v="1"/>
  </r>
  <r>
    <x v="2169"/>
    <x v="0"/>
    <s v="NUEVO"/>
    <s v="ENERES"/>
    <d v="2026-03-03T09:29:00"/>
    <x v="2158"/>
    <n v="3562930"/>
    <s v="ALFONSO ELIAS GIL GUARIN"/>
    <s v="SIN DATOS"/>
    <s v="3195387216"/>
    <x v="2157"/>
    <x v="23"/>
    <s v="190616200352350001"/>
    <x v="23"/>
    <x v="1"/>
    <s v="Revisor Instalac. Regadas Oriente"/>
    <x v="1"/>
    <x v="0"/>
    <x v="1"/>
    <x v="2156"/>
    <s v="0 días 09:29"/>
    <x v="1518"/>
    <x v="1"/>
    <s v="SIN DATO"/>
    <s v="SIN DATO"/>
    <s v="SIN DATO"/>
    <s v="SIN DATO"/>
    <n v="-75.408657140000003"/>
    <n v="6.1848074400000002"/>
    <s v="SUR-ENE"/>
    <x v="1"/>
    <s v="1"/>
    <x v="1"/>
  </r>
  <r>
    <x v="2170"/>
    <x v="0"/>
    <s v="NUEVO"/>
    <s v="ENEDOM"/>
    <d v="2026-03-03T09:30:18"/>
    <x v="2159"/>
    <n v="39172924"/>
    <s v="BEATRIZ ELENA CORREA MORCILLO"/>
    <s v="SIN DATOS"/>
    <s v="3148570271"/>
    <x v="2158"/>
    <x v="26"/>
    <s v="190858100101180103"/>
    <x v="26"/>
    <x v="2"/>
    <s v="SIN DATOS"/>
    <x v="0"/>
    <x v="1"/>
    <x v="3"/>
    <x v="2157"/>
    <s v="0 días 09:30"/>
    <x v="1746"/>
    <x v="1"/>
    <s v="SIN DATO"/>
    <s v="SIN DATO"/>
    <s v="SIN DATO"/>
    <s v="SIN DATO"/>
    <n v="-74.798353149999997"/>
    <n v="6.7812880800000004"/>
    <s v="SUR-ENE"/>
    <x v="2"/>
    <s v="1"/>
    <x v="1"/>
  </r>
  <r>
    <x v="2171"/>
    <x v="4"/>
    <s v="NUEVO"/>
    <s v="ENEPRE"/>
    <d v="2026-03-03T09:38:13"/>
    <x v="2160"/>
    <n v="21610100"/>
    <s v="OLGA OLIVA ZAPATA MONTOYA"/>
    <s v="SIN DATOS"/>
    <s v="3247650787"/>
    <x v="2159"/>
    <x v="55"/>
    <s v="190138200513365000"/>
    <x v="54"/>
    <x v="10"/>
    <s v="SIN DATOS"/>
    <x v="1"/>
    <x v="1"/>
    <x v="7"/>
    <x v="2158"/>
    <s v="0 días 09:38"/>
    <x v="1747"/>
    <x v="1"/>
    <s v="SIN DATO"/>
    <s v="SIN DATO"/>
    <s v="SIN DATO"/>
    <s v="SIN DATO"/>
    <n v="-76.004858330000005"/>
    <n v="6.7454833299999999"/>
    <s v="SUR-ENE"/>
    <x v="4"/>
    <s v="1"/>
    <x v="1"/>
  </r>
  <r>
    <x v="2172"/>
    <x v="3"/>
    <s v="NUEVO"/>
    <s v="ENEMVI"/>
    <d v="2026-03-03T09:40:03"/>
    <x v="2161"/>
    <n v="1152217499"/>
    <s v="DANIELA LONDOÑO"/>
    <s v="SIN DATOS"/>
    <s v="3017154503"/>
    <x v="2160"/>
    <x v="8"/>
    <s v="083027004330950301"/>
    <x v="8"/>
    <x v="6"/>
    <s v="METR Mov Red Trans Anderson Castaño"/>
    <x v="0"/>
    <x v="0"/>
    <x v="8"/>
    <x v="2159"/>
    <s v="0 días 09:40"/>
    <x v="1748"/>
    <x v="1"/>
    <s v="SIN DATO"/>
    <s v="SIN DATO"/>
    <s v="SIN DATO"/>
    <s v="SIN DATO"/>
    <n v="-75.620660999999998"/>
    <n v="6.247312"/>
    <s v="SUR-ENE"/>
    <x v="0"/>
    <s v="1"/>
    <x v="1"/>
  </r>
  <r>
    <x v="2173"/>
    <x v="0"/>
    <s v="NUEVO"/>
    <s v="ENERES"/>
    <d v="2026-03-03T09:41:13"/>
    <x v="2162"/>
    <n v="1039456881"/>
    <s v="SANDRA MILENA TAMAYO TORO"/>
    <s v="2179556"/>
    <s v="3116252892"/>
    <x v="2161"/>
    <x v="8"/>
    <s v="054316008000429901"/>
    <x v="8"/>
    <x v="1"/>
    <s v="Revisor Instal. Regadas Metrosur"/>
    <x v="0"/>
    <x v="0"/>
    <x v="0"/>
    <x v="2160"/>
    <s v="0 días 09:41"/>
    <x v="1749"/>
    <x v="1"/>
    <s v="SIN DATO"/>
    <s v="SIN DATO"/>
    <s v="SIN DATO"/>
    <s v="SIN DATO"/>
    <n v="-75.561133229999996"/>
    <n v="6.24232487"/>
    <s v="SUR-ENE"/>
    <x v="0"/>
    <s v="1"/>
    <x v="1"/>
  </r>
  <r>
    <x v="2174"/>
    <x v="0"/>
    <s v="NUEVO"/>
    <s v="ENERES"/>
    <d v="2026-03-03T09:42:33"/>
    <x v="2163"/>
    <n v="1128417080"/>
    <s v="CESAR ADELMO MUÑOZ HENAO"/>
    <s v="2522109"/>
    <s v="3136069409"/>
    <x v="2162"/>
    <x v="8"/>
    <s v="083028304330230201"/>
    <x v="8"/>
    <x v="1"/>
    <s v="METROSUR Vin. Leg. Ref. Concentrada"/>
    <x v="0"/>
    <x v="0"/>
    <x v="0"/>
    <x v="2161"/>
    <s v="0 días 09:42"/>
    <x v="1750"/>
    <x v="1"/>
    <s v="SIN DATO"/>
    <s v="SIN DATO"/>
    <s v="SIN DATO"/>
    <s v="SIN DATO"/>
    <n v="-75.621647719999999"/>
    <n v="6.2474558199999999"/>
    <s v="SUR-ENE"/>
    <x v="0"/>
    <s v="1"/>
    <x v="1"/>
  </r>
  <r>
    <x v="2175"/>
    <x v="1"/>
    <s v="NUEVO"/>
    <s v="ENECNX"/>
    <d v="2026-03-03T09:44:34"/>
    <x v="2164"/>
    <n v="1036939433"/>
    <s v="DAVID STEVEN JIMENEZ VALENCIA"/>
    <s v="SIN DATOS"/>
    <s v="3117052923"/>
    <x v="2163"/>
    <x v="23"/>
    <s v="900056150001986089"/>
    <x v="23"/>
    <x v="3"/>
    <s v="Revisor Punto de Conexión Oriente"/>
    <x v="0"/>
    <x v="0"/>
    <x v="4"/>
    <x v="2162"/>
    <s v="0 días 09:44"/>
    <x v="1751"/>
    <x v="1"/>
    <s v="SIN DATO"/>
    <s v="SIN DATO"/>
    <s v="SIN DATO"/>
    <s v="SIN DATO"/>
    <n v="-75.410936840999995"/>
    <n v="6.1513271930000402"/>
    <s v="SUR-ENE"/>
    <x v="1"/>
    <s v="1"/>
    <x v="1"/>
  </r>
  <r>
    <x v="2176"/>
    <x v="1"/>
    <s v="NUEVO"/>
    <s v="ENECNX"/>
    <d v="2026-03-03T09:45:37"/>
    <x v="2165"/>
    <n v="43805991"/>
    <s v="MARTHA ISABEL MARIN DUQUE"/>
    <s v="SIN DATOS"/>
    <s v="3206807130"/>
    <x v="2164"/>
    <x v="29"/>
    <s v="190670201840765002"/>
    <x v="29"/>
    <x v="3"/>
    <s v="Region Nordeste"/>
    <x v="1"/>
    <x v="0"/>
    <x v="4"/>
    <x v="2163"/>
    <s v="0 días 09:45"/>
    <x v="351"/>
    <x v="1"/>
    <s v="SIN DATO"/>
    <s v="SIN DATO"/>
    <s v="SIN DATO"/>
    <s v="SIN DATO"/>
    <n v="-74.975243169999999"/>
    <n v="6.4190491700000001"/>
    <s v="SUR-ENE"/>
    <x v="2"/>
    <s v="1"/>
    <x v="1"/>
  </r>
  <r>
    <x v="2177"/>
    <x v="4"/>
    <s v="NUEVO"/>
    <s v="ENEPRE"/>
    <d v="2026-03-03T09:45:48"/>
    <x v="2166"/>
    <n v="15371002"/>
    <s v="RUBEN DARIO CARO PADIERNA"/>
    <s v="4964590"/>
    <s v="3001002235"/>
    <x v="2165"/>
    <x v="8"/>
    <s v="083125009100360119"/>
    <x v="8"/>
    <x v="10"/>
    <s v="Energía Prepago Metrosur"/>
    <x v="0"/>
    <x v="0"/>
    <x v="7"/>
    <x v="2164"/>
    <s v="0 días 09:45"/>
    <x v="1752"/>
    <x v="1"/>
    <s v="SIN DATO"/>
    <s v="SIN DATO"/>
    <s v="SIN DATO"/>
    <s v="SIN DATO"/>
    <n v="-75.627148980000001"/>
    <n v="6.25055593"/>
    <s v="SUR-ENE"/>
    <x v="0"/>
    <s v="1"/>
    <x v="1"/>
  </r>
  <r>
    <x v="2178"/>
    <x v="1"/>
    <s v="NUEVO"/>
    <s v="ENECNX"/>
    <d v="2026-03-03T09:46:49"/>
    <x v="2167"/>
    <n v="98470876"/>
    <s v="LUIS EDUARDO CORTES DUQUE"/>
    <s v="0"/>
    <s v="3137019873"/>
    <x v="2166"/>
    <x v="29"/>
    <s v="190670201840757001"/>
    <x v="29"/>
    <x v="3"/>
    <s v="Region Nordeste"/>
    <x v="1"/>
    <x v="0"/>
    <x v="4"/>
    <x v="2165"/>
    <s v="0 días 09:46"/>
    <x v="1094"/>
    <x v="1"/>
    <s v="SIN DATO"/>
    <s v="SIN DATO"/>
    <s v="SIN DATO"/>
    <s v="SIN DATO"/>
    <n v="-74.976097999999993"/>
    <n v="6.415648"/>
    <s v="SUR-ENE"/>
    <x v="2"/>
    <s v="1"/>
    <x v="1"/>
  </r>
  <r>
    <x v="2179"/>
    <x v="0"/>
    <s v="NUEVO"/>
    <s v="ENERES"/>
    <d v="2026-03-03T09:47:03"/>
    <x v="2168"/>
    <n v="1017143967"/>
    <s v="HERNAN DARIO TAMAYO TORO"/>
    <s v="SIN DATOS"/>
    <s v="3012636711"/>
    <x v="2167"/>
    <x v="8"/>
    <s v="054316008000429902"/>
    <x v="8"/>
    <x v="1"/>
    <s v="Revisor Instal. Regadas Metrosur"/>
    <x v="0"/>
    <x v="0"/>
    <x v="0"/>
    <x v="2166"/>
    <s v="0 días 09:47"/>
    <x v="1096"/>
    <x v="1"/>
    <s v="SIN DATO"/>
    <s v="SIN DATO"/>
    <s v="SIN DATO"/>
    <s v="SIN DATO"/>
    <n v="-75.561133229999996"/>
    <n v="6.24232487"/>
    <s v="SUR-ENE"/>
    <x v="0"/>
    <s v="1"/>
    <x v="1"/>
  </r>
  <r>
    <x v="2180"/>
    <x v="0"/>
    <s v="NUEVO"/>
    <s v="ENERES"/>
    <d v="2026-03-03T09:47:08"/>
    <x v="2169"/>
    <n v="1038410310"/>
    <s v="KATHERINN YURANI LUNA MORALES"/>
    <s v="SIN DATOS"/>
    <s v="3014699418"/>
    <x v="2168"/>
    <x v="7"/>
    <s v="190319203806120001"/>
    <x v="7"/>
    <x v="1"/>
    <s v="Revisor Instalac. Regadas Oriente"/>
    <x v="1"/>
    <x v="0"/>
    <x v="1"/>
    <x v="2167"/>
    <s v="0 días 09:47"/>
    <x v="322"/>
    <x v="1"/>
    <s v="SIN DATO"/>
    <s v="SIN DATO"/>
    <s v="SIN DATO"/>
    <s v="SIN DATO"/>
    <n v="-75.394480000000001"/>
    <n v="6.2366789999999996"/>
    <s v="SUR-ENE"/>
    <x v="1"/>
    <s v="1"/>
    <x v="1"/>
  </r>
  <r>
    <x v="2181"/>
    <x v="1"/>
    <s v="NUEVO"/>
    <s v="ENECNX"/>
    <d v="2026-03-03T09:49:12"/>
    <x v="2170"/>
    <n v="70121533"/>
    <s v="FERNANDO DE JESUS PARRA GIRALDO"/>
    <s v="SIN DATOS"/>
    <s v="3134827494"/>
    <x v="2169"/>
    <x v="29"/>
    <s v="190670201810200001"/>
    <x v="29"/>
    <x v="3"/>
    <s v="Region Nordeste"/>
    <x v="1"/>
    <x v="0"/>
    <x v="4"/>
    <x v="2168"/>
    <s v="0 días 09:49"/>
    <x v="1753"/>
    <x v="1"/>
    <s v="SIN DATO"/>
    <s v="SIN DATO"/>
    <s v="SIN DATO"/>
    <s v="SIN DATO"/>
    <n v="-75.029503759999997"/>
    <n v="6.4738869100000001"/>
    <s v="SUR-ENE"/>
    <x v="2"/>
    <s v="1"/>
    <x v="1"/>
  </r>
  <r>
    <x v="2182"/>
    <x v="1"/>
    <s v="NUEVO"/>
    <s v="ENECNX"/>
    <d v="2026-03-03T09:51:09"/>
    <x v="2171"/>
    <n v="15338136"/>
    <s v="HUGO RAMIRO CASTAÑEDA PALACIO"/>
    <s v="SIN DATOS"/>
    <s v="3148121471"/>
    <x v="2170"/>
    <x v="13"/>
    <s v="190679100066365003"/>
    <x v="14"/>
    <x v="3"/>
    <s v="SIN DATOS"/>
    <x v="0"/>
    <x v="1"/>
    <x v="4"/>
    <x v="2169"/>
    <s v="0 días 09:51"/>
    <x v="1754"/>
    <x v="1"/>
    <s v="SIN DATO"/>
    <s v="SIN DATO"/>
    <s v="SIN DATO"/>
    <s v="SIN DATO"/>
    <n v="-75.565257000000003"/>
    <n v="5.8715120000000001"/>
    <s v="SUR-ENE"/>
    <x v="3"/>
    <s v="1"/>
    <x v="1"/>
  </r>
  <r>
    <x v="2183"/>
    <x v="0"/>
    <s v="NUEVO"/>
    <s v="ENERES"/>
    <d v="2026-03-03T09:56:47"/>
    <x v="2172"/>
    <n v="70750231"/>
    <s v="JOSE ROBERTO GALLEGO ATEHORTUA"/>
    <s v="SIN DATOS"/>
    <s v="3217146600"/>
    <x v="2171"/>
    <x v="7"/>
    <s v="190318203081250001"/>
    <x v="7"/>
    <x v="1"/>
    <s v="Revisor Instalac. Regadas Oriente"/>
    <x v="1"/>
    <x v="0"/>
    <x v="1"/>
    <x v="2170"/>
    <s v="0 días 09:56"/>
    <x v="1755"/>
    <x v="1"/>
    <s v="SIN DATO"/>
    <s v="SIN DATO"/>
    <s v="SIN DATO"/>
    <s v="SIN DATO"/>
    <n v="-75.453101329999996"/>
    <n v="6.302683"/>
    <s v="SUR-ENE"/>
    <x v="1"/>
    <s v="1"/>
    <x v="1"/>
  </r>
  <r>
    <x v="2184"/>
    <x v="0"/>
    <s v="NUEVO"/>
    <s v="ENERES"/>
    <d v="2026-03-03T09:58:05"/>
    <x v="2173"/>
    <n v="1128417080"/>
    <s v="CESAR ADELMO MUÑOZ HENAO"/>
    <s v="2522109"/>
    <s v="3136069409"/>
    <x v="2172"/>
    <x v="8"/>
    <s v="083028304330230301"/>
    <x v="8"/>
    <x v="1"/>
    <s v="METROSUR Vin. Leg. Ref. Concentrada"/>
    <x v="0"/>
    <x v="0"/>
    <x v="0"/>
    <x v="2171"/>
    <s v="0 días 09:58"/>
    <x v="1756"/>
    <x v="1"/>
    <s v="SIN DATO"/>
    <s v="SIN DATO"/>
    <s v="SIN DATO"/>
    <s v="SIN DATO"/>
    <n v="-75.621647719999999"/>
    <n v="6.2474558199999999"/>
    <s v="SUR-ENE"/>
    <x v="0"/>
    <s v="1"/>
    <x v="1"/>
  </r>
  <r>
    <x v="2185"/>
    <x v="4"/>
    <s v="NUEVO"/>
    <s v="ENEPRE"/>
    <d v="2026-03-03T10:02:35"/>
    <x v="2174"/>
    <n v="43450509"/>
    <s v="SANDRA PATRICA MUÑOZ ESCOBAR"/>
    <s v="SIN DATOS"/>
    <s v="3207581309"/>
    <x v="2173"/>
    <x v="17"/>
    <s v="190660200816500000"/>
    <x v="18"/>
    <x v="10"/>
    <s v="Energía Prepago Oriente"/>
    <x v="1"/>
    <x v="0"/>
    <x v="7"/>
    <x v="2172"/>
    <s v="0 días 10:02"/>
    <x v="1757"/>
    <x v="1"/>
    <s v="SIN DATO"/>
    <s v="SIN DATO"/>
    <s v="SIN DATO"/>
    <s v="SIN DATO"/>
    <n v="-75.032245000000003"/>
    <n v="6.0306300100000003"/>
    <s v="SUR-ENE"/>
    <x v="1"/>
    <s v="1"/>
    <x v="1"/>
  </r>
  <r>
    <x v="2186"/>
    <x v="0"/>
    <s v="NUEVO"/>
    <s v="ENEDOM"/>
    <d v="2026-03-03T10:03:34"/>
    <x v="2175"/>
    <n v="32143450"/>
    <s v="MARIA JAMILE HOYOS OCAMPO"/>
    <s v="SIN DATOS"/>
    <s v="3207584435"/>
    <x v="2174"/>
    <x v="8"/>
    <s v="055112003000300211"/>
    <x v="8"/>
    <x v="2"/>
    <s v="Habilitación Viviendas Metrosur"/>
    <x v="0"/>
    <x v="0"/>
    <x v="3"/>
    <x v="2173"/>
    <s v="0 días 10:03"/>
    <x v="1758"/>
    <x v="1"/>
    <s v="SIN DATO"/>
    <s v="SIN DATO"/>
    <s v="SIN DATO"/>
    <s v="SIN DATO"/>
    <n v="-75.539876370000002"/>
    <n v="6.2349748299999996"/>
    <s v="SUR-ENE"/>
    <x v="0"/>
    <s v="1"/>
    <x v="1"/>
  </r>
  <r>
    <x v="2187"/>
    <x v="0"/>
    <s v="NUEVO"/>
    <s v="ENEDOM"/>
    <d v="2026-03-03T10:04:53"/>
    <x v="2176"/>
    <n v="71279869"/>
    <s v="JUAN CAMILO OSPINA GUTIERREZ"/>
    <s v="SIN DATOS"/>
    <s v="3137124487"/>
    <x v="2175"/>
    <x v="45"/>
    <s v="190033200649587002"/>
    <x v="44"/>
    <x v="2"/>
    <s v="SIN DATOS"/>
    <x v="1"/>
    <x v="1"/>
    <x v="6"/>
    <x v="2174"/>
    <s v="0 días 10:04"/>
    <x v="1759"/>
    <x v="1"/>
    <s v="SIN DATO"/>
    <s v="SIN DATO"/>
    <s v="SIN DATO"/>
    <s v="SIN DATO"/>
    <n v="-75.849813999999995"/>
    <n v="5.6410400000000003"/>
    <s v="SUR-ENE"/>
    <x v="3"/>
    <s v="1"/>
    <x v="1"/>
  </r>
  <r>
    <x v="2188"/>
    <x v="1"/>
    <s v="NUEVO"/>
    <s v="ENECNX"/>
    <d v="2026-03-03T10:06:57"/>
    <x v="2177"/>
    <n v="71787025"/>
    <s v="CARLOS ANDRES MESA BETANCUR"/>
    <s v="2973350"/>
    <s v="3113757278"/>
    <x v="2176"/>
    <x v="40"/>
    <s v="190042100035000103"/>
    <x v="39"/>
    <x v="3"/>
    <s v="SIN DATOS"/>
    <x v="0"/>
    <x v="1"/>
    <x v="4"/>
    <x v="2175"/>
    <s v="0 días 10:06"/>
    <x v="1760"/>
    <x v="1"/>
    <s v="SIN DATO"/>
    <s v="SIN DATO"/>
    <s v="SIN DATO"/>
    <s v="SIN DATO"/>
    <n v="-75.825413069999996"/>
    <n v="6.5536681300000001"/>
    <s v="SUR-ENE"/>
    <x v="4"/>
    <s v="1"/>
    <x v="1"/>
  </r>
  <r>
    <x v="2189"/>
    <x v="3"/>
    <s v="NUEVO"/>
    <s v="ENEMVI"/>
    <d v="2026-03-03T10:10:51"/>
    <x v="2178"/>
    <n v="21620351"/>
    <s v="MARIA ROCIO BEDOYA MORALES"/>
    <s v="4982592"/>
    <s v="3205139875"/>
    <x v="2177"/>
    <x v="82"/>
    <s v="190145200464000000"/>
    <x v="81"/>
    <x v="6"/>
    <s v="SIN DATOS"/>
    <x v="1"/>
    <x v="1"/>
    <x v="5"/>
    <x v="2176"/>
    <s v="0 días 10:10"/>
    <x v="1761"/>
    <x v="1"/>
    <s v="SIN DATO"/>
    <s v="SIN DATO"/>
    <s v="SIN DATO"/>
    <s v="SIN DATO"/>
    <n v="-75.608200999999994"/>
    <n v="5.5477959200000004"/>
    <s v="SUR-ENE"/>
    <x v="3"/>
    <s v="1"/>
    <x v="1"/>
  </r>
  <r>
    <x v="2190"/>
    <x v="0"/>
    <s v="NUEVO"/>
    <s v="ENERES"/>
    <d v="2026-03-03T10:15:12"/>
    <x v="2179"/>
    <n v="70750231"/>
    <s v="JOSE ROBERTO GALLEGO ATEHORTUA"/>
    <s v="SIN DATOS"/>
    <s v="3217146600"/>
    <x v="2178"/>
    <x v="7"/>
    <s v="190318203081250002"/>
    <x v="7"/>
    <x v="1"/>
    <s v="Revisor Instalac. Regadas Oriente"/>
    <x v="1"/>
    <x v="0"/>
    <x v="1"/>
    <x v="2177"/>
    <s v="0 días 10:15"/>
    <x v="1762"/>
    <x v="1"/>
    <s v="SIN DATO"/>
    <s v="SIN DATO"/>
    <s v="SIN DATO"/>
    <s v="SIN DATO"/>
    <n v="-75.453101329999996"/>
    <n v="6.302683"/>
    <s v="SUR-ENE"/>
    <x v="1"/>
    <s v="1"/>
    <x v="1"/>
  </r>
  <r>
    <x v="2191"/>
    <x v="1"/>
    <s v="NUEVO"/>
    <s v="ENECNX"/>
    <d v="2026-03-03T10:18:12"/>
    <x v="2180"/>
    <n v="71787025"/>
    <s v="CARLOS ANDRES MESA BETANCUR"/>
    <s v="2973350"/>
    <s v="3113757278"/>
    <x v="2179"/>
    <x v="7"/>
    <s v="190318203424150101"/>
    <x v="7"/>
    <x v="3"/>
    <s v="Revisor Punto de Conexión Oriente"/>
    <x v="1"/>
    <x v="0"/>
    <x v="4"/>
    <x v="2178"/>
    <s v="0 días 10:18"/>
    <x v="1763"/>
    <x v="1"/>
    <s v="SIN DATO"/>
    <s v="SIN DATO"/>
    <s v="SIN DATO"/>
    <s v="SIN DATO"/>
    <n v="-75.443196"/>
    <n v="6.2519260000000001"/>
    <s v="SUR-ENE"/>
    <x v="1"/>
    <s v="1"/>
    <x v="1"/>
  </r>
  <r>
    <x v="2192"/>
    <x v="3"/>
    <s v="NUEVO"/>
    <s v="ENEMVI"/>
    <d v="2026-03-03T10:19:27"/>
    <x v="2181"/>
    <n v="1007318904"/>
    <s v="TATIANA ANDREA GIRALDO VILLEGAS"/>
    <s v="SIN DATOS"/>
    <s v="3242279804"/>
    <x v="2180"/>
    <x v="51"/>
    <s v="190197200665520001"/>
    <x v="50"/>
    <x v="6"/>
    <s v="ORIENTE-RMRT-Edwin F. Feria Torres"/>
    <x v="1"/>
    <x v="0"/>
    <x v="5"/>
    <x v="2179"/>
    <s v="0 días 10:19"/>
    <x v="1764"/>
    <x v="1"/>
    <s v="SIN DATO"/>
    <s v="SIN DATO"/>
    <s v="SIN DATO"/>
    <s v="SIN DATO"/>
    <n v="-75.117644780000006"/>
    <n v="6.0277079200000001"/>
    <s v="SUR-ENE"/>
    <x v="1"/>
    <s v="1"/>
    <x v="1"/>
  </r>
  <r>
    <x v="2193"/>
    <x v="4"/>
    <s v="NUEVO"/>
    <s v="ENEPRE"/>
    <d v="2026-03-03T10:22:55"/>
    <x v="2182"/>
    <n v="1000446223"/>
    <s v="VANESSA ESPINOSA MESA"/>
    <s v="SIN DATOS"/>
    <s v="3052981839"/>
    <x v="2181"/>
    <x v="8"/>
    <s v="103015004390500202"/>
    <x v="8"/>
    <x v="10"/>
    <s v="Energía Prepago Metrosur"/>
    <x v="0"/>
    <x v="0"/>
    <x v="7"/>
    <x v="2180"/>
    <s v="0 días 10:22"/>
    <x v="1765"/>
    <x v="1"/>
    <s v="SIN DATO"/>
    <s v="SIN DATO"/>
    <s v="SIN DATO"/>
    <s v="SIN DATO"/>
    <n v="-75.643969999999996"/>
    <n v="6.1958679999999999"/>
    <s v="SUR-ENE"/>
    <x v="0"/>
    <s v="1"/>
    <x v="1"/>
  </r>
  <r>
    <x v="2194"/>
    <x v="2"/>
    <s v="NUEVO"/>
    <s v="ENENOR"/>
    <d v="2026-03-03T10:24:23"/>
    <x v="2183"/>
    <n v="43148330"/>
    <s v="LINA MARCELA RODRIGUEZ ROLDAN"/>
    <s v="SIN DATOS"/>
    <s v="3128412748"/>
    <x v="2182"/>
    <x v="8"/>
    <s v="054019003000190101"/>
    <x v="8"/>
    <x v="4"/>
    <s v="Revisor Instal. Regadas Metrosur"/>
    <x v="0"/>
    <x v="0"/>
    <x v="0"/>
    <x v="2181"/>
    <s v="0 días 10:24"/>
    <x v="1766"/>
    <x v="1"/>
    <s v="SIN DATO"/>
    <s v="SIN DATO"/>
    <s v="SIN DATO"/>
    <s v="SIN DATO"/>
    <n v="-75.532764189999995"/>
    <n v="6.2297484599999997"/>
    <s v="SUR-ENE"/>
    <x v="0"/>
    <s v="1"/>
    <x v="1"/>
  </r>
  <r>
    <x v="2195"/>
    <x v="0"/>
    <s v="NUEVO"/>
    <s v="ENEDOM"/>
    <d v="2026-03-03T10:26:58"/>
    <x v="2184"/>
    <n v="1038802611"/>
    <s v="LUIS  ANGEL BRAVO CASTILLO"/>
    <s v="3777693"/>
    <s v="3175674378"/>
    <x v="2183"/>
    <x v="8"/>
    <s v="055924007300651152"/>
    <x v="8"/>
    <x v="2"/>
    <s v="Habilitación Viviendas Metrosur"/>
    <x v="0"/>
    <x v="0"/>
    <x v="3"/>
    <x v="2182"/>
    <s v="0 días 10:26"/>
    <x v="153"/>
    <x v="1"/>
    <s v="SIN DATO"/>
    <s v="SIN DATO"/>
    <s v="SIN DATO"/>
    <s v="SIN DATO"/>
    <n v="-75.606899979999994"/>
    <n v="6.2748936300000002"/>
    <s v="SUR-ENE"/>
    <x v="0"/>
    <s v="1"/>
    <x v="1"/>
  </r>
  <r>
    <x v="2196"/>
    <x v="1"/>
    <s v="NUEVO"/>
    <s v="ENECNX"/>
    <d v="2026-03-03T10:29:43"/>
    <x v="2185"/>
    <n v="71787025"/>
    <s v="CARLOS ANDRES MESA BETANCUR"/>
    <s v="2973350"/>
    <s v="3113757278"/>
    <x v="2184"/>
    <x v="23"/>
    <s v="190616200430890000"/>
    <x v="23"/>
    <x v="3"/>
    <s v="Revisor Punto de Conexión Oriente"/>
    <x v="1"/>
    <x v="0"/>
    <x v="4"/>
    <x v="2183"/>
    <s v="0 días 10:29"/>
    <x v="1767"/>
    <x v="1"/>
    <s v="SIN DATO"/>
    <s v="SIN DATO"/>
    <s v="SIN DATO"/>
    <s v="SIN DATO"/>
    <n v="-75.451445000000007"/>
    <n v="6.1770009999999997"/>
    <s v="SUR-ENE"/>
    <x v="1"/>
    <s v="1"/>
    <x v="1"/>
  </r>
  <r>
    <x v="2197"/>
    <x v="4"/>
    <s v="RETIR"/>
    <s v="ENEPRE"/>
    <d v="2026-03-03T10:34:27"/>
    <x v="2186"/>
    <n v="43746209"/>
    <s v="YANET LUCIA MARTINEZ SALGADO"/>
    <s v="5789740"/>
    <s v="3004862257"/>
    <x v="2185"/>
    <x v="8"/>
    <s v="086013215100779904-ENEPRE"/>
    <x v="8"/>
    <x v="11"/>
    <s v="Energía Prepago Metrosur"/>
    <x v="0"/>
    <x v="0"/>
    <x v="6"/>
    <x v="2184"/>
    <s v="0 días 10:34"/>
    <x v="1768"/>
    <x v="1"/>
    <s v="SIN DATO"/>
    <s v="SIN DATO"/>
    <s v="SIN DATO"/>
    <s v="SIN DATO"/>
    <n v="-75.617554029999994"/>
    <n v="6.27996482"/>
    <s v="SUR-ENE"/>
    <x v="0"/>
    <s v="1"/>
    <x v="1"/>
  </r>
  <r>
    <x v="2198"/>
    <x v="0"/>
    <s v="NUEVO"/>
    <s v="ENERES"/>
    <d v="2026-03-03T10:38:28"/>
    <x v="2187"/>
    <n v="43278414"/>
    <s v="LEIDY OMAIRA BERRIO GIRALDO"/>
    <s v="SIN DATOS"/>
    <s v="3103837454"/>
    <x v="2186"/>
    <x v="0"/>
    <s v="073410003000130401"/>
    <x v="0"/>
    <x v="1"/>
    <s v="Revisor Instal. Regadas Metrosur"/>
    <x v="0"/>
    <x v="0"/>
    <x v="0"/>
    <x v="2185"/>
    <s v="0 días 10:38"/>
    <x v="1769"/>
    <x v="1"/>
    <s v="SIN DATO"/>
    <s v="SIN DATO"/>
    <s v="SIN DATO"/>
    <s v="SIN DATO"/>
    <n v="-75.617341809999999"/>
    <n v="6.16292653"/>
    <s v="SUR-ENE"/>
    <x v="0"/>
    <s v="1"/>
    <x v="1"/>
  </r>
  <r>
    <x v="2199"/>
    <x v="1"/>
    <s v="NUEVO"/>
    <s v="ENECNX"/>
    <d v="2026-03-03T10:39:53"/>
    <x v="2188"/>
    <n v="1032408659"/>
    <s v="ESNEIDER ALEJANDRO BARRERA NIÑO"/>
    <s v="SIN DATOS"/>
    <s v="3002841450"/>
    <x v="2187"/>
    <x v="50"/>
    <s v="190698200048100004"/>
    <x v="49"/>
    <x v="3"/>
    <s v="Revisor Punto de Conexión Oriente"/>
    <x v="1"/>
    <x v="0"/>
    <x v="4"/>
    <x v="2186"/>
    <s v="0 días 10:39"/>
    <x v="1770"/>
    <x v="1"/>
    <s v="SIN DATO"/>
    <s v="SIN DATO"/>
    <s v="SIN DATO"/>
    <s v="SIN DATO"/>
    <n v="-75.254148819999997"/>
    <n v="6.1511692299999998"/>
    <s v="SUR-ENE"/>
    <x v="1"/>
    <s v="1"/>
    <x v="1"/>
  </r>
  <r>
    <x v="2200"/>
    <x v="3"/>
    <s v="NUEVO"/>
    <s v="ENEMVI"/>
    <d v="2026-03-03T10:41:31"/>
    <x v="2189"/>
    <n v="1017192472"/>
    <s v="CAROLINA DEL CARMEN DAVID TORRES"/>
    <s v="SIN DATOS"/>
    <s v="3145485842"/>
    <x v="2188"/>
    <x v="8"/>
    <s v="056115006440191811"/>
    <x v="8"/>
    <x v="6"/>
    <s v="METR Mov Red Trans Anderson Castaño"/>
    <x v="0"/>
    <x v="0"/>
    <x v="8"/>
    <x v="2187"/>
    <s v="0 días 10:41"/>
    <x v="1771"/>
    <x v="1"/>
    <s v="SIN DATO"/>
    <s v="SIN DATO"/>
    <s v="SIN DATO"/>
    <s v="SIN DATO"/>
    <n v="-75.537087999999997"/>
    <n v="6.256869"/>
    <s v="SUR-ENE"/>
    <x v="0"/>
    <s v="1"/>
    <x v="1"/>
  </r>
  <r>
    <x v="2201"/>
    <x v="1"/>
    <s v="NUEVO"/>
    <s v="ENECNX"/>
    <d v="2026-03-03T10:42:06"/>
    <x v="2190"/>
    <n v="3607909"/>
    <s v="JUAN MANUEL GOMEZ PINEDA"/>
    <s v="9876543"/>
    <s v="SIN DATOS"/>
    <x v="2189"/>
    <x v="8"/>
    <s v="054521005000680000"/>
    <x v="8"/>
    <x v="3"/>
    <s v="Revisor Puntos de Conexión Metrosur"/>
    <x v="0"/>
    <x v="0"/>
    <x v="4"/>
    <x v="2188"/>
    <s v="0 días 10:42"/>
    <x v="1772"/>
    <x v="1"/>
    <s v="SIN DATO"/>
    <s v="SIN DATO"/>
    <s v="SIN DATO"/>
    <s v="SIN DATO"/>
    <n v="-75.569955809999996"/>
    <n v="6.2463458000000003"/>
    <s v="SUR-ENE"/>
    <x v="0"/>
    <s v="1"/>
    <x v="1"/>
  </r>
  <r>
    <x v="2202"/>
    <x v="2"/>
    <s v="NUEVO"/>
    <s v="ENENOR"/>
    <d v="2026-03-03T10:42:43"/>
    <x v="2191"/>
    <n v="71334193"/>
    <s v="JUAN CAMILO SIERRA"/>
    <s v="SIN DATOS"/>
    <s v="3214322559"/>
    <x v="2190"/>
    <x v="10"/>
    <s v="125006608500000018"/>
    <x v="10"/>
    <x v="4"/>
    <s v="Revisor Instal. Regadas Metrosur"/>
    <x v="1"/>
    <x v="0"/>
    <x v="1"/>
    <x v="2189"/>
    <s v="0 días 10:42"/>
    <x v="1773"/>
    <x v="1"/>
    <s v="SIN DATO"/>
    <s v="SIN DATO"/>
    <s v="SIN DATO"/>
    <s v="SIN DATO"/>
    <n v="-75.535477"/>
    <n v="6.1364580000000002"/>
    <s v="SUR-ENE"/>
    <x v="0"/>
    <s v="1"/>
    <x v="1"/>
  </r>
  <r>
    <x v="2203"/>
    <x v="0"/>
    <s v="NUEVO"/>
    <s v="ENEDOM"/>
    <d v="2026-03-03T10:44:06"/>
    <x v="2192"/>
    <n v="32353413"/>
    <s v="CLAUDIA MARCELA CUELLAR SUAREZ"/>
    <s v="SIN DATOS"/>
    <s v="3147181539"/>
    <x v="2191"/>
    <x v="8"/>
    <s v="081121102200260302"/>
    <x v="8"/>
    <x v="2"/>
    <s v="Habilitación Viviendas Metrosur"/>
    <x v="0"/>
    <x v="0"/>
    <x v="3"/>
    <x v="2190"/>
    <s v="0 días 10:44"/>
    <x v="1774"/>
    <x v="1"/>
    <s v="SIN DATO"/>
    <s v="SIN DATO"/>
    <s v="SIN DATO"/>
    <s v="SIN DATO"/>
    <n v="-75.634452999999993"/>
    <n v="6.2193610000000001"/>
    <s v="SUR-ENE"/>
    <x v="0"/>
    <s v="1"/>
    <x v="1"/>
  </r>
  <r>
    <x v="2204"/>
    <x v="3"/>
    <s v="NUEVO"/>
    <s v="ENEMVI"/>
    <d v="2026-03-03T10:45:22"/>
    <x v="2193"/>
    <n v="32321993"/>
    <s v="INES ALICIA ARANGO BOLIVAR"/>
    <s v="8515698"/>
    <s v="3116457130"/>
    <x v="2192"/>
    <x v="5"/>
    <s v="190440200903100000"/>
    <x v="5"/>
    <x v="6"/>
    <s v="SIN DATOS"/>
    <x v="1"/>
    <x v="1"/>
    <x v="5"/>
    <x v="2191"/>
    <s v="0 días 10:45"/>
    <x v="1775"/>
    <x v="1"/>
    <s v="SIN DATO"/>
    <s v="SIN DATO"/>
    <s v="SIN DATO"/>
    <s v="SIN DATO"/>
    <n v="-75.315342000000001"/>
    <n v="6.1839959999999996"/>
    <s v="SUR-ENE"/>
    <x v="1"/>
    <s v="1"/>
    <x v="1"/>
  </r>
  <r>
    <x v="2205"/>
    <x v="1"/>
    <s v="NUEVO"/>
    <s v="ENECNX"/>
    <d v="2026-03-03T10:45:48"/>
    <x v="2194"/>
    <n v="71116184"/>
    <s v="JOHN JAIME ZULUAGA IDARRAGA"/>
    <s v="SIN DATOS"/>
    <s v="3196450119"/>
    <x v="2193"/>
    <x v="33"/>
    <s v="190149200841500003"/>
    <x v="33"/>
    <x v="3"/>
    <s v="Revisor Punto de Conexión Oriente"/>
    <x v="1"/>
    <x v="0"/>
    <x v="4"/>
    <x v="2192"/>
    <s v="0 días 10:45"/>
    <x v="1122"/>
    <x v="1"/>
    <s v="SIN DATO"/>
    <s v="SIN DATO"/>
    <s v="SIN DATO"/>
    <s v="SIN DATO"/>
    <n v="-75.302453330000006"/>
    <n v="6.0545716699999996"/>
    <s v="SUR-ENE"/>
    <x v="1"/>
    <s v="1"/>
    <x v="1"/>
  </r>
  <r>
    <x v="2206"/>
    <x v="2"/>
    <s v="NUEVO"/>
    <s v="ENENOR"/>
    <d v="2026-03-03T10:45:55"/>
    <x v="2195"/>
    <n v="1041229787"/>
    <s v="WILLYAM ALEXANDER MARIN VERGARA"/>
    <s v="SIN DATOS"/>
    <s v="3146521609"/>
    <x v="2194"/>
    <x v="4"/>
    <s v="370192009100120201"/>
    <x v="4"/>
    <x v="4"/>
    <s v="Revisor Instalac. Regadas Oriente"/>
    <x v="0"/>
    <x v="0"/>
    <x v="0"/>
    <x v="2193"/>
    <s v="0 días 10:45"/>
    <x v="1776"/>
    <x v="1"/>
    <s v="SIN DATO"/>
    <s v="SIN DATO"/>
    <s v="SIN DATO"/>
    <s v="SIN DATO"/>
    <n v="-75.24545698"/>
    <n v="6.2170437999999999"/>
    <s v="SUR-ENE"/>
    <x v="1"/>
    <s v="1"/>
    <x v="1"/>
  </r>
  <r>
    <x v="2207"/>
    <x v="3"/>
    <s v="NUEVO"/>
    <s v="ENEMVI"/>
    <d v="2026-03-03T10:48:55"/>
    <x v="2196"/>
    <n v="71763407"/>
    <s v="WILLIAM DE JESUS VASQUEZ DELGADO"/>
    <s v="SIN DATOS"/>
    <s v="3004957038"/>
    <x v="2195"/>
    <x v="8"/>
    <s v="146030330000000000"/>
    <x v="8"/>
    <x v="6"/>
    <s v="METR Mov Red Trans Anderson Castaño"/>
    <x v="1"/>
    <x v="0"/>
    <x v="5"/>
    <x v="2194"/>
    <s v="0 días 10:48"/>
    <x v="1777"/>
    <x v="1"/>
    <s v="SIN DATO"/>
    <s v="SIN DATO"/>
    <s v="SIN DATO"/>
    <s v="SIN DATO"/>
    <n v="-75.704462930000005"/>
    <n v="6.3699320699999999"/>
    <s v="SUR-ENE"/>
    <x v="0"/>
    <s v="1"/>
    <x v="1"/>
  </r>
  <r>
    <x v="2208"/>
    <x v="1"/>
    <s v="NUEVO"/>
    <s v="ENECNX"/>
    <d v="2026-03-03T10:48:55"/>
    <x v="2196"/>
    <n v="85450399"/>
    <s v="MAURICIO ANDRES OBANDO VALENCIA"/>
    <s v="4978093"/>
    <s v="3103860285"/>
    <x v="843"/>
    <x v="11"/>
    <s v="190376200232000000"/>
    <x v="11"/>
    <x v="3"/>
    <s v="Revisor Punto de Conexión Oriente"/>
    <x v="1"/>
    <x v="0"/>
    <x v="4"/>
    <x v="2195"/>
    <s v="0 días 10:48"/>
    <x v="1778"/>
    <x v="1"/>
    <s v="SIN DATO"/>
    <s v="SIN DATO"/>
    <s v="SIN DATO"/>
    <s v="SIN DATO"/>
    <n v="-75.398660000000007"/>
    <n v="6.0477150000000002"/>
    <s v="SUR-ENE"/>
    <x v="1"/>
    <s v="1"/>
    <x v="1"/>
  </r>
  <r>
    <x v="2209"/>
    <x v="1"/>
    <s v="NUEVO"/>
    <s v="ENECNX"/>
    <d v="2026-03-03T10:52:47"/>
    <x v="2197"/>
    <n v="75036464"/>
    <s v="ELIECER DE JESUS LOAIZA ARIAS"/>
    <s v="SIN DATOS"/>
    <s v="3246855415"/>
    <x v="2196"/>
    <x v="22"/>
    <s v="190607200571850005"/>
    <x v="22"/>
    <x v="3"/>
    <s v="Revisor Punto de Conexión Oriente"/>
    <x v="1"/>
    <x v="0"/>
    <x v="4"/>
    <x v="2196"/>
    <s v="0 días 10:52"/>
    <x v="419"/>
    <x v="1"/>
    <s v="SIN DATO"/>
    <s v="SIN DATO"/>
    <s v="SIN DATO"/>
    <s v="SIN DATO"/>
    <n v="-75.502319270000001"/>
    <n v="6.1149931200000003"/>
    <s v="SUR-ENE"/>
    <x v="1"/>
    <s v="1"/>
    <x v="1"/>
  </r>
  <r>
    <x v="2210"/>
    <x v="1"/>
    <s v="NUEVO"/>
    <s v="ENECNX"/>
    <d v="2026-03-03T10:57:54"/>
    <x v="2198"/>
    <n v="70512881"/>
    <s v="CARLOS MARIO ARANGO JARAMILLO"/>
    <s v="SIN DATOS"/>
    <s v="3152847634"/>
    <x v="2197"/>
    <x v="65"/>
    <s v="190847200644800000"/>
    <x v="64"/>
    <x v="3"/>
    <s v="SIN DATOS"/>
    <x v="1"/>
    <x v="1"/>
    <x v="4"/>
    <x v="2197"/>
    <s v="0 días 10:57"/>
    <x v="403"/>
    <x v="1"/>
    <s v="SIN DATO"/>
    <s v="SIN DATO"/>
    <s v="SIN DATO"/>
    <s v="SIN DATO"/>
    <n v="-76.138084199999994"/>
    <n v="6.3464474400000004"/>
    <s v="SUR-ENE"/>
    <x v="4"/>
    <s v="1"/>
    <x v="1"/>
  </r>
  <r>
    <x v="2211"/>
    <x v="0"/>
    <s v="NUEVO"/>
    <s v="ENEDOM"/>
    <d v="2026-03-03T11:01:53"/>
    <x v="2199"/>
    <n v="43751585"/>
    <s v="ANA LUCIA PEREZ MARIN"/>
    <s v="3302133"/>
    <s v="3194055617"/>
    <x v="2198"/>
    <x v="17"/>
    <s v="190660200771930005"/>
    <x v="18"/>
    <x v="2"/>
    <s v="SIN DATOS"/>
    <x v="1"/>
    <x v="1"/>
    <x v="6"/>
    <x v="2198"/>
    <s v="0 días 11:01"/>
    <x v="1779"/>
    <x v="1"/>
    <s v="SIN DATO"/>
    <s v="SIN DATO"/>
    <s v="SIN DATO"/>
    <s v="SIN DATO"/>
    <n v="-75.017750000000007"/>
    <n v="6.0686200000000001"/>
    <s v="SUR-ENE"/>
    <x v="1"/>
    <s v="1"/>
    <x v="1"/>
  </r>
  <r>
    <x v="2212"/>
    <x v="1"/>
    <s v="NUEVO"/>
    <s v="ENECNX"/>
    <d v="2026-03-03T11:04:35"/>
    <x v="2200"/>
    <n v="703834412"/>
    <s v="OSCAR DARIO DUQUE RAMIREZ"/>
    <s v="5614548"/>
    <s v="3113049317"/>
    <x v="2199"/>
    <x v="23"/>
    <s v="190617200704415000"/>
    <x v="23"/>
    <x v="3"/>
    <s v="Revisor Punto de Conexión Oriente"/>
    <x v="1"/>
    <x v="0"/>
    <x v="4"/>
    <x v="2199"/>
    <s v="0 días 11:04"/>
    <x v="361"/>
    <x v="1"/>
    <s v="SIN DATO"/>
    <s v="SIN DATO"/>
    <s v="SIN DATO"/>
    <s v="SIN DATO"/>
    <n v="-75.425848999999999"/>
    <n v="6.102284"/>
    <s v="SUR-ENE"/>
    <x v="1"/>
    <s v="1"/>
    <x v="1"/>
  </r>
  <r>
    <x v="2213"/>
    <x v="1"/>
    <s v="NUEVO"/>
    <s v="ENECNX"/>
    <d v="2026-03-03T11:05:19"/>
    <x v="2201"/>
    <n v="1017274884"/>
    <s v="MARISOL ARANZAZU GOEZ"/>
    <s v="SIN DATOS"/>
    <s v="3024189408"/>
    <x v="2200"/>
    <x v="7"/>
    <s v="190318203347655003"/>
    <x v="7"/>
    <x v="3"/>
    <s v="Revisor Punto de Conexión Oriente"/>
    <x v="1"/>
    <x v="0"/>
    <x v="4"/>
    <x v="2200"/>
    <s v="0 días 11:05"/>
    <x v="1567"/>
    <x v="1"/>
    <s v="SIN DATO"/>
    <s v="SIN DATO"/>
    <s v="SIN DATO"/>
    <s v="SIN DATO"/>
    <n v="-75.408033000000003"/>
    <n v="6.2318129999999998"/>
    <s v="SUR-ENE"/>
    <x v="1"/>
    <s v="1"/>
    <x v="1"/>
  </r>
  <r>
    <x v="2214"/>
    <x v="1"/>
    <s v="NUEVO"/>
    <s v="ENECNX"/>
    <d v="2026-03-03T11:06:55"/>
    <x v="2202"/>
    <n v="71786507"/>
    <s v="LUIS FERNANDO GOMEZ ROJQS"/>
    <s v="2665121"/>
    <s v="3216157039"/>
    <x v="2201"/>
    <x v="23"/>
    <s v="190617200712135001"/>
    <x v="23"/>
    <x v="3"/>
    <s v="Revisor Punto de Conexión Oriente"/>
    <x v="1"/>
    <x v="0"/>
    <x v="4"/>
    <x v="2201"/>
    <s v="0 días 11:06"/>
    <x v="1780"/>
    <x v="1"/>
    <s v="SIN DATO"/>
    <s v="SIN DATO"/>
    <s v="SIN DATO"/>
    <s v="SIN DATO"/>
    <n v="-75.430525000000003"/>
    <n v="6.0763850000000001"/>
    <s v="SUR-ENE"/>
    <x v="1"/>
    <s v="1"/>
    <x v="1"/>
  </r>
  <r>
    <x v="2215"/>
    <x v="1"/>
    <s v="NUEVO"/>
    <s v="ENECNX"/>
    <d v="2026-03-03T11:07:26"/>
    <x v="2203"/>
    <n v="438957"/>
    <s v="MANUEL SERRANO NAVARRO"/>
    <s v="SIN DATOS"/>
    <s v="3162494113"/>
    <x v="2202"/>
    <x v="36"/>
    <s v="190036200507250001"/>
    <x v="35"/>
    <x v="3"/>
    <s v="SIN DATOS"/>
    <x v="1"/>
    <x v="1"/>
    <x v="4"/>
    <x v="2202"/>
    <s v="0 días 11:07"/>
    <x v="1781"/>
    <x v="1"/>
    <s v="SIN DATO"/>
    <s v="SIN DATO"/>
    <s v="SIN DATO"/>
    <s v="SIN DATO"/>
    <n v="-75.708261120000003"/>
    <n v="6.0974611200000002"/>
    <s v="SUR-ENE"/>
    <x v="3"/>
    <s v="1"/>
    <x v="1"/>
  </r>
  <r>
    <x v="2216"/>
    <x v="3"/>
    <s v="NUEVO"/>
    <s v="ENEMVI"/>
    <d v="2026-03-03T11:20:00"/>
    <x v="2204"/>
    <n v="43482812"/>
    <s v="ALBA YENEY POSADA GOMEZ"/>
    <s v="SIN DATOS"/>
    <s v="3103949896"/>
    <x v="2203"/>
    <x v="58"/>
    <s v="190190200948840000"/>
    <x v="57"/>
    <x v="6"/>
    <s v="SIN DATOS"/>
    <x v="1"/>
    <x v="1"/>
    <x v="5"/>
    <x v="2203"/>
    <s v="0 días 11:20"/>
    <x v="1782"/>
    <x v="1"/>
    <s v="SIN DATO"/>
    <s v="SIN DATO"/>
    <s v="SIN DATO"/>
    <s v="SIN DATO"/>
    <n v="-75.025100170000002"/>
    <n v="6.5386161700000001"/>
    <s v="SUR-ENE"/>
    <x v="2"/>
    <s v="1"/>
    <x v="1"/>
  </r>
  <r>
    <x v="2217"/>
    <x v="3"/>
    <s v="NUEVO"/>
    <s v="ENEMVI"/>
    <d v="2026-03-03T11:21:13"/>
    <x v="2205"/>
    <n v="22028970"/>
    <s v="MIRIAM DE JESUS GAVIRIA MORALES"/>
    <s v="SIN DATOS"/>
    <s v="3116997443"/>
    <x v="2204"/>
    <x v="32"/>
    <s v="190142100043400000"/>
    <x v="32"/>
    <x v="6"/>
    <s v="SIN DATOS"/>
    <x v="0"/>
    <x v="1"/>
    <x v="8"/>
    <x v="2204"/>
    <s v="0 días 11:21"/>
    <x v="1783"/>
    <x v="1"/>
    <s v="SIN DATO"/>
    <s v="SIN DATO"/>
    <s v="SIN DATO"/>
    <s v="SIN DATO"/>
    <n v="-74.758150150000006"/>
    <n v="6.4090813799999999"/>
    <s v="SUR-ENE"/>
    <x v="2"/>
    <s v="1"/>
    <x v="1"/>
  </r>
  <r>
    <x v="2218"/>
    <x v="0"/>
    <s v="NUEVO"/>
    <s v="ENEDOM"/>
    <d v="2026-03-03T11:22:33"/>
    <x v="2206"/>
    <n v="15485934"/>
    <s v="JORGE NELSON CORREA VERGARA"/>
    <s v="SIN DATOS"/>
    <s v="3136983260"/>
    <x v="2205"/>
    <x v="65"/>
    <s v="190847100094800101"/>
    <x v="64"/>
    <x v="2"/>
    <s v="SIN DATOS"/>
    <x v="0"/>
    <x v="1"/>
    <x v="3"/>
    <x v="2205"/>
    <s v="0 días 11:22"/>
    <x v="1784"/>
    <x v="1"/>
    <s v="SIN DATO"/>
    <s v="SIN DATO"/>
    <s v="SIN DATO"/>
    <s v="SIN DATO"/>
    <n v="-76.128763169999999"/>
    <n v="6.3063564799999998"/>
    <s v="SUR-ENE"/>
    <x v="4"/>
    <s v="1"/>
    <x v="1"/>
  </r>
  <r>
    <x v="2219"/>
    <x v="3"/>
    <s v="NUEVO"/>
    <s v="ENEMVI"/>
    <d v="2026-03-03T11:26:38"/>
    <x v="2207"/>
    <n v="15450985"/>
    <s v="WALTER ALONSO ALVAREZ VILLADA"/>
    <s v="SIN DATOS"/>
    <s v="3113784024"/>
    <x v="2206"/>
    <x v="78"/>
    <s v="190350200449400000"/>
    <x v="77"/>
    <x v="6"/>
    <s v="SIN DATOS"/>
    <x v="1"/>
    <x v="1"/>
    <x v="5"/>
    <x v="2206"/>
    <s v="0 días 11:26"/>
    <x v="1785"/>
    <x v="1"/>
    <s v="SIN DATO"/>
    <s v="SIN DATO"/>
    <s v="SIN DATO"/>
    <s v="SIN DATO"/>
    <n v="-75.934674279999996"/>
    <n v="5.7515869999999998"/>
    <s v="SUR-ENE"/>
    <x v="3"/>
    <s v="1"/>
    <x v="1"/>
  </r>
  <r>
    <x v="2220"/>
    <x v="1"/>
    <s v="NUEVO"/>
    <s v="ENECNX"/>
    <d v="2026-03-03T11:26:46"/>
    <x v="2208"/>
    <n v="1041147135"/>
    <s v="LUZ EDILIA SALDARRIAGA  VILLAN"/>
    <s v="8494393"/>
    <s v="3245281267"/>
    <x v="2207"/>
    <x v="57"/>
    <s v="190789200454700002"/>
    <x v="56"/>
    <x v="3"/>
    <s v="SIN DATOS"/>
    <x v="1"/>
    <x v="1"/>
    <x v="4"/>
    <x v="2207"/>
    <s v="0 días 11:26"/>
    <x v="1786"/>
    <x v="1"/>
    <s v="SIN DATO"/>
    <s v="SIN DATO"/>
    <s v="SIN DATO"/>
    <s v="SIN DATO"/>
    <n v="-75.717500419999993"/>
    <n v="5.6794368799999999"/>
    <s v="SUR-ENE"/>
    <x v="3"/>
    <s v="1"/>
    <x v="1"/>
  </r>
  <r>
    <x v="2221"/>
    <x v="0"/>
    <s v="NUEVO"/>
    <s v="ENEDOM"/>
    <d v="2026-03-03T11:27:32"/>
    <x v="2209"/>
    <n v="43485121"/>
    <s v="OMAIRA DE JESUS QUIROZ ESCOBAR"/>
    <s v="SIN DATOS"/>
    <s v="3022577919"/>
    <x v="2208"/>
    <x v="7"/>
    <s v="190318101140225001"/>
    <x v="7"/>
    <x v="2"/>
    <s v="Habilitación Viviendas Oriente"/>
    <x v="0"/>
    <x v="0"/>
    <x v="3"/>
    <x v="2208"/>
    <s v="0 días 11:27"/>
    <x v="1335"/>
    <x v="1"/>
    <s v="SIN DATO"/>
    <s v="SIN DATO"/>
    <s v="SIN DATO"/>
    <s v="SIN DATO"/>
    <n v="-75.450114999999997"/>
    <n v="6.2811360000000001"/>
    <s v="SUR-ENE"/>
    <x v="1"/>
    <s v="1"/>
    <x v="1"/>
  </r>
  <r>
    <x v="2222"/>
    <x v="2"/>
    <s v="NUEVO"/>
    <s v="ENENOR"/>
    <d v="2026-03-03T11:27:49"/>
    <x v="2210"/>
    <n v="43420065"/>
    <s v="EUGENIA DE LA TRINIDAD HENAO HENAO"/>
    <s v="SIN DATOS"/>
    <s v="3152156211"/>
    <x v="2209"/>
    <x v="1"/>
    <s v="190674200649350005"/>
    <x v="1"/>
    <x v="4"/>
    <s v="Revisor Instalac. Regadas Oriente"/>
    <x v="1"/>
    <x v="0"/>
    <x v="1"/>
    <x v="2209"/>
    <s v="0 días 11:27"/>
    <x v="1787"/>
    <x v="1"/>
    <s v="SIN DATO"/>
    <s v="SIN DATO"/>
    <s v="SIN DATO"/>
    <s v="SIN DATO"/>
    <n v="-75.368696999999997"/>
    <n v="6.2661470000000001"/>
    <s v="SUR-ENE"/>
    <x v="1"/>
    <s v="1"/>
    <x v="1"/>
  </r>
  <r>
    <x v="2223"/>
    <x v="2"/>
    <s v="NUEVO"/>
    <s v="ENENOR"/>
    <d v="2026-03-03T11:29:38"/>
    <x v="2211"/>
    <n v="1046814604"/>
    <s v="JUAN CAMILO ARISTIZABAL GARCIA"/>
    <s v="SIN DATOS"/>
    <s v="3103701203"/>
    <x v="2210"/>
    <x v="5"/>
    <s v="190439100072020005"/>
    <x v="5"/>
    <x v="4"/>
    <s v="Revisor Instalac. Regadas Oriente"/>
    <x v="0"/>
    <x v="0"/>
    <x v="0"/>
    <x v="2210"/>
    <s v="0 días 11:29"/>
    <x v="1788"/>
    <x v="1"/>
    <s v="SIN DATO"/>
    <s v="SIN DATO"/>
    <s v="SIN DATO"/>
    <s v="SIN DATO"/>
    <n v="-75.330005"/>
    <n v="6.1706820000000002"/>
    <s v="SUR-ENE"/>
    <x v="1"/>
    <s v="1"/>
    <x v="1"/>
  </r>
  <r>
    <x v="2224"/>
    <x v="2"/>
    <s v="NUEVO"/>
    <s v="ENENOR"/>
    <d v="2026-03-03T11:31:25"/>
    <x v="2212"/>
    <n v="1046814604"/>
    <s v="JUAN CAMILO ARISTIZABAL GARCIA"/>
    <s v="SIN DATOS"/>
    <s v="3103701203"/>
    <x v="2211"/>
    <x v="5"/>
    <s v="190439100072020006"/>
    <x v="5"/>
    <x v="4"/>
    <s v="Revisor Instalac. Regadas Oriente"/>
    <x v="0"/>
    <x v="0"/>
    <x v="0"/>
    <x v="2211"/>
    <s v="0 días 11:31"/>
    <x v="1789"/>
    <x v="1"/>
    <s v="SIN DATO"/>
    <s v="SIN DATO"/>
    <s v="SIN DATO"/>
    <s v="SIN DATO"/>
    <n v="-75.330005"/>
    <n v="6.1706820000000002"/>
    <s v="SUR-ENE"/>
    <x v="1"/>
    <s v="1"/>
    <x v="1"/>
  </r>
  <r>
    <x v="2225"/>
    <x v="0"/>
    <s v="NUEVO"/>
    <s v="ENERES"/>
    <d v="2026-03-03T11:44:35"/>
    <x v="2213"/>
    <n v="43038083"/>
    <s v="BEATRIZ ELENA RODRIGUEZ VELASQUEZ"/>
    <s v="4639061"/>
    <s v="3156169847"/>
    <x v="2212"/>
    <x v="8"/>
    <s v="122016986400000001"/>
    <x v="8"/>
    <x v="1"/>
    <s v="Revisor Instal. Regadas Metrosur"/>
    <x v="1"/>
    <x v="0"/>
    <x v="1"/>
    <x v="2212"/>
    <s v="0 días 11:44"/>
    <x v="1790"/>
    <x v="1"/>
    <s v="SIN DATO"/>
    <s v="SIN DATO"/>
    <s v="SIN DATO"/>
    <s v="SIN DATO"/>
    <n v="-75.496980460000003"/>
    <n v="6.2441511700000003"/>
    <s v="SUR-ENE"/>
    <x v="0"/>
    <s v="1"/>
    <x v="1"/>
  </r>
  <r>
    <x v="2226"/>
    <x v="1"/>
    <s v="NUEVO"/>
    <s v="ENECNX"/>
    <d v="2026-03-03T11:44:38"/>
    <x v="2214"/>
    <n v="811043752"/>
    <s v="INVERSIONES MUNDO NUEVO S.A"/>
    <s v="SIN DATOS"/>
    <s v="SIN DATOS"/>
    <x v="2213"/>
    <x v="8"/>
    <s v="041417003100300000"/>
    <x v="8"/>
    <x v="3"/>
    <s v="Revisor Puntos de Conexión Metrosur"/>
    <x v="0"/>
    <x v="0"/>
    <x v="4"/>
    <x v="2213"/>
    <s v="0 días 11:44"/>
    <x v="1791"/>
    <x v="1"/>
    <s v="SIN DATO"/>
    <s v="SIN DATO"/>
    <s v="SIN DATO"/>
    <s v="SIN DATO"/>
    <n v="-75.578115909999994"/>
    <n v="6.1875842600000004"/>
    <s v="SUR-ENE"/>
    <x v="0"/>
    <s v="1"/>
    <x v="1"/>
  </r>
  <r>
    <x v="2227"/>
    <x v="0"/>
    <s v="NUEVO"/>
    <s v="ENEDOM"/>
    <d v="2026-03-03T11:45:22"/>
    <x v="2215"/>
    <n v="1007529338"/>
    <s v="MANUELA BEDOYA SALAZAR"/>
    <s v="SIN DATOS"/>
    <s v="3105048904"/>
    <x v="2214"/>
    <x v="29"/>
    <s v="190657100004240006"/>
    <x v="29"/>
    <x v="2"/>
    <s v="SIN DATOS"/>
    <x v="0"/>
    <x v="1"/>
    <x v="3"/>
    <x v="2214"/>
    <s v="0 días 11:45"/>
    <x v="1792"/>
    <x v="1"/>
    <s v="SIN DATO"/>
    <s v="SIN DATO"/>
    <s v="SIN DATO"/>
    <s v="SIN DATO"/>
    <n v="-74.831594129999999"/>
    <n v="6.4975223299999998"/>
    <s v="SUR-ENE"/>
    <x v="2"/>
    <s v="1"/>
    <x v="1"/>
  </r>
  <r>
    <x v="2228"/>
    <x v="2"/>
    <s v="CAMBI"/>
    <s v="ENENOR"/>
    <d v="2026-03-03T11:50:34"/>
    <x v="2216"/>
    <n v="70161345"/>
    <s v="JOSE ANGEL PARRA RAMIREZ"/>
    <s v="SIN DATOS"/>
    <s v="3144064956"/>
    <x v="2215"/>
    <x v="3"/>
    <s v="190649100014030000"/>
    <x v="12"/>
    <x v="9"/>
    <s v="Revisor Instalac. Regadas Oriente"/>
    <x v="0"/>
    <x v="0"/>
    <x v="0"/>
    <x v="2215"/>
    <s v="0 días 11:50"/>
    <x v="1793"/>
    <x v="1"/>
    <s v="SIN DATO"/>
    <s v="SIN DATO"/>
    <s v="SIN DATO"/>
    <s v="SIN DATO"/>
    <n v="-74.986648000000002"/>
    <n v="6.190645"/>
    <s v="SUR-ENE"/>
    <x v="1"/>
    <s v="2"/>
    <x v="1"/>
  </r>
  <r>
    <x v="2229"/>
    <x v="0"/>
    <s v="NUEVO"/>
    <s v="ENEDOM"/>
    <d v="2026-03-03T11:52:01"/>
    <x v="2217"/>
    <n v="1007529338"/>
    <s v="MANUELA BEDOYA SALAZAR"/>
    <s v="SIN DATOS"/>
    <s v="3105048904"/>
    <x v="2216"/>
    <x v="29"/>
    <s v="190657100038310006"/>
    <x v="29"/>
    <x v="2"/>
    <s v="SIN DATOS"/>
    <x v="0"/>
    <x v="1"/>
    <x v="3"/>
    <x v="2216"/>
    <s v="0 días 11:52"/>
    <x v="1794"/>
    <x v="1"/>
    <s v="SIN DATO"/>
    <s v="SIN DATO"/>
    <s v="SIN DATO"/>
    <s v="SIN DATO"/>
    <n v="-74.825531999999995"/>
    <n v="6.4923739999999999"/>
    <s v="SUR-ENE"/>
    <x v="2"/>
    <s v="1"/>
    <x v="1"/>
  </r>
  <r>
    <x v="2230"/>
    <x v="0"/>
    <s v="NUEVO"/>
    <s v="ENERES"/>
    <d v="2026-03-03T11:52:23"/>
    <x v="2218"/>
    <n v="21998633"/>
    <s v="LUZ ELENA GOMEZ SIERRA"/>
    <s v="8358268"/>
    <s v="3128168287"/>
    <x v="2217"/>
    <x v="3"/>
    <s v="190649200380054012"/>
    <x v="12"/>
    <x v="1"/>
    <s v="Revisor Instalac. Regadas Oriente"/>
    <x v="1"/>
    <x v="0"/>
    <x v="1"/>
    <x v="2217"/>
    <s v="0 días 11:52"/>
    <x v="1795"/>
    <x v="1"/>
    <s v="SIN DATO"/>
    <s v="SIN DATO"/>
    <s v="SIN DATO"/>
    <s v="SIN DATO"/>
    <n v="-74.979081530000002"/>
    <n v="6.2188942200000001"/>
    <s v="SUR-ENE"/>
    <x v="1"/>
    <s v="1"/>
    <x v="1"/>
  </r>
  <r>
    <x v="2231"/>
    <x v="0"/>
    <s v="NUEVO"/>
    <s v="ENERES"/>
    <d v="2026-03-03T11:57:54"/>
    <x v="2219"/>
    <n v="1026136787"/>
    <s v="JUAN DIEGO MURILLO ARENAS"/>
    <s v="2788415"/>
    <s v="3108944786"/>
    <x v="2218"/>
    <x v="24"/>
    <s v="159160554000000001"/>
    <x v="24"/>
    <x v="1"/>
    <s v="Revisor Instal. Regadas Metrosur"/>
    <x v="0"/>
    <x v="0"/>
    <x v="0"/>
    <x v="2218"/>
    <s v="0 días 11:57"/>
    <x v="1796"/>
    <x v="1"/>
    <s v="SIN DATO"/>
    <s v="SIN DATO"/>
    <s v="SIN DATO"/>
    <s v="SIN DATO"/>
    <n v="-75.639886430000004"/>
    <n v="6.11241988"/>
    <s v="SUR-ENE"/>
    <x v="0"/>
    <s v="1"/>
    <x v="1"/>
  </r>
  <r>
    <x v="2232"/>
    <x v="0"/>
    <s v="NUEVO"/>
    <s v="ENERES"/>
    <d v="2026-03-03T12:01:38"/>
    <x v="2220"/>
    <n v="1017202561"/>
    <s v="SANTIAGO GONZALEZ ACEVEDO"/>
    <s v="SIN DATOS"/>
    <s v="3205969261"/>
    <x v="2219"/>
    <x v="7"/>
    <s v="130023761200000102"/>
    <x v="7"/>
    <x v="1"/>
    <s v="Revisor Instalac. Regadas Oriente"/>
    <x v="1"/>
    <x v="0"/>
    <x v="1"/>
    <x v="2219"/>
    <s v="0 días 12:01"/>
    <x v="1797"/>
    <x v="1"/>
    <s v="SIN DATO"/>
    <s v="SIN DATO"/>
    <s v="SIN DATO"/>
    <s v="SIN DATO"/>
    <n v="-75.476527849999997"/>
    <n v="6.2248305899999998"/>
    <s v="SUR-ENE"/>
    <x v="1"/>
    <s v="1"/>
    <x v="1"/>
  </r>
  <r>
    <x v="2233"/>
    <x v="0"/>
    <s v="NUEVO"/>
    <s v="ENEDOM"/>
    <d v="2026-03-03T12:01:58"/>
    <x v="2221"/>
    <n v="1007388468"/>
    <s v="LUIS FERNANDO VARELA PIEDRAHITA"/>
    <s v="SIN DATOS"/>
    <s v="3116350793"/>
    <x v="2220"/>
    <x v="9"/>
    <s v="190113100025400009"/>
    <x v="9"/>
    <x v="2"/>
    <s v="SIN DATOS"/>
    <x v="0"/>
    <x v="1"/>
    <x v="3"/>
    <x v="2220"/>
    <s v="0 días 12:01"/>
    <x v="1798"/>
    <x v="1"/>
    <s v="SIN DATO"/>
    <s v="SIN DATO"/>
    <s v="SIN DATO"/>
    <s v="SIN DATO"/>
    <n v="-75.907276400000001"/>
    <n v="6.7182764099999996"/>
    <s v="SUR-ENE"/>
    <x v="4"/>
    <s v="1"/>
    <x v="1"/>
  </r>
  <r>
    <x v="2234"/>
    <x v="0"/>
    <s v="NUEVO"/>
    <s v="ENERES"/>
    <d v="2026-03-03T12:05:48"/>
    <x v="2222"/>
    <n v="1026140520"/>
    <s v="LEONARDO ANTONIO MURILLO ARENAS"/>
    <s v="SIN DATOS"/>
    <s v="3007838868"/>
    <x v="2221"/>
    <x v="24"/>
    <s v="159160554000000002"/>
    <x v="24"/>
    <x v="1"/>
    <s v="Revisor Instal. Regadas Metrosur"/>
    <x v="0"/>
    <x v="0"/>
    <x v="0"/>
    <x v="2221"/>
    <s v="0 días 12:05"/>
    <x v="1799"/>
    <x v="1"/>
    <s v="SIN DATO"/>
    <s v="SIN DATO"/>
    <s v="SIN DATO"/>
    <s v="SIN DATO"/>
    <n v="-75.639886430000004"/>
    <n v="6.11241988"/>
    <s v="SUR-ENE"/>
    <x v="0"/>
    <s v="1"/>
    <x v="1"/>
  </r>
  <r>
    <x v="2235"/>
    <x v="1"/>
    <s v="NUEVO"/>
    <s v="ENECNX"/>
    <d v="2026-03-03T12:06:59"/>
    <x v="2223"/>
    <n v="42772890"/>
    <s v="ADRIANA MARIA MONSALVE"/>
    <s v="2883205"/>
    <s v="3052424118"/>
    <x v="2222"/>
    <x v="0"/>
    <s v="075427101000530000"/>
    <x v="0"/>
    <x v="3"/>
    <s v="Revisor Puntos de Conexión Metrosur"/>
    <x v="0"/>
    <x v="0"/>
    <x v="4"/>
    <x v="2222"/>
    <s v="0 días 12:06"/>
    <x v="798"/>
    <x v="1"/>
    <s v="SIN DATO"/>
    <s v="SIN DATO"/>
    <s v="SIN DATO"/>
    <s v="SIN DATO"/>
    <n v="-75.607500590000001"/>
    <n v="6.1704853100000001"/>
    <s v="SUR-ENE"/>
    <x v="0"/>
    <s v="1"/>
    <x v="1"/>
  </r>
  <r>
    <x v="2236"/>
    <x v="1"/>
    <s v="NUEVO"/>
    <s v="ENECNX"/>
    <d v="2026-03-03T12:08:06"/>
    <x v="2224"/>
    <n v="1037948409"/>
    <s v="ANDREY DAZA HERRERA"/>
    <s v="SIN DATOS"/>
    <s v="3225358013"/>
    <x v="2223"/>
    <x v="3"/>
    <s v="190649200360800000"/>
    <x v="12"/>
    <x v="3"/>
    <s v="Revisor Punto de Conexión Oriente"/>
    <x v="1"/>
    <x v="0"/>
    <x v="4"/>
    <x v="2223"/>
    <s v="0 días 12:08"/>
    <x v="1800"/>
    <x v="1"/>
    <s v="SIN DATO"/>
    <s v="SIN DATO"/>
    <s v="SIN DATO"/>
    <s v="SIN DATO"/>
    <n v="-74.947119700000002"/>
    <n v="6.1989843699999998"/>
    <s v="SUR-ENE"/>
    <x v="1"/>
    <s v="1"/>
    <x v="1"/>
  </r>
  <r>
    <x v="2237"/>
    <x v="0"/>
    <s v="NUEVO"/>
    <s v="ENEDOM"/>
    <d v="2026-03-03T12:17:29"/>
    <x v="2225"/>
    <n v="43181375"/>
    <s v="PAULA ANDREA GOMEZ"/>
    <s v="2294129"/>
    <s v="3233330070"/>
    <x v="2224"/>
    <x v="0"/>
    <s v="163008093000000010"/>
    <x v="0"/>
    <x v="2"/>
    <s v="Habilitación Viviendas Metrosur"/>
    <x v="0"/>
    <x v="0"/>
    <x v="3"/>
    <x v="2224"/>
    <s v="0 días 12:17"/>
    <x v="1801"/>
    <x v="1"/>
    <s v="SIN DATO"/>
    <s v="SIN DATO"/>
    <s v="SIN DATO"/>
    <s v="SIN DATO"/>
    <n v="-75.608399579999997"/>
    <n v="6.1966581400000003"/>
    <s v="SUR-ENE"/>
    <x v="0"/>
    <s v="1"/>
    <x v="1"/>
  </r>
  <r>
    <x v="2238"/>
    <x v="0"/>
    <s v="NUEVO"/>
    <s v="ENEDOM"/>
    <d v="2026-03-03T12:22:12"/>
    <x v="2226"/>
    <n v="1040571153"/>
    <s v="DAYANA GARCIA MORALES"/>
    <s v="SIN DATOS"/>
    <s v="3023219352"/>
    <x v="2225"/>
    <x v="0"/>
    <s v="076518107000370301"/>
    <x v="0"/>
    <x v="2"/>
    <s v="Habilitación Viviendas Metrosur"/>
    <x v="0"/>
    <x v="0"/>
    <x v="3"/>
    <x v="2225"/>
    <s v="0 días 12:22"/>
    <x v="1802"/>
    <x v="1"/>
    <s v="SIN DATO"/>
    <s v="SIN DATO"/>
    <s v="SIN DATO"/>
    <s v="SIN DATO"/>
    <n v="-75.60434712"/>
    <n v="6.1840914199999997"/>
    <s v="SUR-ENE"/>
    <x v="0"/>
    <s v="1"/>
    <x v="1"/>
  </r>
  <r>
    <x v="2239"/>
    <x v="0"/>
    <s v="NUEVO"/>
    <s v="ENERES"/>
    <d v="2026-03-03T12:22:51"/>
    <x v="2227"/>
    <n v="42758654"/>
    <s v="CLAUDIA CECILIA SANTA GOMEZ"/>
    <s v="SIN DATOS"/>
    <s v="3114762063"/>
    <x v="2226"/>
    <x v="8"/>
    <s v="114012246500000101"/>
    <x v="8"/>
    <x v="1"/>
    <s v="METROSUR Vin. Leg. Ref. Concentrada"/>
    <x v="0"/>
    <x v="0"/>
    <x v="0"/>
    <x v="2226"/>
    <s v="0 días 12:22"/>
    <x v="1803"/>
    <x v="1"/>
    <s v="SIN DATO"/>
    <s v="SIN DATO"/>
    <s v="SIN DATO"/>
    <s v="SIN DATO"/>
    <n v="-75.613716999999994"/>
    <n v="6.2056180000000003"/>
    <s v="SUR-ENE"/>
    <x v="0"/>
    <s v="1"/>
    <x v="1"/>
  </r>
  <r>
    <x v="2240"/>
    <x v="0"/>
    <s v="NUEVO"/>
    <s v="ENERES"/>
    <d v="2026-03-03T12:22:52"/>
    <x v="2228"/>
    <n v="42758654"/>
    <s v="CLAUDIA CECILIA SANTA GOMEZ"/>
    <s v="SIN DATOS"/>
    <s v="3114762063"/>
    <x v="2227"/>
    <x v="8"/>
    <s v="114012246500000202"/>
    <x v="8"/>
    <x v="1"/>
    <s v="METROSUR Vin. Leg. Ref. Concentrada"/>
    <x v="0"/>
    <x v="0"/>
    <x v="0"/>
    <x v="2227"/>
    <s v="0 días 12:22"/>
    <x v="1803"/>
    <x v="1"/>
    <s v="SIN DATO"/>
    <s v="SIN DATO"/>
    <s v="SIN DATO"/>
    <s v="SIN DATO"/>
    <n v="-75.613716999999994"/>
    <n v="6.2056180000000003"/>
    <s v="SUR-ENE"/>
    <x v="0"/>
    <s v="1"/>
    <x v="1"/>
  </r>
  <r>
    <x v="2241"/>
    <x v="0"/>
    <s v="NUEVO"/>
    <s v="ENERES"/>
    <d v="2026-03-03T12:22:52"/>
    <x v="2228"/>
    <n v="42758654"/>
    <s v="CLAUDIA CECILIA SANTA GOMEZ"/>
    <s v="SIN DATOS"/>
    <s v="3114762063"/>
    <x v="2228"/>
    <x v="8"/>
    <s v="114012246500000302"/>
    <x v="8"/>
    <x v="1"/>
    <s v="METROSUR Vin. Leg. Ref. Concentrada"/>
    <x v="0"/>
    <x v="0"/>
    <x v="0"/>
    <x v="2227"/>
    <s v="0 días 12:22"/>
    <x v="1803"/>
    <x v="1"/>
    <s v="SIN DATO"/>
    <s v="SIN DATO"/>
    <s v="SIN DATO"/>
    <s v="SIN DATO"/>
    <n v="-75.613716999999994"/>
    <n v="6.2056180000000003"/>
    <s v="SUR-ENE"/>
    <x v="0"/>
    <s v="1"/>
    <x v="1"/>
  </r>
  <r>
    <x v="2242"/>
    <x v="0"/>
    <s v="NUEVO"/>
    <s v="ENERES"/>
    <d v="2026-03-03T12:22:51"/>
    <x v="2227"/>
    <n v="42758654"/>
    <s v="CLAUDIA CECILIA SANTA GOMEZ"/>
    <s v="SIN DATOS"/>
    <s v="3114762063"/>
    <x v="2229"/>
    <x v="8"/>
    <s v="114012246500000102"/>
    <x v="8"/>
    <x v="1"/>
    <s v="METROSUR Vin. Leg. Ref. Concentrada"/>
    <x v="0"/>
    <x v="0"/>
    <x v="0"/>
    <x v="2226"/>
    <s v="0 días 12:22"/>
    <x v="1803"/>
    <x v="1"/>
    <s v="SIN DATO"/>
    <s v="SIN DATO"/>
    <s v="SIN DATO"/>
    <s v="SIN DATO"/>
    <n v="-75.613716999999994"/>
    <n v="6.2056180000000003"/>
    <s v="SUR-ENE"/>
    <x v="0"/>
    <s v="1"/>
    <x v="1"/>
  </r>
  <r>
    <x v="2243"/>
    <x v="0"/>
    <s v="NUEVO"/>
    <s v="ENERES"/>
    <d v="2026-03-03T12:22:52"/>
    <x v="2228"/>
    <n v="42758654"/>
    <s v="CLAUDIA CECILIA SANTA GOMEZ"/>
    <s v="SIN DATOS"/>
    <s v="3114762063"/>
    <x v="2230"/>
    <x v="8"/>
    <s v="114012246500000402"/>
    <x v="8"/>
    <x v="1"/>
    <s v="METROSUR Vin. Leg. Ref. Concentrada"/>
    <x v="0"/>
    <x v="0"/>
    <x v="0"/>
    <x v="2227"/>
    <s v="0 días 12:22"/>
    <x v="1803"/>
    <x v="1"/>
    <s v="SIN DATO"/>
    <s v="SIN DATO"/>
    <s v="SIN DATO"/>
    <s v="SIN DATO"/>
    <n v="-75.613716999999994"/>
    <n v="6.2056180000000003"/>
    <s v="SUR-ENE"/>
    <x v="0"/>
    <s v="1"/>
    <x v="1"/>
  </r>
  <r>
    <x v="2244"/>
    <x v="0"/>
    <s v="NUEVO"/>
    <s v="ENERES"/>
    <d v="2026-03-03T12:23:17"/>
    <x v="2229"/>
    <n v="42758654"/>
    <s v="CLAUDIA CECILIA SANTA GOMEZ"/>
    <s v="SIN DATOS"/>
    <s v="3114762063"/>
    <x v="2231"/>
    <x v="8"/>
    <s v="114012246500000401"/>
    <x v="8"/>
    <x v="1"/>
    <s v="METROSUR Vin. Leg. Ref. Concentrada"/>
    <x v="0"/>
    <x v="0"/>
    <x v="0"/>
    <x v="2228"/>
    <s v="0 días 12:23"/>
    <x v="1804"/>
    <x v="1"/>
    <s v="SIN DATO"/>
    <s v="SIN DATO"/>
    <s v="SIN DATO"/>
    <s v="SIN DATO"/>
    <n v="-75.613716999999994"/>
    <n v="6.2056180000000003"/>
    <s v="SUR-ENE"/>
    <x v="0"/>
    <s v="1"/>
    <x v="1"/>
  </r>
  <r>
    <x v="2245"/>
    <x v="0"/>
    <s v="NUEVO"/>
    <s v="ENERES"/>
    <d v="2026-03-03T12:29:46"/>
    <x v="2230"/>
    <n v="98518808"/>
    <s v="ELKIN DE JESUS QUIRAMA JIMENEZ"/>
    <s v="2783238"/>
    <s v="3008815414"/>
    <x v="2232"/>
    <x v="37"/>
    <s v="161015849499000003"/>
    <x v="36"/>
    <x v="1"/>
    <s v="Revisor Instal. Regadas Metrosur"/>
    <x v="1"/>
    <x v="0"/>
    <x v="1"/>
    <x v="2229"/>
    <s v="0 días 12:29"/>
    <x v="1805"/>
    <x v="1"/>
    <s v="SIN DATO"/>
    <s v="SIN DATO"/>
    <s v="SIN DATO"/>
    <s v="SIN DATO"/>
    <n v="-75.645465000000002"/>
    <n v="6.0871199999999996"/>
    <s v="SUR-ENE"/>
    <x v="0"/>
    <s v="1"/>
    <x v="1"/>
  </r>
  <r>
    <x v="2246"/>
    <x v="0"/>
    <s v="NUEVO"/>
    <s v="ENERES"/>
    <d v="2026-03-03T12:32:05"/>
    <x v="2231"/>
    <n v="1001595844"/>
    <s v="EDER LUIS BURGOS LOZANO"/>
    <s v="SIN DATOS"/>
    <s v="3187886128"/>
    <x v="2233"/>
    <x v="8"/>
    <s v="085015003413700200"/>
    <x v="8"/>
    <x v="1"/>
    <s v="Revisor Instal. Regadas Metrosur"/>
    <x v="0"/>
    <x v="0"/>
    <x v="0"/>
    <x v="2230"/>
    <s v="0 días 12:32"/>
    <x v="1806"/>
    <x v="1"/>
    <s v="SIN DATO"/>
    <s v="SIN DATO"/>
    <s v="SIN DATO"/>
    <s v="SIN DATO"/>
    <n v="-75.608827509999998"/>
    <n v="6.2714277699999998"/>
    <s v="SUR-ENE"/>
    <x v="0"/>
    <s v="1"/>
    <x v="1"/>
  </r>
  <r>
    <x v="2247"/>
    <x v="1"/>
    <s v="NUEVO"/>
    <s v="ENECNX"/>
    <d v="2026-03-03T12:36:15"/>
    <x v="2232"/>
    <n v="1040325402"/>
    <s v="CAROLINA PEREZ"/>
    <s v="SIN DATOS"/>
    <s v="3148435276"/>
    <x v="2234"/>
    <x v="29"/>
    <s v="190670201811670000"/>
    <x v="29"/>
    <x v="3"/>
    <s v="SIN DATOS"/>
    <x v="1"/>
    <x v="1"/>
    <x v="4"/>
    <x v="2231"/>
    <s v="0 días 12:36"/>
    <x v="1807"/>
    <x v="1"/>
    <s v="SIN DATO"/>
    <s v="SIN DATO"/>
    <s v="SIN DATO"/>
    <s v="SIN DATO"/>
    <n v="-75.017493999999999"/>
    <n v="6.4810660000000002"/>
    <s v="SUR-ENE"/>
    <x v="2"/>
    <s v="1"/>
    <x v="1"/>
  </r>
  <r>
    <x v="2248"/>
    <x v="1"/>
    <s v="NUEVO"/>
    <s v="ENECNX"/>
    <d v="2026-03-03T12:37:32"/>
    <x v="2233"/>
    <n v="43467191"/>
    <s v="MARIA NUBIA GALLEGO ORTIZ"/>
    <s v="SIN DATOS"/>
    <s v="3502317674"/>
    <x v="2235"/>
    <x v="33"/>
    <s v="190149200850200003"/>
    <x v="33"/>
    <x v="3"/>
    <s v="Revisor Punto de Conexión Oriente"/>
    <x v="1"/>
    <x v="0"/>
    <x v="4"/>
    <x v="2232"/>
    <s v="0 días 12:37"/>
    <x v="1808"/>
    <x v="1"/>
    <s v="SIN DATO"/>
    <s v="SIN DATO"/>
    <s v="SIN DATO"/>
    <s v="SIN DATO"/>
    <n v="-75.316098640000007"/>
    <n v="6.0768565099999998"/>
    <s v="SUR-ENE"/>
    <x v="1"/>
    <s v="1"/>
    <x v="1"/>
  </r>
  <r>
    <x v="2249"/>
    <x v="3"/>
    <s v="NUEVO"/>
    <s v="ENEMVI"/>
    <d v="2026-03-03T12:43:09"/>
    <x v="2234"/>
    <n v="1015187429"/>
    <s v="FABIAN MATEO OCAMPO BEDOYA"/>
    <s v="SIN DATOS"/>
    <s v="3117849993"/>
    <x v="2236"/>
    <x v="11"/>
    <s v="190377200589600000"/>
    <x v="11"/>
    <x v="6"/>
    <s v="SIN DATOS"/>
    <x v="1"/>
    <x v="1"/>
    <x v="5"/>
    <x v="2233"/>
    <s v="0 días 12:43"/>
    <x v="1809"/>
    <x v="1"/>
    <s v="SIN DATO"/>
    <s v="SIN DATO"/>
    <s v="SIN DATO"/>
    <s v="SIN DATO"/>
    <n v="-75.491047949999995"/>
    <n v="5.9664540600000002"/>
    <s v="SUR-ENE"/>
    <x v="1"/>
    <s v="1"/>
    <x v="1"/>
  </r>
  <r>
    <x v="2250"/>
    <x v="3"/>
    <s v="NUEVO"/>
    <s v="ENEMVI"/>
    <d v="2026-03-03T12:59:47"/>
    <x v="2235"/>
    <n v="8048931"/>
    <s v="CARLOS MARIO CASTAÑO MORALES"/>
    <s v="SIN DATOS"/>
    <s v="3166074794"/>
    <x v="2237"/>
    <x v="8"/>
    <s v="056115008201560218"/>
    <x v="8"/>
    <x v="6"/>
    <s v="METR Mov Red Trans Anderson Castaño"/>
    <x v="0"/>
    <x v="0"/>
    <x v="8"/>
    <x v="2234"/>
    <s v="0 días 12:59"/>
    <x v="1810"/>
    <x v="1"/>
    <s v="SIN DATO"/>
    <s v="SIN DATO"/>
    <s v="SIN DATO"/>
    <s v="SIN DATO"/>
    <n v="-75.540728000000001"/>
    <n v="6.2564599999999997"/>
    <s v="SUR-ENE"/>
    <x v="0"/>
    <s v="1"/>
    <x v="1"/>
  </r>
  <r>
    <x v="2251"/>
    <x v="0"/>
    <s v="NUEVO"/>
    <s v="ENEDOM"/>
    <d v="2026-03-03T12:59:59"/>
    <x v="2236"/>
    <n v="1036840196"/>
    <s v="SABINO IDARRAGA DAVILA"/>
    <s v="SIN DATOS"/>
    <s v="3207008037"/>
    <x v="2238"/>
    <x v="0"/>
    <s v="163007192000000005"/>
    <x v="0"/>
    <x v="2"/>
    <s v="Habilitación Viviendas Metrosur"/>
    <x v="0"/>
    <x v="0"/>
    <x v="3"/>
    <x v="2235"/>
    <s v="0 días 12:59"/>
    <x v="1811"/>
    <x v="1"/>
    <s v="SIN DATO"/>
    <s v="SIN DATO"/>
    <s v="SIN DATO"/>
    <s v="SIN DATO"/>
    <n v="-75.605912189999998"/>
    <n v="6.1942573999999997"/>
    <s v="SUR-ENE"/>
    <x v="0"/>
    <s v="1"/>
    <x v="1"/>
  </r>
  <r>
    <x v="2252"/>
    <x v="0"/>
    <s v="NUEVO"/>
    <s v="ENEDOM"/>
    <d v="2026-03-03T13:12:11"/>
    <x v="2237"/>
    <n v="1152217213"/>
    <s v="JORGE ANDRES MONTOYA VARGAS"/>
    <s v="SIN DATOS"/>
    <s v="3245975158"/>
    <x v="2239"/>
    <x v="8"/>
    <s v="083119245000090301"/>
    <x v="8"/>
    <x v="2"/>
    <s v="Habilitación Viviendas Metrosur"/>
    <x v="0"/>
    <x v="0"/>
    <x v="3"/>
    <x v="2236"/>
    <s v="0 días 13:12"/>
    <x v="1812"/>
    <x v="1"/>
    <s v="SIN DATO"/>
    <s v="SIN DATO"/>
    <s v="SIN DATO"/>
    <s v="SIN DATO"/>
    <n v="-75.626799230000003"/>
    <n v="6.2519687199999998"/>
    <s v="SUR-ENE"/>
    <x v="0"/>
    <s v="1"/>
    <x v="1"/>
  </r>
  <r>
    <x v="2253"/>
    <x v="1"/>
    <s v="NUEVO"/>
    <s v="ENECNX"/>
    <d v="2026-03-03T13:12:39"/>
    <x v="2238"/>
    <n v="1037071657"/>
    <s v="JOSE GIOVANNY  CASTRILLON GIL"/>
    <s v="SIN DATOS"/>
    <s v="3226578534"/>
    <x v="2240"/>
    <x v="23"/>
    <s v="190617200782660000"/>
    <x v="23"/>
    <x v="3"/>
    <s v="Revisor Punto de Conexión Oriente"/>
    <x v="1"/>
    <x v="0"/>
    <x v="4"/>
    <x v="2237"/>
    <s v="0 días 13:12"/>
    <x v="1813"/>
    <x v="1"/>
    <s v="SIN DATO"/>
    <s v="SIN DATO"/>
    <s v="SIN DATO"/>
    <s v="SIN DATO"/>
    <n v="-75.390641549999998"/>
    <n v="6.1201674500000003"/>
    <s v="SUR-ENE"/>
    <x v="1"/>
    <s v="1"/>
    <x v="1"/>
  </r>
  <r>
    <x v="2254"/>
    <x v="1"/>
    <s v="NUEVO"/>
    <s v="ENECNX"/>
    <d v="2026-03-03T13:15:48"/>
    <x v="2239"/>
    <n v="1002015750"/>
    <s v="FAUSTO ESTEBAN DUQUE GIRALDO"/>
    <s v="SIN DATOS"/>
    <s v="3145331874"/>
    <x v="2241"/>
    <x v="5"/>
    <s v="190440200621850004"/>
    <x v="5"/>
    <x v="3"/>
    <s v="Revisor Punto de Conexión Oriente"/>
    <x v="1"/>
    <x v="0"/>
    <x v="4"/>
    <x v="2238"/>
    <s v="0 días 13:15"/>
    <x v="1814"/>
    <x v="1"/>
    <s v="SIN DATO"/>
    <s v="SIN DATO"/>
    <s v="SIN DATO"/>
    <s v="SIN DATO"/>
    <n v="-75.313708640000002"/>
    <n v="6.1275614599999999"/>
    <s v="SUR-ENE"/>
    <x v="1"/>
    <s v="1"/>
    <x v="1"/>
  </r>
  <r>
    <x v="2255"/>
    <x v="1"/>
    <s v="NUEVO"/>
    <s v="ENECNX"/>
    <d v="2026-03-03T13:20:26"/>
    <x v="2240"/>
    <n v="1025643762"/>
    <s v="TOMAS PEREZ ESCOBAR"/>
    <s v="SIN DATOS"/>
    <s v="3052316584"/>
    <x v="2242"/>
    <x v="8"/>
    <s v="052712005000280000"/>
    <x v="8"/>
    <x v="3"/>
    <s v="Revisor Puntos de Conexión Metrosur"/>
    <x v="0"/>
    <x v="0"/>
    <x v="4"/>
    <x v="2239"/>
    <s v="0 días 13:20"/>
    <x v="1815"/>
    <x v="1"/>
    <s v="SIN DATO"/>
    <s v="SIN DATO"/>
    <s v="SIN DATO"/>
    <s v="SIN DATO"/>
    <n v="-75.596401439999994"/>
    <n v="6.2257161700000001"/>
    <s v="SUR-ENE"/>
    <x v="0"/>
    <s v="1"/>
    <x v="1"/>
  </r>
  <r>
    <x v="2256"/>
    <x v="1"/>
    <s v="NUEVO"/>
    <s v="ENECNX"/>
    <d v="2026-03-03T13:22:13"/>
    <x v="2241"/>
    <n v="1035911010"/>
    <s v="ROLANDO ANTONIO ESPINOSA VASQUEZ"/>
    <s v="SIN DATOS"/>
    <s v="3043972856"/>
    <x v="2243"/>
    <x v="7"/>
    <s v="190318203208160004"/>
    <x v="7"/>
    <x v="3"/>
    <s v="Revisor Punto de Conexión Oriente"/>
    <x v="1"/>
    <x v="0"/>
    <x v="4"/>
    <x v="2240"/>
    <s v="0 días 13:22"/>
    <x v="1816"/>
    <x v="1"/>
    <s v="SIN DATO"/>
    <s v="SIN DATO"/>
    <s v="SIN DATO"/>
    <s v="SIN DATO"/>
    <n v="-75.472091000000006"/>
    <n v="6.2926330000000004"/>
    <s v="SUR-ENE"/>
    <x v="1"/>
    <s v="1"/>
    <x v="1"/>
  </r>
  <r>
    <x v="2257"/>
    <x v="4"/>
    <s v="NUEVO"/>
    <s v="ENEPRE"/>
    <d v="2026-03-03T13:37:13"/>
    <x v="2242"/>
    <n v="42984582"/>
    <s v="GABRIELA DE JESUS CASTAÑO"/>
    <s v="SIN DATOS"/>
    <s v="3207616093"/>
    <x v="2244"/>
    <x v="13"/>
    <s v="190680200466227000"/>
    <x v="14"/>
    <x v="10"/>
    <s v="SIN DATOS"/>
    <x v="1"/>
    <x v="1"/>
    <x v="7"/>
    <x v="2241"/>
    <s v="0 días 13:37"/>
    <x v="1817"/>
    <x v="1"/>
    <s v="SIN DATO"/>
    <s v="SIN DATO"/>
    <s v="SIN DATO"/>
    <s v="SIN DATO"/>
    <n v="-75.572837000000007"/>
    <n v="5.8950120000000004"/>
    <s v="SUR-ENE"/>
    <x v="3"/>
    <s v="1"/>
    <x v="1"/>
  </r>
  <r>
    <x v="2258"/>
    <x v="0"/>
    <s v="NUEVO"/>
    <s v="ENERES"/>
    <d v="2026-03-03T13:39:22"/>
    <x v="2243"/>
    <n v="1128483683"/>
    <s v="KARINA CASTAÑEDA MARIN"/>
    <s v="SIN DATOS"/>
    <s v="3136917601"/>
    <x v="2245"/>
    <x v="8"/>
    <s v="085217007000039901"/>
    <x v="8"/>
    <x v="1"/>
    <s v="Revisor Instal. Regadas Metrosur"/>
    <x v="0"/>
    <x v="0"/>
    <x v="0"/>
    <x v="2242"/>
    <s v="0 días 13:39"/>
    <x v="383"/>
    <x v="1"/>
    <s v="SIN DATO"/>
    <s v="SIN DATO"/>
    <s v="SIN DATO"/>
    <s v="SIN DATO"/>
    <n v="-75.631612000000004"/>
    <n v="6.2740689999999999"/>
    <s v="SUR-ENE"/>
    <x v="0"/>
    <s v="1"/>
    <x v="1"/>
  </r>
  <r>
    <x v="2259"/>
    <x v="3"/>
    <s v="NUEVO"/>
    <s v="ENEMVI"/>
    <d v="2026-03-03T13:43:11"/>
    <x v="2244"/>
    <n v="15455678"/>
    <s v="LUIS ALFONSO ATEHORTUA GIL"/>
    <s v="3305950"/>
    <s v="3206233662"/>
    <x v="2246"/>
    <x v="0"/>
    <s v="163014470100000201"/>
    <x v="0"/>
    <x v="6"/>
    <s v="Mov Red Trans Dairo Gil"/>
    <x v="0"/>
    <x v="0"/>
    <x v="8"/>
    <x v="2243"/>
    <s v="0 días 13:43"/>
    <x v="1818"/>
    <x v="1"/>
    <s v="SIN DATO"/>
    <s v="SIN DATO"/>
    <s v="SIN DATO"/>
    <s v="SIN DATO"/>
    <n v="-75.618721269999995"/>
    <n v="6.1897350099999997"/>
    <s v="SUR-ENE"/>
    <x v="0"/>
    <s v="1"/>
    <x v="1"/>
  </r>
  <r>
    <x v="2260"/>
    <x v="0"/>
    <s v="NUEVO"/>
    <s v="ENERES"/>
    <d v="2026-03-03T13:48:34"/>
    <x v="2245"/>
    <n v="98698658"/>
    <s v="JOSE RAUL HERNANDEZ RENDON"/>
    <s v="SIN DATOS"/>
    <s v="3147328088"/>
    <x v="2247"/>
    <x v="8"/>
    <s v="147052500000009903"/>
    <x v="8"/>
    <x v="1"/>
    <s v="METROSUR Vin. Leg. Ref. Concentrada"/>
    <x v="1"/>
    <x v="0"/>
    <x v="1"/>
    <x v="2244"/>
    <s v="0 días 13:48"/>
    <x v="1819"/>
    <x v="1"/>
    <s v="SIN DATO"/>
    <s v="SIN DATO"/>
    <s v="SIN DATO"/>
    <s v="SIN DATO"/>
    <n v="-75.641298689999999"/>
    <n v="6.2927216399999999"/>
    <s v="SUR-ENE"/>
    <x v="0"/>
    <s v="1"/>
    <x v="1"/>
  </r>
  <r>
    <x v="2261"/>
    <x v="1"/>
    <s v="NUEVO"/>
    <s v="ENECNX"/>
    <d v="2026-03-03T13:55:25"/>
    <x v="2246"/>
    <n v="8110332594"/>
    <s v="SOLUCIONES CIVILES"/>
    <s v="SIN DATOS"/>
    <s v="3127656787"/>
    <x v="2248"/>
    <x v="59"/>
    <s v="017428005001410000"/>
    <x v="58"/>
    <x v="3"/>
    <s v="Revisor Puntos de Conexión Metrosur"/>
    <x v="0"/>
    <x v="0"/>
    <x v="4"/>
    <x v="2245"/>
    <s v="0 días 13:55"/>
    <x v="1820"/>
    <x v="1"/>
    <s v="SIN DATO"/>
    <s v="SIN DATO"/>
    <s v="SIN DATO"/>
    <s v="SIN DATO"/>
    <n v="-75.622258389999999"/>
    <n v="6.1529478400000004"/>
    <s v="SUR-ENE"/>
    <x v="0"/>
    <s v="1"/>
    <x v="1"/>
  </r>
  <r>
    <x v="2262"/>
    <x v="1"/>
    <s v="NUEVO"/>
    <s v="ENECNX"/>
    <d v="2026-03-03T14:02:43"/>
    <x v="2247"/>
    <n v="98547376"/>
    <s v="CARLOS ARIEL GOMEZ"/>
    <s v="2207826"/>
    <s v="3507248191"/>
    <x v="2249"/>
    <x v="30"/>
    <s v="190761200970460000"/>
    <x v="30"/>
    <x v="3"/>
    <s v="SIN DATOS"/>
    <x v="1"/>
    <x v="1"/>
    <x v="4"/>
    <x v="2246"/>
    <s v="0 días 14:02"/>
    <x v="1821"/>
    <x v="1"/>
    <s v="SIN DATO"/>
    <s v="SIN DATO"/>
    <s v="SIN DATO"/>
    <s v="SIN DATO"/>
    <n v="-75.778602000000006"/>
    <n v="6.4602690000000003"/>
    <s v="SUR-ENE"/>
    <x v="4"/>
    <s v="1"/>
    <x v="1"/>
  </r>
  <r>
    <x v="2263"/>
    <x v="1"/>
    <s v="NUEVO"/>
    <s v="ENECNX"/>
    <d v="2026-03-03T14:04:59"/>
    <x v="2248"/>
    <n v="70722594"/>
    <s v="CARLOS ENRIQUE MANRIQUE CHICA"/>
    <s v="SIN DATOS"/>
    <s v="3127918572"/>
    <x v="2250"/>
    <x v="77"/>
    <s v="190425200501505002"/>
    <x v="76"/>
    <x v="3"/>
    <s v="SIN DATOS"/>
    <x v="1"/>
    <x v="1"/>
    <x v="4"/>
    <x v="2247"/>
    <s v="0 días 14:04"/>
    <x v="1822"/>
    <x v="1"/>
    <s v="SIN DATO"/>
    <s v="SIN DATO"/>
    <s v="SIN DATO"/>
    <s v="SIN DATO"/>
    <n v="-74.620930610000002"/>
    <n v="6.5941941799999997"/>
    <s v="SUR-ENE"/>
    <x v="2"/>
    <s v="1"/>
    <x v="1"/>
  </r>
  <r>
    <x v="2264"/>
    <x v="0"/>
    <s v="NUEVO"/>
    <s v="ENERES"/>
    <d v="2026-03-03T14:09:07"/>
    <x v="2249"/>
    <n v="1152466141"/>
    <s v="JOCELYN ARANGO MUÑOZ"/>
    <s v="SIN DATOS"/>
    <s v="3206462652"/>
    <x v="2251"/>
    <x v="8"/>
    <s v="050711009110101128"/>
    <x v="8"/>
    <x v="1"/>
    <s v="Revisor Instal. Regadas Metrosur"/>
    <x v="0"/>
    <x v="0"/>
    <x v="0"/>
    <x v="2248"/>
    <s v="0 días 14:09"/>
    <x v="691"/>
    <x v="1"/>
    <s v="SIN DATO"/>
    <s v="SIN DATO"/>
    <s v="SIN DATO"/>
    <s v="SIN DATO"/>
    <n v="-75.602781129999997"/>
    <n v="6.21070733"/>
    <s v="SUR-ENE"/>
    <x v="0"/>
    <s v="1"/>
    <x v="1"/>
  </r>
  <r>
    <x v="2265"/>
    <x v="0"/>
    <s v="NUEVO"/>
    <s v="ENERES"/>
    <d v="2026-03-03T14:12:07"/>
    <x v="2250"/>
    <n v="43589264"/>
    <s v="ERIKA NAVARRETE GOMEZ"/>
    <s v="3206811"/>
    <s v="3116192586"/>
    <x v="2252"/>
    <x v="8"/>
    <s v="055219101000250301"/>
    <x v="8"/>
    <x v="1"/>
    <s v="Revisor Instal. Regadas Metrosur"/>
    <x v="0"/>
    <x v="0"/>
    <x v="0"/>
    <x v="2249"/>
    <s v="0 días 14:12"/>
    <x v="1823"/>
    <x v="1"/>
    <s v="SIN DATO"/>
    <s v="SIN DATO"/>
    <s v="SIN DATO"/>
    <s v="SIN DATO"/>
    <n v="-75.54297296"/>
    <n v="6.2524033699999997"/>
    <s v="SUR-ENE"/>
    <x v="0"/>
    <s v="1"/>
    <x v="1"/>
  </r>
  <r>
    <x v="2266"/>
    <x v="0"/>
    <s v="NUEVO"/>
    <s v="ENERES"/>
    <d v="2026-03-03T14:17:03"/>
    <x v="2251"/>
    <n v="1000640536"/>
    <s v="DUBER MORALES GALLEGO"/>
    <s v="SIN DATOS"/>
    <s v="3052119468"/>
    <x v="2253"/>
    <x v="8"/>
    <s v="054929009100270301"/>
    <x v="8"/>
    <x v="1"/>
    <s v="Revisor Instal. Regadas Metrosur"/>
    <x v="0"/>
    <x v="0"/>
    <x v="0"/>
    <x v="2250"/>
    <s v="0 días 14:17"/>
    <x v="406"/>
    <x v="1"/>
    <s v="SIN DATO"/>
    <s v="SIN DATO"/>
    <s v="SIN DATO"/>
    <s v="SIN DATO"/>
    <n v="-75.611613239999997"/>
    <n v="6.2634494399999996"/>
    <s v="SUR-ENE"/>
    <x v="0"/>
    <s v="1"/>
    <x v="1"/>
  </r>
  <r>
    <x v="2267"/>
    <x v="0"/>
    <s v="NUEVO"/>
    <s v="ENEDOM"/>
    <d v="2026-03-03T14:17:57"/>
    <x v="2252"/>
    <n v="1128461800"/>
    <s v="RUBY ESNEDA GARZON BUITRAGO"/>
    <s v="SIN DATOS"/>
    <s v="3136832728"/>
    <x v="2254"/>
    <x v="8"/>
    <s v="045610613300100000"/>
    <x v="8"/>
    <x v="2"/>
    <s v="Habilitación Viviendas Metrosur"/>
    <x v="0"/>
    <x v="0"/>
    <x v="3"/>
    <x v="2251"/>
    <s v="0 días 14:17"/>
    <x v="1824"/>
    <x v="1"/>
    <s v="SIN DATO"/>
    <s v="SIN DATO"/>
    <s v="SIN DATO"/>
    <s v="SIN DATO"/>
    <n v="-75.645473999999993"/>
    <n v="6.1765930000000004"/>
    <s v="SUR-ENE"/>
    <x v="0"/>
    <s v="1"/>
    <x v="1"/>
  </r>
  <r>
    <x v="2268"/>
    <x v="4"/>
    <s v="NUEVO"/>
    <s v="ENEPRE"/>
    <d v="2026-03-03T14:19:00"/>
    <x v="2253"/>
    <n v="1039284078"/>
    <s v="SAMUEL MANCO ROLDAN"/>
    <s v="SIN DATOS"/>
    <s v="3013372924"/>
    <x v="2255"/>
    <x v="41"/>
    <s v="190234200562724000"/>
    <x v="40"/>
    <x v="10"/>
    <s v="SIN DATOS"/>
    <x v="1"/>
    <x v="1"/>
    <x v="7"/>
    <x v="2252"/>
    <s v="0 días 14:19"/>
    <x v="1825"/>
    <x v="1"/>
    <s v="SIN DATO"/>
    <s v="SIN DATO"/>
    <s v="SIN DATO"/>
    <s v="SIN DATO"/>
    <n v="-76.228430000000003"/>
    <n v="7.000108"/>
    <s v="SUR-ENE"/>
    <x v="4"/>
    <s v="1"/>
    <x v="1"/>
  </r>
  <r>
    <x v="2269"/>
    <x v="1"/>
    <s v="NUEVO"/>
    <s v="ENECNX"/>
    <d v="2026-03-03T14:19:29"/>
    <x v="2254"/>
    <n v="21620447"/>
    <s v="DORA EMILCE RODRIGUEZ TAVERA"/>
    <s v="3303010"/>
    <s v="3206784745"/>
    <x v="2256"/>
    <x v="8"/>
    <s v="056316309100120000"/>
    <x v="8"/>
    <x v="3"/>
    <s v="Revisor Puntos de Conexión Metrosur"/>
    <x v="0"/>
    <x v="0"/>
    <x v="4"/>
    <x v="2253"/>
    <s v="0 días 14:19"/>
    <x v="908"/>
    <x v="1"/>
    <s v="SIN DATO"/>
    <s v="SIN DATO"/>
    <s v="SIN DATO"/>
    <s v="SIN DATO"/>
    <n v="-75.551252300000002"/>
    <n v="6.2591237399999997"/>
    <s v="SUR-ENE"/>
    <x v="0"/>
    <s v="1"/>
    <x v="1"/>
  </r>
  <r>
    <x v="2270"/>
    <x v="1"/>
    <s v="NUEVO"/>
    <s v="ENECNX"/>
    <d v="2026-03-03T14:29:49"/>
    <x v="2255"/>
    <n v="70811435"/>
    <s v="JAIME ANTONIO MARULANDA GOMEZ"/>
    <s v="SIN DATOS"/>
    <s v="3145186961"/>
    <x v="2257"/>
    <x v="53"/>
    <s v="190364100258800000"/>
    <x v="52"/>
    <x v="3"/>
    <s v="SIN DATOS"/>
    <x v="0"/>
    <x v="1"/>
    <x v="4"/>
    <x v="2254"/>
    <s v="0 días 14:29"/>
    <x v="1826"/>
    <x v="1"/>
    <s v="SIN DATO"/>
    <s v="SIN DATO"/>
    <s v="SIN DATO"/>
    <s v="SIN DATO"/>
    <n v="-75.822153009999994"/>
    <n v="5.6002543600000001"/>
    <s v="SUR-ENE"/>
    <x v="3"/>
    <s v="1"/>
    <x v="1"/>
  </r>
  <r>
    <x v="2271"/>
    <x v="1"/>
    <s v="NUEVO"/>
    <s v="ENECNX"/>
    <d v="2026-03-03T14:30:23"/>
    <x v="2256"/>
    <n v="42156851"/>
    <s v="ERIKA MARCELA CIRO PELAEZ"/>
    <s v="SIN DATOS"/>
    <s v="3003492485"/>
    <x v="2258"/>
    <x v="51"/>
    <s v="190197200680360001"/>
    <x v="50"/>
    <x v="3"/>
    <s v="Revisor Punto de Conexión Oriente"/>
    <x v="1"/>
    <x v="0"/>
    <x v="4"/>
    <x v="2255"/>
    <s v="0 días 14:30"/>
    <x v="312"/>
    <x v="1"/>
    <s v="SIN DATO"/>
    <s v="SIN DATO"/>
    <s v="SIN DATO"/>
    <s v="SIN DATO"/>
    <n v="-75.10048999"/>
    <n v="6.0130793999999996"/>
    <s v="SUR-ENE"/>
    <x v="1"/>
    <s v="1"/>
    <x v="1"/>
  </r>
  <r>
    <x v="2272"/>
    <x v="2"/>
    <s v="NUEVO"/>
    <s v="ENENOR"/>
    <d v="2026-03-03T14:31:43"/>
    <x v="2257"/>
    <n v="901501896"/>
    <s v="ECOVILLA 50 SAS"/>
    <s v="SIN DATOS"/>
    <s v="3012737376"/>
    <x v="2259"/>
    <x v="4"/>
    <s v="181053465500000008"/>
    <x v="4"/>
    <x v="4"/>
    <s v="Revisor Inst. Particulares Oriente"/>
    <x v="1"/>
    <x v="0"/>
    <x v="1"/>
    <x v="2256"/>
    <s v="0 días 14:31"/>
    <x v="1827"/>
    <x v="1"/>
    <s v="SIN DATO"/>
    <s v="SIN DATO"/>
    <s v="SIN DATO"/>
    <s v="SIN DATO"/>
    <n v="-75.217969909999994"/>
    <n v="6.2263342000000002"/>
    <s v="SUR-ENE"/>
    <x v="1"/>
    <s v="1"/>
    <x v="1"/>
  </r>
  <r>
    <x v="2273"/>
    <x v="3"/>
    <s v="NUEVO"/>
    <s v="ENEMVI"/>
    <d v="2026-03-03T14:34:08"/>
    <x v="2258"/>
    <n v="1018374938"/>
    <s v="HUMBERTO DE JESUS URREGO GIRALDO"/>
    <s v="SIN DATOS"/>
    <s v="3217266768"/>
    <x v="2260"/>
    <x v="65"/>
    <s v="190847100237200000"/>
    <x v="64"/>
    <x v="6"/>
    <s v="SIN DATOS"/>
    <x v="0"/>
    <x v="1"/>
    <x v="8"/>
    <x v="2257"/>
    <s v="0 días 14:34"/>
    <x v="1828"/>
    <x v="1"/>
    <s v="SIN DATO"/>
    <s v="SIN DATO"/>
    <s v="SIN DATO"/>
    <s v="SIN DATO"/>
    <n v="-76.132194729999995"/>
    <n v="6.3189670800000002"/>
    <s v="SUR-ENE"/>
    <x v="4"/>
    <s v="1"/>
    <x v="1"/>
  </r>
  <r>
    <x v="2274"/>
    <x v="1"/>
    <s v="NUEVO"/>
    <s v="ENECNX"/>
    <d v="2026-03-03T14:37:28"/>
    <x v="2259"/>
    <n v="43728386"/>
    <s v="MARYLU ESCOBAR NICHOLLS"/>
    <s v="SIN DATOS"/>
    <s v="3225953671"/>
    <x v="2261"/>
    <x v="11"/>
    <s v="190376200231605000"/>
    <x v="11"/>
    <x v="3"/>
    <s v="Revisor Punto de Conexión Oriente"/>
    <x v="1"/>
    <x v="0"/>
    <x v="4"/>
    <x v="2258"/>
    <s v="0 días 14:37"/>
    <x v="778"/>
    <x v="1"/>
    <s v="SIN DATO"/>
    <s v="SIN DATO"/>
    <s v="SIN DATO"/>
    <s v="SIN DATO"/>
    <n v="-75.396574560000005"/>
    <n v="6.0429678500000001"/>
    <s v="SUR-ENE"/>
    <x v="1"/>
    <s v="1"/>
    <x v="1"/>
  </r>
  <r>
    <x v="2275"/>
    <x v="4"/>
    <s v="NUEVO"/>
    <s v="ENEPRE"/>
    <d v="2026-03-03T14:39:01"/>
    <x v="2260"/>
    <n v="71338247"/>
    <s v="JOAQUIN EMILIO BERRIO CALLEJAS"/>
    <s v="SIN DATOS"/>
    <s v="3158124760"/>
    <x v="2262"/>
    <x v="8"/>
    <s v="055016112000780000"/>
    <x v="8"/>
    <x v="10"/>
    <s v="Energía Prepago Metrosur"/>
    <x v="0"/>
    <x v="0"/>
    <x v="7"/>
    <x v="2259"/>
    <s v="0 días 14:39"/>
    <x v="1829"/>
    <x v="1"/>
    <s v="SIN DATO"/>
    <s v="SIN DATO"/>
    <s v="SIN DATO"/>
    <s v="SIN DATO"/>
    <n v="-75.528694229999999"/>
    <n v="6.2373473800000001"/>
    <s v="SUR-ENE"/>
    <x v="0"/>
    <s v="1"/>
    <x v="1"/>
  </r>
  <r>
    <x v="2276"/>
    <x v="0"/>
    <s v="NUEVO"/>
    <s v="ENEDOM"/>
    <d v="2026-03-03T14:39:54"/>
    <x v="2261"/>
    <n v="71527568"/>
    <s v="FERNEY CUADROS LOPEZ"/>
    <s v="SIN DATOS"/>
    <s v="3006432656"/>
    <x v="2263"/>
    <x v="8"/>
    <s v="054929559110800201"/>
    <x v="8"/>
    <x v="2"/>
    <s v="Habilitación Viviendas Metrosur"/>
    <x v="0"/>
    <x v="0"/>
    <x v="3"/>
    <x v="2260"/>
    <s v="0 días 14:39"/>
    <x v="1830"/>
    <x v="1"/>
    <s v="SIN DATO"/>
    <s v="SIN DATO"/>
    <s v="SIN DATO"/>
    <s v="SIN DATO"/>
    <n v="-75.613031539999994"/>
    <n v="6.2675970899999998"/>
    <s v="SUR-ENE"/>
    <x v="0"/>
    <s v="1"/>
    <x v="1"/>
  </r>
  <r>
    <x v="2277"/>
    <x v="0"/>
    <s v="NUEVO"/>
    <s v="ENEDOM"/>
    <d v="2026-03-03T14:42:34"/>
    <x v="2262"/>
    <n v="32143450"/>
    <s v="MARIA JAMILE HOYOS OCAMPO"/>
    <s v="SIN DATOS"/>
    <s v="3207584435"/>
    <x v="2264"/>
    <x v="8"/>
    <s v="055112003000300210"/>
    <x v="8"/>
    <x v="2"/>
    <s v="Habilitación Viviendas Metrosur"/>
    <x v="0"/>
    <x v="0"/>
    <x v="3"/>
    <x v="2261"/>
    <s v="0 días 14:42"/>
    <x v="913"/>
    <x v="1"/>
    <s v="SIN DATO"/>
    <s v="SIN DATO"/>
    <s v="SIN DATO"/>
    <s v="SIN DATO"/>
    <n v="-75.539876370000002"/>
    <n v="6.2349748299999996"/>
    <s v="SUR-ENE"/>
    <x v="0"/>
    <s v="1"/>
    <x v="1"/>
  </r>
  <r>
    <x v="2278"/>
    <x v="0"/>
    <s v="NUEVO"/>
    <s v="ENEDOM"/>
    <d v="2026-03-03T14:44:10"/>
    <x v="2263"/>
    <n v="32143450"/>
    <s v="MARIA JAMILE HOYOS OCAMPO"/>
    <s v="SIN DATOS"/>
    <s v="3207584435"/>
    <x v="2265"/>
    <x v="8"/>
    <s v="055112003000300209"/>
    <x v="8"/>
    <x v="2"/>
    <s v="Habilitación Viviendas Metrosur"/>
    <x v="0"/>
    <x v="0"/>
    <x v="3"/>
    <x v="2262"/>
    <s v="0 días 14:44"/>
    <x v="1831"/>
    <x v="1"/>
    <s v="SIN DATO"/>
    <s v="SIN DATO"/>
    <s v="SIN DATO"/>
    <s v="SIN DATO"/>
    <n v="-75.539876370000002"/>
    <n v="6.2349748299999996"/>
    <s v="SUR-ENE"/>
    <x v="0"/>
    <s v="1"/>
    <x v="1"/>
  </r>
  <r>
    <x v="2279"/>
    <x v="0"/>
    <s v="NUEVO"/>
    <s v="ENEDOM"/>
    <d v="2026-03-03T14:44:52"/>
    <x v="2264"/>
    <n v="82360854"/>
    <s v="FRANCISCO SOLANGER CAICEDO  MOSQUERA"/>
    <s v="SIN DATOS"/>
    <s v="3103901256"/>
    <x v="2266"/>
    <x v="8"/>
    <s v="054022108200270301"/>
    <x v="8"/>
    <x v="2"/>
    <s v="Habilitación Viviendas Metrosur"/>
    <x v="0"/>
    <x v="0"/>
    <x v="3"/>
    <x v="2263"/>
    <s v="0 días 14:44"/>
    <x v="1831"/>
    <x v="1"/>
    <s v="SIN DATO"/>
    <s v="SIN DATO"/>
    <s v="SIN DATO"/>
    <s v="SIN DATO"/>
    <n v="-75.530376000000004"/>
    <n v="6.2293029999999998"/>
    <s v="SUR-ENE"/>
    <x v="0"/>
    <s v="1"/>
    <x v="1"/>
  </r>
  <r>
    <x v="2280"/>
    <x v="0"/>
    <s v="NUEVO"/>
    <s v="ENEDOM"/>
    <d v="2026-03-03T14:47:30"/>
    <x v="2265"/>
    <n v="1000900052"/>
    <s v="JUAN FERNANDO MUÑOZ PEREZ"/>
    <s v="SIN DATOS"/>
    <s v="3008263653"/>
    <x v="2267"/>
    <x v="8"/>
    <s v="146009153100000101"/>
    <x v="8"/>
    <x v="2"/>
    <s v="Habilitación Viviendas Metrosur"/>
    <x v="1"/>
    <x v="0"/>
    <x v="6"/>
    <x v="2264"/>
    <s v="0 días 14:47"/>
    <x v="1832"/>
    <x v="1"/>
    <s v="SIN DATO"/>
    <s v="SIN DATO"/>
    <s v="SIN DATO"/>
    <s v="SIN DATO"/>
    <n v="-75.65728301"/>
    <n v="6.3136862200000001"/>
    <s v="SUR-ENE"/>
    <x v="0"/>
    <s v="1"/>
    <x v="1"/>
  </r>
  <r>
    <x v="2281"/>
    <x v="3"/>
    <s v="NUEVO"/>
    <s v="ENEMVI"/>
    <d v="2026-03-03T14:56:32"/>
    <x v="2266"/>
    <n v="1042707744"/>
    <s v="ELIANA CATALINA MACHADO AGUDELO"/>
    <s v="SIN DATOS"/>
    <s v="3105407390"/>
    <x v="2268"/>
    <x v="12"/>
    <s v="190102200580450000"/>
    <x v="13"/>
    <x v="6"/>
    <s v="SIN DATOS"/>
    <x v="1"/>
    <x v="1"/>
    <x v="5"/>
    <x v="2265"/>
    <s v="0 días 14:56"/>
    <x v="1833"/>
    <x v="1"/>
    <s v="SIN DATO"/>
    <s v="SIN DATO"/>
    <s v="SIN DATO"/>
    <s v="SIN DATO"/>
    <n v="-75.987718110000003"/>
    <n v="5.7874168299999997"/>
    <s v="SUR-ENE"/>
    <x v="3"/>
    <s v="1"/>
    <x v="1"/>
  </r>
  <r>
    <x v="2282"/>
    <x v="1"/>
    <s v="NUEVO"/>
    <s v="ENECNX"/>
    <d v="2026-03-03T15:03:58"/>
    <x v="2267"/>
    <n v="79559308"/>
    <s v="ANDRES MAURICIO PADILLA GONZALEZ"/>
    <s v="SIN DATOS"/>
    <s v="3245277737"/>
    <x v="2269"/>
    <x v="4"/>
    <s v="181081710000000001"/>
    <x v="4"/>
    <x v="3"/>
    <s v="SIN DATOS"/>
    <x v="1"/>
    <x v="1"/>
    <x v="4"/>
    <x v="2266"/>
    <s v="0 días 15:03"/>
    <x v="916"/>
    <x v="1"/>
    <s v="SIN DATO"/>
    <s v="SIN DATO"/>
    <s v="SIN DATO"/>
    <s v="SIN DATO"/>
    <n v="-75.188429999999997"/>
    <n v="6.1862820000000003"/>
    <s v="SUR-ENE"/>
    <x v="1"/>
    <s v="1"/>
    <x v="1"/>
  </r>
  <r>
    <x v="2283"/>
    <x v="0"/>
    <s v="NUEVO"/>
    <s v="ENEDOM"/>
    <d v="2026-03-03T15:04:22"/>
    <x v="2268"/>
    <n v="98467988"/>
    <s v="IVAN DARIO ZEA MARTINEZ"/>
    <s v="SIN DATOS"/>
    <s v="3045417833"/>
    <x v="2270"/>
    <x v="8"/>
    <s v="114009060000000301"/>
    <x v="8"/>
    <x v="2"/>
    <s v="SIN DATOS"/>
    <x v="0"/>
    <x v="1"/>
    <x v="3"/>
    <x v="2267"/>
    <s v="0 días 15:04"/>
    <x v="279"/>
    <x v="1"/>
    <s v="SIN DATO"/>
    <s v="SIN DATO"/>
    <s v="SIN DATO"/>
    <s v="SIN DATO"/>
    <n v="-75.612002520000004"/>
    <n v="6.20657865"/>
    <s v="SUR-ENE"/>
    <x v="0"/>
    <s v="1"/>
    <x v="1"/>
  </r>
  <r>
    <x v="2284"/>
    <x v="3"/>
    <s v="NUEVO"/>
    <s v="ENEMVI"/>
    <d v="2026-03-03T15:06:36"/>
    <x v="2269"/>
    <n v="71793092"/>
    <s v="JORGE AGUDELO"/>
    <s v="SIN DATOS"/>
    <s v="3163395731"/>
    <x v="2271"/>
    <x v="24"/>
    <s v="159002100000000000"/>
    <x v="24"/>
    <x v="6"/>
    <s v="Mov Red Trans Dairo Gil"/>
    <x v="0"/>
    <x v="0"/>
    <x v="8"/>
    <x v="2268"/>
    <s v="0 días 15:06"/>
    <x v="1834"/>
    <x v="1"/>
    <s v="SIN DATO"/>
    <s v="SIN DATO"/>
    <s v="SIN DATO"/>
    <s v="SIN DATO"/>
    <n v="-75.658137519999997"/>
    <n v="6.1693745"/>
    <s v="SUR-ENE"/>
    <x v="0"/>
    <s v="1"/>
    <x v="1"/>
  </r>
  <r>
    <x v="2285"/>
    <x v="1"/>
    <s v="NUEVO"/>
    <s v="ENECNX"/>
    <d v="2026-03-03T15:10:40"/>
    <x v="2270"/>
    <n v="15349621"/>
    <s v="JULIO CESAR BEDOYA SANCHEZ"/>
    <s v="SIN DATOS"/>
    <s v="3113234083"/>
    <x v="2272"/>
    <x v="45"/>
    <s v="190033200936400002"/>
    <x v="44"/>
    <x v="3"/>
    <s v="SIN DATOS"/>
    <x v="1"/>
    <x v="1"/>
    <x v="4"/>
    <x v="2269"/>
    <s v="0 días 15:10"/>
    <x v="520"/>
    <x v="1"/>
    <s v="SIN DATO"/>
    <s v="SIN DATO"/>
    <s v="SIN DATO"/>
    <s v="SIN DATO"/>
    <n v="-75.892055650000003"/>
    <n v="5.6821085900000003"/>
    <s v="SUR-ENE"/>
    <x v="3"/>
    <s v="1"/>
    <x v="1"/>
  </r>
  <r>
    <x v="2286"/>
    <x v="1"/>
    <s v="NUEVO"/>
    <s v="ENECNX"/>
    <d v="2026-03-03T15:12:28"/>
    <x v="2271"/>
    <n v="1017229458"/>
    <s v="ALEJANDRA  CEBALLOS"/>
    <s v="3470701"/>
    <s v="3012799474"/>
    <x v="2273"/>
    <x v="8"/>
    <s v="054717000100370000"/>
    <x v="8"/>
    <x v="3"/>
    <s v="Revisor Puntos de Conexión Metrosur"/>
    <x v="0"/>
    <x v="0"/>
    <x v="4"/>
    <x v="2270"/>
    <s v="0 días 15:12"/>
    <x v="1835"/>
    <x v="1"/>
    <s v="SIN DATO"/>
    <s v="SIN DATO"/>
    <s v="SIN DATO"/>
    <s v="SIN DATO"/>
    <n v="-75.588914410000001"/>
    <n v="6.2525180300000001"/>
    <s v="SUR-ENE"/>
    <x v="0"/>
    <s v="1"/>
    <x v="1"/>
  </r>
  <r>
    <x v="2287"/>
    <x v="1"/>
    <s v="NUEVO"/>
    <s v="ENECNX"/>
    <d v="2026-03-03T15:12:42"/>
    <x v="2272"/>
    <n v="1036781208"/>
    <s v="DEISY MARCELA BETANCUR OSORIO"/>
    <s v="SIN DATOS"/>
    <s v="3127305900"/>
    <x v="2274"/>
    <x v="19"/>
    <s v="190400200425552002"/>
    <x v="19"/>
    <x v="3"/>
    <s v="SIN DATOS"/>
    <x v="1"/>
    <x v="1"/>
    <x v="4"/>
    <x v="2271"/>
    <s v="0 días 15:12"/>
    <x v="1835"/>
    <x v="1"/>
    <s v="SIN DATO"/>
    <s v="SIN DATO"/>
    <s v="SIN DATO"/>
    <s v="SIN DATO"/>
    <n v="-75.357540970000002"/>
    <n v="5.9911352999999998"/>
    <s v="SUR-ENE"/>
    <x v="1"/>
    <s v="1"/>
    <x v="1"/>
  </r>
  <r>
    <x v="2288"/>
    <x v="4"/>
    <s v="NUEVO"/>
    <s v="ENEPRE"/>
    <d v="2026-03-03T15:30:10"/>
    <x v="2273"/>
    <n v="21532549"/>
    <s v="CLAUDIA PATRICIA ALVAREZ GIL"/>
    <s v="SIN DATOS"/>
    <s v="3116620566"/>
    <x v="2275"/>
    <x v="8"/>
    <s v="054022227100100201"/>
    <x v="8"/>
    <x v="10"/>
    <s v="SIN DATOS"/>
    <x v="0"/>
    <x v="1"/>
    <x v="7"/>
    <x v="2272"/>
    <s v="0 días 15:30"/>
    <x v="1836"/>
    <x v="1"/>
    <s v="SIN DATO"/>
    <s v="SIN DATO"/>
    <s v="SIN DATO"/>
    <s v="SIN DATO"/>
    <n v="-75.532210669999998"/>
    <n v="6.2284506899999998"/>
    <s v="SUR-ENE"/>
    <x v="0"/>
    <s v="1"/>
    <x v="1"/>
  </r>
  <r>
    <x v="2289"/>
    <x v="0"/>
    <s v="NUEVO"/>
    <s v="ENEDOM"/>
    <d v="2026-03-03T15:34:26"/>
    <x v="2274"/>
    <n v="15383290"/>
    <s v="OLMER DE JESUS OSORIO HENAO"/>
    <s v="SIN DATOS"/>
    <s v="3127118381"/>
    <x v="2276"/>
    <x v="23"/>
    <s v="190616200272095101"/>
    <x v="23"/>
    <x v="2"/>
    <s v="SIN DATOS"/>
    <x v="1"/>
    <x v="1"/>
    <x v="6"/>
    <x v="2273"/>
    <s v="0 días 15:34"/>
    <x v="1837"/>
    <x v="1"/>
    <s v="SIN DATO"/>
    <s v="SIN DATO"/>
    <s v="SIN DATO"/>
    <s v="SIN DATO"/>
    <n v="-75.374752920000006"/>
    <n v="6.2301502500000003"/>
    <s v="SUR-ENE"/>
    <x v="1"/>
    <s v="1"/>
    <x v="1"/>
  </r>
  <r>
    <x v="2290"/>
    <x v="0"/>
    <s v="NUEVO"/>
    <s v="ENEDOM"/>
    <d v="2026-03-03T15:36:07"/>
    <x v="2275"/>
    <n v="1128394362"/>
    <s v="DIANA MARCELA CORDOBA VIVERO"/>
    <s v="SIN DATOS"/>
    <s v="3128077781"/>
    <x v="2277"/>
    <x v="8"/>
    <s v="055216406240130201"/>
    <x v="8"/>
    <x v="2"/>
    <s v="SIN DATOS"/>
    <x v="0"/>
    <x v="1"/>
    <x v="3"/>
    <x v="2274"/>
    <s v="0 días 15:36"/>
    <x v="1838"/>
    <x v="1"/>
    <s v="SIN DATO"/>
    <s v="SIN DATO"/>
    <s v="SIN DATO"/>
    <s v="SIN DATO"/>
    <n v="-75.546431999999996"/>
    <n v="6.2463810000000004"/>
    <s v="SUR-ENE"/>
    <x v="0"/>
    <s v="1"/>
    <x v="1"/>
  </r>
  <r>
    <x v="2291"/>
    <x v="1"/>
    <s v="NUEVO"/>
    <s v="ENECNX"/>
    <d v="2026-03-03T15:39:37"/>
    <x v="2276"/>
    <n v="1077468039"/>
    <s v="ALEJANDRO PARRA LOPEZ"/>
    <s v="SIN DATOS"/>
    <s v="3225204361"/>
    <x v="2278"/>
    <x v="74"/>
    <s v="191245200822048001"/>
    <x v="73"/>
    <x v="3"/>
    <s v="SIN DATOS"/>
    <x v="1"/>
    <x v="1"/>
    <x v="4"/>
    <x v="2275"/>
    <s v="0 días 15:39"/>
    <x v="1839"/>
    <x v="1"/>
    <s v="SIN DATO"/>
    <s v="SIN DATO"/>
    <s v="SIN DATO"/>
    <s v="SIN DATO"/>
    <n v="-76.14237"/>
    <n v="5.895905"/>
    <s v="SUR-ENE"/>
    <x v="3"/>
    <s v="1"/>
    <x v="1"/>
  </r>
  <r>
    <x v="2292"/>
    <x v="1"/>
    <s v="NUEVO"/>
    <s v="ENECNX"/>
    <d v="2026-03-03T15:42:18"/>
    <x v="2277"/>
    <n v="1040030275"/>
    <s v="JADWIN ANDRES BEDOYA VALENCIA"/>
    <s v="SIN DATOS"/>
    <s v="3185283275"/>
    <x v="2279"/>
    <x v="11"/>
    <s v="190376200429663000"/>
    <x v="11"/>
    <x v="3"/>
    <s v="SIN DATOS"/>
    <x v="1"/>
    <x v="1"/>
    <x v="4"/>
    <x v="2276"/>
    <s v="0 días 15:42"/>
    <x v="1840"/>
    <x v="1"/>
    <s v="SIN DATO"/>
    <s v="SIN DATO"/>
    <s v="SIN DATO"/>
    <s v="SIN DATO"/>
    <n v="-75.451937999999998"/>
    <n v="6.0184119999999997"/>
    <s v="SUR-ENE"/>
    <x v="1"/>
    <s v="1"/>
    <x v="1"/>
  </r>
  <r>
    <x v="2293"/>
    <x v="1"/>
    <s v="NUEVO"/>
    <s v="ENECNX"/>
    <d v="2026-03-03T15:45:32"/>
    <x v="2278"/>
    <n v="71394323"/>
    <s v="RENE JARAMILLO RESTREPO"/>
    <s v="SIN DATOS"/>
    <s v="3017421682"/>
    <x v="2280"/>
    <x v="37"/>
    <s v="161025300000000021"/>
    <x v="36"/>
    <x v="3"/>
    <s v="SIN DATOS"/>
    <x v="1"/>
    <x v="1"/>
    <x v="4"/>
    <x v="2277"/>
    <s v="0 días 15:45"/>
    <x v="791"/>
    <x v="1"/>
    <s v="SIN DATO"/>
    <s v="SIN DATO"/>
    <s v="SIN DATO"/>
    <s v="SIN DATO"/>
    <n v="-75.638390900000005"/>
    <n v="6.0725151899999998"/>
    <s v="SUR-ENE"/>
    <x v="0"/>
    <s v="1"/>
    <x v="1"/>
  </r>
  <r>
    <x v="2294"/>
    <x v="3"/>
    <s v="NUEVO"/>
    <s v="ENEMVI"/>
    <d v="2026-03-03T15:50:45"/>
    <x v="2279"/>
    <n v="98522733"/>
    <s v="REINALDO ANTONIO ALVAREZ POSADA"/>
    <s v="SIN DATOS"/>
    <s v="3128471256"/>
    <x v="2281"/>
    <x v="27"/>
    <s v="190378200401260000"/>
    <x v="27"/>
    <x v="6"/>
    <s v="SIN DATOS"/>
    <x v="1"/>
    <x v="1"/>
    <x v="5"/>
    <x v="2278"/>
    <s v="0 días 15:50"/>
    <x v="1841"/>
    <x v="1"/>
    <s v="SIN DATO"/>
    <s v="SIN DATO"/>
    <s v="SIN DATO"/>
    <s v="SIN DATO"/>
    <n v="-74.76333013"/>
    <n v="7.1047465299999999"/>
    <s v="SUR-ENE"/>
    <x v="2"/>
    <s v="1"/>
    <x v="1"/>
  </r>
  <r>
    <x v="2295"/>
    <x v="1"/>
    <s v="NUEVO"/>
    <s v="ENECNX"/>
    <d v="2026-03-03T15:52:08"/>
    <x v="2280"/>
    <n v="98713438"/>
    <s v="JORGE IVAN RIOS LONDOÑO"/>
    <s v="SIN DATOS"/>
    <s v="3042355345"/>
    <x v="2282"/>
    <x v="30"/>
    <s v="190761200921100000"/>
    <x v="30"/>
    <x v="3"/>
    <s v="SIN DATOS"/>
    <x v="1"/>
    <x v="1"/>
    <x v="4"/>
    <x v="2279"/>
    <s v="0 días 15:52"/>
    <x v="1842"/>
    <x v="1"/>
    <s v="SIN DATO"/>
    <s v="SIN DATO"/>
    <s v="SIN DATO"/>
    <s v="SIN DATO"/>
    <n v="-75.780086999999995"/>
    <n v="6.497878"/>
    <s v="SUR-ENE"/>
    <x v="4"/>
    <s v="1"/>
    <x v="1"/>
  </r>
  <r>
    <x v="2296"/>
    <x v="3"/>
    <s v="NUEVO"/>
    <s v="ENEMVI"/>
    <d v="2026-03-03T15:57:48"/>
    <x v="2281"/>
    <n v="32275368"/>
    <s v="BEATRIZ ELENA DURANGO BETANCUR"/>
    <s v="SIN DATOS"/>
    <s v="3102506332"/>
    <x v="2283"/>
    <x v="28"/>
    <s v="190284200954030000"/>
    <x v="28"/>
    <x v="6"/>
    <s v="SIN DATOS"/>
    <x v="1"/>
    <x v="1"/>
    <x v="5"/>
    <x v="2280"/>
    <s v="0 días 15:57"/>
    <x v="1843"/>
    <x v="1"/>
    <s v="SIN DATO"/>
    <s v="SIN DATO"/>
    <s v="SIN DATO"/>
    <s v="SIN DATO"/>
    <n v="-76.127919980000001"/>
    <n v="6.8173456300000002"/>
    <s v="SUR-ENE"/>
    <x v="4"/>
    <s v="1"/>
    <x v="1"/>
  </r>
  <r>
    <x v="2297"/>
    <x v="1"/>
    <s v="NUEVO"/>
    <s v="ENECNX"/>
    <d v="2026-03-03T16:03:16"/>
    <x v="2282"/>
    <n v="43975098"/>
    <s v="KATHERINE ARBELAEZ BEDOYA"/>
    <s v="SIN DATOS"/>
    <s v="3013530301"/>
    <x v="2284"/>
    <x v="71"/>
    <s v="174042050003800001"/>
    <x v="69"/>
    <x v="3"/>
    <s v="SIN DATOS"/>
    <x v="1"/>
    <x v="1"/>
    <x v="4"/>
    <x v="2281"/>
    <s v="0 días 16:03"/>
    <x v="1844"/>
    <x v="1"/>
    <s v="SIN DATO"/>
    <s v="SIN DATO"/>
    <s v="SIN DATO"/>
    <s v="SIN DATO"/>
    <n v="-75.216926720000004"/>
    <n v="6.6716861200000004"/>
    <s v="SUR-ENE"/>
    <x v="2"/>
    <s v="1"/>
    <x v="1"/>
  </r>
  <r>
    <x v="2298"/>
    <x v="1"/>
    <s v="NUEVO"/>
    <s v="ENECNX"/>
    <d v="2026-03-03T16:04:51"/>
    <x v="2283"/>
    <n v="3376617"/>
    <s v="JOSE ALVARO GRAJALES ZAPATA"/>
    <s v="SIN DATOS"/>
    <s v="3148092923"/>
    <x v="2285"/>
    <x v="4"/>
    <s v="181005085010000001"/>
    <x v="4"/>
    <x v="3"/>
    <s v="SIN DATOS"/>
    <x v="1"/>
    <x v="1"/>
    <x v="4"/>
    <x v="2282"/>
    <s v="0 días 16:04"/>
    <x v="792"/>
    <x v="1"/>
    <s v="SIN DATO"/>
    <s v="SIN DATO"/>
    <s v="SIN DATO"/>
    <s v="SIN DATO"/>
    <n v="-75.254207120000004"/>
    <n v="6.2229327799999998"/>
    <s v="SUR-ENE"/>
    <x v="1"/>
    <s v="1"/>
    <x v="1"/>
  </r>
  <r>
    <x v="2299"/>
    <x v="4"/>
    <s v="NUEVO"/>
    <s v="ENEPRE"/>
    <d v="2026-03-03T16:10:18"/>
    <x v="2284"/>
    <n v="43257404"/>
    <s v="ZENEIDA YAZMIN ROJAS  OCAMPO"/>
    <s v="SIN DATOS"/>
    <s v="3015012222"/>
    <x v="2286"/>
    <x v="8"/>
    <s v="055116004000300202"/>
    <x v="8"/>
    <x v="10"/>
    <s v="SIN DATOS"/>
    <x v="0"/>
    <x v="1"/>
    <x v="7"/>
    <x v="2283"/>
    <s v="0 días 16:10"/>
    <x v="1845"/>
    <x v="1"/>
    <s v="SIN DATO"/>
    <s v="SIN DATO"/>
    <s v="SIN DATO"/>
    <s v="SIN DATO"/>
    <n v="-75.538460000000001"/>
    <n v="6.2382270000000002"/>
    <s v="SUR-ENE"/>
    <x v="0"/>
    <s v="1"/>
    <x v="1"/>
  </r>
  <r>
    <x v="2300"/>
    <x v="0"/>
    <s v="NUEVO"/>
    <s v="ENEDOM"/>
    <d v="2026-03-03T16:20:38"/>
    <x v="2285"/>
    <n v="1128455119"/>
    <s v="DEISY VILLEGAS QUICENO"/>
    <s v="SIN DATOS"/>
    <s v="3155254108"/>
    <x v="2287"/>
    <x v="8"/>
    <s v="045613002400330201"/>
    <x v="8"/>
    <x v="2"/>
    <s v="SIN DATOS"/>
    <x v="0"/>
    <x v="1"/>
    <x v="3"/>
    <x v="2284"/>
    <s v="0 días 16:20"/>
    <x v="1846"/>
    <x v="1"/>
    <s v="SIN DATO"/>
    <s v="SIN DATO"/>
    <s v="SIN DATO"/>
    <s v="SIN DATO"/>
    <n v="-75.644651089999996"/>
    <n v="6.1752821899999999"/>
    <s v="SUR-ENE"/>
    <x v="0"/>
    <s v="1"/>
    <x v="1"/>
  </r>
  <r>
    <x v="2301"/>
    <x v="1"/>
    <s v="NUEVO"/>
    <s v="ENECNX"/>
    <d v="2026-03-03T16:22:05"/>
    <x v="2286"/>
    <n v="15665121"/>
    <s v="IVAN DARIO VIEIRA"/>
    <s v="SIN DATOS"/>
    <s v="3137468617"/>
    <x v="2288"/>
    <x v="8"/>
    <s v="053728104100940002"/>
    <x v="8"/>
    <x v="3"/>
    <s v="SIN DATOS"/>
    <x v="0"/>
    <x v="1"/>
    <x v="4"/>
    <x v="2285"/>
    <s v="0 días 16:22"/>
    <x v="1847"/>
    <x v="1"/>
    <s v="SIN DATO"/>
    <s v="SIN DATO"/>
    <s v="SIN DATO"/>
    <s v="SIN DATO"/>
    <n v="-75.598838999999998"/>
    <n v="6.2424179999999998"/>
    <s v="SUR-ENE"/>
    <x v="0"/>
    <s v="1"/>
    <x v="1"/>
  </r>
  <r>
    <x v="2302"/>
    <x v="4"/>
    <s v="NUEVO"/>
    <s v="ENEPRE"/>
    <d v="2026-03-03T16:27:14"/>
    <x v="2287"/>
    <n v="1001845806"/>
    <s v="SAMUEL FELIPE QUINTERO LOPEZ"/>
    <s v="SIN DATOS"/>
    <s v="3106609552"/>
    <x v="2289"/>
    <x v="30"/>
    <s v="190042200862200000"/>
    <x v="30"/>
    <x v="10"/>
    <s v="SIN DATOS"/>
    <x v="1"/>
    <x v="1"/>
    <x v="7"/>
    <x v="2286"/>
    <s v="0 días 16:27"/>
    <x v="1848"/>
    <x v="1"/>
    <s v="SIN DATO"/>
    <s v="SIN DATO"/>
    <s v="SIN DATO"/>
    <s v="SIN DATO"/>
    <n v="-75.821542890000003"/>
    <n v="6.4778568400000003"/>
    <s v="SUR-ENE"/>
    <x v="4"/>
    <s v="1"/>
    <x v="1"/>
  </r>
  <r>
    <x v="2303"/>
    <x v="1"/>
    <s v="NUEVO"/>
    <s v="ENECNX"/>
    <d v="2026-03-03T16:28:40"/>
    <x v="2288"/>
    <n v="901923896"/>
    <s v="EMSI ESP"/>
    <s v="SIN DATOS"/>
    <s v="3153493476"/>
    <x v="2290"/>
    <x v="0"/>
    <s v="075413002000810000"/>
    <x v="0"/>
    <x v="3"/>
    <s v="SIN DATOS"/>
    <x v="0"/>
    <x v="1"/>
    <x v="4"/>
    <x v="2287"/>
    <s v="0 días 16:28"/>
    <x v="1849"/>
    <x v="1"/>
    <s v="SIN DATO"/>
    <s v="SIN DATO"/>
    <s v="SIN DATO"/>
    <s v="SIN DATO"/>
    <n v="-75.604906"/>
    <n v="6.169511"/>
    <s v="SUR-ENE"/>
    <x v="0"/>
    <s v="1"/>
    <x v="1"/>
  </r>
  <r>
    <x v="2304"/>
    <x v="0"/>
    <s v="NUEVO"/>
    <s v="ENEDOM"/>
    <d v="2026-03-03T16:28:51"/>
    <x v="2289"/>
    <n v="39404178"/>
    <s v="MARIA EUCARIS CANO CARDONA"/>
    <s v="SIN DATOS"/>
    <s v="3235640165"/>
    <x v="2291"/>
    <x v="8"/>
    <s v="054919009601551180"/>
    <x v="8"/>
    <x v="2"/>
    <s v="SIN DATOS"/>
    <x v="0"/>
    <x v="1"/>
    <x v="3"/>
    <x v="2288"/>
    <s v="0 días 16:28"/>
    <x v="1850"/>
    <x v="1"/>
    <s v="SIN DATO"/>
    <s v="SIN DATO"/>
    <s v="SIN DATO"/>
    <s v="SIN DATO"/>
    <n v="-75.61448"/>
    <n v="6.2690739999999998"/>
    <s v="SUR-ENE"/>
    <x v="0"/>
    <s v="1"/>
    <x v="1"/>
  </r>
  <r>
    <x v="2305"/>
    <x v="0"/>
    <s v="NUEVO"/>
    <s v="ENEDOM"/>
    <d v="2026-03-03T16:29:58"/>
    <x v="2290"/>
    <n v="43526666"/>
    <s v="MARTA ZENELIA ALVAREZ GARCIA"/>
    <s v="SIN DATOS"/>
    <s v="3108392189"/>
    <x v="2292"/>
    <x v="8"/>
    <s v="055025005600510202"/>
    <x v="8"/>
    <x v="2"/>
    <s v="SIN DATOS"/>
    <x v="0"/>
    <x v="1"/>
    <x v="3"/>
    <x v="2289"/>
    <s v="0 días 16:29"/>
    <x v="156"/>
    <x v="1"/>
    <s v="SIN DATO"/>
    <s v="SIN DATO"/>
    <s v="SIN DATO"/>
    <s v="SIN DATO"/>
    <n v="-75.530161480000004"/>
    <n v="6.2364673000000002"/>
    <s v="SUR-ENE"/>
    <x v="0"/>
    <s v="1"/>
    <x v="1"/>
  </r>
  <r>
    <x v="2306"/>
    <x v="1"/>
    <s v="NUEVO"/>
    <s v="ENECNX"/>
    <d v="2026-03-03T16:36:57"/>
    <x v="2291"/>
    <n v="1033648598"/>
    <s v="LEIDY GALEANO MARTINEZ"/>
    <s v="SIN DATOS"/>
    <s v="3122943102"/>
    <x v="2293"/>
    <x v="12"/>
    <s v="190101100039450001"/>
    <x v="13"/>
    <x v="3"/>
    <s v="SIN DATOS"/>
    <x v="0"/>
    <x v="1"/>
    <x v="4"/>
    <x v="2290"/>
    <s v="0 días 16:36"/>
    <x v="1851"/>
    <x v="1"/>
    <s v="SIN DATO"/>
    <s v="SIN DATO"/>
    <s v="SIN DATO"/>
    <s v="SIN DATO"/>
    <n v="-76.017125640000003"/>
    <n v="5.8472477700000001"/>
    <s v="SUR-ENE"/>
    <x v="3"/>
    <s v="1"/>
    <x v="1"/>
  </r>
  <r>
    <x v="2307"/>
    <x v="1"/>
    <s v="NUEVO"/>
    <s v="ENECNX"/>
    <d v="2026-03-03T16:45:26"/>
    <x v="2292"/>
    <n v="1038770706"/>
    <s v="DIANA MARCELA SANCHEZ GOMEZ"/>
    <s v="SIN DATOS"/>
    <s v="3008748413"/>
    <x v="2294"/>
    <x v="85"/>
    <s v="190209200793825001"/>
    <x v="84"/>
    <x v="3"/>
    <s v="SIN DATOS"/>
    <x v="1"/>
    <x v="1"/>
    <x v="4"/>
    <x v="2291"/>
    <s v="0 días 16:45"/>
    <x v="151"/>
    <x v="1"/>
    <s v="SIN DATO"/>
    <s v="SIN DATO"/>
    <s v="SIN DATO"/>
    <s v="SIN DATO"/>
    <n v="-75.914917380000006"/>
    <n v="6.0343962800000002"/>
    <s v="SUR-ENE"/>
    <x v="3"/>
    <s v="1"/>
    <x v="1"/>
  </r>
  <r>
    <x v="2308"/>
    <x v="1"/>
    <s v="NUEVO"/>
    <s v="ENECNX"/>
    <d v="2026-03-03T16:48:53"/>
    <x v="2293"/>
    <n v="8281607"/>
    <s v="HERNAN GUSTAVO CASAS MESA"/>
    <s v="SIN DATOS"/>
    <s v="3194986615"/>
    <x v="2295"/>
    <x v="8"/>
    <s v="052416004000450000"/>
    <x v="8"/>
    <x v="3"/>
    <s v="SIN DATOS"/>
    <x v="0"/>
    <x v="1"/>
    <x v="4"/>
    <x v="2292"/>
    <s v="0 días 16:48"/>
    <x v="155"/>
    <x v="1"/>
    <s v="SIN DATO"/>
    <s v="SIN DATO"/>
    <s v="SIN DATO"/>
    <s v="SIN DATO"/>
    <n v="-75.573241999999993"/>
    <n v="6.2273490000000002"/>
    <s v="SUR-ENE"/>
    <x v="0"/>
    <s v="1"/>
    <x v="1"/>
  </r>
  <r>
    <x v="2309"/>
    <x v="1"/>
    <s v="NUEVO"/>
    <s v="ENECNX"/>
    <d v="2026-03-03T16:55:49"/>
    <x v="2294"/>
    <n v="73582267"/>
    <s v="FRANCISCO ALBEIRO MONTES LOPEZ"/>
    <s v="SIN DATOS"/>
    <s v="3132898124"/>
    <x v="2296"/>
    <x v="4"/>
    <s v="181055424550000000"/>
    <x v="4"/>
    <x v="3"/>
    <s v="SIN DATOS"/>
    <x v="1"/>
    <x v="1"/>
    <x v="4"/>
    <x v="2293"/>
    <s v="0 días 16:55"/>
    <x v="1852"/>
    <x v="1"/>
    <s v="SIN DATO"/>
    <s v="SIN DATO"/>
    <s v="SIN DATO"/>
    <s v="SIN DATO"/>
    <n v="-75.243890480000005"/>
    <n v="6.1766960800000001"/>
    <s v="SUR-ENE"/>
    <x v="1"/>
    <s v="1"/>
    <x v="1"/>
  </r>
  <r>
    <x v="2310"/>
    <x v="0"/>
    <s v="NUEVO"/>
    <s v="ENEDOM"/>
    <d v="2026-03-03T16:55:51"/>
    <x v="2295"/>
    <n v="43711007"/>
    <s v="YURI ANDREA FERNANDEZ PELAEZ"/>
    <s v="SIN DATOS"/>
    <s v="3104049498"/>
    <x v="2297"/>
    <x v="47"/>
    <s v="190029100814025001"/>
    <x v="46"/>
    <x v="2"/>
    <s v="SIN DATOS"/>
    <x v="0"/>
    <x v="1"/>
    <x v="3"/>
    <x v="2294"/>
    <s v="0 días 16:55"/>
    <x v="1853"/>
    <x v="1"/>
    <s v="SIN DATO"/>
    <s v="SIN DATO"/>
    <s v="SIN DATO"/>
    <s v="SIN DATO"/>
    <n v="-75.699458480000004"/>
    <n v="6.0666405900000004"/>
    <s v="SUR-ENE"/>
    <x v="3"/>
    <s v="1"/>
    <x v="1"/>
  </r>
  <r>
    <x v="2311"/>
    <x v="0"/>
    <s v="NUEVO"/>
    <s v="ENEDOM"/>
    <d v="2026-03-03T16:58:39"/>
    <x v="2296"/>
    <n v="1040740066"/>
    <s v="LUISA FERNANDA GAVIRIA MARTINEZ"/>
    <s v="SIN DATOS"/>
    <s v="3045823923"/>
    <x v="2298"/>
    <x v="0"/>
    <s v="073478002000160301"/>
    <x v="0"/>
    <x v="2"/>
    <s v="SIN DATOS"/>
    <x v="0"/>
    <x v="1"/>
    <x v="3"/>
    <x v="2295"/>
    <s v="0 días 16:58"/>
    <x v="270"/>
    <x v="1"/>
    <s v="SIN DATO"/>
    <s v="SIN DATO"/>
    <s v="SIN DATO"/>
    <s v="SIN DATO"/>
    <n v="-75.620576470000003"/>
    <n v="6.1643175499999998"/>
    <s v="SUR-ENE"/>
    <x v="0"/>
    <s v="1"/>
    <x v="1"/>
  </r>
  <r>
    <x v="2312"/>
    <x v="1"/>
    <s v="NUEVO"/>
    <s v="ENECNX"/>
    <d v="2026-03-03T17:01:57"/>
    <x v="2297"/>
    <n v="5581122"/>
    <s v="RAMON SARMIENTO MEJIA"/>
    <s v="SIN DATOS"/>
    <s v="3136556346"/>
    <x v="2299"/>
    <x v="24"/>
    <s v="038621002000090000"/>
    <x v="24"/>
    <x v="3"/>
    <s v="SIN DATOS"/>
    <x v="0"/>
    <x v="1"/>
    <x v="4"/>
    <x v="2296"/>
    <s v="0 días 17:01"/>
    <x v="1854"/>
    <x v="1"/>
    <s v="SIN DATO"/>
    <s v="SIN DATO"/>
    <s v="SIN DATO"/>
    <s v="SIN DATO"/>
    <n v="-75.644267650000003"/>
    <n v="6.1564875399999996"/>
    <s v="SUR-ENE"/>
    <x v="0"/>
    <s v="1"/>
    <x v="1"/>
  </r>
  <r>
    <x v="2313"/>
    <x v="0"/>
    <s v="NUEVO"/>
    <s v="ENEDOM"/>
    <d v="2026-03-03T17:09:16"/>
    <x v="2298"/>
    <n v="43526666"/>
    <s v="MARTA ZENELIA ALVAREZ GARCIA"/>
    <s v="SIN DATOS"/>
    <s v="3108392189"/>
    <x v="2300"/>
    <x v="8"/>
    <s v="055025005600510201"/>
    <x v="8"/>
    <x v="2"/>
    <s v="SIN DATOS"/>
    <x v="0"/>
    <x v="1"/>
    <x v="3"/>
    <x v="2297"/>
    <s v="0 días 17:09"/>
    <x v="578"/>
    <x v="1"/>
    <s v="SIN DATO"/>
    <s v="SIN DATO"/>
    <s v="SIN DATO"/>
    <s v="SIN DATO"/>
    <n v="-75.530161480000004"/>
    <n v="6.2364673000000002"/>
    <s v="SUR-ENE"/>
    <x v="0"/>
    <s v="1"/>
    <x v="1"/>
  </r>
  <r>
    <x v="2314"/>
    <x v="1"/>
    <s v="NUEVO"/>
    <s v="ENECNX"/>
    <d v="2026-03-03T17:10:00"/>
    <x v="2299"/>
    <n v="70907520"/>
    <s v="LUIS GILDARDO JARAMILLO VANEGAS"/>
    <s v="5482234"/>
    <s v="3114051707"/>
    <x v="2301"/>
    <x v="5"/>
    <s v="190439100114165000"/>
    <x v="5"/>
    <x v="3"/>
    <s v="SIN DATOS"/>
    <x v="0"/>
    <x v="1"/>
    <x v="4"/>
    <x v="2298"/>
    <s v="0 días 17:10"/>
    <x v="1066"/>
    <x v="1"/>
    <s v="SIN DATO"/>
    <s v="SIN DATO"/>
    <s v="SIN DATO"/>
    <s v="SIN DATO"/>
    <n v="-75.327252000000001"/>
    <n v="6.1719809999999997"/>
    <s v="SUR-ENE"/>
    <x v="1"/>
    <s v="1"/>
    <x v="1"/>
  </r>
  <r>
    <x v="2315"/>
    <x v="0"/>
    <s v="NUEVO"/>
    <s v="ENEDOM"/>
    <d v="2026-03-03T17:23:56"/>
    <x v="2300"/>
    <n v="1001661073"/>
    <s v="JUAN DANILO GIL BUSTAMANTE"/>
    <s v="SIN DATOS"/>
    <s v="3009849823"/>
    <x v="2302"/>
    <x v="63"/>
    <s v="190642200621258024"/>
    <x v="62"/>
    <x v="2"/>
    <s v="SIN DATOS"/>
    <x v="1"/>
    <x v="1"/>
    <x v="6"/>
    <x v="2299"/>
    <s v="0 días 17:23"/>
    <x v="1855"/>
    <x v="1"/>
    <s v="SIN DATO"/>
    <s v="SIN DATO"/>
    <s v="SIN DATO"/>
    <s v="SIN DATO"/>
    <n v="-75.967543000000006"/>
    <n v="6.0058879999999997"/>
    <s v="SUR-ENE"/>
    <x v="3"/>
    <s v="1"/>
    <x v="1"/>
  </r>
  <r>
    <x v="2316"/>
    <x v="1"/>
    <s v="NUEVO"/>
    <s v="ENECNX"/>
    <d v="2026-03-03T17:26:39"/>
    <x v="2301"/>
    <n v="1037582173"/>
    <s v="CAMILO VELEZ"/>
    <s v="SIN DATOS"/>
    <s v="3104537766"/>
    <x v="2303"/>
    <x v="10"/>
    <s v="021120009008520433"/>
    <x v="10"/>
    <x v="3"/>
    <s v="SIN DATOS"/>
    <x v="0"/>
    <x v="1"/>
    <x v="4"/>
    <x v="2300"/>
    <s v="0 días 17:26"/>
    <x v="1856"/>
    <x v="1"/>
    <s v="SIN DATO"/>
    <s v="SIN DATO"/>
    <s v="SIN DATO"/>
    <s v="SIN DATO"/>
    <n v="-75.561395669999996"/>
    <n v="6.1762663099999999"/>
    <s v="SUR-ENE"/>
    <x v="0"/>
    <s v="1"/>
    <x v="1"/>
  </r>
  <r>
    <x v="2317"/>
    <x v="1"/>
    <s v="NUEVO"/>
    <s v="ENECNX"/>
    <d v="2026-03-03T17:31:25"/>
    <x v="2302"/>
    <n v="1030604698"/>
    <s v="JHOSAFAT HUERTAS PAREJA"/>
    <s v="SIN DATOS"/>
    <s v="3118734326"/>
    <x v="2304"/>
    <x v="40"/>
    <s v="190042200904050000"/>
    <x v="39"/>
    <x v="3"/>
    <s v="SIN DATOS"/>
    <x v="1"/>
    <x v="1"/>
    <x v="4"/>
    <x v="2301"/>
    <s v="0 días 17:31"/>
    <x v="1857"/>
    <x v="1"/>
    <s v="SIN DATO"/>
    <s v="SIN DATO"/>
    <s v="SIN DATO"/>
    <s v="SIN DATO"/>
    <n v="-75.817782579999999"/>
    <n v="6.5170505800000003"/>
    <s v="SUR-ENE"/>
    <x v="4"/>
    <s v="1"/>
    <x v="1"/>
  </r>
  <r>
    <x v="2318"/>
    <x v="1"/>
    <s v="NUEVO"/>
    <s v="ENECNX"/>
    <d v="2026-03-03T17:36:11"/>
    <x v="2303"/>
    <n v="43181844"/>
    <s v="ANA MARIA ECHAVARRIA"/>
    <s v="SIN DATOS"/>
    <s v="3007524342"/>
    <x v="2305"/>
    <x v="30"/>
    <s v="190042200867325000"/>
    <x v="30"/>
    <x v="3"/>
    <s v="SIN DATOS"/>
    <x v="1"/>
    <x v="1"/>
    <x v="4"/>
    <x v="2302"/>
    <s v="0 días 17:36"/>
    <x v="1858"/>
    <x v="1"/>
    <s v="SIN DATO"/>
    <s v="SIN DATO"/>
    <s v="SIN DATO"/>
    <s v="SIN DATO"/>
    <n v="-75.820594"/>
    <n v="6.4834529999999999"/>
    <s v="SUR-ENE"/>
    <x v="4"/>
    <s v="1"/>
    <x v="1"/>
  </r>
  <r>
    <x v="2319"/>
    <x v="1"/>
    <s v="NUEVO"/>
    <s v="ENECNX"/>
    <d v="2026-03-03T17:56:29"/>
    <x v="2304"/>
    <n v="1038408894"/>
    <s v="YEINI YULET GARCIA VARGAS"/>
    <s v="SIN DATOS"/>
    <s v="3145427917"/>
    <x v="2306"/>
    <x v="5"/>
    <s v="190440200911658000"/>
    <x v="5"/>
    <x v="3"/>
    <s v="SIN DATOS"/>
    <x v="1"/>
    <x v="1"/>
    <x v="4"/>
    <x v="2303"/>
    <s v="0 días 17:56"/>
    <x v="1859"/>
    <x v="1"/>
    <s v="SIN DATO"/>
    <s v="SIN DATO"/>
    <s v="SIN DATO"/>
    <s v="SIN DATO"/>
    <n v="-75.303456949999998"/>
    <n v="6.1787434599999997"/>
    <s v="SUR-ENE"/>
    <x v="1"/>
    <s v="1"/>
    <x v="1"/>
  </r>
  <r>
    <x v="2320"/>
    <x v="1"/>
    <s v="NUEVO"/>
    <s v="ENECNX"/>
    <d v="2026-03-03T18:16:11"/>
    <x v="2305"/>
    <n v="42895519"/>
    <s v="MONICA FERNANDEZ"/>
    <s v="SIN DATOS"/>
    <s v="3127679971"/>
    <x v="2307"/>
    <x v="23"/>
    <s v="190617200501770000"/>
    <x v="23"/>
    <x v="3"/>
    <s v="SIN DATOS"/>
    <x v="1"/>
    <x v="1"/>
    <x v="4"/>
    <x v="2304"/>
    <s v="0 días 18:16"/>
    <x v="1860"/>
    <x v="1"/>
    <s v="SIN DATO"/>
    <s v="SIN DATO"/>
    <s v="SIN DATO"/>
    <s v="SIN DATO"/>
    <n v="-75.439126000000002"/>
    <n v="6.1562239999999999"/>
    <s v="SUR-ENE"/>
    <x v="1"/>
    <s v="1"/>
    <x v="1"/>
  </r>
  <r>
    <x v="2321"/>
    <x v="1"/>
    <s v="NUEVO"/>
    <s v="ENECNX"/>
    <d v="2026-03-03T19:10:31"/>
    <x v="2306"/>
    <n v="1037071312"/>
    <s v="HELMER FERNANDO GOMEZ USME"/>
    <s v="SIN DATOS"/>
    <s v="3128433715"/>
    <x v="2308"/>
    <x v="34"/>
    <s v="188024598200000000"/>
    <x v="3"/>
    <x v="3"/>
    <s v="SIN DATOS"/>
    <x v="1"/>
    <x v="1"/>
    <x v="4"/>
    <x v="2305"/>
    <s v="0 días 19:10"/>
    <x v="1861"/>
    <x v="1"/>
    <s v="SIN DATO"/>
    <s v="SIN DATO"/>
    <s v="SIN DATO"/>
    <s v="SIN DATO"/>
    <n v="-75.009095000000002"/>
    <n v="6.3104899999999997"/>
    <s v="SUR-ENE"/>
    <x v="1"/>
    <s v="1"/>
    <x v="1"/>
  </r>
  <r>
    <x v="2322"/>
    <x v="0"/>
    <s v="NUEVO"/>
    <s v="ENEDOM"/>
    <d v="2026-03-03T19:56:26"/>
    <x v="2307"/>
    <n v="71292162"/>
    <s v="YOVANNY ALBERTO CORTES GOMEZ"/>
    <s v="SIN DATOS"/>
    <s v="3006129501"/>
    <x v="2309"/>
    <x v="0"/>
    <s v="073611007000680109"/>
    <x v="0"/>
    <x v="2"/>
    <s v="SIN DATOS"/>
    <x v="0"/>
    <x v="1"/>
    <x v="3"/>
    <x v="2306"/>
    <s v="0 días 19:56"/>
    <x v="1862"/>
    <x v="1"/>
    <s v="SIN DATO"/>
    <s v="SIN DATO"/>
    <s v="SIN DATO"/>
    <s v="SIN DATO"/>
    <n v="-75.636787760000004"/>
    <n v="6.1717927299999999"/>
    <s v="SUR-ENE"/>
    <x v="0"/>
    <s v="1"/>
    <x v="1"/>
  </r>
  <r>
    <x v="2323"/>
    <x v="0"/>
    <s v="NUEVO"/>
    <s v="ENEDOM"/>
    <d v="2026-03-03T21:24:39"/>
    <x v="2308"/>
    <n v="43701809"/>
    <s v="ADRIANA DE JESUS MIRA CARDENAS"/>
    <s v="SIN DATOS"/>
    <s v="3148222054"/>
    <x v="2310"/>
    <x v="8"/>
    <s v="045710600000500201"/>
    <x v="8"/>
    <x v="2"/>
    <s v="SIN DATOS"/>
    <x v="0"/>
    <x v="1"/>
    <x v="3"/>
    <x v="2307"/>
    <s v="0 días 21:24"/>
    <x v="1863"/>
    <x v="1"/>
    <s v="SIN DATO"/>
    <s v="SIN DATO"/>
    <s v="SIN DATO"/>
    <s v="SIN DATO"/>
    <n v="-75.650513439999997"/>
    <n v="6.1762187800000001"/>
    <s v="SUR-ENE"/>
    <x v="0"/>
    <s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DF65F2B-555F-469A-91D4-6CF65536657A}" name="TablaDinámica9" cacheId="3" applyNumberFormats="0" applyBorderFormats="0" applyFontFormats="0" applyPatternFormats="0" applyAlignmentFormats="0" applyWidthHeightFormats="1" dataCaption="Valores" updatedVersion="8" minRefreshableVersion="3" showDrill="0" rowGrandTotals="0" colGrandTotals="0" itemPrintTitles="1" createdVersion="8" indent="0" compact="0" compactData="0" multipleFieldFilters="0">
  <location ref="B23:O2347" firstHeaderRow="1" firstDataRow="1" firstDataCol="14"/>
  <pivotFields count="33">
    <pivotField axis="axisRow" compact="0" outline="0" showAll="0" defaultSubtotal="0">
      <items count="8000">
        <item m="1" x="5006"/>
        <item m="1" x="7256"/>
        <item m="1" x="7492"/>
        <item m="1" x="5353"/>
        <item m="1" x="5001"/>
        <item m="1" x="3436"/>
        <item x="220"/>
        <item m="1" x="6270"/>
        <item m="1" x="5188"/>
        <item m="1" x="7924"/>
        <item m="1" x="6876"/>
        <item m="1" x="7161"/>
        <item m="1" x="6483"/>
        <item m="1" x="6484"/>
        <item m="1" x="7163"/>
        <item m="1" x="6883"/>
        <item x="169"/>
        <item m="1" x="2529"/>
        <item m="1" x="7937"/>
        <item m="1" x="7500"/>
        <item m="1" x="7940"/>
        <item m="1" x="7983"/>
        <item m="1" x="7985"/>
        <item x="158"/>
        <item m="1" x="7939"/>
        <item x="229"/>
        <item x="230"/>
        <item m="1" x="6899"/>
        <item m="1" x="7645"/>
        <item m="1" x="6489"/>
        <item x="234"/>
        <item m="1" x="5570"/>
        <item m="1" x="7622"/>
        <item m="1" x="6870"/>
        <item m="1" x="6478"/>
        <item m="1" x="6900"/>
        <item m="1" x="7261"/>
        <item m="1" x="6901"/>
        <item m="1" x="6752"/>
        <item m="1" x="3071"/>
        <item m="1" x="7507"/>
        <item m="1" x="5195"/>
        <item m="1" x="5018"/>
        <item m="1" x="4860"/>
        <item m="1" x="7445"/>
        <item m="1" x="3807"/>
        <item m="1" x="3808"/>
        <item m="1" x="7646"/>
        <item m="1" x="7647"/>
        <item x="249"/>
        <item m="1" x="7509"/>
        <item m="1" x="7992"/>
        <item m="1" x="5384"/>
        <item x="250"/>
        <item m="1" x="3809"/>
        <item m="1" x="5375"/>
        <item m="1" x="7511"/>
        <item m="1" x="2776"/>
        <item m="1" x="5196"/>
        <item m="1" x="5020"/>
        <item m="1" x="3243"/>
        <item m="1" x="3443"/>
        <item m="1" x="6866"/>
        <item m="1" x="6891"/>
        <item m="1" x="6903"/>
        <item m="1" x="3811"/>
        <item m="1" x="7264"/>
        <item m="1" x="3812"/>
        <item m="1" x="2538"/>
        <item m="1" x="2539"/>
        <item m="1" x="4486"/>
        <item m="1" x="6888"/>
        <item m="1" x="7651"/>
        <item m="1" x="6879"/>
        <item m="1" x="5023"/>
        <item m="1" x="7931"/>
        <item m="1" x="3814"/>
        <item m="1" x="7649"/>
        <item m="1" x="2541"/>
        <item m="1" x="6493"/>
        <item m="1" x="7513"/>
        <item m="1" x="7514"/>
        <item m="1" x="7434"/>
        <item m="1" x="4503"/>
        <item m="1" x="4475"/>
        <item m="1" x="4307"/>
        <item m="1" x="3244"/>
        <item m="1" x="7835"/>
        <item m="1" x="4863"/>
        <item x="274"/>
        <item m="1" x="6687"/>
        <item x="129"/>
        <item m="1" x="4766"/>
        <item m="1" x="7259"/>
        <item m="1" x="6494"/>
        <item m="1" x="3815"/>
        <item m="1" x="5808"/>
        <item m="1" x="6905"/>
        <item x="277"/>
        <item m="1" x="4504"/>
        <item m="1" x="4505"/>
        <item m="1" x="2781"/>
        <item m="1" x="4506"/>
        <item m="1" x="7515"/>
        <item m="1" x="7993"/>
        <item m="1" x="3448"/>
        <item x="279"/>
        <item m="1" x="6272"/>
        <item m="1" x="2542"/>
        <item m="1" x="7625"/>
        <item m="1" x="5564"/>
        <item m="1" x="6754"/>
        <item m="1" x="6880"/>
        <item m="1" x="5654"/>
        <item m="1" x="7171"/>
        <item x="284"/>
        <item m="1" x="3074"/>
        <item m="1" x="5810"/>
        <item x="289"/>
        <item m="1" x="6488"/>
        <item x="295"/>
        <item m="1" x="4507"/>
        <item m="1" x="7517"/>
        <item x="297"/>
        <item m="1" x="7265"/>
        <item m="1" x="7518"/>
        <item m="1" x="7628"/>
        <item m="1" x="7266"/>
        <item m="1" x="7267"/>
        <item m="1" x="3248"/>
        <item m="1" x="7995"/>
        <item x="298"/>
        <item m="1" x="2528"/>
        <item x="292"/>
        <item m="1" x="4866"/>
        <item m="1" x="6907"/>
        <item m="1" x="4508"/>
        <item m="1" x="6908"/>
        <item m="1" x="6909"/>
        <item m="1" x="5025"/>
        <item m="1" x="5814"/>
        <item m="1" x="6499"/>
        <item m="1" x="5656"/>
        <item m="1" x="5815"/>
        <item m="1" x="5393"/>
        <item m="1" x="6910"/>
        <item m="1" x="6500"/>
        <item m="1" x="7251"/>
        <item x="312"/>
        <item m="1" x="7520"/>
        <item m="1" x="7521"/>
        <item m="1" x="5002"/>
        <item m="1" x="2768"/>
        <item m="1" x="5568"/>
        <item m="1" x="5572"/>
        <item m="1" x="3075"/>
        <item m="1" x="7652"/>
        <item m="1" x="4510"/>
        <item x="316"/>
        <item m="1" x="7837"/>
        <item m="1" x="7653"/>
        <item x="317"/>
        <item m="1" x="7997"/>
        <item x="318"/>
        <item m="1" x="3076"/>
        <item m="1" x="6501"/>
        <item m="1" x="6038"/>
        <item m="1" x="6911"/>
        <item m="1" x="4851"/>
        <item x="176"/>
        <item m="1" x="4865"/>
        <item m="1" x="5024"/>
        <item m="1" x="7996"/>
        <item m="1" x="5154"/>
        <item m="1" x="5657"/>
        <item m="1" x="5818"/>
        <item m="1" x="3544"/>
        <item m="1" x="7446"/>
        <item m="1" x="6699"/>
        <item m="1" x="7654"/>
        <item m="1" x="2342"/>
        <item x="93"/>
        <item m="1" x="5640"/>
        <item x="180"/>
        <item m="1" x="3228"/>
        <item m="1" x="2543"/>
        <item m="1" x="6755"/>
        <item m="1" x="5819"/>
        <item m="1" x="7998"/>
        <item x="322"/>
        <item m="1" x="7655"/>
        <item m="1" x="2364"/>
        <item m="1" x="3078"/>
        <item m="1" x="2784"/>
        <item m="1" x="5198"/>
        <item m="1" x="7268"/>
        <item m="1" x="7522"/>
        <item m="1" x="7523"/>
        <item x="331"/>
        <item m="1" x="7271"/>
        <item x="332"/>
        <item m="1" x="7162"/>
        <item m="1" x="7938"/>
        <item m="1" x="7272"/>
        <item x="39"/>
        <item m="1" x="2510"/>
        <item m="1" x="4303"/>
        <item x="145"/>
        <item x="175"/>
        <item m="1" x="2544"/>
        <item m="1" x="2366"/>
        <item m="1" x="7999"/>
        <item m="1" x="4512"/>
        <item m="1" x="4514"/>
        <item x="337"/>
        <item m="1" x="7172"/>
        <item m="1" x="3819"/>
        <item m="1" x="3820"/>
        <item m="1" x="6486"/>
        <item x="341"/>
        <item x="342"/>
        <item m="1" x="7525"/>
        <item m="1" x="5637"/>
        <item m="1" x="4319"/>
        <item m="1" x="6912"/>
        <item m="1" x="7524"/>
        <item m="1" x="7838"/>
        <item m="1" x="5659"/>
        <item m="1" x="6502"/>
        <item m="1" x="7657"/>
        <item m="1" x="5397"/>
        <item x="347"/>
        <item m="1" x="3693"/>
        <item m="1" x="7839"/>
        <item m="1" x="2546"/>
        <item m="1" x="7658"/>
        <item m="1" x="7840"/>
        <item m="1" x="2547"/>
        <item m="1" x="7526"/>
        <item m="1" x="7527"/>
        <item m="1" x="7528"/>
        <item m="1" x="7659"/>
        <item m="1" x="7630"/>
        <item m="1" x="5003"/>
        <item m="1" x="7656"/>
        <item m="1" x="4515"/>
        <item x="354"/>
        <item m="1" x="5820"/>
        <item m="1" x="5573"/>
        <item m="1" x="7173"/>
        <item m="1" x="6914"/>
        <item x="356"/>
        <item m="1" x="7273"/>
        <item m="1" x="7274"/>
        <item m="1" x="7529"/>
        <item m="1" x="7660"/>
        <item m="1" x="2786"/>
        <item m="1" x="3821"/>
        <item m="1" x="7447"/>
        <item m="1" x="4516"/>
        <item m="1" x="7661"/>
        <item m="1" x="7826"/>
        <item m="1" x="7275"/>
        <item m="1" x="2369"/>
        <item m="1" x="7530"/>
        <item m="1" x="4870"/>
        <item m="1" x="7174"/>
        <item m="1" x="3824"/>
        <item m="1" x="7448"/>
        <item x="8"/>
        <item m="1" x="5368"/>
        <item m="1" x="2344"/>
        <item m="1" x="7623"/>
        <item x="163"/>
        <item m="1" x="2770"/>
        <item x="346"/>
        <item m="1" x="6913"/>
        <item m="1" x="5398"/>
        <item m="1" x="5660"/>
        <item m="1" x="2787"/>
        <item m="1" x="7118"/>
        <item m="1" x="5574"/>
        <item m="1" x="6465"/>
        <item m="1" x="4478"/>
        <item m="1" x="5790"/>
        <item m="1" x="7627"/>
        <item m="1" x="6873"/>
        <item x="149"/>
        <item m="1" x="5192"/>
        <item m="1" x="2368"/>
        <item m="1" x="4222"/>
        <item m="1" x="4223"/>
        <item m="1" x="3825"/>
        <item m="1" x="3252"/>
        <item m="1" x="6772"/>
        <item m="1" x="7277"/>
        <item m="1" x="7175"/>
        <item m="1" x="7662"/>
        <item m="1" x="6917"/>
        <item m="1" x="3208"/>
        <item x="64"/>
        <item m="1" x="6915"/>
        <item m="1" x="3251"/>
        <item m="1" x="6919"/>
        <item m="1" x="7278"/>
        <item m="1" x="5030"/>
        <item m="1" x="7279"/>
        <item m="1" x="3253"/>
        <item m="1" x="7663"/>
        <item m="1" x="6774"/>
        <item m="1" x="4872"/>
        <item m="1" x="7531"/>
        <item m="1" x="6920"/>
        <item m="1" x="6775"/>
        <item m="1" x="6776"/>
        <item m="1" x="7260"/>
        <item m="1" x="6918"/>
        <item m="1" x="6773"/>
        <item m="1" x="4521"/>
        <item m="1" x="6710"/>
        <item m="1" x="5400"/>
        <item m="1" x="7449"/>
        <item m="1" x="7664"/>
        <item m="1" x="6503"/>
        <item m="1" x="6504"/>
        <item x="367"/>
        <item m="1" x="6505"/>
        <item m="1" x="7280"/>
        <item m="1" x="5401"/>
        <item m="1" x="3826"/>
        <item m="1" x="6506"/>
        <item m="1" x="2508"/>
        <item m="1" x="2509"/>
        <item m="1" x="4853"/>
        <item m="1" x="3416"/>
        <item m="1" x="3250"/>
        <item m="1" x="6916"/>
        <item m="1" x="5575"/>
        <item m="1" x="2788"/>
        <item m="1" x="2789"/>
        <item x="372"/>
        <item m="1" x="4522"/>
        <item m="1" x="4523"/>
        <item m="1" x="6040"/>
        <item m="1" x="6507"/>
        <item m="1" x="7485"/>
        <item m="1" x="6468"/>
        <item m="1" x="7928"/>
        <item m="1" x="3254"/>
        <item x="376"/>
        <item m="1" x="6273"/>
        <item x="378"/>
        <item m="1" x="6508"/>
        <item m="1" x="6778"/>
        <item m="1" x="7532"/>
        <item m="1" x="6921"/>
        <item m="1" x="6922"/>
        <item m="1" x="7282"/>
        <item m="1" x="7533"/>
        <item m="1" x="6509"/>
        <item m="1" x="3688"/>
        <item m="1" x="5371"/>
        <item m="1" x="7933"/>
        <item x="375"/>
        <item m="1" x="7281"/>
        <item m="1" x="6041"/>
        <item m="1" x="5031"/>
        <item m="1" x="7665"/>
        <item m="1" x="6042"/>
        <item m="1" x="6043"/>
        <item m="1" x="3696"/>
        <item m="1" x="6044"/>
        <item m="1" x="7666"/>
        <item m="1" x="7844"/>
        <item m="1" x="7283"/>
        <item m="1" x="7667"/>
        <item m="1" x="7669"/>
        <item m="1" x="7670"/>
        <item m="1" x="6510"/>
        <item m="1" x="7849"/>
        <item m="1" x="5822"/>
        <item x="89"/>
        <item m="1" x="4492"/>
        <item m="1" x="5821"/>
        <item m="1" x="6779"/>
        <item m="1" x="7854"/>
        <item m="1" x="5662"/>
        <item m="1" x="7176"/>
        <item m="1" x="5823"/>
        <item m="1" x="6924"/>
        <item m="1" x="5824"/>
        <item m="1" x="5825"/>
        <item m="1" x="5826"/>
        <item m="1" x="6925"/>
        <item m="1" x="6294"/>
        <item m="1" x="3570"/>
        <item m="1" x="3571"/>
        <item m="1" x="6295"/>
        <item m="1" x="3080"/>
        <item m="1" x="5664"/>
        <item m="1" x="7177"/>
        <item m="1" x="5665"/>
        <item m="1" x="5827"/>
        <item m="1" x="5828"/>
        <item m="1" x="5829"/>
        <item m="1" x="5402"/>
        <item x="388"/>
        <item m="1" x="4875"/>
        <item x="391"/>
        <item m="1" x="5403"/>
        <item m="1" x="5830"/>
        <item m="1" x="7673"/>
        <item m="1" x="7617"/>
        <item m="1" x="5361"/>
        <item m="1" x="7921"/>
        <item m="1" x="7925"/>
        <item m="1" x="2345"/>
        <item m="1" x="7487"/>
        <item m="1" x="7827"/>
        <item m="1" x="2523"/>
        <item m="1" x="7488"/>
        <item m="1" x="7929"/>
        <item x="170"/>
        <item m="1" x="7634"/>
        <item m="1" x="7255"/>
        <item m="1" x="7636"/>
        <item m="1" x="7637"/>
        <item m="1" x="7932"/>
        <item m="1" x="7638"/>
        <item m="1" x="7639"/>
        <item m="1" x="7934"/>
        <item m="1" x="7935"/>
        <item m="1" x="7936"/>
        <item m="1" x="4524"/>
        <item x="379"/>
        <item m="1" x="5156"/>
        <item m="1" x="7841"/>
        <item m="1" x="7842"/>
        <item m="1" x="3079"/>
        <item m="1" x="7843"/>
        <item m="1" x="7845"/>
        <item m="1" x="7846"/>
        <item m="1" x="7668"/>
        <item m="1" x="4874"/>
        <item m="1" x="7847"/>
        <item m="1" x="7848"/>
        <item m="1" x="7850"/>
        <item m="1" x="7851"/>
        <item m="1" x="7852"/>
        <item m="1" x="7853"/>
        <item m="1" x="5663"/>
        <item m="1" x="2550"/>
        <item x="387"/>
        <item m="1" x="7855"/>
        <item m="1" x="7856"/>
        <item m="1" x="7857"/>
        <item m="1" x="2551"/>
        <item m="1" x="7671"/>
        <item m="1" x="7858"/>
        <item m="1" x="7859"/>
        <item m="1" x="7672"/>
        <item m="1" x="7860"/>
        <item m="1" x="7861"/>
        <item m="1" x="7862"/>
        <item m="1" x="2370"/>
        <item m="1" x="4876"/>
        <item m="1" x="6780"/>
        <item m="1" x="6926"/>
        <item m="1" x="7284"/>
        <item m="1" x="7534"/>
        <item m="1" x="5404"/>
        <item m="1" x="5405"/>
        <item m="1" x="5576"/>
        <item m="1" x="7535"/>
        <item m="1" x="7536"/>
        <item m="1" x="7537"/>
        <item m="1" x="7538"/>
        <item m="1" x="7539"/>
        <item m="1" x="5577"/>
        <item m="1" x="7674"/>
        <item m="1" x="5578"/>
        <item m="1" x="7863"/>
        <item m="1" x="7450"/>
        <item m="1" x="6296"/>
        <item m="1" x="7540"/>
        <item m="1" x="6511"/>
        <item m="1" x="7541"/>
        <item m="1" x="7285"/>
        <item x="392"/>
        <item m="1" x="7675"/>
        <item m="1" x="5407"/>
        <item m="1" x="5831"/>
        <item m="1" x="5832"/>
        <item m="1" x="6927"/>
        <item m="1" x="3698"/>
        <item m="1" x="5408"/>
        <item m="1" x="4473"/>
        <item m="1" x="6869"/>
        <item m="1" x="6490"/>
        <item m="1" x="6928"/>
        <item m="1" x="5409"/>
        <item m="1" x="7677"/>
        <item m="1" x="5410"/>
        <item m="1" x="7678"/>
        <item m="1" x="7287"/>
        <item m="1" x="7679"/>
        <item m="1" x="7864"/>
        <item m="1" x="7681"/>
        <item m="1" x="6781"/>
        <item m="1" x="7451"/>
        <item m="1" x="3827"/>
        <item m="1" x="3255"/>
        <item m="1" x="6297"/>
        <item m="1" x="7865"/>
        <item m="1" x="2371"/>
        <item m="1" x="7806"/>
        <item x="384"/>
        <item m="1" x="5406"/>
        <item m="1" x="6512"/>
        <item m="1" x="3572"/>
        <item m="1" x="3828"/>
        <item m="1" x="3700"/>
        <item m="1" x="7683"/>
        <item m="1" x="3701"/>
        <item m="1" x="7684"/>
        <item m="1" x="7291"/>
        <item m="1" x="3702"/>
        <item m="1" x="3703"/>
        <item x="399"/>
        <item x="401"/>
        <item m="1" x="7154"/>
        <item m="1" x="4483"/>
        <item m="1" x="4857"/>
        <item m="1" x="7831"/>
        <item m="1" x="2362"/>
        <item x="221"/>
        <item x="222"/>
        <item m="1" x="4858"/>
        <item m="1" x="5661"/>
        <item m="1" x="6777"/>
        <item x="380"/>
        <item m="1" x="6923"/>
        <item x="381"/>
        <item m="1" x="6274"/>
        <item m="1" x="6275"/>
        <item m="1" x="6276"/>
        <item m="1" x="6277"/>
        <item m="1" x="6278"/>
        <item m="1" x="6279"/>
        <item m="1" x="6280"/>
        <item m="1" x="6281"/>
        <item m="1" x="6282"/>
        <item m="1" x="6283"/>
        <item m="1" x="6284"/>
        <item m="1" x="6285"/>
        <item m="1" x="6286"/>
        <item m="1" x="6287"/>
        <item m="1" x="6288"/>
        <item m="1" x="6289"/>
        <item m="1" x="6290"/>
        <item m="1" x="6291"/>
        <item m="1" x="6292"/>
        <item m="1" x="6293"/>
        <item m="1" x="4320"/>
        <item m="1" x="7288"/>
        <item m="1" x="3081"/>
        <item m="1" x="5032"/>
        <item x="398"/>
        <item m="1" x="5033"/>
        <item x="400"/>
        <item m="1" x="6298"/>
        <item x="403"/>
        <item x="404"/>
        <item m="1" x="5200"/>
        <item m="1" x="5035"/>
        <item m="1" x="5036"/>
        <item m="1" x="7452"/>
        <item m="1" x="5037"/>
        <item m="1" x="5038"/>
        <item m="1" x="7866"/>
        <item m="1" x="7298"/>
        <item x="408"/>
        <item m="1" x="5411"/>
        <item m="1" x="7829"/>
        <item m="1" x="7930"/>
        <item m="1" x="7632"/>
        <item m="1" x="3806"/>
        <item x="406"/>
        <item x="407"/>
        <item m="1" x="5834"/>
        <item m="1" x="3705"/>
        <item m="1" x="5412"/>
        <item m="1" x="7300"/>
        <item m="1" x="5413"/>
        <item m="1" x="7453"/>
        <item m="1" x="4877"/>
        <item m="1" x="7868"/>
        <item m="1" x="5039"/>
        <item m="1" x="4526"/>
        <item m="1" x="5040"/>
        <item m="1" x="3706"/>
        <item x="411"/>
        <item m="1" x="7688"/>
        <item m="1" x="7304"/>
        <item m="1" x="3573"/>
        <item m="1" x="5414"/>
        <item m="1" x="7454"/>
        <item m="1" x="7235"/>
        <item m="1" x="7236"/>
        <item m="1" x="7245"/>
        <item x="73"/>
        <item x="74"/>
        <item m="1" x="7153"/>
        <item m="1" x="6744"/>
        <item m="1" x="7247"/>
        <item x="131"/>
        <item m="1" x="7258"/>
        <item m="1" x="7168"/>
        <item m="1" x="7494"/>
        <item m="1" x="7495"/>
        <item m="1" x="2772"/>
        <item m="1" x="7542"/>
        <item m="1" x="7676"/>
        <item m="1" x="7680"/>
        <item m="1" x="5157"/>
        <item m="1" x="7543"/>
        <item m="1" x="7544"/>
        <item m="1" x="7292"/>
        <item m="1" x="5034"/>
        <item m="1" x="7295"/>
        <item x="405"/>
        <item m="1" x="7296"/>
        <item m="1" x="2557"/>
        <item x="410"/>
        <item m="1" x="6304"/>
        <item m="1" x="6305"/>
        <item m="1" x="6306"/>
        <item m="1" x="6307"/>
        <item m="1" x="6308"/>
        <item m="1" x="6309"/>
        <item m="1" x="6310"/>
        <item m="1" x="6311"/>
        <item m="1" x="6312"/>
        <item m="1" x="6313"/>
        <item m="1" x="6314"/>
        <item m="1" x="6315"/>
        <item m="1" x="6316"/>
        <item m="1" x="6317"/>
        <item m="1" x="6318"/>
        <item m="1" x="6319"/>
        <item m="1" x="6320"/>
        <item m="1" x="6321"/>
        <item m="1" x="6322"/>
        <item m="1" x="6323"/>
        <item m="1" x="6324"/>
        <item m="1" x="5201"/>
        <item x="413"/>
        <item m="1" x="7180"/>
        <item x="414"/>
        <item m="1" x="7690"/>
        <item m="1" x="7691"/>
        <item m="1" x="7616"/>
        <item x="14"/>
        <item m="1" x="4995"/>
        <item x="82"/>
        <item m="1" x="7489"/>
        <item x="159"/>
        <item m="1" x="7254"/>
        <item m="1" x="6037"/>
        <item m="1" x="7286"/>
        <item m="1" x="2790"/>
        <item m="1" x="7289"/>
        <item m="1" x="7682"/>
        <item m="1" x="7290"/>
        <item m="1" x="7178"/>
        <item m="1" x="7685"/>
        <item m="1" x="7293"/>
        <item x="402"/>
        <item m="1" x="7294"/>
        <item m="1" x="6513"/>
        <item m="1" x="7686"/>
        <item m="1" x="7687"/>
        <item m="1" x="7297"/>
        <item m="1" x="7545"/>
        <item m="1" x="7299"/>
        <item m="1" x="7301"/>
        <item m="1" x="6929"/>
        <item m="1" x="7302"/>
        <item m="1" x="4525"/>
        <item m="1" x="6514"/>
        <item m="1" x="7179"/>
        <item m="1" x="7124"/>
        <item m="1" x="7125"/>
        <item m="1" x="7689"/>
        <item m="1" x="6787"/>
        <item m="1" x="6931"/>
        <item m="1" x="6932"/>
        <item m="1" x="4527"/>
        <item m="1" x="4878"/>
        <item m="1" x="6325"/>
        <item m="1" x="7306"/>
        <item m="1" x="4529"/>
        <item m="1" x="7127"/>
        <item m="1" x="4530"/>
        <item m="1" x="4531"/>
        <item m="1" x="7307"/>
        <item m="1" x="5041"/>
        <item m="1" x="6934"/>
        <item m="1" x="5835"/>
        <item m="1" x="4532"/>
        <item m="1" x="4533"/>
        <item m="1" x="7308"/>
        <item m="1" x="4879"/>
        <item m="1" x="2347"/>
        <item m="1" x="2348"/>
        <item m="1" x="6745"/>
        <item m="1" x="6480"/>
        <item m="1" x="6746"/>
        <item m="1" x="3068"/>
        <item m="1" x="7984"/>
        <item m="1" x="6930"/>
        <item m="1" x="3256"/>
        <item m="1" x="7869"/>
        <item m="1" x="7870"/>
        <item m="1" x="7693"/>
        <item m="1" x="7694"/>
        <item m="1" x="3829"/>
        <item m="1" x="5666"/>
        <item m="1" x="4534"/>
        <item m="1" x="7309"/>
        <item m="1" x="4880"/>
        <item m="1" x="7310"/>
        <item x="420"/>
        <item m="1" x="7311"/>
        <item m="1" x="7697"/>
        <item m="1" x="3708"/>
        <item m="1" x="5202"/>
        <item x="421"/>
        <item m="1" x="4322"/>
        <item m="1" x="5042"/>
        <item m="1" x="3830"/>
        <item m="1" x="6945"/>
        <item m="1" x="5836"/>
        <item m="1" x="6791"/>
        <item m="1" x="5415"/>
        <item m="1" x="6947"/>
        <item m="1" x="4535"/>
        <item x="18"/>
        <item m="1" x="7243"/>
        <item m="1" x="6460"/>
        <item m="1" x="3791"/>
        <item m="1" x="3792"/>
        <item x="95"/>
        <item m="1" x="7633"/>
        <item x="182"/>
        <item m="1" x="7493"/>
        <item m="1" x="7833"/>
        <item m="1" x="7989"/>
        <item m="1" x="7990"/>
        <item m="1" x="7991"/>
        <item m="1" x="6902"/>
        <item m="1" x="5021"/>
        <item m="1" x="7834"/>
        <item m="1" x="4871"/>
        <item m="1" x="4873"/>
        <item m="1" x="3699"/>
        <item m="1" x="7867"/>
        <item m="1" x="7303"/>
        <item x="412"/>
        <item m="1" x="6515"/>
        <item m="1" x="7126"/>
        <item m="1" x="7692"/>
        <item m="1" x="4528"/>
        <item m="1" x="6938"/>
        <item m="1" x="6940"/>
        <item m="1" x="4224"/>
        <item m="1" x="6944"/>
        <item m="1" x="6790"/>
        <item m="1" x="6792"/>
        <item m="1" x="6793"/>
        <item m="1" x="5043"/>
        <item m="1" x="7312"/>
        <item m="1" x="4536"/>
        <item m="1" x="6522"/>
        <item m="1" x="4323"/>
        <item m="1" x="4225"/>
        <item m="1" x="7874"/>
        <item m="1" x="7875"/>
        <item m="1" x="7700"/>
        <item x="424"/>
        <item m="1" x="7701"/>
        <item m="1" x="7703"/>
        <item m="1" x="6523"/>
        <item m="1" x="6948"/>
        <item m="1" x="3831"/>
        <item m="1" x="5044"/>
        <item m="1" x="7704"/>
        <item m="1" x="5203"/>
        <item m="1" x="6524"/>
        <item m="1" x="6525"/>
        <item m="1" x="4324"/>
        <item m="1" x="7248"/>
        <item m="1" x="5796"/>
        <item m="1" x="7696"/>
        <item m="1" x="7546"/>
        <item m="1" x="7313"/>
        <item m="1" x="7314"/>
        <item m="1" x="7315"/>
        <item m="1" x="7705"/>
        <item x="428"/>
        <item m="1" x="5842"/>
        <item m="1" x="3833"/>
        <item m="1" x="3834"/>
        <item x="432"/>
        <item m="1" x="3835"/>
        <item m="1" x="3836"/>
        <item m="1" x="6795"/>
        <item m="1" x="3837"/>
        <item m="1" x="2505"/>
        <item m="1" x="5782"/>
        <item m="1" x="7823"/>
        <item m="1" x="5784"/>
        <item x="33"/>
        <item m="1" x="7481"/>
        <item m="1" x="6263"/>
        <item m="1" x="6868"/>
        <item m="1" x="6688"/>
        <item m="1" x="5788"/>
        <item m="1" x="5789"/>
        <item m="1" x="7824"/>
        <item m="1" x="7825"/>
        <item x="101"/>
        <item m="1" x="7486"/>
        <item m="1" x="7159"/>
        <item m="1" x="2521"/>
        <item m="1" x="4487"/>
        <item m="1" x="7491"/>
        <item m="1" x="6033"/>
        <item m="1" x="2354"/>
        <item m="1" x="4491"/>
        <item m="1" x="6266"/>
        <item m="1" x="5799"/>
        <item m="1" x="6487"/>
        <item m="1" x="6268"/>
        <item m="1" x="6269"/>
        <item x="194"/>
        <item m="1" x="5801"/>
        <item m="1" x="7641"/>
        <item m="1" x="7642"/>
        <item m="1" x="7497"/>
        <item m="1" x="7498"/>
        <item m="1" x="7499"/>
        <item m="1" x="6896"/>
        <item m="1" x="6271"/>
        <item m="1" x="4868"/>
        <item m="1" x="6039"/>
        <item x="416"/>
        <item m="1" x="6788"/>
        <item m="1" x="7305"/>
        <item m="1" x="3082"/>
        <item m="1" x="3083"/>
        <item m="1" x="6933"/>
        <item m="1" x="7181"/>
        <item x="417"/>
        <item m="1" x="6935"/>
        <item m="1" x="6516"/>
        <item m="1" x="6517"/>
        <item m="1" x="4321"/>
        <item m="1" x="6789"/>
        <item x="419"/>
        <item m="1" x="6936"/>
        <item m="1" x="6937"/>
        <item m="1" x="6939"/>
        <item m="1" x="7182"/>
        <item m="1" x="7871"/>
        <item m="1" x="7872"/>
        <item m="1" x="6518"/>
        <item m="1" x="6519"/>
        <item m="1" x="6520"/>
        <item m="1" x="3084"/>
        <item m="1" x="6941"/>
        <item m="1" x="7695"/>
        <item m="1" x="7873"/>
        <item m="1" x="7183"/>
        <item m="1" x="6942"/>
        <item m="1" x="6943"/>
        <item m="1" x="6521"/>
        <item m="1" x="2791"/>
        <item m="1" x="6946"/>
        <item m="1" x="7455"/>
        <item m="1" x="6714"/>
        <item m="1" x="7184"/>
        <item m="1" x="6326"/>
        <item m="1" x="7547"/>
        <item m="1" x="7698"/>
        <item m="1" x="6327"/>
        <item m="1" x="7548"/>
        <item m="1" x="7699"/>
        <item m="1" x="3085"/>
        <item m="1" x="6045"/>
        <item m="1" x="6328"/>
        <item m="1" x="7549"/>
        <item m="1" x="6329"/>
        <item m="1" x="6046"/>
        <item m="1" x="5837"/>
        <item m="1" x="3832"/>
        <item m="1" x="5838"/>
        <item m="1" x="7550"/>
        <item m="1" x="5839"/>
        <item m="1" x="5840"/>
        <item m="1" x="7551"/>
        <item m="1" x="7552"/>
        <item m="1" x="5841"/>
        <item m="1" x="5843"/>
        <item m="1" x="7807"/>
        <item m="1" x="5580"/>
        <item m="1" x="5844"/>
        <item m="1" x="7553"/>
        <item m="1" x="5845"/>
        <item m="1" x="7554"/>
        <item m="1" x="7555"/>
        <item m="1" x="4881"/>
        <item m="1" x="7556"/>
        <item m="1" x="5846"/>
        <item m="1" x="7557"/>
        <item m="1" x="5847"/>
        <item m="1" x="5848"/>
        <item m="1" x="5849"/>
        <item m="1" x="3838"/>
        <item m="1" x="3257"/>
        <item m="1" x="5850"/>
        <item m="1" x="7808"/>
        <item m="1" x="5851"/>
        <item x="433"/>
        <item m="1" x="6047"/>
        <item m="1" x="3709"/>
        <item m="1" x="6527"/>
        <item m="1" x="7876"/>
        <item m="1" x="3575"/>
        <item m="1" x="6796"/>
        <item m="1" x="6528"/>
        <item m="1" x="6529"/>
        <item m="1" x="7877"/>
        <item m="1" x="3839"/>
        <item m="1" x="7707"/>
        <item m="1" x="2560"/>
        <item m="1" x="5045"/>
        <item m="1" x="6797"/>
        <item m="1" x="4537"/>
        <item m="1" x="3576"/>
        <item m="1" x="6531"/>
        <item m="1" x="3840"/>
        <item m="1" x="7456"/>
        <item m="1" x="3404"/>
        <item m="1" x="7619"/>
        <item m="1" x="5786"/>
        <item m="1" x="7624"/>
        <item m="1" x="2360"/>
        <item m="1" x="7702"/>
        <item m="1" x="2326"/>
        <item x="429"/>
        <item m="1" x="5579"/>
        <item x="430"/>
        <item m="1" x="3710"/>
        <item m="1" x="7706"/>
        <item m="1" x="7318"/>
        <item m="1" x="4226"/>
        <item x="434"/>
        <item m="1" x="7708"/>
        <item x="435"/>
        <item m="1" x="7878"/>
        <item m="1" x="7879"/>
        <item m="1" x="7880"/>
        <item m="1" x="7881"/>
        <item m="1" x="6330"/>
        <item x="439"/>
        <item m="1" x="7709"/>
        <item m="1" x="6331"/>
        <item m="1" x="3258"/>
        <item m="1" x="3841"/>
        <item m="1" x="3259"/>
        <item m="1" x="6332"/>
        <item x="440"/>
        <item m="1" x="7710"/>
        <item m="1" x="7321"/>
        <item m="1" x="7883"/>
        <item m="1" x="5671"/>
        <item m="1" x="3842"/>
        <item m="1" x="7186"/>
        <item m="1" x="4538"/>
        <item x="441"/>
        <item m="1" x="3843"/>
        <item m="1" x="5204"/>
        <item m="1" x="7884"/>
        <item m="1" x="7885"/>
        <item m="1" x="3056"/>
        <item m="1" x="6865"/>
        <item m="1" x="6881"/>
        <item m="1" x="5794"/>
        <item m="1" x="5798"/>
        <item m="1" x="7510"/>
        <item m="1" x="7128"/>
        <item m="1" x="5416"/>
        <item m="1" x="6949"/>
        <item m="1" x="5669"/>
        <item m="1" x="2372"/>
        <item m="1" x="7809"/>
        <item m="1" x="6950"/>
        <item m="1" x="6951"/>
        <item m="1" x="6952"/>
        <item m="1" x="6953"/>
        <item m="1" x="6954"/>
        <item x="442"/>
        <item x="443"/>
        <item m="1" x="5859"/>
        <item x="444"/>
        <item m="1" x="5421"/>
        <item m="1" x="6533"/>
        <item m="1" x="3577"/>
        <item m="1" x="7325"/>
        <item m="1" x="7326"/>
        <item m="1" x="3260"/>
        <item m="1" x="6534"/>
        <item m="1" x="5677"/>
        <item m="1" x="7886"/>
        <item m="1" x="5861"/>
        <item m="1" x="7563"/>
        <item m="1" x="5423"/>
        <item m="1" x="4539"/>
        <item m="1" x="7328"/>
        <item m="1" x="3844"/>
        <item m="1" x="7712"/>
        <item m="1" x="5862"/>
        <item m="1" x="3845"/>
        <item m="1" x="7887"/>
        <item m="1" x="7329"/>
        <item m="1" x="3846"/>
        <item m="1" x="5863"/>
        <item m="1" x="5864"/>
        <item m="1" x="3263"/>
        <item m="1" x="7888"/>
        <item m="1" x="3087"/>
        <item m="1" x="5865"/>
        <item m="1" x="7889"/>
        <item m="1" x="7890"/>
        <item m="1" x="3088"/>
        <item m="1" x="7891"/>
        <item m="1" x="5866"/>
        <item m="1" x="3089"/>
        <item m="1" x="5867"/>
        <item m="1" x="3264"/>
        <item m="1" x="3847"/>
        <item m="1" x="5868"/>
        <item m="1" x="7892"/>
        <item m="1" x="4326"/>
        <item m="1" x="6798"/>
        <item m="1" x="6799"/>
        <item m="1" x="7564"/>
        <item m="1" x="7565"/>
        <item m="1" x="7713"/>
        <item m="1" x="7923"/>
        <item m="1" x="7927"/>
        <item m="1" x="7828"/>
        <item m="1" x="7830"/>
        <item m="1" x="3265"/>
        <item m="1" x="6335"/>
        <item m="1" x="7894"/>
        <item m="1" x="5046"/>
        <item m="1" x="7895"/>
        <item m="1" x="3090"/>
        <item m="1" x="7714"/>
        <item m="1" x="7810"/>
        <item m="1" x="5869"/>
        <item m="1" x="7568"/>
        <item m="1" x="7811"/>
        <item m="1" x="3579"/>
        <item m="1" x="7896"/>
        <item m="1" x="6535"/>
        <item x="448"/>
        <item m="1" x="7897"/>
        <item m="1" x="5681"/>
        <item m="1" x="6536"/>
        <item x="20"/>
        <item m="1" x="5563"/>
        <item m="1" x="5189"/>
        <item m="1" x="7621"/>
        <item m="1" x="6739"/>
        <item x="75"/>
        <item m="1" x="6867"/>
        <item m="1" x="5370"/>
        <item m="1" x="5565"/>
        <item m="1" x="7156"/>
        <item m="1" x="3061"/>
        <item m="1" x="7629"/>
        <item m="1" x="5567"/>
        <item m="1" x="7250"/>
        <item m="1" x="7433"/>
        <item m="1" x="5638"/>
        <item m="1" x="7631"/>
        <item m="1" x="6885"/>
        <item m="1" x="6886"/>
        <item m="1" x="6887"/>
        <item m="1" x="5797"/>
        <item m="1" x="2530"/>
        <item x="186"/>
        <item m="1" x="6889"/>
        <item m="1" x="7257"/>
        <item m="1" x="5378"/>
        <item m="1" x="5641"/>
        <item m="1" x="5380"/>
        <item m="1" x="5381"/>
        <item m="1" x="7643"/>
        <item m="1" x="6895"/>
        <item m="1" x="5569"/>
        <item m="1" x="5643"/>
        <item m="1" x="5383"/>
        <item m="1" x="7508"/>
        <item m="1" x="7262"/>
        <item m="1" x="5648"/>
        <item m="1" x="5805"/>
        <item m="1" x="5806"/>
        <item m="1" x="7558"/>
        <item m="1" x="7559"/>
        <item m="1" x="7316"/>
        <item m="1" x="7317"/>
        <item m="1" x="5852"/>
        <item m="1" x="7185"/>
        <item m="1" x="5853"/>
        <item m="1" x="5854"/>
        <item x="437"/>
        <item m="1" x="5855"/>
        <item m="1" x="5856"/>
        <item m="1" x="5857"/>
        <item m="1" x="7319"/>
        <item m="1" x="5667"/>
        <item m="1" x="5668"/>
        <item m="1" x="6532"/>
        <item m="1" x="5581"/>
        <item m="1" x="7320"/>
        <item m="1" x="5582"/>
        <item m="1" x="5583"/>
        <item m="1" x="5584"/>
        <item m="1" x="5417"/>
        <item m="1" x="7882"/>
        <item m="1" x="5418"/>
        <item m="1" x="7561"/>
        <item m="1" x="7711"/>
        <item m="1" x="5670"/>
        <item m="1" x="5672"/>
        <item m="1" x="7322"/>
        <item m="1" x="5673"/>
        <item m="1" x="7562"/>
        <item m="1" x="5674"/>
        <item m="1" x="7323"/>
        <item m="1" x="5419"/>
        <item m="1" x="7187"/>
        <item m="1" x="5675"/>
        <item m="1" x="7324"/>
        <item m="1" x="5420"/>
        <item m="1" x="5676"/>
        <item m="1" x="6955"/>
        <item m="1" x="5422"/>
        <item m="1" x="7327"/>
        <item m="1" x="7188"/>
        <item m="1" x="5678"/>
        <item m="1" x="7457"/>
        <item m="1" x="3086"/>
        <item m="1" x="5679"/>
        <item m="1" x="5424"/>
        <item m="1" x="5425"/>
        <item m="1" x="5426"/>
        <item m="1" x="7189"/>
        <item m="1" x="5427"/>
        <item m="1" x="3261"/>
        <item m="1" x="7190"/>
        <item m="1" x="7458"/>
        <item m="1" x="7331"/>
        <item m="1" x="7191"/>
        <item m="1" x="5680"/>
        <item m="1" x="3262"/>
        <item m="1" x="7192"/>
        <item x="445"/>
        <item m="1" x="6957"/>
        <item m="1" x="5585"/>
        <item m="1" x="5428"/>
        <item x="446"/>
        <item m="1" x="7893"/>
        <item m="1" x="5429"/>
        <item m="1" x="5430"/>
        <item m="1" x="5431"/>
        <item m="1" x="5432"/>
        <item m="1" x="7333"/>
        <item m="1" x="6800"/>
        <item m="1" x="5205"/>
        <item m="1" x="7129"/>
        <item m="1" x="7566"/>
        <item m="1" x="7567"/>
        <item m="1" x="7569"/>
        <item m="1" x="5207"/>
        <item m="1" x="7193"/>
        <item m="1" x="7336"/>
        <item m="1" x="5870"/>
        <item m="1" x="7130"/>
        <item m="1" x="5871"/>
        <item m="1" x="7812"/>
        <item m="1" x="7898"/>
        <item m="1" x="7899"/>
        <item m="1" x="6537"/>
        <item m="1" x="7194"/>
        <item m="1" x="5433"/>
        <item m="1" x="7900"/>
        <item m="1" x="7901"/>
        <item m="1" x="6958"/>
        <item m="1" x="7337"/>
        <item x="449"/>
        <item m="1" x="7195"/>
        <item m="1" x="7716"/>
        <item m="1" x="3580"/>
        <item m="1" x="5434"/>
        <item m="1" x="5435"/>
        <item m="1" x="4882"/>
        <item m="1" x="6959"/>
        <item m="1" x="5208"/>
        <item m="1" x="7717"/>
        <item m="1" x="7338"/>
        <item m="1" x="6544"/>
        <item m="1" x="5437"/>
        <item m="1" x="7718"/>
        <item m="1" x="7719"/>
        <item m="1" x="7570"/>
        <item m="1" x="6545"/>
        <item m="1" x="7720"/>
        <item m="1" x="2562"/>
        <item m="1" x="4883"/>
        <item m="1" x="7721"/>
        <item m="1" x="7813"/>
        <item m="1" x="7571"/>
        <item m="1" x="3848"/>
        <item m="1" x="7722"/>
        <item m="1" x="3849"/>
        <item m="1" x="7339"/>
        <item x="454"/>
        <item m="1" x="6049"/>
        <item m="1" x="7723"/>
        <item m="1" x="4227"/>
        <item x="455"/>
        <item m="1" x="7196"/>
        <item m="1" x="7724"/>
        <item m="1" x="7197"/>
        <item m="1" x="6801"/>
        <item m="1" x="7725"/>
        <item m="1" x="7726"/>
        <item m="1" x="7821"/>
        <item m="1" x="7922"/>
        <item m="1" x="7057"/>
        <item m="1" x="7926"/>
        <item m="1" x="7626"/>
        <item m="1" x="6882"/>
        <item m="1" x="7635"/>
        <item m="1" x="7059"/>
        <item m="1" x="2536"/>
        <item m="1" x="3810"/>
        <item m="1" x="7650"/>
        <item m="1" x="7560"/>
        <item m="1" x="3578"/>
        <item m="1" x="6956"/>
        <item m="1" x="5206"/>
        <item m="1" x="7335"/>
        <item m="1" x="6538"/>
        <item m="1" x="6539"/>
        <item m="1" x="6540"/>
        <item m="1" x="6541"/>
        <item x="450"/>
        <item m="1" x="6542"/>
        <item x="451"/>
        <item m="1" x="6543"/>
        <item x="452"/>
        <item m="1" x="6547"/>
        <item m="1" x="6549"/>
        <item m="1" x="6550"/>
        <item m="1" x="6551"/>
        <item m="1" x="6552"/>
        <item m="1" x="5586"/>
        <item m="1" x="7903"/>
        <item m="1" x="7904"/>
        <item m="1" x="6553"/>
        <item m="1" x="6050"/>
        <item m="1" x="7340"/>
        <item m="1" x="7727"/>
        <item m="1" x="7729"/>
        <item m="1" x="7730"/>
        <item m="1" x="7731"/>
        <item m="1" x="7732"/>
        <item m="1" x="7573"/>
        <item x="456"/>
        <item x="457"/>
        <item m="1" x="2373"/>
        <item m="1" x="3266"/>
        <item m="1" x="7574"/>
        <item m="1" x="2374"/>
        <item m="1" x="7575"/>
        <item m="1" x="7733"/>
        <item m="1" x="7576"/>
        <item m="1" x="7198"/>
        <item m="1" x="7734"/>
        <item m="1" x="7459"/>
        <item m="1" x="7341"/>
        <item m="1" x="5587"/>
        <item m="1" x="3091"/>
        <item m="1" x="7342"/>
        <item x="458"/>
        <item m="1" x="6556"/>
        <item m="1" x="7199"/>
        <item m="1" x="7735"/>
        <item m="1" x="6557"/>
        <item m="1" x="7736"/>
        <item m="1" x="3850"/>
        <item m="1" x="5052"/>
        <item m="1" x="7577"/>
        <item m="1" x="3581"/>
        <item m="1" x="7578"/>
        <item m="1" x="5872"/>
        <item m="1" x="7737"/>
        <item m="1" x="2563"/>
        <item m="1" x="7343"/>
        <item m="1" x="7738"/>
        <item m="1" x="4540"/>
        <item m="1" x="5873"/>
        <item m="1" x="7739"/>
        <item m="1" x="6802"/>
        <item m="1" x="7741"/>
        <item m="1" x="7742"/>
        <item m="1" x="7905"/>
        <item x="459"/>
        <item m="1" x="2960"/>
        <item m="1" x="5158"/>
        <item m="1" x="7743"/>
        <item m="1" x="2375"/>
        <item m="1" x="7579"/>
        <item m="1" x="7822"/>
        <item m="1" x="7430"/>
        <item m="1" x="5791"/>
        <item m="1" x="5793"/>
        <item m="1" x="7249"/>
        <item m="1" x="6477"/>
        <item m="1" x="5800"/>
        <item m="1" x="7832"/>
        <item m="1" x="6750"/>
        <item m="1" x="7941"/>
        <item m="1" x="7942"/>
        <item m="1" x="7943"/>
        <item m="1" x="7944"/>
        <item m="1" x="7945"/>
        <item m="1" x="7946"/>
        <item m="1" x="7947"/>
        <item m="1" x="7948"/>
        <item m="1" x="7949"/>
        <item m="1" x="7950"/>
        <item m="1" x="7951"/>
        <item m="1" x="7952"/>
        <item m="1" x="7953"/>
        <item m="1" x="7954"/>
        <item m="1" x="7955"/>
        <item m="1" x="7956"/>
        <item m="1" x="7957"/>
        <item m="1" x="7958"/>
        <item m="1" x="7959"/>
        <item m="1" x="7960"/>
        <item m="1" x="7961"/>
        <item m="1" x="7962"/>
        <item m="1" x="7963"/>
        <item m="1" x="7964"/>
        <item m="1" x="7965"/>
        <item m="1" x="7966"/>
        <item m="1" x="7967"/>
        <item m="1" x="7968"/>
        <item m="1" x="7969"/>
        <item m="1" x="7970"/>
        <item m="1" x="7971"/>
        <item m="1" x="7972"/>
        <item m="1" x="7973"/>
        <item m="1" x="7974"/>
        <item m="1" x="7975"/>
        <item m="1" x="7976"/>
        <item m="1" x="7977"/>
        <item m="1" x="7978"/>
        <item m="1" x="7979"/>
        <item m="1" x="7980"/>
        <item m="1" x="7981"/>
        <item m="1" x="7982"/>
        <item m="1" x="7805"/>
        <item m="1" x="7501"/>
        <item m="1" x="7502"/>
        <item m="1" x="7503"/>
        <item m="1" x="7504"/>
        <item m="1" x="7505"/>
        <item m="1" x="7506"/>
        <item m="1" x="7436"/>
        <item m="1" x="7437"/>
        <item m="1" x="7438"/>
        <item m="1" x="7439"/>
        <item m="1" x="7440"/>
        <item m="1" x="7441"/>
        <item m="1" x="7442"/>
        <item m="1" x="7443"/>
        <item m="1" x="7444"/>
        <item m="1" x="7060"/>
        <item m="1" x="7061"/>
        <item m="1" x="7062"/>
        <item m="1" x="7063"/>
        <item m="1" x="7064"/>
        <item m="1" x="7065"/>
        <item m="1" x="7066"/>
        <item m="1" x="7067"/>
        <item m="1" x="7068"/>
        <item m="1" x="7069"/>
        <item m="1" x="7070"/>
        <item m="1" x="7071"/>
        <item m="1" x="7072"/>
        <item m="1" x="7073"/>
        <item m="1" x="7074"/>
        <item m="1" x="7075"/>
        <item m="1" x="7076"/>
        <item m="1" x="7077"/>
        <item m="1" x="7078"/>
        <item m="1" x="7079"/>
        <item m="1" x="7080"/>
        <item m="1" x="7081"/>
        <item m="1" x="7082"/>
        <item m="1" x="7083"/>
        <item m="1" x="7084"/>
        <item m="1" x="7085"/>
        <item m="1" x="7086"/>
        <item m="1" x="7087"/>
        <item m="1" x="7088"/>
        <item m="1" x="7089"/>
        <item m="1" x="7090"/>
        <item m="1" x="7091"/>
        <item m="1" x="7092"/>
        <item m="1" x="7093"/>
        <item m="1" x="7094"/>
        <item m="1" x="7095"/>
        <item m="1" x="7096"/>
        <item m="1" x="7097"/>
        <item m="1" x="7098"/>
        <item m="1" x="7099"/>
        <item m="1" x="7100"/>
        <item m="1" x="7101"/>
        <item m="1" x="7102"/>
        <item m="1" x="7103"/>
        <item m="1" x="7104"/>
        <item m="1" x="7105"/>
        <item m="1" x="7106"/>
        <item m="1" x="7107"/>
        <item m="1" x="7108"/>
        <item m="1" x="7109"/>
        <item m="1" x="7110"/>
        <item m="1" x="7111"/>
        <item m="1" x="7112"/>
        <item m="1" x="7113"/>
        <item m="1" x="7114"/>
        <item m="1" x="7115"/>
        <item m="1" x="7116"/>
        <item m="1" x="7117"/>
        <item m="1" x="5646"/>
        <item m="1" x="5571"/>
        <item m="1" x="6753"/>
        <item m="1" x="6794"/>
        <item m="1" x="6526"/>
        <item m="1" x="6530"/>
        <item m="1" x="5858"/>
        <item m="1" x="5860"/>
        <item m="1" x="7330"/>
        <item m="1" x="6333"/>
        <item m="1" x="6334"/>
        <item m="1" x="7334"/>
        <item m="1" x="6337"/>
        <item x="453"/>
        <item m="1" x="6048"/>
        <item m="1" x="5438"/>
        <item m="1" x="7572"/>
        <item m="1" x="5439"/>
        <item m="1" x="6051"/>
        <item m="1" x="5440"/>
        <item m="1" x="6961"/>
        <item m="1" x="6962"/>
        <item m="1" x="6963"/>
        <item m="1" x="6964"/>
        <item m="1" x="6965"/>
        <item m="1" x="6966"/>
        <item m="1" x="6967"/>
        <item m="1" x="6968"/>
        <item m="1" x="6969"/>
        <item m="1" x="6970"/>
        <item m="1" x="3582"/>
        <item m="1" x="7200"/>
        <item m="1" x="5441"/>
        <item m="1" x="5442"/>
        <item m="1" x="6974"/>
        <item m="1" x="6803"/>
        <item m="1" x="7131"/>
        <item m="1" x="3583"/>
        <item m="1" x="2564"/>
        <item x="461"/>
        <item m="1" x="5682"/>
        <item m="1" x="5683"/>
        <item m="1" x="3584"/>
        <item x="462"/>
        <item m="1" x="2376"/>
        <item m="1" x="3585"/>
        <item m="1" x="7460"/>
        <item m="1" x="7580"/>
        <item m="1" x="7744"/>
        <item m="1" x="7461"/>
        <item m="1" x="7462"/>
        <item m="1" x="7581"/>
        <item m="1" x="7463"/>
        <item m="1" x="6807"/>
        <item m="1" x="7906"/>
        <item m="1" x="7246"/>
        <item m="1" x="6264"/>
        <item m="1" x="6890"/>
        <item m="1" x="7640"/>
        <item m="1" x="7728"/>
        <item m="1" x="7345"/>
        <item m="1" x="7346"/>
        <item m="1" x="7747"/>
        <item m="1" x="6982"/>
        <item m="1" x="7347"/>
        <item m="1" x="7348"/>
        <item m="1" x="7751"/>
        <item m="1" x="6563"/>
        <item m="1" x="4544"/>
        <item m="1" x="7752"/>
        <item x="471"/>
        <item m="1" x="6808"/>
        <item x="472"/>
        <item m="1" x="3587"/>
        <item m="1" x="7753"/>
        <item m="1" x="6985"/>
        <item m="1" x="7351"/>
        <item m="1" x="7352"/>
        <item m="1" x="7907"/>
        <item m="1" x="7754"/>
        <item m="1" x="7755"/>
        <item m="1" x="3100"/>
        <item m="1" x="7908"/>
        <item m="1" x="4550"/>
        <item m="1" x="5688"/>
        <item x="474"/>
        <item m="1" x="6809"/>
        <item m="1" x="4551"/>
        <item m="1" x="7757"/>
        <item m="1" x="7758"/>
        <item m="1" x="7354"/>
        <item m="1" x="7760"/>
        <item m="1" x="7355"/>
        <item m="1" x="5054"/>
        <item m="1" x="2565"/>
        <item m="1" x="7761"/>
        <item m="1" x="5445"/>
        <item m="1" x="7356"/>
        <item m="1" x="7763"/>
        <item x="480"/>
        <item m="1" x="5446"/>
        <item m="1" x="7357"/>
        <item x="481"/>
        <item m="1" x="7358"/>
        <item m="1" x="7585"/>
        <item x="482"/>
        <item m="1" x="7359"/>
        <item m="1" x="5055"/>
        <item m="1" x="7586"/>
        <item m="1" x="7201"/>
        <item m="1" x="5221"/>
        <item m="1" x="7764"/>
        <item m="1" x="7765"/>
        <item m="1" x="5883"/>
        <item m="1" x="7766"/>
        <item m="1" x="5057"/>
        <item m="1" x="7587"/>
        <item m="1" x="7360"/>
        <item m="1" x="2566"/>
        <item m="1" x="2961"/>
        <item m="1" x="7361"/>
        <item m="1" x="7362"/>
        <item m="1" x="2567"/>
        <item m="1" x="7363"/>
        <item m="1" x="4557"/>
        <item m="1" x="7364"/>
        <item m="1" x="2568"/>
        <item x="484"/>
        <item m="1" x="5186"/>
        <item m="1" x="5785"/>
        <item m="1" x="4480"/>
        <item m="1" x="6473"/>
        <item m="1" x="4485"/>
        <item m="1" x="2520"/>
        <item m="1" x="2522"/>
        <item x="130"/>
        <item m="1" x="6034"/>
        <item m="1" x="6035"/>
        <item m="1" x="6036"/>
        <item m="1" x="4768"/>
        <item m="1" x="5008"/>
        <item m="1" x="5191"/>
        <item x="203"/>
        <item m="1" x="4498"/>
        <item m="1" x="5015"/>
        <item m="1" x="5016"/>
        <item m="1" x="4499"/>
        <item m="1" x="5436"/>
        <item m="1" x="5209"/>
        <item m="1" x="6546"/>
        <item m="1" x="5047"/>
        <item m="1" x="5210"/>
        <item m="1" x="5211"/>
        <item m="1" x="6960"/>
        <item m="1" x="5048"/>
        <item m="1" x="5212"/>
        <item m="1" x="5213"/>
        <item m="1" x="7902"/>
        <item m="1" x="5214"/>
        <item m="1" x="6554"/>
        <item m="1" x="5049"/>
        <item m="1" x="5050"/>
        <item m="1" x="5051"/>
        <item m="1" x="5215"/>
        <item m="1" x="5216"/>
        <item m="1" x="5217"/>
        <item m="1" x="2959"/>
        <item m="1" x="5218"/>
        <item m="1" x="7740"/>
        <item m="1" x="6973"/>
        <item m="1" x="5219"/>
        <item m="1" x="6559"/>
        <item m="1" x="4885"/>
        <item x="460"/>
        <item m="1" x="6338"/>
        <item m="1" x="6716"/>
        <item m="1" x="6339"/>
        <item m="1" x="5443"/>
        <item x="465"/>
        <item m="1" x="4771"/>
        <item m="1" x="4772"/>
        <item x="466"/>
        <item m="1" x="4541"/>
        <item m="1" x="4542"/>
        <item m="1" x="4543"/>
        <item x="468"/>
        <item x="469"/>
        <item x="473"/>
        <item m="1" x="4547"/>
        <item m="1" x="5875"/>
        <item m="1" x="6340"/>
        <item m="1" x="4548"/>
        <item m="1" x="5876"/>
        <item m="1" x="4549"/>
        <item m="1" x="5879"/>
        <item m="1" x="5880"/>
        <item x="483"/>
        <item m="1" x="5882"/>
        <item m="1" x="4553"/>
        <item m="1" x="4554"/>
        <item m="1" x="6341"/>
        <item m="1" x="5884"/>
        <item m="1" x="4555"/>
        <item m="1" x="4556"/>
        <item m="1" x="5885"/>
        <item m="1" x="5886"/>
        <item m="1" x="4558"/>
        <item m="1" x="4559"/>
        <item m="1" x="6813"/>
        <item m="1" x="7767"/>
        <item m="1" x="5887"/>
        <item m="1" x="5888"/>
        <item x="485"/>
        <item m="1" x="5447"/>
        <item m="1" x="7768"/>
        <item m="1" x="7203"/>
        <item m="1" x="7365"/>
        <item m="1" x="7769"/>
        <item m="1" x="7770"/>
        <item m="1" x="7771"/>
        <item m="1" x="7204"/>
        <item x="486"/>
        <item m="1" x="5689"/>
        <item m="1" x="7366"/>
        <item m="1" x="6988"/>
        <item m="1" x="5889"/>
        <item m="1" x="7772"/>
        <item m="1" x="7205"/>
        <item m="1" x="4562"/>
        <item m="1" x="7773"/>
        <item m="1" x="5890"/>
        <item m="1" x="7368"/>
        <item m="1" x="7911"/>
        <item m="1" x="4564"/>
        <item m="1" x="2962"/>
        <item m="1" x="4890"/>
        <item m="1" x="7370"/>
        <item m="1" x="7778"/>
        <item m="1" x="7588"/>
        <item x="488"/>
        <item m="1" x="2569"/>
        <item m="1" x="2963"/>
        <item m="1" x="7206"/>
        <item m="1" x="2964"/>
        <item m="1" x="7589"/>
        <item m="1" x="7207"/>
        <item m="1" x="7208"/>
        <item m="1" x="7590"/>
        <item m="1" x="7209"/>
        <item m="1" x="7371"/>
        <item m="1" x="7779"/>
        <item m="1" x="5894"/>
        <item m="1" x="7780"/>
        <item m="1" x="3101"/>
        <item m="1" x="4566"/>
        <item m="1" x="7210"/>
        <item m="1" x="7211"/>
        <item m="1" x="2965"/>
        <item x="489"/>
        <item m="1" x="7212"/>
        <item m="1" x="5895"/>
        <item m="1" x="7815"/>
        <item m="1" x="7464"/>
        <item m="1" x="6990"/>
        <item m="1" x="3711"/>
        <item m="1" x="5222"/>
        <item m="1" x="6451"/>
        <item m="1" x="4477"/>
        <item m="1" x="4302"/>
        <item m="1" x="5787"/>
        <item m="1" x="3793"/>
        <item m="1" x="7155"/>
        <item m="1" x="6471"/>
        <item m="1" x="6472"/>
        <item m="1" x="7432"/>
        <item m="1" x="6747"/>
        <item m="1" x="7164"/>
        <item m="1" x="7165"/>
        <item m="1" x="7166"/>
        <item m="1" x="7058"/>
        <item m="1" x="6748"/>
        <item m="1" x="6893"/>
        <item m="1" x="6894"/>
        <item m="1" x="6548"/>
        <item m="1" x="6555"/>
        <item m="1" x="6715"/>
        <item m="1" x="6558"/>
        <item m="1" x="6971"/>
        <item m="1" x="6972"/>
        <item m="1" x="4884"/>
        <item m="1" x="3267"/>
        <item x="463"/>
        <item m="1" x="4886"/>
        <item m="1" x="3268"/>
        <item m="1" x="3269"/>
        <item m="1" x="3270"/>
        <item m="1" x="3092"/>
        <item m="1" x="3093"/>
        <item m="1" x="3094"/>
        <item m="1" x="3095"/>
        <item m="1" x="3096"/>
        <item m="1" x="3097"/>
        <item m="1" x="3098"/>
        <item m="1" x="3099"/>
        <item m="1" x="4545"/>
        <item m="1" x="4546"/>
        <item x="475"/>
        <item m="1" x="5878"/>
        <item m="1" x="5881"/>
        <item m="1" x="4552"/>
        <item m="1" x="4560"/>
        <item m="1" x="4561"/>
        <item m="1" x="4563"/>
        <item m="1" x="3588"/>
        <item m="1" x="5896"/>
        <item m="1" x="4773"/>
        <item m="1" x="5691"/>
        <item m="1" x="5448"/>
        <item x="491"/>
        <item m="1" x="7215"/>
        <item m="1" x="4774"/>
        <item x="492"/>
        <item m="1" x="7372"/>
        <item m="1" x="7591"/>
        <item m="1" x="4775"/>
        <item m="1" x="6584"/>
        <item m="1" x="7373"/>
        <item m="1" x="5224"/>
        <item m="1" x="3590"/>
        <item x="496"/>
        <item m="1" x="4776"/>
        <item m="1" x="7216"/>
        <item x="497"/>
        <item m="1" x="7912"/>
        <item m="1" x="7781"/>
        <item m="1" x="5449"/>
        <item m="1" x="7782"/>
        <item m="1" x="7374"/>
        <item m="1" x="7136"/>
        <item m="1" x="5058"/>
        <item x="498"/>
        <item m="1" x="7783"/>
        <item m="1" x="6585"/>
        <item m="1" x="7466"/>
        <item m="1" x="7467"/>
        <item m="1" x="4570"/>
        <item m="1" x="7237"/>
        <item m="1" x="7238"/>
        <item m="1" x="7240"/>
        <item m="1" x="4300"/>
        <item m="1" x="7618"/>
        <item m="1" x="7151"/>
        <item m="1" x="7620"/>
        <item m="1" x="3209"/>
        <item m="1" x="7244"/>
        <item m="1" x="4301"/>
        <item m="1" x="6862"/>
        <item m="1" x="6863"/>
        <item m="1" x="6864"/>
        <item m="1" x="6743"/>
        <item m="1" x="4999"/>
        <item m="1" x="5000"/>
        <item m="1" x="6466"/>
        <item m="1" x="7431"/>
        <item m="1" x="3795"/>
        <item m="1" x="4854"/>
        <item m="1" x="5795"/>
        <item m="1" x="7252"/>
        <item x="174"/>
        <item m="1" x="5007"/>
        <item m="1" x="4497"/>
        <item m="1" x="5014"/>
        <item m="1" x="6751"/>
        <item m="1" x="4859"/>
        <item m="1" x="6906"/>
        <item m="1" x="7836"/>
        <item m="1" x="3697"/>
        <item m="1" x="7332"/>
        <item m="1" x="6975"/>
        <item m="1" x="6976"/>
        <item m="1" x="3586"/>
        <item m="1" x="6804"/>
        <item m="1" x="6805"/>
        <item m="1" x="6806"/>
        <item m="1" x="7344"/>
        <item m="1" x="7745"/>
        <item m="1" x="6977"/>
        <item m="1" x="5220"/>
        <item m="1" x="7582"/>
        <item m="1" x="6978"/>
        <item x="464"/>
        <item m="1" x="5159"/>
        <item m="1" x="5684"/>
        <item m="1" x="6979"/>
        <item m="1" x="5685"/>
        <item m="1" x="5686"/>
        <item m="1" x="5687"/>
        <item m="1" x="6980"/>
        <item m="1" x="7132"/>
        <item m="1" x="7746"/>
        <item m="1" x="6981"/>
        <item m="1" x="7748"/>
        <item m="1" x="7749"/>
        <item m="1" x="2377"/>
        <item m="1" x="6560"/>
        <item m="1" x="7750"/>
        <item m="1" x="5053"/>
        <item m="1" x="6561"/>
        <item m="1" x="6562"/>
        <item x="470"/>
        <item m="1" x="6983"/>
        <item m="1" x="7349"/>
        <item m="1" x="7133"/>
        <item m="1" x="6984"/>
        <item m="1" x="7350"/>
        <item m="1" x="6564"/>
        <item m="1" x="6565"/>
        <item m="1" x="7756"/>
        <item m="1" x="5444"/>
        <item m="1" x="7353"/>
        <item m="1" x="6810"/>
        <item m="1" x="6811"/>
        <item m="1" x="6566"/>
        <item m="1" x="7759"/>
        <item m="1" x="6567"/>
        <item x="476"/>
        <item x="477"/>
        <item m="1" x="6568"/>
        <item m="1" x="6569"/>
        <item m="1" x="6570"/>
        <item x="478"/>
        <item m="1" x="6571"/>
        <item m="1" x="6812"/>
        <item m="1" x="6572"/>
        <item m="1" x="5877"/>
        <item m="1" x="7762"/>
        <item m="1" x="6573"/>
        <item m="1" x="6574"/>
        <item m="1" x="6575"/>
        <item m="1" x="6986"/>
        <item m="1" x="6576"/>
        <item m="1" x="6577"/>
        <item m="1" x="2378"/>
        <item m="1" x="6578"/>
        <item m="1" x="7583"/>
        <item m="1" x="7584"/>
        <item m="1" x="7134"/>
        <item m="1" x="6987"/>
        <item m="1" x="6579"/>
        <item m="1" x="5056"/>
        <item m="1" x="4887"/>
        <item m="1" x="7135"/>
        <item m="1" x="4888"/>
        <item m="1" x="4889"/>
        <item m="1" x="7202"/>
        <item m="1" x="6580"/>
        <item m="1" x="7909"/>
        <item m="1" x="7910"/>
        <item m="1" x="7814"/>
        <item m="1" x="7774"/>
        <item m="1" x="7775"/>
        <item m="1" x="7776"/>
        <item m="1" x="6814"/>
        <item m="1" x="7777"/>
        <item x="487"/>
        <item m="1" x="6989"/>
        <item m="1" x="6581"/>
        <item m="1" x="3589"/>
        <item m="1" x="6582"/>
        <item x="490"/>
        <item m="1" x="6583"/>
        <item m="1" x="4891"/>
        <item m="1" x="7213"/>
        <item m="1" x="7214"/>
        <item m="1" x="7465"/>
        <item m="1" x="4568"/>
        <item m="1" x="4569"/>
        <item m="1" x="4327"/>
        <item m="1" x="4328"/>
        <item m="1" x="5897"/>
        <item x="493"/>
        <item m="1" x="5223"/>
        <item x="494"/>
        <item x="495"/>
        <item m="1" x="4329"/>
        <item m="1" x="4330"/>
        <item m="1" x="4331"/>
        <item m="1" x="5898"/>
        <item m="1" x="7137"/>
        <item m="1" x="4332"/>
        <item m="1" x="7468"/>
        <item m="1" x="4892"/>
        <item m="1" x="4333"/>
        <item m="1" x="7592"/>
        <item m="1" x="7375"/>
        <item m="1" x="7593"/>
        <item m="1" x="7784"/>
        <item m="1" x="5692"/>
        <item m="1" x="6991"/>
        <item m="1" x="4777"/>
        <item m="1" x="7785"/>
        <item m="1" x="5693"/>
        <item m="1" x="6992"/>
        <item m="1" x="6993"/>
        <item m="1" x="4778"/>
        <item x="499"/>
        <item m="1" x="5694"/>
        <item m="1" x="7786"/>
        <item m="1" x="7787"/>
        <item m="1" x="7788"/>
        <item m="1" x="7594"/>
        <item m="1" x="6994"/>
        <item m="1" x="6342"/>
        <item m="1" x="7789"/>
        <item x="500"/>
        <item m="1" x="4571"/>
        <item m="1" x="5588"/>
        <item m="1" x="7138"/>
        <item m="1" x="5695"/>
        <item m="1" x="7217"/>
        <item m="1" x="5450"/>
        <item m="1" x="5059"/>
        <item m="1" x="7139"/>
        <item m="1" x="5451"/>
        <item x="502"/>
        <item m="1" x="7140"/>
        <item m="1" x="6995"/>
        <item x="504"/>
        <item m="1" x="5060"/>
        <item m="1" x="7790"/>
        <item m="1" x="7469"/>
        <item m="1" x="7791"/>
        <item m="1" x="7141"/>
        <item m="1" x="4893"/>
        <item m="1" x="2966"/>
        <item x="505"/>
        <item m="1" x="6996"/>
        <item x="507"/>
        <item m="1" x="6997"/>
        <item m="1" x="6998"/>
        <item m="1" x="7218"/>
        <item x="509"/>
        <item m="1" x="6816"/>
        <item m="1" x="6999"/>
        <item m="1" x="7377"/>
        <item m="1" x="6588"/>
        <item m="1" x="7385"/>
        <item m="1" x="7386"/>
        <item m="1" x="5457"/>
        <item m="1" x="6589"/>
        <item m="1" x="7393"/>
        <item m="1" x="7394"/>
        <item m="1" x="7000"/>
        <item m="1" x="6590"/>
        <item m="1" x="7001"/>
        <item m="1" x="7793"/>
        <item m="1" x="4574"/>
        <item m="1" x="3591"/>
        <item m="1" x="5459"/>
        <item m="1" x="4575"/>
        <item m="1" x="4298"/>
        <item m="1" x="6858"/>
        <item m="1" x="4299"/>
        <item m="1" x="6452"/>
        <item m="1" x="6453"/>
        <item m="1" x="6859"/>
        <item m="1" x="7241"/>
        <item m="1" x="4763"/>
        <item x="59"/>
        <item m="1" x="5792"/>
        <item m="1" x="7158"/>
        <item m="1" x="5802"/>
        <item m="1" x="5642"/>
        <item m="1" x="4312"/>
        <item m="1" x="7986"/>
        <item m="1" x="5385"/>
        <item x="479"/>
        <item m="1" x="7367"/>
        <item m="1" x="7369"/>
        <item m="1" x="5891"/>
        <item m="1" x="5892"/>
        <item m="1" x="5893"/>
        <item m="1" x="4565"/>
        <item m="1" x="4567"/>
        <item m="1" x="5690"/>
        <item m="1" x="4335"/>
        <item x="501"/>
        <item m="1" x="6343"/>
        <item x="503"/>
        <item m="1" x="6586"/>
        <item m="1" x="5452"/>
        <item m="1" x="7595"/>
        <item m="1" x="6587"/>
        <item m="1" x="7376"/>
        <item m="1" x="5899"/>
        <item m="1" x="5453"/>
        <item m="1" x="5454"/>
        <item m="1" x="5455"/>
        <item m="1" x="2570"/>
        <item m="1" x="7792"/>
        <item m="1" x="4344"/>
        <item m="1" x="5900"/>
        <item m="1" x="7378"/>
        <item m="1" x="7379"/>
        <item m="1" x="7380"/>
        <item m="1" x="7381"/>
        <item m="1" x="7382"/>
        <item m="1" x="7383"/>
        <item m="1" x="7384"/>
        <item m="1" x="6344"/>
        <item m="1" x="7387"/>
        <item m="1" x="7388"/>
        <item m="1" x="7389"/>
        <item m="1" x="7390"/>
        <item m="1" x="7391"/>
        <item m="1" x="7392"/>
        <item m="1" x="5903"/>
        <item x="510"/>
        <item x="511"/>
        <item m="1" x="5458"/>
        <item x="512"/>
        <item m="1" x="7002"/>
        <item m="1" x="4576"/>
        <item x="513"/>
        <item m="1" x="7142"/>
        <item m="1" x="7395"/>
        <item m="1" x="7003"/>
        <item m="1" x="7396"/>
        <item m="1" x="7004"/>
        <item m="1" x="4894"/>
        <item m="1" x="7397"/>
        <item m="1" x="6591"/>
        <item m="1" x="7398"/>
        <item m="1" x="7005"/>
        <item x="514"/>
        <item m="1" x="4895"/>
        <item m="1" x="7598"/>
        <item m="1" x="6817"/>
        <item m="1" x="6592"/>
        <item m="1" x="5904"/>
        <item m="1" x="7006"/>
        <item m="1" x="3592"/>
        <item m="1" x="7007"/>
        <item m="1" x="7399"/>
        <item m="1" x="6593"/>
        <item m="1" x="7008"/>
        <item m="1" x="4577"/>
        <item m="1" x="3102"/>
        <item x="515"/>
        <item m="1" x="7400"/>
        <item m="1" x="7401"/>
        <item m="1" x="7402"/>
        <item m="1" x="7219"/>
        <item m="1" x="5460"/>
        <item m="1" x="7794"/>
        <item m="1" x="7010"/>
        <item m="1" x="6818"/>
        <item m="1" x="6819"/>
        <item m="1" x="4896"/>
        <item m="1" x="6820"/>
        <item m="1" x="7403"/>
        <item m="1" x="6594"/>
        <item m="1" x="7011"/>
        <item m="1" x="7404"/>
        <item m="1" x="7405"/>
        <item m="1" x="7012"/>
        <item m="1" x="4897"/>
        <item m="1" x="6821"/>
        <item m="1" x="6822"/>
        <item m="1" x="6595"/>
        <item x="518"/>
        <item x="519"/>
        <item x="520"/>
        <item m="1" x="7013"/>
        <item m="1" x="7014"/>
        <item m="1" x="4898"/>
        <item m="1" x="5703"/>
        <item m="1" x="7015"/>
        <item m="1" x="6823"/>
        <item x="521"/>
        <item m="1" x="4899"/>
        <item m="1" x="7017"/>
        <item m="1" x="4900"/>
        <item x="523"/>
        <item m="1" x="7795"/>
        <item m="1" x="7796"/>
        <item m="1" x="7406"/>
        <item m="1" x="5354"/>
        <item m="1" x="3777"/>
        <item m="1" x="3778"/>
        <item m="1" x="3779"/>
        <item m="1" x="3780"/>
        <item m="1" x="3781"/>
        <item m="1" x="7242"/>
        <item m="1" x="5372"/>
        <item m="1" x="5373"/>
        <item m="1" x="4310"/>
        <item m="1" x="6897"/>
        <item m="1" x="5022"/>
        <item m="1" x="3445"/>
        <item m="1" x="4334"/>
        <item m="1" x="5225"/>
        <item m="1" x="5461"/>
        <item m="1" x="6346"/>
        <item m="1" x="5226"/>
        <item m="1" x="7220"/>
        <item m="1" x="5463"/>
        <item m="1" x="7599"/>
        <item m="1" x="4578"/>
        <item m="1" x="6347"/>
        <item m="1" x="7019"/>
        <item m="1" x="7221"/>
        <item m="1" x="7915"/>
        <item m="1" x="7020"/>
        <item m="1" x="2967"/>
        <item x="524"/>
        <item m="1" x="4351"/>
        <item m="1" x="7797"/>
        <item m="1" x="7407"/>
        <item m="1" x="7021"/>
        <item m="1" x="7222"/>
        <item x="525"/>
        <item m="1" x="7022"/>
        <item m="1" x="6717"/>
        <item m="1" x="7023"/>
        <item m="1" x="6718"/>
        <item m="1" x="7223"/>
        <item x="526"/>
        <item x="527"/>
        <item m="1" x="7025"/>
        <item m="1" x="6826"/>
        <item m="1" x="4901"/>
        <item m="1" x="7409"/>
        <item m="1" x="7410"/>
        <item m="1" x="7027"/>
        <item m="1" x="7028"/>
        <item m="1" x="7029"/>
        <item m="1" x="3103"/>
        <item x="528"/>
        <item m="1" x="7143"/>
        <item m="1" x="4902"/>
        <item x="529"/>
        <item m="1" x="3858"/>
        <item m="1" x="6596"/>
        <item m="1" x="5464"/>
        <item m="1" x="7816"/>
        <item m="1" x="6681"/>
        <item m="1" x="6450"/>
        <item m="1" x="4848"/>
        <item m="1" x="6032"/>
        <item m="1" x="6454"/>
        <item m="1" x="6683"/>
        <item x="31"/>
        <item m="1" x="7480"/>
        <item m="1" x="7152"/>
        <item m="1" x="6456"/>
        <item m="1" x="4849"/>
        <item m="1" x="6458"/>
        <item m="1" x="6459"/>
        <item x="51"/>
        <item m="1" x="6461"/>
        <item m="1" x="6462"/>
        <item x="63"/>
        <item m="1" x="6740"/>
        <item m="1" x="7482"/>
        <item m="1" x="5634"/>
        <item m="1" x="7483"/>
        <item m="1" x="6684"/>
        <item m="1" x="6463"/>
        <item m="1" x="6741"/>
        <item x="72"/>
        <item m="1" x="5369"/>
        <item m="1" x="6742"/>
        <item m="1" x="6464"/>
        <item m="1" x="6685"/>
        <item m="1" x="3790"/>
        <item m="1" x="6686"/>
        <item x="96"/>
        <item m="1" x="6689"/>
        <item m="1" x="4219"/>
        <item m="1" x="6690"/>
        <item m="1" x="6467"/>
        <item m="1" x="6691"/>
        <item m="1" x="6692"/>
        <item m="1" x="4482"/>
        <item m="1" x="6469"/>
        <item m="1" x="6470"/>
        <item m="1" x="6693"/>
        <item m="1" x="6694"/>
        <item m="1" x="6474"/>
        <item m="1" x="7160"/>
        <item m="1" x="7490"/>
        <item m="1" x="3412"/>
        <item m="1" x="7253"/>
        <item m="1" x="7167"/>
        <item m="1" x="6749"/>
        <item m="1" x="7496"/>
        <item m="1" x="5645"/>
        <item m="1" x="6491"/>
        <item m="1" x="4861"/>
        <item m="1" x="7519"/>
        <item m="1" x="3852"/>
        <item m="1" x="5456"/>
        <item m="1" x="4345"/>
        <item m="1" x="5700"/>
        <item m="1" x="5702"/>
        <item x="522"/>
        <item m="1" x="7016"/>
        <item m="1" x="7913"/>
        <item m="1" x="7914"/>
        <item m="1" x="5227"/>
        <item m="1" x="5704"/>
        <item m="1" x="7018"/>
        <item m="1" x="6824"/>
        <item m="1" x="5705"/>
        <item m="1" x="6825"/>
        <item m="1" x="5228"/>
        <item m="1" x="7408"/>
        <item m="1" x="5229"/>
        <item m="1" x="7024"/>
        <item m="1" x="7026"/>
        <item m="1" x="5230"/>
        <item m="1" x="5231"/>
        <item m="1" x="5232"/>
        <item m="1" x="5912"/>
        <item m="1" x="5913"/>
        <item m="1" x="7030"/>
        <item m="1" x="5589"/>
        <item m="1" x="5914"/>
        <item m="1" x="5061"/>
        <item m="1" x="5915"/>
        <item m="1" x="5233"/>
        <item m="1" x="5234"/>
        <item m="1" x="6828"/>
        <item m="1" x="5235"/>
        <item m="1" x="5236"/>
        <item m="1" x="6719"/>
        <item m="1" x="6597"/>
        <item m="1" x="5916"/>
        <item m="1" x="6829"/>
        <item m="1" x="6720"/>
        <item m="1" x="4903"/>
        <item m="1" x="5062"/>
        <item m="1" x="5917"/>
        <item m="1" x="4579"/>
        <item x="530"/>
        <item m="1" x="7602"/>
        <item m="1" x="4580"/>
        <item m="1" x="6600"/>
        <item m="1" x="7224"/>
        <item m="1" x="7031"/>
        <item m="1" x="7411"/>
        <item m="1" x="7033"/>
        <item m="1" x="7474"/>
        <item x="531"/>
        <item m="1" x="7034"/>
        <item m="1" x="2571"/>
        <item m="1" x="7035"/>
        <item m="1" x="4581"/>
        <item x="532"/>
        <item x="533"/>
        <item m="1" x="6602"/>
        <item x="534"/>
        <item m="1" x="7413"/>
        <item m="1" x="5063"/>
        <item m="1" x="6603"/>
        <item m="1" x="6830"/>
        <item m="1" x="7225"/>
        <item x="535"/>
        <item x="536"/>
        <item x="537"/>
        <item m="1" x="6604"/>
        <item m="1" x="7037"/>
        <item m="1" x="6605"/>
        <item m="1" x="6606"/>
        <item m="1" x="6607"/>
        <item m="1" x="6831"/>
        <item m="1" x="5473"/>
        <item m="1" x="7038"/>
        <item m="1" x="4583"/>
        <item m="1" x="6722"/>
        <item m="1" x="7603"/>
        <item m="1" x="7415"/>
        <item m="1" x="6608"/>
        <item m="1" x="7039"/>
        <item x="539"/>
        <item m="1" x="4354"/>
        <item x="540"/>
        <item m="1" x="3283"/>
        <item x="541"/>
        <item m="1" x="4584"/>
        <item x="542"/>
        <item m="1" x="6609"/>
        <item m="1" x="6610"/>
        <item m="1" x="7040"/>
        <item m="1" x="6611"/>
        <item x="543"/>
        <item m="1" x="3770"/>
        <item m="1" x="3684"/>
        <item m="1" x="3771"/>
        <item m="1" x="3772"/>
        <item m="1" x="3773"/>
        <item m="1" x="3774"/>
        <item m="1" x="3775"/>
        <item m="1" x="3776"/>
        <item m="1" x="3685"/>
        <item m="1" x="3686"/>
        <item m="1" x="3782"/>
        <item m="1" x="5355"/>
        <item m="1" x="3787"/>
        <item m="1" x="4304"/>
        <item m="1" x="5190"/>
        <item m="1" x="4305"/>
        <item m="1" x="3216"/>
        <item m="1" x="3219"/>
        <item m="1" x="3220"/>
        <item m="1" x="3221"/>
        <item m="1" x="3801"/>
        <item m="1" x="3804"/>
        <item m="1" x="3241"/>
        <item m="1" x="5197"/>
        <item m="1" x="3851"/>
        <item m="1" x="4336"/>
        <item m="1" x="5696"/>
        <item m="1" x="5697"/>
        <item m="1" x="5698"/>
        <item m="1" x="4337"/>
        <item m="1" x="4338"/>
        <item m="1" x="4339"/>
        <item m="1" x="4340"/>
        <item m="1" x="5699"/>
        <item m="1" x="7470"/>
        <item m="1" x="4341"/>
        <item m="1" x="4342"/>
        <item m="1" x="4343"/>
        <item m="1" x="4346"/>
        <item m="1" x="4347"/>
        <item m="1" x="3853"/>
        <item x="516"/>
        <item m="1" x="3854"/>
        <item x="517"/>
        <item m="1" x="3855"/>
        <item m="1" x="5462"/>
        <item m="1" x="3856"/>
        <item m="1" x="3857"/>
        <item m="1" x="3712"/>
        <item m="1" x="5465"/>
        <item m="1" x="5466"/>
        <item m="1" x="5467"/>
        <item m="1" x="5468"/>
        <item m="1" x="3271"/>
        <item m="1" x="3272"/>
        <item m="1" x="3273"/>
        <item m="1" x="3274"/>
        <item m="1" x="3275"/>
        <item m="1" x="3277"/>
        <item m="1" x="3278"/>
        <item m="1" x="3279"/>
        <item m="1" x="3280"/>
        <item m="1" x="3281"/>
        <item x="538"/>
        <item m="1" x="5238"/>
        <item m="1" x="3282"/>
        <item m="1" x="5239"/>
        <item m="1" x="5240"/>
        <item m="1" x="3284"/>
        <item m="1" x="5241"/>
        <item m="1" x="3285"/>
        <item m="1" x="3286"/>
        <item m="1" x="3287"/>
        <item m="1" x="5242"/>
        <item m="1" x="6612"/>
        <item m="1" x="5476"/>
        <item m="1" x="3288"/>
        <item m="1" x="3289"/>
        <item m="1" x="6614"/>
        <item m="1" x="7226"/>
        <item m="1" x="4905"/>
        <item m="1" x="3861"/>
        <item m="1" x="7916"/>
        <item m="1" x="6615"/>
        <item m="1" x="7041"/>
        <item m="1" x="5478"/>
        <item m="1" x="7418"/>
        <item m="1" x="6349"/>
        <item m="1" x="5067"/>
        <item m="1" x="7042"/>
        <item m="1" x="7144"/>
        <item m="1" x="7475"/>
        <item m="1" x="3290"/>
        <item m="1" x="3291"/>
        <item m="1" x="4355"/>
        <item m="1" x="3292"/>
        <item m="1" x="6616"/>
        <item m="1" x="5243"/>
        <item m="1" x="6350"/>
        <item x="544"/>
        <item m="1" x="5244"/>
        <item m="1" x="6617"/>
        <item m="1" x="7145"/>
        <item m="1" x="6618"/>
        <item m="1" x="5245"/>
        <item m="1" x="6351"/>
        <item m="1" x="6619"/>
        <item m="1" x="7476"/>
        <item m="1" x="6723"/>
        <item m="1" x="5710"/>
        <item m="1" x="7604"/>
        <item m="1" x="3104"/>
        <item m="1" x="6352"/>
        <item m="1" x="6353"/>
        <item m="1" x="6354"/>
        <item m="1" x="7043"/>
        <item m="1" x="3714"/>
        <item m="1" x="7044"/>
        <item m="1" x="6724"/>
        <item m="1" x="2572"/>
        <item x="546"/>
        <item m="1" x="4906"/>
        <item m="1" x="6620"/>
        <item m="1" x="3406"/>
        <item m="1" x="6479"/>
        <item m="1" x="6884"/>
        <item m="1" x="6267"/>
        <item m="1" x="7987"/>
        <item m="1" x="7988"/>
        <item m="1" x="4501"/>
        <item m="1" x="4502"/>
        <item m="1" x="7994"/>
        <item m="1" x="6599"/>
        <item m="1" x="4904"/>
        <item m="1" x="7917"/>
        <item m="1" x="5711"/>
        <item m="1" x="6621"/>
        <item m="1" x="6356"/>
        <item m="1" x="7477"/>
        <item m="1" x="4356"/>
        <item m="1" x="7229"/>
        <item m="1" x="5246"/>
        <item m="1" x="6358"/>
        <item m="1" x="6053"/>
        <item m="1" x="6622"/>
        <item x="547"/>
        <item m="1" x="6623"/>
        <item m="1" x="7146"/>
        <item m="1" x="7046"/>
        <item x="548"/>
        <item m="1" x="7606"/>
        <item m="1" x="6832"/>
        <item m="1" x="7048"/>
        <item m="1" x="4357"/>
        <item m="1" x="6361"/>
        <item m="1" x="6624"/>
        <item m="1" x="5713"/>
        <item m="1" x="5481"/>
        <item m="1" x="7607"/>
        <item m="1" x="6833"/>
        <item x="549"/>
        <item m="1" x="7608"/>
        <item m="1" x="6055"/>
        <item m="1" x="4781"/>
        <item m="1" x="5930"/>
        <item m="1" x="6056"/>
        <item m="1" x="6362"/>
        <item m="1" x="6363"/>
        <item m="1" x="6725"/>
        <item m="1" x="4908"/>
        <item m="1" x="6057"/>
        <item m="1" x="3867"/>
        <item m="1" x="5715"/>
        <item m="1" x="6058"/>
        <item m="1" x="4358"/>
        <item m="1" x="6834"/>
        <item m="1" x="5931"/>
        <item m="1" x="3715"/>
        <item m="1" x="7420"/>
        <item m="1" x="6059"/>
        <item m="1" x="6060"/>
        <item m="1" x="6061"/>
        <item m="1" x="6625"/>
        <item m="1" x="6626"/>
        <item m="1" x="6627"/>
        <item m="1" x="3869"/>
        <item x="551"/>
        <item x="552"/>
        <item m="1" x="6628"/>
        <item m="1" x="6365"/>
        <item m="1" x="5483"/>
        <item m="1" x="6366"/>
        <item m="1" x="4359"/>
        <item m="1" x="5484"/>
        <item x="553"/>
        <item m="1" x="6835"/>
        <item m="1" x="5485"/>
        <item m="1" x="6726"/>
        <item x="554"/>
        <item m="1" x="5486"/>
        <item m="1" x="6836"/>
        <item x="555"/>
        <item m="1" x="2379"/>
        <item m="1" x="6629"/>
        <item m="1" x="6630"/>
        <item m="1" x="6631"/>
        <item m="1" x="6632"/>
        <item m="1" x="6633"/>
        <item m="1" x="6449"/>
        <item m="1" x="6455"/>
        <item m="1" x="4218"/>
        <item m="1" x="5566"/>
        <item m="1" x="5374"/>
        <item m="1" x="5004"/>
        <item m="1" x="6485"/>
        <item x="236"/>
        <item x="237"/>
        <item m="1" x="5194"/>
        <item m="1" x="7516"/>
        <item m="1" x="6498"/>
        <item m="1" x="3707"/>
        <item m="1" x="5874"/>
        <item x="467"/>
        <item m="1" x="6598"/>
        <item m="1" x="4353"/>
        <item m="1" x="7032"/>
        <item m="1" x="5918"/>
        <item m="1" x="5919"/>
        <item m="1" x="7036"/>
        <item m="1" x="6601"/>
        <item m="1" x="7412"/>
        <item m="1" x="5471"/>
        <item m="1" x="7414"/>
        <item m="1" x="5065"/>
        <item m="1" x="5920"/>
        <item m="1" x="5921"/>
        <item m="1" x="7798"/>
        <item m="1" x="5922"/>
        <item m="1" x="5474"/>
        <item m="1" x="4585"/>
        <item m="1" x="7799"/>
        <item m="1" x="7416"/>
        <item m="1" x="7800"/>
        <item m="1" x="6613"/>
        <item m="1" x="5477"/>
        <item m="1" x="7417"/>
        <item m="1" x="7227"/>
        <item m="1" x="5923"/>
        <item m="1" x="5924"/>
        <item m="1" x="5708"/>
        <item m="1" x="5925"/>
        <item m="1" x="7419"/>
        <item m="1" x="5926"/>
        <item m="1" x="5927"/>
        <item x="545"/>
        <item m="1" x="7801"/>
        <item m="1" x="3294"/>
        <item m="1" x="5928"/>
        <item m="1" x="7047"/>
        <item x="550"/>
        <item m="1" x="5716"/>
        <item m="1" x="5717"/>
        <item m="1" x="6062"/>
        <item m="1" x="6634"/>
        <item m="1" x="6635"/>
        <item m="1" x="5932"/>
        <item m="1" x="5933"/>
        <item m="1" x="2968"/>
        <item m="1" x="6636"/>
        <item m="1" x="4360"/>
        <item m="1" x="2573"/>
        <item m="1" x="5934"/>
        <item m="1" x="7421"/>
        <item m="1" x="7422"/>
        <item m="1" x="5935"/>
        <item m="1" x="2970"/>
        <item m="1" x="7609"/>
        <item x="556"/>
        <item m="1" x="6637"/>
        <item m="1" x="6367"/>
        <item m="1" x="4594"/>
        <item m="1" x="5718"/>
        <item m="1" x="5936"/>
        <item m="1" x="4909"/>
        <item m="1" x="7817"/>
        <item m="1" x="5487"/>
        <item m="1" x="6063"/>
        <item m="1" x="7230"/>
        <item m="1" x="7918"/>
        <item m="1" x="7610"/>
        <item m="1" x="6368"/>
        <item m="1" x="6727"/>
        <item m="1" x="6065"/>
        <item m="1" x="3305"/>
        <item m="1" x="5938"/>
        <item m="1" x="5939"/>
        <item m="1" x="7818"/>
        <item m="1" x="5940"/>
        <item m="1" x="6066"/>
        <item m="1" x="5941"/>
        <item m="1" x="5942"/>
        <item m="1" x="6067"/>
        <item x="558"/>
        <item m="1" x="6728"/>
        <item x="559"/>
        <item m="1" x="6729"/>
        <item m="1" x="4361"/>
        <item m="1" x="6640"/>
        <item m="1" x="4597"/>
        <item m="1" x="6068"/>
        <item m="1" x="5943"/>
        <item m="1" x="6069"/>
        <item m="1" x="5944"/>
        <item m="1" x="6838"/>
        <item m="1" x="5945"/>
        <item m="1" x="5946"/>
        <item m="1" x="5591"/>
        <item x="560"/>
        <item m="1" x="7611"/>
        <item m="1" x="5722"/>
        <item m="1" x="6070"/>
        <item m="1" x="5948"/>
        <item m="1" x="7231"/>
        <item m="1" x="6071"/>
        <item m="1" x="5723"/>
        <item m="1" x="3306"/>
        <item m="1" x="6839"/>
        <item x="561"/>
        <item m="1" x="5951"/>
        <item m="1" x="5952"/>
        <item x="562"/>
        <item m="1" x="4783"/>
        <item m="1" x="7919"/>
        <item x="564"/>
        <item m="1" x="7920"/>
        <item m="1" x="7050"/>
        <item x="565"/>
        <item m="1" x="7819"/>
        <item m="1" x="5954"/>
        <item m="1" x="5724"/>
        <item m="1" x="6641"/>
        <item m="1" x="6730"/>
        <item m="1" x="5077"/>
        <item m="1" x="6643"/>
        <item m="1" x="5725"/>
        <item m="1" x="4493"/>
        <item m="1" x="6697"/>
        <item m="1" x="6898"/>
        <item x="248"/>
        <item m="1" x="6495"/>
        <item m="1" x="5391"/>
        <item m="1" x="6721"/>
        <item m="1" x="3276"/>
        <item m="1" x="5237"/>
        <item m="1" x="5064"/>
        <item m="1" x="5066"/>
        <item m="1" x="3860"/>
        <item m="1" x="3295"/>
        <item m="1" x="5069"/>
        <item m="1" x="3300"/>
        <item m="1" x="5070"/>
        <item m="1" x="3302"/>
        <item m="1" x="3303"/>
        <item m="1" x="5071"/>
        <item m="1" x="4590"/>
        <item m="1" x="2576"/>
        <item m="1" x="4591"/>
        <item m="1" x="4592"/>
        <item m="1" x="4599"/>
        <item m="1" x="4600"/>
        <item m="1" x="6072"/>
        <item m="1" x="6369"/>
        <item m="1" x="6073"/>
        <item m="1" x="3598"/>
        <item m="1" x="6074"/>
        <item m="1" x="5726"/>
        <item m="1" x="5727"/>
        <item m="1" x="6840"/>
        <item m="1" x="7612"/>
        <item m="1" x="6644"/>
        <item m="1" x="5955"/>
        <item m="1" x="5956"/>
        <item m="1" x="7051"/>
        <item m="1" x="6841"/>
        <item m="1" x="6370"/>
        <item m="1" x="6645"/>
        <item m="1" x="5728"/>
        <item m="1" x="6646"/>
        <item m="1" x="6842"/>
        <item m="1" x="4917"/>
        <item m="1" x="4607"/>
        <item m="1" x="4608"/>
        <item m="1" x="6647"/>
        <item m="1" x="7147"/>
        <item m="1" x="6648"/>
        <item m="1" x="6649"/>
        <item m="1" x="3871"/>
        <item m="1" x="5957"/>
        <item m="1" x="5729"/>
        <item x="569"/>
        <item m="1" x="7052"/>
        <item m="1" x="7148"/>
        <item m="1" x="4609"/>
        <item m="1" x="6650"/>
        <item m="1" x="4610"/>
        <item m="1" x="7820"/>
        <item m="1" x="5730"/>
        <item m="1" x="5731"/>
        <item m="1" x="4613"/>
        <item m="1" x="6075"/>
        <item m="1" x="5958"/>
        <item m="1" x="3874"/>
        <item m="1" x="6076"/>
        <item m="1" x="3876"/>
        <item m="1" x="3118"/>
        <item m="1" x="5733"/>
        <item m="1" x="5489"/>
        <item m="1" x="5356"/>
        <item m="1" x="6457"/>
        <item m="1" x="6860"/>
        <item m="1" x="6861"/>
        <item m="1" x="2346"/>
        <item m="1" x="5009"/>
        <item x="211"/>
        <item m="1" x="5382"/>
        <item m="1" x="7644"/>
        <item m="1" x="4500"/>
        <item m="1" x="7648"/>
        <item m="1" x="6904"/>
        <item m="1" x="7263"/>
        <item m="1" x="6756"/>
        <item m="1" x="6757"/>
        <item m="1" x="6700"/>
        <item m="1" x="6701"/>
        <item m="1" x="6758"/>
        <item m="1" x="6702"/>
        <item m="1" x="6759"/>
        <item m="1" x="6703"/>
        <item m="1" x="6760"/>
        <item m="1" x="6704"/>
        <item m="1" x="6761"/>
        <item m="1" x="6762"/>
        <item m="1" x="6763"/>
        <item m="1" x="6764"/>
        <item m="1" x="6705"/>
        <item m="1" x="6706"/>
        <item m="1" x="6765"/>
        <item m="1" x="6707"/>
        <item m="1" x="6708"/>
        <item m="1" x="6709"/>
        <item m="1" x="6766"/>
        <item m="1" x="6767"/>
        <item m="1" x="4511"/>
        <item m="1" x="6768"/>
        <item m="1" x="6769"/>
        <item m="1" x="6770"/>
        <item m="1" x="6771"/>
        <item m="1" x="3555"/>
        <item m="1" x="7715"/>
        <item m="1" x="7045"/>
        <item m="1" x="5248"/>
        <item m="1" x="5590"/>
        <item m="1" x="4593"/>
        <item m="1" x="6638"/>
        <item m="1" x="5072"/>
        <item m="1" x="6837"/>
        <item m="1" x="7049"/>
        <item m="1" x="6639"/>
        <item m="1" x="5937"/>
        <item m="1" x="7802"/>
        <item m="1" x="7423"/>
        <item m="1" x="5720"/>
        <item m="1" x="5074"/>
        <item m="1" x="5721"/>
        <item m="1" x="5488"/>
        <item m="1" x="5947"/>
        <item m="1" x="5949"/>
        <item m="1" x="5950"/>
        <item m="1" x="5076"/>
        <item x="563"/>
        <item m="1" x="6642"/>
        <item x="567"/>
        <item m="1" x="3717"/>
        <item x="568"/>
        <item m="1" x="3870"/>
        <item m="1" x="7424"/>
        <item m="1" x="4611"/>
        <item m="1" x="3872"/>
        <item m="1" x="7425"/>
        <item m="1" x="3873"/>
        <item m="1" x="7613"/>
        <item m="1" x="5732"/>
        <item x="570"/>
        <item m="1" x="3875"/>
        <item m="1" x="5734"/>
        <item m="1" x="6845"/>
        <item m="1" x="3307"/>
        <item m="1" x="5161"/>
        <item m="1" x="7426"/>
        <item m="1" x="5959"/>
        <item m="1" x="6651"/>
        <item m="1" x="5960"/>
        <item m="1" x="5961"/>
        <item m="1" x="6136"/>
        <item m="1" x="6652"/>
        <item m="1" x="5490"/>
        <item m="1" x="6147"/>
        <item m="1" x="6148"/>
        <item m="1" x="5251"/>
        <item x="572"/>
        <item m="1" x="5252"/>
        <item m="1" x="5253"/>
        <item m="1" x="5735"/>
        <item m="1" x="5736"/>
        <item m="1" x="3877"/>
        <item m="1" x="5491"/>
        <item m="1" x="5737"/>
        <item m="1" x="5254"/>
        <item m="1" x="5738"/>
        <item x="574"/>
        <item m="1" x="5492"/>
        <item m="1" x="5592"/>
        <item m="1" x="3120"/>
        <item m="1" x="3878"/>
        <item m="1" x="5593"/>
        <item m="1" x="6846"/>
        <item m="1" x="6653"/>
        <item m="1" x="6847"/>
        <item m="1" x="5962"/>
        <item m="1" x="3308"/>
        <item m="1" x="5963"/>
        <item m="1" x="5594"/>
        <item x="575"/>
        <item m="1" x="3602"/>
        <item m="1" x="5739"/>
        <item m="1" x="6185"/>
        <item m="1" x="5162"/>
        <item m="1" x="7803"/>
        <item m="1" x="7804"/>
        <item m="1" x="2381"/>
        <item m="1" x="5740"/>
        <item m="1" x="5741"/>
        <item m="1" x="3879"/>
        <item m="1" x="6186"/>
        <item m="1" x="7614"/>
        <item m="1" x="6857"/>
        <item x="7"/>
        <item x="46"/>
        <item x="47"/>
        <item m="1" x="5365"/>
        <item m="1" x="5366"/>
        <item m="1" x="5367"/>
        <item m="1" x="5636"/>
        <item m="1" x="7484"/>
        <item m="1" x="3058"/>
        <item m="1" x="4765"/>
        <item m="1" x="2514"/>
        <item m="1" x="2762"/>
        <item m="1" x="3060"/>
        <item m="1" x="4484"/>
        <item m="1" x="2519"/>
        <item m="1" x="2763"/>
        <item m="1" x="4488"/>
        <item x="151"/>
        <item m="1" x="4490"/>
        <item m="1" x="6696"/>
        <item m="1" x="2525"/>
        <item m="1" x="2350"/>
        <item m="1" x="2351"/>
        <item m="1" x="3217"/>
        <item m="1" x="5152"/>
        <item x="172"/>
        <item m="1" x="4309"/>
        <item m="1" x="2356"/>
        <item m="1" x="6698"/>
        <item m="1" x="3066"/>
        <item m="1" x="3240"/>
        <item m="1" x="2773"/>
        <item m="1" x="2359"/>
        <item m="1" x="3069"/>
        <item m="1" x="5647"/>
        <item m="1" x="7169"/>
        <item m="1" x="7170"/>
        <item m="1" x="3813"/>
        <item m="1" x="5386"/>
        <item m="1" x="4862"/>
        <item m="1" x="7512"/>
        <item x="266"/>
        <item m="1" x="4867"/>
        <item m="1" x="7269"/>
        <item m="1" x="7270"/>
        <item m="1" x="5658"/>
        <item m="1" x="5199"/>
        <item m="1" x="5155"/>
        <item m="1" x="7276"/>
        <item m="1" x="7119"/>
        <item m="1" x="7120"/>
        <item m="1" x="7121"/>
        <item m="1" x="7122"/>
        <item m="1" x="7123"/>
        <item m="1" x="6782"/>
        <item m="1" x="6783"/>
        <item m="1" x="6784"/>
        <item m="1" x="6785"/>
        <item m="1" x="6786"/>
        <item m="1" x="6711"/>
        <item m="1" x="6299"/>
        <item m="1" x="6712"/>
        <item m="1" x="6713"/>
        <item m="1" x="6300"/>
        <item m="1" x="6301"/>
        <item m="1" x="6302"/>
        <item m="1" x="5833"/>
        <item m="1" x="6303"/>
        <item m="1" x="6815"/>
        <item x="508"/>
        <item m="1" x="5901"/>
        <item m="1" x="5902"/>
        <item m="1" x="4779"/>
        <item m="1" x="4573"/>
        <item m="1" x="7596"/>
        <item m="1" x="5701"/>
        <item m="1" x="7597"/>
        <item m="1" x="4348"/>
        <item m="1" x="5905"/>
        <item m="1" x="5906"/>
        <item m="1" x="7009"/>
        <item m="1" x="6052"/>
        <item m="1" x="5907"/>
        <item m="1" x="5908"/>
        <item m="1" x="5909"/>
        <item m="1" x="5910"/>
        <item m="1" x="6345"/>
        <item m="1" x="4350"/>
        <item m="1" x="5911"/>
        <item m="1" x="6348"/>
        <item m="1" x="5706"/>
        <item m="1" x="7472"/>
        <item m="1" x="7473"/>
        <item m="1" x="4352"/>
        <item m="1" x="6827"/>
        <item m="1" x="7600"/>
        <item m="1" x="7601"/>
        <item m="1" x="3593"/>
        <item m="1" x="3859"/>
        <item m="1" x="5707"/>
        <item m="1" x="5469"/>
        <item m="1" x="5470"/>
        <item m="1" x="4228"/>
        <item m="1" x="5472"/>
        <item m="1" x="4582"/>
        <item m="1" x="5475"/>
        <item m="1" x="3713"/>
        <item m="1" x="3594"/>
        <item m="1" x="4586"/>
        <item m="1" x="4587"/>
        <item m="1" x="3862"/>
        <item m="1" x="3863"/>
        <item m="1" x="4780"/>
        <item m="1" x="5068"/>
        <item m="1" x="5709"/>
        <item m="1" x="3864"/>
        <item m="1" x="3293"/>
        <item m="1" x="3595"/>
        <item m="1" x="3865"/>
        <item m="1" x="5479"/>
        <item m="1" x="3105"/>
        <item m="1" x="6355"/>
        <item m="1" x="7605"/>
        <item m="1" x="5160"/>
        <item m="1" x="3297"/>
        <item m="1" x="6357"/>
        <item m="1" x="6054"/>
        <item m="1" x="5712"/>
        <item m="1" x="5247"/>
        <item m="1" x="3866"/>
        <item m="1" x="6359"/>
        <item m="1" x="6360"/>
        <item m="1" x="3298"/>
        <item m="1" x="3299"/>
        <item m="1" x="4907"/>
        <item m="1" x="3106"/>
        <item m="1" x="3301"/>
        <item m="1" x="3107"/>
        <item m="1" x="5714"/>
        <item m="1" x="3596"/>
        <item m="1" x="3109"/>
        <item m="1" x="3110"/>
        <item m="1" x="4782"/>
        <item m="1" x="3868"/>
        <item m="1" x="7478"/>
        <item m="1" x="5249"/>
        <item m="1" x="5250"/>
        <item m="1" x="4588"/>
        <item m="1" x="4589"/>
        <item m="1" x="3304"/>
        <item m="1" x="2969"/>
        <item m="1" x="3597"/>
        <item m="1" x="2575"/>
        <item m="1" x="6064"/>
        <item m="1" x="5719"/>
        <item m="1" x="5073"/>
        <item m="1" x="2971"/>
        <item m="1" x="4596"/>
        <item m="1" x="2580"/>
        <item m="1" x="3111"/>
        <item m="1" x="3716"/>
        <item m="1" x="5075"/>
        <item m="1" x="4229"/>
        <item m="1" x="4601"/>
        <item m="1" x="4602"/>
        <item m="1" x="3112"/>
        <item m="1" x="2972"/>
        <item m="1" x="2973"/>
        <item m="1" x="2582"/>
        <item m="1" x="5953"/>
        <item m="1" x="4910"/>
        <item m="1" x="4911"/>
        <item m="1" x="4912"/>
        <item m="1" x="4604"/>
        <item m="1" x="2583"/>
        <item m="1" x="4913"/>
        <item m="1" x="4914"/>
        <item m="1" x="4915"/>
        <item m="1" x="4916"/>
        <item m="1" x="3113"/>
        <item m="1" x="4605"/>
        <item m="1" x="2974"/>
        <item m="1" x="3114"/>
        <item m="1" x="3115"/>
        <item m="1" x="3116"/>
        <item m="1" x="4606"/>
        <item m="1" x="2584"/>
        <item m="1" x="3117"/>
        <item m="1" x="2585"/>
        <item m="1" x="4918"/>
        <item m="1" x="4230"/>
        <item m="1" x="2587"/>
        <item m="1" x="2588"/>
        <item m="1" x="3718"/>
        <item m="1" x="4919"/>
        <item m="1" x="2589"/>
        <item m="1" x="4612"/>
        <item m="1" x="2590"/>
        <item m="1" x="3599"/>
        <item m="1" x="2591"/>
        <item m="1" x="6077"/>
        <item m="1" x="6078"/>
        <item m="1" x="6079"/>
        <item m="1" x="6080"/>
        <item m="1" x="6081"/>
        <item m="1" x="6082"/>
        <item m="1" x="6083"/>
        <item m="1" x="6084"/>
        <item m="1" x="6085"/>
        <item m="1" x="6086"/>
        <item m="1" x="3600"/>
        <item m="1" x="2592"/>
        <item m="1" x="6087"/>
        <item m="1" x="6088"/>
        <item m="1" x="6089"/>
        <item m="1" x="6090"/>
        <item m="1" x="6091"/>
        <item m="1" x="6092"/>
        <item m="1" x="6093"/>
        <item m="1" x="6094"/>
        <item m="1" x="6095"/>
        <item m="1" x="6096"/>
        <item m="1" x="2593"/>
        <item m="1" x="6097"/>
        <item m="1" x="6098"/>
        <item m="1" x="6099"/>
        <item m="1" x="6100"/>
        <item m="1" x="6101"/>
        <item m="1" x="6102"/>
        <item m="1" x="6103"/>
        <item m="1" x="6104"/>
        <item m="1" x="6105"/>
        <item m="1" x="6106"/>
        <item m="1" x="4920"/>
        <item m="1" x="7053"/>
        <item m="1" x="6107"/>
        <item m="1" x="6108"/>
        <item m="1" x="6109"/>
        <item m="1" x="6110"/>
        <item m="1" x="6111"/>
        <item m="1" x="6112"/>
        <item m="1" x="6113"/>
        <item m="1" x="6114"/>
        <item m="1" x="6115"/>
        <item m="1" x="6116"/>
        <item m="1" x="4614"/>
        <item m="1" x="6117"/>
        <item m="1" x="6118"/>
        <item m="1" x="6119"/>
        <item m="1" x="6120"/>
        <item m="1" x="6121"/>
        <item m="1" x="6122"/>
        <item m="1" x="6123"/>
        <item m="1" x="6124"/>
        <item m="1" x="6125"/>
        <item m="1" x="3119"/>
        <item m="1" x="2594"/>
        <item m="1" x="6126"/>
        <item m="1" x="6127"/>
        <item m="1" x="6128"/>
        <item m="1" x="6129"/>
        <item m="1" x="6130"/>
        <item m="1" x="6131"/>
        <item m="1" x="6132"/>
        <item m="1" x="6133"/>
        <item m="1" x="6134"/>
        <item m="1" x="6135"/>
        <item m="1" x="6137"/>
        <item m="1" x="6138"/>
        <item m="1" x="6139"/>
        <item m="1" x="6140"/>
        <item m="1" x="6141"/>
        <item m="1" x="6142"/>
        <item m="1" x="6143"/>
        <item m="1" x="6144"/>
        <item m="1" x="6145"/>
        <item m="1" x="6146"/>
        <item x="571"/>
        <item m="1" x="2595"/>
        <item m="1" x="6149"/>
        <item m="1" x="6150"/>
        <item m="1" x="6151"/>
        <item m="1" x="6152"/>
        <item m="1" x="6153"/>
        <item m="1" x="6154"/>
        <item m="1" x="6155"/>
        <item m="1" x="6156"/>
        <item m="1" x="6157"/>
        <item m="1" x="4921"/>
        <item m="1" x="6158"/>
        <item m="1" x="6159"/>
        <item m="1" x="6160"/>
        <item m="1" x="6161"/>
        <item m="1" x="6162"/>
        <item m="1" x="6163"/>
        <item m="1" x="6164"/>
        <item m="1" x="6165"/>
        <item m="1" x="6166"/>
        <item m="1" x="6167"/>
        <item m="1" x="6168"/>
        <item m="1" x="6169"/>
        <item m="1" x="6170"/>
        <item m="1" x="6171"/>
        <item m="1" x="6172"/>
        <item m="1" x="6173"/>
        <item m="1" x="2596"/>
        <item m="1" x="6174"/>
        <item m="1" x="6175"/>
        <item m="1" x="6176"/>
        <item m="1" x="6177"/>
        <item m="1" x="6178"/>
        <item m="1" x="6179"/>
        <item x="573"/>
        <item m="1" x="6180"/>
        <item m="1" x="6181"/>
        <item m="1" x="6182"/>
        <item m="1" x="6183"/>
        <item m="1" x="6184"/>
        <item m="1" x="3601"/>
        <item m="1" x="2597"/>
        <item m="1" x="4364"/>
        <item m="1" x="4365"/>
        <item x="576"/>
        <item m="1" x="4366"/>
        <item m="1" x="4367"/>
        <item m="1" x="4368"/>
        <item m="1" x="4784"/>
        <item m="1" x="5964"/>
        <item x="577"/>
        <item m="1" x="5965"/>
        <item m="1" x="6654"/>
        <item m="1" x="2383"/>
        <item m="1" x="6187"/>
        <item m="1" x="5966"/>
        <item m="1" x="5967"/>
        <item m="1" x="6371"/>
        <item m="1" x="3603"/>
        <item m="1" x="2384"/>
        <item m="1" x="3604"/>
        <item m="1" x="5595"/>
        <item x="579"/>
        <item m="1" x="2975"/>
        <item x="580"/>
        <item m="1" x="5742"/>
        <item m="1" x="2976"/>
        <item m="1" x="5968"/>
        <item m="1" x="4922"/>
        <item m="1" x="4369"/>
        <item m="1" x="2977"/>
        <item m="1" x="2385"/>
        <item x="581"/>
        <item m="1" x="6848"/>
        <item m="1" x="2598"/>
        <item x="582"/>
        <item m="1" x="5969"/>
        <item x="583"/>
        <item m="1" x="5743"/>
        <item m="1" x="5744"/>
        <item m="1" x="6656"/>
        <item m="1" x="2978"/>
        <item x="584"/>
        <item m="1" x="5493"/>
        <item m="1" x="6372"/>
        <item m="1" x="4923"/>
        <item m="1" x="3880"/>
        <item x="585"/>
        <item m="1" x="4372"/>
        <item m="1" x="3605"/>
        <item x="586"/>
        <item x="587"/>
        <item m="1" x="5495"/>
        <item m="1" x="5970"/>
        <item m="1" x="2979"/>
        <item m="1" x="5496"/>
        <item m="1" x="5497"/>
        <item m="1" x="5971"/>
        <item m="1" x="5498"/>
        <item m="1" x="2599"/>
        <item m="1" x="5499"/>
        <item m="1" x="5747"/>
        <item m="1" x="5500"/>
        <item m="1" x="5501"/>
        <item m="1" x="5972"/>
        <item m="1" x="7149"/>
        <item x="589"/>
        <item m="1" x="5748"/>
        <item m="1" x="2386"/>
        <item m="1" x="5973"/>
        <item m="1" x="5502"/>
        <item m="1" x="5078"/>
        <item m="1" x="2600"/>
        <item m="1" x="5974"/>
        <item m="1" x="5975"/>
        <item m="1" x="5750"/>
        <item m="1" x="5079"/>
        <item m="1" x="4924"/>
        <item m="1" x="7615"/>
        <item m="1" x="5751"/>
        <item m="1" x="5596"/>
        <item m="1" x="2601"/>
        <item x="592"/>
        <item x="593"/>
        <item x="594"/>
        <item x="596"/>
        <item m="1" x="3121"/>
        <item m="1" x="5504"/>
        <item m="1" x="4617"/>
        <item m="1" x="4375"/>
        <item m="1" x="6658"/>
        <item m="1" x="7054"/>
        <item x="597"/>
        <item m="1" x="4376"/>
        <item m="1" x="5752"/>
        <item m="1" x="6373"/>
        <item m="1" x="6660"/>
        <item m="1" x="5753"/>
        <item m="1" x="5976"/>
        <item m="1" x="5183"/>
        <item m="1" x="5783"/>
        <item m="1" x="7239"/>
        <item m="1" x="4474"/>
        <item m="1" x="3054"/>
        <item m="1" x="2511"/>
        <item m="1" x="5150"/>
        <item m="1" x="2760"/>
        <item m="1" x="2515"/>
        <item m="1" x="3062"/>
        <item m="1" x="3215"/>
        <item m="1" x="3065"/>
        <item m="1" x="7435"/>
        <item m="1" x="5803"/>
        <item m="1" x="5019"/>
        <item m="1" x="5649"/>
        <item m="1" x="5650"/>
        <item m="1" x="5651"/>
        <item m="1" x="5652"/>
        <item m="1" x="5653"/>
        <item m="1" x="3446"/>
        <item m="1" x="5389"/>
        <item m="1" x="7471"/>
        <item m="1" x="7228"/>
        <item m="1" x="5480"/>
        <item m="1" x="3296"/>
        <item m="1" x="3108"/>
        <item m="1" x="2574"/>
        <item m="1" x="2577"/>
        <item m="1" x="4595"/>
        <item m="1" x="2578"/>
        <item m="1" x="2579"/>
        <item m="1" x="4598"/>
        <item m="1" x="2581"/>
        <item m="1" x="4603"/>
        <item m="1" x="6843"/>
        <item m="1" x="6844"/>
        <item m="1" x="2586"/>
        <item m="1" x="2380"/>
        <item m="1" x="4362"/>
        <item m="1" x="4363"/>
        <item m="1" x="2327"/>
        <item x="578"/>
        <item m="1" x="4370"/>
        <item m="1" x="4371"/>
        <item x="588"/>
        <item m="1" x="5746"/>
        <item m="1" x="4373"/>
        <item m="1" x="3881"/>
        <item x="595"/>
        <item m="1" x="4374"/>
        <item m="1" x="2387"/>
        <item m="1" x="4377"/>
        <item x="599"/>
        <item m="1" x="5977"/>
        <item x="600"/>
        <item m="1" x="6662"/>
        <item m="1" x="5978"/>
        <item m="1" x="3122"/>
        <item m="1" x="5255"/>
        <item m="1" x="4618"/>
        <item m="1" x="2605"/>
        <item m="1" x="4925"/>
        <item m="1" x="5256"/>
        <item m="1" x="5597"/>
        <item m="1" x="4619"/>
        <item m="1" x="4620"/>
        <item x="603"/>
        <item m="1" x="4926"/>
        <item m="1" x="4232"/>
        <item x="604"/>
        <item m="1" x="5754"/>
        <item m="1" x="4621"/>
        <item m="1" x="6188"/>
        <item x="606"/>
        <item m="1" x="6374"/>
        <item m="1" x="7232"/>
        <item m="1" x="3883"/>
        <item x="609"/>
        <item m="1" x="4927"/>
        <item m="1" x="4928"/>
        <item m="1" x="5755"/>
        <item m="1" x="5257"/>
        <item m="1" x="7427"/>
        <item m="1" x="5598"/>
        <item m="1" x="2391"/>
        <item m="1" x="4929"/>
        <item m="1" x="5258"/>
        <item m="1" x="5259"/>
        <item m="1" x="5260"/>
        <item m="1" x="5261"/>
        <item m="1" x="5599"/>
        <item m="1" x="5981"/>
        <item m="1" x="5600"/>
        <item m="1" x="5262"/>
        <item m="1" x="4622"/>
        <item m="1" x="5263"/>
        <item m="1" x="5509"/>
        <item x="612"/>
        <item m="1" x="5264"/>
        <item m="1" x="5510"/>
        <item m="1" x="5511"/>
        <item m="1" x="5982"/>
        <item x="614"/>
        <item m="1" x="4381"/>
        <item m="1" x="5265"/>
        <item m="1" x="5266"/>
        <item m="1" x="4382"/>
        <item m="1" x="5601"/>
        <item m="1" x="3886"/>
        <item x="615"/>
        <item m="1" x="7428"/>
        <item m="1" x="5602"/>
        <item x="616"/>
        <item m="1" x="5268"/>
        <item m="1" x="5082"/>
        <item m="1" x="7429"/>
        <item m="1" x="7479"/>
        <item m="1" x="5603"/>
        <item m="1" x="5604"/>
        <item m="1" x="5269"/>
        <item m="1" x="5163"/>
        <item m="1" x="5164"/>
        <item m="1" x="5605"/>
        <item m="1" x="5270"/>
        <item m="1" x="5606"/>
        <item x="618"/>
        <item m="1" x="5182"/>
        <item m="1" x="4847"/>
        <item m="1" x="2324"/>
        <item m="1" x="4850"/>
        <item m="1" x="4997"/>
        <item m="1" x="4998"/>
        <item m="1" x="4481"/>
        <item m="1" x="6874"/>
        <item m="1" x="6875"/>
        <item m="1" x="6877"/>
        <item m="1" x="6878"/>
        <item m="1" x="5151"/>
        <item m="1" x="3064"/>
        <item m="1" x="6496"/>
        <item m="1" x="5809"/>
        <item m="1" x="3077"/>
        <item x="335"/>
        <item m="1" x="6655"/>
        <item m="1" x="4786"/>
        <item m="1" x="6731"/>
        <item m="1" x="5749"/>
        <item x="590"/>
        <item m="1" x="5503"/>
        <item x="591"/>
        <item m="1" x="6657"/>
        <item m="1" x="6661"/>
        <item m="1" x="4378"/>
        <item m="1" x="7055"/>
        <item x="601"/>
        <item x="602"/>
        <item m="1" x="5081"/>
        <item m="1" x="5508"/>
        <item m="1" x="3719"/>
        <item m="1" x="5512"/>
        <item m="1" x="5267"/>
        <item m="1" x="6663"/>
        <item m="1" x="5607"/>
        <item m="1" x="5513"/>
        <item m="1" x="5271"/>
        <item m="1" x="5272"/>
        <item m="1" x="5608"/>
        <item x="620"/>
        <item m="1" x="4384"/>
        <item m="1" x="3606"/>
        <item m="1" x="3607"/>
        <item x="621"/>
        <item m="1" x="5609"/>
        <item m="1" x="5273"/>
        <item m="1" x="3721"/>
        <item x="622"/>
        <item m="1" x="5610"/>
        <item m="1" x="3722"/>
        <item m="1" x="5757"/>
        <item m="1" x="6664"/>
        <item m="1" x="5611"/>
        <item m="1" x="5612"/>
        <item m="1" x="5274"/>
        <item m="1" x="5275"/>
        <item m="1" x="5613"/>
        <item m="1" x="5276"/>
        <item m="1" x="6849"/>
        <item m="1" x="5514"/>
        <item m="1" x="5614"/>
        <item m="1" x="5615"/>
        <item m="1" x="5277"/>
        <item m="1" x="5278"/>
        <item m="1" x="5515"/>
        <item m="1" x="6189"/>
        <item x="2"/>
        <item m="1" x="5185"/>
        <item m="1" x="4472"/>
        <item m="1" x="4852"/>
        <item m="1" x="2759"/>
        <item m="1" x="4479"/>
        <item m="1" x="7157"/>
        <item m="1" x="6872"/>
        <item m="1" x="6481"/>
        <item m="1" x="6482"/>
        <item m="1" x="5005"/>
        <item m="1" x="5377"/>
        <item m="1" x="2769"/>
        <item m="1" x="6492"/>
        <item m="1" x="5807"/>
        <item x="287"/>
        <item m="1" x="4315"/>
        <item m="1" x="3816"/>
        <item m="1" x="5026"/>
        <item m="1" x="5027"/>
        <item m="1" x="5028"/>
        <item m="1" x="5029"/>
        <item m="1" x="2382"/>
        <item m="1" x="4785"/>
        <item m="1" x="5505"/>
        <item m="1" x="5506"/>
        <item m="1" x="6659"/>
        <item x="598"/>
        <item m="1" x="5507"/>
        <item m="1" x="5080"/>
        <item m="1" x="2603"/>
        <item m="1" x="2604"/>
        <item m="1" x="2606"/>
        <item m="1" x="5979"/>
        <item m="1" x="5980"/>
        <item m="1" x="5756"/>
        <item x="617"/>
        <item m="1" x="4385"/>
        <item m="1" x="5516"/>
        <item m="1" x="6850"/>
        <item m="1" x="5279"/>
        <item m="1" x="5758"/>
        <item m="1" x="5083"/>
        <item m="1" x="5084"/>
        <item m="1" x="4930"/>
        <item m="1" x="5165"/>
        <item m="1" x="4931"/>
        <item x="624"/>
        <item m="1" x="2328"/>
        <item x="626"/>
        <item m="1" x="2329"/>
        <item m="1" x="5984"/>
        <item m="1" x="3311"/>
        <item x="627"/>
        <item x="628"/>
        <item x="629"/>
        <item m="1" x="5518"/>
        <item x="630"/>
        <item m="1" x="5985"/>
        <item m="1" x="3890"/>
        <item m="1" x="5280"/>
        <item m="1" x="5616"/>
        <item m="1" x="5986"/>
        <item x="631"/>
        <item m="1" x="5085"/>
        <item m="1" x="4387"/>
        <item m="1" x="3891"/>
        <item x="633"/>
        <item m="1" x="6426"/>
        <item m="1" x="3892"/>
        <item x="635"/>
        <item m="1" x="5987"/>
        <item m="1" x="3313"/>
        <item m="1" x="5281"/>
        <item m="1" x="6851"/>
        <item m="1" x="4388"/>
        <item m="1" x="5759"/>
        <item m="1" x="5086"/>
        <item m="1" x="5617"/>
        <item m="1" x="5166"/>
        <item m="1" x="3315"/>
        <item x="636"/>
        <item x="637"/>
        <item m="1" x="5283"/>
        <item m="1" x="5284"/>
        <item m="1" x="5618"/>
        <item m="1" x="5989"/>
        <item m="1" x="5285"/>
        <item x="638"/>
        <item m="1" x="5087"/>
        <item m="1" x="5519"/>
        <item m="1" x="5520"/>
        <item m="1" x="4628"/>
        <item x="639"/>
        <item m="1" x="5286"/>
        <item m="1" x="5088"/>
        <item m="1" x="6427"/>
        <item m="1" x="2612"/>
        <item m="1" x="2613"/>
        <item m="1" x="3897"/>
        <item m="1" x="5521"/>
        <item m="1" x="5522"/>
        <item m="1" x="6732"/>
        <item x="648"/>
        <item x="649"/>
        <item m="1" x="6666"/>
        <item m="1" x="4932"/>
        <item m="1" x="5287"/>
        <item m="1" x="5167"/>
        <item m="1" x="3128"/>
        <item m="1" x="5089"/>
        <item m="1" x="6853"/>
        <item m="1" x="7233"/>
        <item m="1" x="5090"/>
        <item m="1" x="4933"/>
        <item m="1" x="7234"/>
        <item x="6"/>
        <item m="1" x="3052"/>
        <item m="1" x="6682"/>
        <item m="1" x="3786"/>
        <item x="21"/>
        <item m="1" x="7056"/>
        <item m="1" x="3057"/>
        <item x="111"/>
        <item m="1" x="6871"/>
        <item m="1" x="2517"/>
        <item m="1" x="2518"/>
        <item x="125"/>
        <item x="126"/>
        <item m="1" x="2349"/>
        <item m="1" x="6265"/>
        <item x="134"/>
        <item x="135"/>
        <item x="136"/>
        <item x="137"/>
        <item m="1" x="3226"/>
        <item m="1" x="3227"/>
        <item m="1" x="5376"/>
        <item m="1" x="6892"/>
        <item x="212"/>
        <item m="1" x="2534"/>
        <item m="1" x="3070"/>
        <item x="261"/>
        <item m="1" x="2540"/>
        <item x="271"/>
        <item m="1" x="4316"/>
        <item m="1" x="4317"/>
        <item m="1" x="4318"/>
        <item m="1" x="6364"/>
        <item m="1" x="2980"/>
        <item m="1" x="4379"/>
        <item m="1" x="4380"/>
        <item m="1" x="3882"/>
        <item x="605"/>
        <item x="607"/>
        <item x="608"/>
        <item m="1" x="2389"/>
        <item x="610"/>
        <item m="1" x="2982"/>
        <item m="1" x="3885"/>
        <item m="1" x="2983"/>
        <item m="1" x="3124"/>
        <item m="1" x="3887"/>
        <item m="1" x="2393"/>
        <item m="1" x="3125"/>
        <item m="1" x="2608"/>
        <item m="1" x="3720"/>
        <item m="1" x="2396"/>
        <item m="1" x="2611"/>
        <item m="1" x="3312"/>
        <item m="1" x="3314"/>
        <item m="1" x="3316"/>
        <item m="1" x="3317"/>
        <item x="645"/>
        <item m="1" x="3318"/>
        <item m="1" x="3319"/>
        <item m="1" x="2399"/>
        <item m="1" x="6854"/>
        <item m="1" x="5092"/>
        <item m="1" x="5993"/>
        <item x="651"/>
        <item m="1" x="3320"/>
        <item m="1" x="5762"/>
        <item m="1" x="5093"/>
        <item m="1" x="3321"/>
        <item m="1" x="3322"/>
        <item m="1" x="5288"/>
        <item m="1" x="5994"/>
        <item m="1" x="6428"/>
        <item m="1" x="6429"/>
        <item x="653"/>
        <item m="1" x="4934"/>
        <item m="1" x="5290"/>
        <item m="1" x="3906"/>
        <item m="1" x="2985"/>
        <item m="1" x="6430"/>
        <item m="1" x="5095"/>
        <item m="1" x="3129"/>
        <item m="1" x="5995"/>
        <item m="1" x="4935"/>
        <item m="1" x="5619"/>
        <item m="1" x="2986"/>
        <item m="1" x="5523"/>
        <item x="655"/>
        <item m="1" x="6733"/>
        <item m="1" x="3910"/>
        <item m="1" x="5996"/>
        <item m="1" x="5997"/>
        <item m="1" x="5291"/>
        <item m="1" x="4937"/>
        <item m="1" x="3911"/>
        <item m="1" x="5524"/>
        <item m="1" x="3326"/>
        <item m="1" x="5096"/>
        <item m="1" x="5097"/>
        <item m="1" x="3130"/>
        <item m="1" x="5763"/>
        <item m="1" x="5525"/>
        <item m="1" x="5999"/>
        <item m="1" x="3912"/>
        <item m="1" x="3913"/>
        <item m="1" x="5292"/>
        <item m="1" x="5293"/>
        <item m="1" x="2400"/>
        <item m="1" x="3328"/>
        <item m="1" x="5764"/>
        <item m="1" x="5098"/>
        <item x="659"/>
        <item m="1" x="5526"/>
        <item x="660"/>
        <item m="1" x="2614"/>
        <item m="1" x="5099"/>
        <item m="1" x="6670"/>
        <item m="1" x="3329"/>
        <item m="1" x="6000"/>
        <item m="1" x="5294"/>
        <item m="1" x="5527"/>
        <item m="1" x="3132"/>
        <item m="1" x="5295"/>
        <item m="1" x="4938"/>
        <item m="1" x="5620"/>
        <item m="1" x="2615"/>
        <item m="1" x="6431"/>
        <item m="1" x="4631"/>
        <item m="1" x="5528"/>
        <item m="1" x="2401"/>
        <item m="1" x="2616"/>
        <item m="1" x="7150"/>
        <item x="662"/>
        <item m="1" x="5765"/>
        <item x="664"/>
        <item m="1" x="4939"/>
        <item m="1" x="5766"/>
        <item m="1" x="5530"/>
        <item m="1" x="5184"/>
        <item m="1" x="3053"/>
        <item x="45"/>
        <item m="1" x="6475"/>
        <item m="1" x="6476"/>
        <item m="1" x="2516"/>
        <item m="1" x="2352"/>
        <item m="1" x="5379"/>
        <item m="1" x="3072"/>
        <item m="1" x="3246"/>
        <item m="1" x="4231"/>
        <item m="1" x="3123"/>
        <item m="1" x="2981"/>
        <item m="1" x="3884"/>
        <item x="611"/>
        <item x="613"/>
        <item m="1" x="3888"/>
        <item x="619"/>
        <item m="1" x="3889"/>
        <item m="1" x="2395"/>
        <item m="1" x="2609"/>
        <item m="1" x="2610"/>
        <item x="623"/>
        <item m="1" x="3126"/>
        <item m="1" x="3309"/>
        <item m="1" x="3310"/>
        <item x="625"/>
        <item x="632"/>
        <item m="1" x="2398"/>
        <item m="1" x="3127"/>
        <item x="646"/>
        <item x="650"/>
        <item x="652"/>
        <item m="1" x="3323"/>
        <item m="1" x="3324"/>
        <item m="1" x="3325"/>
        <item x="656"/>
        <item x="658"/>
        <item m="1" x="6194"/>
        <item m="1" x="6195"/>
        <item m="1" x="3327"/>
        <item m="1" x="3131"/>
        <item x="661"/>
        <item m="1" x="3330"/>
        <item m="1" x="3331"/>
        <item x="663"/>
        <item m="1" x="5100"/>
        <item m="1" x="5767"/>
        <item m="1" x="4940"/>
        <item m="1" x="4941"/>
        <item m="1" x="4942"/>
        <item x="666"/>
        <item m="1" x="5768"/>
        <item m="1" x="5296"/>
        <item x="667"/>
        <item m="1" x="3916"/>
        <item x="669"/>
        <item m="1" x="5531"/>
        <item m="1" x="5297"/>
        <item m="1" x="4943"/>
        <item x="671"/>
        <item m="1" x="5298"/>
        <item m="1" x="5299"/>
        <item m="1" x="5101"/>
        <item m="1" x="6671"/>
        <item m="1" x="5532"/>
        <item x="673"/>
        <item m="1" x="6003"/>
        <item x="675"/>
        <item m="1" x="5621"/>
        <item m="1" x="6432"/>
        <item m="1" x="5533"/>
        <item m="1" x="4390"/>
        <item m="1" x="4945"/>
        <item x="676"/>
        <item x="678"/>
        <item x="680"/>
        <item m="1" x="4391"/>
        <item x="681"/>
        <item m="1" x="3919"/>
        <item m="1" x="5534"/>
        <item m="1" x="4633"/>
        <item m="1" x="3920"/>
        <item m="1" x="5769"/>
        <item m="1" x="5535"/>
        <item m="1" x="5102"/>
        <item m="1" x="5300"/>
        <item m="1" x="5301"/>
        <item m="1" x="5357"/>
        <item m="1" x="5358"/>
        <item m="1" x="5359"/>
        <item m="1" x="5360"/>
        <item m="1" x="2524"/>
        <item m="1" x="3063"/>
        <item m="1" x="2527"/>
        <item m="1" x="4494"/>
        <item x="187"/>
        <item m="1" x="2535"/>
        <item x="242"/>
        <item m="1" x="4769"/>
        <item x="259"/>
        <item m="1" x="2537"/>
        <item m="1" x="5387"/>
        <item m="1" x="3073"/>
        <item m="1" x="5655"/>
        <item x="305"/>
        <item x="326"/>
        <item m="1" x="5396"/>
        <item m="1" x="3552"/>
        <item m="1" x="5929"/>
        <item m="1" x="2984"/>
        <item m="1" x="5983"/>
        <item m="1" x="5517"/>
        <item m="1" x="4625"/>
        <item m="1" x="4626"/>
        <item m="1" x="4627"/>
        <item m="1" x="5282"/>
        <item m="1" x="5760"/>
        <item m="1" x="4389"/>
        <item m="1" x="5988"/>
        <item m="1" x="5761"/>
        <item m="1" x="3896"/>
        <item x="640"/>
        <item x="641"/>
        <item x="642"/>
        <item x="643"/>
        <item x="644"/>
        <item m="1" x="6665"/>
        <item m="1" x="4629"/>
        <item m="1" x="6852"/>
        <item m="1" x="5091"/>
        <item m="1" x="4630"/>
        <item m="1" x="5094"/>
        <item m="1" x="3723"/>
        <item m="1" x="5289"/>
        <item m="1" x="3904"/>
        <item m="1" x="3905"/>
        <item m="1" x="6855"/>
        <item m="1" x="3907"/>
        <item m="1" x="6667"/>
        <item m="1" x="6668"/>
        <item x="654"/>
        <item m="1" x="3908"/>
        <item m="1" x="3909"/>
        <item m="1" x="4936"/>
        <item m="1" x="5998"/>
        <item x="657"/>
        <item m="1" x="6669"/>
        <item m="1" x="5529"/>
        <item m="1" x="6001"/>
        <item m="1" x="6002"/>
        <item x="665"/>
        <item x="668"/>
        <item x="670"/>
        <item m="1" x="3333"/>
        <item m="1" x="3133"/>
        <item m="1" x="3334"/>
        <item m="1" x="3335"/>
        <item x="674"/>
        <item m="1" x="4944"/>
        <item x="677"/>
        <item m="1" x="4632"/>
        <item x="679"/>
        <item m="1" x="3134"/>
        <item x="682"/>
        <item m="1" x="2987"/>
        <item x="688"/>
        <item x="689"/>
        <item m="1" x="5536"/>
        <item m="1" x="6856"/>
        <item m="1" x="4946"/>
        <item m="1" x="6734"/>
        <item x="690"/>
        <item x="691"/>
        <item m="1" x="5105"/>
        <item m="1" x="3135"/>
        <item m="1" x="5106"/>
        <item m="1" x="4792"/>
        <item m="1" x="6433"/>
        <item x="692"/>
        <item x="693"/>
        <item x="694"/>
        <item m="1" x="4947"/>
        <item x="695"/>
        <item m="1" x="3611"/>
        <item m="1" x="2618"/>
        <item m="1" x="2988"/>
        <item m="1" x="5538"/>
        <item x="696"/>
        <item x="697"/>
        <item x="698"/>
        <item x="699"/>
        <item m="1" x="4948"/>
        <item x="700"/>
        <item m="1" x="5302"/>
        <item m="1" x="6672"/>
        <item m="1" x="4949"/>
        <item m="1" x="4393"/>
        <item x="701"/>
        <item m="1" x="2991"/>
        <item m="1" x="4636"/>
        <item m="1" x="4950"/>
        <item m="1" x="5770"/>
        <item m="1" x="4951"/>
        <item m="1" x="3137"/>
        <item m="1" x="5303"/>
        <item x="704"/>
        <item m="1" x="2330"/>
        <item x="705"/>
        <item m="1" x="5304"/>
        <item m="1" x="4637"/>
        <item x="706"/>
        <item m="1" x="4638"/>
        <item m="1" x="2620"/>
        <item m="1" x="6004"/>
        <item m="1" x="5305"/>
        <item m="1" x="4394"/>
        <item m="1" x="5540"/>
        <item m="1" x="5107"/>
        <item m="1" x="6005"/>
        <item m="1" x="6006"/>
        <item x="708"/>
        <item m="1" x="4952"/>
        <item m="1" x="5108"/>
        <item m="1" x="4639"/>
        <item m="1" x="5109"/>
        <item m="1" x="4640"/>
        <item m="1" x="4953"/>
        <item m="1" x="4641"/>
        <item m="1" x="5306"/>
        <item m="1" x="6007"/>
        <item m="1" x="5307"/>
        <item m="1" x="4954"/>
        <item m="1" x="4642"/>
        <item m="1" x="6435"/>
        <item m="1" x="5362"/>
        <item m="1" x="5363"/>
        <item m="1" x="5364"/>
        <item m="1" x="5635"/>
        <item m="1" x="4764"/>
        <item m="1" x="4306"/>
        <item m="1" x="6695"/>
        <item m="1" x="4313"/>
        <item m="1" x="4314"/>
        <item m="1" x="3245"/>
        <item m="1" x="6497"/>
        <item m="1" x="3691"/>
        <item m="1" x="5482"/>
        <item m="1" x="6375"/>
        <item m="1" x="6376"/>
        <item m="1" x="6377"/>
        <item m="1" x="6378"/>
        <item m="1" x="6379"/>
        <item m="1" x="6380"/>
        <item m="1" x="6381"/>
        <item m="1" x="6382"/>
        <item m="1" x="6383"/>
        <item m="1" x="6384"/>
        <item m="1" x="6385"/>
        <item m="1" x="6386"/>
        <item m="1" x="6387"/>
        <item m="1" x="6388"/>
        <item m="1" x="6389"/>
        <item m="1" x="6390"/>
        <item m="1" x="6391"/>
        <item m="1" x="6392"/>
        <item m="1" x="6393"/>
        <item m="1" x="6394"/>
        <item m="1" x="6395"/>
        <item m="1" x="6396"/>
        <item m="1" x="6397"/>
        <item m="1" x="6398"/>
        <item m="1" x="6399"/>
        <item m="1" x="6400"/>
        <item m="1" x="6401"/>
        <item m="1" x="6402"/>
        <item m="1" x="6403"/>
        <item m="1" x="6404"/>
        <item m="1" x="6405"/>
        <item m="1" x="6406"/>
        <item m="1" x="6407"/>
        <item m="1" x="6408"/>
        <item m="1" x="6409"/>
        <item m="1" x="6410"/>
        <item m="1" x="6411"/>
        <item m="1" x="6412"/>
        <item m="1" x="6413"/>
        <item m="1" x="6414"/>
        <item m="1" x="6415"/>
        <item m="1" x="6416"/>
        <item m="1" x="6417"/>
        <item m="1" x="6418"/>
        <item m="1" x="6419"/>
        <item m="1" x="6420"/>
        <item m="1" x="6421"/>
        <item m="1" x="6422"/>
        <item m="1" x="6423"/>
        <item m="1" x="6424"/>
        <item m="1" x="6425"/>
        <item m="1" x="3332"/>
        <item m="1" x="5103"/>
        <item m="1" x="5104"/>
        <item m="1" x="4634"/>
        <item m="1" x="5537"/>
        <item m="1" x="5622"/>
        <item m="1" x="4635"/>
        <item m="1" x="6434"/>
        <item m="1" x="4392"/>
        <item m="1" x="5539"/>
        <item x="707"/>
        <item m="1" x="3921"/>
        <item m="1" x="6196"/>
        <item m="1" x="3922"/>
        <item m="1" x="5541"/>
        <item m="1" x="3923"/>
        <item x="710"/>
        <item x="711"/>
        <item m="1" x="4643"/>
        <item m="1" x="6436"/>
        <item m="1" x="4793"/>
        <item m="1" x="6735"/>
        <item m="1" x="6736"/>
        <item m="1" x="4396"/>
        <item m="1" x="6008"/>
        <item m="1" x="4644"/>
        <item m="1" x="4645"/>
        <item m="1" x="4794"/>
        <item m="1" x="5308"/>
        <item m="1" x="4795"/>
        <item m="1" x="5309"/>
        <item m="1" x="6673"/>
        <item m="1" x="6009"/>
        <item m="1" x="6437"/>
        <item m="1" x="4955"/>
        <item m="1" x="4646"/>
        <item m="1" x="4956"/>
        <item m="1" x="4796"/>
        <item m="1" x="3924"/>
        <item m="1" x="4957"/>
        <item m="1" x="4797"/>
        <item m="1" x="6010"/>
        <item m="1" x="6197"/>
        <item m="1" x="5110"/>
        <item m="1" x="2402"/>
        <item m="1" x="5111"/>
        <item x="713"/>
        <item x="714"/>
        <item m="1" x="2403"/>
        <item m="1" x="6011"/>
        <item m="1" x="4798"/>
        <item m="1" x="6012"/>
        <item m="1" x="3925"/>
        <item m="1" x="6013"/>
        <item m="1" x="4799"/>
        <item x="715"/>
        <item m="1" x="4800"/>
        <item m="1" x="4397"/>
        <item m="1" x="6014"/>
        <item m="1" x="3337"/>
        <item m="1" x="3926"/>
        <item m="1" x="3727"/>
        <item m="1" x="5112"/>
        <item m="1" x="5113"/>
        <item m="1" x="4648"/>
        <item x="716"/>
        <item m="1" x="4958"/>
        <item m="1" x="4959"/>
        <item m="1" x="4649"/>
        <item m="1" x="4650"/>
        <item m="1" x="4801"/>
        <item m="1" x="6438"/>
        <item x="718"/>
        <item x="719"/>
        <item m="1" x="5310"/>
        <item m="1" x="6015"/>
        <item m="1" x="4802"/>
        <item m="1" x="2627"/>
        <item m="1" x="2404"/>
        <item m="1" x="6016"/>
        <item m="1" x="6737"/>
        <item m="1" x="6439"/>
        <item x="724"/>
        <item x="725"/>
        <item m="1" x="6674"/>
        <item x="726"/>
        <item m="1" x="6675"/>
        <item m="1" x="6215"/>
        <item m="1" x="6676"/>
        <item m="1" x="6440"/>
        <item x="728"/>
        <item m="1" x="6677"/>
        <item m="1" x="4803"/>
        <item m="1" x="6678"/>
        <item m="1" x="5114"/>
        <item m="1" x="6679"/>
        <item m="1" x="6441"/>
        <item m="1" x="6680"/>
        <item x="731"/>
        <item m="1" x="5115"/>
        <item m="1" x="4651"/>
        <item m="1" x="5116"/>
        <item m="1" x="6738"/>
        <item x="732"/>
        <item x="733"/>
        <item m="1" x="5623"/>
        <item m="1" x="5117"/>
        <item x="734"/>
        <item m="1" x="3784"/>
        <item m="1" x="3785"/>
        <item x="24"/>
        <item m="1" x="4216"/>
        <item m="1" x="2512"/>
        <item m="1" x="2513"/>
        <item m="1" x="4217"/>
        <item m="1" x="3796"/>
        <item x="140"/>
        <item m="1" x="4489"/>
        <item m="1" x="3800"/>
        <item m="1" x="4495"/>
        <item m="1" x="4220"/>
        <item m="1" x="3450"/>
        <item m="1" x="3451"/>
        <item m="1" x="3452"/>
        <item m="1" x="3453"/>
        <item m="1" x="3454"/>
        <item m="1" x="3455"/>
        <item m="1" x="3456"/>
        <item m="1" x="3457"/>
        <item m="1" x="3458"/>
        <item m="1" x="3459"/>
        <item m="1" x="3460"/>
        <item m="1" x="3461"/>
        <item m="1" x="3462"/>
        <item m="1" x="3463"/>
        <item m="1" x="3464"/>
        <item m="1" x="3465"/>
        <item m="1" x="3466"/>
        <item m="1" x="3467"/>
        <item m="1" x="3468"/>
        <item m="1" x="3469"/>
        <item m="1" x="3470"/>
        <item m="1" x="3471"/>
        <item m="1" x="3472"/>
        <item m="1" x="3473"/>
        <item m="1" x="3474"/>
        <item m="1" x="3475"/>
        <item m="1" x="3476"/>
        <item m="1" x="3477"/>
        <item m="1" x="5812"/>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8"/>
        <item m="1" x="3539"/>
        <item m="1" x="3540"/>
        <item m="1" x="4221"/>
        <item m="1" x="3336"/>
        <item x="672"/>
        <item m="1" x="2617"/>
        <item m="1" x="3725"/>
        <item m="1" x="3136"/>
        <item m="1" x="2989"/>
        <item m="1" x="2990"/>
        <item x="702"/>
        <item x="703"/>
        <item m="1" x="2621"/>
        <item m="1" x="2992"/>
        <item m="1" x="2622"/>
        <item m="1" x="2623"/>
        <item m="1" x="6198"/>
        <item m="1" x="6199"/>
        <item m="1" x="6200"/>
        <item m="1" x="6201"/>
        <item m="1" x="6202"/>
        <item m="1" x="6203"/>
        <item m="1" x="6204"/>
        <item m="1" x="6205"/>
        <item m="1" x="2406"/>
        <item m="1" x="2628"/>
        <item m="1" x="2407"/>
        <item m="1" x="6206"/>
        <item m="1" x="6207"/>
        <item m="1" x="6208"/>
        <item m="1" x="6209"/>
        <item m="1" x="6210"/>
        <item m="1" x="6211"/>
        <item m="1" x="6212"/>
        <item m="1" x="6213"/>
        <item m="1" x="6214"/>
        <item m="1" x="6216"/>
        <item m="1" x="6217"/>
        <item m="1" x="6218"/>
        <item m="1" x="6219"/>
        <item m="1" x="6220"/>
        <item m="1" x="6221"/>
        <item m="1" x="2629"/>
        <item m="1" x="6222"/>
        <item m="1" x="6223"/>
        <item m="1" x="6224"/>
        <item m="1" x="6225"/>
        <item m="1" x="6226"/>
        <item m="1" x="6227"/>
        <item m="1" x="6228"/>
        <item m="1" x="6229"/>
        <item m="1" x="6230"/>
        <item x="730"/>
        <item m="1" x="2630"/>
        <item m="1" x="6231"/>
        <item m="1" x="6232"/>
        <item m="1" x="6233"/>
        <item m="1" x="6234"/>
        <item m="1" x="6235"/>
        <item m="1" x="6236"/>
        <item m="1" x="6237"/>
        <item m="1" x="6238"/>
        <item m="1" x="6239"/>
        <item m="1" x="6240"/>
        <item m="1" x="6241"/>
        <item m="1" x="6242"/>
        <item m="1" x="6243"/>
        <item m="1" x="6244"/>
        <item m="1" x="6245"/>
        <item m="1" x="6246"/>
        <item m="1" x="6247"/>
        <item m="1" x="5771"/>
        <item m="1" x="5772"/>
        <item m="1" x="6248"/>
        <item m="1" x="6249"/>
        <item m="1" x="6250"/>
        <item m="1" x="6251"/>
        <item m="1" x="6252"/>
        <item m="1" x="6253"/>
        <item m="1" x="6254"/>
        <item m="1" x="6255"/>
        <item m="1" x="6256"/>
        <item m="1" x="6257"/>
        <item x="735"/>
        <item x="737"/>
        <item m="1" x="6442"/>
        <item x="740"/>
        <item m="1" x="4652"/>
        <item m="1" x="3927"/>
        <item m="1" x="4398"/>
        <item m="1" x="6258"/>
        <item m="1" x="5773"/>
        <item m="1" x="6443"/>
        <item m="1" x="5169"/>
        <item m="1" x="6259"/>
        <item m="1" x="5774"/>
        <item x="743"/>
        <item x="744"/>
        <item m="1" x="5775"/>
        <item m="1" x="5118"/>
        <item m="1" x="4653"/>
        <item m="1" x="3931"/>
        <item m="1" x="4234"/>
        <item x="745"/>
        <item m="1" x="5311"/>
        <item m="1" x="5624"/>
        <item m="1" x="5170"/>
        <item m="1" x="5312"/>
        <item x="746"/>
        <item m="1" x="4960"/>
        <item x="747"/>
        <item m="1" x="5119"/>
        <item m="1" x="2408"/>
        <item x="748"/>
        <item m="1" x="5120"/>
        <item m="1" x="5121"/>
        <item m="1" x="4961"/>
        <item m="1" x="3728"/>
        <item m="1" x="5122"/>
        <item m="1" x="5123"/>
        <item m="1" x="2633"/>
        <item m="1" x="4399"/>
        <item m="1" x="5776"/>
        <item m="1" x="3932"/>
        <item m="1" x="4654"/>
        <item m="1" x="3933"/>
        <item m="1" x="5124"/>
        <item m="1" x="3934"/>
        <item m="1" x="4239"/>
        <item m="1" x="3935"/>
        <item m="1" x="4655"/>
        <item m="1" x="4400"/>
        <item m="1" x="4805"/>
        <item m="1" x="3936"/>
        <item m="1" x="4656"/>
        <item m="1" x="6260"/>
        <item m="1" x="4401"/>
        <item m="1" x="5313"/>
        <item m="1" x="3937"/>
        <item m="1" x="5125"/>
        <item m="1" x="4806"/>
        <item m="1" x="5314"/>
        <item m="1" x="4807"/>
        <item m="1" x="4402"/>
        <item m="1" x="4962"/>
        <item m="1" x="5315"/>
        <item m="1" x="6017"/>
        <item m="1" x="4808"/>
        <item m="1" x="3938"/>
        <item m="1" x="4403"/>
        <item m="1" x="3939"/>
        <item m="1" x="3940"/>
        <item m="1" x="4809"/>
        <item m="1" x="4810"/>
        <item m="1" x="4811"/>
        <item m="1" x="3941"/>
        <item m="1" x="4404"/>
        <item m="1" x="5316"/>
        <item m="1" x="6018"/>
        <item m="1" x="3942"/>
        <item m="1" x="5625"/>
        <item m="1" x="5626"/>
        <item m="1" x="4657"/>
        <item m="1" x="6019"/>
        <item m="1" x="4240"/>
        <item m="1" x="4241"/>
        <item m="1" x="3943"/>
        <item m="1" x="3944"/>
        <item m="1" x="4812"/>
        <item m="1" x="6020"/>
        <item m="1" x="6021"/>
        <item m="1" x="5777"/>
        <item m="1" x="6444"/>
        <item m="1" x="3945"/>
        <item m="1" x="4658"/>
        <item m="1" x="3946"/>
        <item m="1" x="3947"/>
        <item m="1" x="3948"/>
        <item m="1" x="4963"/>
        <item m="1" x="4813"/>
        <item m="1" x="6022"/>
        <item m="1" x="5317"/>
        <item m="1" x="4659"/>
        <item m="1" x="4814"/>
        <item m="1" x="4815"/>
        <item m="1" x="4242"/>
        <item m="1" x="4816"/>
        <item m="1" x="3949"/>
        <item m="1" x="4817"/>
        <item m="1" x="3950"/>
        <item m="1" x="4660"/>
        <item m="1" x="4818"/>
        <item m="1" x="4964"/>
        <item m="1" x="4819"/>
        <item m="1" x="5126"/>
        <item m="1" x="4661"/>
        <item m="1" x="3951"/>
        <item m="1" x="3952"/>
        <item m="1" x="3953"/>
        <item m="1" x="3954"/>
        <item m="1" x="4820"/>
        <item m="1" x="4405"/>
        <item m="1" x="3955"/>
        <item m="1" x="3956"/>
        <item m="1" x="5318"/>
        <item m="1" x="6445"/>
        <item m="1" x="3957"/>
        <item m="1" x="2634"/>
        <item m="1" x="6261"/>
        <item m="1" x="4821"/>
        <item m="1" x="3959"/>
        <item m="1" x="4243"/>
        <item m="1" x="4662"/>
        <item m="1" x="4663"/>
        <item m="1" x="3960"/>
        <item m="1" x="3961"/>
        <item m="1" x="4822"/>
        <item m="1" x="5319"/>
        <item m="1" x="5627"/>
        <item m="1" x="4823"/>
        <item m="1" x="5127"/>
        <item m="1" x="4664"/>
        <item m="1" x="4406"/>
        <item m="1" x="4665"/>
        <item m="1" x="3962"/>
        <item m="1" x="3963"/>
        <item m="1" x="4824"/>
        <item m="1" x="4825"/>
        <item m="1" x="5320"/>
        <item m="1" x="4666"/>
        <item m="1" x="5171"/>
        <item x="750"/>
        <item m="1" x="3964"/>
        <item m="1" x="5321"/>
        <item m="1" x="3965"/>
        <item m="1" x="3966"/>
        <item m="1" x="4407"/>
        <item m="1" x="4826"/>
        <item m="1" x="3967"/>
        <item m="1" x="5322"/>
        <item m="1" x="5323"/>
        <item m="1" x="4827"/>
        <item m="1" x="4667"/>
        <item m="1" x="5542"/>
        <item m="1" x="4828"/>
        <item m="1" x="3968"/>
        <item m="1" x="4668"/>
        <item m="1" x="4829"/>
        <item m="1" x="4830"/>
        <item m="1" x="4831"/>
        <item m="1" x="4832"/>
        <item m="1" x="3969"/>
        <item m="1" x="5324"/>
        <item m="1" x="3970"/>
        <item m="1" x="5325"/>
        <item m="1" x="5128"/>
        <item m="1" x="4408"/>
        <item m="1" x="4833"/>
        <item m="1" x="4409"/>
        <item m="1" x="6023"/>
        <item m="1" x="4244"/>
        <item m="1" x="4410"/>
        <item m="1" x="4834"/>
        <item m="1" x="4669"/>
        <item m="1" x="4245"/>
        <item m="1" x="4835"/>
        <item m="1" x="4965"/>
        <item m="1" x="4670"/>
        <item m="1" x="4246"/>
        <item m="1" x="4411"/>
        <item m="1" x="4412"/>
        <item m="1" x="4671"/>
        <item m="1" x="3971"/>
        <item m="1" x="4672"/>
        <item m="1" x="4673"/>
        <item m="1" x="4836"/>
        <item m="1" x="3972"/>
        <item m="1" x="4966"/>
        <item m="1" x="3973"/>
        <item m="1" x="4413"/>
        <item m="1" x="5129"/>
        <item m="1" x="4247"/>
        <item m="1" x="4414"/>
        <item m="1" x="4415"/>
        <item m="1" x="6446"/>
        <item m="1" x="4674"/>
        <item m="1" x="4416"/>
        <item m="1" x="4248"/>
        <item m="1" x="3974"/>
        <item m="1" x="4417"/>
        <item m="1" x="4249"/>
        <item m="1" x="4967"/>
        <item m="1" x="4968"/>
        <item m="1" x="4418"/>
        <item m="1" x="4675"/>
        <item m="1" x="4676"/>
        <item m="1" x="5326"/>
        <item m="1" x="4419"/>
        <item m="1" x="3975"/>
        <item m="1" x="4677"/>
        <item m="1" x="6024"/>
        <item m="1" x="4420"/>
        <item m="1" x="4250"/>
        <item m="1" x="4678"/>
        <item m="1" x="4421"/>
        <item m="1" x="4422"/>
        <item m="1" x="4679"/>
        <item m="1" x="3976"/>
        <item m="1" x="4251"/>
        <item m="1" x="4423"/>
        <item m="1" x="3977"/>
        <item m="1" x="4680"/>
        <item m="1" x="5327"/>
        <item m="1" x="3978"/>
        <item m="1" x="3979"/>
        <item m="1" x="4424"/>
        <item m="1" x="4969"/>
        <item m="1" x="4425"/>
        <item m="1" x="5778"/>
        <item m="1" x="5628"/>
        <item m="1" x="5543"/>
        <item m="1" x="4426"/>
        <item m="1" x="3980"/>
        <item m="1" x="5172"/>
        <item m="1" x="3981"/>
        <item m="1" x="4427"/>
        <item m="1" x="4252"/>
        <item m="1" x="5629"/>
        <item m="1" x="4681"/>
        <item m="1" x="4970"/>
        <item m="1" x="4253"/>
        <item m="1" x="6025"/>
        <item m="1" x="6447"/>
        <item m="1" x="3982"/>
        <item m="1" x="4682"/>
        <item m="1" x="4428"/>
        <item m="1" x="4254"/>
        <item m="1" x="4255"/>
        <item m="1" x="3618"/>
        <item m="1" x="3983"/>
        <item m="1" x="5187"/>
        <item m="1" x="2765"/>
        <item m="1" x="3799"/>
        <item m="1" x="3431"/>
        <item m="1" x="3432"/>
        <item m="1" x="3433"/>
        <item m="1" x="3434"/>
        <item m="1" x="3435"/>
        <item m="1" x="3437"/>
        <item m="1" x="3805"/>
        <item x="278"/>
        <item m="1" x="6336"/>
        <item m="1" x="4395"/>
        <item m="1" x="4647"/>
        <item m="1" x="2632"/>
        <item m="1" x="5328"/>
        <item m="1" x="4683"/>
        <item m="1" x="4256"/>
        <item m="1" x="4684"/>
        <item m="1" x="3984"/>
        <item m="1" x="4257"/>
        <item m="1" x="5630"/>
        <item m="1" x="5779"/>
        <item x="751"/>
        <item m="1" x="5544"/>
        <item m="1" x="4258"/>
        <item m="1" x="4685"/>
        <item m="1" x="6026"/>
        <item m="1" x="2994"/>
        <item m="1" x="3729"/>
        <item m="1" x="2410"/>
        <item m="1" x="3730"/>
        <item m="1" x="4687"/>
        <item m="1" x="4429"/>
        <item x="754"/>
        <item x="755"/>
        <item m="1" x="3985"/>
        <item m="1" x="2636"/>
        <item x="756"/>
        <item m="1" x="4260"/>
        <item m="1" x="3731"/>
        <item m="1" x="3987"/>
        <item m="1" x="3988"/>
        <item m="1" x="3989"/>
        <item x="759"/>
        <item m="1" x="3990"/>
        <item m="1" x="4261"/>
        <item m="1" x="3991"/>
        <item x="760"/>
        <item m="1" x="4690"/>
        <item m="1" x="5130"/>
        <item m="1" x="5329"/>
        <item m="1" x="6448"/>
        <item m="1" x="2998"/>
        <item x="762"/>
        <item x="766"/>
        <item x="767"/>
        <item m="1" x="3992"/>
        <item m="1" x="3993"/>
        <item m="1" x="4691"/>
        <item m="1" x="4430"/>
        <item m="1" x="3619"/>
        <item x="771"/>
        <item m="1" x="3000"/>
        <item m="1" x="4692"/>
        <item m="1" x="4262"/>
        <item x="773"/>
        <item x="777"/>
        <item m="1" x="3732"/>
        <item x="778"/>
        <item m="1" x="4263"/>
        <item x="779"/>
        <item x="780"/>
        <item m="1" x="3995"/>
        <item x="782"/>
        <item m="1" x="4693"/>
        <item m="1" x="4694"/>
        <item m="1" x="4695"/>
        <item m="1" x="6027"/>
        <item m="1" x="4697"/>
        <item m="1" x="3996"/>
        <item m="1" x="3997"/>
        <item m="1" x="4698"/>
        <item m="1" x="4699"/>
        <item m="1" x="6262"/>
        <item m="1" x="3998"/>
        <item m="1" x="4264"/>
        <item m="1" x="3999"/>
        <item m="1" x="5631"/>
        <item m="1" x="4000"/>
        <item m="1" x="4001"/>
        <item m="1" x="4700"/>
        <item m="1" x="5632"/>
        <item m="1" x="4002"/>
        <item m="1" x="4003"/>
        <item m="1" x="4701"/>
        <item m="1" x="6028"/>
        <item m="1" x="4702"/>
        <item m="1" x="4004"/>
        <item m="1" x="4005"/>
        <item m="1" x="4006"/>
        <item m="1" x="4265"/>
        <item m="1" x="4007"/>
        <item m="1" x="5330"/>
        <item m="1" x="4704"/>
        <item m="1" x="4008"/>
        <item m="1" x="4009"/>
        <item m="1" x="4010"/>
        <item m="1" x="4011"/>
        <item m="1" x="4012"/>
        <item m="1" x="4013"/>
        <item m="1" x="4015"/>
        <item x="12"/>
        <item x="29"/>
        <item x="34"/>
        <item x="98"/>
        <item x="108"/>
        <item m="1" x="3407"/>
        <item m="1" x="2764"/>
        <item x="146"/>
        <item m="1" x="3798"/>
        <item m="1" x="5639"/>
        <item m="1" x="3411"/>
        <item m="1" x="3802"/>
        <item m="1" x="3803"/>
        <item m="1" x="2357"/>
        <item m="1" x="2358"/>
        <item x="204"/>
        <item m="1" x="2771"/>
        <item m="1" x="3438"/>
        <item m="1" x="3439"/>
        <item m="1" x="3440"/>
        <item m="1" x="5644"/>
        <item m="1" x="3441"/>
        <item x="219"/>
        <item x="240"/>
        <item x="241"/>
        <item m="1" x="3442"/>
        <item m="1" x="3444"/>
        <item m="1" x="3247"/>
        <item m="1" x="3449"/>
        <item x="310"/>
        <item x="311"/>
        <item m="1" x="3817"/>
        <item m="1" x="3818"/>
        <item m="1" x="3694"/>
        <item m="1" x="4517"/>
        <item m="1" x="4518"/>
        <item m="1" x="4519"/>
        <item m="1" x="4572"/>
        <item m="1" x="4349"/>
        <item m="1" x="5494"/>
        <item m="1" x="4615"/>
        <item m="1" x="5745"/>
        <item m="1" x="4616"/>
        <item m="1" x="2602"/>
        <item m="1" x="2607"/>
        <item m="1" x="2388"/>
        <item m="1" x="2390"/>
        <item m="1" x="4787"/>
        <item m="1" x="4788"/>
        <item m="1" x="4789"/>
        <item m="1" x="4790"/>
        <item m="1" x="4791"/>
        <item m="1" x="2392"/>
        <item m="1" x="4623"/>
        <item m="1" x="4624"/>
        <item m="1" x="4383"/>
        <item m="1" x="2394"/>
        <item m="1" x="4386"/>
        <item m="1" x="2397"/>
        <item x="634"/>
        <item m="1" x="3893"/>
        <item m="1" x="3894"/>
        <item m="1" x="3895"/>
        <item m="1" x="6190"/>
        <item m="1" x="5990"/>
        <item x="647"/>
        <item m="1" x="5991"/>
        <item m="1" x="3898"/>
        <item m="1" x="6191"/>
        <item m="1" x="5992"/>
        <item m="1" x="3899"/>
        <item m="1" x="3900"/>
        <item m="1" x="3901"/>
        <item m="1" x="3902"/>
        <item m="1" x="3903"/>
        <item m="1" x="6192"/>
        <item m="1" x="6193"/>
        <item m="1" x="4233"/>
        <item m="1" x="3608"/>
        <item m="1" x="3914"/>
        <item m="1" x="3915"/>
        <item m="1" x="3724"/>
        <item m="1" x="3609"/>
        <item m="1" x="3917"/>
        <item m="1" x="3918"/>
        <item m="1" x="5168"/>
        <item x="683"/>
        <item x="684"/>
        <item x="685"/>
        <item x="686"/>
        <item x="687"/>
        <item m="1" x="3610"/>
        <item m="1" x="3726"/>
        <item m="1" x="2619"/>
        <item m="1" x="3612"/>
        <item x="709"/>
        <item m="1" x="3138"/>
        <item x="712"/>
        <item m="1" x="3139"/>
        <item m="1" x="2624"/>
        <item m="1" x="2625"/>
        <item m="1" x="2626"/>
        <item m="1" x="3140"/>
        <item x="717"/>
        <item x="720"/>
        <item x="721"/>
        <item m="1" x="3613"/>
        <item m="1" x="3614"/>
        <item m="1" x="2405"/>
        <item x="722"/>
        <item m="1" x="3615"/>
        <item x="723"/>
        <item m="1" x="3141"/>
        <item x="727"/>
        <item x="729"/>
        <item m="1" x="3142"/>
        <item m="1" x="2993"/>
        <item m="1" x="2631"/>
        <item m="1" x="3616"/>
        <item x="736"/>
        <item x="738"/>
        <item x="739"/>
        <item m="1" x="3617"/>
        <item x="741"/>
        <item x="742"/>
        <item m="1" x="4235"/>
        <item x="749"/>
        <item m="1" x="4236"/>
        <item m="1" x="4237"/>
        <item m="1" x="4238"/>
        <item m="1" x="2409"/>
        <item m="1" x="4686"/>
        <item x="752"/>
        <item x="753"/>
        <item m="1" x="2411"/>
        <item m="1" x="4688"/>
        <item m="1" x="4689"/>
        <item m="1" x="2996"/>
        <item m="1" x="2997"/>
        <item x="757"/>
        <item m="1" x="2637"/>
        <item x="758"/>
        <item x="761"/>
        <item x="763"/>
        <item m="1" x="2639"/>
        <item x="764"/>
        <item x="765"/>
        <item x="768"/>
        <item x="769"/>
        <item x="770"/>
        <item m="1" x="2999"/>
        <item m="1" x="5545"/>
        <item x="775"/>
        <item x="776"/>
        <item m="1" x="3620"/>
        <item x="781"/>
        <item x="783"/>
        <item x="784"/>
        <item x="785"/>
        <item x="787"/>
        <item m="1" x="4696"/>
        <item x="788"/>
        <item m="1" x="4014"/>
        <item x="789"/>
        <item m="1" x="3621"/>
        <item x="790"/>
        <item m="1" x="4971"/>
        <item x="791"/>
        <item m="1" x="2414"/>
        <item x="792"/>
        <item m="1" x="3341"/>
        <item m="1" x="2415"/>
        <item x="793"/>
        <item m="1" x="4837"/>
        <item m="1" x="5131"/>
        <item x="794"/>
        <item m="1" x="2416"/>
        <item m="1" x="4705"/>
        <item m="1" x="4706"/>
        <item m="1" x="4016"/>
        <item m="1" x="3145"/>
        <item m="1" x="3733"/>
        <item m="1" x="3734"/>
        <item m="1" x="6029"/>
        <item x="796"/>
        <item m="1" x="2640"/>
        <item m="1" x="3735"/>
        <item m="1" x="5546"/>
        <item m="1" x="4017"/>
        <item m="1" x="3736"/>
        <item m="1" x="5174"/>
        <item m="1" x="3622"/>
        <item m="1" x="5331"/>
        <item m="1" x="5332"/>
        <item m="1" x="6030"/>
        <item m="1" x="3001"/>
        <item m="1" x="4433"/>
        <item x="797"/>
        <item x="798"/>
        <item m="1" x="3343"/>
        <item x="799"/>
        <item x="800"/>
        <item m="1" x="4710"/>
        <item m="1" x="4018"/>
        <item m="1" x="3002"/>
        <item m="1" x="2417"/>
        <item x="801"/>
        <item m="1" x="4019"/>
        <item m="1" x="4020"/>
        <item m="1" x="4434"/>
        <item m="1" x="3003"/>
        <item m="1" x="3737"/>
        <item x="802"/>
        <item m="1" x="4266"/>
        <item x="803"/>
        <item m="1" x="2418"/>
        <item m="1" x="3004"/>
        <item x="804"/>
        <item m="1" x="3623"/>
        <item m="1" x="3738"/>
        <item x="805"/>
        <item m="1" x="4712"/>
        <item x="806"/>
        <item x="808"/>
        <item x="809"/>
        <item m="1" x="4021"/>
        <item m="1" x="3739"/>
        <item x="810"/>
        <item m="1" x="3740"/>
        <item m="1" x="3005"/>
        <item m="1" x="5333"/>
        <item x="813"/>
        <item m="1" x="4435"/>
        <item m="1" x="3741"/>
        <item m="1" x="3783"/>
        <item m="1" x="2761"/>
        <item m="1" x="3797"/>
        <item m="1" x="3689"/>
        <item m="1" x="5804"/>
        <item m="1" x="5390"/>
        <item m="1" x="5811"/>
        <item m="1" x="5813"/>
        <item m="1" x="5816"/>
        <item m="1" x="5392"/>
        <item m="1" x="5817"/>
        <item m="1" x="5395"/>
        <item m="1" x="3823"/>
        <item m="1" x="3338"/>
        <item m="1" x="4708"/>
        <item m="1" x="4432"/>
        <item m="1" x="4709"/>
        <item m="1" x="4711"/>
        <item m="1" x="4972"/>
        <item m="1" x="5334"/>
        <item x="815"/>
        <item m="1" x="3344"/>
        <item m="1" x="4714"/>
        <item m="1" x="4717"/>
        <item m="1" x="4718"/>
        <item m="1" x="3146"/>
        <item m="1" x="4023"/>
        <item m="1" x="3345"/>
        <item x="816"/>
        <item m="1" x="3742"/>
        <item m="1" x="4026"/>
        <item m="1" x="3743"/>
        <item m="1" x="4721"/>
        <item m="1" x="5780"/>
        <item x="826"/>
        <item m="1" x="3347"/>
        <item m="1" x="4028"/>
        <item x="831"/>
        <item x="833"/>
        <item m="1" x="4436"/>
        <item m="1" x="4722"/>
        <item m="1" x="4029"/>
        <item m="1" x="5547"/>
        <item m="1" x="3744"/>
        <item m="1" x="3745"/>
        <item m="1" x="3348"/>
        <item m="1" x="3746"/>
        <item m="1" x="5548"/>
        <item m="1" x="4723"/>
        <item m="1" x="5549"/>
        <item x="837"/>
        <item x="838"/>
        <item x="839"/>
        <item m="1" x="3747"/>
        <item m="1" x="4031"/>
        <item m="1" x="4032"/>
        <item m="1" x="4033"/>
        <item m="1" x="4724"/>
        <item m="1" x="4725"/>
        <item m="1" x="4437"/>
        <item m="1" x="4726"/>
        <item m="1" x="4727"/>
        <item m="1" x="4438"/>
        <item m="1" x="5337"/>
        <item m="1" x="4034"/>
        <item m="1" x="4273"/>
        <item m="1" x="4439"/>
        <item m="1" x="4728"/>
        <item m="1" x="5133"/>
        <item m="1" x="4274"/>
        <item m="1" x="4275"/>
        <item m="1" x="4440"/>
        <item m="1" x="4035"/>
        <item m="1" x="4276"/>
        <item m="1" x="4441"/>
        <item m="1" x="4036"/>
        <item m="1" x="4442"/>
        <item m="1" x="4443"/>
        <item m="1" x="5338"/>
        <item m="1" x="4277"/>
        <item m="1" x="4278"/>
        <item m="1" x="5134"/>
        <item m="1" x="4037"/>
        <item m="1" x="4975"/>
        <item m="1" x="4976"/>
        <item m="1" x="4729"/>
        <item m="1" x="4730"/>
        <item m="1" x="4731"/>
        <item m="1" x="3628"/>
        <item m="1" x="4038"/>
        <item m="1" x="4279"/>
        <item m="1" x="4039"/>
        <item m="1" x="4732"/>
        <item m="1" x="4040"/>
        <item m="1" x="4041"/>
        <item m="1" x="4042"/>
        <item m="1" x="4043"/>
        <item m="1" x="4044"/>
        <item m="1" x="4444"/>
        <item m="1" x="4733"/>
        <item m="1" x="4045"/>
        <item m="1" x="4046"/>
        <item x="840"/>
        <item m="1" x="4047"/>
        <item m="1" x="2645"/>
        <item m="1" x="4048"/>
        <item m="1" x="4734"/>
        <item x="841"/>
        <item m="1" x="4280"/>
        <item m="1" x="4281"/>
        <item m="1" x="6031"/>
        <item m="1" x="4049"/>
        <item m="1" x="4735"/>
        <item m="1" x="4050"/>
        <item m="1" x="4445"/>
        <item m="1" x="4446"/>
        <item m="1" x="4051"/>
        <item m="1" x="4052"/>
        <item m="1" x="4447"/>
        <item m="1" x="4053"/>
        <item m="1" x="4054"/>
        <item m="1" x="4055"/>
        <item m="1" x="4056"/>
        <item m="1" x="4282"/>
        <item m="1" x="4448"/>
        <item m="1" x="4057"/>
        <item m="1" x="4059"/>
        <item m="1" x="4283"/>
        <item m="1" x="5135"/>
        <item m="1" x="4977"/>
        <item m="1" x="4736"/>
        <item m="1" x="4060"/>
        <item m="1" x="4449"/>
        <item m="1" x="4737"/>
        <item m="1" x="4738"/>
        <item m="1" x="4061"/>
        <item m="1" x="4450"/>
        <item m="1" x="4284"/>
        <item m="1" x="4739"/>
        <item m="1" x="4062"/>
        <item m="1" x="4063"/>
        <item m="1" x="4285"/>
        <item m="1" x="4064"/>
        <item m="1" x="4065"/>
        <item m="1" x="4451"/>
        <item m="1" x="4740"/>
        <item m="1" x="3629"/>
        <item m="1" x="4741"/>
        <item m="1" x="4066"/>
        <item m="1" x="4067"/>
        <item m="1" x="3748"/>
        <item m="1" x="5554"/>
        <item m="1" x="3630"/>
        <item m="1" x="4068"/>
        <item m="1" x="4069"/>
        <item m="1" x="4070"/>
        <item m="1" x="4742"/>
        <item m="1" x="4476"/>
        <item m="1" x="3687"/>
        <item x="69"/>
        <item x="70"/>
        <item x="117"/>
        <item x="152"/>
        <item m="1" x="4308"/>
        <item m="1" x="4767"/>
        <item m="1" x="4855"/>
        <item m="1" x="4856"/>
        <item m="1" x="2526"/>
        <item m="1" x="5010"/>
        <item m="1" x="5011"/>
        <item m="1" x="5012"/>
        <item m="1" x="5017"/>
        <item x="301"/>
        <item m="1" x="3692"/>
        <item x="324"/>
        <item m="1" x="4869"/>
        <item m="1" x="5399"/>
        <item m="1" x="3928"/>
        <item m="1" x="4804"/>
        <item m="1" x="3929"/>
        <item m="1" x="3143"/>
        <item m="1" x="3930"/>
        <item m="1" x="3958"/>
        <item m="1" x="5173"/>
        <item m="1" x="2635"/>
        <item m="1" x="4259"/>
        <item m="1" x="3986"/>
        <item m="1" x="3144"/>
        <item m="1" x="2412"/>
        <item m="1" x="2638"/>
        <item m="1" x="2413"/>
        <item m="1" x="4431"/>
        <item m="1" x="3339"/>
        <item m="1" x="3340"/>
        <item x="772"/>
        <item x="774"/>
        <item x="786"/>
        <item m="1" x="4707"/>
        <item m="1" x="3342"/>
        <item m="1" x="2641"/>
        <item m="1" x="4713"/>
        <item m="1" x="2642"/>
        <item m="1" x="4973"/>
        <item m="1" x="4715"/>
        <item m="1" x="4022"/>
        <item m="1" x="4719"/>
        <item m="1" x="4024"/>
        <item m="1" x="4720"/>
        <item m="1" x="4025"/>
        <item x="819"/>
        <item m="1" x="4974"/>
        <item m="1" x="5335"/>
        <item x="820"/>
        <item m="1" x="3346"/>
        <item m="1" x="5336"/>
        <item x="821"/>
        <item x="822"/>
        <item m="1" x="5132"/>
        <item x="825"/>
        <item x="827"/>
        <item m="1" x="2428"/>
        <item m="1" x="2643"/>
        <item m="1" x="2644"/>
        <item m="1" x="4071"/>
        <item m="1" x="3631"/>
        <item x="843"/>
        <item m="1" x="4072"/>
        <item m="1" x="4073"/>
        <item m="1" x="4074"/>
        <item m="1" x="2646"/>
        <item m="1" x="3632"/>
        <item m="1" x="3633"/>
        <item m="1" x="4075"/>
        <item m="1" x="3634"/>
        <item m="1" x="3749"/>
        <item m="1" x="4076"/>
        <item m="1" x="5339"/>
        <item m="1" x="4979"/>
        <item m="1" x="5340"/>
        <item m="1" x="5555"/>
        <item m="1" x="5342"/>
        <item x="851"/>
        <item m="1" x="3751"/>
        <item m="1" x="3636"/>
        <item m="1" x="5556"/>
        <item m="1" x="3349"/>
        <item x="857"/>
        <item x="858"/>
        <item m="1" x="5781"/>
        <item m="1" x="3637"/>
        <item m="1" x="4077"/>
        <item m="1" x="3638"/>
        <item x="860"/>
        <item m="1" x="3010"/>
        <item m="1" x="3350"/>
        <item m="1" x="3752"/>
        <item x="863"/>
        <item m="1" x="5557"/>
        <item x="865"/>
        <item m="1" x="2436"/>
        <item m="1" x="4471"/>
        <item x="19"/>
        <item m="1" x="3055"/>
        <item x="62"/>
        <item x="80"/>
        <item x="97"/>
        <item m="1" x="3214"/>
        <item x="123"/>
        <item m="1" x="3218"/>
        <item x="171"/>
        <item x="181"/>
        <item x="184"/>
        <item m="1" x="4496"/>
        <item m="1" x="2533"/>
        <item m="1" x="2361"/>
        <item x="231"/>
        <item x="235"/>
        <item m="1" x="2775"/>
        <item x="303"/>
        <item m="1" x="2363"/>
        <item x="333"/>
        <item x="395"/>
        <item x="807"/>
        <item m="1" x="2421"/>
        <item m="1" x="2422"/>
        <item x="811"/>
        <item x="812"/>
        <item x="814"/>
        <item m="1" x="3624"/>
        <item m="1" x="2424"/>
        <item m="1" x="2425"/>
        <item x="817"/>
        <item m="1" x="3007"/>
        <item x="823"/>
        <item x="824"/>
        <item m="1" x="2426"/>
        <item x="828"/>
        <item x="829"/>
        <item x="834"/>
        <item m="1" x="2429"/>
        <item x="835"/>
        <item m="1" x="2430"/>
        <item m="1" x="3008"/>
        <item m="1" x="3009"/>
        <item m="1" x="2431"/>
        <item x="836"/>
        <item m="1" x="2432"/>
        <item m="1" x="2433"/>
        <item m="1" x="5136"/>
        <item m="1" x="5137"/>
        <item m="1" x="5138"/>
        <item m="1" x="5139"/>
        <item m="1" x="5140"/>
        <item m="1" x="5141"/>
        <item m="1" x="5142"/>
        <item m="1" x="5143"/>
        <item m="1" x="4286"/>
        <item x="845"/>
        <item m="1" x="4978"/>
        <item x="846"/>
        <item x="847"/>
        <item m="1" x="3750"/>
        <item x="848"/>
        <item x="849"/>
        <item m="1" x="4980"/>
        <item m="1" x="5341"/>
        <item x="850"/>
        <item m="1" x="3635"/>
        <item m="1" x="5343"/>
        <item m="1" x="3150"/>
        <item m="1" x="2435"/>
        <item m="1" x="5344"/>
        <item m="1" x="2647"/>
        <item x="859"/>
        <item m="1" x="4287"/>
        <item x="861"/>
        <item m="1" x="3639"/>
        <item x="864"/>
        <item m="1" x="5144"/>
        <item m="1" x="4079"/>
        <item x="868"/>
        <item m="1" x="3640"/>
        <item m="1" x="3351"/>
        <item m="1" x="3011"/>
        <item x="869"/>
        <item m="1" x="3352"/>
        <item m="1" x="4080"/>
        <item m="1" x="4081"/>
        <item m="1" x="3353"/>
        <item m="1" x="4743"/>
        <item m="1" x="3753"/>
        <item x="875"/>
        <item m="1" x="4082"/>
        <item m="1" x="4083"/>
        <item m="1" x="4838"/>
        <item m="1" x="4084"/>
        <item m="1" x="4744"/>
        <item x="876"/>
        <item m="1" x="4085"/>
        <item x="877"/>
        <item m="1" x="4086"/>
        <item x="878"/>
        <item m="1" x="4087"/>
        <item m="1" x="4088"/>
        <item m="1" x="4839"/>
        <item m="1" x="5558"/>
        <item m="1" x="4089"/>
        <item x="881"/>
        <item m="1" x="3354"/>
        <item m="1" x="2648"/>
        <item m="1" x="4090"/>
        <item m="1" x="5559"/>
        <item m="1" x="4091"/>
        <item x="883"/>
        <item m="1" x="3755"/>
        <item m="1" x="2437"/>
        <item m="1" x="4092"/>
        <item m="1" x="2438"/>
        <item m="1" x="3151"/>
        <item m="1" x="3355"/>
        <item m="1" x="4093"/>
        <item m="1" x="4094"/>
        <item m="1" x="4095"/>
        <item m="1" x="4096"/>
        <item m="1" x="2439"/>
        <item m="1" x="5145"/>
        <item m="1" x="4097"/>
        <item m="1" x="3641"/>
        <item x="885"/>
        <item m="1" x="4098"/>
        <item x="886"/>
        <item m="1" x="4099"/>
        <item m="1" x="2649"/>
        <item x="888"/>
        <item m="1" x="4101"/>
        <item m="1" x="5175"/>
        <item m="1" x="5345"/>
        <item m="1" x="3642"/>
        <item m="1" x="3756"/>
        <item m="1" x="3152"/>
        <item m="1" x="2650"/>
        <item x="889"/>
        <item m="1" x="2651"/>
        <item m="1" x="3757"/>
        <item m="1" x="4745"/>
        <item m="1" x="3643"/>
        <item x="890"/>
        <item x="891"/>
        <item x="892"/>
        <item m="1" x="2652"/>
        <item m="1" x="4452"/>
        <item m="1" x="3758"/>
        <item m="1" x="4840"/>
        <item m="1" x="4103"/>
        <item m="1" x="4104"/>
        <item m="1" x="3153"/>
        <item m="1" x="3759"/>
        <item m="1" x="4105"/>
        <item m="1" x="3644"/>
        <item m="1" x="3760"/>
        <item m="1" x="4981"/>
        <item x="893"/>
        <item m="1" x="3154"/>
        <item m="1" x="3645"/>
        <item m="1" x="3155"/>
        <item m="1" x="4106"/>
        <item m="1" x="4107"/>
        <item m="1" x="3646"/>
        <item m="1" x="4108"/>
        <item m="1" x="4109"/>
        <item m="1" x="4110"/>
        <item m="1" x="4746"/>
        <item m="1" x="4111"/>
        <item m="1" x="5633"/>
        <item m="1" x="4112"/>
        <item m="1" x="4113"/>
        <item m="1" x="4453"/>
        <item m="1" x="4114"/>
        <item m="1" x="4115"/>
        <item m="1" x="4116"/>
        <item m="1" x="4117"/>
        <item m="1" x="4118"/>
        <item x="897"/>
        <item m="1" x="3356"/>
        <item x="898"/>
        <item m="1" x="4119"/>
        <item m="1" x="4123"/>
        <item m="1" x="3156"/>
        <item x="902"/>
        <item m="1" x="2440"/>
        <item m="1" x="4127"/>
        <item x="903"/>
        <item m="1" x="4131"/>
        <item m="1" x="4454"/>
        <item m="1" x="4455"/>
        <item x="911"/>
        <item m="1" x="4456"/>
        <item x="912"/>
        <item m="1" x="3648"/>
        <item x="914"/>
        <item m="1" x="4137"/>
        <item m="1" x="4138"/>
        <item x="916"/>
        <item m="1" x="3157"/>
        <item m="1" x="4141"/>
        <item m="1" x="4142"/>
        <item x="918"/>
        <item x="919"/>
        <item m="1" x="4982"/>
        <item m="1" x="3649"/>
        <item m="1" x="3158"/>
        <item x="923"/>
        <item m="1" x="5351"/>
        <item m="1" x="4145"/>
        <item m="1" x="4983"/>
        <item x="928"/>
        <item m="1" x="4148"/>
        <item m="1" x="4150"/>
        <item x="105"/>
        <item x="115"/>
        <item m="1" x="2353"/>
        <item m="1" x="3242"/>
        <item m="1" x="5193"/>
        <item x="264"/>
        <item x="269"/>
        <item m="1" x="5388"/>
        <item x="304"/>
        <item m="1" x="5394"/>
        <item m="1" x="3695"/>
        <item m="1" x="2995"/>
        <item m="1" x="4703"/>
        <item x="795"/>
        <item m="1" x="2419"/>
        <item m="1" x="2420"/>
        <item m="1" x="3006"/>
        <item m="1" x="2423"/>
        <item m="1" x="4716"/>
        <item m="1" x="4027"/>
        <item m="1" x="2427"/>
        <item x="830"/>
        <item x="832"/>
        <item m="1" x="3626"/>
        <item m="1" x="3627"/>
        <item m="1" x="4030"/>
        <item m="1" x="5550"/>
        <item m="1" x="5551"/>
        <item m="1" x="5552"/>
        <item m="1" x="5553"/>
        <item m="1" x="2434"/>
        <item x="852"/>
        <item x="853"/>
        <item x="855"/>
        <item x="862"/>
        <item x="866"/>
        <item x="867"/>
        <item x="870"/>
        <item x="872"/>
        <item x="873"/>
        <item x="879"/>
        <item m="1" x="3754"/>
        <item x="887"/>
        <item x="895"/>
        <item x="896"/>
        <item m="1" x="4122"/>
        <item m="1" x="5346"/>
        <item m="1" x="4125"/>
        <item m="1" x="4747"/>
        <item m="1" x="5176"/>
        <item m="1" x="5177"/>
        <item m="1" x="5347"/>
        <item m="1" x="4130"/>
        <item m="1" x="3647"/>
        <item m="1" x="5348"/>
        <item x="907"/>
        <item m="1" x="5349"/>
        <item m="1" x="5178"/>
        <item m="1" x="5350"/>
        <item x="913"/>
        <item m="1" x="5179"/>
        <item x="917"/>
        <item m="1" x="4288"/>
        <item m="1" x="4144"/>
        <item m="1" x="5180"/>
        <item x="925"/>
        <item x="926"/>
        <item m="1" x="5146"/>
        <item m="1" x="4984"/>
        <item m="1" x="4147"/>
        <item m="1" x="4149"/>
        <item m="1" x="4151"/>
        <item m="1" x="5560"/>
        <item m="1" x="5352"/>
        <item m="1" x="3357"/>
        <item m="1" x="3159"/>
        <item m="1" x="5561"/>
        <item m="1" x="5181"/>
        <item x="936"/>
        <item m="1" x="4152"/>
        <item x="939"/>
        <item m="1" x="3014"/>
        <item m="1" x="3160"/>
        <item m="1" x="4748"/>
        <item m="1" x="3358"/>
        <item m="1" x="4154"/>
        <item m="1" x="3161"/>
        <item m="1" x="4155"/>
        <item m="1" x="4749"/>
        <item x="942"/>
        <item m="1" x="2656"/>
        <item m="1" x="4157"/>
        <item x="944"/>
        <item m="1" x="3162"/>
        <item x="945"/>
        <item m="1" x="4162"/>
        <item m="1" x="5562"/>
        <item m="1" x="4165"/>
        <item m="1" x="3655"/>
        <item m="1" x="4166"/>
        <item m="1" x="4167"/>
        <item x="947"/>
        <item m="1" x="4168"/>
        <item m="1" x="4169"/>
        <item m="1" x="4170"/>
        <item x="948"/>
        <item x="949"/>
        <item m="1" x="3164"/>
        <item m="1" x="4171"/>
        <item x="952"/>
        <item m="1" x="3657"/>
        <item m="1" x="3359"/>
        <item m="1" x="4751"/>
        <item m="1" x="4463"/>
        <item m="1" x="3360"/>
        <item m="1" x="3361"/>
        <item m="1" x="3362"/>
        <item m="1" x="3363"/>
        <item m="1" x="3165"/>
        <item m="1" x="3658"/>
        <item x="957"/>
        <item m="1" x="3659"/>
        <item x="958"/>
        <item x="32"/>
        <item x="160"/>
        <item x="192"/>
        <item x="207"/>
        <item m="1" x="3447"/>
        <item x="299"/>
        <item m="1" x="3541"/>
        <item m="1" x="3542"/>
        <item m="1" x="3543"/>
        <item x="328"/>
        <item m="1" x="3822"/>
        <item m="1" x="3545"/>
        <item m="1" x="3546"/>
        <item m="1" x="3547"/>
        <item m="1" x="3548"/>
        <item m="1" x="3549"/>
        <item m="1" x="3550"/>
        <item m="1" x="3551"/>
        <item m="1" x="3553"/>
        <item m="1" x="3554"/>
        <item m="1" x="3556"/>
        <item m="1" x="3557"/>
        <item m="1" x="3558"/>
        <item m="1" x="3559"/>
        <item m="1" x="3560"/>
        <item m="1" x="3561"/>
        <item m="1" x="3562"/>
        <item m="1" x="3563"/>
        <item m="1" x="3564"/>
        <item m="1" x="3565"/>
        <item m="1" x="3566"/>
        <item m="1" x="3567"/>
        <item m="1" x="3568"/>
        <item m="1" x="3569"/>
        <item m="1" x="3994"/>
        <item m="1" x="3625"/>
        <item m="1" x="4058"/>
        <item x="844"/>
        <item x="882"/>
        <item x="894"/>
        <item m="1" x="4457"/>
        <item m="1" x="4153"/>
        <item x="954"/>
        <item x="955"/>
        <item x="956"/>
        <item m="1" x="3015"/>
        <item x="968"/>
        <item m="1" x="4175"/>
        <item m="1" x="2443"/>
        <item x="972"/>
        <item x="973"/>
        <item m="1" x="4176"/>
        <item x="978"/>
        <item m="1" x="2663"/>
        <item x="980"/>
        <item m="1" x="3761"/>
        <item x="981"/>
        <item m="1" x="4179"/>
        <item m="1" x="3762"/>
        <item m="1" x="4752"/>
        <item m="1" x="4464"/>
        <item m="1" x="4182"/>
        <item x="987"/>
        <item m="1" x="2664"/>
        <item x="991"/>
        <item x="992"/>
        <item x="993"/>
        <item m="1" x="2665"/>
        <item m="1" x="2667"/>
        <item m="1" x="4185"/>
        <item m="1" x="2668"/>
        <item m="1" x="2670"/>
        <item m="1" x="2671"/>
        <item x="999"/>
        <item m="1" x="2672"/>
        <item m="1" x="2673"/>
        <item m="1" x="2674"/>
        <item m="1" x="2675"/>
        <item m="1" x="2676"/>
        <item x="1002"/>
        <item m="1" x="2677"/>
        <item m="1" x="4843"/>
        <item m="1" x="4844"/>
        <item m="1" x="4845"/>
        <item m="1" x="4846"/>
        <item m="1" x="2679"/>
        <item m="1" x="3023"/>
        <item m="1" x="2680"/>
        <item x="1008"/>
        <item m="1" x="2681"/>
        <item x="1012"/>
        <item m="1" x="2682"/>
        <item m="1" x="2683"/>
        <item m="1" x="2445"/>
        <item x="1013"/>
        <item m="1" x="2684"/>
        <item m="1" x="3366"/>
        <item m="1" x="2685"/>
        <item x="1014"/>
        <item m="1" x="3167"/>
        <item m="1" x="3024"/>
        <item m="1" x="2686"/>
        <item x="1019"/>
        <item x="1021"/>
        <item m="1" x="4189"/>
        <item m="1" x="3025"/>
        <item x="1023"/>
        <item m="1" x="3367"/>
        <item x="1028"/>
        <item m="1" x="4753"/>
        <item x="1029"/>
        <item m="1" x="2687"/>
        <item x="1032"/>
        <item x="1036"/>
        <item m="1" x="3026"/>
        <item x="1039"/>
        <item m="1" x="2690"/>
        <item m="1" x="3168"/>
        <item m="1" x="2691"/>
        <item m="1" x="2757"/>
        <item m="1" x="4996"/>
        <item x="55"/>
        <item x="61"/>
        <item x="68"/>
        <item x="76"/>
        <item m="1" x="3059"/>
        <item m="1" x="3794"/>
        <item x="119"/>
        <item m="1" x="2766"/>
        <item x="150"/>
        <item x="154"/>
        <item x="156"/>
        <item x="157"/>
        <item x="161"/>
        <item m="1" x="2325"/>
        <item x="193"/>
        <item x="233"/>
        <item x="252"/>
        <item x="253"/>
        <item x="254"/>
        <item x="255"/>
        <item x="257"/>
        <item x="267"/>
        <item x="270"/>
        <item m="1" x="5153"/>
        <item x="280"/>
        <item x="282"/>
        <item m="1" x="4509"/>
        <item x="315"/>
        <item m="1" x="2365"/>
        <item x="349"/>
        <item x="350"/>
        <item x="351"/>
        <item x="363"/>
        <item m="1" x="2549"/>
        <item m="1" x="3147"/>
        <item m="1" x="4267"/>
        <item m="1" x="4268"/>
        <item m="1" x="4269"/>
        <item m="1" x="4270"/>
        <item m="1" x="4271"/>
        <item x="818"/>
        <item m="1" x="4272"/>
        <item m="1" x="3148"/>
        <item x="842"/>
        <item m="1" x="3149"/>
        <item x="854"/>
        <item x="856"/>
        <item m="1" x="4078"/>
        <item x="871"/>
        <item x="874"/>
        <item x="880"/>
        <item x="884"/>
        <item m="1" x="4100"/>
        <item m="1" x="4102"/>
        <item m="1" x="2653"/>
        <item x="899"/>
        <item m="1" x="4120"/>
        <item m="1" x="4121"/>
        <item x="900"/>
        <item m="1" x="4124"/>
        <item m="1" x="4126"/>
        <item x="901"/>
        <item m="1" x="4128"/>
        <item m="1" x="4129"/>
        <item x="904"/>
        <item m="1" x="4132"/>
        <item x="905"/>
        <item x="906"/>
        <item m="1" x="4133"/>
        <item x="908"/>
        <item x="909"/>
        <item x="910"/>
        <item m="1" x="4134"/>
        <item m="1" x="4135"/>
        <item m="1" x="4136"/>
        <item x="915"/>
        <item m="1" x="4139"/>
        <item m="1" x="4140"/>
        <item x="920"/>
        <item m="1" x="4143"/>
        <item x="921"/>
        <item x="922"/>
        <item x="924"/>
        <item x="927"/>
        <item m="1" x="2654"/>
        <item m="1" x="4146"/>
        <item x="929"/>
        <item x="930"/>
        <item x="932"/>
        <item x="933"/>
        <item x="934"/>
        <item x="935"/>
        <item x="937"/>
        <item x="940"/>
        <item x="943"/>
        <item x="946"/>
        <item m="1" x="3163"/>
        <item m="1" x="4161"/>
        <item m="1" x="4164"/>
        <item x="950"/>
        <item x="951"/>
        <item x="953"/>
        <item m="1" x="4173"/>
        <item m="1" x="3016"/>
        <item m="1" x="3017"/>
        <item m="1" x="3018"/>
        <item m="1" x="3019"/>
        <item m="1" x="3020"/>
        <item m="1" x="3021"/>
        <item m="1" x="3022"/>
        <item x="960"/>
        <item x="966"/>
        <item x="967"/>
        <item x="969"/>
        <item x="971"/>
        <item x="974"/>
        <item x="975"/>
        <item x="976"/>
        <item x="979"/>
        <item m="1" x="4178"/>
        <item x="983"/>
        <item x="984"/>
        <item m="1" x="4183"/>
        <item m="1" x="4184"/>
        <item x="986"/>
        <item x="989"/>
        <item x="990"/>
        <item x="994"/>
        <item x="996"/>
        <item m="1" x="2669"/>
        <item x="1000"/>
        <item m="1" x="3166"/>
        <item x="1004"/>
        <item x="1005"/>
        <item x="1006"/>
        <item x="1007"/>
        <item x="1009"/>
        <item x="1010"/>
        <item x="1011"/>
        <item m="1" x="4186"/>
        <item m="1" x="4187"/>
        <item x="1016"/>
        <item m="1" x="4188"/>
        <item x="1022"/>
        <item x="1024"/>
        <item x="1025"/>
        <item m="1" x="4190"/>
        <item x="1026"/>
        <item x="1030"/>
        <item x="1031"/>
        <item m="1" x="4191"/>
        <item x="1034"/>
        <item x="1035"/>
        <item m="1" x="2688"/>
        <item m="1" x="4192"/>
        <item m="1" x="4193"/>
        <item m="1" x="4194"/>
        <item x="1042"/>
        <item m="1" x="2692"/>
        <item m="1" x="3665"/>
        <item m="1" x="4987"/>
        <item x="1044"/>
        <item m="1" x="2693"/>
        <item x="1045"/>
        <item m="1" x="3027"/>
        <item m="1" x="2694"/>
        <item m="1" x="4290"/>
        <item x="1049"/>
        <item m="1" x="3372"/>
        <item x="1051"/>
        <item m="1" x="3028"/>
        <item m="1" x="3373"/>
        <item m="1" x="3374"/>
        <item x="1052"/>
        <item m="1" x="4195"/>
        <item m="1" x="2695"/>
        <item x="1053"/>
        <item x="1054"/>
        <item m="1" x="3029"/>
        <item x="1055"/>
        <item m="1" x="2696"/>
        <item m="1" x="3169"/>
        <item m="1" x="4988"/>
        <item x="1057"/>
        <item m="1" x="4197"/>
        <item m="1" x="3666"/>
        <item x="1061"/>
        <item m="1" x="3377"/>
        <item m="1" x="2448"/>
        <item m="1" x="5148"/>
        <item m="1" x="3030"/>
        <item m="1" x="3031"/>
        <item m="1" x="3378"/>
        <item m="1" x="2449"/>
        <item x="1062"/>
        <item x="1063"/>
        <item m="1" x="4198"/>
        <item x="1064"/>
        <item m="1" x="4292"/>
        <item m="1" x="2450"/>
        <item m="1" x="2451"/>
        <item m="1" x="4293"/>
        <item m="1" x="4989"/>
        <item x="1067"/>
        <item m="1" x="2453"/>
        <item m="1" x="2454"/>
        <item x="1069"/>
        <item m="1" x="2455"/>
        <item x="1070"/>
        <item m="1" x="2456"/>
        <item m="1" x="3667"/>
        <item x="1073"/>
        <item m="1" x="3170"/>
        <item x="1074"/>
        <item m="1" x="3171"/>
        <item x="1075"/>
        <item m="1" x="3172"/>
        <item x="1076"/>
        <item m="1" x="2698"/>
        <item m="1" x="3173"/>
        <item m="1" x="3032"/>
        <item m="1" x="2699"/>
        <item x="1077"/>
        <item m="1" x="4202"/>
        <item m="1" x="4991"/>
        <item x="1078"/>
        <item x="1079"/>
        <item x="1080"/>
        <item x="1082"/>
        <item x="1084"/>
        <item x="1085"/>
        <item m="1" x="2700"/>
        <item m="1" x="3174"/>
        <item x="1086"/>
        <item x="1087"/>
        <item m="1" x="2457"/>
        <item x="1091"/>
        <item x="57"/>
        <item x="124"/>
        <item m="1" x="2531"/>
        <item m="1" x="2532"/>
        <item m="1" x="5013"/>
        <item m="1" x="3690"/>
        <item x="338"/>
        <item x="339"/>
        <item x="343"/>
        <item m="1" x="2655"/>
        <item m="1" x="4458"/>
        <item m="1" x="4459"/>
        <item m="1" x="3012"/>
        <item x="938"/>
        <item m="1" x="3013"/>
        <item m="1" x="4460"/>
        <item m="1" x="4461"/>
        <item m="1" x="4462"/>
        <item m="1" x="4156"/>
        <item m="1" x="4158"/>
        <item m="1" x="2441"/>
        <item m="1" x="4159"/>
        <item m="1" x="4750"/>
        <item m="1" x="4160"/>
        <item m="1" x="4163"/>
        <item m="1" x="4172"/>
        <item x="959"/>
        <item m="1" x="2658"/>
        <item x="970"/>
        <item m="1" x="2659"/>
        <item m="1" x="2660"/>
        <item m="1" x="2661"/>
        <item m="1" x="2662"/>
        <item x="977"/>
        <item x="982"/>
        <item m="1" x="4180"/>
        <item x="985"/>
        <item m="1" x="2666"/>
        <item m="1" x="3364"/>
        <item m="1" x="5147"/>
        <item m="1" x="3365"/>
        <item m="1" x="4985"/>
        <item x="1015"/>
        <item m="1" x="4986"/>
        <item x="1018"/>
        <item x="1033"/>
        <item m="1" x="3368"/>
        <item m="1" x="2689"/>
        <item m="1" x="3369"/>
        <item m="1" x="3370"/>
        <item m="1" x="3371"/>
        <item m="1" x="4291"/>
        <item m="1" x="3375"/>
        <item x="1058"/>
        <item m="1" x="2446"/>
        <item m="1" x="2447"/>
        <item x="1059"/>
        <item m="1" x="3376"/>
        <item x="1066"/>
        <item m="1" x="4199"/>
        <item m="1" x="2452"/>
        <item m="1" x="4200"/>
        <item m="1" x="2697"/>
        <item m="1" x="4201"/>
        <item x="1083"/>
        <item x="1088"/>
        <item m="1" x="4992"/>
        <item x="1090"/>
        <item m="1" x="4993"/>
        <item m="1" x="3033"/>
        <item m="1" x="3034"/>
        <item x="1093"/>
        <item x="1096"/>
        <item x="1097"/>
        <item m="1" x="3035"/>
        <item m="1" x="3176"/>
        <item m="1" x="3036"/>
        <item x="1099"/>
        <item m="1" x="5149"/>
        <item m="1" x="3177"/>
        <item m="1" x="4465"/>
        <item m="1" x="2458"/>
        <item m="1" x="3178"/>
        <item m="1" x="3379"/>
        <item m="1" x="3380"/>
        <item m="1" x="3179"/>
        <item m="1" x="2701"/>
        <item x="1101"/>
        <item m="1" x="3381"/>
        <item m="1" x="3180"/>
        <item m="1" x="2459"/>
        <item m="1" x="3668"/>
        <item m="1" x="4294"/>
        <item m="1" x="2460"/>
        <item m="1" x="2461"/>
        <item m="1" x="3037"/>
        <item m="1" x="3181"/>
        <item x="1111"/>
        <item m="1" x="2463"/>
        <item m="1" x="3182"/>
        <item x="1113"/>
        <item m="1" x="2464"/>
        <item m="1" x="2465"/>
        <item m="1" x="2466"/>
        <item m="1" x="2467"/>
        <item x="0"/>
        <item x="17"/>
        <item m="1" x="2506"/>
        <item m="1" x="2507"/>
        <item x="25"/>
        <item x="27"/>
        <item m="1" x="2343"/>
        <item x="49"/>
        <item x="53"/>
        <item x="109"/>
        <item x="116"/>
        <item m="1" x="2355"/>
        <item x="209"/>
        <item x="224"/>
        <item x="225"/>
        <item x="243"/>
        <item x="245"/>
        <item x="262"/>
        <item m="1" x="4864"/>
        <item x="285"/>
        <item m="1" x="3537"/>
        <item x="320"/>
        <item x="334"/>
        <item m="1" x="4513"/>
        <item x="358"/>
        <item x="369"/>
        <item x="371"/>
        <item x="396"/>
        <item m="1" x="4325"/>
        <item x="557"/>
        <item x="566"/>
        <item x="931"/>
        <item m="1" x="3650"/>
        <item m="1" x="3651"/>
        <item m="1" x="3652"/>
        <item x="941"/>
        <item m="1" x="4289"/>
        <item m="1" x="3653"/>
        <item m="1" x="3654"/>
        <item m="1" x="2657"/>
        <item m="1" x="2442"/>
        <item m="1" x="3656"/>
        <item x="961"/>
        <item x="962"/>
        <item m="1" x="4841"/>
        <item m="1" x="4842"/>
        <item m="1" x="4174"/>
        <item x="963"/>
        <item x="964"/>
        <item x="965"/>
        <item m="1" x="3660"/>
        <item m="1" x="3661"/>
        <item m="1" x="4177"/>
        <item m="1" x="4181"/>
        <item x="988"/>
        <item x="995"/>
        <item x="997"/>
        <item x="998"/>
        <item m="1" x="2444"/>
        <item x="1001"/>
        <item m="1" x="3662"/>
        <item m="1" x="2678"/>
        <item x="1003"/>
        <item m="1" x="3663"/>
        <item m="1" x="3664"/>
        <item x="1017"/>
        <item x="1020"/>
        <item x="1027"/>
        <item x="1037"/>
        <item x="1038"/>
        <item x="1040"/>
        <item x="1041"/>
        <item x="1043"/>
        <item x="1046"/>
        <item x="1047"/>
        <item x="1048"/>
        <item x="1050"/>
        <item x="1060"/>
        <item x="1065"/>
        <item x="1068"/>
        <item x="1071"/>
        <item x="1072"/>
        <item m="1" x="4990"/>
        <item x="1081"/>
        <item m="1" x="3175"/>
        <item x="1094"/>
        <item x="1098"/>
        <item x="1100"/>
        <item x="1103"/>
        <item x="1104"/>
        <item x="1105"/>
        <item x="1106"/>
        <item x="1108"/>
        <item x="1109"/>
        <item x="1112"/>
        <item x="1114"/>
        <item m="1" x="2468"/>
        <item x="1116"/>
        <item m="1" x="3763"/>
        <item x="1118"/>
        <item m="1" x="3764"/>
        <item x="1119"/>
        <item x="1120"/>
        <item x="1121"/>
        <item m="1" x="4754"/>
        <item m="1" x="2469"/>
        <item m="1" x="2331"/>
        <item m="1" x="2702"/>
        <item x="1125"/>
        <item m="1" x="2332"/>
        <item x="1126"/>
        <item m="1" x="2703"/>
        <item x="1127"/>
        <item x="1129"/>
        <item m="1" x="2704"/>
        <item m="1" x="2705"/>
        <item x="1132"/>
        <item m="1" x="2470"/>
        <item x="1133"/>
        <item x="1134"/>
        <item x="1135"/>
        <item x="1136"/>
        <item x="1138"/>
        <item x="1139"/>
        <item m="1" x="2706"/>
        <item x="1140"/>
        <item x="1142"/>
        <item m="1" x="3183"/>
        <item x="1145"/>
        <item m="1" x="2707"/>
        <item m="1" x="3038"/>
        <item m="1" x="2709"/>
        <item x="1148"/>
        <item x="1149"/>
        <item x="1150"/>
        <item x="1151"/>
        <item m="1" x="2711"/>
        <item x="1153"/>
        <item x="1154"/>
        <item m="1" x="2712"/>
        <item x="1156"/>
        <item m="1" x="2713"/>
        <item x="1157"/>
        <item x="1159"/>
        <item m="1" x="2333"/>
        <item m="1" x="2714"/>
        <item x="1160"/>
        <item m="1" x="2334"/>
        <item m="1" x="2715"/>
        <item m="1" x="2473"/>
        <item x="1163"/>
        <item m="1" x="2716"/>
        <item m="1" x="2335"/>
        <item x="1165"/>
        <item x="1166"/>
        <item m="1" x="2336"/>
        <item x="1167"/>
        <item x="1168"/>
        <item x="1169"/>
        <item x="1170"/>
        <item x="1174"/>
        <item x="1175"/>
        <item x="1177"/>
        <item x="1178"/>
        <item m="1" x="4994"/>
        <item m="1" x="2475"/>
        <item x="1181"/>
        <item x="1185"/>
        <item x="1186"/>
        <item m="1" x="2717"/>
        <item x="1191"/>
        <item m="1" x="4760"/>
        <item x="28"/>
        <item x="30"/>
        <item x="43"/>
        <item x="92"/>
        <item m="1" x="2767"/>
        <item x="164"/>
        <item x="188"/>
        <item x="189"/>
        <item x="246"/>
        <item x="302"/>
        <item x="336"/>
        <item m="1" x="4770"/>
        <item m="1" x="4520"/>
        <item x="377"/>
        <item x="1056"/>
        <item x="1089"/>
        <item x="1092"/>
        <item x="1095"/>
        <item x="1102"/>
        <item x="1107"/>
        <item m="1" x="4203"/>
        <item x="1110"/>
        <item m="1" x="2462"/>
        <item x="1115"/>
        <item x="1117"/>
        <item x="1123"/>
        <item x="1124"/>
        <item x="1128"/>
        <item x="1130"/>
        <item x="1131"/>
        <item x="1137"/>
        <item x="1141"/>
        <item x="1143"/>
        <item m="1" x="2710"/>
        <item x="1161"/>
        <item x="1162"/>
        <item x="1172"/>
        <item x="1179"/>
        <item x="1183"/>
        <item m="1" x="4466"/>
        <item x="1187"/>
        <item x="1188"/>
        <item x="1189"/>
        <item x="1190"/>
        <item x="1192"/>
        <item x="1193"/>
        <item x="1195"/>
        <item x="1196"/>
        <item x="1197"/>
        <item x="1199"/>
        <item m="1" x="3184"/>
        <item x="1200"/>
        <item m="1" x="3039"/>
        <item m="1" x="3672"/>
        <item x="1201"/>
        <item m="1" x="4205"/>
        <item x="1202"/>
        <item m="1" x="2719"/>
        <item x="1203"/>
        <item m="1" x="2720"/>
        <item m="1" x="3387"/>
        <item m="1" x="3185"/>
        <item x="1204"/>
        <item m="1" x="3040"/>
        <item m="1" x="3186"/>
        <item x="1205"/>
        <item x="1207"/>
        <item x="1208"/>
        <item x="1209"/>
        <item x="1211"/>
        <item x="1212"/>
        <item m="1" x="4206"/>
        <item x="1216"/>
        <item m="1" x="2477"/>
        <item m="1" x="3041"/>
        <item x="1217"/>
        <item x="1228"/>
        <item x="1229"/>
        <item x="1230"/>
        <item x="1232"/>
        <item m="1" x="2478"/>
        <item x="1233"/>
        <item x="1234"/>
        <item x="1235"/>
        <item m="1" x="3187"/>
        <item x="1236"/>
        <item x="1237"/>
        <item x="1238"/>
        <item x="1239"/>
        <item x="1240"/>
        <item m="1" x="3673"/>
        <item m="1" x="3674"/>
        <item x="1242"/>
        <item x="1243"/>
        <item x="1244"/>
        <item x="1245"/>
        <item x="1246"/>
        <item x="1248"/>
        <item m="1" x="3188"/>
        <item x="1250"/>
        <item x="1251"/>
        <item x="1252"/>
        <item x="1253"/>
        <item x="1255"/>
        <item m="1" x="2479"/>
        <item x="1256"/>
        <item m="1" x="3675"/>
        <item x="1258"/>
        <item x="1259"/>
        <item x="1260"/>
        <item x="1261"/>
        <item m="1" x="3189"/>
        <item x="1263"/>
        <item x="1265"/>
        <item m="1" x="3676"/>
        <item x="1266"/>
        <item m="1" x="2480"/>
        <item x="1267"/>
        <item x="1270"/>
        <item x="1271"/>
        <item m="1" x="4208"/>
        <item x="1273"/>
        <item m="1" x="3788"/>
        <item m="1" x="3789"/>
        <item m="1" x="4311"/>
        <item x="307"/>
        <item x="330"/>
        <item x="352"/>
        <item m="1" x="4755"/>
        <item m="1" x="4756"/>
        <item m="1" x="3382"/>
        <item m="1" x="4757"/>
        <item m="1" x="4758"/>
        <item m="1" x="4759"/>
        <item m="1" x="2708"/>
        <item x="1146"/>
        <item m="1" x="2471"/>
        <item m="1" x="2472"/>
        <item x="1152"/>
        <item x="1155"/>
        <item x="1164"/>
        <item m="1" x="2474"/>
        <item m="1" x="4204"/>
        <item x="1182"/>
        <item m="1" x="3383"/>
        <item m="1" x="3384"/>
        <item m="1" x="3385"/>
        <item m="1" x="3386"/>
        <item x="1206"/>
        <item x="1215"/>
        <item m="1" x="4467"/>
        <item m="1" x="3388"/>
        <item m="1" x="4468"/>
        <item x="1262"/>
        <item m="1" x="4469"/>
        <item m="1" x="4207"/>
        <item m="1" x="3389"/>
        <item m="1" x="3042"/>
        <item m="1" x="4209"/>
        <item m="1" x="3677"/>
        <item m="1" x="4761"/>
        <item m="1" x="2481"/>
        <item m="1" x="4210"/>
        <item x="1277"/>
        <item x="1278"/>
        <item m="1" x="4211"/>
        <item x="1279"/>
        <item x="1281"/>
        <item m="1" x="4212"/>
        <item m="1" x="2482"/>
        <item m="1" x="3191"/>
        <item x="1285"/>
        <item x="1287"/>
        <item x="1288"/>
        <item x="1290"/>
        <item x="1292"/>
        <item m="1" x="2721"/>
        <item m="1" x="2722"/>
        <item x="1293"/>
        <item m="1" x="3043"/>
        <item m="1" x="2483"/>
        <item x="1294"/>
        <item x="1296"/>
        <item x="1300"/>
        <item x="1303"/>
        <item x="1304"/>
        <item m="1" x="4470"/>
        <item x="1305"/>
        <item x="1306"/>
        <item m="1" x="2485"/>
        <item m="1" x="4762"/>
        <item x="1308"/>
        <item x="1310"/>
        <item m="1" x="3044"/>
        <item m="1" x="2723"/>
        <item m="1" x="4213"/>
        <item m="1" x="2486"/>
        <item m="1" x="3678"/>
        <item x="23"/>
        <item x="91"/>
        <item x="94"/>
        <item x="147"/>
        <item x="185"/>
        <item x="344"/>
        <item x="348"/>
        <item x="362"/>
        <item x="366"/>
        <item x="409"/>
        <item x="426"/>
        <item m="1" x="2558"/>
        <item x="436"/>
        <item m="1" x="4196"/>
        <item m="1" x="3669"/>
        <item x="1158"/>
        <item x="1176"/>
        <item x="1184"/>
        <item m="1" x="2718"/>
        <item x="1194"/>
        <item x="1198"/>
        <item x="1241"/>
        <item x="1249"/>
        <item x="1254"/>
        <item x="1257"/>
        <item x="1264"/>
        <item x="1307"/>
        <item x="1311"/>
        <item x="1329"/>
        <item x="1330"/>
        <item x="1331"/>
        <item x="1333"/>
        <item x="1334"/>
        <item x="1335"/>
        <item x="1341"/>
        <item m="1" x="3391"/>
        <item m="1" x="2727"/>
        <item m="1" x="2728"/>
        <item m="1" x="2729"/>
        <item x="1344"/>
        <item x="1345"/>
        <item x="1346"/>
        <item x="1348"/>
        <item x="1351"/>
        <item m="1" x="2730"/>
        <item m="1" x="2731"/>
        <item x="1354"/>
        <item m="1" x="4214"/>
        <item m="1" x="3192"/>
        <item x="1356"/>
        <item x="1357"/>
        <item x="1358"/>
        <item x="1363"/>
        <item x="1366"/>
        <item x="1369"/>
        <item x="1370"/>
        <item x="1372"/>
        <item x="1374"/>
        <item x="1375"/>
        <item m="1" x="3193"/>
        <item x="1376"/>
        <item x="1378"/>
        <item x="1379"/>
        <item x="1382"/>
        <item x="1384"/>
        <item m="1" x="3765"/>
        <item x="1387"/>
        <item x="1388"/>
        <item x="1389"/>
        <item x="1390"/>
        <item m="1" x="3194"/>
        <item x="1394"/>
        <item x="1396"/>
        <item m="1" x="3392"/>
        <item x="1397"/>
        <item x="1398"/>
        <item x="1399"/>
        <item m="1" x="2735"/>
        <item x="1403"/>
        <item x="1405"/>
        <item x="1406"/>
        <item x="1410"/>
        <item x="13"/>
        <item m="1" x="4215"/>
        <item x="65"/>
        <item m="1" x="3210"/>
        <item m="1" x="3211"/>
        <item m="1" x="3212"/>
        <item m="1" x="3213"/>
        <item x="102"/>
        <item x="103"/>
        <item x="153"/>
        <item x="385"/>
        <item m="1" x="3190"/>
        <item x="1286"/>
        <item x="1295"/>
        <item m="1" x="2484"/>
        <item m="1" x="3390"/>
        <item x="1314"/>
        <item x="1316"/>
        <item x="1317"/>
        <item x="1318"/>
        <item x="1319"/>
        <item x="1320"/>
        <item x="1321"/>
        <item m="1" x="2724"/>
        <item x="1323"/>
        <item x="1324"/>
        <item x="1325"/>
        <item x="1326"/>
        <item x="1327"/>
        <item x="1328"/>
        <item x="1336"/>
        <item m="1" x="2487"/>
        <item x="1340"/>
        <item m="1" x="2725"/>
        <item m="1" x="2726"/>
        <item x="1349"/>
        <item x="1355"/>
        <item x="1361"/>
        <item m="1" x="4295"/>
        <item m="1" x="4296"/>
        <item x="1381"/>
        <item m="1" x="2732"/>
        <item m="1" x="4297"/>
        <item x="1386"/>
        <item x="1392"/>
        <item m="1" x="2733"/>
        <item x="1393"/>
        <item x="1395"/>
        <item m="1" x="2734"/>
        <item x="1408"/>
        <item x="1411"/>
        <item x="1412"/>
        <item x="1413"/>
        <item x="1414"/>
        <item x="1415"/>
        <item x="1416"/>
        <item x="1417"/>
        <item m="1" x="3679"/>
        <item m="1" x="2737"/>
        <item m="1" x="3045"/>
        <item x="1418"/>
        <item m="1" x="3393"/>
        <item x="1419"/>
        <item x="1420"/>
        <item x="1422"/>
        <item m="1" x="3394"/>
        <item m="1" x="3395"/>
        <item x="1423"/>
        <item m="1" x="3766"/>
        <item x="1424"/>
        <item x="1426"/>
        <item x="1427"/>
        <item x="1428"/>
        <item m="1" x="2738"/>
        <item x="1429"/>
        <item x="1430"/>
        <item x="1431"/>
        <item x="1432"/>
        <item m="1" x="3396"/>
        <item m="1" x="3397"/>
        <item x="1433"/>
        <item x="1435"/>
        <item x="1438"/>
        <item m="1" x="3195"/>
        <item x="1439"/>
        <item m="1" x="2739"/>
        <item x="1441"/>
        <item x="1444"/>
        <item x="1446"/>
        <item x="1447"/>
        <item x="1448"/>
        <item x="1449"/>
        <item m="1" x="3680"/>
        <item x="1451"/>
        <item m="1" x="2740"/>
        <item m="1" x="3046"/>
        <item m="1" x="2741"/>
        <item x="1458"/>
        <item x="1459"/>
        <item x="1461"/>
        <item m="1" x="2489"/>
        <item x="1462"/>
        <item x="1463"/>
        <item m="1" x="3398"/>
        <item m="1" x="3767"/>
        <item m="1" x="2490"/>
        <item x="1472"/>
        <item m="1" x="2491"/>
        <item x="1477"/>
        <item x="1478"/>
        <item x="83"/>
        <item x="85"/>
        <item x="87"/>
        <item m="1" x="3408"/>
        <item m="1" x="3409"/>
        <item x="127"/>
        <item m="1" x="3410"/>
        <item m="1" x="3413"/>
        <item m="1" x="3414"/>
        <item m="1" x="3415"/>
        <item m="1" x="3417"/>
        <item m="1" x="3418"/>
        <item m="1" x="3419"/>
        <item m="1" x="3420"/>
        <item m="1" x="3421"/>
        <item m="1" x="3422"/>
        <item m="1" x="3423"/>
        <item m="1" x="3424"/>
        <item m="1" x="3425"/>
        <item m="1" x="3426"/>
        <item m="1" x="3427"/>
        <item m="1" x="3428"/>
        <item m="1" x="3429"/>
        <item m="1" x="3430"/>
        <item m="1" x="3222"/>
        <item m="1" x="3223"/>
        <item m="1" x="3224"/>
        <item m="1" x="3225"/>
        <item x="190"/>
        <item m="1" x="3229"/>
        <item m="1" x="3230"/>
        <item m="1" x="3231"/>
        <item m="1" x="3232"/>
        <item m="1" x="3233"/>
        <item m="1" x="3234"/>
        <item m="1" x="3235"/>
        <item m="1" x="3236"/>
        <item m="1" x="3237"/>
        <item m="1" x="3238"/>
        <item m="1" x="3239"/>
        <item x="199"/>
        <item x="247"/>
        <item x="256"/>
        <item x="296"/>
        <item x="309"/>
        <item x="321"/>
        <item x="355"/>
        <item x="393"/>
        <item x="1268"/>
        <item x="1269"/>
        <item x="1272"/>
        <item x="1274"/>
        <item x="1275"/>
        <item x="1276"/>
        <item x="1282"/>
        <item x="1283"/>
        <item x="1284"/>
        <item x="1289"/>
        <item x="1291"/>
        <item x="1297"/>
        <item x="1299"/>
        <item x="1301"/>
        <item x="1302"/>
        <item x="1309"/>
        <item x="1312"/>
        <item x="1313"/>
        <item x="1315"/>
        <item x="1322"/>
        <item x="1332"/>
        <item x="1338"/>
        <item x="1339"/>
        <item x="1342"/>
        <item x="1343"/>
        <item x="1352"/>
        <item x="1353"/>
        <item x="1360"/>
        <item x="1362"/>
        <item x="1365"/>
        <item x="1367"/>
        <item x="1368"/>
        <item x="1371"/>
        <item x="1373"/>
        <item x="1377"/>
        <item x="1380"/>
        <item x="1383"/>
        <item x="1400"/>
        <item x="1401"/>
        <item x="1402"/>
        <item m="1" x="2736"/>
        <item x="1404"/>
        <item x="1407"/>
        <item x="1409"/>
        <item x="1421"/>
        <item x="1425"/>
        <item x="1434"/>
        <item x="1436"/>
        <item x="1437"/>
        <item x="1440"/>
        <item x="1442"/>
        <item x="1450"/>
        <item x="1452"/>
        <item x="1453"/>
        <item x="1455"/>
        <item x="1456"/>
        <item x="1464"/>
        <item x="1465"/>
        <item x="1466"/>
        <item x="1467"/>
        <item x="1468"/>
        <item x="1469"/>
        <item x="1470"/>
        <item x="1471"/>
        <item x="1476"/>
        <item x="1479"/>
        <item x="1480"/>
        <item x="1481"/>
        <item x="1482"/>
        <item x="1484"/>
        <item x="1486"/>
        <item x="1489"/>
        <item x="1490"/>
        <item x="1491"/>
        <item x="1492"/>
        <item x="1493"/>
        <item x="1494"/>
        <item x="1495"/>
        <item x="1496"/>
        <item x="1497"/>
        <item x="1499"/>
        <item x="1500"/>
        <item x="1501"/>
        <item m="1" x="2494"/>
        <item x="1504"/>
        <item x="1509"/>
        <item x="1512"/>
        <item x="1514"/>
        <item x="1515"/>
        <item x="1516"/>
        <item x="1518"/>
        <item x="1520"/>
        <item x="1521"/>
        <item x="1524"/>
        <item x="1526"/>
        <item m="1" x="3196"/>
        <item m="1" x="3197"/>
        <item x="1535"/>
        <item m="1" x="3048"/>
        <item x="1537"/>
        <item x="1539"/>
        <item x="1540"/>
        <item x="1541"/>
        <item x="1542"/>
        <item x="1543"/>
        <item x="58"/>
        <item x="118"/>
        <item x="293"/>
        <item m="1" x="3249"/>
        <item x="386"/>
        <item m="1" x="3704"/>
        <item m="1" x="3574"/>
        <item x="425"/>
        <item x="1487"/>
        <item x="1498"/>
        <item m="1" x="2746"/>
        <item m="1" x="3399"/>
        <item x="1544"/>
        <item m="1" x="3198"/>
        <item x="1549"/>
        <item m="1" x="2337"/>
        <item m="1" x="3199"/>
        <item x="1550"/>
        <item x="1551"/>
        <item x="1555"/>
        <item x="1564"/>
        <item x="1569"/>
        <item x="1570"/>
        <item x="1573"/>
        <item x="1576"/>
        <item x="1577"/>
        <item x="1578"/>
        <item x="1582"/>
        <item m="1" x="3681"/>
        <item x="1583"/>
        <item m="1" x="2747"/>
        <item x="1588"/>
        <item x="1589"/>
        <item x="1590"/>
        <item x="1591"/>
        <item x="1592"/>
        <item x="1593"/>
        <item x="1596"/>
        <item x="1599"/>
        <item x="1600"/>
        <item x="1605"/>
        <item x="1606"/>
        <item x="1607"/>
        <item m="1" x="3400"/>
        <item x="1608"/>
        <item x="1611"/>
        <item x="1612"/>
        <item x="1613"/>
        <item x="1615"/>
        <item x="1619"/>
        <item x="1621"/>
        <item m="1" x="3401"/>
        <item x="1622"/>
        <item m="1" x="3682"/>
        <item x="1624"/>
        <item x="1628"/>
        <item m="1" x="3202"/>
        <item x="1630"/>
        <item x="1631"/>
        <item x="1634"/>
        <item x="1635"/>
        <item x="1636"/>
        <item x="1637"/>
        <item x="1639"/>
        <item m="1" x="3768"/>
        <item x="1644"/>
        <item x="1647"/>
        <item m="1" x="3683"/>
        <item x="1648"/>
        <item x="1650"/>
        <item x="1651"/>
        <item m="1" x="3769"/>
        <item x="1655"/>
        <item m="1" x="3405"/>
        <item x="71"/>
        <item x="84"/>
        <item x="86"/>
        <item x="110"/>
        <item x="122"/>
        <item x="165"/>
        <item x="166"/>
        <item x="168"/>
        <item x="191"/>
        <item m="1" x="3067"/>
        <item x="223"/>
        <item x="226"/>
        <item x="227"/>
        <item x="228"/>
        <item x="232"/>
        <item x="238"/>
        <item x="251"/>
        <item x="281"/>
        <item x="286"/>
        <item x="306"/>
        <item x="314"/>
        <item x="323"/>
        <item x="325"/>
        <item x="329"/>
        <item x="359"/>
        <item x="360"/>
        <item x="361"/>
        <item x="364"/>
        <item x="368"/>
        <item x="383"/>
        <item m="1" x="2552"/>
        <item m="1" x="2553"/>
        <item m="1" x="2554"/>
        <item m="1" x="2555"/>
        <item m="1" x="2556"/>
        <item x="422"/>
        <item x="423"/>
        <item x="427"/>
        <item m="1" x="2559"/>
        <item x="1122"/>
        <item m="1" x="3670"/>
        <item x="1144"/>
        <item m="1" x="3671"/>
        <item x="1147"/>
        <item x="1171"/>
        <item x="1173"/>
        <item x="1180"/>
        <item x="1210"/>
        <item m="1" x="2476"/>
        <item x="1213"/>
        <item x="1214"/>
        <item x="1231"/>
        <item x="1247"/>
        <item x="1280"/>
        <item x="1298"/>
        <item x="1337"/>
        <item x="1347"/>
        <item x="1350"/>
        <item m="1" x="2488"/>
        <item x="1359"/>
        <item x="1364"/>
        <item x="1385"/>
        <item x="1391"/>
        <item x="1443"/>
        <item x="1445"/>
        <item x="1454"/>
        <item x="1457"/>
        <item x="1460"/>
        <item x="1474"/>
        <item x="1475"/>
        <item x="1488"/>
        <item x="1503"/>
        <item x="1531"/>
        <item x="1559"/>
        <item x="1562"/>
        <item x="1563"/>
        <item x="1565"/>
        <item x="1568"/>
        <item x="1574"/>
        <item x="1586"/>
        <item x="1587"/>
        <item m="1" x="2496"/>
        <item m="1" x="3200"/>
        <item m="1" x="3201"/>
        <item x="1598"/>
        <item x="1609"/>
        <item x="1614"/>
        <item x="1617"/>
        <item x="1620"/>
        <item x="1625"/>
        <item x="1640"/>
        <item m="1" x="3203"/>
        <item x="1646"/>
        <item m="1" x="3204"/>
        <item m="1" x="3205"/>
        <item x="1653"/>
        <item x="1654"/>
        <item x="1656"/>
        <item x="1658"/>
        <item x="1659"/>
        <item x="1660"/>
        <item m="1" x="3206"/>
        <item x="1661"/>
        <item x="1662"/>
        <item x="1663"/>
        <item x="1664"/>
        <item x="1666"/>
        <item x="1668"/>
        <item x="1669"/>
        <item x="1672"/>
        <item x="1673"/>
        <item x="1674"/>
        <item x="1675"/>
        <item x="1676"/>
        <item m="1" x="2748"/>
        <item m="1" x="2498"/>
        <item m="1" x="2499"/>
        <item x="1678"/>
        <item m="1" x="2500"/>
        <item x="1680"/>
        <item x="1681"/>
        <item x="1683"/>
        <item x="1684"/>
        <item x="1685"/>
        <item m="1" x="2501"/>
        <item x="1687"/>
        <item x="1689"/>
        <item x="1690"/>
        <item x="1692"/>
        <item x="1693"/>
        <item x="1695"/>
        <item x="1698"/>
        <item x="1700"/>
        <item x="1702"/>
        <item m="1" x="3402"/>
        <item x="1703"/>
        <item x="1704"/>
        <item x="1705"/>
        <item x="1706"/>
        <item x="1707"/>
        <item x="1709"/>
        <item x="1710"/>
        <item m="1" x="3049"/>
        <item x="1711"/>
        <item x="1713"/>
        <item x="1714"/>
        <item x="1722"/>
        <item m="1" x="2758"/>
        <item x="50"/>
        <item x="60"/>
        <item x="173"/>
        <item x="198"/>
        <item x="200"/>
        <item x="201"/>
        <item x="218"/>
        <item x="244"/>
        <item x="294"/>
        <item x="1218"/>
        <item x="1219"/>
        <item x="1220"/>
        <item x="1221"/>
        <item x="1222"/>
        <item x="1223"/>
        <item x="1224"/>
        <item x="1225"/>
        <item x="1226"/>
        <item x="1227"/>
        <item x="1502"/>
        <item x="1506"/>
        <item m="1" x="3047"/>
        <item x="1510"/>
        <item x="1513"/>
        <item x="1517"/>
        <item x="1519"/>
        <item x="1523"/>
        <item x="1525"/>
        <item x="1527"/>
        <item x="1528"/>
        <item x="1529"/>
        <item x="1530"/>
        <item x="1532"/>
        <item x="1533"/>
        <item x="1534"/>
        <item x="1536"/>
        <item x="1546"/>
        <item x="1548"/>
        <item x="1553"/>
        <item x="1560"/>
        <item x="1566"/>
        <item x="1572"/>
        <item x="1580"/>
        <item x="1581"/>
        <item x="1584"/>
        <item x="1585"/>
        <item x="1594"/>
        <item x="1604"/>
        <item x="1610"/>
        <item x="1616"/>
        <item x="1618"/>
        <item x="1626"/>
        <item x="1627"/>
        <item x="1629"/>
        <item x="1632"/>
        <item x="1633"/>
        <item x="1641"/>
        <item x="1642"/>
        <item x="1643"/>
        <item x="1645"/>
        <item x="1657"/>
        <item x="1699"/>
        <item x="1708"/>
        <item x="1715"/>
        <item x="1716"/>
        <item x="1717"/>
        <item x="1718"/>
        <item x="1723"/>
        <item x="1724"/>
        <item x="1725"/>
        <item x="1726"/>
        <item x="1727"/>
        <item x="1729"/>
        <item x="1730"/>
        <item x="1731"/>
        <item x="1732"/>
        <item x="1733"/>
        <item x="1734"/>
        <item x="1735"/>
        <item x="1736"/>
        <item m="1" x="2749"/>
        <item x="1737"/>
        <item x="1738"/>
        <item x="1739"/>
        <item x="1740"/>
        <item x="1741"/>
        <item x="1745"/>
        <item x="1746"/>
        <item x="1747"/>
        <item x="1748"/>
        <item x="1749"/>
        <item x="1751"/>
        <item x="1752"/>
        <item x="1754"/>
        <item x="1755"/>
        <item x="1756"/>
        <item x="1757"/>
        <item x="1758"/>
        <item x="1759"/>
        <item x="1760"/>
        <item m="1" x="2750"/>
        <item x="1762"/>
        <item x="1763"/>
        <item x="1766"/>
        <item x="1768"/>
        <item x="1770"/>
        <item x="1771"/>
        <item x="1772"/>
        <item x="1773"/>
        <item m="1" x="3403"/>
        <item x="1774"/>
        <item x="1775"/>
        <item x="1777"/>
        <item x="1778"/>
        <item x="1779"/>
        <item x="1780"/>
        <item x="1781"/>
        <item x="1782"/>
        <item x="1783"/>
        <item x="1784"/>
        <item x="1785"/>
        <item x="1786"/>
        <item x="1788"/>
        <item x="1789"/>
        <item x="1790"/>
        <item x="1792"/>
        <item x="1796"/>
        <item x="1797"/>
        <item x="1798"/>
        <item x="1799"/>
        <item x="1800"/>
        <item x="1801"/>
        <item x="1803"/>
        <item x="1804"/>
        <item x="1805"/>
        <item x="1806"/>
        <item x="1807"/>
        <item x="1808"/>
        <item x="1809"/>
        <item x="1810"/>
        <item x="1811"/>
        <item x="1813"/>
        <item x="1814"/>
        <item x="1815"/>
        <item x="1816"/>
        <item x="1817"/>
        <item x="1818"/>
        <item x="1819"/>
        <item x="1820"/>
        <item x="1821"/>
        <item x="1823"/>
        <item x="1824"/>
        <item m="1" x="2751"/>
        <item x="1825"/>
        <item x="36"/>
        <item x="37"/>
        <item x="38"/>
        <item x="40"/>
        <item x="42"/>
        <item x="52"/>
        <item x="56"/>
        <item x="66"/>
        <item x="77"/>
        <item x="79"/>
        <item x="81"/>
        <item x="104"/>
        <item x="113"/>
        <item x="114"/>
        <item x="120"/>
        <item x="128"/>
        <item x="162"/>
        <item x="177"/>
        <item x="202"/>
        <item m="1" x="2774"/>
        <item x="239"/>
        <item m="1" x="2777"/>
        <item m="1" x="2778"/>
        <item m="1" x="2779"/>
        <item x="265"/>
        <item m="1" x="2780"/>
        <item x="288"/>
        <item x="290"/>
        <item x="291"/>
        <item m="1" x="2782"/>
        <item m="1" x="2783"/>
        <item x="319"/>
        <item x="365"/>
        <item x="370"/>
        <item x="373"/>
        <item x="389"/>
        <item x="390"/>
        <item x="394"/>
        <item x="418"/>
        <item x="1483"/>
        <item x="1485"/>
        <item m="1" x="2742"/>
        <item m="1" x="2743"/>
        <item m="1" x="2492"/>
        <item m="1" x="2493"/>
        <item x="1505"/>
        <item m="1" x="2495"/>
        <item m="1" x="2744"/>
        <item x="1507"/>
        <item x="1508"/>
        <item m="1" x="2745"/>
        <item x="1511"/>
        <item x="1522"/>
        <item x="1538"/>
        <item x="1545"/>
        <item x="1547"/>
        <item x="1552"/>
        <item x="1554"/>
        <item x="1556"/>
        <item x="1557"/>
        <item x="1558"/>
        <item x="1561"/>
        <item x="1567"/>
        <item x="1571"/>
        <item x="1575"/>
        <item x="1579"/>
        <item x="1595"/>
        <item x="1597"/>
        <item x="1601"/>
        <item x="1602"/>
        <item x="1603"/>
        <item x="1623"/>
        <item x="1649"/>
        <item x="1652"/>
        <item x="1665"/>
        <item x="1667"/>
        <item x="1670"/>
        <item x="1671"/>
        <item m="1" x="2497"/>
        <item x="1677"/>
        <item x="1679"/>
        <item x="1682"/>
        <item x="1686"/>
        <item x="1688"/>
        <item x="1691"/>
        <item x="1696"/>
        <item x="1697"/>
        <item x="1701"/>
        <item x="1712"/>
        <item x="1719"/>
        <item x="1720"/>
        <item x="1721"/>
        <item x="1728"/>
        <item x="1742"/>
        <item x="1743"/>
        <item x="1744"/>
        <item x="1750"/>
        <item x="1753"/>
        <item x="1761"/>
        <item x="1764"/>
        <item x="1765"/>
        <item x="1776"/>
        <item m="1" x="2502"/>
        <item x="1787"/>
        <item m="1" x="3207"/>
        <item x="1791"/>
        <item x="1793"/>
        <item x="1794"/>
        <item x="1795"/>
        <item x="1802"/>
        <item x="1812"/>
        <item x="1822"/>
        <item x="1826"/>
        <item x="1827"/>
        <item x="1828"/>
        <item x="1829"/>
        <item x="1832"/>
        <item x="1835"/>
        <item x="1836"/>
        <item x="1837"/>
        <item x="1838"/>
        <item m="1" x="2752"/>
        <item x="1839"/>
        <item x="1840"/>
        <item x="1842"/>
        <item x="1843"/>
        <item x="1844"/>
        <item x="1846"/>
        <item x="1847"/>
        <item x="1848"/>
        <item x="1849"/>
        <item x="1850"/>
        <item x="1851"/>
        <item x="1853"/>
        <item x="1854"/>
        <item x="1855"/>
        <item x="1856"/>
        <item x="1857"/>
        <item x="1858"/>
        <item x="1859"/>
        <item x="1860"/>
        <item x="1862"/>
        <item x="1863"/>
        <item x="1864"/>
        <item x="1865"/>
        <item x="1867"/>
        <item x="1868"/>
        <item x="1869"/>
        <item x="1870"/>
        <item x="1871"/>
        <item x="1872"/>
        <item x="1873"/>
        <item x="1874"/>
        <item x="1876"/>
        <item x="1878"/>
        <item m="1" x="2753"/>
        <item x="1879"/>
        <item x="1880"/>
        <item x="1881"/>
        <item x="1882"/>
        <item x="1883"/>
        <item m="1" x="2503"/>
        <item x="1884"/>
        <item x="1885"/>
        <item x="1886"/>
        <item x="1887"/>
        <item x="1888"/>
        <item x="1890"/>
        <item x="1891"/>
        <item x="1892"/>
        <item x="1893"/>
        <item x="1894"/>
        <item x="1895"/>
        <item x="1897"/>
        <item x="1898"/>
        <item x="1899"/>
        <item x="1900"/>
        <item x="1901"/>
        <item x="1902"/>
        <item x="1903"/>
        <item x="1904"/>
        <item x="1905"/>
        <item x="1906"/>
        <item m="1" x="2754"/>
        <item x="1908"/>
        <item x="1909"/>
        <item x="1910"/>
        <item x="1911"/>
        <item x="1912"/>
        <item x="1913"/>
        <item x="1914"/>
        <item x="1916"/>
        <item x="1917"/>
        <item x="1918"/>
        <item x="1919"/>
        <item x="1920"/>
        <item x="1922"/>
        <item x="1924"/>
        <item x="1925"/>
        <item x="1926"/>
        <item x="1927"/>
        <item x="1928"/>
        <item x="1929"/>
        <item x="1930"/>
        <item x="1931"/>
        <item x="1932"/>
        <item x="1933"/>
        <item m="1" x="3050"/>
        <item x="1934"/>
        <item x="1935"/>
        <item x="1936"/>
        <item x="1938"/>
        <item x="1939"/>
        <item x="1940"/>
        <item x="1942"/>
        <item x="1943"/>
        <item x="1945"/>
        <item x="1946"/>
        <item x="1951"/>
        <item x="1952"/>
        <item x="22"/>
        <item x="112"/>
        <item x="142"/>
        <item x="167"/>
        <item x="205"/>
        <item x="206"/>
        <item x="208"/>
        <item x="213"/>
        <item x="272"/>
        <item x="327"/>
        <item m="1" x="2367"/>
        <item m="1" x="2785"/>
        <item x="357"/>
        <item m="1" x="2548"/>
        <item x="382"/>
        <item x="397"/>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561"/>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x="1694"/>
        <item x="1767"/>
        <item x="1769"/>
        <item x="1875"/>
        <item x="1947"/>
        <item x="1954"/>
        <item x="1955"/>
        <item x="1956"/>
        <item x="1957"/>
        <item x="1958"/>
        <item x="1959"/>
        <item x="1960"/>
        <item x="1961"/>
        <item x="1962"/>
        <item x="1963"/>
        <item x="1965"/>
        <item x="1966"/>
        <item x="1967"/>
        <item x="1968"/>
        <item x="1969"/>
        <item x="1971"/>
        <item x="1977"/>
        <item x="1978"/>
        <item x="1982"/>
        <item x="1983"/>
        <item x="1985"/>
        <item x="1986"/>
        <item x="1989"/>
        <item x="1990"/>
        <item x="1993"/>
        <item x="1994"/>
        <item x="1995"/>
        <item x="1997"/>
        <item x="2000"/>
        <item x="2001"/>
        <item x="2002"/>
        <item x="2004"/>
        <item x="2006"/>
        <item x="2009"/>
        <item x="2010"/>
        <item x="2011"/>
        <item x="2012"/>
        <item x="2013"/>
        <item x="2015"/>
        <item x="2016"/>
        <item x="2017"/>
        <item x="2018"/>
        <item x="2019"/>
        <item x="2020"/>
        <item m="1" x="2755"/>
        <item x="2022"/>
        <item x="2023"/>
        <item x="2024"/>
        <item x="2025"/>
        <item x="2027"/>
        <item x="2028"/>
        <item m="1" x="3051"/>
        <item x="2030"/>
        <item x="2032"/>
        <item x="2034"/>
        <item x="2035"/>
        <item x="2036"/>
        <item x="2037"/>
        <item x="2038"/>
        <item x="2043"/>
        <item x="2044"/>
        <item x="2045"/>
        <item x="2046"/>
        <item x="2047"/>
        <item x="2049"/>
        <item x="35"/>
        <item x="48"/>
        <item x="90"/>
        <item x="107"/>
        <item x="144"/>
        <item x="148"/>
        <item x="214"/>
        <item x="215"/>
        <item x="216"/>
        <item x="217"/>
        <item x="260"/>
        <item x="263"/>
        <item x="268"/>
        <item x="273"/>
        <item x="275"/>
        <item x="340"/>
        <item m="1" x="2545"/>
        <item x="438"/>
        <item x="506"/>
        <item x="1830"/>
        <item x="1834"/>
        <item x="1841"/>
        <item x="1845"/>
        <item x="1852"/>
        <item x="1861"/>
        <item x="1866"/>
        <item x="1889"/>
        <item x="1896"/>
        <item x="1907"/>
        <item x="1941"/>
        <item x="1944"/>
        <item x="1948"/>
        <item x="1950"/>
        <item x="1953"/>
        <item x="1964"/>
        <item x="1988"/>
        <item x="1992"/>
        <item x="1996"/>
        <item x="1998"/>
        <item x="2003"/>
        <item x="2005"/>
        <item x="2007"/>
        <item x="2008"/>
        <item x="2014"/>
        <item x="2021"/>
        <item x="2026"/>
        <item x="2029"/>
        <item x="2040"/>
        <item x="2041"/>
        <item x="2048"/>
        <item x="2051"/>
        <item x="2052"/>
        <item x="2053"/>
        <item x="2054"/>
        <item x="2056"/>
        <item x="2057"/>
        <item x="2058"/>
        <item x="2059"/>
        <item x="2060"/>
        <item x="2063"/>
        <item x="2064"/>
        <item x="2066"/>
        <item x="2067"/>
        <item x="2068"/>
        <item x="2069"/>
        <item x="2070"/>
        <item x="2071"/>
        <item x="2072"/>
        <item x="2073"/>
        <item x="2075"/>
        <item x="2076"/>
        <item x="2077"/>
        <item x="2078"/>
        <item x="2080"/>
        <item x="2081"/>
        <item x="2083"/>
        <item m="1" x="2756"/>
        <item x="2085"/>
        <item x="2086"/>
        <item x="2087"/>
        <item x="2088"/>
        <item x="2089"/>
        <item x="2090"/>
        <item x="2091"/>
        <item x="2092"/>
        <item x="2093"/>
        <item x="2094"/>
        <item x="2095"/>
        <item x="2096"/>
        <item x="2097"/>
        <item x="2098"/>
        <item x="2099"/>
        <item x="2100"/>
        <item x="2101"/>
        <item x="2102"/>
        <item x="2103"/>
        <item x="2104"/>
        <item x="2105"/>
        <item x="9"/>
        <item x="10"/>
        <item x="11"/>
        <item x="16"/>
        <item x="26"/>
        <item x="44"/>
        <item x="67"/>
        <item x="88"/>
        <item x="99"/>
        <item x="106"/>
        <item x="121"/>
        <item x="132"/>
        <item x="139"/>
        <item x="141"/>
        <item x="143"/>
        <item x="155"/>
        <item x="178"/>
        <item x="210"/>
        <item x="258"/>
        <item x="283"/>
        <item x="300"/>
        <item x="308"/>
        <item x="313"/>
        <item x="353"/>
        <item x="415"/>
        <item x="447"/>
        <item x="1831"/>
        <item x="1833"/>
        <item x="1877"/>
        <item x="1915"/>
        <item x="1921"/>
        <item x="1923"/>
        <item x="1937"/>
        <item x="1949"/>
        <item x="1970"/>
        <item x="1972"/>
        <item x="1973"/>
        <item x="1974"/>
        <item x="1975"/>
        <item x="1976"/>
        <item x="1979"/>
        <item x="1980"/>
        <item x="1981"/>
        <item x="1984"/>
        <item x="1987"/>
        <item x="1991"/>
        <item x="1999"/>
        <item x="2031"/>
        <item x="2033"/>
        <item x="2039"/>
        <item x="2042"/>
        <item x="2050"/>
        <item x="2055"/>
        <item x="2061"/>
        <item x="2062"/>
        <item x="2065"/>
        <item x="2074"/>
        <item x="2079"/>
        <item x="2082"/>
        <item x="2084"/>
        <item x="2106"/>
        <item x="2107"/>
        <item x="2108"/>
        <item x="2109"/>
        <item x="2110"/>
        <item x="2111"/>
        <item x="2112"/>
        <item x="2113"/>
        <item x="2114"/>
        <item x="2115"/>
        <item x="2116"/>
        <item x="2117"/>
        <item x="2118"/>
        <item x="2119"/>
        <item x="2121"/>
        <item x="2123"/>
        <item x="2125"/>
        <item x="2126"/>
        <item x="2128"/>
        <item x="2129"/>
        <item x="2130"/>
        <item x="2131"/>
        <item x="2132"/>
        <item x="2133"/>
        <item x="2135"/>
        <item x="2136"/>
        <item x="2137"/>
        <item x="2138"/>
        <item x="2139"/>
        <item x="2141"/>
        <item x="2143"/>
        <item x="2144"/>
        <item x="2145"/>
        <item x="2146"/>
        <item x="2148"/>
        <item x="2150"/>
        <item x="2151"/>
        <item x="2152"/>
        <item x="2154"/>
        <item x="2155"/>
        <item x="2156"/>
        <item x="2157"/>
        <item x="2158"/>
        <item x="2159"/>
        <item x="2161"/>
        <item x="2162"/>
        <item x="2163"/>
        <item x="2164"/>
        <item x="2166"/>
        <item x="2167"/>
        <item x="2168"/>
        <item x="2169"/>
        <item x="2170"/>
        <item x="2171"/>
        <item x="2172"/>
        <item x="2175"/>
        <item x="2176"/>
        <item x="2177"/>
        <item x="2178"/>
        <item x="2180"/>
        <item x="2181"/>
        <item x="2182"/>
        <item x="2183"/>
        <item x="2185"/>
        <item x="2186"/>
        <item x="2188"/>
        <item x="2189"/>
        <item x="2190"/>
        <item x="2191"/>
        <item x="2192"/>
        <item x="2193"/>
        <item x="2195"/>
        <item x="2196"/>
        <item m="1" x="2504"/>
        <item x="2197"/>
        <item x="2199"/>
        <item x="2200"/>
        <item x="2201"/>
        <item x="2203"/>
        <item x="2204"/>
        <item x="2205"/>
        <item x="2206"/>
        <item x="2207"/>
        <item x="2208"/>
        <item x="2209"/>
        <item x="2210"/>
        <item x="2211"/>
        <item x="2212"/>
        <item x="2213"/>
        <item x="2214"/>
        <item x="2215"/>
        <item x="2216"/>
        <item x="2217"/>
        <item x="2218"/>
        <item x="2219"/>
        <item x="2220"/>
        <item x="2221"/>
        <item x="1"/>
        <item x="3"/>
        <item x="4"/>
        <item x="5"/>
        <item x="15"/>
        <item x="41"/>
        <item x="54"/>
        <item x="78"/>
        <item x="100"/>
        <item x="133"/>
        <item x="138"/>
        <item x="179"/>
        <item x="183"/>
        <item x="195"/>
        <item x="196"/>
        <item x="345"/>
        <item x="374"/>
        <item x="431"/>
        <item x="1473"/>
        <item x="1638"/>
        <item m="1" x="2338"/>
        <item x="2120"/>
        <item x="2122"/>
        <item x="2124"/>
        <item x="2127"/>
        <item x="2134"/>
        <item x="2140"/>
        <item x="2142"/>
        <item x="2147"/>
        <item x="2149"/>
        <item x="2153"/>
        <item x="2160"/>
        <item x="2165"/>
        <item x="2173"/>
        <item m="1" x="2339"/>
        <item x="2174"/>
        <item m="1" x="2340"/>
        <item x="2179"/>
        <item x="2184"/>
        <item x="2187"/>
        <item x="2194"/>
        <item x="2198"/>
        <item x="2202"/>
        <item x="2222"/>
        <item x="2223"/>
        <item x="2224"/>
        <item x="2225"/>
        <item x="2226"/>
        <item x="2227"/>
        <item x="2228"/>
        <item x="2229"/>
        <item x="2230"/>
        <item x="2231"/>
        <item x="2232"/>
        <item x="2233"/>
        <item x="2234"/>
        <item x="2235"/>
        <item x="2236"/>
        <item x="2237"/>
        <item x="2238"/>
        <item x="2239"/>
        <item x="2240"/>
        <item x="2241"/>
        <item x="2242"/>
        <item x="2243"/>
        <item x="2244"/>
        <item m="1" x="2341"/>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3"/>
        <item x="2274"/>
        <item x="2275"/>
        <item x="2276"/>
        <item x="2277"/>
        <item x="2278"/>
        <item x="2279"/>
        <item x="2280"/>
        <item x="2281"/>
        <item x="2282"/>
        <item x="2283"/>
        <item x="2284"/>
        <item x="2285"/>
        <item x="2286"/>
        <item x="2287"/>
        <item x="2288"/>
        <item x="2289"/>
        <item x="2290"/>
        <item x="2291"/>
        <item x="2292"/>
        <item x="2293"/>
        <item x="2294"/>
        <item x="197"/>
        <item x="276"/>
        <item x="2272"/>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s>
      <extLst>
        <ext xmlns:x14="http://schemas.microsoft.com/office/spreadsheetml/2009/9/main" uri="{2946ED86-A175-432a-8AC1-64E0C546D7DE}">
          <x14:pivotField fillDownLabels="1"/>
        </ext>
      </extLst>
    </pivotField>
    <pivotField axis="axisRow" compact="0" outline="0" showAll="0" defaultSubtotal="0">
      <items count="8">
        <item x="1"/>
        <item x="5"/>
        <item x="3"/>
        <item x="2"/>
        <item x="4"/>
        <item x="0"/>
        <item m="1" x="6"/>
        <item m="1" x="7"/>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000">
        <item m="1" x="2435"/>
        <item m="1" x="7138"/>
        <item m="1" x="7140"/>
        <item m="1" x="7261"/>
        <item m="1" x="7689"/>
        <item m="1" x="7908"/>
        <item m="1" x="7697"/>
        <item m="1" x="7545"/>
        <item m="1" x="7546"/>
        <item m="1" x="7547"/>
        <item m="1" x="7698"/>
        <item m="1" x="7273"/>
        <item m="1" x="7274"/>
        <item m="1" x="7548"/>
        <item m="1" x="7699"/>
        <item m="1" x="7275"/>
        <item m="1" x="7458"/>
        <item m="1" x="7892"/>
        <item m="1" x="7276"/>
        <item m="1" x="7549"/>
        <item m="1" x="7152"/>
        <item m="1" x="7459"/>
        <item m="1" x="7658"/>
        <item m="1" x="7153"/>
        <item m="1" x="7701"/>
        <item m="1" x="6873"/>
        <item m="1" x="3070"/>
        <item m="1" x="7267"/>
        <item m="1" x="7542"/>
        <item m="1" x="6875"/>
        <item m="1" x="7279"/>
        <item m="1" x="7280"/>
        <item m="1" x="5311"/>
        <item m="1" x="7702"/>
        <item m="1" x="6703"/>
        <item m="1" x="7281"/>
        <item m="1" x="7550"/>
        <item m="1" x="6876"/>
        <item m="1" x="6704"/>
        <item m="1" x="6705"/>
        <item m="1" x="7522"/>
        <item m="1" x="6389"/>
        <item m="1" x="6646"/>
        <item m="1" x="7460"/>
        <item m="1" x="7703"/>
        <item m="1" x="6409"/>
        <item m="1" x="6410"/>
        <item m="1" x="6412"/>
        <item m="1" x="6413"/>
        <item m="1" x="7502"/>
        <item m="1" x="6365"/>
        <item m="1" x="6877"/>
        <item m="1" x="6214"/>
        <item m="1" x="6414"/>
        <item m="1" x="6878"/>
        <item m="1" x="6879"/>
        <item m="1" x="7284"/>
        <item m="1" x="7552"/>
        <item m="1" x="6415"/>
        <item m="1" x="7285"/>
        <item m="1" x="6022"/>
        <item m="1" x="7704"/>
        <item m="1" x="6023"/>
        <item m="1" x="6024"/>
        <item m="1" x="6025"/>
        <item m="1" x="7705"/>
        <item m="1" x="7706"/>
        <item m="1" x="7708"/>
        <item m="1" x="6417"/>
        <item m="1" x="7926"/>
        <item m="1" x="6708"/>
        <item m="1" x="7923"/>
        <item m="1" x="7154"/>
        <item m="1" x="5775"/>
        <item m="1" x="5776"/>
        <item m="1" x="5777"/>
        <item m="1" x="6220"/>
        <item m="1" x="6221"/>
        <item m="1" x="5603"/>
        <item m="1" x="5604"/>
        <item m="1" x="5778"/>
        <item m="1" x="5779"/>
        <item m="1" x="5780"/>
        <item m="1" x="6418"/>
        <item m="1" x="5782"/>
        <item m="1" x="7713"/>
        <item m="1" x="7649"/>
        <item m="1" x="7997"/>
        <item m="1" x="7505"/>
        <item m="1" x="7893"/>
        <item m="1" x="7506"/>
        <item m="1" x="7896"/>
        <item m="1" x="7671"/>
        <item m="1" x="7675"/>
        <item m="1" x="7525"/>
        <item m="1" x="7531"/>
        <item m="1" x="7910"/>
        <item m="1" x="7911"/>
        <item m="1" x="7912"/>
        <item m="1" x="7914"/>
        <item m="1" x="7915"/>
        <item m="1" x="7707"/>
        <item m="1" x="7916"/>
        <item m="1" x="7917"/>
        <item m="1" x="7919"/>
        <item m="1" x="7920"/>
        <item m="1" x="7921"/>
        <item m="1" x="7922"/>
        <item m="1" x="7924"/>
        <item m="1" x="7925"/>
        <item m="1" x="7927"/>
        <item m="1" x="7711"/>
        <item m="1" x="7928"/>
        <item m="1" x="7929"/>
        <item m="1" x="7712"/>
        <item m="1" x="7930"/>
        <item m="1" x="7931"/>
        <item m="1" x="7932"/>
        <item m="1" x="7286"/>
        <item m="1" x="7287"/>
        <item m="1" x="7553"/>
        <item m="1" x="5317"/>
        <item m="1" x="5318"/>
        <item m="1" x="5509"/>
        <item m="1" x="7554"/>
        <item m="1" x="7555"/>
        <item m="1" x="7556"/>
        <item m="1" x="7557"/>
        <item m="1" x="7558"/>
        <item m="1" x="7714"/>
        <item m="1" x="7933"/>
        <item m="1" x="7461"/>
        <item m="1" x="6222"/>
        <item m="1" x="7559"/>
        <item m="1" x="7560"/>
        <item m="1" x="7288"/>
        <item m="1" x="7715"/>
        <item m="1" x="5320"/>
        <item m="1" x="5783"/>
        <item m="1" x="5784"/>
        <item m="1" x="7533"/>
        <item m="1" x="6887"/>
        <item m="1" x="7717"/>
        <item m="1" x="5323"/>
        <item m="1" x="7719"/>
        <item m="1" x="7934"/>
        <item m="1" x="7721"/>
        <item m="1" x="6710"/>
        <item m="1" x="5324"/>
        <item m="1" x="6223"/>
        <item m="1" x="7935"/>
        <item m="1" x="7936"/>
        <item m="1" x="6210"/>
        <item m="1" x="7710"/>
        <item m="1" x="7723"/>
        <item m="1" x="7724"/>
        <item m="1" x="6224"/>
        <item m="1" x="6225"/>
        <item m="1" x="7242"/>
        <item m="1" x="7673"/>
        <item m="1" x="7674"/>
        <item m="1" x="7676"/>
        <item m="1" x="7899"/>
        <item m="1" x="7539"/>
        <item m="1" x="7692"/>
        <item m="1" x="6868"/>
        <item m="1" x="7906"/>
        <item m="1" x="7909"/>
        <item m="1" x="7291"/>
        <item m="1" x="7156"/>
        <item m="1" x="5325"/>
        <item m="1" x="7298"/>
        <item m="1" x="5088"/>
        <item m="1" x="4902"/>
        <item m="1" x="4903"/>
        <item m="1" x="7463"/>
        <item m="1" x="4904"/>
        <item m="1" x="4905"/>
        <item m="1" x="7937"/>
        <item m="1" x="7301"/>
        <item m="1" x="5326"/>
        <item m="1" x="7660"/>
        <item m="1" x="7895"/>
        <item m="1" x="7667"/>
        <item m="1" x="7540"/>
        <item m="1" x="5504"/>
        <item m="1" x="7151"/>
        <item m="1" x="5327"/>
        <item m="1" x="7303"/>
        <item m="1" x="5328"/>
        <item m="1" x="7464"/>
        <item m="1" x="4906"/>
        <item m="1" x="4907"/>
        <item m="1" x="7730"/>
        <item m="1" x="7158"/>
        <item m="1" x="7465"/>
        <item m="1" x="7219"/>
        <item m="1" x="7220"/>
        <item m="1" x="7229"/>
        <item m="1" x="7499"/>
        <item m="1" x="7500"/>
        <item m="1" x="7130"/>
        <item m="1" x="6683"/>
        <item m="1" x="7232"/>
        <item m="1" x="7244"/>
        <item m="1" x="7513"/>
        <item m="1" x="7514"/>
        <item m="1" x="7519"/>
        <item m="1" x="7561"/>
        <item m="1" x="7716"/>
        <item m="1" x="7720"/>
        <item m="1" x="7563"/>
        <item m="1" x="7564"/>
        <item m="1" x="7295"/>
        <item m="1" x="7299"/>
        <item m="1" x="7728"/>
        <item m="1" x="7729"/>
        <item m="1" x="7648"/>
        <item m="1" x="6799"/>
        <item m="1" x="4846"/>
        <item m="1" x="7655"/>
        <item m="1" x="7507"/>
        <item m="1" x="7240"/>
        <item m="1" x="7146"/>
        <item m="1" x="7455"/>
        <item m="1" x="6854"/>
        <item m="1" x="7257"/>
        <item m="1" x="5314"/>
        <item m="1" x="7289"/>
        <item m="1" x="7562"/>
        <item m="1" x="7292"/>
        <item m="1" x="7722"/>
        <item m="1" x="7293"/>
        <item m="1" x="7157"/>
        <item m="1" x="7725"/>
        <item m="1" x="7296"/>
        <item m="1" x="7565"/>
        <item m="1" x="7297"/>
        <item m="1" x="7726"/>
        <item m="1" x="7727"/>
        <item m="1" x="7300"/>
        <item m="1" x="7566"/>
        <item m="1" x="7302"/>
        <item m="1" x="7304"/>
        <item m="1" x="6888"/>
        <item m="1" x="7305"/>
        <item m="1" x="7159"/>
        <item m="1" x="7160"/>
        <item m="1" x="7094"/>
        <item m="1" x="7731"/>
        <item m="1" x="6717"/>
        <item m="1" x="6891"/>
        <item m="1" x="6893"/>
        <item m="1" x="4353"/>
        <item m="1" x="7310"/>
        <item m="1" x="4355"/>
        <item m="1" x="7096"/>
        <item m="1" x="4356"/>
        <item m="1" x="4357"/>
        <item m="1" x="7311"/>
        <item m="1" x="4908"/>
        <item m="1" x="6895"/>
        <item m="1" x="4359"/>
        <item m="1" x="7312"/>
        <item m="1" x="4722"/>
        <item m="1" x="6685"/>
        <item m="1" x="6385"/>
        <item m="1" x="5076"/>
        <item m="1" x="6856"/>
        <item m="1" x="7278"/>
        <item m="1" x="6890"/>
        <item m="1" x="7940"/>
        <item m="1" x="7941"/>
        <item m="1" x="7942"/>
        <item m="1" x="7735"/>
        <item m="1" x="7736"/>
        <item m="1" x="5606"/>
        <item m="1" x="4360"/>
        <item m="1" x="6692"/>
        <item m="1" x="4723"/>
        <item m="1" x="7314"/>
        <item m="1" x="4361"/>
        <item m="1" x="7315"/>
        <item m="1" x="7739"/>
        <item m="1" x="5090"/>
        <item m="1" x="4133"/>
        <item m="1" x="4909"/>
        <item m="1" x="6908"/>
        <item m="1" x="6721"/>
        <item m="1" x="4362"/>
        <item m="1" x="7227"/>
        <item m="1" x="6357"/>
        <item m="1" x="7668"/>
        <item m="1" x="7512"/>
        <item m="1" x="7250"/>
        <item m="1" x="7901"/>
        <item m="1" x="7252"/>
        <item m="1" x="6853"/>
        <item m="1" x="4883"/>
        <item m="1" x="7902"/>
        <item m="1" x="6396"/>
        <item m="1" x="6640"/>
        <item m="1" x="7907"/>
        <item m="1" x="4710"/>
        <item m="1" x="6871"/>
        <item m="1" x="4712"/>
        <item m="1" x="2942"/>
        <item m="1" x="6886"/>
        <item m="1" x="7306"/>
        <item m="1" x="7307"/>
        <item m="1" x="6716"/>
        <item m="1" x="7095"/>
        <item m="1" x="7734"/>
        <item m="1" x="6901"/>
        <item m="1" x="6903"/>
        <item m="1" x="6907"/>
        <item m="1" x="6720"/>
        <item m="1" x="6722"/>
        <item m="1" x="6723"/>
        <item m="1" x="7316"/>
        <item m="1" x="4363"/>
        <item m="1" x="6431"/>
        <item m="1" x="4134"/>
        <item m="1" x="4037"/>
        <item m="1" x="7947"/>
        <item m="1" x="7742"/>
        <item m="1" x="6912"/>
        <item m="1" x="7743"/>
        <item m="1" x="7745"/>
        <item m="1" x="6432"/>
        <item m="1" x="3626"/>
        <item m="1" x="7746"/>
        <item m="1" x="6433"/>
        <item m="1" x="6434"/>
        <item m="1" x="7233"/>
        <item m="1" x="5742"/>
        <item x="295"/>
        <item m="1" x="6874"/>
        <item m="1" x="7738"/>
        <item m="1" x="7567"/>
        <item m="1" x="7317"/>
        <item m="1" x="7318"/>
        <item m="1" x="7319"/>
        <item m="1" x="3628"/>
        <item m="1" x="3629"/>
        <item m="1" x="6916"/>
        <item m="1" x="3630"/>
        <item m="1" x="3631"/>
        <item m="1" x="6725"/>
        <item m="1" x="6797"/>
        <item m="1" x="5726"/>
        <item m="1" x="7889"/>
        <item m="1" x="5728"/>
        <item m="1" x="5729"/>
        <item m="1" x="7496"/>
        <item m="1" x="6627"/>
        <item m="1" x="6200"/>
        <item m="1" x="6813"/>
        <item m="1" x="6628"/>
        <item m="1" x="5734"/>
        <item m="1" x="5735"/>
        <item m="1" x="7890"/>
        <item m="1" x="7891"/>
        <item m="1" x="7503"/>
        <item m="1" x="7504"/>
        <item m="1" x="7136"/>
        <item m="1" x="6375"/>
        <item m="1" x="6824"/>
        <item m="1" x="7509"/>
        <item m="1" x="6014"/>
        <item m="1" x="7510"/>
        <item m="1" x="4307"/>
        <item m="1" x="6204"/>
        <item m="1" x="5745"/>
        <item m="1" x="7245"/>
        <item m="1" x="6840"/>
        <item m="1" x="7678"/>
        <item m="1" x="7679"/>
        <item m="1" x="7516"/>
        <item m="1" x="7517"/>
        <item m="1" x="7518"/>
        <item m="1" x="7682"/>
        <item m="1" x="6850"/>
        <item m="1" x="7684"/>
        <item m="1" x="7528"/>
        <item m="1" x="7687"/>
        <item m="1" x="7903"/>
        <item m="1" x="6212"/>
        <item m="1" x="6401"/>
        <item m="1" x="4707"/>
        <item m="1" x="6020"/>
        <item m="1" x="6892"/>
        <item m="1" x="6718"/>
        <item m="1" x="7309"/>
        <item m="1" x="7466"/>
        <item m="1" x="7467"/>
        <item m="1" x="6894"/>
        <item m="1" x="7162"/>
        <item m="1" x="6896"/>
        <item m="1" x="6897"/>
        <item m="1" x="6425"/>
        <item m="1" x="6426"/>
        <item m="1" x="6719"/>
        <item m="1" x="6898"/>
        <item m="1" x="6899"/>
        <item m="1" x="6900"/>
        <item m="1" x="6902"/>
        <item m="1" x="7163"/>
        <item m="1" x="7943"/>
        <item m="1" x="7944"/>
        <item m="1" x="6427"/>
        <item m="1" x="6428"/>
        <item m="1" x="6429"/>
        <item m="1" x="6904"/>
        <item m="1" x="7737"/>
        <item m="1" x="7945"/>
        <item m="1" x="7164"/>
        <item m="1" x="6905"/>
        <item m="1" x="6906"/>
        <item m="1" x="6430"/>
        <item m="1" x="6909"/>
        <item m="1" x="6910"/>
        <item m="1" x="7468"/>
        <item m="1" x="6650"/>
        <item m="1" x="7165"/>
        <item m="1" x="6237"/>
        <item m="1" x="7568"/>
        <item m="1" x="7740"/>
        <item m="1" x="6238"/>
        <item m="1" x="7569"/>
        <item m="1" x="7741"/>
        <item m="1" x="7570"/>
        <item m="1" x="6026"/>
        <item m="1" x="6239"/>
        <item m="1" x="7571"/>
        <item m="1" x="6240"/>
        <item m="1" x="6027"/>
        <item m="1" x="5791"/>
        <item m="1" x="5792"/>
        <item m="1" x="7572"/>
        <item m="1" x="5793"/>
        <item m="1" x="5794"/>
        <item m="1" x="7573"/>
        <item m="1" x="7574"/>
        <item m="1" x="5796"/>
        <item m="1" x="5798"/>
        <item m="1" x="7872"/>
        <item m="1" x="7750"/>
        <item m="1" x="5799"/>
        <item m="1" x="7575"/>
        <item m="1" x="5800"/>
        <item m="1" x="7576"/>
        <item m="1" x="7577"/>
        <item m="1" x="7320"/>
        <item m="1" x="7578"/>
        <item m="1" x="5801"/>
        <item m="1" x="7579"/>
        <item m="1" x="5802"/>
        <item m="1" x="5803"/>
        <item m="1" x="5804"/>
        <item m="1" x="3633"/>
        <item m="1" x="7580"/>
        <item m="1" x="5805"/>
        <item m="1" x="7873"/>
        <item m="1" x="5806"/>
        <item m="1" x="6028"/>
        <item m="1" x="3490"/>
        <item m="1" x="6436"/>
        <item m="1" x="6726"/>
        <item m="1" x="6437"/>
        <item m="1" x="6438"/>
        <item m="1" x="3634"/>
        <item m="1" x="7752"/>
        <item m="1" x="6727"/>
        <item m="1" x="7754"/>
        <item m="1" x="3352"/>
        <item m="1" x="6441"/>
        <item m="1" x="7469"/>
        <item m="1" x="7994"/>
        <item m="1" x="7651"/>
        <item m="1" x="7659"/>
        <item m="1" x="6686"/>
        <item m="1" x="7237"/>
        <item m="1" x="6384"/>
        <item m="1" x="6206"/>
        <item m="1" x="6207"/>
        <item m="1" x="5748"/>
        <item m="1" x="5749"/>
        <item m="1" x="6208"/>
        <item m="1" x="6845"/>
        <item m="1" x="6387"/>
        <item m="1" x="6211"/>
        <item m="1" x="4698"/>
        <item m="1" x="7691"/>
        <item m="1" x="7543"/>
        <item m="1" x="6702"/>
        <item m="1" x="7744"/>
        <item m="1" x="7747"/>
        <item m="1" x="6914"/>
        <item m="1" x="7749"/>
        <item m="1" x="6915"/>
        <item m="1" x="7751"/>
        <item m="1" x="7322"/>
        <item m="1" x="7753"/>
        <item m="1" x="6440"/>
        <item m="1" x="7950"/>
        <item m="1" x="7951"/>
        <item m="1" x="7952"/>
        <item m="1" x="6029"/>
        <item m="1" x="7755"/>
        <item m="1" x="6242"/>
        <item m="1" x="3119"/>
        <item m="1" x="3120"/>
        <item m="1" x="6243"/>
        <item m="1" x="7756"/>
        <item m="1" x="7325"/>
        <item m="1" x="5611"/>
        <item m="1" x="3637"/>
        <item m="1" x="7167"/>
        <item m="1" x="3638"/>
        <item m="1" x="7758"/>
        <item m="1" x="7956"/>
        <item m="1" x="6199"/>
        <item m="1" x="6808"/>
        <item m="1" x="6814"/>
        <item m="1" x="6815"/>
        <item m="1" x="6830"/>
        <item m="1" x="5740"/>
        <item m="1" x="5744"/>
        <item m="1" x="2932"/>
        <item m="1" x="7272"/>
        <item m="1" x="7097"/>
        <item m="1" x="5332"/>
        <item m="1" x="6917"/>
        <item m="1" x="5609"/>
        <item m="1" x="6918"/>
        <item m="1" x="7874"/>
        <item m="1" x="6920"/>
        <item m="1" x="6921"/>
        <item m="1" x="6922"/>
        <item m="1" x="6923"/>
        <item m="1" x="6924"/>
        <item m="1" x="7329"/>
        <item m="1" x="5814"/>
        <item m="1" x="6443"/>
        <item m="1" x="3353"/>
        <item m="1" x="7330"/>
        <item m="1" x="7331"/>
        <item m="1" x="3121"/>
        <item m="1" x="6444"/>
        <item m="1" x="7958"/>
        <item m="1" x="5816"/>
        <item m="1" x="7587"/>
        <item m="1" x="5339"/>
        <item m="1" x="7334"/>
        <item m="1" x="3640"/>
        <item m="1" x="7759"/>
        <item m="1" x="5817"/>
        <item m="1" x="7959"/>
        <item m="1" x="7335"/>
        <item m="1" x="3642"/>
        <item m="1" x="6445"/>
        <item m="1" x="6446"/>
        <item m="1" x="3124"/>
        <item m="1" x="7960"/>
        <item m="1" x="2949"/>
        <item m="1" x="6447"/>
        <item m="1" x="7961"/>
        <item m="1" x="7962"/>
        <item m="1" x="2950"/>
        <item m="1" x="7963"/>
        <item m="1" x="6448"/>
        <item m="1" x="2951"/>
        <item m="1" x="6449"/>
        <item m="1" x="3125"/>
        <item m="1" x="6450"/>
        <item m="1" x="4136"/>
        <item m="1" x="6728"/>
        <item m="1" x="7589"/>
        <item m="1" x="7590"/>
        <item m="1" x="7760"/>
        <item m="1" x="7999"/>
        <item m="1" x="7894"/>
        <item m="1" x="7897"/>
        <item m="1" x="7683"/>
        <item m="1" x="3126"/>
        <item m="1" x="6246"/>
        <item m="1" x="7965"/>
        <item m="1" x="7098"/>
        <item m="1" x="7966"/>
        <item m="1" x="2952"/>
        <item m="1" x="7761"/>
        <item m="1" x="7876"/>
        <item m="1" x="5824"/>
        <item m="1" x="7877"/>
        <item m="1" x="7967"/>
        <item m="1" x="7968"/>
        <item m="1" x="6451"/>
        <item m="1" x="5825"/>
        <item m="1" x="7969"/>
        <item m="1" x="5621"/>
        <item m="1" x="5263"/>
        <item m="1" x="5067"/>
        <item m="1" x="5494"/>
        <item m="1" x="5068"/>
        <item m="1" x="7653"/>
        <item m="1" x="7654"/>
        <item m="1" x="6807"/>
        <item m="1" x="6810"/>
        <item m="1" x="6812"/>
        <item m="1" x="5276"/>
        <item m="1" x="5496"/>
        <item m="1" x="7133"/>
        <item m="1" x="7235"/>
        <item m="1" x="7664"/>
        <item m="1" x="5498"/>
        <item m="1" x="7236"/>
        <item m="1" x="7450"/>
        <item m="1" x="5577"/>
        <item m="1" x="7666"/>
        <item m="1" x="6380"/>
        <item m="1" x="6381"/>
        <item m="1" x="5282"/>
        <item m="1" x="6832"/>
        <item m="1" x="5579"/>
        <item m="1" x="6834"/>
        <item m="1" x="7451"/>
        <item m="1" x="6835"/>
        <item m="1" x="6836"/>
        <item m="1" x="5743"/>
        <item m="1" x="6837"/>
        <item m="1" x="2516"/>
        <item m="1" x="6383"/>
        <item m="1" x="7898"/>
        <item m="1" x="6838"/>
        <item m="1" x="7511"/>
        <item m="1" x="7243"/>
        <item m="1" x="7680"/>
        <item m="1" x="6844"/>
        <item m="1" x="6390"/>
        <item m="1" x="7524"/>
        <item m="1" x="5295"/>
        <item m="1" x="5077"/>
        <item m="1" x="7255"/>
        <item m="1" x="3097"/>
        <item m="1" x="5755"/>
        <item m="1" x="2531"/>
        <item m="1" x="5593"/>
        <item m="1" x="7149"/>
        <item m="1" x="5760"/>
        <item m="1" x="7536"/>
        <item m="1" x="5595"/>
        <item m="1" x="5305"/>
        <item m="1" x="5503"/>
        <item m="1" x="7538"/>
        <item m="1" x="6869"/>
        <item m="1" x="7544"/>
        <item m="1" x="5773"/>
        <item m="1" x="5774"/>
        <item m="1" x="7938"/>
        <item m="1" x="7581"/>
        <item m="1" x="7582"/>
        <item m="1" x="7321"/>
        <item m="1" x="5807"/>
        <item m="1" x="7166"/>
        <item m="1" x="5808"/>
        <item m="1" x="5809"/>
        <item m="1" x="7583"/>
        <item m="1" x="5810"/>
        <item m="1" x="5811"/>
        <item m="1" x="5812"/>
        <item m="1" x="7323"/>
        <item m="1" x="5607"/>
        <item m="1" x="5608"/>
        <item m="1" x="6442"/>
        <item m="1" x="5515"/>
        <item m="1" x="7324"/>
        <item m="1" x="5516"/>
        <item m="1" x="5517"/>
        <item m="1" x="5518"/>
        <item m="1" x="5333"/>
        <item m="1" x="7954"/>
        <item m="1" x="5334"/>
        <item m="1" x="7585"/>
        <item m="1" x="7757"/>
        <item m="1" x="5610"/>
        <item m="1" x="5612"/>
        <item m="1" x="7326"/>
        <item m="1" x="5613"/>
        <item m="1" x="7586"/>
        <item m="1" x="5614"/>
        <item m="1" x="7327"/>
        <item m="1" x="5335"/>
        <item m="1" x="7168"/>
        <item m="1" x="5615"/>
        <item m="1" x="7328"/>
        <item m="1" x="5336"/>
        <item m="1" x="5616"/>
        <item m="1" x="6925"/>
        <item m="1" x="5338"/>
        <item m="1" x="7332"/>
        <item m="1" x="7169"/>
        <item m="1" x="5618"/>
        <item m="1" x="7470"/>
        <item m="1" x="7333"/>
        <item m="1" x="5619"/>
        <item m="1" x="5340"/>
        <item m="1" x="5341"/>
        <item m="1" x="5342"/>
        <item m="1" x="7170"/>
        <item m="1" x="5343"/>
        <item m="1" x="7171"/>
        <item m="1" x="7471"/>
        <item m="1" x="7337"/>
        <item m="1" x="7172"/>
        <item m="1" x="5620"/>
        <item m="1" x="7173"/>
        <item m="1" x="7875"/>
        <item m="1" x="6927"/>
        <item m="1" x="5519"/>
        <item m="1" x="5344"/>
        <item m="1" x="5345"/>
        <item m="1" x="7964"/>
        <item m="1" x="5346"/>
        <item m="1" x="5347"/>
        <item m="1" x="5348"/>
        <item m="1" x="5349"/>
        <item m="1" x="7339"/>
        <item m="1" x="6730"/>
        <item m="1" x="5094"/>
        <item m="1" x="7099"/>
        <item m="1" x="7591"/>
        <item m="1" x="7592"/>
        <item m="1" x="7594"/>
        <item m="1" x="5096"/>
        <item m="1" x="7174"/>
        <item m="1" x="7342"/>
        <item m="1" x="6453"/>
        <item m="1" x="7100"/>
        <item m="1" x="6454"/>
        <item m="1" x="7878"/>
        <item m="1" x="7970"/>
        <item m="1" x="7971"/>
        <item m="1" x="6455"/>
        <item m="1" x="7175"/>
        <item m="1" x="5350"/>
        <item m="1" x="7972"/>
        <item m="1" x="7973"/>
        <item m="1" x="6928"/>
        <item m="1" x="7343"/>
        <item m="1" x="4917"/>
        <item m="1" x="7176"/>
        <item m="1" x="7763"/>
        <item m="1" x="3356"/>
        <item m="1" x="5351"/>
        <item m="1" x="5352"/>
        <item m="1" x="7974"/>
        <item m="1" x="6929"/>
        <item m="1" x="5097"/>
        <item m="1" x="7764"/>
        <item m="1" x="7344"/>
        <item m="1" x="6463"/>
        <item m="1" x="5354"/>
        <item m="1" x="7765"/>
        <item m="1" x="7766"/>
        <item m="1" x="7595"/>
        <item m="1" x="6464"/>
        <item m="1" x="7767"/>
        <item m="1" x="2556"/>
        <item m="1" x="7768"/>
        <item m="1" x="7880"/>
        <item m="1" x="7769"/>
        <item m="1" x="7770"/>
        <item m="1" x="7771"/>
        <item m="1" x="7345"/>
        <item m="1" x="5831"/>
        <item m="1" x="6031"/>
        <item m="1" x="7772"/>
        <item m="1" x="7472"/>
        <item m="1" x="7177"/>
        <item m="1" x="7773"/>
        <item m="1" x="7178"/>
        <item m="1" x="6731"/>
        <item m="1" x="7774"/>
        <item m="1" x="7775"/>
        <item m="1" x="7887"/>
        <item m="1" x="7998"/>
        <item m="1" x="7062"/>
        <item m="1" x="7661"/>
        <item m="1" x="5495"/>
        <item m="1" x="6831"/>
        <item m="1" x="7672"/>
        <item m="1" x="7065"/>
        <item m="1" x="7249"/>
        <item m="1" x="7529"/>
        <item m="1" x="7688"/>
        <item m="1" x="7264"/>
        <item m="1" x="7695"/>
        <item m="1" x="7718"/>
        <item m="1" x="7584"/>
        <item m="1" x="7588"/>
        <item m="1" x="6926"/>
        <item m="1" x="5095"/>
        <item m="1" x="7341"/>
        <item m="1" x="6456"/>
        <item m="1" x="6457"/>
        <item m="1" x="6458"/>
        <item m="1" x="6459"/>
        <item m="1" x="6460"/>
        <item m="1" x="6461"/>
        <item m="1" x="7879"/>
        <item m="1" x="6462"/>
        <item m="1" x="6930"/>
        <item m="1" x="6466"/>
        <item m="1" x="6468"/>
        <item m="1" x="6469"/>
        <item m="1" x="6470"/>
        <item m="1" x="6471"/>
        <item m="1" x="5522"/>
        <item m="1" x="7976"/>
        <item m="1" x="6472"/>
        <item m="1" x="6032"/>
        <item m="1" x="7346"/>
        <item m="1" x="7776"/>
        <item m="1" x="7778"/>
        <item m="1" x="7779"/>
        <item m="1" x="7780"/>
        <item m="1" x="7781"/>
        <item m="1" x="7598"/>
        <item m="1" x="7782"/>
        <item m="1" x="6474"/>
        <item m="1" x="6034"/>
        <item m="1" x="3127"/>
        <item m="1" x="7599"/>
        <item m="1" x="6035"/>
        <item m="1" x="7783"/>
        <item m="1" x="7601"/>
        <item m="1" x="7179"/>
        <item m="1" x="7784"/>
        <item m="1" x="7473"/>
        <item m="1" x="7347"/>
        <item m="1" x="5523"/>
        <item m="1" x="2953"/>
        <item m="1" x="7348"/>
        <item m="1" x="7349"/>
        <item m="1" x="6476"/>
        <item m="1" x="7180"/>
        <item m="1" x="7785"/>
        <item m="1" x="6477"/>
        <item m="1" x="7786"/>
        <item m="1" x="6944"/>
        <item m="1" x="7101"/>
        <item m="1" x="7602"/>
        <item m="1" x="3358"/>
        <item m="1" x="5832"/>
        <item m="1" x="7787"/>
        <item m="1" x="7350"/>
        <item m="1" x="7788"/>
        <item m="1" x="5833"/>
        <item m="1" x="7789"/>
        <item m="1" x="6732"/>
        <item m="1" x="7791"/>
        <item m="1" x="7792"/>
        <item m="1" x="7977"/>
        <item m="1" x="5622"/>
        <item m="1" x="2826"/>
        <item m="1" x="5037"/>
        <item m="1" x="7793"/>
        <item m="1" x="2362"/>
        <item m="1" x="7604"/>
        <item m="1" x="7888"/>
        <item m="1" x="7447"/>
        <item m="1" x="5736"/>
        <item m="1" x="5737"/>
        <item m="1" x="5739"/>
        <item m="1" x="7234"/>
        <item m="1" x="6821"/>
        <item m="1" x="5747"/>
        <item m="1" x="7900"/>
        <item m="1" x="6690"/>
        <item m="1" x="7520"/>
        <item m="1" x="7521"/>
        <item m="1" x="7453"/>
        <item m="1" x="7454"/>
        <item m="1" x="7066"/>
        <item m="1" x="7067"/>
        <item m="1" x="7068"/>
        <item m="1" x="7069"/>
        <item m="1" x="7070"/>
        <item m="1" x="7071"/>
        <item m="1" x="7072"/>
        <item m="1" x="7073"/>
        <item m="1" x="7074"/>
        <item m="1" x="7075"/>
        <item m="1" x="7076"/>
        <item m="1" x="7077"/>
        <item m="1" x="7078"/>
        <item m="1" x="7079"/>
        <item m="1" x="7080"/>
        <item m="1" x="7081"/>
        <item m="1" x="5585"/>
        <item m="1" x="5501"/>
        <item m="1" x="5502"/>
        <item m="1" x="5757"/>
        <item m="1" x="5768"/>
        <item m="1" x="7456"/>
        <item m="1" x="6706"/>
        <item m="1" x="6880"/>
        <item m="1" x="7462"/>
        <item m="1" x="6724"/>
        <item m="1" x="6435"/>
        <item m="1" x="6439"/>
        <item m="1" x="5813"/>
        <item m="1" x="5815"/>
        <item m="1" x="7336"/>
        <item m="1" x="6244"/>
        <item m="1" x="6245"/>
        <item m="1" x="7340"/>
        <item m="1" x="6247"/>
        <item m="1" x="6931"/>
        <item m="1" x="6030"/>
        <item m="1" x="5355"/>
        <item m="1" x="7597"/>
        <item m="1" x="5356"/>
        <item m="1" x="6033"/>
        <item m="1" x="5358"/>
        <item m="1" x="6933"/>
        <item m="1" x="6934"/>
        <item m="1" x="6935"/>
        <item m="1" x="6936"/>
        <item m="1" x="6937"/>
        <item m="1" x="6938"/>
        <item m="1" x="6939"/>
        <item m="1" x="6940"/>
        <item m="1" x="6941"/>
        <item m="1" x="6942"/>
        <item m="1" x="3359"/>
        <item m="1" x="7181"/>
        <item m="1" x="5359"/>
        <item m="1" x="5360"/>
        <item m="1" x="6948"/>
        <item m="1" x="6733"/>
        <item m="1" x="7605"/>
        <item m="1" x="2558"/>
        <item m="1" x="7606"/>
        <item m="1" x="7978"/>
        <item m="1" x="5624"/>
        <item m="1" x="7979"/>
        <item m="1" x="2363"/>
        <item m="1" x="3362"/>
        <item m="1" x="7474"/>
        <item m="1" x="7607"/>
        <item m="1" x="7794"/>
        <item m="1" x="7475"/>
        <item m="1" x="7476"/>
        <item m="1" x="7608"/>
        <item m="1" x="7477"/>
        <item m="1" x="7980"/>
        <item m="1" x="7981"/>
        <item m="1" x="6198"/>
        <item m="1" x="7230"/>
        <item m="1" x="7231"/>
        <item m="1" x="5576"/>
        <item m="1" x="6374"/>
        <item m="1" x="6839"/>
        <item m="1" x="5285"/>
        <item m="1" x="5580"/>
        <item m="1" x="7677"/>
        <item m="1" x="5287"/>
        <item m="1" x="5288"/>
        <item m="1" x="5500"/>
        <item m="1" x="5582"/>
        <item m="1" x="5292"/>
        <item m="1" x="7686"/>
        <item m="1" x="4881"/>
        <item m="1" x="5587"/>
        <item m="1" x="6693"/>
        <item m="1" x="7262"/>
        <item m="1" x="5596"/>
        <item m="1" x="6213"/>
        <item m="1" x="6867"/>
        <item m="1" x="7541"/>
        <item m="1" x="7694"/>
        <item m="1" x="7270"/>
        <item m="1" x="7282"/>
        <item m="1" x="7913"/>
        <item m="1" x="7155"/>
        <item m="1" x="5510"/>
        <item m="1" x="5788"/>
        <item m="1" x="6911"/>
        <item m="1" x="7953"/>
        <item m="1" x="7955"/>
        <item m="1" x="7777"/>
        <item m="1" x="7352"/>
        <item m="1" x="7353"/>
        <item m="1" x="7797"/>
        <item m="1" x="4370"/>
        <item m="1" x="7354"/>
        <item m="1" x="7355"/>
        <item m="1" x="7802"/>
        <item m="1" x="7356"/>
        <item m="1" x="7357"/>
        <item m="1" x="7803"/>
        <item m="1" x="7804"/>
        <item m="1" x="6740"/>
        <item x="467"/>
        <item m="1" x="3364"/>
        <item m="1" x="7805"/>
        <item m="1" x="7359"/>
        <item m="1" x="7361"/>
        <item m="1" x="7362"/>
        <item m="1" x="7982"/>
        <item m="1" x="7806"/>
        <item m="1" x="7807"/>
        <item m="1" x="6961"/>
        <item m="1" x="7983"/>
        <item m="1" x="7610"/>
        <item m="1" x="7808"/>
        <item m="1" x="7364"/>
        <item m="1" x="7365"/>
        <item m="1" x="7809"/>
        <item m="1" x="7810"/>
        <item m="1" x="7366"/>
        <item m="1" x="7812"/>
        <item m="1" x="7367"/>
        <item m="1" x="7368"/>
        <item m="1" x="2560"/>
        <item m="1" x="7813"/>
        <item m="1" x="7369"/>
        <item m="1" x="7815"/>
        <item x="475"/>
        <item m="1" x="5365"/>
        <item m="1" x="7370"/>
        <item x="476"/>
        <item m="1" x="7371"/>
        <item m="1" x="6964"/>
        <item m="1" x="7372"/>
        <item m="1" x="4926"/>
        <item m="1" x="7614"/>
        <item m="1" x="7183"/>
        <item m="1" x="5110"/>
        <item m="1" x="7816"/>
        <item m="1" x="7817"/>
        <item m="1" x="7818"/>
        <item m="1" x="4928"/>
        <item m="1" x="7615"/>
        <item m="1" x="7373"/>
        <item m="1" x="2561"/>
        <item m="1" x="2827"/>
        <item m="1" x="7374"/>
        <item m="1" x="7375"/>
        <item m="1" x="2562"/>
        <item m="1" x="7376"/>
        <item m="1" x="7377"/>
        <item m="1" x="7378"/>
        <item m="1" x="2957"/>
        <item m="1" x="6257"/>
        <item m="1" x="5065"/>
        <item m="1" x="4290"/>
        <item m="1" x="5730"/>
        <item m="1" x="4295"/>
        <item m="1" x="6370"/>
        <item m="1" x="7662"/>
        <item m="1" x="7663"/>
        <item m="1" x="4301"/>
        <item m="1" x="4854"/>
        <item m="1" x="4604"/>
        <item m="1" x="6015"/>
        <item m="1" x="6016"/>
        <item m="1" x="6017"/>
        <item m="1" x="4606"/>
        <item m="1" x="4862"/>
        <item m="1" x="7246"/>
        <item m="1" x="4872"/>
        <item m="1" x="4873"/>
        <item m="1" x="6851"/>
        <item m="1" x="6395"/>
        <item m="1" x="4701"/>
        <item m="1" x="4704"/>
        <item m="1" x="6863"/>
        <item m="1" x="4331"/>
        <item m="1" x="6864"/>
        <item m="1" x="6865"/>
        <item m="1" x="7265"/>
        <item m="1" x="7266"/>
        <item m="1" x="7690"/>
        <item x="316"/>
        <item m="1" x="5770"/>
        <item m="1" x="6872"/>
        <item m="1" x="4345"/>
        <item m="1" x="3348"/>
        <item m="1" x="7733"/>
        <item m="1" x="3489"/>
        <item m="1" x="3351"/>
        <item m="1" x="5353"/>
        <item m="1" x="5098"/>
        <item m="1" x="6465"/>
        <item m="1" x="4918"/>
        <item m="1" x="5099"/>
        <item m="1" x="5100"/>
        <item m="1" x="6932"/>
        <item m="1" x="4919"/>
        <item m="1" x="5101"/>
        <item m="1" x="5102"/>
        <item m="1" x="7975"/>
        <item m="1" x="5103"/>
        <item m="1" x="6473"/>
        <item m="1" x="4920"/>
        <item m="1" x="4921"/>
        <item m="1" x="4922"/>
        <item m="1" x="5104"/>
        <item m="1" x="5105"/>
        <item m="1" x="5106"/>
        <item m="1" x="6943"/>
        <item m="1" x="5107"/>
        <item m="1" x="7790"/>
        <item m="1" x="6947"/>
        <item m="1" x="5108"/>
        <item m="1" x="6479"/>
        <item m="1" x="4728"/>
        <item m="1" x="6949"/>
        <item m="1" x="6248"/>
        <item m="1" x="6652"/>
        <item m="1" x="6249"/>
        <item m="1" x="5361"/>
        <item m="1" x="6250"/>
        <item m="1" x="4611"/>
        <item m="1" x="4612"/>
        <item m="1" x="6251"/>
        <item m="1" x="4369"/>
        <item m="1" x="4371"/>
        <item m="1" x="6252"/>
        <item m="1" x="6253"/>
        <item m="1" x="4375"/>
        <item m="1" x="4377"/>
        <item m="1" x="5835"/>
        <item m="1" x="6254"/>
        <item m="1" x="4378"/>
        <item m="1" x="5836"/>
        <item m="1" x="4379"/>
        <item m="1" x="5840"/>
        <item m="1" x="5841"/>
        <item m="1" x="6255"/>
        <item m="1" x="5843"/>
        <item m="1" x="4383"/>
        <item m="1" x="4384"/>
        <item m="1" x="6256"/>
        <item m="1" x="5845"/>
        <item m="1" x="4385"/>
        <item m="1" x="4386"/>
        <item m="1" x="5846"/>
        <item m="1" x="5847"/>
        <item m="1" x="4388"/>
        <item m="1" x="4389"/>
        <item m="1" x="6746"/>
        <item m="1" x="7819"/>
        <item m="1" x="5848"/>
        <item m="1" x="5849"/>
        <item m="1" x="5850"/>
        <item m="1" x="5366"/>
        <item m="1" x="7820"/>
        <item m="1" x="7185"/>
        <item m="1" x="7379"/>
        <item m="1" x="7821"/>
        <item m="1" x="7822"/>
        <item m="1" x="7823"/>
        <item x="481"/>
        <item m="1" x="7380"/>
        <item m="1" x="7381"/>
        <item m="1" x="7824"/>
        <item m="1" x="5851"/>
        <item m="1" x="7825"/>
        <item m="1" x="7187"/>
        <item m="1" x="4392"/>
        <item m="1" x="7826"/>
        <item m="1" x="5852"/>
        <item m="1" x="7383"/>
        <item m="1" x="7986"/>
        <item m="1" x="4394"/>
        <item m="1" x="6966"/>
        <item m="1" x="4733"/>
        <item m="1" x="7385"/>
        <item m="1" x="7831"/>
        <item m="1" x="7617"/>
        <item x="483"/>
        <item m="1" x="2564"/>
        <item m="1" x="7386"/>
        <item m="1" x="7188"/>
        <item m="1" x="7387"/>
        <item m="1" x="7189"/>
        <item m="1" x="7190"/>
        <item m="1" x="7191"/>
        <item m="1" x="7388"/>
        <item m="1" x="7832"/>
        <item m="1" x="7833"/>
        <item m="1" x="2958"/>
        <item m="1" x="4396"/>
        <item m="1" x="7192"/>
        <item m="1" x="7193"/>
        <item m="1" x="4397"/>
        <item m="1" x="2831"/>
        <item m="1" x="4398"/>
        <item m="1" x="7194"/>
        <item m="1" x="5857"/>
        <item m="1" x="7882"/>
        <item m="1" x="7478"/>
        <item m="1" x="6969"/>
        <item m="1" x="7389"/>
        <item m="1" x="5111"/>
        <item m="1" x="7059"/>
        <item m="1" x="4292"/>
        <item m="1" x="5732"/>
        <item m="1" x="6818"/>
        <item m="1" x="7132"/>
        <item m="1" x="6368"/>
        <item m="1" x="6369"/>
        <item m="1" x="7449"/>
        <item m="1" x="6829"/>
        <item m="1" x="6687"/>
        <item m="1" x="7142"/>
        <item m="1" x="7143"/>
        <item m="1" x="7144"/>
        <item m="1" x="7064"/>
        <item m="1" x="6688"/>
        <item x="493"/>
        <item m="1" x="4314"/>
        <item m="1" x="6842"/>
        <item m="1" x="6843"/>
        <item m="1" x="5764"/>
        <item m="1" x="7918"/>
        <item m="1" x="5089"/>
        <item m="1" x="6467"/>
        <item m="1" x="6475"/>
        <item m="1" x="6651"/>
        <item m="1" x="6478"/>
        <item m="1" x="6945"/>
        <item m="1" x="6946"/>
        <item m="1" x="4727"/>
        <item m="1" x="6480"/>
        <item m="1" x="4729"/>
        <item m="1" x="4374"/>
        <item m="1" x="4376"/>
        <item m="1" x="5837"/>
        <item m="1" x="5839"/>
        <item m="1" x="5842"/>
        <item m="1" x="4382"/>
        <item m="1" x="4390"/>
        <item m="1" x="4391"/>
        <item m="1" x="4393"/>
        <item m="1" x="7616"/>
        <item m="1" x="5858"/>
        <item m="1" x="7834"/>
        <item m="1" x="5633"/>
        <item m="1" x="5367"/>
        <item x="486"/>
        <item m="1" x="7196"/>
        <item m="1" x="7835"/>
        <item x="487"/>
        <item m="1" x="7390"/>
        <item m="1" x="7619"/>
        <item m="1" x="7836"/>
        <item m="1" x="7197"/>
        <item m="1" x="7391"/>
        <item m="1" x="5113"/>
        <item m="1" x="7198"/>
        <item x="491"/>
        <item m="1" x="7837"/>
        <item m="1" x="7199"/>
        <item x="492"/>
        <item m="1" x="7987"/>
        <item m="1" x="7838"/>
        <item m="1" x="5368"/>
        <item m="1" x="7839"/>
        <item m="1" x="7392"/>
        <item m="1" x="7107"/>
        <item m="1" x="4929"/>
        <item m="1" x="7840"/>
        <item m="1" x="7393"/>
        <item m="1" x="7480"/>
        <item m="1" x="7481"/>
        <item m="1" x="7221"/>
        <item m="1" x="7222"/>
        <item m="1" x="7224"/>
        <item m="1" x="4111"/>
        <item m="1" x="7650"/>
        <item m="1" x="7128"/>
        <item m="1" x="7652"/>
        <item m="1" x="6801"/>
        <item m="1" x="7228"/>
        <item m="1" x="4112"/>
        <item m="1" x="6804"/>
        <item m="1" x="6805"/>
        <item m="1" x="6806"/>
        <item m="1" x="4687"/>
        <item m="1" x="6682"/>
        <item m="1" x="6362"/>
        <item m="1" x="7656"/>
        <item m="1" x="7657"/>
        <item m="1" x="7131"/>
        <item m="1" x="6363"/>
        <item m="1" x="7448"/>
        <item m="1" x="4691"/>
        <item m="1" x="4117"/>
        <item m="1" x="5741"/>
        <item m="1" x="7238"/>
        <item m="1" x="7670"/>
        <item m="1" x="6018"/>
        <item m="1" x="4859"/>
        <item m="1" x="4316"/>
        <item m="1" x="5072"/>
        <item m="1" x="4318"/>
        <item m="1" x="4871"/>
        <item m="1" x="6849"/>
        <item m="1" x="6691"/>
        <item m="1" x="4321"/>
        <item m="1" x="7523"/>
        <item m="1" x="4143"/>
        <item m="1" x="6857"/>
        <item m="1" x="7904"/>
        <item m="1" x="4889"/>
        <item m="1" x="7535"/>
        <item m="1" x="5765"/>
        <item m="1" x="6695"/>
        <item m="1" x="6407"/>
        <item m="1" x="6870"/>
        <item m="1" x="5599"/>
        <item m="1" x="3478"/>
        <item m="1" x="6883"/>
        <item m="1" x="7290"/>
        <item m="1" x="7871"/>
        <item m="1" x="7294"/>
        <item m="1" x="7939"/>
        <item m="1" x="6236"/>
        <item m="1" x="7313"/>
        <item m="1" x="3491"/>
        <item m="1" x="6919"/>
        <item m="1" x="7338"/>
        <item m="1" x="4155"/>
        <item m="1" x="7596"/>
        <item m="1" x="7603"/>
        <item m="1" x="6950"/>
        <item m="1" x="6951"/>
        <item m="1" x="6734"/>
        <item m="1" x="6735"/>
        <item m="1" x="6736"/>
        <item m="1" x="6737"/>
        <item m="1" x="7351"/>
        <item m="1" x="7795"/>
        <item m="1" x="6952"/>
        <item m="1" x="5109"/>
        <item m="1" x="7609"/>
        <item m="1" x="6953"/>
        <item m="1" x="6739"/>
        <item m="1" x="5038"/>
        <item m="1" x="6954"/>
        <item m="1" x="6955"/>
        <item m="1" x="7103"/>
        <item m="1" x="7796"/>
        <item m="1" x="6956"/>
        <item m="1" x="7798"/>
        <item m="1" x="7799"/>
        <item m="1" x="7800"/>
        <item m="1" x="6481"/>
        <item m="1" x="7801"/>
        <item m="1" x="4924"/>
        <item m="1" x="6482"/>
        <item m="1" x="6483"/>
        <item m="1" x="6485"/>
        <item m="1" x="6958"/>
        <item m="1" x="7358"/>
        <item m="1" x="7104"/>
        <item m="1" x="6959"/>
        <item m="1" x="7360"/>
        <item m="1" x="6486"/>
        <item m="1" x="6487"/>
        <item m="1" x="5362"/>
        <item m="1" x="7363"/>
        <item m="1" x="6743"/>
        <item m="1" x="6744"/>
        <item m="1" x="6488"/>
        <item m="1" x="7811"/>
        <item m="1" x="6489"/>
        <item m="1" x="6490"/>
        <item m="1" x="6491"/>
        <item m="1" x="6492"/>
        <item m="1" x="6745"/>
        <item m="1" x="6493"/>
        <item m="1" x="5838"/>
        <item m="1" x="7814"/>
        <item m="1" x="6494"/>
        <item m="1" x="6495"/>
        <item m="1" x="6496"/>
        <item m="1" x="6962"/>
        <item m="1" x="6497"/>
        <item m="1" x="6498"/>
        <item m="1" x="7182"/>
        <item m="1" x="6499"/>
        <item m="1" x="7611"/>
        <item m="1" x="7612"/>
        <item m="1" x="7105"/>
        <item m="1" x="6963"/>
        <item m="1" x="6500"/>
        <item m="1" x="4927"/>
        <item m="1" x="4730"/>
        <item m="1" x="7106"/>
        <item m="1" x="4732"/>
        <item m="1" x="7184"/>
        <item m="1" x="6501"/>
        <item m="1" x="7984"/>
        <item m="1" x="7985"/>
        <item m="1" x="7881"/>
        <item m="1" x="7827"/>
        <item m="1" x="7828"/>
        <item m="1" x="7829"/>
        <item m="1" x="6967"/>
        <item m="1" x="7830"/>
        <item m="1" x="6748"/>
        <item m="1" x="6968"/>
        <item m="1" x="6502"/>
        <item m="1" x="6503"/>
        <item m="1" x="6504"/>
        <item m="1" x="6505"/>
        <item m="1" x="4734"/>
        <item m="1" x="7195"/>
        <item m="1" x="7479"/>
        <item m="1" x="4399"/>
        <item m="1" x="4137"/>
        <item m="1" x="4138"/>
        <item m="1" x="5859"/>
        <item m="1" x="5860"/>
        <item m="1" x="5112"/>
        <item m="1" x="4139"/>
        <item m="1" x="4140"/>
        <item m="1" x="4141"/>
        <item m="1" x="5861"/>
        <item m="1" x="7108"/>
        <item m="1" x="4142"/>
        <item m="1" x="7482"/>
        <item m="1" x="4735"/>
        <item m="1" x="7620"/>
        <item m="1" x="7841"/>
        <item m="1" x="5634"/>
        <item m="1" x="6970"/>
        <item m="1" x="4616"/>
        <item m="1" x="7842"/>
        <item m="1" x="5635"/>
        <item m="1" x="6971"/>
        <item m="1" x="6972"/>
        <item m="1" x="4617"/>
        <item x="494"/>
        <item m="1" x="6973"/>
        <item m="1" x="7843"/>
        <item m="1" x="7844"/>
        <item m="1" x="7845"/>
        <item m="1" x="7622"/>
        <item m="1" x="6974"/>
        <item m="1" x="6258"/>
        <item m="1" x="7846"/>
        <item x="495"/>
        <item m="1" x="7395"/>
        <item m="1" x="5524"/>
        <item m="1" x="7109"/>
        <item m="1" x="7396"/>
        <item m="1" x="7200"/>
        <item m="1" x="5639"/>
        <item m="1" x="4930"/>
        <item m="1" x="7110"/>
        <item m="1" x="5370"/>
        <item m="1" x="7847"/>
        <item m="1" x="7111"/>
        <item m="1" x="6977"/>
        <item x="499"/>
        <item m="1" x="4931"/>
        <item m="1" x="7848"/>
        <item m="1" x="7483"/>
        <item m="1" x="7849"/>
        <item m="1" x="7112"/>
        <item m="1" x="4736"/>
        <item m="1" x="7201"/>
        <item x="500"/>
        <item m="1" x="6978"/>
        <item x="502"/>
        <item m="1" x="6979"/>
        <item m="1" x="6980"/>
        <item m="1" x="7398"/>
        <item x="504"/>
        <item m="1" x="6750"/>
        <item m="1" x="6981"/>
        <item m="1" x="7399"/>
        <item m="1" x="6982"/>
        <item m="1" x="7404"/>
        <item m="1" x="7405"/>
        <item m="1" x="5376"/>
        <item m="1" x="7410"/>
        <item m="1" x="7411"/>
        <item m="1" x="7412"/>
        <item m="1" x="6983"/>
        <item m="1" x="6513"/>
        <item m="1" x="6984"/>
        <item m="1" x="7851"/>
        <item m="1" x="4404"/>
        <item m="1" x="3368"/>
        <item m="1" x="5378"/>
        <item m="1" x="4405"/>
        <item m="1" x="4109"/>
        <item m="1" x="6798"/>
        <item m="1" x="4110"/>
        <item m="1" x="7995"/>
        <item m="1" x="7996"/>
        <item m="1" x="6800"/>
        <item m="1" x="7225"/>
        <item m="1" x="4601"/>
        <item m="1" x="7061"/>
        <item m="1" x="6817"/>
        <item m="1" x="5738"/>
        <item m="1" x="7135"/>
        <item m="1" x="6825"/>
        <item m="1" x="5750"/>
        <item m="1" x="5581"/>
        <item m="1" x="4122"/>
        <item m="1" x="6852"/>
        <item m="1" x="4886"/>
        <item m="1" x="7271"/>
        <item m="1" x="5772"/>
        <item m="1" x="6885"/>
        <item m="1" x="7308"/>
        <item m="1" x="5790"/>
        <item m="1" x="4913"/>
        <item m="1" x="5337"/>
        <item m="1" x="5364"/>
        <item m="1" x="7382"/>
        <item m="1" x="7384"/>
        <item m="1" x="5853"/>
        <item m="1" x="5854"/>
        <item m="1" x="5855"/>
        <item m="1" x="4395"/>
        <item m="1" x="5632"/>
        <item m="1" x="4145"/>
        <item m="1" x="6975"/>
        <item m="1" x="6259"/>
        <item m="1" x="6976"/>
        <item m="1" x="6508"/>
        <item m="1" x="5371"/>
        <item m="1" x="7623"/>
        <item m="1" x="6509"/>
        <item m="1" x="7397"/>
        <item m="1" x="5862"/>
        <item m="1" x="5372"/>
        <item m="1" x="5373"/>
        <item m="1" x="5374"/>
        <item m="1" x="6510"/>
        <item m="1" x="7850"/>
        <item m="1" x="4154"/>
        <item m="1" x="5864"/>
        <item m="1" x="7400"/>
        <item m="1" x="7401"/>
        <item m="1" x="7402"/>
        <item m="1" x="7403"/>
        <item m="1" x="6260"/>
        <item m="1" x="7406"/>
        <item m="1" x="7407"/>
        <item m="1" x="7408"/>
        <item m="1" x="7409"/>
        <item m="1" x="5867"/>
        <item m="1" x="5643"/>
        <item m="1" x="5868"/>
        <item m="1" x="5377"/>
        <item m="1" x="6514"/>
        <item m="1" x="6985"/>
        <item m="1" x="6986"/>
        <item x="508"/>
        <item m="1" x="7113"/>
        <item m="1" x="7413"/>
        <item m="1" x="6987"/>
        <item m="1" x="7414"/>
        <item m="1" x="6988"/>
        <item m="1" x="4737"/>
        <item m="1" x="7415"/>
        <item m="1" x="6515"/>
        <item m="1" x="7416"/>
        <item m="1" x="6989"/>
        <item m="1" x="6516"/>
        <item m="1" x="6990"/>
        <item m="1" x="7626"/>
        <item m="1" x="6751"/>
        <item m="1" x="6517"/>
        <item m="1" x="6991"/>
        <item m="1" x="6992"/>
        <item m="1" x="6993"/>
        <item m="1" x="6994"/>
        <item m="1" x="7417"/>
        <item m="1" x="6518"/>
        <item m="1" x="6995"/>
        <item m="1" x="6996"/>
        <item m="1" x="6998"/>
        <item x="510"/>
        <item m="1" x="7418"/>
        <item m="1" x="7419"/>
        <item m="1" x="7420"/>
        <item m="1" x="7203"/>
        <item m="1" x="5379"/>
        <item m="1" x="7852"/>
        <item m="1" x="6999"/>
        <item m="1" x="6752"/>
        <item m="1" x="6753"/>
        <item m="1" x="4739"/>
        <item m="1" x="6754"/>
        <item m="1" x="7421"/>
        <item m="1" x="6519"/>
        <item m="1" x="7000"/>
        <item m="1" x="7422"/>
        <item m="1" x="7423"/>
        <item m="1" x="7001"/>
        <item m="1" x="4740"/>
        <item m="1" x="6755"/>
        <item m="1" x="6756"/>
        <item m="1" x="6520"/>
        <item m="1" x="7853"/>
        <item m="1" x="4408"/>
        <item x="515"/>
        <item m="1" x="7002"/>
        <item m="1" x="7003"/>
        <item m="1" x="4741"/>
        <item m="1" x="5646"/>
        <item m="1" x="7004"/>
        <item m="1" x="6757"/>
        <item x="516"/>
        <item m="1" x="4742"/>
        <item m="1" x="7006"/>
        <item m="1" x="4743"/>
        <item x="518"/>
        <item m="1" x="7854"/>
        <item m="1" x="7855"/>
        <item m="1" x="7424"/>
        <item m="1" x="5256"/>
        <item m="1" x="3567"/>
        <item m="1" x="3568"/>
        <item m="1" x="3569"/>
        <item m="1" x="3570"/>
        <item m="1" x="3571"/>
        <item m="1" x="7226"/>
        <item m="1" x="5278"/>
        <item m="1" x="5279"/>
        <item m="1" x="6828"/>
        <item m="1" x="7139"/>
        <item m="1" x="6847"/>
        <item m="1" x="4884"/>
        <item m="1" x="3299"/>
        <item m="1" x="6701"/>
        <item m="1" x="7949"/>
        <item m="1" x="4144"/>
        <item m="1" x="5114"/>
        <item m="1" x="5380"/>
        <item m="1" x="6262"/>
        <item m="1" x="5115"/>
        <item m="1" x="7204"/>
        <item m="1" x="7205"/>
        <item m="1" x="7628"/>
        <item m="1" x="4409"/>
        <item m="1" x="6263"/>
        <item m="1" x="7008"/>
        <item m="1" x="7206"/>
        <item m="1" x="7989"/>
        <item m="1" x="7009"/>
        <item m="1" x="2832"/>
        <item x="519"/>
        <item m="1" x="7629"/>
        <item m="1" x="7856"/>
        <item m="1" x="7425"/>
        <item m="1" x="7010"/>
        <item m="1" x="7207"/>
        <item m="1" x="7114"/>
        <item m="1" x="7011"/>
        <item m="1" x="6653"/>
        <item m="1" x="7012"/>
        <item m="1" x="6654"/>
        <item m="1" x="7208"/>
        <item x="521"/>
        <item m="1" x="6655"/>
        <item m="1" x="7014"/>
        <item m="1" x="6760"/>
        <item m="1" x="4744"/>
        <item m="1" x="7427"/>
        <item m="1" x="3493"/>
        <item m="1" x="7016"/>
        <item m="1" x="7017"/>
        <item m="1" x="7018"/>
        <item m="1" x="6265"/>
        <item x="523"/>
        <item m="1" x="7115"/>
        <item m="1" x="4745"/>
        <item m="1" x="6656"/>
        <item m="1" x="7019"/>
        <item m="1" x="7020"/>
        <item m="1" x="5384"/>
        <item m="1" x="7883"/>
        <item m="1" x="6621"/>
        <item m="1" x="6347"/>
        <item m="1" x="4684"/>
        <item m="1" x="6011"/>
        <item m="1" x="6351"/>
        <item m="1" x="6623"/>
        <item x="31"/>
        <item m="1" x="7495"/>
        <item m="1" x="7129"/>
        <item m="1" x="6353"/>
        <item m="1" x="4685"/>
        <item m="1" x="6355"/>
        <item m="1" x="6356"/>
        <item x="51"/>
        <item m="1" x="6358"/>
        <item m="1" x="6359"/>
        <item x="63"/>
        <item m="1" x="6679"/>
        <item x="64"/>
        <item m="1" x="7497"/>
        <item m="1" x="5573"/>
        <item m="1" x="7498"/>
        <item m="1" x="6624"/>
        <item m="1" x="6360"/>
        <item m="1" x="6680"/>
        <item x="72"/>
        <item m="1" x="5274"/>
        <item m="1" x="6681"/>
        <item m="1" x="6361"/>
        <item m="1" x="6625"/>
        <item m="1" x="3580"/>
        <item m="1" x="6626"/>
        <item x="96"/>
        <item m="1" x="6629"/>
        <item m="1" x="6630"/>
        <item m="1" x="6631"/>
        <item m="1" x="6364"/>
        <item m="1" x="6632"/>
        <item m="1" x="6633"/>
        <item m="1" x="4297"/>
        <item m="1" x="6366"/>
        <item m="1" x="6367"/>
        <item m="1" x="6634"/>
        <item m="1" x="6635"/>
        <item m="1" x="6371"/>
        <item m="1" x="3585"/>
        <item m="1" x="7665"/>
        <item m="1" x="7137"/>
        <item m="1" x="6377"/>
        <item m="1" x="7508"/>
        <item m="1" x="7141"/>
        <item m="1" x="7239"/>
        <item m="1" x="7669"/>
        <item m="1" x="6689"/>
        <item m="1" x="4120"/>
        <item m="1" x="5584"/>
        <item m="1" x="6391"/>
        <item m="1" x="4697"/>
        <item m="1" x="5296"/>
        <item m="1" x="4699"/>
        <item m="1" x="4703"/>
        <item m="1" x="7537"/>
        <item m="1" x="7905"/>
        <item m="1" x="6405"/>
        <item m="1" x="7693"/>
        <item m="1" x="5309"/>
        <item m="1" x="6411"/>
        <item m="1" x="6881"/>
        <item m="1" x="6884"/>
        <item x="387"/>
        <item m="1" x="6420"/>
        <item m="1" x="7161"/>
        <item m="1" x="4721"/>
        <item m="1" x="6913"/>
        <item m="1" x="7748"/>
        <item m="1" x="7957"/>
        <item m="1" x="7600"/>
        <item m="1" x="5844"/>
        <item m="1" x="7186"/>
        <item m="1" x="3647"/>
        <item m="1" x="5375"/>
        <item m="1" x="5642"/>
        <item m="1" x="5645"/>
        <item m="1" x="7627"/>
        <item m="1" x="7005"/>
        <item m="1" x="7988"/>
        <item m="1" x="5381"/>
        <item m="1" x="5647"/>
        <item m="1" x="7007"/>
        <item m="1" x="6758"/>
        <item m="1" x="5648"/>
        <item m="1" x="6759"/>
        <item m="1" x="5116"/>
        <item m="1" x="7426"/>
        <item m="1" x="5117"/>
        <item m="1" x="7013"/>
        <item m="1" x="7015"/>
        <item m="1" x="5118"/>
        <item m="1" x="5119"/>
        <item m="1" x="5120"/>
        <item m="1" x="5877"/>
        <item m="1" x="5878"/>
        <item m="1" x="7021"/>
        <item m="1" x="5525"/>
        <item m="1" x="5879"/>
        <item m="1" x="4932"/>
        <item m="1" x="5880"/>
        <item m="1" x="5121"/>
        <item m="1" x="5122"/>
        <item m="1" x="6762"/>
        <item m="1" x="5123"/>
        <item m="1" x="5124"/>
        <item m="1" x="6657"/>
        <item m="1" x="6522"/>
        <item m="1" x="5881"/>
        <item m="1" x="6763"/>
        <item m="1" x="6658"/>
        <item m="1" x="4746"/>
        <item m="1" x="4933"/>
        <item m="1" x="5882"/>
        <item m="1" x="4410"/>
        <item x="525"/>
        <item m="1" x="7634"/>
        <item m="1" x="4411"/>
        <item m="1" x="6525"/>
        <item m="1" x="7209"/>
        <item m="1" x="7428"/>
        <item m="1" x="7023"/>
        <item m="1" x="7489"/>
        <item m="1" x="6526"/>
        <item m="1" x="7024"/>
        <item m="1" x="2566"/>
        <item m="1" x="7025"/>
        <item m="1" x="4412"/>
        <item m="1" x="5885"/>
        <item m="1" x="6036"/>
        <item m="1" x="6528"/>
        <item m="1" x="4934"/>
        <item m="1" x="7430"/>
        <item m="1" x="4935"/>
        <item m="1" x="6529"/>
        <item m="1" x="6764"/>
        <item m="1" x="7210"/>
        <item x="530"/>
        <item m="1" x="7857"/>
        <item m="1" x="7858"/>
        <item m="1" x="6530"/>
        <item m="1" x="7027"/>
        <item m="1" x="7116"/>
        <item m="1" x="6532"/>
        <item m="1" x="6533"/>
        <item m="1" x="6765"/>
        <item m="1" x="5393"/>
        <item m="1" x="7028"/>
        <item m="1" x="4416"/>
        <item m="1" x="6660"/>
        <item m="1" x="7635"/>
        <item m="1" x="7432"/>
        <item m="1" x="6534"/>
        <item m="1" x="7029"/>
        <item x="534"/>
        <item m="1" x="4165"/>
        <item x="535"/>
        <item m="1" x="7030"/>
        <item x="536"/>
        <item m="1" x="4417"/>
        <item m="1" x="6535"/>
        <item m="1" x="5130"/>
        <item m="1" x="6536"/>
        <item m="1" x="7031"/>
        <item m="1" x="6537"/>
        <item x="538"/>
        <item m="1" x="3560"/>
        <item m="1" x="3460"/>
        <item m="1" x="3561"/>
        <item m="1" x="3562"/>
        <item m="1" x="3563"/>
        <item m="1" x="3564"/>
        <item m="1" x="3565"/>
        <item m="1" x="3566"/>
        <item m="1" x="3461"/>
        <item m="1" x="3462"/>
        <item m="1" x="3572"/>
        <item m="1" x="5257"/>
        <item m="1" x="3577"/>
        <item m="1" x="4115"/>
        <item m="1" x="5275"/>
        <item m="1" x="5071"/>
        <item m="1" x="4116"/>
        <item m="1" x="3078"/>
        <item m="1" x="3082"/>
        <item m="1" x="3083"/>
        <item m="1" x="3084"/>
        <item m="1" x="3591"/>
        <item m="1" x="3089"/>
        <item m="1" x="3594"/>
        <item m="1" x="5499"/>
        <item m="1" x="5073"/>
        <item m="1" x="5078"/>
        <item m="1" x="3098"/>
        <item m="1" x="4890"/>
        <item m="1" x="3615"/>
        <item m="1" x="3616"/>
        <item m="1" x="5310"/>
        <item m="1" x="5505"/>
        <item m="1" x="4035"/>
        <item m="1" x="3620"/>
        <item m="1" x="5508"/>
        <item m="1" x="5602"/>
        <item m="1" x="5511"/>
        <item m="1" x="7948"/>
        <item x="429"/>
        <item m="1" x="4726"/>
        <item x="489"/>
        <item m="1" x="3646"/>
        <item m="1" x="4146"/>
        <item m="1" x="5638"/>
        <item m="1" x="5640"/>
        <item m="1" x="4147"/>
        <item m="1" x="4148"/>
        <item m="1" x="4149"/>
        <item m="1" x="4150"/>
        <item m="1" x="5641"/>
        <item m="1" x="7484"/>
        <item m="1" x="4151"/>
        <item m="1" x="4152"/>
        <item m="1" x="4153"/>
        <item m="1" x="4156"/>
        <item m="1" x="4157"/>
        <item m="1" x="3648"/>
        <item m="1" x="3649"/>
        <item m="1" x="3650"/>
        <item m="1" x="3651"/>
        <item m="1" x="3652"/>
        <item m="1" x="5382"/>
        <item m="1" x="3653"/>
        <item m="1" x="4162"/>
        <item m="1" x="5385"/>
        <item m="1" x="5386"/>
        <item m="1" x="5387"/>
        <item m="1" x="5388"/>
        <item m="1" x="3128"/>
        <item m="1" x="3129"/>
        <item m="1" x="3130"/>
        <item m="1" x="3131"/>
        <item m="1" x="3132"/>
        <item m="1" x="3134"/>
        <item m="1" x="3135"/>
        <item m="1" x="3136"/>
        <item m="1" x="3137"/>
        <item m="1" x="3138"/>
        <item m="1" x="5126"/>
        <item m="1" x="5127"/>
        <item m="1" x="3139"/>
        <item m="1" x="5128"/>
        <item m="1" x="5129"/>
        <item m="1" x="3141"/>
        <item m="1" x="3142"/>
        <item m="1" x="3143"/>
        <item m="1" x="3144"/>
        <item m="1" x="5131"/>
        <item m="1" x="6538"/>
        <item m="1" x="5396"/>
        <item m="1" x="3145"/>
        <item m="1" x="3146"/>
        <item m="1" x="6540"/>
        <item m="1" x="7863"/>
        <item m="1" x="4748"/>
        <item m="1" x="3658"/>
        <item m="1" x="7990"/>
        <item m="1" x="6541"/>
        <item m="1" x="7032"/>
        <item m="1" x="5398"/>
        <item m="1" x="7435"/>
        <item m="1" x="6266"/>
        <item m="1" x="4939"/>
        <item m="1" x="7033"/>
        <item m="1" x="7117"/>
        <item m="1" x="7490"/>
        <item m="1" x="3147"/>
        <item m="1" x="3148"/>
        <item m="1" x="4166"/>
        <item m="1" x="3149"/>
        <item m="1" x="6542"/>
        <item m="1" x="7864"/>
        <item m="1" x="6267"/>
        <item m="1" x="6268"/>
        <item m="1" x="7865"/>
        <item m="1" x="6543"/>
        <item m="1" x="7118"/>
        <item m="1" x="6544"/>
        <item m="1" x="7866"/>
        <item m="1" x="6269"/>
        <item m="1" x="6545"/>
        <item m="1" x="7491"/>
        <item m="1" x="6661"/>
        <item m="1" x="5653"/>
        <item m="1" x="7636"/>
        <item m="1" x="6546"/>
        <item m="1" x="6270"/>
        <item m="1" x="6271"/>
        <item m="1" x="6272"/>
        <item m="1" x="7034"/>
        <item m="1" x="3495"/>
        <item m="1" x="7035"/>
        <item m="1" x="6662"/>
        <item m="1" x="6547"/>
        <item x="541"/>
        <item m="1" x="7036"/>
        <item m="1" x="6548"/>
        <item m="1" x="4113"/>
        <item m="1" x="6816"/>
        <item m="1" x="7063"/>
        <item m="1" x="6376"/>
        <item m="1" x="6833"/>
        <item m="1" x="6205"/>
        <item m="1" x="4324"/>
        <item m="1" x="4325"/>
        <item m="1" x="7532"/>
        <item m="1" x="5033"/>
        <item m="1" x="6408"/>
        <item m="1" x="6416"/>
        <item m="1" x="6419"/>
        <item m="1" x="6422"/>
        <item m="1" x="7732"/>
        <item m="1" x="5797"/>
        <item m="1" x="5617"/>
        <item m="1" x="6729"/>
        <item m="1" x="6524"/>
        <item m="1" x="7861"/>
        <item m="1" x="7991"/>
        <item m="1" x="5654"/>
        <item m="1" x="6274"/>
        <item m="1" x="7492"/>
        <item m="1" x="7038"/>
        <item m="1" x="7214"/>
        <item m="1" x="7039"/>
        <item m="1" x="6276"/>
        <item m="1" x="6037"/>
        <item m="1" x="6549"/>
        <item x="542"/>
        <item m="1" x="6550"/>
        <item m="1" x="7119"/>
        <item m="1" x="7040"/>
        <item x="543"/>
        <item m="1" x="7638"/>
        <item m="1" x="6766"/>
        <item m="1" x="7042"/>
        <item m="1" x="4168"/>
        <item m="1" x="6279"/>
        <item m="1" x="6551"/>
        <item m="1" x="5656"/>
        <item m="1" x="5401"/>
        <item m="1" x="7639"/>
        <item m="1" x="6767"/>
        <item m="1" x="5526"/>
        <item m="1" x="7640"/>
        <item m="1" x="6039"/>
        <item m="1" x="4620"/>
        <item m="1" x="5896"/>
        <item m="1" x="6040"/>
        <item m="1" x="6280"/>
        <item m="1" x="6281"/>
        <item m="1" x="6663"/>
        <item m="1" x="6552"/>
        <item m="1" x="6041"/>
        <item m="1" x="3664"/>
        <item m="1" x="5658"/>
        <item m="1" x="6042"/>
        <item m="1" x="4170"/>
        <item m="1" x="6768"/>
        <item m="1" x="7043"/>
        <item m="1" x="3496"/>
        <item m="1" x="7437"/>
        <item m="1" x="6043"/>
        <item m="1" x="6044"/>
        <item m="1" x="6045"/>
        <item m="1" x="6553"/>
        <item m="1" x="6554"/>
        <item m="1" x="6555"/>
        <item m="1" x="3666"/>
        <item x="546"/>
        <item m="1" x="5898"/>
        <item m="1" x="6556"/>
        <item m="1" x="6557"/>
        <item m="1" x="5403"/>
        <item m="1" x="6558"/>
        <item m="1" x="4171"/>
        <item m="1" x="5404"/>
        <item m="1" x="7120"/>
        <item m="1" x="6769"/>
        <item m="1" x="5405"/>
        <item m="1" x="6664"/>
        <item x="549"/>
        <item m="1" x="6559"/>
        <item m="1" x="6770"/>
        <item x="550"/>
        <item m="1" x="4753"/>
        <item m="1" x="6560"/>
        <item m="1" x="6561"/>
        <item m="1" x="6562"/>
        <item m="1" x="6563"/>
        <item m="1" x="6564"/>
        <item m="1" x="6346"/>
        <item m="1" x="6352"/>
        <item m="1" x="4029"/>
        <item m="1" x="5497"/>
        <item m="1" x="5280"/>
        <item m="1" x="4856"/>
        <item m="1" x="6382"/>
        <item m="1" x="7515"/>
        <item m="1" x="3095"/>
        <item m="1" x="5293"/>
        <item m="1" x="5294"/>
        <item m="1" x="6392"/>
        <item m="1" x="7526"/>
        <item m="1" x="7534"/>
        <item m="1" x="6400"/>
        <item m="1" x="6696"/>
        <item m="1" x="7700"/>
        <item m="1" x="4709"/>
        <item m="1" x="3110"/>
        <item m="1" x="7083"/>
        <item m="1" x="6421"/>
        <item m="1" x="6889"/>
        <item m="1" x="3488"/>
        <item m="1" x="7946"/>
        <item m="1" x="7593"/>
        <item m="1" x="5834"/>
        <item m="1" x="4372"/>
        <item m="1" x="7613"/>
        <item m="1" x="7618"/>
        <item m="1" x="2926"/>
        <item m="1" x="7394"/>
        <item m="1" x="7621"/>
        <item m="1" x="6523"/>
        <item m="1" x="4164"/>
        <item m="1" x="7022"/>
        <item m="1" x="5883"/>
        <item m="1" x="5884"/>
        <item m="1" x="7026"/>
        <item m="1" x="6527"/>
        <item m="1" x="7429"/>
        <item m="1" x="5391"/>
        <item m="1" x="7431"/>
        <item m="1" x="4937"/>
        <item m="1" x="5886"/>
        <item m="1" x="5887"/>
        <item m="1" x="7859"/>
        <item m="1" x="5888"/>
        <item m="1" x="5394"/>
        <item m="1" x="4418"/>
        <item m="1" x="7860"/>
        <item m="1" x="7433"/>
        <item m="1" x="7862"/>
        <item m="1" x="6539"/>
        <item m="1" x="5397"/>
        <item m="1" x="7434"/>
        <item m="1" x="7212"/>
        <item m="1" x="5889"/>
        <item m="1" x="5890"/>
        <item m="1" x="5651"/>
        <item m="1" x="5891"/>
        <item m="1" x="7436"/>
        <item m="1" x="5892"/>
        <item m="1" x="5893"/>
        <item x="540"/>
        <item m="1" x="7867"/>
        <item m="1" x="3151"/>
        <item m="1" x="5894"/>
        <item m="1" x="7041"/>
        <item m="1" x="4169"/>
        <item m="1" x="5659"/>
        <item m="1" x="5660"/>
        <item m="1" x="6046"/>
        <item m="1" x="6565"/>
        <item m="1" x="6566"/>
        <item m="1" x="5899"/>
        <item m="1" x="6567"/>
        <item m="1" x="2833"/>
        <item m="1" x="6568"/>
        <item m="1" x="4172"/>
        <item m="1" x="6569"/>
        <item m="1" x="5901"/>
        <item m="1" x="7438"/>
        <item m="1" x="7439"/>
        <item m="1" x="5902"/>
        <item m="1" x="2835"/>
        <item m="1" x="7641"/>
        <item x="551"/>
        <item m="1" x="6570"/>
        <item m="1" x="6285"/>
        <item m="1" x="4427"/>
        <item m="1" x="7121"/>
        <item m="1" x="5903"/>
        <item m="1" x="6572"/>
        <item m="1" x="7884"/>
        <item m="1" x="5407"/>
        <item m="1" x="6047"/>
        <item m="1" x="7215"/>
        <item m="1" x="7992"/>
        <item m="1" x="7642"/>
        <item m="1" x="6286"/>
        <item m="1" x="6665"/>
        <item m="1" x="6049"/>
        <item m="1" x="3162"/>
        <item m="1" x="5905"/>
        <item m="1" x="5906"/>
        <item m="1" x="7885"/>
        <item m="1" x="5907"/>
        <item m="1" x="6050"/>
        <item m="1" x="5908"/>
        <item m="1" x="5909"/>
        <item m="1" x="6051"/>
        <item m="1" x="5408"/>
        <item m="1" x="6666"/>
        <item x="554"/>
        <item m="1" x="6667"/>
        <item m="1" x="4173"/>
        <item m="1" x="6574"/>
        <item m="1" x="4430"/>
        <item m="1" x="6052"/>
        <item m="1" x="5910"/>
        <item m="1" x="6053"/>
        <item m="1" x="5911"/>
        <item m="1" x="6772"/>
        <item m="1" x="5912"/>
        <item m="1" x="5913"/>
        <item m="1" x="5528"/>
        <item x="555"/>
        <item m="1" x="7643"/>
        <item m="1" x="5665"/>
        <item m="1" x="6054"/>
        <item m="1" x="5915"/>
        <item m="1" x="5916"/>
        <item m="1" x="6055"/>
        <item m="1" x="7045"/>
        <item m="1" x="3164"/>
        <item m="1" x="7122"/>
        <item x="556"/>
        <item m="1" x="5918"/>
        <item m="1" x="5919"/>
        <item m="1" x="6056"/>
        <item m="1" x="4622"/>
        <item m="1" x="6575"/>
        <item m="1" x="7993"/>
        <item m="1" x="7046"/>
        <item x="560"/>
        <item m="1" x="7886"/>
        <item m="1" x="5921"/>
        <item m="1" x="5667"/>
        <item m="1" x="6576"/>
        <item m="1" x="6668"/>
        <item m="1" x="4949"/>
        <item m="1" x="6578"/>
        <item m="1" x="5668"/>
        <item m="1" x="4855"/>
        <item m="1" x="4311"/>
        <item m="1" x="6638"/>
        <item m="1" x="6848"/>
        <item x="248"/>
        <item m="1" x="7527"/>
        <item m="1" x="6397"/>
        <item m="1" x="6694"/>
        <item m="1" x="6402"/>
        <item m="1" x="7696"/>
        <item m="1" x="2356"/>
        <item m="1" x="7709"/>
        <item m="1" x="5781"/>
        <item m="1" x="4900"/>
        <item m="1" x="4352"/>
        <item m="1" x="5623"/>
        <item m="1" x="5625"/>
        <item m="1" x="6738"/>
        <item m="1" x="6659"/>
        <item m="1" x="3133"/>
        <item m="1" x="5125"/>
        <item m="1" x="4936"/>
        <item m="1" x="4938"/>
        <item m="1" x="3657"/>
        <item m="1" x="3152"/>
        <item m="1" x="4941"/>
        <item m="1" x="3157"/>
        <item m="1" x="4942"/>
        <item m="1" x="3159"/>
        <item m="1" x="3160"/>
        <item m="1" x="4943"/>
        <item m="1" x="4423"/>
        <item m="1" x="2571"/>
        <item m="1" x="4424"/>
        <item m="1" x="4425"/>
        <item m="1" x="4432"/>
        <item m="1" x="4433"/>
        <item m="1" x="6057"/>
        <item m="1" x="6287"/>
        <item m="1" x="6058"/>
        <item m="1" x="3375"/>
        <item m="1" x="6059"/>
        <item m="1" x="5669"/>
        <item m="1" x="5670"/>
        <item m="1" x="6776"/>
        <item m="1" x="7644"/>
        <item m="1" x="6579"/>
        <item m="1" x="5922"/>
        <item m="1" x="5923"/>
        <item m="1" x="7047"/>
        <item m="1" x="6779"/>
        <item m="1" x="6288"/>
        <item m="1" x="6580"/>
        <item m="1" x="5671"/>
        <item m="1" x="6581"/>
        <item m="1" x="6780"/>
        <item m="1" x="6582"/>
        <item m="1" x="4440"/>
        <item m="1" x="4441"/>
        <item m="1" x="6583"/>
        <item m="1" x="7123"/>
        <item m="1" x="6584"/>
        <item m="1" x="6585"/>
        <item m="1" x="3668"/>
        <item m="1" x="5924"/>
        <item m="1" x="5672"/>
        <item x="564"/>
        <item m="1" x="7124"/>
        <item m="1" x="7125"/>
        <item m="1" x="4442"/>
        <item m="1" x="6586"/>
        <item m="1" x="4443"/>
        <item m="1" x="4763"/>
        <item m="1" x="5673"/>
        <item m="1" x="5674"/>
        <item m="1" x="4446"/>
        <item m="1" x="6060"/>
        <item m="1" x="5925"/>
        <item m="1" x="3671"/>
        <item m="1" x="6061"/>
        <item m="1" x="3673"/>
        <item m="1" x="2975"/>
        <item m="1" x="5676"/>
        <item m="1" x="5410"/>
        <item m="1" x="5258"/>
        <item m="1" x="6354"/>
        <item m="1" x="6802"/>
        <item m="1" x="6803"/>
        <item m="1" x="5069"/>
        <item m="1" x="2333"/>
        <item m="1" x="4853"/>
        <item m="1" x="5281"/>
        <item m="1" x="4858"/>
        <item m="1" x="4863"/>
        <item m="1" x="5289"/>
        <item m="1" x="5290"/>
        <item m="1" x="7681"/>
        <item m="1" x="4323"/>
        <item m="1" x="7685"/>
        <item m="1" x="6855"/>
        <item m="1" x="7256"/>
        <item m="1" x="6858"/>
        <item m="1" x="5769"/>
        <item m="1" x="6641"/>
        <item m="1" x="6642"/>
        <item m="1" x="6697"/>
        <item m="1" x="6643"/>
        <item m="1" x="6698"/>
        <item m="1" x="6644"/>
        <item m="1" x="6645"/>
        <item m="1" x="4334"/>
        <item m="1" x="6699"/>
        <item m="1" x="6700"/>
        <item m="1" x="4130"/>
        <item m="1" x="3340"/>
        <item m="1" x="3109"/>
        <item m="1" x="7283"/>
        <item m="1" x="5319"/>
        <item m="1" x="6452"/>
        <item m="1" x="7762"/>
        <item m="1" x="7037"/>
        <item m="1" x="5138"/>
        <item m="1" x="5527"/>
        <item m="1" x="4426"/>
        <item m="1" x="6571"/>
        <item m="1" x="4944"/>
        <item m="1" x="6771"/>
        <item m="1" x="7044"/>
        <item m="1" x="6573"/>
        <item m="1" x="5904"/>
        <item m="1" x="7868"/>
        <item m="1" x="7440"/>
        <item m="1" x="5663"/>
        <item m="1" x="4946"/>
        <item m="1" x="5664"/>
        <item m="1" x="5409"/>
        <item m="1" x="5914"/>
        <item m="1" x="5917"/>
        <item m="1" x="6774"/>
        <item m="1" x="6775"/>
        <item m="1" x="6577"/>
        <item m="1" x="6777"/>
        <item m="1" x="6778"/>
        <item m="1" x="6289"/>
        <item m="1" x="3667"/>
        <item m="1" x="7441"/>
        <item m="1" x="4444"/>
        <item m="1" x="3669"/>
        <item m="1" x="7442"/>
        <item m="1" x="3670"/>
        <item m="1" x="7645"/>
        <item m="1" x="5675"/>
        <item m="1" x="5141"/>
        <item m="1" x="3672"/>
        <item m="1" x="5677"/>
        <item m="1" x="6783"/>
        <item m="1" x="3165"/>
        <item m="1" x="5678"/>
        <item m="1" x="7443"/>
        <item m="1" x="5926"/>
        <item m="1" x="7050"/>
        <item m="1" x="5927"/>
        <item m="1" x="5928"/>
        <item m="1" x="6100"/>
        <item m="1" x="6102"/>
        <item m="1" x="7051"/>
        <item m="1" x="6108"/>
        <item m="1" x="6109"/>
        <item m="1" x="7052"/>
        <item x="567"/>
        <item m="1" x="7053"/>
        <item m="1" x="7054"/>
        <item m="1" x="5679"/>
        <item m="1" x="5680"/>
        <item m="1" x="3674"/>
        <item m="1" x="5412"/>
        <item m="1" x="5681"/>
        <item m="1" x="5146"/>
        <item m="1" x="5682"/>
        <item m="1" x="5929"/>
        <item m="1" x="5413"/>
        <item m="1" x="5529"/>
        <item m="1" x="2977"/>
        <item m="1" x="5930"/>
        <item m="1" x="5530"/>
        <item m="1" x="6784"/>
        <item m="1" x="6588"/>
        <item m="1" x="6785"/>
        <item m="1" x="5931"/>
        <item m="1" x="3166"/>
        <item m="1" x="5531"/>
        <item x="570"/>
        <item m="1" x="5932"/>
        <item m="1" x="5683"/>
        <item m="1" x="6137"/>
        <item m="1" x="5532"/>
        <item m="1" x="7869"/>
        <item m="1" x="7870"/>
        <item m="1" x="2368"/>
        <item m="1" x="5684"/>
        <item m="1" x="5685"/>
        <item m="1" x="5933"/>
        <item m="1" x="6138"/>
        <item m="1" x="7646"/>
        <item m="1" x="6796"/>
        <item m="1" x="6197"/>
        <item m="1" x="3268"/>
        <item m="1" x="5268"/>
        <item m="1" x="5269"/>
        <item m="1" x="5270"/>
        <item m="1" x="5271"/>
        <item m="1" x="5272"/>
        <item m="1" x="6678"/>
        <item m="1" x="5575"/>
        <item m="1" x="4114"/>
        <item m="1" x="3581"/>
        <item m="1" x="3582"/>
        <item m="1" x="7501"/>
        <item m="1" x="4293"/>
        <item m="1" x="2919"/>
        <item m="1" x="4603"/>
        <item m="1" x="2503"/>
        <item m="1" x="4298"/>
        <item m="1" x="2765"/>
        <item m="1" x="2921"/>
        <item m="1" x="4300"/>
        <item m="1" x="2508"/>
        <item m="1" x="2766"/>
        <item m="1" x="4303"/>
        <item m="1" x="4304"/>
        <item x="151"/>
        <item m="1" x="4306"/>
        <item m="1" x="6637"/>
        <item m="1" x="2511"/>
        <item m="1" x="6012"/>
        <item m="1" x="6013"/>
        <item m="1" x="3079"/>
        <item m="1" x="5031"/>
        <item m="1" x="7145"/>
        <item x="172"/>
        <item m="1" x="4695"/>
        <item m="1" x="4119"/>
        <item m="1" x="7241"/>
        <item m="1" x="5746"/>
        <item m="1" x="6639"/>
        <item m="1" x="2927"/>
        <item m="1" x="7247"/>
        <item m="1" x="2775"/>
        <item m="1" x="7248"/>
        <item m="1" x="4874"/>
        <item m="1" x="4875"/>
        <item m="1" x="4876"/>
        <item m="1" x="4696"/>
        <item m="1" x="7251"/>
        <item m="1" x="5586"/>
        <item m="1" x="7147"/>
        <item m="1" x="7148"/>
        <item m="1" x="2525"/>
        <item m="1" x="2526"/>
        <item m="1" x="7258"/>
        <item m="1" x="7259"/>
        <item m="1" x="7260"/>
        <item m="1" x="7530"/>
        <item x="264"/>
        <item m="1" x="3608"/>
        <item m="1" x="4327"/>
        <item m="1" x="4328"/>
        <item m="1" x="2783"/>
        <item m="1" x="4329"/>
        <item x="290"/>
        <item x="293"/>
        <item m="1" x="7263"/>
        <item m="1" x="6866"/>
        <item m="1" x="6403"/>
        <item x="310"/>
        <item m="1" x="2937"/>
        <item m="1" x="6404"/>
        <item m="1" x="7268"/>
        <item m="1" x="7269"/>
        <item m="1" x="5597"/>
        <item m="1" x="2786"/>
        <item m="1" x="5080"/>
        <item m="1" x="2534"/>
        <item m="1" x="5081"/>
        <item m="1" x="5034"/>
        <item x="330"/>
        <item m="1" x="4335"/>
        <item m="1" x="4337"/>
        <item m="1" x="7150"/>
        <item m="1" x="5598"/>
        <item m="1" x="4034"/>
        <item m="1" x="2540"/>
        <item m="1" x="7277"/>
        <item m="1" x="5600"/>
        <item m="1" x="4348"/>
        <item m="1" x="3114"/>
        <item m="1" x="6707"/>
        <item m="1" x="7551"/>
        <item m="1" x="5035"/>
        <item m="1" x="4713"/>
        <item m="1" x="5316"/>
        <item m="1" x="4715"/>
        <item m="1" x="5036"/>
        <item m="1" x="4899"/>
        <item m="1" x="7084"/>
        <item m="1" x="7085"/>
        <item m="1" x="7086"/>
        <item m="1" x="7087"/>
        <item m="1" x="7088"/>
        <item m="1" x="4901"/>
        <item m="1" x="6226"/>
        <item m="1" x="7089"/>
        <item m="1" x="7090"/>
        <item m="1" x="7091"/>
        <item m="1" x="7092"/>
        <item m="1" x="7093"/>
        <item m="1" x="6711"/>
        <item m="1" x="6712"/>
        <item m="1" x="6713"/>
        <item m="1" x="6714"/>
        <item m="1" x="6715"/>
        <item m="1" x="6647"/>
        <item m="1" x="6227"/>
        <item m="1" x="6648"/>
        <item m="1" x="6649"/>
        <item m="1" x="6228"/>
        <item m="1" x="6229"/>
        <item m="1" x="6230"/>
        <item m="1" x="5787"/>
        <item m="1" x="6231"/>
        <item m="1" x="2549"/>
        <item m="1" x="4910"/>
        <item m="1" x="4911"/>
        <item m="1" x="2311"/>
        <item m="1" x="5357"/>
        <item m="1" x="7102"/>
        <item m="1" x="5630"/>
        <item m="1" x="6742"/>
        <item m="1" x="4731"/>
        <item m="1" x="6965"/>
        <item m="1" x="5856"/>
        <item m="1" x="6749"/>
        <item m="1" x="5863"/>
        <item m="1" x="5865"/>
        <item m="1" x="5866"/>
        <item m="1" x="4618"/>
        <item m="1" x="4403"/>
        <item m="1" x="7624"/>
        <item m="1" x="5644"/>
        <item m="1" x="7625"/>
        <item m="1" x="4158"/>
        <item m="1" x="5870"/>
        <item m="1" x="5871"/>
        <item m="1" x="6997"/>
        <item m="1" x="5872"/>
        <item m="1" x="5873"/>
        <item m="1" x="5874"/>
        <item m="1" x="5875"/>
        <item m="1" x="6261"/>
        <item m="1" x="4160"/>
        <item m="1" x="5876"/>
        <item m="1" x="6264"/>
        <item m="1" x="5649"/>
        <item m="1" x="7630"/>
        <item m="1" x="7631"/>
        <item m="1" x="4163"/>
        <item m="1" x="6761"/>
        <item m="1" x="7632"/>
        <item m="1" x="7633"/>
        <item m="1" x="7488"/>
        <item m="1" x="3656"/>
        <item m="1" x="5650"/>
        <item m="1" x="5389"/>
        <item m="1" x="5390"/>
        <item m="1" x="4040"/>
        <item m="1" x="5392"/>
        <item m="1" x="4415"/>
        <item m="1" x="5395"/>
        <item m="1" x="3494"/>
        <item m="1" x="3371"/>
        <item m="1" x="7211"/>
        <item m="1" x="4419"/>
        <item m="1" x="4420"/>
        <item m="1" x="3659"/>
        <item m="1" x="3660"/>
        <item m="1" x="4619"/>
        <item m="1" x="4940"/>
        <item m="1" x="5652"/>
        <item m="1" x="3661"/>
        <item m="1" x="3150"/>
        <item m="1" x="4749"/>
        <item m="1" x="3662"/>
        <item m="1" x="5399"/>
        <item m="1" x="2962"/>
        <item m="1" x="6273"/>
        <item m="1" x="7637"/>
        <item m="1" x="5039"/>
        <item m="1" x="3154"/>
        <item m="1" x="6275"/>
        <item m="1" x="6038"/>
        <item m="1" x="5655"/>
        <item m="1" x="5137"/>
        <item m="1" x="3663"/>
        <item m="1" x="6277"/>
        <item m="1" x="6278"/>
        <item m="1" x="3155"/>
        <item m="1" x="3156"/>
        <item m="1" x="4751"/>
        <item m="1" x="2963"/>
        <item m="1" x="3158"/>
        <item m="1" x="2964"/>
        <item m="1" x="5657"/>
        <item m="1" x="3373"/>
        <item m="1" x="2966"/>
        <item m="1" x="2967"/>
        <item m="1" x="4621"/>
        <item m="1" x="3665"/>
        <item m="1" x="7493"/>
        <item m="1" x="5139"/>
        <item m="1" x="5140"/>
        <item m="1" x="4421"/>
        <item m="1" x="4422"/>
        <item m="1" x="3161"/>
        <item m="1" x="2834"/>
        <item m="1" x="3374"/>
        <item m="1" x="2570"/>
        <item m="1" x="6048"/>
        <item m="1" x="5662"/>
        <item m="1" x="4945"/>
        <item m="1" x="2836"/>
        <item m="1" x="4429"/>
        <item m="1" x="2575"/>
        <item m="1" x="2968"/>
        <item m="1" x="3497"/>
        <item m="1" x="4947"/>
        <item m="1" x="4041"/>
        <item m="1" x="4434"/>
        <item m="1" x="4435"/>
        <item m="1" x="2969"/>
        <item m="1" x="2837"/>
        <item m="1" x="2838"/>
        <item m="1" x="2577"/>
        <item m="1" x="5920"/>
        <item m="1" x="4755"/>
        <item m="1" x="4756"/>
        <item m="1" x="4757"/>
        <item m="1" x="4437"/>
        <item m="1" x="2578"/>
        <item m="1" x="4758"/>
        <item m="1" x="4759"/>
        <item m="1" x="4760"/>
        <item m="1" x="2970"/>
        <item m="1" x="4438"/>
        <item m="1" x="2839"/>
        <item m="1" x="2971"/>
        <item m="1" x="2972"/>
        <item m="1" x="2973"/>
        <item m="1" x="4439"/>
        <item m="1" x="2579"/>
        <item m="1" x="2974"/>
        <item m="1" x="2580"/>
        <item m="1" x="4762"/>
        <item m="1" x="4042"/>
        <item m="1" x="2582"/>
        <item m="1" x="2583"/>
        <item m="1" x="3500"/>
        <item m="1" x="2584"/>
        <item m="1" x="4445"/>
        <item m="1" x="2585"/>
        <item m="1" x="3376"/>
        <item m="1" x="2586"/>
        <item m="1" x="6062"/>
        <item m="1" x="6063"/>
        <item m="1" x="6064"/>
        <item m="1" x="6065"/>
        <item m="1" x="6066"/>
        <item m="1" x="6067"/>
        <item m="1" x="3377"/>
        <item m="1" x="2587"/>
        <item m="1" x="6068"/>
        <item m="1" x="6069"/>
        <item m="1" x="6070"/>
        <item m="1" x="6071"/>
        <item m="1" x="6072"/>
        <item m="1" x="6073"/>
        <item m="1" x="2588"/>
        <item m="1" x="6074"/>
        <item m="1" x="6075"/>
        <item m="1" x="6076"/>
        <item m="1" x="6077"/>
        <item m="1" x="6078"/>
        <item m="1" x="6079"/>
        <item m="1" x="4764"/>
        <item m="1" x="7049"/>
        <item m="1" x="6080"/>
        <item m="1" x="6081"/>
        <item m="1" x="6082"/>
        <item m="1" x="6083"/>
        <item m="1" x="6084"/>
        <item m="1" x="6085"/>
        <item m="1" x="6086"/>
        <item m="1" x="4447"/>
        <item m="1" x="6087"/>
        <item m="1" x="6088"/>
        <item m="1" x="6089"/>
        <item m="1" x="6090"/>
        <item m="1" x="6091"/>
        <item m="1" x="6092"/>
        <item m="1" x="2976"/>
        <item m="1" x="2589"/>
        <item m="1" x="6093"/>
        <item m="1" x="6094"/>
        <item m="1" x="6095"/>
        <item m="1" x="6096"/>
        <item m="1" x="6097"/>
        <item m="1" x="6098"/>
        <item m="1" x="6099"/>
        <item m="1" x="6101"/>
        <item m="1" x="6103"/>
        <item m="1" x="6104"/>
        <item m="1" x="6105"/>
        <item m="1" x="6106"/>
        <item m="1" x="6107"/>
        <item m="1" x="4176"/>
        <item m="1" x="2590"/>
        <item m="1" x="6110"/>
        <item m="1" x="6111"/>
        <item m="1" x="6112"/>
        <item m="1" x="6113"/>
        <item m="1" x="6114"/>
        <item m="1" x="4765"/>
        <item m="1" x="6115"/>
        <item m="1" x="6116"/>
        <item m="1" x="6117"/>
        <item m="1" x="6118"/>
        <item m="1" x="6119"/>
        <item m="1" x="6120"/>
        <item m="1" x="6121"/>
        <item m="1" x="6122"/>
        <item m="1" x="6123"/>
        <item m="1" x="6124"/>
        <item m="1" x="6125"/>
        <item m="1" x="6126"/>
        <item m="1" x="2591"/>
        <item m="1" x="6127"/>
        <item m="1" x="6128"/>
        <item m="1" x="6129"/>
        <item m="1" x="6130"/>
        <item m="1" x="6131"/>
        <item m="1" x="5145"/>
        <item m="1" x="6132"/>
        <item m="1" x="6133"/>
        <item m="1" x="6134"/>
        <item m="1" x="6135"/>
        <item m="1" x="6136"/>
        <item m="1" x="3378"/>
        <item m="1" x="2592"/>
        <item m="1" x="4177"/>
        <item m="1" x="4178"/>
        <item m="1" x="4766"/>
        <item m="1" x="4179"/>
        <item m="1" x="4180"/>
        <item m="1" x="4181"/>
        <item m="1" x="4623"/>
        <item m="1" x="5934"/>
        <item x="572"/>
        <item m="1" x="5935"/>
        <item m="1" x="6589"/>
        <item m="1" x="2370"/>
        <item m="1" x="6139"/>
        <item m="1" x="5936"/>
        <item m="1" x="5937"/>
        <item m="1" x="6290"/>
        <item m="1" x="3380"/>
        <item m="1" x="2371"/>
        <item m="1" x="5938"/>
        <item m="1" x="5939"/>
        <item x="574"/>
        <item m="1" x="2840"/>
        <item x="575"/>
        <item m="1" x="5686"/>
        <item m="1" x="2841"/>
        <item m="1" x="5940"/>
        <item m="1" x="4767"/>
        <item m="1" x="4182"/>
        <item m="1" x="2842"/>
        <item m="1" x="2372"/>
        <item x="576"/>
        <item m="1" x="6786"/>
        <item m="1" x="2593"/>
        <item x="577"/>
        <item m="1" x="5941"/>
        <item x="578"/>
        <item m="1" x="5687"/>
        <item m="1" x="5688"/>
        <item m="1" x="6591"/>
        <item m="1" x="2843"/>
        <item x="579"/>
        <item m="1" x="5414"/>
        <item m="1" x="6291"/>
        <item m="1" x="4768"/>
        <item m="1" x="5415"/>
        <item x="580"/>
        <item m="1" x="5416"/>
        <item m="1" x="3382"/>
        <item x="581"/>
        <item m="1" x="5417"/>
        <item m="1" x="5419"/>
        <item m="1" x="5942"/>
        <item m="1" x="2844"/>
        <item m="1" x="5420"/>
        <item m="1" x="5421"/>
        <item m="1" x="5943"/>
        <item m="1" x="5422"/>
        <item m="1" x="2594"/>
        <item m="1" x="5423"/>
        <item m="1" x="5691"/>
        <item m="1" x="5424"/>
        <item m="1" x="5425"/>
        <item m="1" x="5944"/>
        <item m="1" x="7126"/>
        <item x="584"/>
        <item m="1" x="6787"/>
        <item m="1" x="2373"/>
        <item m="1" x="5945"/>
        <item m="1" x="5426"/>
        <item m="1" x="4950"/>
        <item m="1" x="2595"/>
        <item m="1" x="5946"/>
        <item m="1" x="5947"/>
        <item m="1" x="5694"/>
        <item m="1" x="4952"/>
        <item m="1" x="4769"/>
        <item m="1" x="7647"/>
        <item m="1" x="5695"/>
        <item m="1" x="5534"/>
        <item m="1" x="2596"/>
        <item m="1" x="4953"/>
        <item m="1" x="5428"/>
        <item m="1" x="4954"/>
        <item m="1" x="6593"/>
        <item m="1" x="2978"/>
        <item m="1" x="5429"/>
        <item m="1" x="7055"/>
        <item m="1" x="4188"/>
        <item m="1" x="6594"/>
        <item m="1" x="7056"/>
        <item x="592"/>
        <item m="1" x="4189"/>
        <item m="1" x="5696"/>
        <item m="1" x="6292"/>
        <item m="1" x="6596"/>
        <item m="1" x="5697"/>
        <item m="1" x="5948"/>
        <item m="1" x="5062"/>
        <item m="1" x="5727"/>
        <item m="1" x="7223"/>
        <item m="1" x="4289"/>
        <item m="1" x="2915"/>
        <item m="1" x="2500"/>
        <item m="1" x="5029"/>
        <item m="1" x="2763"/>
        <item m="1" x="2504"/>
        <item m="1" x="6684"/>
        <item m="1" x="2923"/>
        <item m="1" x="2509"/>
        <item m="1" x="3077"/>
        <item m="1" x="7452"/>
        <item m="1" x="5752"/>
        <item m="1" x="7253"/>
        <item m="1" x="7254"/>
        <item m="1" x="5588"/>
        <item m="1" x="5589"/>
        <item m="1" x="5590"/>
        <item m="1" x="5591"/>
        <item m="1" x="5592"/>
        <item m="1" x="2528"/>
        <item m="1" x="3300"/>
        <item m="1" x="5301"/>
        <item x="282"/>
        <item m="1" x="2935"/>
        <item m="1" x="4333"/>
        <item m="1" x="7457"/>
        <item m="1" x="2353"/>
        <item m="1" x="2543"/>
        <item m="1" x="4131"/>
        <item m="1" x="4132"/>
        <item m="1" x="3624"/>
        <item m="1" x="5330"/>
        <item m="1" x="4912"/>
        <item m="1" x="3641"/>
        <item m="1" x="3354"/>
        <item m="1" x="5829"/>
        <item m="1" x="5830"/>
        <item m="1" x="3365"/>
        <item m="1" x="7485"/>
        <item m="1" x="7486"/>
        <item m="1" x="7487"/>
        <item m="1" x="7213"/>
        <item m="1" x="5400"/>
        <item m="1" x="3153"/>
        <item m="1" x="2965"/>
        <item m="1" x="2569"/>
        <item m="1" x="2572"/>
        <item m="1" x="4428"/>
        <item m="1" x="2573"/>
        <item m="1" x="2574"/>
        <item m="1" x="4431"/>
        <item m="1" x="2576"/>
        <item m="1" x="4436"/>
        <item m="1" x="6781"/>
        <item m="1" x="6782"/>
        <item m="1" x="2581"/>
        <item m="1" x="2367"/>
        <item m="1" x="4174"/>
        <item m="1" x="4175"/>
        <item m="1" x="2312"/>
        <item x="573"/>
        <item m="1" x="4183"/>
        <item m="1" x="4184"/>
        <item x="583"/>
        <item m="1" x="5690"/>
        <item m="1" x="4186"/>
        <item m="1" x="3678"/>
        <item m="1" x="4770"/>
        <item m="1" x="4187"/>
        <item m="1" x="2374"/>
        <item m="1" x="4190"/>
        <item x="594"/>
        <item m="1" x="5949"/>
        <item m="1" x="5147"/>
        <item m="1" x="6788"/>
        <item m="1" x="5950"/>
        <item m="1" x="2979"/>
        <item m="1" x="5148"/>
        <item m="1" x="4451"/>
        <item m="1" x="2600"/>
        <item m="1" x="4773"/>
        <item m="1" x="5149"/>
        <item m="1" x="5535"/>
        <item m="1" x="4452"/>
        <item m="1" x="4453"/>
        <item m="1" x="5433"/>
        <item m="1" x="4774"/>
        <item m="1" x="4044"/>
        <item m="1" x="5150"/>
        <item m="1" x="5698"/>
        <item m="1" x="4454"/>
        <item m="1" x="6140"/>
        <item x="601"/>
        <item m="1" x="2376"/>
        <item m="1" x="7216"/>
        <item m="1" x="3680"/>
        <item m="1" x="6789"/>
        <item m="1" x="4775"/>
        <item m="1" x="4776"/>
        <item m="1" x="5699"/>
        <item m="1" x="5151"/>
        <item m="1" x="7444"/>
        <item m="1" x="5536"/>
        <item m="1" x="2378"/>
        <item m="1" x="5954"/>
        <item m="1" x="5152"/>
        <item m="1" x="5153"/>
        <item m="1" x="5154"/>
        <item m="1" x="5155"/>
        <item m="1" x="5537"/>
        <item m="1" x="5955"/>
        <item m="1" x="5538"/>
        <item m="1" x="5156"/>
        <item m="1" x="4455"/>
        <item m="1" x="5157"/>
        <item m="1" x="5435"/>
        <item x="607"/>
        <item m="1" x="5158"/>
        <item m="1" x="5436"/>
        <item m="1" x="5437"/>
        <item m="1" x="5956"/>
        <item x="609"/>
        <item m="1" x="4195"/>
        <item m="1" x="5159"/>
        <item m="1" x="5160"/>
        <item m="1" x="4196"/>
        <item m="1" x="5539"/>
        <item m="1" x="3683"/>
        <item m="1" x="5439"/>
        <item m="1" x="7445"/>
        <item m="1" x="5540"/>
        <item x="611"/>
        <item m="1" x="5162"/>
        <item m="1" x="4956"/>
        <item m="1" x="7446"/>
        <item m="1" x="7494"/>
        <item m="1" x="5541"/>
        <item m="1" x="5542"/>
        <item m="1" x="5163"/>
        <item m="1" x="5042"/>
        <item m="1" x="5043"/>
        <item m="1" x="5543"/>
        <item m="1" x="5165"/>
        <item m="1" x="5544"/>
        <item x="613"/>
        <item m="1" x="5061"/>
        <item m="1" x="4683"/>
        <item m="1" x="2309"/>
        <item m="1" x="4288"/>
        <item m="1" x="4686"/>
        <item m="1" x="6809"/>
        <item m="1" x="6811"/>
        <item m="1" x="5070"/>
        <item m="1" x="4296"/>
        <item m="1" x="6822"/>
        <item m="1" x="6823"/>
        <item m="1" x="6826"/>
        <item m="1" x="6827"/>
        <item m="1" x="5030"/>
        <item m="1" x="2925"/>
        <item m="1" x="3598"/>
        <item m="1" x="4326"/>
        <item m="1" x="6398"/>
        <item m="1" x="5758"/>
        <item m="1" x="2939"/>
        <item m="1" x="6019"/>
        <item x="333"/>
        <item m="1" x="6406"/>
        <item m="1" x="6882"/>
        <item m="1" x="6423"/>
        <item x="517"/>
        <item m="1" x="6590"/>
        <item m="1" x="4625"/>
        <item m="1" x="6669"/>
        <item m="1" x="5693"/>
        <item m="1" x="4951"/>
        <item m="1" x="5427"/>
        <item m="1" x="6592"/>
        <item m="1" x="6597"/>
        <item m="1" x="4772"/>
        <item m="1" x="7057"/>
        <item m="1" x="7058"/>
        <item x="597"/>
        <item m="1" x="4955"/>
        <item m="1" x="5434"/>
        <item m="1" x="3501"/>
        <item m="1" x="5438"/>
        <item m="1" x="5161"/>
        <item m="1" x="6599"/>
        <item m="1" x="5545"/>
        <item m="1" x="5440"/>
        <item m="1" x="5166"/>
        <item m="1" x="5167"/>
        <item m="1" x="5546"/>
        <item x="615"/>
        <item m="1" x="4198"/>
        <item m="1" x="3383"/>
        <item m="1" x="5168"/>
        <item m="1" x="5169"/>
        <item m="1" x="5547"/>
        <item m="1" x="5170"/>
        <item m="1" x="3503"/>
        <item x="617"/>
        <item m="1" x="5548"/>
        <item m="1" x="3504"/>
        <item m="1" x="5701"/>
        <item m="1" x="6600"/>
        <item m="1" x="5549"/>
        <item m="1" x="5550"/>
        <item m="1" x="5171"/>
        <item m="1" x="5172"/>
        <item m="1" x="5551"/>
        <item m="1" x="5173"/>
        <item m="1" x="6790"/>
        <item m="1" x="5441"/>
        <item m="1" x="5552"/>
        <item m="1" x="5553"/>
        <item m="1" x="5174"/>
        <item m="1" x="5175"/>
        <item m="1" x="5442"/>
        <item m="1" x="6141"/>
        <item x="2"/>
        <item m="1" x="5064"/>
        <item m="1" x="6349"/>
        <item m="1" x="6350"/>
        <item m="1" x="4287"/>
        <item m="1" x="4688"/>
        <item m="1" x="5273"/>
        <item m="1" x="4689"/>
        <item m="1" x="2762"/>
        <item m="1" x="6201"/>
        <item m="1" x="4294"/>
        <item m="1" x="7134"/>
        <item m="1" x="6820"/>
        <item m="1" x="2922"/>
        <item m="1" x="6378"/>
        <item m="1" x="6379"/>
        <item m="1" x="4857"/>
        <item m="1" x="2344"/>
        <item m="1" x="5284"/>
        <item m="1" x="2771"/>
        <item x="203"/>
        <item m="1" x="2772"/>
        <item m="1" x="3094"/>
        <item m="1" x="2347"/>
        <item m="1" x="2930"/>
        <item m="1" x="4880"/>
        <item x="250"/>
        <item m="1" x="6393"/>
        <item m="1" x="5754"/>
        <item m="1" x="3606"/>
        <item m="1" x="5297"/>
        <item m="1" x="4700"/>
        <item m="1" x="5756"/>
        <item m="1" x="3301"/>
        <item m="1" x="2936"/>
        <item m="1" x="6859"/>
        <item m="1" x="4330"/>
        <item m="1" x="4705"/>
        <item m="1" x="3104"/>
        <item m="1" x="3611"/>
        <item m="1" x="2938"/>
        <item m="1" x="4891"/>
        <item m="1" x="4892"/>
        <item m="1" x="4893"/>
        <item m="1" x="4894"/>
        <item m="1" x="3619"/>
        <item m="1" x="4896"/>
        <item m="1" x="5785"/>
        <item m="1" x="5786"/>
        <item m="1" x="3117"/>
        <item m="1" x="5795"/>
        <item m="1" x="6957"/>
        <item m="1" x="6484"/>
        <item m="1" x="6960"/>
        <item m="1" x="6741"/>
        <item m="1" x="4925"/>
        <item m="1" x="5631"/>
        <item m="1" x="2829"/>
        <item m="1" x="2830"/>
        <item m="1" x="3492"/>
        <item m="1" x="6507"/>
        <item m="1" x="5637"/>
        <item m="1" x="7202"/>
        <item m="1" x="6512"/>
        <item m="1" x="2369"/>
        <item m="1" x="4624"/>
        <item m="1" x="5430"/>
        <item m="1" x="5431"/>
        <item m="1" x="6595"/>
        <item m="1" x="4771"/>
        <item m="1" x="5432"/>
        <item m="1" x="5951"/>
        <item m="1" x="5164"/>
        <item m="1" x="5952"/>
        <item m="1" x="5953"/>
        <item m="1" x="5700"/>
        <item m="1" x="4199"/>
        <item m="1" x="5443"/>
        <item m="1" x="6791"/>
        <item m="1" x="5176"/>
        <item m="1" x="5702"/>
        <item m="1" x="4957"/>
        <item m="1" x="4958"/>
        <item m="1" x="4778"/>
        <item m="1" x="5044"/>
        <item m="1" x="4779"/>
        <item x="619"/>
        <item m="1" x="2313"/>
        <item x="621"/>
        <item m="1" x="2314"/>
        <item m="1" x="6601"/>
        <item m="1" x="3170"/>
        <item x="622"/>
        <item x="623"/>
        <item x="624"/>
        <item m="1" x="5445"/>
        <item x="625"/>
        <item m="1" x="5959"/>
        <item m="1" x="3687"/>
        <item m="1" x="5177"/>
        <item m="1" x="5554"/>
        <item m="1" x="5960"/>
        <item x="626"/>
        <item m="1" x="4959"/>
        <item m="1" x="4201"/>
        <item m="1" x="3688"/>
        <item x="628"/>
        <item m="1" x="6327"/>
        <item m="1" x="3689"/>
        <item x="630"/>
        <item m="1" x="5961"/>
        <item m="1" x="3172"/>
        <item m="1" x="5178"/>
        <item m="1" x="5962"/>
        <item m="1" x="5703"/>
        <item m="1" x="4960"/>
        <item m="1" x="5555"/>
        <item m="1" x="5045"/>
        <item m="1" x="3174"/>
        <item x="631"/>
        <item m="1" x="4961"/>
        <item m="1" x="6602"/>
        <item m="1" x="6603"/>
        <item m="1" x="5964"/>
        <item m="1" x="5965"/>
        <item m="1" x="5181"/>
        <item x="633"/>
        <item m="1" x="4962"/>
        <item m="1" x="5446"/>
        <item m="1" x="5447"/>
        <item m="1" x="4461"/>
        <item m="1" x="5182"/>
        <item m="1" x="4963"/>
        <item m="1" x="6329"/>
        <item m="1" x="5448"/>
        <item m="1" x="2609"/>
        <item m="1" x="3694"/>
        <item x="642"/>
        <item m="1" x="5967"/>
        <item m="1" x="6670"/>
        <item m="1" x="4463"/>
        <item x="644"/>
        <item m="1" x="6605"/>
        <item m="1" x="6606"/>
        <item m="1" x="5183"/>
        <item m="1" x="5046"/>
        <item m="1" x="2985"/>
        <item m="1" x="4964"/>
        <item m="1" x="6793"/>
        <item m="1" x="7217"/>
        <item m="1" x="4965"/>
        <item m="1" x="4781"/>
        <item m="1" x="7218"/>
        <item x="6"/>
        <item m="1" x="2913"/>
        <item m="1" x="6622"/>
        <item m="1" x="3576"/>
        <item x="21"/>
        <item m="1" x="2499"/>
        <item m="1" x="7060"/>
        <item m="1" x="2918"/>
        <item m="1" x="2332"/>
        <item m="1" x="3271"/>
        <item m="1" x="6819"/>
        <item m="1" x="2506"/>
        <item m="1" x="2507"/>
        <item m="1" x="3275"/>
        <item m="1" x="2336"/>
        <item m="1" x="2337"/>
        <item m="1" x="6202"/>
        <item m="1" x="3276"/>
        <item m="1" x="3277"/>
        <item m="1" x="2338"/>
        <item m="1" x="6203"/>
        <item m="1" x="3279"/>
        <item m="1" x="3086"/>
        <item m="1" x="3087"/>
        <item m="1" x="5283"/>
        <item m="1" x="6841"/>
        <item x="212"/>
        <item m="1" x="6846"/>
        <item m="1" x="2931"/>
        <item m="1" x="3604"/>
        <item m="1" x="5079"/>
        <item m="1" x="3605"/>
        <item m="1" x="3607"/>
        <item m="1" x="2527"/>
        <item x="269"/>
        <item m="1" x="6860"/>
        <item m="1" x="6861"/>
        <item m="1" x="6862"/>
        <item m="1" x="2789"/>
        <item m="1" x="7082"/>
        <item m="1" x="2790"/>
        <item m="1" x="2791"/>
        <item m="1" x="6709"/>
        <item m="1" x="5091"/>
        <item m="1" x="5093"/>
        <item m="1" x="6506"/>
        <item m="1" x="6282"/>
        <item m="1" x="2845"/>
        <item m="1" x="4192"/>
        <item m="1" x="4193"/>
        <item m="1" x="3679"/>
        <item x="600"/>
        <item x="602"/>
        <item m="1" x="4194"/>
        <item x="605"/>
        <item m="1" x="2847"/>
        <item m="1" x="3682"/>
        <item m="1" x="2848"/>
        <item m="1" x="2981"/>
        <item m="1" x="3684"/>
        <item m="1" x="2380"/>
        <item m="1" x="2982"/>
        <item m="1" x="2604"/>
        <item m="1" x="3502"/>
        <item m="1" x="2383"/>
        <item m="1" x="2607"/>
        <item m="1" x="3171"/>
        <item m="1" x="3173"/>
        <item m="1" x="3175"/>
        <item m="1" x="3176"/>
        <item x="640"/>
        <item m="1" x="3177"/>
        <item m="1" x="3178"/>
        <item m="1" x="2386"/>
        <item m="1" x="6794"/>
        <item m="1" x="4966"/>
        <item m="1" x="5969"/>
        <item m="1" x="4782"/>
        <item m="1" x="3179"/>
        <item m="1" x="5706"/>
        <item m="1" x="4967"/>
        <item m="1" x="3180"/>
        <item m="1" x="3181"/>
        <item m="1" x="5184"/>
        <item m="1" x="5970"/>
        <item m="1" x="6330"/>
        <item m="1" x="6331"/>
        <item x="648"/>
        <item m="1" x="4783"/>
        <item m="1" x="5185"/>
        <item m="1" x="3703"/>
        <item m="1" x="2850"/>
        <item m="1" x="6332"/>
        <item m="1" x="4970"/>
        <item m="1" x="2986"/>
        <item m="1" x="5971"/>
        <item m="1" x="4784"/>
        <item m="1" x="5557"/>
        <item m="1" x="2851"/>
        <item m="1" x="5451"/>
        <item x="650"/>
        <item m="1" x="6671"/>
        <item m="1" x="3705"/>
        <item m="1" x="5972"/>
        <item m="1" x="5973"/>
        <item m="1" x="5186"/>
        <item m="1" x="4785"/>
        <item m="1" x="3706"/>
        <item m="1" x="5452"/>
        <item m="1" x="3185"/>
        <item m="1" x="4971"/>
        <item m="1" x="4972"/>
        <item m="1" x="2987"/>
        <item m="1" x="5707"/>
        <item m="1" x="5453"/>
        <item m="1" x="5975"/>
        <item m="1" x="3707"/>
        <item m="1" x="3708"/>
        <item m="1" x="5188"/>
        <item m="1" x="5189"/>
        <item m="1" x="2387"/>
        <item m="1" x="3187"/>
        <item m="1" x="5708"/>
        <item m="1" x="5190"/>
        <item x="654"/>
        <item m="1" x="5454"/>
        <item x="655"/>
        <item m="1" x="2610"/>
        <item m="1" x="4974"/>
        <item m="1" x="6610"/>
        <item m="1" x="3188"/>
        <item m="1" x="5976"/>
        <item m="1" x="5191"/>
        <item m="1" x="5455"/>
        <item m="1" x="2989"/>
        <item m="1" x="5192"/>
        <item m="1" x="4786"/>
        <item m="1" x="5558"/>
        <item m="1" x="5456"/>
        <item m="1" x="6611"/>
        <item m="1" x="4465"/>
        <item m="1" x="5457"/>
        <item m="1" x="2388"/>
        <item m="1" x="5458"/>
        <item m="1" x="7127"/>
        <item x="657"/>
        <item m="1" x="5709"/>
        <item m="1" x="4787"/>
        <item m="1" x="4788"/>
        <item m="1" x="5710"/>
        <item m="1" x="5460"/>
        <item m="1" x="5063"/>
        <item m="1" x="2914"/>
        <item m="1" x="6348"/>
        <item m="1" x="2329"/>
        <item x="45"/>
        <item m="1" x="6372"/>
        <item m="1" x="6373"/>
        <item m="1" x="2505"/>
        <item x="129"/>
        <item m="1" x="2341"/>
        <item x="170"/>
        <item m="1" x="2515"/>
        <item m="1" x="6386"/>
        <item m="1" x="2933"/>
        <item m="1" x="3100"/>
        <item m="1" x="2533"/>
        <item m="1" x="3108"/>
        <item m="1" x="2792"/>
        <item m="1" x="2944"/>
        <item m="1" x="2945"/>
        <item m="1" x="4724"/>
        <item m="1" x="3118"/>
        <item m="1" x="4916"/>
        <item m="1" x="4923"/>
        <item m="1" x="6531"/>
        <item m="1" x="5661"/>
        <item m="1" x="6773"/>
        <item m="1" x="7048"/>
        <item m="1" x="4043"/>
        <item m="1" x="2980"/>
        <item m="1" x="2846"/>
        <item m="1" x="3681"/>
        <item x="606"/>
        <item x="608"/>
        <item m="1" x="3685"/>
        <item x="614"/>
        <item m="1" x="3686"/>
        <item m="1" x="2382"/>
        <item m="1" x="2605"/>
        <item m="1" x="2606"/>
        <item x="618"/>
        <item m="1" x="2983"/>
        <item m="1" x="3168"/>
        <item m="1" x="3169"/>
        <item x="620"/>
        <item x="627"/>
        <item m="1" x="2385"/>
        <item m="1" x="2984"/>
        <item x="641"/>
        <item x="645"/>
        <item x="647"/>
        <item m="1" x="3182"/>
        <item m="1" x="3183"/>
        <item m="1" x="3184"/>
        <item x="651"/>
        <item x="653"/>
        <item m="1" x="6146"/>
        <item m="1" x="6147"/>
        <item m="1" x="3186"/>
        <item m="1" x="2988"/>
        <item x="656"/>
        <item m="1" x="3189"/>
        <item m="1" x="3190"/>
        <item x="658"/>
        <item m="1" x="4975"/>
        <item m="1" x="5711"/>
        <item m="1" x="5193"/>
        <item m="1" x="4790"/>
        <item m="1" x="4791"/>
        <item x="661"/>
        <item m="1" x="5712"/>
        <item m="1" x="5194"/>
        <item x="662"/>
        <item m="1" x="3711"/>
        <item x="664"/>
        <item m="1" x="5979"/>
        <item m="1" x="5195"/>
        <item m="1" x="4792"/>
        <item m="1" x="4793"/>
        <item m="1" x="5196"/>
        <item m="1" x="5197"/>
        <item m="1" x="6672"/>
        <item m="1" x="6612"/>
        <item m="1" x="5462"/>
        <item x="668"/>
        <item m="1" x="5980"/>
        <item x="670"/>
        <item m="1" x="5559"/>
        <item m="1" x="6613"/>
        <item m="1" x="5463"/>
        <item m="1" x="4204"/>
        <item m="1" x="4795"/>
        <item x="671"/>
        <item x="673"/>
        <item x="675"/>
        <item m="1" x="5198"/>
        <item x="676"/>
        <item m="1" x="3714"/>
        <item m="1" x="5464"/>
        <item m="1" x="4467"/>
        <item m="1" x="3715"/>
        <item m="1" x="5713"/>
        <item m="1" x="5465"/>
        <item m="1" x="4977"/>
        <item m="1" x="5199"/>
        <item m="1" x="5200"/>
        <item m="1" x="5259"/>
        <item m="1" x="5260"/>
        <item m="1" x="5261"/>
        <item m="1" x="5262"/>
        <item m="1" x="5731"/>
        <item m="1" x="4850"/>
        <item m="1" x="4851"/>
        <item m="1" x="5733"/>
        <item m="1" x="3465"/>
        <item m="1" x="4302"/>
        <item m="1" x="2510"/>
        <item m="1" x="2924"/>
        <item m="1" x="2513"/>
        <item m="1" x="3282"/>
        <item m="1" x="4312"/>
        <item x="187"/>
        <item m="1" x="2520"/>
        <item m="1" x="6388"/>
        <item x="242"/>
        <item m="1" x="4879"/>
        <item m="1" x="4607"/>
        <item x="257"/>
        <item m="1" x="6394"/>
        <item m="1" x="5298"/>
        <item m="1" x="2934"/>
        <item m="1" x="4125"/>
        <item m="1" x="4126"/>
        <item m="1" x="4127"/>
        <item m="1" x="4128"/>
        <item m="1" x="5594"/>
        <item x="296"/>
        <item x="303"/>
        <item m="1" x="2940"/>
        <item x="324"/>
        <item m="1" x="5308"/>
        <item x="340"/>
        <item x="344"/>
        <item m="1" x="3339"/>
        <item m="1" x="2941"/>
        <item m="1" x="5601"/>
        <item x="383"/>
        <item m="1" x="4714"/>
        <item m="1" x="2358"/>
        <item m="1" x="4609"/>
        <item m="1" x="4354"/>
        <item m="1" x="5789"/>
        <item x="424"/>
        <item x="425"/>
        <item m="1" x="4365"/>
        <item m="1" x="4610"/>
        <item m="1" x="5828"/>
        <item m="1" x="5626"/>
        <item m="1" x="5627"/>
        <item m="1" x="5628"/>
        <item m="1" x="5629"/>
        <item m="1" x="2956"/>
        <item m="1" x="5363"/>
        <item x="477"/>
        <item m="1" x="4387"/>
        <item m="1" x="2828"/>
        <item m="1" x="6747"/>
        <item m="1" x="5636"/>
        <item m="1" x="5369"/>
        <item m="1" x="6511"/>
        <item m="1" x="4738"/>
        <item m="1" x="5869"/>
        <item m="1" x="3369"/>
        <item m="1" x="4407"/>
        <item m="1" x="5383"/>
        <item m="1" x="6521"/>
        <item m="1" x="4167"/>
        <item m="1" x="5136"/>
        <item m="1" x="5895"/>
        <item m="1" x="5897"/>
        <item m="1" x="5666"/>
        <item m="1" x="6587"/>
        <item m="1" x="5411"/>
        <item m="1" x="5142"/>
        <item m="1" x="5143"/>
        <item m="1" x="5144"/>
        <item m="1" x="4450"/>
        <item m="1" x="2849"/>
        <item m="1" x="5957"/>
        <item m="1" x="5444"/>
        <item m="1" x="4458"/>
        <item m="1" x="4459"/>
        <item m="1" x="4460"/>
        <item m="1" x="5179"/>
        <item m="1" x="5704"/>
        <item m="1" x="4203"/>
        <item m="1" x="5963"/>
        <item m="1" x="5705"/>
        <item m="1" x="3693"/>
        <item m="1" x="6328"/>
        <item m="1" x="6604"/>
        <item m="1" x="4462"/>
        <item m="1" x="6792"/>
        <item m="1" x="4464"/>
        <item m="1" x="4968"/>
        <item m="1" x="3505"/>
        <item m="1" x="3704"/>
        <item m="1" x="4969"/>
        <item m="1" x="3702"/>
        <item m="1" x="6607"/>
        <item m="1" x="6608"/>
        <item x="649"/>
        <item m="1" x="5974"/>
        <item m="1" x="5187"/>
        <item m="1" x="6609"/>
        <item m="1" x="5459"/>
        <item m="1" x="5977"/>
        <item m="1" x="5978"/>
        <item x="660"/>
        <item x="663"/>
        <item x="665"/>
        <item m="1" x="3192"/>
        <item m="1" x="2990"/>
        <item m="1" x="3193"/>
        <item m="1" x="3194"/>
        <item x="669"/>
        <item m="1" x="4794"/>
        <item x="672"/>
        <item m="1" x="4466"/>
        <item x="674"/>
        <item m="1" x="2991"/>
        <item x="677"/>
        <item m="1" x="2852"/>
        <item x="683"/>
        <item m="1" x="5466"/>
        <item m="1" x="6795"/>
        <item m="1" x="4796"/>
        <item m="1" x="6673"/>
        <item x="684"/>
        <item x="685"/>
        <item m="1" x="4980"/>
        <item m="1" x="2992"/>
        <item m="1" x="4981"/>
        <item m="1" x="4631"/>
        <item m="1" x="6333"/>
        <item x="686"/>
        <item x="687"/>
        <item x="688"/>
        <item m="1" x="4797"/>
        <item x="689"/>
        <item m="1" x="4982"/>
        <item m="1" x="2614"/>
        <item m="1" x="2853"/>
        <item m="1" x="5468"/>
        <item x="690"/>
        <item x="691"/>
        <item x="692"/>
        <item m="1" x="4983"/>
        <item m="1" x="5201"/>
        <item x="694"/>
        <item m="1" x="5202"/>
        <item m="1" x="6614"/>
        <item m="1" x="4799"/>
        <item m="1" x="5203"/>
        <item x="695"/>
        <item m="1" x="2856"/>
        <item m="1" x="4470"/>
        <item m="1" x="4800"/>
        <item m="1" x="5714"/>
        <item m="1" x="4801"/>
        <item m="1" x="2994"/>
        <item m="1" x="5204"/>
        <item x="698"/>
        <item m="1" x="2315"/>
        <item x="699"/>
        <item m="1" x="5205"/>
        <item m="1" x="4471"/>
        <item x="700"/>
        <item m="1" x="4472"/>
        <item m="1" x="2616"/>
        <item m="1" x="5981"/>
        <item m="1" x="5206"/>
        <item m="1" x="4208"/>
        <item m="1" x="5470"/>
        <item m="1" x="4984"/>
        <item m="1" x="5982"/>
        <item m="1" x="5983"/>
        <item x="702"/>
        <item m="1" x="4802"/>
        <item m="1" x="5984"/>
        <item m="1" x="4473"/>
        <item m="1" x="4986"/>
        <item m="1" x="4474"/>
        <item m="1" x="4803"/>
        <item m="1" x="4987"/>
        <item m="1" x="5985"/>
        <item m="1" x="5986"/>
        <item m="1" x="5987"/>
        <item m="1" x="4804"/>
        <item m="1" x="4476"/>
        <item m="1" x="6335"/>
        <item m="1" x="5265"/>
        <item m="1" x="5266"/>
        <item m="1" x="5267"/>
        <item m="1" x="5574"/>
        <item m="1" x="4602"/>
        <item x="320"/>
        <item m="1" x="6636"/>
        <item m="1" x="4309"/>
        <item m="1" x="4123"/>
        <item m="1" x="4124"/>
        <item m="1" x="3099"/>
        <item m="1" x="6399"/>
        <item m="1" x="3471"/>
        <item m="1" x="3474"/>
        <item m="1" x="4339"/>
        <item m="1" x="6021"/>
        <item x="372"/>
        <item m="1" x="3345"/>
        <item m="1" x="3346"/>
        <item m="1" x="6424"/>
        <item m="1" x="5331"/>
        <item m="1" x="3627"/>
        <item m="1" x="5514"/>
        <item m="1" x="4915"/>
        <item m="1" x="4373"/>
        <item x="482"/>
        <item m="1" x="4161"/>
        <item m="1" x="5133"/>
        <item m="1" x="5134"/>
        <item m="1" x="5135"/>
        <item m="1" x="5402"/>
        <item m="1" x="5692"/>
        <item m="1" x="6598"/>
        <item m="1" x="6293"/>
        <item m="1" x="6294"/>
        <item m="1" x="6295"/>
        <item m="1" x="6296"/>
        <item m="1" x="6297"/>
        <item m="1" x="6298"/>
        <item m="1" x="6299"/>
        <item m="1" x="6300"/>
        <item m="1" x="6301"/>
        <item m="1" x="6302"/>
        <item m="1" x="6303"/>
        <item m="1" x="6304"/>
        <item m="1" x="6305"/>
        <item m="1" x="6306"/>
        <item m="1" x="6307"/>
        <item m="1" x="6308"/>
        <item m="1" x="6309"/>
        <item m="1" x="6310"/>
        <item m="1" x="6311"/>
        <item m="1" x="6312"/>
        <item m="1" x="6313"/>
        <item m="1" x="6314"/>
        <item m="1" x="6315"/>
        <item m="1" x="6316"/>
        <item m="1" x="6317"/>
        <item m="1" x="6318"/>
        <item m="1" x="6319"/>
        <item m="1" x="6320"/>
        <item m="1" x="6321"/>
        <item m="1" x="6322"/>
        <item m="1" x="6323"/>
        <item m="1" x="6324"/>
        <item m="1" x="6325"/>
        <item m="1" x="6326"/>
        <item m="1" x="3191"/>
        <item m="1" x="4978"/>
        <item m="1" x="4979"/>
        <item m="1" x="4468"/>
        <item m="1" x="5467"/>
        <item m="1" x="5560"/>
        <item m="1" x="4469"/>
        <item m="1" x="6334"/>
        <item m="1" x="4206"/>
        <item m="1" x="5469"/>
        <item x="701"/>
        <item m="1" x="3716"/>
        <item m="1" x="6149"/>
        <item m="1" x="3717"/>
        <item m="1" x="5471"/>
        <item m="1" x="3718"/>
        <item x="704"/>
        <item x="705"/>
        <item m="1" x="4477"/>
        <item m="1" x="6336"/>
        <item m="1" x="4632"/>
        <item m="1" x="6674"/>
        <item m="1" x="6675"/>
        <item m="1" x="4210"/>
        <item m="1" x="5988"/>
        <item m="1" x="4478"/>
        <item m="1" x="4479"/>
        <item m="1" x="4633"/>
        <item m="1" x="5209"/>
        <item m="1" x="5989"/>
        <item m="1" x="4480"/>
        <item m="1" x="4634"/>
        <item m="1" x="3719"/>
        <item m="1" x="4805"/>
        <item m="1" x="4635"/>
        <item m="1" x="5990"/>
        <item m="1" x="6150"/>
        <item m="1" x="4988"/>
        <item m="1" x="2389"/>
        <item m="1" x="4989"/>
        <item x="707"/>
        <item x="708"/>
        <item m="1" x="2390"/>
        <item m="1" x="5991"/>
        <item m="1" x="4636"/>
        <item m="1" x="2774"/>
        <item m="1" x="3720"/>
        <item m="1" x="5992"/>
        <item m="1" x="4637"/>
        <item x="709"/>
        <item m="1" x="4638"/>
        <item m="1" x="4211"/>
        <item m="1" x="5993"/>
        <item m="1" x="3196"/>
        <item m="1" x="3721"/>
        <item m="1" x="3509"/>
        <item m="1" x="4990"/>
        <item m="1" x="4991"/>
        <item m="1" x="4482"/>
        <item x="710"/>
        <item m="1" x="4806"/>
        <item m="1" x="4807"/>
        <item m="1" x="4483"/>
        <item m="1" x="4992"/>
        <item m="1" x="4639"/>
        <item m="1" x="6337"/>
        <item x="712"/>
        <item x="713"/>
        <item x="714"/>
        <item m="1" x="5994"/>
        <item m="1" x="4640"/>
        <item m="1" x="2623"/>
        <item m="1" x="2391"/>
        <item m="1" x="6676"/>
        <item m="1" x="2393"/>
        <item x="718"/>
        <item x="719"/>
        <item m="1" x="6615"/>
        <item x="720"/>
        <item m="1" x="6616"/>
        <item m="1" x="6161"/>
        <item m="1" x="6165"/>
        <item m="1" x="6338"/>
        <item m="1" x="3722"/>
        <item m="1" x="6617"/>
        <item m="1" x="4641"/>
        <item m="1" x="6618"/>
        <item m="1" x="4993"/>
        <item m="1" x="6619"/>
        <item m="1" x="6339"/>
        <item m="1" x="6620"/>
        <item m="1" x="5561"/>
        <item m="1" x="4994"/>
        <item m="1" x="4485"/>
        <item m="1" x="4995"/>
        <item m="1" x="6677"/>
        <item x="726"/>
        <item m="1" x="5210"/>
        <item m="1" x="5562"/>
        <item m="1" x="4996"/>
        <item x="728"/>
        <item m="1" x="3574"/>
        <item m="1" x="3575"/>
        <item m="1" x="3463"/>
        <item m="1" x="4027"/>
        <item m="1" x="2501"/>
        <item m="1" x="2502"/>
        <item m="1" x="4028"/>
        <item m="1" x="4299"/>
        <item m="1" x="3586"/>
        <item x="140"/>
        <item m="1" x="4305"/>
        <item m="1" x="3590"/>
        <item m="1" x="4313"/>
        <item m="1" x="4031"/>
        <item m="1" x="3603"/>
        <item m="1" x="3303"/>
        <item m="1" x="3304"/>
        <item m="1" x="3305"/>
        <item m="1" x="3306"/>
        <item m="1" x="3307"/>
        <item m="1" x="3308"/>
        <item m="1" x="3309"/>
        <item m="1" x="3310"/>
        <item m="1" x="3311"/>
        <item m="1" x="3312"/>
        <item m="1" x="3313"/>
        <item m="1" x="3314"/>
        <item m="1" x="3315"/>
        <item m="1" x="3316"/>
        <item m="1" x="3317"/>
        <item m="1" x="3318"/>
        <item m="1" x="3319"/>
        <item m="1" x="3320"/>
        <item m="1" x="3321"/>
        <item m="1" x="3322"/>
        <item m="1" x="3323"/>
        <item m="1" x="3324"/>
        <item m="1" x="3325"/>
        <item m="1" x="3326"/>
        <item m="1" x="3327"/>
        <item m="1" x="3328"/>
        <item m="1" x="3329"/>
        <item m="1" x="3331"/>
        <item m="1" x="4032"/>
        <item m="1" x="5605"/>
        <item m="1" x="5513"/>
        <item m="1" x="5092"/>
        <item m="1" x="3195"/>
        <item x="667"/>
        <item m="1" x="2613"/>
        <item m="1" x="3507"/>
        <item m="1" x="2993"/>
        <item m="1" x="2854"/>
        <item m="1" x="2855"/>
        <item x="696"/>
        <item x="697"/>
        <item m="1" x="2617"/>
        <item m="1" x="2857"/>
        <item m="1" x="2618"/>
        <item m="1" x="2619"/>
        <item m="1" x="6151"/>
        <item m="1" x="6152"/>
        <item m="1" x="6153"/>
        <item m="1" x="6154"/>
        <item m="1" x="6155"/>
        <item m="1" x="6156"/>
        <item m="1" x="6157"/>
        <item m="1" x="2624"/>
        <item m="1" x="2394"/>
        <item m="1" x="6158"/>
        <item m="1" x="6159"/>
        <item m="1" x="6160"/>
        <item m="1" x="6162"/>
        <item m="1" x="6163"/>
        <item m="1" x="6164"/>
        <item m="1" x="6166"/>
        <item m="1" x="2625"/>
        <item m="1" x="6167"/>
        <item m="1" x="6168"/>
        <item m="1" x="6169"/>
        <item m="1" x="6170"/>
        <item m="1" x="6171"/>
        <item m="1" x="6172"/>
        <item m="1" x="6173"/>
        <item x="724"/>
        <item m="1" x="2626"/>
        <item m="1" x="6174"/>
        <item m="1" x="6175"/>
        <item m="1" x="6176"/>
        <item m="1" x="6177"/>
        <item m="1" x="6178"/>
        <item m="1" x="6179"/>
        <item m="1" x="6180"/>
        <item m="1" x="6181"/>
        <item m="1" x="6182"/>
        <item m="1" x="6183"/>
        <item m="1" x="6184"/>
        <item m="1" x="6185"/>
        <item m="1" x="6186"/>
        <item m="1" x="5715"/>
        <item m="1" x="5716"/>
        <item m="1" x="6187"/>
        <item m="1" x="6188"/>
        <item m="1" x="6189"/>
        <item m="1" x="6190"/>
        <item m="1" x="6191"/>
        <item m="1" x="6192"/>
        <item x="729"/>
        <item x="731"/>
        <item m="1" x="6340"/>
        <item m="1" x="3510"/>
        <item m="1" x="4486"/>
        <item m="1" x="3723"/>
        <item m="1" x="4212"/>
        <item m="1" x="6193"/>
        <item m="1" x="5717"/>
        <item m="1" x="6341"/>
        <item m="1" x="5048"/>
        <item m="1" x="6194"/>
        <item m="1" x="5718"/>
        <item x="737"/>
        <item x="738"/>
        <item m="1" x="5719"/>
        <item m="1" x="4997"/>
        <item m="1" x="4487"/>
        <item m="1" x="3727"/>
        <item m="1" x="4046"/>
        <item m="1" x="3395"/>
        <item m="1" x="5563"/>
        <item m="1" x="5049"/>
        <item m="1" x="5211"/>
        <item x="740"/>
        <item m="1" x="4808"/>
        <item m="1" x="4643"/>
        <item m="1" x="4998"/>
        <item m="1" x="2395"/>
        <item m="1" x="5212"/>
        <item m="1" x="4999"/>
        <item m="1" x="5000"/>
        <item m="1" x="4809"/>
        <item m="1" x="3511"/>
        <item m="1" x="5001"/>
        <item m="1" x="5002"/>
        <item m="1" x="5213"/>
        <item m="1" x="4213"/>
        <item m="1" x="5995"/>
        <item m="1" x="3728"/>
        <item m="1" x="4488"/>
        <item m="1" x="3729"/>
        <item m="1" x="5003"/>
        <item m="1" x="3730"/>
        <item m="1" x="4051"/>
        <item m="1" x="3731"/>
        <item m="1" x="4489"/>
        <item m="1" x="4214"/>
        <item m="1" x="4644"/>
        <item m="1" x="3732"/>
        <item m="1" x="4490"/>
        <item m="1" x="4215"/>
        <item m="1" x="5214"/>
        <item m="1" x="3733"/>
        <item m="1" x="5004"/>
        <item m="1" x="5215"/>
        <item m="1" x="4645"/>
        <item m="1" x="4216"/>
        <item m="1" x="4810"/>
        <item m="1" x="5216"/>
        <item m="1" x="3734"/>
        <item m="1" x="4646"/>
        <item m="1" x="4217"/>
        <item m="1" x="3735"/>
        <item m="1" x="3736"/>
        <item m="1" x="4647"/>
        <item m="1" x="4648"/>
        <item m="1" x="4649"/>
        <item m="1" x="3737"/>
        <item m="1" x="4218"/>
        <item m="1" x="5217"/>
        <item m="1" x="5996"/>
        <item m="1" x="3738"/>
        <item m="1" x="5564"/>
        <item m="1" x="5565"/>
        <item m="1" x="4491"/>
        <item m="1" x="5997"/>
        <item m="1" x="4052"/>
        <item m="1" x="4053"/>
        <item m="1" x="3739"/>
        <item m="1" x="3740"/>
        <item m="1" x="4650"/>
        <item m="1" x="5998"/>
        <item m="1" x="5999"/>
        <item m="1" x="5721"/>
        <item m="1" x="6342"/>
        <item m="1" x="3741"/>
        <item m="1" x="4492"/>
        <item m="1" x="3742"/>
        <item m="1" x="3743"/>
        <item m="1" x="3744"/>
        <item m="1" x="4811"/>
        <item m="1" x="4651"/>
        <item m="1" x="6000"/>
        <item m="1" x="5218"/>
        <item m="1" x="4493"/>
        <item m="1" x="4652"/>
        <item m="1" x="4653"/>
        <item m="1" x="4054"/>
        <item m="1" x="4654"/>
        <item m="1" x="3745"/>
        <item m="1" x="4655"/>
        <item m="1" x="3746"/>
        <item m="1" x="4494"/>
        <item m="1" x="4656"/>
        <item m="1" x="4812"/>
        <item m="1" x="4657"/>
        <item m="1" x="5005"/>
        <item m="1" x="4495"/>
        <item m="1" x="3747"/>
        <item m="1" x="3748"/>
        <item m="1" x="3749"/>
        <item m="1" x="3750"/>
        <item m="1" x="4658"/>
        <item m="1" x="4219"/>
        <item m="1" x="3751"/>
        <item m="1" x="3752"/>
        <item m="1" x="5219"/>
        <item m="1" x="6343"/>
        <item m="1" x="3753"/>
        <item m="1" x="4496"/>
        <item m="1" x="6195"/>
        <item m="1" x="4659"/>
        <item m="1" x="3755"/>
        <item m="1" x="4055"/>
        <item m="1" x="4497"/>
        <item m="1" x="4498"/>
        <item m="1" x="3756"/>
        <item m="1" x="3757"/>
        <item m="1" x="4660"/>
        <item m="1" x="5220"/>
        <item m="1" x="5566"/>
        <item m="1" x="4661"/>
        <item m="1" x="5006"/>
        <item m="1" x="4499"/>
        <item m="1" x="4220"/>
        <item m="1" x="4500"/>
        <item m="1" x="3758"/>
        <item m="1" x="3759"/>
        <item m="1" x="4662"/>
        <item m="1" x="4663"/>
        <item m="1" x="5221"/>
        <item m="1" x="4501"/>
        <item m="1" x="5050"/>
        <item x="744"/>
        <item m="1" x="3760"/>
        <item m="1" x="5222"/>
        <item m="1" x="3761"/>
        <item m="1" x="3762"/>
        <item m="1" x="4664"/>
        <item m="1" x="3763"/>
        <item m="1" x="5223"/>
        <item m="1" x="5224"/>
        <item m="1" x="4665"/>
        <item m="1" x="4502"/>
        <item m="1" x="5472"/>
        <item m="1" x="4666"/>
        <item m="1" x="3764"/>
        <item m="1" x="4503"/>
        <item m="1" x="4667"/>
        <item m="1" x="4668"/>
        <item m="1" x="4669"/>
        <item m="1" x="3765"/>
        <item m="1" x="5225"/>
        <item m="1" x="3766"/>
        <item m="1" x="5226"/>
        <item m="1" x="5007"/>
        <item m="1" x="4221"/>
        <item m="1" x="4222"/>
        <item m="1" x="6001"/>
        <item m="1" x="4056"/>
        <item m="1" x="4223"/>
        <item m="1" x="4670"/>
        <item m="1" x="4504"/>
        <item m="1" x="4057"/>
        <item m="1" x="4671"/>
        <item m="1" x="4813"/>
        <item m="1" x="4505"/>
        <item m="1" x="4058"/>
        <item m="1" x="4224"/>
        <item m="1" x="4225"/>
        <item m="1" x="4506"/>
        <item m="1" x="3767"/>
        <item m="1" x="4507"/>
        <item m="1" x="4508"/>
        <item m="1" x="4672"/>
        <item m="1" x="3768"/>
        <item m="1" x="4814"/>
        <item m="1" x="3769"/>
        <item m="1" x="4226"/>
        <item m="1" x="5008"/>
        <item m="1" x="4059"/>
        <item m="1" x="4227"/>
        <item m="1" x="4228"/>
        <item m="1" x="6344"/>
        <item m="1" x="4509"/>
        <item m="1" x="4229"/>
        <item m="1" x="4060"/>
        <item m="1" x="3770"/>
        <item m="1" x="4230"/>
        <item m="1" x="4061"/>
        <item m="1" x="4815"/>
        <item m="1" x="4816"/>
        <item m="1" x="4231"/>
        <item m="1" x="4510"/>
        <item m="1" x="4511"/>
        <item m="1" x="5227"/>
        <item m="1" x="4232"/>
        <item m="1" x="3771"/>
        <item m="1" x="4512"/>
        <item m="1" x="6002"/>
        <item m="1" x="4233"/>
        <item m="1" x="4062"/>
        <item m="1" x="4513"/>
        <item m="1" x="4234"/>
        <item m="1" x="4235"/>
        <item m="1" x="4514"/>
        <item m="1" x="3772"/>
        <item m="1" x="4063"/>
        <item m="1" x="4236"/>
        <item m="1" x="3773"/>
        <item m="1" x="5228"/>
        <item m="1" x="3774"/>
        <item m="1" x="3775"/>
        <item m="1" x="4237"/>
        <item m="1" x="4238"/>
        <item m="1" x="5722"/>
        <item m="1" x="5567"/>
        <item m="1" x="5473"/>
        <item m="1" x="4239"/>
        <item m="1" x="3776"/>
        <item m="1" x="5051"/>
        <item m="1" x="3777"/>
        <item m="1" x="4240"/>
        <item m="1" x="4064"/>
        <item m="1" x="5568"/>
        <item m="1" x="4515"/>
        <item m="1" x="4817"/>
        <item m="1" x="4065"/>
        <item m="1" x="6003"/>
        <item m="1" x="3778"/>
        <item m="1" x="4241"/>
        <item m="1" x="4066"/>
        <item m="1" x="3396"/>
        <item m="1" x="3779"/>
        <item m="1" x="5066"/>
        <item m="1" x="4030"/>
        <item m="1" x="2768"/>
        <item m="1" x="3589"/>
        <item m="1" x="3285"/>
        <item m="1" x="3286"/>
        <item m="1" x="3287"/>
        <item m="1" x="3288"/>
        <item m="1" x="3289"/>
        <item m="1" x="5286"/>
        <item m="1" x="3291"/>
        <item m="1" x="3595"/>
        <item m="1" x="6209"/>
        <item m="1" x="2521"/>
        <item m="1" x="5075"/>
        <item m="1" x="3297"/>
        <item m="1" x="2524"/>
        <item x="272"/>
        <item m="1" x="5759"/>
        <item m="1" x="5303"/>
        <item m="1" x="4711"/>
        <item m="1" x="5313"/>
        <item m="1" x="3477"/>
        <item m="1" x="6215"/>
        <item m="1" x="6216"/>
        <item m="1" x="6217"/>
        <item m="1" x="6218"/>
        <item m="1" x="6219"/>
        <item m="1" x="5082"/>
        <item m="1" x="5083"/>
        <item m="1" x="5084"/>
        <item m="1" x="5085"/>
        <item m="1" x="5086"/>
        <item m="1" x="5087"/>
        <item m="1" x="6232"/>
        <item m="1" x="6233"/>
        <item m="1" x="6234"/>
        <item m="1" x="6235"/>
        <item m="1" x="3632"/>
        <item m="1" x="6241"/>
        <item m="1" x="4914"/>
        <item m="1" x="5818"/>
        <item m="1" x="5819"/>
        <item m="1" x="5820"/>
        <item m="1" x="5821"/>
        <item m="1" x="5822"/>
        <item m="1" x="5823"/>
        <item m="1" x="5826"/>
        <item m="1" x="5827"/>
        <item m="1" x="4400"/>
        <item m="1" x="4406"/>
        <item x="537"/>
        <item m="1" x="4752"/>
        <item m="1" x="6283"/>
        <item m="1" x="6284"/>
        <item m="1" x="5406"/>
        <item m="1" x="5900"/>
        <item m="1" x="4761"/>
        <item m="1" x="5958"/>
        <item m="1" x="5180"/>
        <item m="1" x="3796"/>
        <item m="1" x="4780"/>
        <item m="1" x="4209"/>
        <item m="1" x="4481"/>
        <item m="1" x="2628"/>
        <item m="1" x="5229"/>
        <item m="1" x="4516"/>
        <item m="1" x="4067"/>
        <item m="1" x="4517"/>
        <item m="1" x="3780"/>
        <item m="1" x="4068"/>
        <item m="1" x="5569"/>
        <item m="1" x="5723"/>
        <item x="745"/>
        <item m="1" x="5474"/>
        <item m="1" x="4069"/>
        <item m="1" x="4518"/>
        <item m="1" x="6004"/>
        <item m="1" x="2859"/>
        <item m="1" x="4070"/>
        <item m="1" x="2397"/>
        <item m="1" x="3513"/>
        <item m="1" x="4520"/>
        <item m="1" x="4242"/>
        <item m="1" x="3781"/>
        <item m="1" x="3198"/>
        <item m="1" x="3782"/>
        <item m="1" x="5230"/>
        <item m="1" x="4523"/>
        <item m="1" x="4072"/>
        <item m="1" x="4524"/>
        <item m="1" x="3784"/>
        <item m="1" x="3785"/>
        <item m="1" x="3786"/>
        <item x="753"/>
        <item m="1" x="3787"/>
        <item m="1" x="4073"/>
        <item m="1" x="3788"/>
        <item x="754"/>
        <item m="1" x="4525"/>
        <item m="1" x="5009"/>
        <item m="1" x="5231"/>
        <item m="1" x="6345"/>
        <item m="1" x="2863"/>
        <item m="1" x="4243"/>
        <item x="760"/>
        <item x="761"/>
        <item m="1" x="3789"/>
        <item m="1" x="3790"/>
        <item m="1" x="4526"/>
        <item m="1" x="4244"/>
        <item m="1" x="3792"/>
        <item x="765"/>
        <item m="1" x="5476"/>
        <item m="1" x="4527"/>
        <item m="1" x="4074"/>
        <item x="767"/>
        <item x="771"/>
        <item m="1" x="4075"/>
        <item x="772"/>
        <item m="1" x="4076"/>
        <item x="773"/>
        <item x="774"/>
        <item m="1" x="3793"/>
        <item x="776"/>
        <item m="1" x="4528"/>
        <item m="1" x="4529"/>
        <item m="1" x="4530"/>
        <item m="1" x="6005"/>
        <item m="1" x="4532"/>
        <item m="1" x="3794"/>
        <item m="1" x="3795"/>
        <item m="1" x="4533"/>
        <item m="1" x="4534"/>
        <item m="1" x="6196"/>
        <item m="1" x="4077"/>
        <item m="1" x="3797"/>
        <item m="1" x="5570"/>
        <item m="1" x="3798"/>
        <item m="1" x="3799"/>
        <item m="1" x="4535"/>
        <item m="1" x="5571"/>
        <item m="1" x="3800"/>
        <item m="1" x="3801"/>
        <item m="1" x="4536"/>
        <item m="1" x="6006"/>
        <item m="1" x="4537"/>
        <item m="1" x="3802"/>
        <item m="1" x="3803"/>
        <item m="1" x="3804"/>
        <item m="1" x="4078"/>
        <item m="1" x="3805"/>
        <item m="1" x="4539"/>
        <item m="1" x="3806"/>
        <item m="1" x="3807"/>
        <item m="1" x="3808"/>
        <item m="1" x="3809"/>
        <item m="1" x="3811"/>
        <item x="12"/>
        <item m="1" x="5264"/>
        <item x="29"/>
        <item x="34"/>
        <item x="39"/>
        <item x="98"/>
        <item x="108"/>
        <item m="1" x="3273"/>
        <item m="1" x="2767"/>
        <item x="145"/>
        <item x="146"/>
        <item x="149"/>
        <item m="1" x="3588"/>
        <item m="1" x="5578"/>
        <item m="1" x="3278"/>
        <item m="1" x="2514"/>
        <item x="175"/>
        <item m="1" x="4860"/>
        <item m="1" x="4861"/>
        <item m="1" x="2345"/>
        <item m="1" x="4317"/>
        <item x="204"/>
        <item m="1" x="2773"/>
        <item m="1" x="3292"/>
        <item m="1" x="3293"/>
        <item m="1" x="3294"/>
        <item m="1" x="5583"/>
        <item m="1" x="3295"/>
        <item m="1" x="5751"/>
        <item x="240"/>
        <item x="241"/>
        <item m="1" x="3296"/>
        <item m="1" x="3600"/>
        <item m="1" x="3298"/>
        <item m="1" x="3103"/>
        <item m="1" x="5761"/>
        <item x="308"/>
        <item x="309"/>
        <item m="1" x="3612"/>
        <item m="1" x="3614"/>
        <item x="335"/>
        <item m="1" x="2355"/>
        <item x="345"/>
        <item m="1" x="5771"/>
        <item m="1" x="4341"/>
        <item m="1" x="4342"/>
        <item m="1" x="4343"/>
        <item m="1" x="3621"/>
        <item x="376"/>
        <item x="377"/>
        <item m="1" x="2544"/>
        <item m="1" x="4358"/>
        <item m="1" x="2946"/>
        <item m="1" x="4036"/>
        <item m="1" x="2947"/>
        <item m="1" x="4038"/>
        <item m="1" x="4366"/>
        <item m="1" x="4367"/>
        <item x="450"/>
        <item m="1" x="2825"/>
        <item x="479"/>
        <item x="782"/>
        <item m="1" x="4613"/>
        <item m="1" x="4614"/>
        <item m="1" x="4615"/>
        <item m="1" x="4401"/>
        <item m="1" x="4402"/>
        <item m="1" x="4159"/>
        <item m="1" x="2960"/>
        <item m="1" x="3370"/>
        <item x="563"/>
        <item m="1" x="5418"/>
        <item m="1" x="4448"/>
        <item m="1" x="5689"/>
        <item m="1" x="4449"/>
        <item m="1" x="2597"/>
        <item m="1" x="2602"/>
        <item m="1" x="2375"/>
        <item m="1" x="2377"/>
        <item m="1" x="4626"/>
        <item m="1" x="4627"/>
        <item m="1" x="4628"/>
        <item m="1" x="4629"/>
        <item m="1" x="4630"/>
        <item m="1" x="2379"/>
        <item m="1" x="4456"/>
        <item m="1" x="4457"/>
        <item m="1" x="4197"/>
        <item m="1" x="2381"/>
        <item m="1" x="4200"/>
        <item m="1" x="2384"/>
        <item x="629"/>
        <item m="1" x="3690"/>
        <item m="1" x="3691"/>
        <item m="1" x="3692"/>
        <item m="1" x="6142"/>
        <item m="1" x="5966"/>
        <item m="1" x="3695"/>
        <item m="1" x="6143"/>
        <item m="1" x="5968"/>
        <item m="1" x="3696"/>
        <item m="1" x="3697"/>
        <item m="1" x="3698"/>
        <item m="1" x="3699"/>
        <item m="1" x="3700"/>
        <item m="1" x="6144"/>
        <item m="1" x="6145"/>
        <item m="1" x="4045"/>
        <item m="1" x="6148"/>
        <item m="1" x="3709"/>
        <item m="1" x="3710"/>
        <item m="1" x="3506"/>
        <item m="1" x="3386"/>
        <item m="1" x="3712"/>
        <item m="1" x="3713"/>
        <item m="1" x="5047"/>
        <item x="678"/>
        <item x="679"/>
        <item x="680"/>
        <item x="681"/>
        <item x="682"/>
        <item m="1" x="3387"/>
        <item m="1" x="3508"/>
        <item m="1" x="2615"/>
        <item m="1" x="3389"/>
        <item x="703"/>
        <item m="1" x="2995"/>
        <item x="706"/>
        <item m="1" x="2996"/>
        <item m="1" x="2620"/>
        <item m="1" x="2621"/>
        <item m="1" x="2622"/>
        <item m="1" x="2997"/>
        <item x="711"/>
        <item x="715"/>
        <item m="1" x="3390"/>
        <item m="1" x="3391"/>
        <item m="1" x="2392"/>
        <item x="716"/>
        <item m="1" x="3392"/>
        <item x="717"/>
        <item m="1" x="2998"/>
        <item x="721"/>
        <item x="723"/>
        <item m="1" x="2999"/>
        <item m="1" x="2858"/>
        <item m="1" x="2627"/>
        <item m="1" x="3393"/>
        <item x="730"/>
        <item x="732"/>
        <item x="733"/>
        <item m="1" x="3394"/>
        <item x="735"/>
        <item x="736"/>
        <item m="1" x="4047"/>
        <item x="743"/>
        <item m="1" x="4048"/>
        <item m="1" x="4049"/>
        <item m="1" x="4050"/>
        <item m="1" x="2396"/>
        <item m="1" x="4519"/>
        <item x="746"/>
        <item x="747"/>
        <item m="1" x="2398"/>
        <item m="1" x="4521"/>
        <item m="1" x="4522"/>
        <item m="1" x="2861"/>
        <item m="1" x="2862"/>
        <item x="751"/>
        <item m="1" x="2633"/>
        <item x="752"/>
        <item x="755"/>
        <item x="757"/>
        <item m="1" x="2635"/>
        <item x="758"/>
        <item x="759"/>
        <item x="762"/>
        <item x="763"/>
        <item x="764"/>
        <item m="1" x="2864"/>
        <item m="1" x="5475"/>
        <item x="769"/>
        <item x="770"/>
        <item m="1" x="3398"/>
        <item x="775"/>
        <item x="777"/>
        <item x="778"/>
        <item x="779"/>
        <item x="781"/>
        <item m="1" x="4531"/>
        <item m="1" x="3810"/>
        <item x="783"/>
        <item m="1" x="3399"/>
        <item x="784"/>
        <item m="1" x="4818"/>
        <item x="785"/>
        <item m="1" x="2401"/>
        <item x="786"/>
        <item m="1" x="3201"/>
        <item m="1" x="2402"/>
        <item x="787"/>
        <item m="1" x="4673"/>
        <item m="1" x="5010"/>
        <item m="1" x="3202"/>
        <item m="1" x="2403"/>
        <item m="1" x="4540"/>
        <item m="1" x="4541"/>
        <item m="1" x="3812"/>
        <item m="1" x="3002"/>
        <item m="1" x="4542"/>
        <item m="1" x="4543"/>
        <item m="1" x="6007"/>
        <item x="790"/>
        <item m="1" x="4544"/>
        <item m="1" x="3518"/>
        <item m="1" x="6008"/>
        <item m="1" x="3813"/>
        <item m="1" x="3519"/>
        <item m="1" x="5053"/>
        <item m="1" x="3520"/>
        <item m="1" x="5234"/>
        <item m="1" x="5235"/>
        <item m="1" x="6009"/>
        <item m="1" x="2866"/>
        <item m="1" x="4247"/>
        <item x="791"/>
        <item x="792"/>
        <item m="1" x="3204"/>
        <item x="793"/>
        <item x="794"/>
        <item m="1" x="4548"/>
        <item m="1" x="3814"/>
        <item m="1" x="2867"/>
        <item m="1" x="2404"/>
        <item x="795"/>
        <item m="1" x="3815"/>
        <item m="1" x="3816"/>
        <item m="1" x="4248"/>
        <item m="1" x="2868"/>
        <item m="1" x="3521"/>
        <item x="796"/>
        <item m="1" x="4079"/>
        <item x="797"/>
        <item m="1" x="2405"/>
        <item m="1" x="2869"/>
        <item x="798"/>
        <item m="1" x="3401"/>
        <item m="1" x="3522"/>
        <item x="799"/>
        <item m="1" x="4550"/>
        <item x="800"/>
        <item x="802"/>
        <item x="803"/>
        <item m="1" x="3817"/>
        <item m="1" x="3523"/>
        <item x="804"/>
        <item m="1" x="3524"/>
        <item m="1" x="2870"/>
        <item m="1" x="5236"/>
        <item x="807"/>
        <item m="1" x="4249"/>
        <item m="1" x="3525"/>
        <item m="1" x="3573"/>
        <item m="1" x="2764"/>
        <item m="1" x="3583"/>
        <item m="1" x="3587"/>
        <item m="1" x="3468"/>
        <item m="1" x="5753"/>
        <item m="1" x="5302"/>
        <item m="1" x="5762"/>
        <item m="1" x="5763"/>
        <item m="1" x="5766"/>
        <item m="1" x="5304"/>
        <item m="1" x="5767"/>
        <item m="1" x="5307"/>
        <item m="1" x="4033"/>
        <item m="1" x="4895"/>
        <item m="1" x="3618"/>
        <item m="1" x="4716"/>
        <item m="1" x="4717"/>
        <item m="1" x="4718"/>
        <item m="1" x="4720"/>
        <item m="1" x="4368"/>
        <item m="1" x="2959"/>
        <item x="528"/>
        <item m="1" x="4413"/>
        <item m="1" x="4414"/>
        <item m="1" x="5132"/>
        <item m="1" x="3197"/>
        <item m="1" x="4546"/>
        <item m="1" x="4246"/>
        <item m="1" x="4547"/>
        <item m="1" x="4549"/>
        <item m="1" x="4819"/>
        <item m="1" x="5237"/>
        <item x="809"/>
        <item m="1" x="3205"/>
        <item m="1" x="4552"/>
        <item m="1" x="4555"/>
        <item m="1" x="4556"/>
        <item m="1" x="3003"/>
        <item m="1" x="3819"/>
        <item m="1" x="3206"/>
        <item x="810"/>
        <item m="1" x="3526"/>
        <item m="1" x="3822"/>
        <item m="1" x="3527"/>
        <item m="1" x="4559"/>
        <item m="1" x="5724"/>
        <item x="820"/>
        <item m="1" x="3208"/>
        <item m="1" x="3824"/>
        <item x="825"/>
        <item m="1" x="4250"/>
        <item m="1" x="4251"/>
        <item m="1" x="4560"/>
        <item m="1" x="3825"/>
        <item m="1" x="5478"/>
        <item m="1" x="3528"/>
        <item m="1" x="3529"/>
        <item m="1" x="3209"/>
        <item m="1" x="3530"/>
        <item m="1" x="5479"/>
        <item m="1" x="4561"/>
        <item m="1" x="5480"/>
        <item m="1" x="3827"/>
        <item x="832"/>
        <item x="833"/>
        <item m="1" x="4562"/>
        <item m="1" x="3828"/>
        <item m="1" x="3829"/>
        <item m="1" x="3830"/>
        <item m="1" x="4563"/>
        <item m="1" x="4564"/>
        <item m="1" x="4252"/>
        <item m="1" x="4565"/>
        <item m="1" x="4253"/>
        <item m="1" x="5240"/>
        <item m="1" x="3831"/>
        <item m="1" x="4085"/>
        <item m="1" x="4254"/>
        <item m="1" x="4566"/>
        <item m="1" x="5012"/>
        <item m="1" x="4086"/>
        <item m="1" x="4087"/>
        <item m="1" x="4255"/>
        <item m="1" x="3832"/>
        <item m="1" x="4088"/>
        <item m="1" x="3833"/>
        <item m="1" x="4256"/>
        <item m="1" x="4257"/>
        <item m="1" x="5241"/>
        <item m="1" x="4089"/>
        <item m="1" x="4090"/>
        <item m="1" x="5013"/>
        <item m="1" x="3834"/>
        <item m="1" x="4826"/>
        <item m="1" x="4827"/>
        <item m="1" x="4567"/>
        <item m="1" x="4568"/>
        <item m="1" x="4569"/>
        <item m="1" x="3835"/>
        <item m="1" x="3836"/>
        <item m="1" x="4091"/>
        <item m="1" x="3837"/>
        <item m="1" x="4570"/>
        <item m="1" x="3838"/>
        <item m="1" x="3839"/>
        <item m="1" x="3840"/>
        <item m="1" x="3841"/>
        <item m="1" x="3842"/>
        <item m="1" x="4258"/>
        <item m="1" x="4571"/>
        <item m="1" x="3843"/>
        <item m="1" x="3844"/>
        <item m="1" x="3845"/>
        <item m="1" x="3846"/>
        <item m="1" x="2643"/>
        <item m="1" x="3847"/>
        <item m="1" x="4572"/>
        <item x="835"/>
        <item m="1" x="4092"/>
        <item m="1" x="4093"/>
        <item m="1" x="6010"/>
        <item m="1" x="3848"/>
        <item m="1" x="3849"/>
        <item m="1" x="4259"/>
        <item m="1" x="4260"/>
        <item m="1" x="3850"/>
        <item m="1" x="3851"/>
        <item m="1" x="4261"/>
        <item m="1" x="3852"/>
        <item m="1" x="3853"/>
        <item m="1" x="3854"/>
        <item m="1" x="3855"/>
        <item m="1" x="4094"/>
        <item m="1" x="4262"/>
        <item m="1" x="3856"/>
        <item m="1" x="3857"/>
        <item m="1" x="4095"/>
        <item m="1" x="5014"/>
        <item m="1" x="5015"/>
        <item m="1" x="3858"/>
        <item m="1" x="4263"/>
        <item m="1" x="4573"/>
        <item m="1" x="4574"/>
        <item m="1" x="3859"/>
        <item m="1" x="4264"/>
        <item m="1" x="4096"/>
        <item m="1" x="4575"/>
        <item m="1" x="3860"/>
        <item m="1" x="3861"/>
        <item m="1" x="4097"/>
        <item m="1" x="3862"/>
        <item m="1" x="3863"/>
        <item m="1" x="4265"/>
        <item m="1" x="3407"/>
        <item m="1" x="4576"/>
        <item m="1" x="3864"/>
        <item m="1" x="3865"/>
        <item m="1" x="3532"/>
        <item m="1" x="5485"/>
        <item m="1" x="3408"/>
        <item m="1" x="3866"/>
        <item m="1" x="4577"/>
        <item m="1" x="4291"/>
        <item m="1" x="3464"/>
        <item x="69"/>
        <item m="1" x="3270"/>
        <item m="1" x="4848"/>
        <item m="1" x="4849"/>
        <item x="89"/>
        <item x="117"/>
        <item m="1" x="4692"/>
        <item m="1" x="4118"/>
        <item m="1" x="4605"/>
        <item m="1" x="4693"/>
        <item m="1" x="4694"/>
        <item m="1" x="4310"/>
        <item m="1" x="4865"/>
        <item m="1" x="4866"/>
        <item m="1" x="4867"/>
        <item x="219"/>
        <item m="1" x="4877"/>
        <item m="1" x="3601"/>
        <item x="276"/>
        <item m="1" x="3302"/>
        <item x="299"/>
        <item m="1" x="3472"/>
        <item x="314"/>
        <item x="322"/>
        <item m="1" x="4708"/>
        <item m="1" x="3336"/>
        <item m="1" x="4338"/>
        <item m="1" x="3475"/>
        <item m="1" x="5506"/>
        <item m="1" x="5507"/>
        <item m="1" x="4898"/>
        <item m="1" x="5315"/>
        <item x="384"/>
        <item m="1" x="2357"/>
        <item m="1" x="5321"/>
        <item m="1" x="5322"/>
        <item m="1" x="5512"/>
        <item m="1" x="4351"/>
        <item m="1" x="4719"/>
        <item m="1" x="4364"/>
        <item m="1" x="2555"/>
        <item m="1" x="3639"/>
        <item x="443"/>
        <item m="1" x="4725"/>
        <item x="527"/>
        <item m="1" x="3675"/>
        <item m="1" x="3379"/>
        <item m="1" x="3676"/>
        <item m="1" x="3381"/>
        <item m="1" x="4202"/>
        <item m="1" x="5556"/>
        <item m="1" x="5449"/>
        <item m="1" x="5450"/>
        <item m="1" x="5461"/>
        <item m="1" x="4985"/>
        <item m="1" x="5207"/>
        <item m="1" x="5208"/>
        <item m="1" x="3724"/>
        <item m="1" x="4642"/>
        <item m="1" x="3725"/>
        <item m="1" x="3000"/>
        <item m="1" x="3726"/>
        <item m="1" x="5720"/>
        <item m="1" x="3754"/>
        <item m="1" x="5052"/>
        <item m="1" x="2631"/>
        <item m="1" x="4071"/>
        <item m="1" x="3783"/>
        <item m="1" x="3001"/>
        <item m="1" x="2399"/>
        <item m="1" x="2634"/>
        <item m="1" x="2400"/>
        <item m="1" x="4245"/>
        <item m="1" x="3199"/>
        <item m="1" x="3200"/>
        <item m="1" x="5232"/>
        <item m="1" x="5233"/>
        <item m="1" x="2636"/>
        <item m="1" x="5477"/>
        <item m="1" x="4545"/>
        <item m="1" x="3203"/>
        <item m="1" x="2638"/>
        <item m="1" x="4551"/>
        <item m="1" x="2639"/>
        <item m="1" x="4820"/>
        <item m="1" x="4553"/>
        <item m="1" x="3818"/>
        <item m="1" x="4557"/>
        <item m="1" x="3820"/>
        <item m="1" x="4558"/>
        <item m="1" x="3821"/>
        <item m="1" x="4821"/>
        <item m="1" x="4822"/>
        <item m="1" x="5238"/>
        <item m="1" x="4823"/>
        <item m="1" x="3207"/>
        <item m="1" x="5239"/>
        <item m="1" x="4824"/>
        <item m="1" x="4825"/>
        <item m="1" x="5011"/>
        <item m="1" x="2640"/>
        <item x="821"/>
        <item m="1" x="2415"/>
        <item m="1" x="2641"/>
        <item m="1" x="2642"/>
        <item m="1" x="3867"/>
        <item m="1" x="3409"/>
        <item x="837"/>
        <item m="1" x="3868"/>
        <item m="1" x="3869"/>
        <item m="1" x="3870"/>
        <item m="1" x="3871"/>
        <item m="1" x="3410"/>
        <item m="1" x="3411"/>
        <item m="1" x="3872"/>
        <item m="1" x="3412"/>
        <item m="1" x="3533"/>
        <item m="1" x="3873"/>
        <item m="1" x="5242"/>
        <item m="1" x="4829"/>
        <item m="1" x="5243"/>
        <item m="1" x="5486"/>
        <item m="1" x="5245"/>
        <item x="845"/>
        <item m="1" x="3874"/>
        <item m="1" x="3414"/>
        <item m="1" x="5487"/>
        <item m="1" x="3211"/>
        <item x="851"/>
        <item x="852"/>
        <item m="1" x="5725"/>
        <item m="1" x="3415"/>
        <item m="1" x="3875"/>
        <item m="1" x="3416"/>
        <item x="854"/>
        <item m="1" x="2875"/>
        <item m="1" x="3212"/>
        <item m="1" x="3536"/>
        <item x="857"/>
        <item m="1" x="5488"/>
        <item m="1" x="4831"/>
        <item m="1" x="2423"/>
        <item m="1" x="4286"/>
        <item x="19"/>
        <item m="1" x="2916"/>
        <item m="1" x="3071"/>
        <item x="62"/>
        <item x="80"/>
        <item x="97"/>
        <item m="1" x="3076"/>
        <item x="123"/>
        <item m="1" x="3466"/>
        <item m="1" x="3467"/>
        <item m="1" x="2339"/>
        <item m="1" x="2340"/>
        <item m="1" x="3081"/>
        <item x="171"/>
        <item m="1" x="2770"/>
        <item m="1" x="3088"/>
        <item x="184"/>
        <item m="1" x="4315"/>
        <item m="1" x="2519"/>
        <item m="1" x="5291"/>
        <item x="230"/>
        <item x="231"/>
        <item x="234"/>
        <item x="235"/>
        <item m="1" x="2777"/>
        <item x="277"/>
        <item x="301"/>
        <item m="1" x="2350"/>
        <item m="1" x="2351"/>
        <item m="1" x="4706"/>
        <item x="371"/>
        <item x="374"/>
        <item m="1" x="4349"/>
        <item m="1" x="3116"/>
        <item x="409"/>
        <item x="427"/>
        <item x="434"/>
        <item m="1" x="2948"/>
        <item m="1" x="5520"/>
        <item m="1" x="5521"/>
        <item m="1" x="4039"/>
        <item x="457"/>
        <item m="1" x="3363"/>
        <item x="471"/>
        <item x="472"/>
        <item x="473"/>
        <item m="1" x="3366"/>
        <item m="1" x="4948"/>
        <item m="1" x="5533"/>
        <item m="1" x="3167"/>
        <item m="1" x="4976"/>
        <item x="801"/>
        <item m="1" x="2408"/>
        <item m="1" x="2409"/>
        <item x="805"/>
        <item x="806"/>
        <item x="808"/>
        <item m="1" x="3402"/>
        <item m="1" x="2411"/>
        <item m="1" x="2412"/>
        <item x="811"/>
        <item m="1" x="2872"/>
        <item x="817"/>
        <item x="818"/>
        <item m="1" x="2413"/>
        <item x="822"/>
        <item x="823"/>
        <item x="828"/>
        <item m="1" x="2416"/>
        <item x="829"/>
        <item m="1" x="2417"/>
        <item m="1" x="2873"/>
        <item m="1" x="2874"/>
        <item m="1" x="2418"/>
        <item x="830"/>
        <item m="1" x="2419"/>
        <item m="1" x="2420"/>
        <item m="1" x="5016"/>
        <item m="1" x="5017"/>
        <item m="1" x="5018"/>
        <item m="1" x="5019"/>
        <item m="1" x="5020"/>
        <item m="1" x="5021"/>
        <item m="1" x="5022"/>
        <item m="1" x="4098"/>
        <item x="839"/>
        <item m="1" x="4828"/>
        <item x="840"/>
        <item x="841"/>
        <item m="1" x="3534"/>
        <item x="842"/>
        <item x="843"/>
        <item m="1" x="4830"/>
        <item m="1" x="5244"/>
        <item x="844"/>
        <item m="1" x="3413"/>
        <item m="1" x="5246"/>
        <item m="1" x="3007"/>
        <item m="1" x="2422"/>
        <item m="1" x="5247"/>
        <item m="1" x="2645"/>
        <item x="853"/>
        <item m="1" x="4099"/>
        <item x="855"/>
        <item m="1" x="3535"/>
        <item x="858"/>
        <item m="1" x="5023"/>
        <item m="1" x="3877"/>
        <item x="862"/>
        <item m="1" x="3417"/>
        <item m="1" x="3213"/>
        <item m="1" x="2876"/>
        <item x="863"/>
        <item m="1" x="3214"/>
        <item m="1" x="3878"/>
        <item m="1" x="3879"/>
        <item m="1" x="3215"/>
        <item m="1" x="4578"/>
        <item m="1" x="3537"/>
        <item x="869"/>
        <item m="1" x="3880"/>
        <item m="1" x="3881"/>
        <item m="1" x="4674"/>
        <item m="1" x="3882"/>
        <item m="1" x="4579"/>
        <item x="870"/>
        <item m="1" x="3883"/>
        <item x="871"/>
        <item m="1" x="3884"/>
        <item x="872"/>
        <item m="1" x="3885"/>
        <item m="1" x="3886"/>
        <item m="1" x="4675"/>
        <item m="1" x="5489"/>
        <item m="1" x="3887"/>
        <item m="1" x="3539"/>
        <item m="1" x="3216"/>
        <item m="1" x="2646"/>
        <item m="1" x="3888"/>
        <item m="1" x="5490"/>
        <item m="1" x="3889"/>
        <item x="877"/>
        <item m="1" x="3540"/>
        <item m="1" x="3890"/>
        <item m="1" x="3891"/>
        <item m="1" x="3892"/>
        <item m="1" x="3008"/>
        <item m="1" x="3217"/>
        <item m="1" x="3893"/>
        <item m="1" x="3894"/>
        <item m="1" x="3895"/>
        <item m="1" x="3896"/>
        <item m="1" x="3897"/>
        <item m="1" x="5024"/>
        <item m="1" x="3898"/>
        <item m="1" x="3418"/>
        <item x="879"/>
        <item m="1" x="3899"/>
        <item x="880"/>
        <item m="1" x="3900"/>
        <item m="1" x="2647"/>
        <item x="882"/>
        <item m="1" x="3902"/>
        <item m="1" x="5054"/>
        <item m="1" x="5248"/>
        <item m="1" x="3419"/>
        <item m="1" x="3541"/>
        <item m="1" x="3009"/>
        <item m="1" x="2648"/>
        <item x="883"/>
        <item m="1" x="2649"/>
        <item m="1" x="3542"/>
        <item m="1" x="4580"/>
        <item m="1" x="3420"/>
        <item x="884"/>
        <item m="1" x="3543"/>
        <item x="886"/>
        <item m="1" x="2650"/>
        <item m="1" x="4266"/>
        <item m="1" x="3544"/>
        <item m="1" x="4676"/>
        <item m="1" x="3904"/>
        <item m="1" x="3905"/>
        <item m="1" x="4267"/>
        <item m="1" x="3545"/>
        <item m="1" x="3906"/>
        <item m="1" x="3421"/>
        <item m="1" x="3546"/>
        <item m="1" x="4832"/>
        <item m="1" x="3547"/>
        <item m="1" x="3011"/>
        <item m="1" x="3422"/>
        <item m="1" x="3012"/>
        <item m="1" x="3907"/>
        <item m="1" x="3908"/>
        <item m="1" x="4581"/>
        <item m="1" x="3909"/>
        <item m="1" x="3910"/>
        <item m="1" x="3911"/>
        <item m="1" x="4582"/>
        <item m="1" x="3912"/>
        <item m="1" x="5572"/>
        <item m="1" x="3913"/>
        <item m="1" x="3914"/>
        <item m="1" x="4268"/>
        <item m="1" x="3915"/>
        <item m="1" x="3916"/>
        <item m="1" x="3917"/>
        <item m="1" x="3918"/>
        <item m="1" x="3919"/>
        <item m="1" x="3548"/>
        <item m="1" x="3218"/>
        <item x="892"/>
        <item m="1" x="3920"/>
        <item m="1" x="3924"/>
        <item m="1" x="3013"/>
        <item m="1" x="3219"/>
        <item m="1" x="2427"/>
        <item m="1" x="3927"/>
        <item m="1" x="3549"/>
        <item m="1" x="3931"/>
        <item m="1" x="4269"/>
        <item m="1" x="4270"/>
        <item x="905"/>
        <item m="1" x="4271"/>
        <item x="906"/>
        <item m="1" x="3425"/>
        <item x="908"/>
        <item m="1" x="3937"/>
        <item m="1" x="3938"/>
        <item x="910"/>
        <item m="1" x="3014"/>
        <item m="1" x="3941"/>
        <item m="1" x="3942"/>
        <item x="912"/>
        <item x="913"/>
        <item m="1" x="4833"/>
        <item m="1" x="3426"/>
        <item m="1" x="3015"/>
        <item x="917"/>
        <item m="1" x="5254"/>
        <item m="1" x="3945"/>
        <item m="1" x="4834"/>
        <item x="922"/>
        <item m="1" x="3948"/>
        <item m="1" x="3950"/>
        <item m="1" x="4690"/>
        <item x="115"/>
        <item m="1" x="5277"/>
        <item m="1" x="2342"/>
        <item m="1" x="4320"/>
        <item m="1" x="2349"/>
        <item m="1" x="5074"/>
        <item x="262"/>
        <item m="1" x="5299"/>
        <item m="1" x="5300"/>
        <item m="1" x="3334"/>
        <item m="1" x="5306"/>
        <item m="1" x="5312"/>
        <item m="1" x="3476"/>
        <item x="393"/>
        <item m="1" x="5329"/>
        <item m="1" x="3349"/>
        <item x="452"/>
        <item x="460"/>
        <item x="461"/>
        <item x="463"/>
        <item x="464"/>
        <item x="478"/>
        <item x="503"/>
        <item m="1" x="3655"/>
        <item x="544"/>
        <item m="1" x="5041"/>
        <item m="1" x="3385"/>
        <item m="1" x="2860"/>
        <item m="1" x="4538"/>
        <item x="789"/>
        <item m="1" x="2406"/>
        <item m="1" x="2407"/>
        <item m="1" x="2871"/>
        <item m="1" x="2410"/>
        <item m="1" x="4554"/>
        <item m="1" x="3823"/>
        <item m="1" x="2414"/>
        <item x="824"/>
        <item x="826"/>
        <item m="1" x="3404"/>
        <item m="1" x="3405"/>
        <item m="1" x="3826"/>
        <item m="1" x="5481"/>
        <item m="1" x="5482"/>
        <item m="1" x="5483"/>
        <item m="1" x="5484"/>
        <item m="1" x="2421"/>
        <item x="846"/>
        <item x="847"/>
        <item x="849"/>
        <item x="856"/>
        <item x="860"/>
        <item x="861"/>
        <item x="864"/>
        <item x="866"/>
        <item x="867"/>
        <item x="873"/>
        <item m="1" x="3538"/>
        <item x="881"/>
        <item x="889"/>
        <item x="890"/>
        <item m="1" x="3923"/>
        <item m="1" x="5249"/>
        <item m="1" x="4583"/>
        <item m="1" x="5055"/>
        <item m="1" x="5056"/>
        <item m="1" x="5250"/>
        <item m="1" x="3930"/>
        <item m="1" x="3424"/>
        <item m="1" x="5251"/>
        <item x="901"/>
        <item m="1" x="5252"/>
        <item m="1" x="5057"/>
        <item m="1" x="5253"/>
        <item x="907"/>
        <item m="1" x="5058"/>
        <item x="911"/>
        <item m="1" x="4100"/>
        <item m="1" x="3944"/>
        <item m="1" x="5059"/>
        <item x="919"/>
        <item x="920"/>
        <item m="1" x="5025"/>
        <item m="1" x="4835"/>
        <item m="1" x="3947"/>
        <item m="1" x="3949"/>
        <item m="1" x="3951"/>
        <item m="1" x="5491"/>
        <item m="1" x="5255"/>
        <item m="1" x="3220"/>
        <item m="1" x="3016"/>
        <item m="1" x="5492"/>
        <item m="1" x="5060"/>
        <item m="1" x="3550"/>
        <item m="1" x="3952"/>
        <item m="1" x="3953"/>
        <item m="1" x="2878"/>
        <item m="1" x="3018"/>
        <item m="1" x="4584"/>
        <item m="1" x="3221"/>
        <item m="1" x="3955"/>
        <item m="1" x="3019"/>
        <item m="1" x="3956"/>
        <item m="1" x="4585"/>
        <item m="1" x="3020"/>
        <item m="1" x="2654"/>
        <item m="1" x="3958"/>
        <item x="938"/>
        <item m="1" x="3021"/>
        <item x="939"/>
        <item m="1" x="3963"/>
        <item m="1" x="5493"/>
        <item m="1" x="3966"/>
        <item m="1" x="3432"/>
        <item m="1" x="3967"/>
        <item m="1" x="3968"/>
        <item m="1" x="3023"/>
        <item m="1" x="3969"/>
        <item m="1" x="3970"/>
        <item m="1" x="3433"/>
        <item m="1" x="3971"/>
        <item m="1" x="3024"/>
        <item m="1" x="3972"/>
        <item x="946"/>
        <item m="1" x="3435"/>
        <item m="1" x="3222"/>
        <item m="1" x="4587"/>
        <item m="1" x="4278"/>
        <item m="1" x="3223"/>
        <item m="1" x="3224"/>
        <item m="1" x="3225"/>
        <item m="1" x="3226"/>
        <item m="1" x="3025"/>
        <item m="1" x="3436"/>
        <item x="951"/>
        <item m="1" x="3437"/>
        <item x="952"/>
        <item x="32"/>
        <item m="1" x="3080"/>
        <item m="1" x="3092"/>
        <item m="1" x="4868"/>
        <item x="267"/>
        <item m="1" x="3599"/>
        <item m="1" x="3469"/>
        <item x="297"/>
        <item m="1" x="3332"/>
        <item m="1" x="3333"/>
        <item x="326"/>
        <item m="1" x="2539"/>
        <item m="1" x="3337"/>
        <item m="1" x="3338"/>
        <item m="1" x="3341"/>
        <item m="1" x="3342"/>
        <item m="1" x="3343"/>
        <item m="1" x="3111"/>
        <item m="1" x="3344"/>
        <item m="1" x="3625"/>
        <item m="1" x="3355"/>
        <item m="1" x="4380"/>
        <item x="474"/>
        <item m="1" x="3367"/>
        <item m="1" x="3677"/>
        <item m="1" x="4185"/>
        <item x="598"/>
        <item m="1" x="2608"/>
        <item m="1" x="2611"/>
        <item m="1" x="2612"/>
        <item m="1" x="3791"/>
        <item m="1" x="3403"/>
        <item x="838"/>
        <item x="876"/>
        <item x="888"/>
        <item m="1" x="4272"/>
        <item m="1" x="3954"/>
        <item x="948"/>
        <item x="949"/>
        <item x="950"/>
        <item m="1" x="2879"/>
        <item m="1" x="3976"/>
        <item m="1" x="3977"/>
        <item m="1" x="2430"/>
        <item x="966"/>
        <item x="967"/>
        <item m="1" x="3978"/>
        <item x="972"/>
        <item m="1" x="2660"/>
        <item x="974"/>
        <item m="1" x="3551"/>
        <item x="975"/>
        <item m="1" x="3981"/>
        <item m="1" x="3552"/>
        <item m="1" x="4588"/>
        <item m="1" x="4279"/>
        <item m="1" x="3984"/>
        <item x="981"/>
        <item x="984"/>
        <item x="985"/>
        <item x="986"/>
        <item x="987"/>
        <item m="1" x="2661"/>
        <item m="1" x="2663"/>
        <item m="1" x="3987"/>
        <item m="1" x="2664"/>
        <item m="1" x="2666"/>
        <item m="1" x="2667"/>
        <item x="993"/>
        <item m="1" x="2668"/>
        <item m="1" x="2669"/>
        <item m="1" x="2670"/>
        <item m="1" x="2671"/>
        <item m="1" x="2672"/>
        <item x="996"/>
        <item m="1" x="2673"/>
        <item m="1" x="4679"/>
        <item m="1" x="4680"/>
        <item m="1" x="4681"/>
        <item m="1" x="4682"/>
        <item m="1" x="2675"/>
        <item m="1" x="2883"/>
        <item m="1" x="2676"/>
        <item x="1002"/>
        <item m="1" x="2677"/>
        <item x="1006"/>
        <item m="1" x="2678"/>
        <item m="1" x="2679"/>
        <item m="1" x="2432"/>
        <item x="1007"/>
        <item m="1" x="2680"/>
        <item m="1" x="3229"/>
        <item m="1" x="2681"/>
        <item x="1008"/>
        <item m="1" x="3027"/>
        <item m="1" x="2884"/>
        <item m="1" x="2682"/>
        <item m="1" x="3991"/>
        <item x="1015"/>
        <item m="1" x="3992"/>
        <item m="1" x="2885"/>
        <item m="1" x="3028"/>
        <item x="1022"/>
        <item m="1" x="4589"/>
        <item x="1023"/>
        <item m="1" x="2683"/>
        <item x="1026"/>
        <item x="1030"/>
        <item m="1" x="2886"/>
        <item m="1" x="3996"/>
        <item m="1" x="2686"/>
        <item m="1" x="3029"/>
        <item m="1" x="2687"/>
        <item m="1" x="2494"/>
        <item m="1" x="2760"/>
        <item x="33"/>
        <item m="1" x="2497"/>
        <item m="1" x="2498"/>
        <item m="1" x="4847"/>
        <item x="55"/>
        <item x="61"/>
        <item x="68"/>
        <item x="76"/>
        <item m="1" x="2920"/>
        <item m="1" x="4852"/>
        <item x="119"/>
        <item x="150"/>
        <item x="154"/>
        <item x="156"/>
        <item x="157"/>
        <item x="161"/>
        <item x="163"/>
        <item m="1" x="2310"/>
        <item x="193"/>
        <item m="1" x="2522"/>
        <item x="229"/>
        <item m="1" x="4878"/>
        <item x="249"/>
        <item x="252"/>
        <item x="253"/>
        <item m="1" x="4882"/>
        <item x="259"/>
        <item m="1" x="4885"/>
        <item x="268"/>
        <item m="1" x="5032"/>
        <item m="1" x="4887"/>
        <item m="1" x="4888"/>
        <item m="1" x="4332"/>
        <item m="1" x="4129"/>
        <item m="1" x="2352"/>
        <item x="347"/>
        <item m="1" x="4897"/>
        <item m="1" x="2542"/>
        <item x="368"/>
        <item m="1" x="3347"/>
        <item m="1" x="3623"/>
        <item m="1" x="3481"/>
        <item m="1" x="3482"/>
        <item m="1" x="3483"/>
        <item m="1" x="3484"/>
        <item x="405"/>
        <item m="1" x="3635"/>
        <item m="1" x="3357"/>
        <item x="458"/>
        <item x="480"/>
        <item x="497"/>
        <item m="1" x="3140"/>
        <item m="1" x="4747"/>
        <item x="547"/>
        <item x="565"/>
        <item m="1" x="5040"/>
        <item x="568"/>
        <item x="612"/>
        <item m="1" x="3384"/>
        <item x="616"/>
        <item m="1" x="4973"/>
        <item m="1" x="4789"/>
        <item m="1" x="4205"/>
        <item m="1" x="4798"/>
        <item m="1" x="4207"/>
        <item x="727"/>
        <item m="1" x="2632"/>
        <item m="1" x="3004"/>
        <item m="1" x="4080"/>
        <item m="1" x="4081"/>
        <item m="1" x="4082"/>
        <item m="1" x="4083"/>
        <item x="812"/>
        <item m="1" x="4084"/>
        <item m="1" x="3005"/>
        <item x="836"/>
        <item m="1" x="3006"/>
        <item x="848"/>
        <item x="850"/>
        <item m="1" x="3876"/>
        <item x="865"/>
        <item x="868"/>
        <item x="874"/>
        <item x="878"/>
        <item m="1" x="3901"/>
        <item m="1" x="3903"/>
        <item m="1" x="2651"/>
        <item x="893"/>
        <item m="1" x="3921"/>
        <item m="1" x="3922"/>
        <item x="894"/>
        <item m="1" x="3925"/>
        <item m="1" x="3926"/>
        <item x="895"/>
        <item m="1" x="3928"/>
        <item m="1" x="3929"/>
        <item x="898"/>
        <item m="1" x="3932"/>
        <item x="899"/>
        <item x="900"/>
        <item m="1" x="3933"/>
        <item x="902"/>
        <item x="903"/>
        <item x="904"/>
        <item m="1" x="3934"/>
        <item m="1" x="3935"/>
        <item m="1" x="3936"/>
        <item x="909"/>
        <item m="1" x="3939"/>
        <item m="1" x="3940"/>
        <item x="914"/>
        <item m="1" x="3943"/>
        <item x="915"/>
        <item x="916"/>
        <item x="918"/>
        <item x="921"/>
        <item m="1" x="2652"/>
        <item m="1" x="3946"/>
        <item x="923"/>
        <item x="924"/>
        <item x="926"/>
        <item x="927"/>
        <item x="928"/>
        <item x="929"/>
        <item x="931"/>
        <item x="934"/>
        <item x="937"/>
        <item x="940"/>
        <item m="1" x="3022"/>
        <item m="1" x="3962"/>
        <item m="1" x="3965"/>
        <item x="944"/>
        <item x="945"/>
        <item x="947"/>
        <item m="1" x="3974"/>
        <item m="1" x="2880"/>
        <item m="1" x="2881"/>
        <item m="1" x="2882"/>
        <item x="954"/>
        <item x="960"/>
        <item x="961"/>
        <item x="963"/>
        <item x="965"/>
        <item x="968"/>
        <item x="969"/>
        <item x="970"/>
        <item x="973"/>
        <item m="1" x="3980"/>
        <item x="977"/>
        <item x="978"/>
        <item m="1" x="3985"/>
        <item m="1" x="3986"/>
        <item x="980"/>
        <item x="983"/>
        <item x="988"/>
        <item x="990"/>
        <item m="1" x="2665"/>
        <item x="994"/>
        <item m="1" x="3026"/>
        <item x="998"/>
        <item x="999"/>
        <item x="1000"/>
        <item x="1001"/>
        <item x="1003"/>
        <item x="1004"/>
        <item x="1005"/>
        <item m="1" x="3988"/>
        <item m="1" x="3989"/>
        <item x="1010"/>
        <item m="1" x="3990"/>
        <item x="1016"/>
        <item x="1018"/>
        <item x="1019"/>
        <item m="1" x="3993"/>
        <item x="1020"/>
        <item x="1024"/>
        <item x="1025"/>
        <item m="1" x="3994"/>
        <item x="1028"/>
        <item x="1029"/>
        <item m="1" x="2684"/>
        <item m="1" x="3995"/>
        <item m="1" x="3997"/>
        <item m="1" x="3998"/>
        <item x="1036"/>
        <item m="1" x="2688"/>
        <item m="1" x="3443"/>
        <item m="1" x="4838"/>
        <item x="1038"/>
        <item m="1" x="2689"/>
        <item x="1039"/>
        <item m="1" x="2887"/>
        <item m="1" x="2690"/>
        <item m="1" x="4102"/>
        <item x="1043"/>
        <item m="1" x="3234"/>
        <item x="1045"/>
        <item m="1" x="2888"/>
        <item m="1" x="3235"/>
        <item m="1" x="3236"/>
        <item x="1046"/>
        <item m="1" x="3999"/>
        <item m="1" x="2691"/>
        <item x="1047"/>
        <item m="1" x="2889"/>
        <item m="1" x="2890"/>
        <item m="1" x="4590"/>
        <item m="1" x="2692"/>
        <item m="1" x="3030"/>
        <item m="1" x="4839"/>
        <item x="1051"/>
        <item m="1" x="4001"/>
        <item m="1" x="3444"/>
        <item x="1055"/>
        <item m="1" x="3239"/>
        <item m="1" x="2693"/>
        <item m="1" x="5027"/>
        <item m="1" x="2891"/>
        <item m="1" x="2892"/>
        <item m="1" x="3240"/>
        <item m="1" x="2436"/>
        <item x="1056"/>
        <item x="1057"/>
        <item m="1" x="4002"/>
        <item x="1058"/>
        <item m="1" x="4104"/>
        <item m="1" x="2437"/>
        <item m="1" x="2438"/>
        <item m="1" x="4105"/>
        <item m="1" x="4840"/>
        <item x="1061"/>
        <item m="1" x="2440"/>
        <item m="1" x="2441"/>
        <item x="1063"/>
        <item m="1" x="2442"/>
        <item x="1064"/>
        <item m="1" x="2443"/>
        <item m="1" x="3445"/>
        <item x="1067"/>
        <item m="1" x="3031"/>
        <item x="1068"/>
        <item m="1" x="3032"/>
        <item x="1069"/>
        <item m="1" x="3033"/>
        <item x="1070"/>
        <item m="1" x="2695"/>
        <item m="1" x="3034"/>
        <item m="1" x="2696"/>
        <item x="1071"/>
        <item m="1" x="4006"/>
        <item m="1" x="4842"/>
        <item m="1" x="2444"/>
        <item x="1073"/>
        <item x="1074"/>
        <item x="1076"/>
        <item x="1078"/>
        <item x="1079"/>
        <item m="1" x="2697"/>
        <item m="1" x="3035"/>
        <item x="1080"/>
        <item m="1" x="4007"/>
        <item m="1" x="2445"/>
        <item x="1085"/>
        <item x="57"/>
        <item x="124"/>
        <item m="1" x="4864"/>
        <item m="1" x="4869"/>
        <item m="1" x="4870"/>
        <item m="1" x="3470"/>
        <item m="1" x="2535"/>
        <item m="1" x="2536"/>
        <item x="341"/>
        <item m="1" x="4381"/>
        <item m="1" x="3498"/>
        <item m="1" x="3499"/>
        <item m="1" x="2653"/>
        <item m="1" x="4273"/>
        <item m="1" x="4274"/>
        <item m="1" x="3017"/>
        <item x="932"/>
        <item m="1" x="2877"/>
        <item m="1" x="4275"/>
        <item m="1" x="4276"/>
        <item m="1" x="4277"/>
        <item m="1" x="3957"/>
        <item m="1" x="3959"/>
        <item m="1" x="2428"/>
        <item m="1" x="3960"/>
        <item m="1" x="4586"/>
        <item m="1" x="3961"/>
        <item m="1" x="3964"/>
        <item m="1" x="3973"/>
        <item x="953"/>
        <item m="1" x="2656"/>
        <item x="964"/>
        <item m="1" x="2657"/>
        <item m="1" x="2658"/>
        <item m="1" x="2659"/>
        <item x="971"/>
        <item x="976"/>
        <item m="1" x="3982"/>
        <item x="979"/>
        <item m="1" x="2662"/>
        <item m="1" x="3227"/>
        <item m="1" x="5026"/>
        <item m="1" x="3228"/>
        <item m="1" x="4836"/>
        <item x="1009"/>
        <item m="1" x="4837"/>
        <item x="1012"/>
        <item x="1027"/>
        <item m="1" x="3230"/>
        <item m="1" x="2685"/>
        <item m="1" x="3231"/>
        <item m="1" x="3232"/>
        <item m="1" x="3233"/>
        <item m="1" x="4103"/>
        <item m="1" x="3237"/>
        <item x="1052"/>
        <item m="1" x="2433"/>
        <item m="1" x="2434"/>
        <item x="1053"/>
        <item m="1" x="3238"/>
        <item x="1060"/>
        <item m="1" x="4003"/>
        <item m="1" x="2439"/>
        <item m="1" x="4004"/>
        <item m="1" x="2694"/>
        <item m="1" x="4005"/>
        <item x="1077"/>
        <item x="1082"/>
        <item m="1" x="4843"/>
        <item x="1084"/>
        <item m="1" x="4844"/>
        <item m="1" x="2893"/>
        <item m="1" x="2894"/>
        <item x="1087"/>
        <item x="1090"/>
        <item x="1091"/>
        <item m="1" x="2895"/>
        <item m="1" x="3037"/>
        <item m="1" x="2896"/>
        <item m="1" x="2897"/>
        <item m="1" x="5028"/>
        <item m="1" x="3038"/>
        <item m="1" x="4280"/>
        <item m="1" x="2446"/>
        <item m="1" x="3039"/>
        <item m="1" x="3241"/>
        <item m="1" x="3242"/>
        <item m="1" x="3040"/>
        <item m="1" x="2698"/>
        <item x="1095"/>
        <item m="1" x="3243"/>
        <item m="1" x="3041"/>
        <item m="1" x="2447"/>
        <item m="1" x="3446"/>
        <item m="1" x="4106"/>
        <item m="1" x="2448"/>
        <item m="1" x="2449"/>
        <item m="1" x="2898"/>
        <item m="1" x="3042"/>
        <item x="1105"/>
        <item m="1" x="2451"/>
        <item m="1" x="3043"/>
        <item x="1107"/>
        <item m="1" x="2452"/>
        <item m="1" x="2453"/>
        <item m="1" x="2454"/>
        <item m="1" x="2455"/>
        <item x="0"/>
        <item x="17"/>
        <item m="1" x="2495"/>
        <item m="1" x="2496"/>
        <item x="25"/>
        <item x="27"/>
        <item m="1" x="2330"/>
        <item x="49"/>
        <item x="53"/>
        <item x="95"/>
        <item m="1" x="3584"/>
        <item x="109"/>
        <item x="116"/>
        <item x="158"/>
        <item m="1" x="2343"/>
        <item m="1" x="3592"/>
        <item m="1" x="3593"/>
        <item m="1" x="4319"/>
        <item x="209"/>
        <item m="1" x="2929"/>
        <item x="224"/>
        <item x="225"/>
        <item x="233"/>
        <item m="1" x="3596"/>
        <item m="1" x="3597"/>
        <item x="243"/>
        <item x="245"/>
        <item x="255"/>
        <item x="260"/>
        <item x="265"/>
        <item x="278"/>
        <item x="280"/>
        <item m="1" x="4702"/>
        <item m="1" x="2532"/>
        <item m="1" x="3330"/>
        <item x="318"/>
        <item m="1" x="3473"/>
        <item m="1" x="4336"/>
        <item m="1" x="3617"/>
        <item m="1" x="4340"/>
        <item x="359"/>
        <item x="365"/>
        <item x="367"/>
        <item m="1" x="4346"/>
        <item m="1" x="4347"/>
        <item m="1" x="4350"/>
        <item m="1" x="4135"/>
        <item x="428"/>
        <item m="1" x="3636"/>
        <item m="1" x="2359"/>
        <item x="437"/>
        <item m="1" x="2317"/>
        <item x="445"/>
        <item m="1" x="3361"/>
        <item m="1" x="2364"/>
        <item m="1" x="2567"/>
        <item m="1" x="4750"/>
        <item x="552"/>
        <item m="1" x="4754"/>
        <item x="561"/>
        <item x="585"/>
        <item x="586"/>
        <item x="587"/>
        <item x="589"/>
        <item x="595"/>
        <item m="1" x="4777"/>
        <item m="1" x="3388"/>
        <item x="693"/>
        <item m="1" x="4475"/>
        <item m="1" x="4484"/>
        <item m="1" x="2629"/>
        <item x="925"/>
        <item m="1" x="3427"/>
        <item m="1" x="3428"/>
        <item m="1" x="3429"/>
        <item x="935"/>
        <item m="1" x="4101"/>
        <item m="1" x="3430"/>
        <item m="1" x="3431"/>
        <item m="1" x="2655"/>
        <item m="1" x="2429"/>
        <item m="1" x="3434"/>
        <item x="955"/>
        <item x="956"/>
        <item m="1" x="4677"/>
        <item m="1" x="4678"/>
        <item m="1" x="3975"/>
        <item x="957"/>
        <item x="958"/>
        <item x="959"/>
        <item m="1" x="3438"/>
        <item m="1" x="3439"/>
        <item m="1" x="3979"/>
        <item m="1" x="3983"/>
        <item x="982"/>
        <item x="989"/>
        <item x="991"/>
        <item x="992"/>
        <item m="1" x="2431"/>
        <item x="995"/>
        <item m="1" x="3440"/>
        <item m="1" x="2674"/>
        <item x="997"/>
        <item m="1" x="3441"/>
        <item m="1" x="3442"/>
        <item x="1011"/>
        <item x="1014"/>
        <item x="1021"/>
        <item x="1031"/>
        <item x="1032"/>
        <item x="1034"/>
        <item x="1035"/>
        <item x="1037"/>
        <item x="1040"/>
        <item x="1041"/>
        <item x="1042"/>
        <item x="1044"/>
        <item x="1054"/>
        <item x="1059"/>
        <item x="1062"/>
        <item x="1065"/>
        <item x="1066"/>
        <item m="1" x="4841"/>
        <item x="1075"/>
        <item m="1" x="3036"/>
        <item x="1088"/>
        <item x="1092"/>
        <item x="1094"/>
        <item x="1097"/>
        <item x="1098"/>
        <item x="1099"/>
        <item x="1100"/>
        <item x="1102"/>
        <item x="1103"/>
        <item x="1106"/>
        <item x="1108"/>
        <item m="1" x="2456"/>
        <item x="1110"/>
        <item m="1" x="4009"/>
        <item x="1112"/>
        <item m="1" x="3554"/>
        <item x="1113"/>
        <item x="1114"/>
        <item x="1115"/>
        <item m="1" x="4591"/>
        <item m="1" x="2457"/>
        <item m="1" x="2316"/>
        <item m="1" x="2699"/>
        <item x="1119"/>
        <item x="1120"/>
        <item m="1" x="2700"/>
        <item x="1121"/>
        <item m="1" x="4281"/>
        <item m="1" x="2701"/>
        <item m="1" x="2702"/>
        <item x="1126"/>
        <item m="1" x="2458"/>
        <item x="1127"/>
        <item x="1128"/>
        <item m="1" x="2703"/>
        <item x="1130"/>
        <item m="1" x="2704"/>
        <item m="1" x="2705"/>
        <item m="1" x="2706"/>
        <item x="1134"/>
        <item x="1136"/>
        <item m="1" x="3044"/>
        <item x="1139"/>
        <item m="1" x="2707"/>
        <item m="1" x="2899"/>
        <item m="1" x="2709"/>
        <item x="1142"/>
        <item x="1143"/>
        <item x="1144"/>
        <item m="1" x="2461"/>
        <item m="1" x="2711"/>
        <item x="1147"/>
        <item x="1148"/>
        <item m="1" x="2712"/>
        <item m="1" x="2713"/>
        <item m="1" x="2714"/>
        <item m="1" x="2318"/>
        <item m="1" x="3245"/>
        <item m="1" x="2319"/>
        <item m="1" x="2715"/>
        <item x="1154"/>
        <item m="1" x="2320"/>
        <item m="1" x="2716"/>
        <item m="1" x="2462"/>
        <item x="1157"/>
        <item m="1" x="2717"/>
        <item m="1" x="2321"/>
        <item x="1159"/>
        <item x="1160"/>
        <item m="1" x="2322"/>
        <item x="1161"/>
        <item x="1162"/>
        <item x="1163"/>
        <item x="1164"/>
        <item x="1168"/>
        <item x="1169"/>
        <item x="1171"/>
        <item x="1172"/>
        <item m="1" x="4845"/>
        <item m="1" x="2464"/>
        <item x="1175"/>
        <item x="1179"/>
        <item x="1180"/>
        <item m="1" x="2718"/>
        <item m="1" x="3246"/>
        <item m="1" x="4597"/>
        <item x="20"/>
        <item x="28"/>
        <item x="30"/>
        <item x="43"/>
        <item x="92"/>
        <item m="1" x="2769"/>
        <item m="1" x="4308"/>
        <item x="188"/>
        <item x="189"/>
        <item x="194"/>
        <item m="1" x="4322"/>
        <item x="275"/>
        <item x="300"/>
        <item x="334"/>
        <item m="1" x="4608"/>
        <item m="1" x="4344"/>
        <item m="1" x="3115"/>
        <item x="397"/>
        <item x="400"/>
        <item x="411"/>
        <item x="412"/>
        <item m="1" x="2793"/>
        <item m="1" x="2553"/>
        <item m="1" x="3643"/>
        <item m="1" x="3644"/>
        <item x="454"/>
        <item x="455"/>
        <item m="1" x="2961"/>
        <item m="1" x="3372"/>
        <item x="548"/>
        <item m="1" x="2568"/>
        <item x="590"/>
        <item x="593"/>
        <item m="1" x="4191"/>
        <item x="646"/>
        <item x="659"/>
        <item x="1050"/>
        <item x="1083"/>
        <item x="1086"/>
        <item x="1089"/>
        <item x="1096"/>
        <item x="1101"/>
        <item m="1" x="4008"/>
        <item x="1104"/>
        <item m="1" x="2450"/>
        <item x="1109"/>
        <item x="1111"/>
        <item x="1117"/>
        <item x="1118"/>
        <item x="1122"/>
        <item x="1124"/>
        <item x="1125"/>
        <item x="1131"/>
        <item x="1135"/>
        <item x="1137"/>
        <item m="1" x="2710"/>
        <item x="1155"/>
        <item x="1156"/>
        <item x="1166"/>
        <item x="1173"/>
        <item x="1177"/>
        <item m="1" x="4282"/>
        <item x="1181"/>
        <item x="1182"/>
        <item x="1183"/>
        <item x="1184"/>
        <item x="1186"/>
        <item x="1187"/>
        <item x="1189"/>
        <item x="1190"/>
        <item x="1191"/>
        <item x="1193"/>
        <item m="1" x="3045"/>
        <item x="1194"/>
        <item m="1" x="2900"/>
        <item m="1" x="3450"/>
        <item x="1195"/>
        <item m="1" x="4011"/>
        <item x="1196"/>
        <item m="1" x="2720"/>
        <item x="1197"/>
        <item m="1" x="2721"/>
        <item m="1" x="3251"/>
        <item m="1" x="3046"/>
        <item x="1198"/>
        <item m="1" x="2901"/>
        <item m="1" x="3047"/>
        <item x="1199"/>
        <item x="1201"/>
        <item x="1202"/>
        <item x="1203"/>
        <item x="1205"/>
        <item x="1206"/>
        <item m="1" x="4012"/>
        <item x="1210"/>
        <item m="1" x="2466"/>
        <item m="1" x="2902"/>
        <item x="1211"/>
        <item x="1220"/>
        <item x="1221"/>
        <item x="1222"/>
        <item x="1224"/>
        <item m="1" x="2467"/>
        <item x="1225"/>
        <item x="1226"/>
        <item x="1227"/>
        <item m="1" x="3048"/>
        <item x="1228"/>
        <item x="1229"/>
        <item m="1" x="3049"/>
        <item x="1231"/>
        <item x="1232"/>
        <item m="1" x="4013"/>
        <item m="1" x="4014"/>
        <item x="1234"/>
        <item x="1235"/>
        <item x="1236"/>
        <item x="1237"/>
        <item x="1238"/>
        <item x="1240"/>
        <item m="1" x="3050"/>
        <item x="1242"/>
        <item x="1243"/>
        <item x="1244"/>
        <item x="1245"/>
        <item x="1247"/>
        <item m="1" x="2468"/>
        <item x="1248"/>
        <item m="1" x="4015"/>
        <item x="1250"/>
        <item x="1251"/>
        <item x="1252"/>
        <item x="1253"/>
        <item m="1" x="3051"/>
        <item x="1255"/>
        <item x="1257"/>
        <item m="1" x="4016"/>
        <item x="1258"/>
        <item m="1" x="2469"/>
        <item x="1259"/>
        <item x="1262"/>
        <item x="1263"/>
        <item m="1" x="4018"/>
        <item x="1265"/>
        <item m="1" x="3578"/>
        <item m="1" x="3579"/>
        <item m="1" x="4121"/>
        <item x="305"/>
        <item x="328"/>
        <item x="348"/>
        <item x="406"/>
        <item x="408"/>
        <item x="449"/>
        <item m="1" x="3645"/>
        <item m="1" x="2565"/>
        <item m="1" x="3701"/>
        <item m="1" x="4592"/>
        <item m="1" x="4593"/>
        <item m="1" x="3244"/>
        <item m="1" x="4594"/>
        <item m="1" x="4595"/>
        <item m="1" x="4596"/>
        <item m="1" x="2708"/>
        <item x="1140"/>
        <item m="1" x="2459"/>
        <item m="1" x="2460"/>
        <item x="1146"/>
        <item x="1149"/>
        <item x="1158"/>
        <item m="1" x="2463"/>
        <item m="1" x="4010"/>
        <item x="1176"/>
        <item m="1" x="3247"/>
        <item m="1" x="3248"/>
        <item m="1" x="3249"/>
        <item m="1" x="3250"/>
        <item x="1200"/>
        <item x="1209"/>
        <item m="1" x="4283"/>
        <item m="1" x="3252"/>
        <item m="1" x="4284"/>
        <item x="1254"/>
        <item m="1" x="4285"/>
        <item m="1" x="4017"/>
        <item m="1" x="3253"/>
        <item m="1" x="2903"/>
        <item m="1" x="4019"/>
        <item m="1" x="4020"/>
        <item m="1" x="4598"/>
        <item m="1" x="2470"/>
        <item m="1" x="4021"/>
        <item m="1" x="2722"/>
        <item x="1270"/>
        <item m="1" x="4022"/>
        <item x="1271"/>
        <item x="1273"/>
        <item m="1" x="4023"/>
        <item m="1" x="2471"/>
        <item m="1" x="3053"/>
        <item x="1277"/>
        <item x="1279"/>
        <item x="1280"/>
        <item x="1282"/>
        <item m="1" x="2723"/>
        <item m="1" x="2724"/>
        <item m="1" x="2725"/>
        <item x="1285"/>
        <item m="1" x="2904"/>
        <item m="1" x="2472"/>
        <item m="1" x="2726"/>
        <item x="1288"/>
        <item m="1" x="2323"/>
        <item x="1295"/>
        <item x="1296"/>
        <item m="1" x="4599"/>
        <item x="1297"/>
        <item x="1298"/>
        <item m="1" x="2474"/>
        <item m="1" x="4600"/>
        <item x="1300"/>
        <item x="1302"/>
        <item m="1" x="2905"/>
        <item m="1" x="2727"/>
        <item m="1" x="4024"/>
        <item m="1" x="2475"/>
        <item m="1" x="3454"/>
        <item x="23"/>
        <item x="91"/>
        <item x="94"/>
        <item m="1" x="3272"/>
        <item x="147"/>
        <item x="164"/>
        <item m="1" x="2512"/>
        <item x="185"/>
        <item m="1" x="2346"/>
        <item x="207"/>
        <item m="1" x="2348"/>
        <item m="1" x="3096"/>
        <item x="246"/>
        <item x="342"/>
        <item x="346"/>
        <item x="354"/>
        <item m="1" x="3112"/>
        <item x="362"/>
        <item x="380"/>
        <item m="1" x="2943"/>
        <item x="391"/>
        <item x="404"/>
        <item m="1" x="2550"/>
        <item m="1" x="2551"/>
        <item x="431"/>
        <item m="1" x="2559"/>
        <item x="524"/>
        <item m="1" x="3163"/>
        <item x="582"/>
        <item x="632"/>
        <item x="643"/>
        <item m="1" x="2630"/>
        <item x="750"/>
        <item m="1" x="3514"/>
        <item m="1" x="3516"/>
        <item m="1" x="3517"/>
        <item m="1" x="2637"/>
        <item m="1" x="3531"/>
        <item m="1" x="3423"/>
        <item m="1" x="4000"/>
        <item m="1" x="3447"/>
        <item x="1152"/>
        <item x="1170"/>
        <item x="1178"/>
        <item m="1" x="2719"/>
        <item x="1188"/>
        <item x="1192"/>
        <item x="1233"/>
        <item x="1241"/>
        <item x="1246"/>
        <item x="1249"/>
        <item x="1256"/>
        <item x="1299"/>
        <item x="1303"/>
        <item x="1318"/>
        <item x="1319"/>
        <item x="1320"/>
        <item x="1322"/>
        <item x="1323"/>
        <item x="1324"/>
        <item x="1330"/>
        <item m="1" x="3255"/>
        <item m="1" x="2731"/>
        <item m="1" x="2732"/>
        <item m="1" x="2733"/>
        <item x="1333"/>
        <item x="1334"/>
        <item x="1335"/>
        <item x="1337"/>
        <item x="1340"/>
        <item m="1" x="2734"/>
        <item m="1" x="2735"/>
        <item x="1343"/>
        <item m="1" x="4025"/>
        <item m="1" x="3054"/>
        <item x="1345"/>
        <item x="1346"/>
        <item x="1347"/>
        <item x="1352"/>
        <item x="1355"/>
        <item x="1358"/>
        <item x="1359"/>
        <item x="1361"/>
        <item x="1363"/>
        <item x="1364"/>
        <item m="1" x="3055"/>
        <item x="1365"/>
        <item x="1367"/>
        <item x="1368"/>
        <item x="1371"/>
        <item x="1373"/>
        <item m="1" x="3555"/>
        <item x="1376"/>
        <item x="1377"/>
        <item x="1378"/>
        <item x="1379"/>
        <item m="1" x="3056"/>
        <item x="1383"/>
        <item x="1385"/>
        <item m="1" x="3256"/>
        <item x="1386"/>
        <item x="1387"/>
        <item x="1388"/>
        <item m="1" x="2739"/>
        <item x="1392"/>
        <item x="1394"/>
        <item x="1395"/>
        <item x="1399"/>
        <item x="13"/>
        <item m="1" x="4026"/>
        <item x="65"/>
        <item m="1" x="3072"/>
        <item m="1" x="3073"/>
        <item m="1" x="3074"/>
        <item m="1" x="3075"/>
        <item x="102"/>
        <item x="103"/>
        <item x="153"/>
        <item x="174"/>
        <item x="211"/>
        <item x="313"/>
        <item x="381"/>
        <item m="1" x="3622"/>
        <item x="415"/>
        <item x="435"/>
        <item x="459"/>
        <item x="603"/>
        <item m="1" x="2603"/>
        <item x="756"/>
        <item x="827"/>
        <item x="1123"/>
        <item m="1" x="3052"/>
        <item x="1278"/>
        <item x="1287"/>
        <item m="1" x="2473"/>
        <item m="1" x="3254"/>
        <item x="1306"/>
        <item x="1308"/>
        <item x="1309"/>
        <item x="1310"/>
        <item x="1311"/>
        <item x="1312"/>
        <item m="1" x="2728"/>
        <item x="1314"/>
        <item x="1315"/>
        <item x="1316"/>
        <item x="1317"/>
        <item x="1325"/>
        <item m="1" x="2476"/>
        <item x="1329"/>
        <item m="1" x="2729"/>
        <item m="1" x="2730"/>
        <item x="1338"/>
        <item x="1344"/>
        <item x="1350"/>
        <item m="1" x="4107"/>
        <item x="1370"/>
        <item m="1" x="2736"/>
        <item m="1" x="4108"/>
        <item x="1375"/>
        <item x="1381"/>
        <item m="1" x="2737"/>
        <item x="1382"/>
        <item x="1384"/>
        <item m="1" x="2738"/>
        <item x="1397"/>
        <item x="1400"/>
        <item x="1401"/>
        <item x="1402"/>
        <item x="1403"/>
        <item x="1404"/>
        <item x="1405"/>
        <item x="1406"/>
        <item m="1" x="3455"/>
        <item m="1" x="2741"/>
        <item m="1" x="2906"/>
        <item x="1407"/>
        <item m="1" x="3257"/>
        <item x="1408"/>
        <item x="1409"/>
        <item x="1411"/>
        <item m="1" x="3258"/>
        <item m="1" x="3259"/>
        <item x="1412"/>
        <item m="1" x="3556"/>
        <item x="1413"/>
        <item x="1415"/>
        <item x="1416"/>
        <item x="1417"/>
        <item m="1" x="2742"/>
        <item x="1418"/>
        <item x="1419"/>
        <item x="1420"/>
        <item x="1421"/>
        <item m="1" x="3260"/>
        <item m="1" x="3261"/>
        <item x="1422"/>
        <item x="1424"/>
        <item x="1427"/>
        <item m="1" x="3057"/>
        <item x="1428"/>
        <item m="1" x="2743"/>
        <item x="1430"/>
        <item x="1433"/>
        <item x="1435"/>
        <item x="1436"/>
        <item x="1437"/>
        <item x="1438"/>
        <item m="1" x="3456"/>
        <item x="1440"/>
        <item m="1" x="2744"/>
        <item m="1" x="2907"/>
        <item m="1" x="2745"/>
        <item x="1447"/>
        <item x="1448"/>
        <item x="1450"/>
        <item m="1" x="2478"/>
        <item x="1451"/>
        <item x="1452"/>
        <item m="1" x="3262"/>
        <item m="1" x="3557"/>
        <item m="1" x="2479"/>
        <item x="1461"/>
        <item m="1" x="2480"/>
        <item x="1466"/>
        <item x="1467"/>
        <item x="8"/>
        <item x="83"/>
        <item x="85"/>
        <item x="87"/>
        <item m="1" x="3274"/>
        <item x="127"/>
        <item x="130"/>
        <item x="131"/>
        <item m="1" x="3280"/>
        <item m="1" x="3281"/>
        <item m="1" x="3283"/>
        <item m="1" x="3284"/>
        <item m="1" x="3085"/>
        <item x="190"/>
        <item m="1" x="3090"/>
        <item m="1" x="3091"/>
        <item m="1" x="3093"/>
        <item x="199"/>
        <item x="247"/>
        <item m="1" x="3602"/>
        <item m="1" x="3609"/>
        <item m="1" x="3610"/>
        <item m="1" x="3613"/>
        <item x="329"/>
        <item x="351"/>
        <item x="444"/>
        <item x="484"/>
        <item m="1" x="3654"/>
        <item x="566"/>
        <item m="1" x="3512"/>
        <item m="1" x="3515"/>
        <item x="1260"/>
        <item x="1261"/>
        <item x="1264"/>
        <item x="1266"/>
        <item x="1267"/>
        <item x="1268"/>
        <item x="1274"/>
        <item x="1275"/>
        <item x="1276"/>
        <item x="1281"/>
        <item x="1283"/>
        <item x="1289"/>
        <item x="1291"/>
        <item x="1293"/>
        <item x="1294"/>
        <item x="1301"/>
        <item x="1304"/>
        <item x="1305"/>
        <item x="1307"/>
        <item x="1313"/>
        <item x="1321"/>
        <item x="1327"/>
        <item x="1328"/>
        <item x="1331"/>
        <item x="1332"/>
        <item x="1341"/>
        <item x="1342"/>
        <item x="1349"/>
        <item x="1351"/>
        <item x="1354"/>
        <item x="1356"/>
        <item x="1357"/>
        <item x="1360"/>
        <item x="1362"/>
        <item x="1366"/>
        <item x="1369"/>
        <item x="1372"/>
        <item x="1389"/>
        <item x="1390"/>
        <item x="1391"/>
        <item m="1" x="2740"/>
        <item x="1393"/>
        <item x="1396"/>
        <item x="1398"/>
        <item x="1410"/>
        <item x="1414"/>
        <item x="1423"/>
        <item x="1425"/>
        <item x="1426"/>
        <item x="1429"/>
        <item x="1431"/>
        <item x="1439"/>
        <item x="1441"/>
        <item x="1442"/>
        <item x="1444"/>
        <item x="1445"/>
        <item x="1453"/>
        <item x="1454"/>
        <item x="1455"/>
        <item x="1456"/>
        <item x="1457"/>
        <item x="1458"/>
        <item x="1459"/>
        <item x="1460"/>
        <item x="1465"/>
        <item x="1468"/>
        <item x="1469"/>
        <item x="1470"/>
        <item x="1471"/>
        <item x="1473"/>
        <item x="1475"/>
        <item x="1478"/>
        <item x="1479"/>
        <item x="1480"/>
        <item x="1481"/>
        <item x="1482"/>
        <item x="1483"/>
        <item x="1484"/>
        <item x="1485"/>
        <item x="1486"/>
        <item x="1488"/>
        <item x="1489"/>
        <item x="1490"/>
        <item m="1" x="2483"/>
        <item x="1493"/>
        <item x="1498"/>
        <item x="1501"/>
        <item x="1503"/>
        <item x="1504"/>
        <item x="1505"/>
        <item x="1507"/>
        <item x="1509"/>
        <item x="1510"/>
        <item x="1513"/>
        <item x="1515"/>
        <item m="1" x="3058"/>
        <item m="1" x="3059"/>
        <item x="1524"/>
        <item m="1" x="2909"/>
        <item x="1526"/>
        <item x="1528"/>
        <item x="1529"/>
        <item x="1530"/>
        <item x="1531"/>
        <item x="1532"/>
        <item x="18"/>
        <item x="58"/>
        <item x="118"/>
        <item x="169"/>
        <item x="254"/>
        <item m="1" x="3101"/>
        <item x="294"/>
        <item x="307"/>
        <item x="319"/>
        <item m="1" x="3106"/>
        <item x="352"/>
        <item x="382"/>
        <item m="1" x="3479"/>
        <item m="1" x="3480"/>
        <item m="1" x="3485"/>
        <item m="1" x="3486"/>
        <item m="1" x="3487"/>
        <item m="1" x="3350"/>
        <item x="420"/>
        <item x="438"/>
        <item x="439"/>
        <item m="1" x="3122"/>
        <item m="1" x="3123"/>
        <item m="1" x="2557"/>
        <item m="1" x="2954"/>
        <item m="1" x="2955"/>
        <item m="1" x="2365"/>
        <item x="1623"/>
        <item x="513"/>
        <item x="526"/>
        <item x="599"/>
        <item x="722"/>
        <item x="748"/>
        <item m="1" x="2865"/>
        <item m="1" x="3406"/>
        <item x="834"/>
        <item m="1" x="3210"/>
        <item x="859"/>
        <item m="1" x="2424"/>
        <item m="1" x="2425"/>
        <item m="1" x="2426"/>
        <item m="1" x="3010"/>
        <item x="933"/>
        <item x="943"/>
        <item x="962"/>
        <item x="1013"/>
        <item x="1081"/>
        <item m="1" x="3553"/>
        <item x="1487"/>
        <item m="1" x="2750"/>
        <item m="1" x="3263"/>
        <item x="1533"/>
        <item m="1" x="3060"/>
        <item x="1538"/>
        <item m="1" x="2324"/>
        <item m="1" x="3061"/>
        <item x="1539"/>
        <item x="1540"/>
        <item x="1544"/>
        <item x="1553"/>
        <item x="1558"/>
        <item x="1559"/>
        <item x="1562"/>
        <item x="1565"/>
        <item x="1566"/>
        <item x="1567"/>
        <item x="1571"/>
        <item m="1" x="3457"/>
        <item x="1572"/>
        <item m="1" x="2751"/>
        <item x="1577"/>
        <item x="1578"/>
        <item x="1579"/>
        <item x="1580"/>
        <item x="1581"/>
        <item x="1582"/>
        <item x="1585"/>
        <item x="1588"/>
        <item x="1589"/>
        <item x="1594"/>
        <item x="1595"/>
        <item x="1596"/>
        <item m="1" x="3264"/>
        <item x="1597"/>
        <item x="1600"/>
        <item x="1601"/>
        <item x="1602"/>
        <item x="1604"/>
        <item x="1608"/>
        <item x="1610"/>
        <item m="1" x="3265"/>
        <item x="1611"/>
        <item m="1" x="3458"/>
        <item x="1613"/>
        <item x="1617"/>
        <item m="1" x="3064"/>
        <item x="1619"/>
        <item x="1620"/>
        <item x="1624"/>
        <item x="1625"/>
        <item x="1626"/>
        <item x="1628"/>
        <item m="1" x="3558"/>
        <item x="1633"/>
        <item x="1636"/>
        <item m="1" x="3459"/>
        <item x="1637"/>
        <item x="1639"/>
        <item x="1640"/>
        <item m="1" x="3559"/>
        <item x="1644"/>
        <item x="7"/>
        <item m="1" x="3269"/>
        <item x="46"/>
        <item x="47"/>
        <item m="1" x="2917"/>
        <item x="71"/>
        <item x="84"/>
        <item x="86"/>
        <item x="105"/>
        <item x="110"/>
        <item x="122"/>
        <item m="1" x="2334"/>
        <item m="1" x="2335"/>
        <item x="165"/>
        <item x="166"/>
        <item x="168"/>
        <item x="176"/>
        <item x="191"/>
        <item m="1" x="3290"/>
        <item m="1" x="2928"/>
        <item x="220"/>
        <item x="221"/>
        <item x="222"/>
        <item x="223"/>
        <item x="226"/>
        <item x="227"/>
        <item x="228"/>
        <item x="232"/>
        <item x="238"/>
        <item x="251"/>
        <item x="279"/>
        <item x="284"/>
        <item x="304"/>
        <item x="312"/>
        <item m="1" x="3335"/>
        <item x="321"/>
        <item x="323"/>
        <item m="1" x="3105"/>
        <item m="1" x="3107"/>
        <item x="355"/>
        <item x="356"/>
        <item x="357"/>
        <item m="1" x="3113"/>
        <item x="364"/>
        <item x="379"/>
        <item m="1" x="2545"/>
        <item m="1" x="2546"/>
        <item m="1" x="2547"/>
        <item m="1" x="2548"/>
        <item x="394"/>
        <item x="395"/>
        <item x="396"/>
        <item x="401"/>
        <item x="402"/>
        <item x="407"/>
        <item x="417"/>
        <item x="418"/>
        <item x="422"/>
        <item x="423"/>
        <item m="1" x="2552"/>
        <item x="430"/>
        <item x="448"/>
        <item m="1" x="3360"/>
        <item x="465"/>
        <item x="485"/>
        <item x="490"/>
        <item x="505"/>
        <item x="522"/>
        <item x="569"/>
        <item x="734"/>
        <item m="1" x="3397"/>
        <item m="1" x="3400"/>
        <item x="875"/>
        <item x="885"/>
        <item x="887"/>
        <item x="891"/>
        <item x="1116"/>
        <item m="1" x="3448"/>
        <item x="1138"/>
        <item m="1" x="3449"/>
        <item x="1141"/>
        <item x="1165"/>
        <item x="1167"/>
        <item x="1174"/>
        <item x="1204"/>
        <item m="1" x="2465"/>
        <item x="1207"/>
        <item x="1208"/>
        <item x="1223"/>
        <item m="1" x="3451"/>
        <item m="1" x="3452"/>
        <item x="1239"/>
        <item m="1" x="3453"/>
        <item x="1272"/>
        <item x="1290"/>
        <item x="1326"/>
        <item x="1336"/>
        <item x="1339"/>
        <item m="1" x="2477"/>
        <item x="1348"/>
        <item x="1353"/>
        <item x="1374"/>
        <item x="1380"/>
        <item x="1432"/>
        <item x="1434"/>
        <item x="1443"/>
        <item x="1446"/>
        <item x="1449"/>
        <item x="1463"/>
        <item x="1464"/>
        <item x="1477"/>
        <item x="1492"/>
        <item x="1520"/>
        <item x="1548"/>
        <item x="1551"/>
        <item x="1552"/>
        <item x="1554"/>
        <item x="1557"/>
        <item x="1563"/>
        <item x="1575"/>
        <item x="1576"/>
        <item m="1" x="2485"/>
        <item m="1" x="3062"/>
        <item m="1" x="3063"/>
        <item x="1587"/>
        <item x="1598"/>
        <item x="1603"/>
        <item x="1606"/>
        <item x="1609"/>
        <item x="1614"/>
        <item x="1629"/>
        <item m="1" x="3065"/>
        <item x="1635"/>
        <item m="1" x="3066"/>
        <item m="1" x="3067"/>
        <item x="1642"/>
        <item x="1643"/>
        <item x="1645"/>
        <item x="1647"/>
        <item x="1648"/>
        <item x="1649"/>
        <item m="1" x="3068"/>
        <item x="1650"/>
        <item x="1651"/>
        <item x="1652"/>
        <item x="1653"/>
        <item x="1655"/>
        <item x="1657"/>
        <item x="1658"/>
        <item x="1661"/>
        <item x="1662"/>
        <item x="1663"/>
        <item x="1664"/>
        <item x="1665"/>
        <item m="1" x="2752"/>
        <item m="1" x="2487"/>
        <item m="1" x="2488"/>
        <item x="1667"/>
        <item m="1" x="2489"/>
        <item x="1669"/>
        <item x="1670"/>
        <item x="1672"/>
        <item x="1673"/>
        <item x="1674"/>
        <item m="1" x="2490"/>
        <item x="1676"/>
        <item x="1678"/>
        <item x="1679"/>
        <item x="1681"/>
        <item x="1682"/>
        <item x="1684"/>
        <item x="1687"/>
        <item x="1689"/>
        <item x="1691"/>
        <item m="1" x="3266"/>
        <item x="1692"/>
        <item x="1693"/>
        <item x="1694"/>
        <item x="1695"/>
        <item x="1696"/>
        <item x="1698"/>
        <item x="1699"/>
        <item m="1" x="2910"/>
        <item x="1700"/>
        <item x="1702"/>
        <item x="1703"/>
        <item x="1711"/>
        <item m="1" x="2761"/>
        <item x="50"/>
        <item x="60"/>
        <item x="93"/>
        <item x="111"/>
        <item x="125"/>
        <item x="134"/>
        <item x="135"/>
        <item x="173"/>
        <item x="198"/>
        <item x="200"/>
        <item x="201"/>
        <item x="218"/>
        <item x="244"/>
        <item m="1" x="2778"/>
        <item m="1" x="3102"/>
        <item x="302"/>
        <item x="339"/>
        <item x="414"/>
        <item x="416"/>
        <item x="533"/>
        <item x="557"/>
        <item m="1" x="2598"/>
        <item m="1" x="2599"/>
        <item m="1" x="2601"/>
        <item x="725"/>
        <item x="739"/>
        <item x="831"/>
        <item x="897"/>
        <item x="930"/>
        <item x="942"/>
        <item x="1212"/>
        <item x="1213"/>
        <item x="1214"/>
        <item x="1215"/>
        <item x="1216"/>
        <item x="1217"/>
        <item x="1218"/>
        <item x="1219"/>
        <item x="1491"/>
        <item x="1495"/>
        <item m="1" x="2908"/>
        <item x="1499"/>
        <item x="1502"/>
        <item x="1506"/>
        <item x="1508"/>
        <item x="1512"/>
        <item x="1514"/>
        <item x="1516"/>
        <item x="1517"/>
        <item x="1518"/>
        <item x="1519"/>
        <item x="1521"/>
        <item x="1522"/>
        <item x="1523"/>
        <item x="1525"/>
        <item x="1535"/>
        <item x="1537"/>
        <item x="1542"/>
        <item x="1549"/>
        <item x="1555"/>
        <item x="1561"/>
        <item x="1569"/>
        <item x="1570"/>
        <item x="1573"/>
        <item x="1574"/>
        <item x="1583"/>
        <item x="1593"/>
        <item x="1599"/>
        <item x="1605"/>
        <item x="1607"/>
        <item x="1615"/>
        <item x="1616"/>
        <item x="1618"/>
        <item x="1621"/>
        <item x="1622"/>
        <item x="1630"/>
        <item x="1631"/>
        <item x="1632"/>
        <item x="1634"/>
        <item x="1646"/>
        <item x="1688"/>
        <item x="1697"/>
        <item x="1704"/>
        <item x="1705"/>
        <item x="1706"/>
        <item x="1707"/>
        <item x="1712"/>
        <item x="1713"/>
        <item x="1714"/>
        <item x="1715"/>
        <item x="1716"/>
        <item x="1718"/>
        <item x="1719"/>
        <item x="1720"/>
        <item x="1721"/>
        <item x="1722"/>
        <item x="1723"/>
        <item x="1724"/>
        <item x="1725"/>
        <item m="1" x="2753"/>
        <item x="1726"/>
        <item x="1727"/>
        <item x="1728"/>
        <item x="1729"/>
        <item x="1730"/>
        <item x="1734"/>
        <item x="1735"/>
        <item x="1736"/>
        <item x="1737"/>
        <item x="1738"/>
        <item x="1740"/>
        <item x="1741"/>
        <item x="1743"/>
        <item x="1744"/>
        <item x="1745"/>
        <item x="1746"/>
        <item x="1747"/>
        <item x="1748"/>
        <item x="1749"/>
        <item m="1" x="2754"/>
        <item x="1751"/>
        <item x="1752"/>
        <item x="1755"/>
        <item x="1757"/>
        <item x="1759"/>
        <item x="1760"/>
        <item x="1761"/>
        <item x="1762"/>
        <item m="1" x="3267"/>
        <item x="1763"/>
        <item x="1764"/>
        <item x="1766"/>
        <item x="1767"/>
        <item x="1768"/>
        <item x="1769"/>
        <item x="1770"/>
        <item x="1771"/>
        <item x="1772"/>
        <item x="1773"/>
        <item x="1774"/>
        <item x="1775"/>
        <item x="1777"/>
        <item x="1778"/>
        <item x="1779"/>
        <item x="1781"/>
        <item x="1785"/>
        <item x="1786"/>
        <item x="1787"/>
        <item x="1788"/>
        <item x="1789"/>
        <item x="1790"/>
        <item x="1792"/>
        <item x="1793"/>
        <item x="1794"/>
        <item x="1795"/>
        <item x="1796"/>
        <item x="1797"/>
        <item x="1798"/>
        <item x="1799"/>
        <item x="1800"/>
        <item x="1802"/>
        <item x="1803"/>
        <item x="1804"/>
        <item x="1805"/>
        <item x="1806"/>
        <item x="1807"/>
        <item x="1808"/>
        <item x="1809"/>
        <item x="1810"/>
        <item x="1812"/>
        <item x="1813"/>
        <item m="1" x="2755"/>
        <item x="1814"/>
        <item x="24"/>
        <item x="36"/>
        <item x="37"/>
        <item x="38"/>
        <item x="40"/>
        <item x="42"/>
        <item x="52"/>
        <item x="56"/>
        <item x="59"/>
        <item x="66"/>
        <item x="77"/>
        <item x="79"/>
        <item x="81"/>
        <item m="1" x="2331"/>
        <item x="104"/>
        <item x="113"/>
        <item x="114"/>
        <item x="120"/>
        <item x="128"/>
        <item x="159"/>
        <item x="160"/>
        <item x="162"/>
        <item x="177"/>
        <item x="181"/>
        <item x="186"/>
        <item x="192"/>
        <item m="1" x="2517"/>
        <item x="202"/>
        <item m="1" x="2518"/>
        <item m="1" x="2776"/>
        <item x="236"/>
        <item x="237"/>
        <item x="239"/>
        <item m="1" x="2779"/>
        <item m="1" x="2780"/>
        <item m="1" x="2781"/>
        <item x="263"/>
        <item m="1" x="2782"/>
        <item x="286"/>
        <item x="288"/>
        <item x="289"/>
        <item x="291"/>
        <item x="292"/>
        <item m="1" x="2784"/>
        <item m="1" x="2785"/>
        <item x="315"/>
        <item x="317"/>
        <item x="327"/>
        <item x="331"/>
        <item x="332"/>
        <item m="1" x="2788"/>
        <item x="358"/>
        <item x="360"/>
        <item x="361"/>
        <item x="366"/>
        <item x="369"/>
        <item x="373"/>
        <item x="385"/>
        <item x="386"/>
        <item x="388"/>
        <item x="389"/>
        <item x="390"/>
        <item x="398"/>
        <item x="413"/>
        <item x="419"/>
        <item x="440"/>
        <item x="446"/>
        <item x="451"/>
        <item x="466"/>
        <item x="496"/>
        <item x="498"/>
        <item x="506"/>
        <item x="507"/>
        <item x="509"/>
        <item x="531"/>
        <item x="532"/>
        <item x="553"/>
        <item x="558"/>
        <item x="596"/>
        <item x="634"/>
        <item x="635"/>
        <item x="636"/>
        <item x="637"/>
        <item x="638"/>
        <item x="639"/>
        <item x="652"/>
        <item x="749"/>
        <item x="766"/>
        <item x="768"/>
        <item x="788"/>
        <item x="813"/>
        <item x="814"/>
        <item x="815"/>
        <item x="816"/>
        <item m="1" x="2644"/>
        <item x="896"/>
        <item x="1033"/>
        <item x="1153"/>
        <item x="1185"/>
        <item x="1472"/>
        <item x="1474"/>
        <item m="1" x="2746"/>
        <item m="1" x="2747"/>
        <item m="1" x="2481"/>
        <item m="1" x="2482"/>
        <item x="1494"/>
        <item m="1" x="2484"/>
        <item m="1" x="2748"/>
        <item x="1496"/>
        <item x="1497"/>
        <item m="1" x="2749"/>
        <item x="1500"/>
        <item x="1511"/>
        <item x="1527"/>
        <item x="1534"/>
        <item x="1536"/>
        <item x="1541"/>
        <item x="1543"/>
        <item x="1545"/>
        <item x="1546"/>
        <item x="1547"/>
        <item x="1550"/>
        <item x="1556"/>
        <item x="1560"/>
        <item x="1564"/>
        <item x="1568"/>
        <item x="1584"/>
        <item x="1586"/>
        <item x="1590"/>
        <item x="1591"/>
        <item x="1592"/>
        <item x="1612"/>
        <item x="1638"/>
        <item x="1641"/>
        <item x="1654"/>
        <item x="1656"/>
        <item x="1659"/>
        <item x="1660"/>
        <item m="1" x="2486"/>
        <item x="1666"/>
        <item x="1668"/>
        <item x="1671"/>
        <item x="1675"/>
        <item x="1677"/>
        <item x="1680"/>
        <item x="1685"/>
        <item x="1686"/>
        <item x="1690"/>
        <item x="1701"/>
        <item x="1708"/>
        <item x="1709"/>
        <item x="1710"/>
        <item x="1717"/>
        <item x="1731"/>
        <item x="1732"/>
        <item x="1733"/>
        <item x="1739"/>
        <item x="1742"/>
        <item x="1750"/>
        <item x="1753"/>
        <item x="1754"/>
        <item x="1765"/>
        <item m="1" x="2491"/>
        <item x="1776"/>
        <item m="1" x="3069"/>
        <item x="1780"/>
        <item x="1782"/>
        <item x="1783"/>
        <item x="1784"/>
        <item x="1791"/>
        <item x="1801"/>
        <item x="1811"/>
        <item x="1815"/>
        <item x="1816"/>
        <item x="1817"/>
        <item x="1818"/>
        <item x="1821"/>
        <item x="1824"/>
        <item x="1825"/>
        <item x="1826"/>
        <item x="1827"/>
        <item m="1" x="2756"/>
        <item x="1828"/>
        <item x="1829"/>
        <item x="1831"/>
        <item x="1832"/>
        <item x="1833"/>
        <item x="1835"/>
        <item x="1836"/>
        <item x="1837"/>
        <item x="1838"/>
        <item x="1839"/>
        <item x="1840"/>
        <item x="1842"/>
        <item x="1843"/>
        <item x="1844"/>
        <item x="1845"/>
        <item x="1846"/>
        <item x="1847"/>
        <item x="1848"/>
        <item x="1849"/>
        <item x="1851"/>
        <item x="1852"/>
        <item x="1853"/>
        <item x="1854"/>
        <item x="1856"/>
        <item x="1857"/>
        <item x="1858"/>
        <item x="1859"/>
        <item x="1860"/>
        <item x="1861"/>
        <item x="1862"/>
        <item x="1863"/>
        <item x="1865"/>
        <item x="1867"/>
        <item x="1868"/>
        <item x="1869"/>
        <item x="1870"/>
        <item x="1871"/>
        <item x="1872"/>
        <item m="1" x="2492"/>
        <item x="1873"/>
        <item x="1874"/>
        <item x="1875"/>
        <item x="1876"/>
        <item x="1877"/>
        <item x="1879"/>
        <item x="1880"/>
        <item x="1881"/>
        <item x="1882"/>
        <item x="1883"/>
        <item x="1884"/>
        <item x="1886"/>
        <item x="1887"/>
        <item x="1888"/>
        <item x="1889"/>
        <item x="1890"/>
        <item x="1891"/>
        <item x="1892"/>
        <item x="1893"/>
        <item x="1894"/>
        <item x="1895"/>
        <item m="1" x="2757"/>
        <item x="1897"/>
        <item x="1898"/>
        <item x="1899"/>
        <item x="1900"/>
        <item x="1901"/>
        <item x="1902"/>
        <item x="1903"/>
        <item x="1905"/>
        <item x="1906"/>
        <item x="1907"/>
        <item x="1908"/>
        <item x="1909"/>
        <item x="1911"/>
        <item x="1913"/>
        <item x="1914"/>
        <item x="1915"/>
        <item x="1916"/>
        <item x="1917"/>
        <item x="1918"/>
        <item x="1919"/>
        <item x="1920"/>
        <item x="1921"/>
        <item x="1922"/>
        <item m="1" x="2911"/>
        <item x="1923"/>
        <item x="1924"/>
        <item x="1925"/>
        <item x="1927"/>
        <item x="1928"/>
        <item x="1929"/>
        <item x="1931"/>
        <item x="1932"/>
        <item x="1934"/>
        <item x="1935"/>
        <item x="1940"/>
        <item x="1941"/>
        <item x="22"/>
        <item x="112"/>
        <item x="142"/>
        <item x="167"/>
        <item x="205"/>
        <item x="206"/>
        <item x="208"/>
        <item x="213"/>
        <item x="270"/>
        <item x="325"/>
        <item m="1" x="2354"/>
        <item m="1" x="2787"/>
        <item x="353"/>
        <item m="1" x="2541"/>
        <item x="363"/>
        <item x="378"/>
        <item x="392"/>
        <item x="399"/>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554"/>
        <item m="1" x="2818"/>
        <item m="1" x="2819"/>
        <item m="1" x="2820"/>
        <item m="1" x="2821"/>
        <item m="1" x="2822"/>
        <item m="1" x="2823"/>
        <item m="1" x="2824"/>
        <item x="453"/>
        <item x="456"/>
        <item x="520"/>
        <item x="591"/>
        <item x="610"/>
        <item x="941"/>
        <item x="1017"/>
        <item x="1049"/>
        <item x="1683"/>
        <item x="1756"/>
        <item x="1758"/>
        <item x="1864"/>
        <item x="1936"/>
        <item x="1943"/>
        <item x="1944"/>
        <item x="1945"/>
        <item x="1946"/>
        <item x="1947"/>
        <item x="1948"/>
        <item x="1949"/>
        <item x="1950"/>
        <item x="1951"/>
        <item x="1952"/>
        <item x="1954"/>
        <item x="1955"/>
        <item x="1956"/>
        <item x="1957"/>
        <item x="1958"/>
        <item x="1960"/>
        <item x="1966"/>
        <item x="1967"/>
        <item x="1971"/>
        <item x="1972"/>
        <item x="1974"/>
        <item x="1975"/>
        <item x="1978"/>
        <item x="1979"/>
        <item x="1982"/>
        <item x="1983"/>
        <item x="1984"/>
        <item x="1986"/>
        <item x="1989"/>
        <item x="1990"/>
        <item x="1991"/>
        <item x="1993"/>
        <item x="1995"/>
        <item x="1998"/>
        <item x="1999"/>
        <item x="2000"/>
        <item x="2001"/>
        <item x="2002"/>
        <item x="2004"/>
        <item x="2005"/>
        <item x="2006"/>
        <item x="2007"/>
        <item x="2008"/>
        <item x="2009"/>
        <item m="1" x="2758"/>
        <item x="2011"/>
        <item x="2012"/>
        <item x="2013"/>
        <item x="2014"/>
        <item x="2016"/>
        <item x="2017"/>
        <item m="1" x="2912"/>
        <item x="2019"/>
        <item x="2021"/>
        <item x="2023"/>
        <item x="2024"/>
        <item x="2025"/>
        <item x="2026"/>
        <item x="2027"/>
        <item x="2032"/>
        <item x="2033"/>
        <item x="2034"/>
        <item x="2035"/>
        <item x="2036"/>
        <item x="2038"/>
        <item x="35"/>
        <item x="48"/>
        <item x="70"/>
        <item x="90"/>
        <item x="107"/>
        <item x="144"/>
        <item x="148"/>
        <item x="214"/>
        <item x="215"/>
        <item x="216"/>
        <item x="217"/>
        <item m="1" x="2523"/>
        <item x="261"/>
        <item m="1" x="2529"/>
        <item m="1" x="2530"/>
        <item x="273"/>
        <item m="1" x="2537"/>
        <item m="1" x="2538"/>
        <item x="433"/>
        <item x="441"/>
        <item m="1" x="2563"/>
        <item x="501"/>
        <item x="511"/>
        <item x="512"/>
        <item x="1048"/>
        <item x="1093"/>
        <item x="1230"/>
        <item x="1819"/>
        <item x="1823"/>
        <item x="1830"/>
        <item x="1834"/>
        <item x="1841"/>
        <item x="1850"/>
        <item x="1855"/>
        <item x="1878"/>
        <item x="1885"/>
        <item x="1896"/>
        <item x="1930"/>
        <item x="1933"/>
        <item x="1937"/>
        <item x="1939"/>
        <item x="1942"/>
        <item x="1953"/>
        <item x="1977"/>
        <item x="1981"/>
        <item x="1985"/>
        <item x="1987"/>
        <item x="1992"/>
        <item x="1994"/>
        <item x="1996"/>
        <item x="1997"/>
        <item x="2003"/>
        <item x="2010"/>
        <item x="2015"/>
        <item x="2018"/>
        <item x="2029"/>
        <item x="2030"/>
        <item x="2037"/>
        <item x="2040"/>
        <item x="2041"/>
        <item x="2042"/>
        <item x="2043"/>
        <item x="2045"/>
        <item x="2046"/>
        <item x="2047"/>
        <item x="2048"/>
        <item x="2049"/>
        <item x="2052"/>
        <item x="2053"/>
        <item x="2055"/>
        <item x="2056"/>
        <item x="2057"/>
        <item x="2058"/>
        <item x="2059"/>
        <item x="2060"/>
        <item x="2061"/>
        <item x="2062"/>
        <item x="2064"/>
        <item x="2065"/>
        <item x="2066"/>
        <item x="2067"/>
        <item x="2069"/>
        <item x="2070"/>
        <item x="2072"/>
        <item m="1" x="2759"/>
        <item x="2074"/>
        <item x="2075"/>
        <item x="2076"/>
        <item x="2077"/>
        <item x="2078"/>
        <item x="2079"/>
        <item x="2080"/>
        <item x="2081"/>
        <item x="2082"/>
        <item x="2083"/>
        <item x="2084"/>
        <item x="2085"/>
        <item x="2086"/>
        <item x="2087"/>
        <item x="2088"/>
        <item x="2089"/>
        <item x="2090"/>
        <item x="2091"/>
        <item x="2092"/>
        <item x="2093"/>
        <item x="2094"/>
        <item x="9"/>
        <item x="10"/>
        <item x="11"/>
        <item x="16"/>
        <item x="26"/>
        <item x="44"/>
        <item x="67"/>
        <item x="73"/>
        <item x="74"/>
        <item x="75"/>
        <item x="88"/>
        <item x="99"/>
        <item x="101"/>
        <item x="106"/>
        <item x="121"/>
        <item x="132"/>
        <item x="139"/>
        <item x="141"/>
        <item x="143"/>
        <item x="152"/>
        <item x="155"/>
        <item x="178"/>
        <item x="180"/>
        <item x="182"/>
        <item x="210"/>
        <item x="256"/>
        <item x="258"/>
        <item x="266"/>
        <item x="271"/>
        <item x="281"/>
        <item x="283"/>
        <item x="285"/>
        <item x="287"/>
        <item x="298"/>
        <item x="306"/>
        <item x="311"/>
        <item x="336"/>
        <item x="337"/>
        <item x="338"/>
        <item x="349"/>
        <item x="350"/>
        <item x="375"/>
        <item x="410"/>
        <item x="421"/>
        <item x="432"/>
        <item x="436"/>
        <item x="442"/>
        <item m="1" x="2360"/>
        <item m="1" x="2361"/>
        <item x="462"/>
        <item x="468"/>
        <item x="469"/>
        <item x="470"/>
        <item x="488"/>
        <item x="514"/>
        <item x="529"/>
        <item x="539"/>
        <item x="545"/>
        <item m="1" x="2366"/>
        <item x="559"/>
        <item x="571"/>
        <item x="604"/>
        <item x="819"/>
        <item x="1129"/>
        <item x="1132"/>
        <item x="1133"/>
        <item x="1150"/>
        <item x="1269"/>
        <item x="1284"/>
        <item x="1286"/>
        <item x="1820"/>
        <item x="1822"/>
        <item x="1866"/>
        <item x="1904"/>
        <item x="1910"/>
        <item x="1912"/>
        <item x="1926"/>
        <item x="1938"/>
        <item x="1959"/>
        <item x="1961"/>
        <item x="1962"/>
        <item x="1963"/>
        <item x="1964"/>
        <item x="1965"/>
        <item x="1968"/>
        <item x="1969"/>
        <item x="1970"/>
        <item x="1973"/>
        <item x="1976"/>
        <item x="1980"/>
        <item x="1988"/>
        <item x="2020"/>
        <item x="2022"/>
        <item x="2028"/>
        <item x="2031"/>
        <item x="2039"/>
        <item x="2044"/>
        <item x="2050"/>
        <item x="2051"/>
        <item x="2054"/>
        <item x="2063"/>
        <item x="2068"/>
        <item x="2071"/>
        <item x="2073"/>
        <item x="2095"/>
        <item x="2096"/>
        <item x="2097"/>
        <item x="2098"/>
        <item x="2099"/>
        <item x="2100"/>
        <item x="2101"/>
        <item x="2102"/>
        <item x="2103"/>
        <item x="2104"/>
        <item x="2105"/>
        <item x="2106"/>
        <item x="2107"/>
        <item x="2108"/>
        <item x="2110"/>
        <item x="2112"/>
        <item x="2114"/>
        <item x="2115"/>
        <item x="2117"/>
        <item x="2118"/>
        <item x="2119"/>
        <item x="2120"/>
        <item x="2121"/>
        <item x="2122"/>
        <item x="2124"/>
        <item x="2125"/>
        <item x="2126"/>
        <item x="2127"/>
        <item x="2128"/>
        <item x="2130"/>
        <item x="2132"/>
        <item x="2133"/>
        <item x="2134"/>
        <item x="2135"/>
        <item x="2137"/>
        <item x="2139"/>
        <item x="2140"/>
        <item x="2141"/>
        <item x="2143"/>
        <item x="2144"/>
        <item x="2145"/>
        <item x="2146"/>
        <item x="2147"/>
        <item x="2148"/>
        <item x="2150"/>
        <item x="2151"/>
        <item x="2152"/>
        <item x="2153"/>
        <item x="2155"/>
        <item x="2156"/>
        <item x="2157"/>
        <item x="2158"/>
        <item x="2159"/>
        <item x="2160"/>
        <item x="2161"/>
        <item x="2164"/>
        <item x="2165"/>
        <item x="2166"/>
        <item x="2167"/>
        <item x="2169"/>
        <item x="2170"/>
        <item x="2171"/>
        <item x="2172"/>
        <item x="2174"/>
        <item x="2175"/>
        <item x="2177"/>
        <item x="2178"/>
        <item x="2179"/>
        <item x="2180"/>
        <item x="2181"/>
        <item x="2182"/>
        <item x="2184"/>
        <item x="2185"/>
        <item m="1" x="2493"/>
        <item x="2186"/>
        <item x="2188"/>
        <item x="2189"/>
        <item x="2190"/>
        <item x="2192"/>
        <item x="2193"/>
        <item x="2194"/>
        <item x="2195"/>
        <item x="2196"/>
        <item x="2197"/>
        <item x="2198"/>
        <item x="2199"/>
        <item x="2200"/>
        <item x="2201"/>
        <item x="2202"/>
        <item x="2203"/>
        <item x="2204"/>
        <item x="2205"/>
        <item x="2206"/>
        <item x="2207"/>
        <item x="2208"/>
        <item x="2209"/>
        <item x="1"/>
        <item x="3"/>
        <item x="4"/>
        <item x="5"/>
        <item x="14"/>
        <item x="15"/>
        <item x="41"/>
        <item x="54"/>
        <item x="78"/>
        <item x="82"/>
        <item x="100"/>
        <item x="126"/>
        <item x="133"/>
        <item x="136"/>
        <item x="137"/>
        <item x="138"/>
        <item x="179"/>
        <item x="183"/>
        <item x="195"/>
        <item x="196"/>
        <item x="343"/>
        <item x="370"/>
        <item x="426"/>
        <item x="447"/>
        <item x="562"/>
        <item x="588"/>
        <item x="741"/>
        <item x="780"/>
        <item x="936"/>
        <item x="1072"/>
        <item x="1145"/>
        <item x="1462"/>
        <item x="1476"/>
        <item x="1627"/>
        <item m="1" x="2325"/>
        <item x="2109"/>
        <item x="2111"/>
        <item x="2113"/>
        <item x="2116"/>
        <item x="2123"/>
        <item x="2129"/>
        <item x="2131"/>
        <item x="2136"/>
        <item x="2138"/>
        <item x="2142"/>
        <item x="2149"/>
        <item x="2154"/>
        <item x="2162"/>
        <item m="1" x="2326"/>
        <item x="2163"/>
        <item m="1" x="2327"/>
        <item x="2168"/>
        <item x="2173"/>
        <item x="2176"/>
        <item x="2183"/>
        <item x="2187"/>
        <item x="2191"/>
        <item x="2210"/>
        <item x="2211"/>
        <item x="2212"/>
        <item x="2213"/>
        <item x="2214"/>
        <item x="2215"/>
        <item x="2216"/>
        <item x="2217"/>
        <item x="2218"/>
        <item x="2219"/>
        <item x="2220"/>
        <item x="2221"/>
        <item x="2222"/>
        <item x="2223"/>
        <item x="2224"/>
        <item x="2225"/>
        <item x="2226"/>
        <item x="2227"/>
        <item x="2228"/>
        <item x="2229"/>
        <item m="1" x="2328"/>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8"/>
        <item x="2259"/>
        <item x="2260"/>
        <item x="2261"/>
        <item x="2262"/>
        <item x="2263"/>
        <item x="2264"/>
        <item x="2265"/>
        <item x="2266"/>
        <item x="2267"/>
        <item x="2268"/>
        <item x="2269"/>
        <item x="2270"/>
        <item x="2271"/>
        <item x="2272"/>
        <item x="2273"/>
        <item x="2274"/>
        <item x="2275"/>
        <item x="2276"/>
        <item x="2277"/>
        <item x="2278"/>
        <item x="2279"/>
        <item x="197"/>
        <item x="274"/>
        <item x="403"/>
        <item x="666"/>
        <item x="742"/>
        <item x="1151"/>
        <item x="1292"/>
        <item x="2257"/>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000">
        <item m="1" x="7402"/>
        <item m="1" x="7172"/>
        <item m="1" x="4969"/>
        <item m="1" x="5311"/>
        <item m="1" x="5328"/>
        <item m="1" x="3957"/>
        <item m="1" x="4156"/>
        <item m="1" x="4554"/>
        <item m="1" x="3430"/>
        <item m="1" x="7905"/>
        <item x="1358"/>
        <item x="331"/>
        <item m="1" x="4424"/>
        <item x="220"/>
        <item m="1" x="5145"/>
        <item m="1" x="7817"/>
        <item m="1" x="6807"/>
        <item m="1" x="7085"/>
        <item m="1" x="6424"/>
        <item m="1" x="6425"/>
        <item m="1" x="7087"/>
        <item m="1" x="6814"/>
        <item x="169"/>
        <item m="1" x="2519"/>
        <item m="1" x="3823"/>
        <item m="1" x="7831"/>
        <item m="1" x="7410"/>
        <item m="1" x="5800"/>
        <item m="1" x="7834"/>
        <item m="1" x="7877"/>
        <item m="1" x="7879"/>
        <item m="1" x="7880"/>
        <item x="158"/>
        <item m="1" x="5002"/>
        <item m="1" x="7833"/>
        <item x="229"/>
        <item x="230"/>
        <item m="1" x="6830"/>
        <item m="1" x="7551"/>
        <item m="1" x="7425"/>
        <item m="1" x="6430"/>
        <item x="234"/>
        <item m="1" x="7529"/>
        <item m="1" x="6831"/>
        <item m="1" x="3992"/>
        <item m="1" x="6832"/>
        <item m="1" x="6682"/>
        <item m="1" x="3064"/>
        <item m="1" x="7417"/>
        <item m="1" x="5153"/>
        <item m="1" x="4981"/>
        <item m="1" x="4823"/>
        <item m="1" x="7357"/>
        <item m="1" x="3793"/>
        <item x="878"/>
        <item m="1" x="4168"/>
        <item m="1" x="3794"/>
        <item m="1" x="7552"/>
        <item m="1" x="7553"/>
        <item x="249"/>
        <item m="1" x="7419"/>
        <item m="1" x="7884"/>
        <item m="1" x="5343"/>
        <item x="250"/>
        <item m="1" x="3795"/>
        <item m="1" x="5333"/>
        <item m="1" x="3964"/>
        <item m="1" x="2557"/>
        <item m="1" x="7091"/>
        <item m="1" x="6001"/>
        <item m="1" x="7421"/>
        <item m="1" x="5154"/>
        <item m="1" x="4983"/>
        <item m="1" x="3150"/>
        <item m="1" x="4087"/>
        <item m="1" x="5599"/>
        <item m="1" x="3237"/>
        <item m="1" x="3437"/>
        <item m="1" x="7930"/>
        <item m="1" x="7947"/>
        <item x="387"/>
        <item m="1" x="3910"/>
        <item m="1" x="6794"/>
        <item m="1" x="6419"/>
        <item m="1" x="6822"/>
        <item m="1" x="6834"/>
        <item m="1" x="3797"/>
        <item m="1" x="7179"/>
        <item m="1" x="3798"/>
        <item m="1" x="2528"/>
        <item m="1" x="2529"/>
        <item m="1" x="5757"/>
        <item m="1" x="5532"/>
        <item m="1" x="7365"/>
        <item m="1" x="6463"/>
        <item m="1" x="4491"/>
        <item m="1" x="6466"/>
        <item m="1" x="4463"/>
        <item m="1" x="6819"/>
        <item m="1" x="7557"/>
        <item m="1" x="6810"/>
        <item m="1" x="4986"/>
        <item x="662"/>
        <item m="1" x="7824"/>
        <item x="1506"/>
        <item m="1" x="3800"/>
        <item m="1" x="2531"/>
        <item m="1" x="6434"/>
        <item m="1" x="3822"/>
        <item m="1" x="5995"/>
        <item m="1" x="7423"/>
        <item m="1" x="7424"/>
        <item m="1" x="7346"/>
        <item m="1" x="4479"/>
        <item m="1" x="7566"/>
        <item m="1" x="6460"/>
        <item m="1" x="4452"/>
        <item m="1" x="4281"/>
        <item m="1" x="3238"/>
        <item m="1" x="7733"/>
        <item m="1" x="4826"/>
        <item m="1" x="5797"/>
        <item m="1" x="5524"/>
        <item x="274"/>
        <item m="1" x="5005"/>
        <item m="1" x="6618"/>
        <item m="1" x="6725"/>
        <item x="129"/>
        <item m="1" x="4732"/>
        <item m="1" x="7175"/>
        <item m="1" x="6435"/>
        <item m="1" x="3801"/>
        <item m="1" x="5759"/>
        <item m="1" x="6837"/>
        <item x="277"/>
        <item m="1" x="4480"/>
        <item m="1" x="7253"/>
        <item m="1" x="4481"/>
        <item m="1" x="2774"/>
        <item m="1" x="4482"/>
        <item m="1" x="7886"/>
        <item m="1" x="3442"/>
        <item x="279"/>
        <item m="1" x="6220"/>
        <item m="1" x="2532"/>
        <item x="530"/>
        <item m="1" x="7094"/>
        <item m="1" x="7532"/>
        <item m="1" x="5515"/>
        <item m="1" x="6684"/>
        <item m="1" x="2779"/>
        <item m="1" x="6811"/>
        <item m="1" x="5605"/>
        <item m="1" x="7092"/>
        <item x="284"/>
        <item m="1" x="3067"/>
        <item m="1" x="5761"/>
        <item x="289"/>
        <item m="1" x="7274"/>
        <item m="1" x="5489"/>
        <item m="1" x="7669"/>
        <item m="1" x="6429"/>
        <item m="1" x="5391"/>
        <item x="295"/>
        <item m="1" x="4093"/>
        <item m="1" x="4483"/>
        <item x="297"/>
        <item m="1" x="7180"/>
        <item m="1" x="7428"/>
        <item m="1" x="7535"/>
        <item m="1" x="7181"/>
        <item m="1" x="4538"/>
        <item m="1" x="7182"/>
        <item m="1" x="6844"/>
        <item m="1" x="3242"/>
        <item m="1" x="7888"/>
        <item x="1283"/>
        <item x="298"/>
        <item m="1" x="5348"/>
        <item m="1" x="2518"/>
        <item x="292"/>
        <item m="1" x="4829"/>
        <item m="1" x="7195"/>
        <item m="1" x="6839"/>
        <item m="1" x="4484"/>
        <item m="1" x="6840"/>
        <item m="1" x="6841"/>
        <item m="1" x="4988"/>
        <item m="1" x="5765"/>
        <item m="1" x="5290"/>
        <item m="1" x="5766"/>
        <item m="1" x="5350"/>
        <item m="1" x="6842"/>
        <item m="1" x="6440"/>
        <item m="1" x="7166"/>
        <item m="1" x="7710"/>
        <item x="312"/>
        <item m="1" x="7429"/>
        <item m="1" x="6704"/>
        <item m="1" x="4965"/>
        <item m="1" x="2761"/>
        <item m="1" x="5519"/>
        <item m="1" x="5523"/>
        <item m="1" x="3068"/>
        <item m="1" x="7558"/>
        <item m="1" x="4486"/>
        <item x="316"/>
        <item m="1" x="7734"/>
        <item m="1" x="7192"/>
        <item m="1" x="7559"/>
        <item x="317"/>
        <item x="1947"/>
        <item x="318"/>
        <item x="1456"/>
        <item m="1" x="4326"/>
        <item m="1" x="5988"/>
        <item m="1" x="6843"/>
        <item m="1" x="4813"/>
        <item x="176"/>
        <item m="1" x="4828"/>
        <item m="1" x="4987"/>
        <item m="1" x="7889"/>
        <item m="1" x="5112"/>
        <item m="1" x="5608"/>
        <item m="1" x="5769"/>
        <item m="1" x="3538"/>
        <item m="1" x="7431"/>
        <item m="1" x="6630"/>
        <item m="1" x="7560"/>
        <item m="1" x="5376"/>
        <item m="1" x="7801"/>
        <item m="1" x="2329"/>
        <item x="93"/>
        <item m="1" x="5590"/>
        <item x="180"/>
        <item m="1" x="3222"/>
        <item m="1" x="6144"/>
        <item m="1" x="2533"/>
        <item m="1" x="6685"/>
        <item m="1" x="5770"/>
        <item m="1" x="7891"/>
        <item x="322"/>
        <item m="1" x="7561"/>
        <item m="1" x="2353"/>
        <item m="1" x="3071"/>
        <item m="1" x="7633"/>
        <item m="1" x="2777"/>
        <item m="1" x="5353"/>
        <item m="1" x="3953"/>
        <item m="1" x="7183"/>
        <item m="1" x="7432"/>
        <item m="1" x="7433"/>
        <item m="1" x="3578"/>
        <item m="1" x="7486"/>
        <item m="1" x="2569"/>
        <item m="1" x="7186"/>
        <item x="332"/>
        <item m="1" x="6019"/>
        <item m="1" x="3985"/>
        <item m="1" x="7086"/>
        <item m="1" x="3965"/>
        <item m="1" x="7634"/>
        <item m="1" x="7286"/>
        <item m="1" x="7187"/>
        <item m="1" x="3839"/>
        <item m="1" x="7893"/>
        <item m="1" x="7894"/>
        <item x="841"/>
        <item m="1" x="3846"/>
        <item x="39"/>
        <item m="1" x="2499"/>
        <item m="1" x="4276"/>
        <item x="145"/>
        <item x="175"/>
        <item m="1" x="2534"/>
        <item m="1" x="2355"/>
        <item m="1" x="7892"/>
        <item m="1" x="7622"/>
        <item x="1745"/>
        <item m="1" x="4488"/>
        <item m="1" x="4427"/>
        <item m="1" x="7631"/>
        <item m="1" x="7627"/>
        <item m="1" x="4490"/>
        <item x="337"/>
        <item m="1" x="7093"/>
        <item m="1" x="7895"/>
        <item m="1" x="3805"/>
        <item m="1" x="3806"/>
        <item m="1" x="7896"/>
        <item x="487"/>
        <item m="1" x="7760"/>
        <item m="1" x="6596"/>
        <item m="1" x="6427"/>
        <item m="1" x="5786"/>
        <item m="1" x="3539"/>
        <item x="342"/>
        <item m="1" x="7435"/>
        <item m="1" x="7393"/>
        <item m="1" x="5587"/>
        <item m="1" x="6946"/>
        <item m="1" x="4294"/>
        <item m="1" x="5611"/>
        <item m="1" x="6916"/>
        <item m="1" x="6441"/>
        <item m="1" x="6504"/>
        <item m="1" x="7898"/>
        <item m="1" x="4041"/>
        <item m="1" x="7562"/>
        <item m="1" x="5355"/>
        <item x="347"/>
        <item m="1" x="3682"/>
        <item m="1" x="7900"/>
        <item m="1" x="7736"/>
        <item m="1" x="2536"/>
        <item m="1" x="7563"/>
        <item m="1" x="6863"/>
        <item m="1" x="7737"/>
        <item m="1" x="2537"/>
        <item m="1" x="7436"/>
        <item x="543"/>
        <item m="1" x="7437"/>
        <item m="1" x="5162"/>
        <item m="1" x="7564"/>
        <item m="1" x="7537"/>
        <item m="1" x="4966"/>
        <item m="1" x="4413"/>
        <item m="1" x="4602"/>
        <item x="1128"/>
        <item x="354"/>
        <item m="1" x="5771"/>
        <item m="1" x="6846"/>
        <item m="1" x="4405"/>
        <item x="356"/>
        <item m="1" x="7188"/>
        <item m="1" x="7189"/>
        <item m="1" x="7438"/>
        <item m="1" x="7565"/>
        <item m="1" x="3807"/>
        <item m="1" x="7359"/>
        <item m="1" x="4492"/>
        <item m="1" x="7724"/>
        <item m="1" x="3069"/>
        <item m="1" x="7190"/>
        <item m="1" x="6518"/>
        <item m="1" x="2358"/>
        <item x="1780"/>
        <item m="1" x="7439"/>
        <item m="1" x="2368"/>
        <item m="1" x="7901"/>
        <item m="1" x="7095"/>
        <item m="1" x="3810"/>
        <item m="1" x="7902"/>
        <item m="1" x="7360"/>
        <item x="8"/>
        <item m="1" x="5326"/>
        <item m="1" x="2331"/>
        <item m="1" x="7530"/>
        <item x="163"/>
        <item m="1" x="2763"/>
        <item m="1" x="7890"/>
        <item m="1" x="7480"/>
        <item x="346"/>
        <item m="1" x="7637"/>
        <item m="1" x="6845"/>
        <item x="456"/>
        <item m="1" x="5356"/>
        <item m="1" x="7636"/>
        <item m="1" x="7979"/>
        <item m="1" x="5612"/>
        <item m="1" x="7098"/>
        <item m="1" x="2780"/>
        <item m="1" x="5682"/>
        <item m="1" x="7044"/>
        <item m="1" x="7617"/>
        <item m="1" x="5525"/>
        <item x="367"/>
        <item m="1" x="6905"/>
        <item m="1" x="6406"/>
        <item m="1" x="4455"/>
        <item m="1" x="5742"/>
        <item m="1" x="7534"/>
        <item m="1" x="6804"/>
        <item x="149"/>
        <item m="1" x="5150"/>
        <item m="1" x="2357"/>
        <item m="1" x="7897"/>
        <item m="1" x="4200"/>
        <item m="1" x="4295"/>
        <item m="1" x="3811"/>
        <item m="1" x="6096"/>
        <item m="1" x="2467"/>
        <item m="1" x="3246"/>
        <item m="1" x="6703"/>
        <item m="1" x="7096"/>
        <item m="1" x="7903"/>
        <item m="1" x="7567"/>
        <item m="1" x="6849"/>
        <item m="1" x="3202"/>
        <item x="64"/>
        <item m="1" x="7434"/>
        <item m="1" x="6847"/>
        <item m="1" x="3245"/>
        <item m="1" x="5701"/>
        <item m="1" x="7193"/>
        <item m="1" x="4993"/>
        <item m="1" x="7194"/>
        <item m="1" x="3247"/>
        <item m="1" x="5654"/>
        <item m="1" x="7568"/>
        <item m="1" x="7906"/>
        <item m="1" x="6705"/>
        <item m="1" x="4835"/>
        <item m="1" x="7440"/>
        <item m="1" x="6851"/>
        <item m="1" x="3911"/>
        <item m="1" x="6706"/>
        <item m="1" x="3341"/>
        <item m="1" x="6707"/>
        <item m="1" x="5643"/>
        <item x="494"/>
        <item m="1" x="4900"/>
        <item m="1" x="7176"/>
        <item m="1" x="6850"/>
        <item m="1" x="7584"/>
        <item m="1" x="5308"/>
        <item m="1" x="4495"/>
        <item m="1" x="7948"/>
        <item m="1" x="6641"/>
        <item m="1" x="5358"/>
        <item m="1" x="7361"/>
        <item m="1" x="7569"/>
        <item m="1" x="6442"/>
        <item m="1" x="6443"/>
        <item m="1" x="4034"/>
        <item m="1" x="6444"/>
        <item m="1" x="3812"/>
        <item x="679"/>
        <item x="1084"/>
        <item m="1" x="2497"/>
        <item m="1" x="2498"/>
        <item m="1" x="4815"/>
        <item m="1" x="3410"/>
        <item m="1" x="3244"/>
        <item m="1" x="6848"/>
        <item m="1" x="5526"/>
        <item m="1" x="2781"/>
        <item m="1" x="2782"/>
        <item x="372"/>
        <item m="1" x="4496"/>
        <item m="1" x="4497"/>
        <item m="1" x="4633"/>
        <item m="1" x="5990"/>
        <item m="1" x="6445"/>
        <item m="1" x="7395"/>
        <item m="1" x="6409"/>
        <item m="1" x="7821"/>
        <item m="1" x="3248"/>
        <item x="376"/>
        <item m="1" x="6221"/>
        <item x="378"/>
        <item m="1" x="6446"/>
        <item m="1" x="6709"/>
        <item m="1" x="7441"/>
        <item m="1" x="6852"/>
        <item m="1" x="6853"/>
        <item m="1" x="7197"/>
        <item m="1" x="7442"/>
        <item m="1" x="6447"/>
        <item m="1" x="6801"/>
        <item m="1" x="5330"/>
        <item m="1" x="7827"/>
        <item x="375"/>
        <item m="1" x="6920"/>
        <item m="1" x="7196"/>
        <item m="1" x="5991"/>
        <item m="1" x="4994"/>
        <item m="1" x="4417"/>
        <item m="1" x="7570"/>
        <item m="1" x="5992"/>
        <item m="1" x="5993"/>
        <item m="1" x="3685"/>
        <item m="1" x="5994"/>
        <item m="1" x="7571"/>
        <item m="1" x="7741"/>
        <item m="1" x="7198"/>
        <item m="1" x="5883"/>
        <item m="1" x="7572"/>
        <item m="1" x="7921"/>
        <item m="1" x="7574"/>
        <item m="1" x="7575"/>
        <item m="1" x="6448"/>
        <item m="1" x="7746"/>
        <item m="1" x="6800"/>
        <item m="1" x="4469"/>
        <item m="1" x="7969"/>
        <item m="1" x="5772"/>
        <item m="1" x="6710"/>
        <item m="1" x="7751"/>
        <item m="1" x="5614"/>
        <item m="1" x="7097"/>
        <item m="1" x="6855"/>
        <item m="1" x="5775"/>
        <item m="1" x="5776"/>
        <item m="1" x="4512"/>
        <item m="1" x="5777"/>
        <item m="1" x="3391"/>
        <item m="1" x="6242"/>
        <item m="1" x="3565"/>
        <item m="1" x="3566"/>
        <item m="1" x="6243"/>
        <item m="1" x="5616"/>
        <item m="1" x="5617"/>
        <item m="1" x="5470"/>
        <item m="1" x="7932"/>
        <item m="1" x="5778"/>
        <item m="1" x="5779"/>
        <item m="1" x="5780"/>
        <item m="1" x="5360"/>
        <item m="1" x="4425"/>
        <item x="388"/>
        <item m="1" x="4838"/>
        <item x="391"/>
        <item m="1" x="5361"/>
        <item m="1" x="5781"/>
        <item m="1" x="7578"/>
        <item m="1" x="2360"/>
        <item m="1" x="3934"/>
        <item m="1" x="7524"/>
        <item m="1" x="7815"/>
        <item m="1" x="7129"/>
        <item m="1" x="7818"/>
        <item m="1" x="2332"/>
        <item m="1" x="7616"/>
        <item m="1" x="7397"/>
        <item m="1" x="7725"/>
        <item m="1" x="2512"/>
        <item m="1" x="7398"/>
        <item m="1" x="7822"/>
        <item x="170"/>
        <item m="1" x="7541"/>
        <item m="1" x="7171"/>
        <item x="2199"/>
        <item m="1" x="7543"/>
        <item m="1" x="7826"/>
        <item m="1" x="7544"/>
        <item m="1" x="7545"/>
        <item m="1" x="7828"/>
        <item m="1" x="7829"/>
        <item m="1" x="7830"/>
        <item m="1" x="7832"/>
        <item m="1" x="7899"/>
        <item m="1" x="7904"/>
        <item m="1" x="4498"/>
        <item x="379"/>
        <item m="1" x="5114"/>
        <item m="1" x="7907"/>
        <item m="1" x="7908"/>
        <item m="1" x="5900"/>
        <item m="1" x="7909"/>
        <item m="1" x="7910"/>
        <item m="1" x="7911"/>
        <item m="1" x="7738"/>
        <item m="1" x="7912"/>
        <item m="1" x="7913"/>
        <item m="1" x="7739"/>
        <item m="1" x="7914"/>
        <item m="1" x="3072"/>
        <item m="1" x="7915"/>
        <item m="1" x="7740"/>
        <item m="1" x="7916"/>
        <item m="1" x="7917"/>
        <item m="1" x="7918"/>
        <item m="1" x="7919"/>
        <item m="1" x="7742"/>
        <item m="1" x="7920"/>
        <item m="1" x="7743"/>
        <item m="1" x="7573"/>
        <item m="1" x="4837"/>
        <item m="1" x="7922"/>
        <item m="1" x="7923"/>
        <item m="1" x="7744"/>
        <item m="1" x="7745"/>
        <item m="1" x="7924"/>
        <item m="1" x="7747"/>
        <item m="1" x="7748"/>
        <item m="1" x="7749"/>
        <item m="1" x="7925"/>
        <item m="1" x="7750"/>
        <item m="1" x="7926"/>
        <item m="1" x="7927"/>
        <item m="1" x="7928"/>
        <item m="1" x="5615"/>
        <item m="1" x="7929"/>
        <item m="1" x="2540"/>
        <item m="1" x="5219"/>
        <item m="1" x="5690"/>
        <item m="1" x="7752"/>
        <item m="1" x="7753"/>
        <item m="1" x="7754"/>
        <item m="1" x="7931"/>
        <item m="1" x="2541"/>
        <item m="1" x="7576"/>
        <item m="1" x="7755"/>
        <item m="1" x="7756"/>
        <item m="1" x="7577"/>
        <item m="1" x="7757"/>
        <item m="1" x="7758"/>
        <item m="1" x="7759"/>
        <item m="1" x="2359"/>
        <item m="1" x="4839"/>
        <item m="1" x="6711"/>
        <item m="1" x="6856"/>
        <item m="1" x="7199"/>
        <item m="1" x="7579"/>
        <item m="1" x="5362"/>
        <item m="1" x="5363"/>
        <item m="1" x="7252"/>
        <item m="1" x="5527"/>
        <item m="1" x="7444"/>
        <item m="1" x="7445"/>
        <item m="1" x="7446"/>
        <item m="1" x="7447"/>
        <item m="1" x="7448"/>
        <item m="1" x="5528"/>
        <item m="1" x="7580"/>
        <item m="1" x="5529"/>
        <item m="1" x="7362"/>
        <item m="1" x="6244"/>
        <item m="1" x="3117"/>
        <item m="1" x="6449"/>
        <item m="1" x="7060"/>
        <item m="1" x="7449"/>
        <item m="1" x="7200"/>
        <item x="392"/>
        <item m="1" x="7581"/>
        <item m="1" x="5365"/>
        <item m="1" x="5782"/>
        <item m="1" x="5783"/>
        <item m="1" x="6857"/>
        <item m="1" x="3687"/>
        <item m="1" x="5366"/>
        <item m="1" x="4450"/>
        <item m="1" x="6858"/>
        <item m="1" x="5367"/>
        <item m="1" x="7583"/>
        <item m="1" x="5368"/>
        <item m="1" x="7202"/>
        <item m="1" x="7585"/>
        <item m="1" x="7761"/>
        <item m="1" x="7587"/>
        <item m="1" x="6712"/>
        <item m="1" x="7363"/>
        <item m="1" x="3813"/>
        <item m="1" x="3249"/>
        <item m="1" x="6245"/>
        <item x="395"/>
        <item m="1" x="7762"/>
        <item m="1" x="7706"/>
        <item m="1" x="4225"/>
        <item m="1" x="6218"/>
        <item x="384"/>
        <item m="1" x="5364"/>
        <item m="1" x="6450"/>
        <item m="1" x="3814"/>
        <item m="1" x="3815"/>
        <item m="1" x="3689"/>
        <item m="1" x="7589"/>
        <item m="1" x="3690"/>
        <item m="1" x="7590"/>
        <item m="1" x="5094"/>
        <item m="1" x="7206"/>
        <item m="1" x="3691"/>
        <item m="1" x="3692"/>
        <item x="399"/>
        <item x="401"/>
        <item m="1" x="7079"/>
        <item m="1" x="4460"/>
        <item m="1" x="5730"/>
        <item m="1" x="4235"/>
        <item m="1" x="4819"/>
        <item m="1" x="3096"/>
        <item m="1" x="7729"/>
        <item m="1" x="2351"/>
        <item x="221"/>
        <item x="222"/>
        <item m="1" x="4821"/>
        <item m="1" x="7430"/>
        <item m="1" x="7735"/>
        <item m="1" x="6757"/>
        <item m="1" x="5613"/>
        <item m="1" x="6708"/>
        <item x="380"/>
        <item m="1" x="6854"/>
        <item x="381"/>
        <item m="1" x="6222"/>
        <item m="1" x="6223"/>
        <item m="1" x="6224"/>
        <item m="1" x="6225"/>
        <item m="1" x="6226"/>
        <item m="1" x="6227"/>
        <item m="1" x="6228"/>
        <item m="1" x="6229"/>
        <item m="1" x="6230"/>
        <item m="1" x="6231"/>
        <item m="1" x="6232"/>
        <item m="1" x="6233"/>
        <item m="1" x="6234"/>
        <item m="1" x="6235"/>
        <item m="1" x="6236"/>
        <item m="1" x="6237"/>
        <item m="1" x="6238"/>
        <item m="1" x="6239"/>
        <item m="1" x="6240"/>
        <item m="1" x="6241"/>
        <item x="383"/>
        <item m="1" x="7933"/>
        <item m="1" x="4296"/>
        <item x="523"/>
        <item m="1" x="7203"/>
        <item m="1" x="6000"/>
        <item m="1" x="3074"/>
        <item m="1" x="4995"/>
        <item x="398"/>
        <item m="1" x="4996"/>
        <item x="400"/>
        <item m="1" x="6246"/>
        <item m="1" x="4036"/>
        <item m="1" x="5430"/>
        <item x="403"/>
        <item m="1" x="4043"/>
        <item x="404"/>
        <item m="1" x="5158"/>
        <item m="1" x="3717"/>
        <item m="1" x="4998"/>
        <item m="1" x="4999"/>
        <item m="1" x="4397"/>
        <item m="1" x="5000"/>
        <item m="1" x="5001"/>
        <item m="1" x="4576"/>
        <item m="1" x="7763"/>
        <item m="1" x="7213"/>
        <item x="408"/>
        <item m="1" x="5369"/>
        <item m="1" x="7727"/>
        <item m="1" x="7823"/>
        <item m="1" x="7539"/>
        <item m="1" x="7934"/>
        <item x="406"/>
        <item x="407"/>
        <item m="1" x="7935"/>
        <item m="1" x="7936"/>
        <item m="1" x="7937"/>
        <item m="1" x="4035"/>
        <item m="1" x="7939"/>
        <item m="1" x="3694"/>
        <item m="1" x="7940"/>
        <item m="1" x="5370"/>
        <item m="1" x="7941"/>
        <item m="1" x="7942"/>
        <item m="1" x="7215"/>
        <item m="1" x="5371"/>
        <item m="1" x="7364"/>
        <item m="1" x="4840"/>
        <item m="1" x="4500"/>
        <item m="1" x="5003"/>
        <item m="1" x="3695"/>
        <item x="411"/>
        <item m="1" x="7943"/>
        <item m="1" x="7595"/>
        <item m="1" x="7219"/>
        <item m="1" x="4447"/>
        <item m="1" x="5372"/>
        <item m="1" x="7149"/>
        <item m="1" x="7150"/>
        <item m="1" x="7159"/>
        <item x="73"/>
        <item x="74"/>
        <item m="1" x="7078"/>
        <item m="1" x="6674"/>
        <item m="1" x="7161"/>
        <item x="131"/>
        <item m="1" x="7174"/>
        <item m="1" x="7089"/>
        <item m="1" x="7404"/>
        <item m="1" x="7405"/>
        <item m="1" x="2765"/>
        <item m="1" x="4033"/>
        <item m="1" x="7450"/>
        <item m="1" x="7582"/>
        <item m="1" x="7586"/>
        <item m="1" x="5115"/>
        <item m="1" x="7451"/>
        <item m="1" x="7452"/>
        <item m="1" x="7207"/>
        <item m="1" x="4997"/>
        <item m="1" x="7210"/>
        <item x="405"/>
        <item m="1" x="7211"/>
        <item m="1" x="2547"/>
        <item x="410"/>
        <item m="1" x="6252"/>
        <item m="1" x="6253"/>
        <item m="1" x="6254"/>
        <item m="1" x="6255"/>
        <item m="1" x="6256"/>
        <item m="1" x="6257"/>
        <item m="1" x="6258"/>
        <item m="1" x="6259"/>
        <item m="1" x="6260"/>
        <item m="1" x="6261"/>
        <item m="1" x="6262"/>
        <item m="1" x="6263"/>
        <item m="1" x="6264"/>
        <item m="1" x="6265"/>
        <item m="1" x="6266"/>
        <item m="1" x="6267"/>
        <item m="1" x="6268"/>
        <item m="1" x="6269"/>
        <item m="1" x="6270"/>
        <item m="1" x="6271"/>
        <item m="1" x="6272"/>
        <item m="1" x="5159"/>
        <item m="1" x="4737"/>
        <item m="1" x="7101"/>
        <item m="1" x="5618"/>
        <item m="1" x="7597"/>
        <item m="1" x="7946"/>
        <item m="1" x="5464"/>
        <item m="1" x="7523"/>
        <item x="14"/>
        <item m="1" x="4958"/>
        <item x="82"/>
        <item m="1" x="7399"/>
        <item x="159"/>
        <item m="1" x="7170"/>
        <item m="1" x="5987"/>
        <item m="1" x="5359"/>
        <item m="1" x="7201"/>
        <item m="1" x="2783"/>
        <item m="1" x="7204"/>
        <item m="1" x="7588"/>
        <item m="1" x="7205"/>
        <item m="1" x="7099"/>
        <item m="1" x="7591"/>
        <item m="1" x="7208"/>
        <item x="402"/>
        <item m="1" x="7209"/>
        <item m="1" x="6451"/>
        <item m="1" x="7592"/>
        <item m="1" x="7593"/>
        <item m="1" x="7212"/>
        <item m="1" x="2603"/>
        <item m="1" x="7594"/>
        <item m="1" x="7214"/>
        <item m="1" x="7216"/>
        <item m="1" x="6859"/>
        <item m="1" x="7217"/>
        <item m="1" x="4499"/>
        <item m="1" x="6452"/>
        <item m="1" x="7100"/>
        <item m="1" x="7050"/>
        <item m="1" x="7051"/>
        <item m="1" x="7596"/>
        <item m="1" x="6718"/>
        <item m="1" x="4226"/>
        <item m="1" x="7533"/>
        <item m="1" x="6861"/>
        <item m="1" x="3966"/>
        <item m="1" x="4501"/>
        <item m="1" x="3649"/>
        <item m="1" x="4841"/>
        <item m="1" x="7221"/>
        <item m="1" x="4503"/>
        <item m="1" x="7053"/>
        <item m="1" x="4504"/>
        <item m="1" x="4505"/>
        <item m="1" x="7222"/>
        <item m="1" x="5004"/>
        <item m="1" x="3900"/>
        <item m="1" x="6163"/>
        <item m="1" x="4506"/>
        <item m="1" x="4680"/>
        <item m="1" x="4654"/>
        <item m="1" x="4507"/>
        <item m="1" x="7223"/>
        <item m="1" x="4842"/>
        <item m="1" x="2334"/>
        <item m="1" x="2335"/>
        <item m="1" x="6675"/>
        <item m="1" x="6421"/>
        <item m="1" x="6544"/>
        <item m="1" x="3061"/>
        <item m="1" x="6860"/>
        <item m="1" x="7944"/>
        <item m="1" x="4297"/>
        <item m="1" x="7945"/>
        <item m="1" x="7766"/>
        <item m="1" x="7767"/>
        <item m="1" x="7599"/>
        <item x="417"/>
        <item m="1" x="7600"/>
        <item m="1" x="3816"/>
        <item m="1" x="5619"/>
        <item m="1" x="4508"/>
        <item m="1" x="4864"/>
        <item m="1" x="7224"/>
        <item m="1" x="4843"/>
        <item m="1" x="7498"/>
        <item m="1" x="7225"/>
        <item x="420"/>
        <item m="1" x="4081"/>
        <item m="1" x="7226"/>
        <item m="1" x="7603"/>
        <item m="1" x="5160"/>
        <item m="1" x="3569"/>
        <item m="1" x="4299"/>
        <item m="1" x="7955"/>
        <item m="1" x="3817"/>
        <item m="1" x="6873"/>
        <item m="1" x="6722"/>
        <item m="1" x="5373"/>
        <item x="521"/>
        <item m="1" x="6875"/>
        <item m="1" x="4509"/>
        <item m="1" x="6754"/>
        <item m="1" x="5905"/>
        <item m="1" x="4335"/>
        <item m="1" x="7957"/>
        <item x="18"/>
        <item m="1" x="7157"/>
        <item m="1" x="6401"/>
        <item m="1" x="3777"/>
        <item m="1" x="3778"/>
        <item x="95"/>
        <item m="1" x="7540"/>
        <item x="182"/>
        <item m="1" x="7403"/>
        <item m="1" x="7878"/>
        <item m="1" x="5217"/>
        <item m="1" x="5216"/>
        <item m="1" x="5218"/>
        <item m="1" x="6833"/>
        <item m="1" x="4984"/>
        <item m="1" x="7885"/>
        <item m="1" x="4834"/>
        <item m="1" x="4836"/>
        <item m="1" x="3073"/>
        <item m="1" x="3688"/>
        <item m="1" x="7938"/>
        <item m="1" x="7218"/>
        <item x="412"/>
        <item m="1" x="6453"/>
        <item m="1" x="7052"/>
        <item m="1" x="7598"/>
        <item m="1" x="4502"/>
        <item m="1" x="6866"/>
        <item m="1" x="7950"/>
        <item m="1" x="6868"/>
        <item m="1" x="4202"/>
        <item m="1" x="6600"/>
        <item m="1" x="6872"/>
        <item m="1" x="7953"/>
        <item m="1" x="6721"/>
        <item m="1" x="7074"/>
        <item m="1" x="6723"/>
        <item m="1" x="6724"/>
        <item m="1" x="4882"/>
        <item m="1" x="5006"/>
        <item m="1" x="7956"/>
        <item m="1" x="7227"/>
        <item m="1" x="4510"/>
        <item m="1" x="4300"/>
        <item m="1" x="4203"/>
        <item m="1" x="7958"/>
        <item m="1" x="7772"/>
        <item m="1" x="7606"/>
        <item x="424"/>
        <item m="1" x="7607"/>
        <item m="1" x="7608"/>
        <item m="1" x="6461"/>
        <item x="427"/>
        <item m="1" x="6876"/>
        <item m="1" x="7112"/>
        <item m="1" x="3818"/>
        <item m="1" x="5007"/>
        <item m="1" x="7609"/>
        <item m="1" x="5161"/>
        <item m="1" x="6462"/>
        <item m="1" x="4121"/>
        <item m="1" x="4511"/>
        <item m="1" x="7162"/>
        <item m="1" x="5748"/>
        <item m="1" x="7602"/>
        <item m="1" x="7454"/>
        <item m="1" x="7228"/>
        <item m="1" x="7229"/>
        <item m="1" x="7230"/>
        <item m="1" x="5792"/>
        <item m="1" x="3820"/>
        <item m="1" x="3821"/>
        <item x="432"/>
        <item x="591"/>
        <item x="590"/>
        <item m="1" x="6726"/>
        <item m="1" x="6569"/>
        <item m="1" x="2494"/>
        <item m="1" x="5733"/>
        <item m="1" x="7721"/>
        <item m="1" x="5735"/>
        <item x="33"/>
        <item m="1" x="7391"/>
        <item m="1" x="6211"/>
        <item m="1" x="6797"/>
        <item m="1" x="6619"/>
        <item m="1" x="5740"/>
        <item m="1" x="5741"/>
        <item m="1" x="7722"/>
        <item m="1" x="7723"/>
        <item x="101"/>
        <item m="1" x="7396"/>
        <item m="1" x="7083"/>
        <item m="1" x="2510"/>
        <item m="1" x="4464"/>
        <item m="1" x="7401"/>
        <item m="1" x="5983"/>
        <item m="1" x="2343"/>
        <item m="1" x="4468"/>
        <item m="1" x="6214"/>
        <item m="1" x="5750"/>
        <item m="1" x="6428"/>
        <item m="1" x="6216"/>
        <item m="1" x="6217"/>
        <item x="194"/>
        <item m="1" x="5752"/>
        <item m="1" x="7547"/>
        <item m="1" x="7548"/>
        <item m="1" x="4231"/>
        <item m="1" x="7407"/>
        <item m="1" x="7408"/>
        <item m="1" x="7409"/>
        <item m="1" x="6827"/>
        <item m="1" x="6219"/>
        <item m="1" x="7555"/>
        <item m="1" x="4831"/>
        <item m="1" x="5989"/>
        <item x="416"/>
        <item m="1" x="6719"/>
        <item m="1" x="7220"/>
        <item m="1" x="3075"/>
        <item m="1" x="3076"/>
        <item m="1" x="6862"/>
        <item m="1" x="7102"/>
        <item m="1" x="4393"/>
        <item m="1" x="6454"/>
        <item m="1" x="6455"/>
        <item m="1" x="4298"/>
        <item m="1" x="6720"/>
        <item x="419"/>
        <item m="1" x="6864"/>
        <item m="1" x="6865"/>
        <item m="1" x="7949"/>
        <item m="1" x="6867"/>
        <item m="1" x="7103"/>
        <item m="1" x="7768"/>
        <item m="1" x="7769"/>
        <item m="1" x="6456"/>
        <item m="1" x="6457"/>
        <item m="1" x="6458"/>
        <item m="1" x="3077"/>
        <item m="1" x="6869"/>
        <item m="1" x="7951"/>
        <item m="1" x="7601"/>
        <item m="1" x="7770"/>
        <item m="1" x="7952"/>
        <item m="1" x="7104"/>
        <item m="1" x="6870"/>
        <item m="1" x="6871"/>
        <item m="1" x="7954"/>
        <item m="1" x="6459"/>
        <item m="1" x="2784"/>
        <item m="1" x="6874"/>
        <item m="1" x="7366"/>
        <item m="1" x="6645"/>
        <item m="1" x="7105"/>
        <item m="1" x="6274"/>
        <item m="1" x="7455"/>
        <item m="1" x="7604"/>
        <item m="1" x="6275"/>
        <item m="1" x="7456"/>
        <item m="1" x="7605"/>
        <item m="1" x="3078"/>
        <item m="1" x="6276"/>
        <item m="1" x="7457"/>
        <item m="1" x="6277"/>
        <item m="1" x="5996"/>
        <item m="1" x="5788"/>
        <item m="1" x="3819"/>
        <item m="1" x="5789"/>
        <item m="1" x="7458"/>
        <item m="1" x="5790"/>
        <item m="1" x="4055"/>
        <item m="1" x="7459"/>
        <item m="1" x="7460"/>
        <item m="1" x="5791"/>
        <item x="874"/>
        <item m="1" x="7707"/>
        <item m="1" x="5531"/>
        <item x="1609"/>
        <item m="1" x="7461"/>
        <item m="1" x="5793"/>
        <item m="1" x="7462"/>
        <item m="1" x="7463"/>
        <item m="1" x="4844"/>
        <item m="1" x="7464"/>
        <item m="1" x="5794"/>
        <item m="1" x="7465"/>
        <item m="1" x="5795"/>
        <item m="1" x="5796"/>
        <item m="1" x="6570"/>
        <item m="1" x="3824"/>
        <item m="1" x="3251"/>
        <item m="1" x="5798"/>
        <item m="1" x="7708"/>
        <item m="1" x="5799"/>
        <item x="433"/>
        <item m="1" x="7802"/>
        <item m="1" x="5997"/>
        <item m="1" x="5919"/>
        <item m="1" x="3698"/>
        <item m="1" x="6465"/>
        <item m="1" x="6727"/>
        <item m="1" x="6467"/>
        <item m="1" x="7774"/>
        <item m="1" x="3825"/>
        <item m="1" x="7613"/>
        <item m="1" x="2550"/>
        <item m="1" x="6728"/>
        <item m="1" x="4868"/>
        <item m="1" x="2323"/>
        <item m="1" x="3572"/>
        <item m="1" x="6469"/>
        <item m="1" x="3826"/>
        <item m="1" x="7367"/>
        <item m="1" x="3396"/>
        <item m="1" x="7526"/>
        <item m="1" x="5737"/>
        <item m="1" x="7531"/>
        <item m="1" x="6676"/>
        <item m="1" x="2349"/>
        <item m="1" x="3037"/>
        <item m="1" x="7610"/>
        <item m="1" x="6877"/>
        <item m="1" x="5530"/>
        <item m="1" x="6878"/>
        <item m="1" x="4892"/>
        <item m="1" x="3699"/>
        <item m="1" x="7612"/>
        <item m="1" x="7233"/>
        <item m="1" x="7959"/>
        <item m="1" x="4204"/>
        <item x="434"/>
        <item m="1" x="7614"/>
        <item x="435"/>
        <item m="1" x="7775"/>
        <item m="1" x="7776"/>
        <item m="1" x="7777"/>
        <item m="1" x="7960"/>
        <item m="1" x="7962"/>
        <item m="1" x="7963"/>
        <item m="1" x="4028"/>
        <item m="1" x="7778"/>
        <item m="1" x="6278"/>
        <item m="1" x="7964"/>
        <item x="439"/>
        <item m="1" x="7965"/>
        <item m="1" x="7615"/>
        <item m="1" x="7966"/>
        <item m="1" x="4050"/>
        <item m="1" x="3252"/>
        <item m="1" x="3827"/>
        <item m="1" x="7967"/>
        <item m="1" x="3253"/>
        <item m="1" x="7968"/>
        <item m="1" x="6279"/>
        <item m="1" x="5455"/>
        <item x="440"/>
        <item m="1" x="7236"/>
        <item m="1" x="7780"/>
        <item m="1" x="5624"/>
        <item x="2095"/>
        <item m="1" x="7107"/>
        <item m="1" x="4513"/>
        <item m="1" x="2552"/>
        <item m="1" x="7970"/>
        <item m="1" x="3828"/>
        <item m="1" x="7971"/>
        <item m="1" x="7781"/>
        <item m="1" x="7972"/>
        <item m="1" x="7973"/>
        <item m="1" x="7974"/>
        <item m="1" x="2471"/>
        <item m="1" x="3049"/>
        <item m="1" x="6793"/>
        <item m="1" x="6798"/>
        <item m="1" x="6799"/>
        <item m="1" x="6812"/>
        <item m="1" x="5746"/>
        <item m="1" x="5749"/>
        <item m="1" x="7420"/>
        <item m="1" x="7054"/>
        <item m="1" x="5375"/>
        <item m="1" x="6879"/>
        <item m="1" x="5622"/>
        <item m="1" x="2361"/>
        <item m="1" x="7709"/>
        <item m="1" x="6880"/>
        <item m="1" x="6881"/>
        <item m="1" x="6882"/>
        <item m="1" x="6883"/>
        <item m="1" x="6884"/>
        <item x="442"/>
        <item x="443"/>
        <item m="1" x="7975"/>
        <item m="1" x="5807"/>
        <item m="1" x="7976"/>
        <item m="1" x="7977"/>
        <item x="444"/>
        <item m="1" x="6471"/>
        <item m="1" x="7240"/>
        <item m="1" x="7241"/>
        <item m="1" x="3254"/>
        <item m="1" x="4257"/>
        <item m="1" x="6472"/>
        <item m="1" x="7978"/>
        <item m="1" x="7782"/>
        <item m="1" x="5809"/>
        <item m="1" x="7470"/>
        <item m="1" x="5382"/>
        <item m="1" x="4514"/>
        <item m="1" x="5580"/>
        <item m="1" x="4605"/>
        <item m="1" x="3829"/>
        <item m="1" x="7618"/>
        <item m="1" x="7980"/>
        <item m="1" x="5810"/>
        <item m="1" x="7981"/>
        <item m="1" x="7783"/>
        <item m="1" x="7243"/>
        <item m="1" x="3831"/>
        <item m="1" x="5811"/>
        <item m="1" x="5812"/>
        <item m="1" x="3257"/>
        <item m="1" x="7784"/>
        <item m="1" x="3081"/>
        <item m="1" x="5813"/>
        <item m="1" x="7785"/>
        <item m="1" x="7786"/>
        <item m="1" x="3082"/>
        <item m="1" x="7787"/>
        <item m="1" x="5814"/>
        <item m="1" x="3083"/>
        <item m="1" x="5815"/>
        <item m="1" x="3258"/>
        <item m="1" x="7982"/>
        <item m="1" x="3832"/>
        <item m="1" x="5816"/>
        <item m="1" x="7788"/>
        <item m="1" x="4303"/>
        <item m="1" x="6729"/>
        <item m="1" x="6730"/>
        <item m="1" x="7984"/>
        <item m="1" x="4857"/>
        <item m="1" x="7472"/>
        <item m="1" x="7619"/>
        <item m="1" x="5220"/>
        <item m="1" x="7820"/>
        <item m="1" x="7726"/>
        <item m="1" x="7728"/>
        <item m="1" x="3259"/>
        <item m="1" x="6281"/>
        <item m="1" x="7790"/>
        <item m="1" x="5009"/>
        <item m="1" x="7791"/>
        <item m="1" x="3084"/>
        <item m="1" x="7620"/>
        <item m="1" x="5817"/>
        <item m="1" x="7986"/>
        <item m="1" x="7475"/>
        <item m="1" x="7711"/>
        <item m="1" x="3574"/>
        <item m="1" x="6650"/>
        <item m="1" x="6473"/>
        <item m="1" x="5818"/>
        <item m="1" x="7792"/>
        <item m="1" x="5634"/>
        <item m="1" x="6474"/>
        <item m="1" x="7987"/>
        <item x="20"/>
        <item m="1" x="5514"/>
        <item m="1" x="5146"/>
        <item m="1" x="7528"/>
        <item m="1" x="6669"/>
        <item x="75"/>
        <item m="1" x="6796"/>
        <item m="1" x="5329"/>
        <item m="1" x="5516"/>
        <item m="1" x="7081"/>
        <item m="1" x="7164"/>
        <item m="1" x="7536"/>
        <item m="1" x="5518"/>
        <item m="1" x="7165"/>
        <item m="1" x="7345"/>
        <item m="1" x="5588"/>
        <item m="1" x="7538"/>
        <item m="1" x="6816"/>
        <item m="1" x="6817"/>
        <item m="1" x="6818"/>
        <item m="1" x="2319"/>
        <item m="1" x="2520"/>
        <item x="186"/>
        <item m="1" x="6820"/>
        <item m="1" x="7173"/>
        <item m="1" x="5336"/>
        <item m="1" x="5591"/>
        <item m="1" x="5338"/>
        <item m="1" x="5339"/>
        <item m="1" x="7549"/>
        <item m="1" x="6826"/>
        <item m="1" x="5520"/>
        <item m="1" x="5593"/>
        <item m="1" x="5341"/>
        <item m="1" x="6431"/>
        <item m="1" x="7418"/>
        <item m="1" x="7177"/>
        <item m="1" x="5756"/>
        <item m="1" x="5607"/>
        <item m="1" x="5773"/>
        <item m="1" x="5774"/>
        <item m="1" x="7466"/>
        <item m="1" x="7467"/>
        <item m="1" x="7231"/>
        <item m="1" x="7232"/>
        <item m="1" x="7106"/>
        <item m="1" x="5801"/>
        <item m="1" x="5802"/>
        <item x="437"/>
        <item m="1" x="5803"/>
        <item m="1" x="5804"/>
        <item m="1" x="7961"/>
        <item m="1" x="5805"/>
        <item m="1" x="7234"/>
        <item m="1" x="5620"/>
        <item m="1" x="5621"/>
        <item m="1" x="6470"/>
        <item m="1" x="7235"/>
        <item m="1" x="5533"/>
        <item m="1" x="5534"/>
        <item m="1" x="5535"/>
        <item m="1" x="7779"/>
        <item m="1" x="5377"/>
        <item m="1" x="7468"/>
        <item m="1" x="5623"/>
        <item m="1" x="4571"/>
        <item m="1" x="5625"/>
        <item m="1" x="7237"/>
        <item m="1" x="5626"/>
        <item m="1" x="7469"/>
        <item m="1" x="5627"/>
        <item m="1" x="7238"/>
        <item m="1" x="5378"/>
        <item m="1" x="7108"/>
        <item m="1" x="5628"/>
        <item m="1" x="7239"/>
        <item m="1" x="5379"/>
        <item m="1" x="5629"/>
        <item m="1" x="6885"/>
        <item m="1" x="5381"/>
        <item m="1" x="7242"/>
        <item m="1" x="7109"/>
        <item m="1" x="5631"/>
        <item m="1" x="7368"/>
        <item m="1" x="3080"/>
        <item m="1" x="5632"/>
        <item m="1" x="5383"/>
        <item m="1" x="5384"/>
        <item m="1" x="2439"/>
        <item m="1" x="7110"/>
        <item m="1" x="5385"/>
        <item m="1" x="3255"/>
        <item m="1" x="7111"/>
        <item m="1" x="7369"/>
        <item m="1" x="7245"/>
        <item m="1" x="5633"/>
        <item m="1" x="3256"/>
        <item m="1" x="7113"/>
        <item x="445"/>
        <item m="1" x="6887"/>
        <item m="1" x="5536"/>
        <item m="1" x="5386"/>
        <item x="446"/>
        <item m="1" x="7789"/>
        <item m="1" x="5387"/>
        <item m="1" x="5388"/>
        <item m="1" x="5389"/>
        <item m="1" x="5390"/>
        <item m="1" x="7247"/>
        <item m="1" x="7985"/>
        <item m="1" x="6731"/>
        <item m="1" x="5163"/>
        <item m="1" x="7055"/>
        <item m="1" x="7473"/>
        <item m="1" x="7474"/>
        <item m="1" x="7476"/>
        <item m="1" x="5165"/>
        <item m="1" x="4395"/>
        <item m="1" x="7250"/>
        <item m="1" x="5819"/>
        <item m="1" x="7056"/>
        <item m="1" x="5820"/>
        <item m="1" x="7712"/>
        <item m="1" x="7793"/>
        <item m="1" x="7988"/>
        <item m="1" x="7794"/>
        <item m="1" x="7989"/>
        <item m="1" x="6475"/>
        <item m="1" x="4623"/>
        <item m="1" x="7990"/>
        <item m="1" x="6980"/>
        <item m="1" x="7991"/>
        <item m="1" x="7992"/>
        <item m="1" x="7114"/>
        <item m="1" x="4177"/>
        <item m="1" x="7795"/>
        <item m="1" x="7796"/>
        <item m="1" x="6888"/>
        <item m="1" x="7251"/>
        <item x="449"/>
        <item m="1" x="7993"/>
        <item m="1" x="3754"/>
        <item m="1" x="3575"/>
        <item m="1" x="5392"/>
        <item m="1" x="5393"/>
        <item m="1" x="4845"/>
        <item m="1" x="6889"/>
        <item m="1" x="5166"/>
        <item m="1" x="7623"/>
        <item m="1" x="6482"/>
        <item m="1" x="2444"/>
        <item m="1" x="7624"/>
        <item m="1" x="7995"/>
        <item m="1" x="7625"/>
        <item m="1" x="7477"/>
        <item m="1" x="6483"/>
        <item m="1" x="7626"/>
        <item m="1" x="2553"/>
        <item m="1" x="6145"/>
        <item m="1" x="7478"/>
        <item m="1" x="3833"/>
        <item m="1" x="7628"/>
        <item m="1" x="3834"/>
        <item m="1" x="3159"/>
        <item x="454"/>
        <item m="1" x="5999"/>
        <item m="1" x="7998"/>
        <item m="1" x="7629"/>
        <item m="1" x="7999"/>
        <item m="1" x="4205"/>
        <item x="455"/>
        <item m="1" x="7115"/>
        <item m="1" x="7630"/>
        <item m="1" x="7116"/>
        <item m="1" x="6732"/>
        <item m="1" x="7632"/>
        <item m="1" x="7720"/>
        <item m="1" x="7816"/>
        <item m="1" x="6983"/>
        <item m="1" x="7819"/>
        <item m="1" x="6813"/>
        <item m="1" x="7542"/>
        <item m="1" x="6985"/>
        <item m="1" x="2526"/>
        <item m="1" x="3796"/>
        <item m="1" x="7556"/>
        <item m="1" x="6668"/>
        <item m="1" x="7471"/>
        <item m="1" x="6886"/>
        <item m="1" x="5164"/>
        <item m="1" x="7249"/>
        <item m="1" x="6476"/>
        <item m="1" x="6477"/>
        <item m="1" x="6478"/>
        <item m="1" x="6479"/>
        <item x="450"/>
        <item m="1" x="6480"/>
        <item x="451"/>
        <item m="1" x="6481"/>
        <item x="452"/>
        <item m="1" x="7994"/>
        <item m="1" x="7996"/>
        <item m="1" x="6485"/>
        <item m="1" x="6487"/>
        <item m="1" x="6488"/>
        <item m="1" x="6489"/>
        <item m="1" x="6490"/>
        <item m="1" x="5537"/>
        <item m="1" x="7798"/>
        <item m="1" x="7799"/>
        <item m="1" x="6491"/>
        <item m="1" x="7635"/>
        <item x="457"/>
        <item m="1" x="2362"/>
        <item m="1" x="3260"/>
        <item m="1" x="7481"/>
        <item m="1" x="2363"/>
        <item m="1" x="7482"/>
        <item m="1" x="7638"/>
        <item m="1" x="7483"/>
        <item m="1" x="7117"/>
        <item m="1" x="7639"/>
        <item m="1" x="7370"/>
        <item m="1" x="3332"/>
        <item m="1" x="5538"/>
        <item m="1" x="3085"/>
        <item m="1" x="7254"/>
        <item x="458"/>
        <item m="1" x="6494"/>
        <item m="1" x="7118"/>
        <item m="1" x="7640"/>
        <item m="1" x="6495"/>
        <item m="1" x="7641"/>
        <item m="1" x="3835"/>
        <item m="1" x="5014"/>
        <item m="1" x="7484"/>
        <item m="1" x="3576"/>
        <item m="1" x="7485"/>
        <item m="1" x="5821"/>
        <item m="1" x="7642"/>
        <item m="1" x="2554"/>
        <item m="1" x="7255"/>
        <item m="1" x="7643"/>
        <item m="1" x="4515"/>
        <item m="1" x="5822"/>
        <item m="1" x="7644"/>
        <item m="1" x="6733"/>
        <item m="1" x="7646"/>
        <item m="1" x="7647"/>
        <item m="1" x="6501"/>
        <item m="1" x="7800"/>
        <item x="459"/>
        <item m="1" x="2953"/>
        <item m="1" x="5116"/>
        <item m="1" x="7648"/>
        <item m="1" x="2364"/>
        <item x="1792"/>
        <item m="1" x="7342"/>
        <item m="1" x="5743"/>
        <item m="1" x="5745"/>
        <item m="1" x="7163"/>
        <item m="1" x="6418"/>
        <item m="1" x="5751"/>
        <item m="1" x="7730"/>
        <item m="1" x="6680"/>
        <item m="1" x="7835"/>
        <item m="1" x="7836"/>
        <item m="1" x="7837"/>
        <item m="1" x="7838"/>
        <item m="1" x="7839"/>
        <item m="1" x="7840"/>
        <item m="1" x="7841"/>
        <item m="1" x="7842"/>
        <item m="1" x="7843"/>
        <item m="1" x="7844"/>
        <item m="1" x="7845"/>
        <item m="1" x="7846"/>
        <item m="1" x="7847"/>
        <item m="1" x="7848"/>
        <item m="1" x="7849"/>
        <item m="1" x="7850"/>
        <item m="1" x="7851"/>
        <item m="1" x="7852"/>
        <item m="1" x="7853"/>
        <item m="1" x="7854"/>
        <item m="1" x="7855"/>
        <item m="1" x="7856"/>
        <item m="1" x="7857"/>
        <item m="1" x="7858"/>
        <item m="1" x="7859"/>
        <item m="1" x="7860"/>
        <item m="1" x="7861"/>
        <item m="1" x="7862"/>
        <item m="1" x="7863"/>
        <item m="1" x="7864"/>
        <item m="1" x="7865"/>
        <item m="1" x="7866"/>
        <item m="1" x="7867"/>
        <item m="1" x="7868"/>
        <item m="1" x="7869"/>
        <item m="1" x="7870"/>
        <item m="1" x="7871"/>
        <item m="1" x="7872"/>
        <item m="1" x="7873"/>
        <item m="1" x="7874"/>
        <item m="1" x="7875"/>
        <item m="1" x="7876"/>
        <item m="1" x="7705"/>
        <item m="1" x="7411"/>
        <item m="1" x="7412"/>
        <item m="1" x="7413"/>
        <item m="1" x="7414"/>
        <item m="1" x="7415"/>
        <item m="1" x="7416"/>
        <item m="1" x="7348"/>
        <item m="1" x="7349"/>
        <item m="1" x="7350"/>
        <item m="1" x="7351"/>
        <item m="1" x="7352"/>
        <item m="1" x="7353"/>
        <item m="1" x="7354"/>
        <item m="1" x="7355"/>
        <item m="1" x="7356"/>
        <item m="1" x="6986"/>
        <item m="1" x="6987"/>
        <item m="1" x="6988"/>
        <item m="1" x="6989"/>
        <item m="1" x="6990"/>
        <item m="1" x="6991"/>
        <item m="1" x="6992"/>
        <item m="1" x="6993"/>
        <item m="1" x="6994"/>
        <item m="1" x="6995"/>
        <item m="1" x="6996"/>
        <item m="1" x="6997"/>
        <item m="1" x="6998"/>
        <item m="1" x="6999"/>
        <item m="1" x="7000"/>
        <item m="1" x="7001"/>
        <item m="1" x="7002"/>
        <item m="1" x="7003"/>
        <item m="1" x="7004"/>
        <item m="1" x="7005"/>
        <item m="1" x="7006"/>
        <item m="1" x="7007"/>
        <item m="1" x="7008"/>
        <item m="1" x="7009"/>
        <item m="1" x="7010"/>
        <item m="1" x="7011"/>
        <item m="1" x="7012"/>
        <item m="1" x="7013"/>
        <item m="1" x="7014"/>
        <item m="1" x="7015"/>
        <item m="1" x="7016"/>
        <item m="1" x="7017"/>
        <item m="1" x="7018"/>
        <item m="1" x="7019"/>
        <item m="1" x="7020"/>
        <item m="1" x="7021"/>
        <item m="1" x="7022"/>
        <item m="1" x="7023"/>
        <item m="1" x="7024"/>
        <item m="1" x="7025"/>
        <item m="1" x="7026"/>
        <item m="1" x="7027"/>
        <item m="1" x="7028"/>
        <item m="1" x="7029"/>
        <item m="1" x="7030"/>
        <item m="1" x="7031"/>
        <item m="1" x="7032"/>
        <item m="1" x="7033"/>
        <item m="1" x="7034"/>
        <item m="1" x="7035"/>
        <item m="1" x="7036"/>
        <item m="1" x="7037"/>
        <item m="1" x="7038"/>
        <item m="1" x="7039"/>
        <item m="1" x="7040"/>
        <item m="1" x="7041"/>
        <item m="1" x="7042"/>
        <item m="1" x="7043"/>
        <item m="1" x="5597"/>
        <item m="1" x="5521"/>
        <item m="1" x="5522"/>
        <item m="1" x="6836"/>
        <item m="1" x="6464"/>
        <item m="1" x="6468"/>
        <item m="1" x="5806"/>
        <item m="1" x="5808"/>
        <item m="1" x="7244"/>
        <item m="1" x="6280"/>
        <item x="898"/>
        <item m="1" x="7983"/>
        <item m="1" x="7248"/>
        <item m="1" x="6283"/>
        <item m="1" x="7997"/>
        <item x="453"/>
        <item m="1" x="5998"/>
        <item m="1" x="5394"/>
        <item m="1" x="7479"/>
        <item m="1" x="5395"/>
        <item x="1868"/>
        <item m="1" x="5396"/>
        <item m="1" x="6891"/>
        <item m="1" x="6892"/>
        <item m="1" x="6893"/>
        <item m="1" x="6894"/>
        <item m="1" x="6895"/>
        <item m="1" x="6896"/>
        <item m="1" x="6897"/>
        <item m="1" x="6898"/>
        <item m="1" x="6899"/>
        <item m="1" x="6900"/>
        <item m="1" x="3577"/>
        <item m="1" x="7119"/>
        <item m="1" x="5397"/>
        <item m="1" x="5398"/>
        <item m="1" x="6904"/>
        <item m="1" x="6734"/>
        <item m="1" x="7057"/>
        <item m="1" x="2555"/>
        <item x="461"/>
        <item m="1" x="5635"/>
        <item m="1" x="5636"/>
        <item m="1" x="3579"/>
        <item x="462"/>
        <item m="1" x="2365"/>
        <item m="1" x="3580"/>
        <item m="1" x="7371"/>
        <item m="1" x="7487"/>
        <item m="1" x="7649"/>
        <item m="1" x="7372"/>
        <item m="1" x="7373"/>
        <item m="1" x="7488"/>
        <item m="1" x="7374"/>
        <item m="1" x="6738"/>
        <item m="1" x="5319"/>
        <item m="1" x="7160"/>
        <item m="1" x="6212"/>
        <item m="1" x="6821"/>
        <item m="1" x="7546"/>
        <item m="1" x="5785"/>
        <item m="1" x="7257"/>
        <item m="1" x="7258"/>
        <item m="1" x="7652"/>
        <item m="1" x="6912"/>
        <item m="1" x="7259"/>
        <item m="1" x="7260"/>
        <item m="1" x="7656"/>
        <item m="1" x="4519"/>
        <item m="1" x="7657"/>
        <item x="471"/>
        <item m="1" x="6739"/>
        <item x="472"/>
        <item m="1" x="3582"/>
        <item m="1" x="7658"/>
        <item m="1" x="6915"/>
        <item m="1" x="7262"/>
        <item m="1" x="7263"/>
        <item m="1" x="7659"/>
        <item m="1" x="7660"/>
        <item m="1" x="7264"/>
        <item m="1" x="4525"/>
        <item m="1" x="5641"/>
        <item x="474"/>
        <item m="1" x="6740"/>
        <item m="1" x="4526"/>
        <item m="1" x="7662"/>
        <item m="1" x="7663"/>
        <item m="1" x="7266"/>
        <item m="1" x="7665"/>
        <item m="1" x="7267"/>
        <item m="1" x="5016"/>
        <item m="1" x="2556"/>
        <item m="1" x="7666"/>
        <item m="1" x="5401"/>
        <item m="1" x="7268"/>
        <item m="1" x="7668"/>
        <item x="480"/>
        <item m="1" x="5403"/>
        <item m="1" x="7269"/>
        <item x="481"/>
        <item m="1" x="7270"/>
        <item m="1" x="7492"/>
        <item m="1" x="6918"/>
        <item m="1" x="7271"/>
        <item m="1" x="5017"/>
        <item m="1" x="7493"/>
        <item m="1" x="5179"/>
        <item m="1" x="7379"/>
        <item m="1" x="5831"/>
        <item m="1" x="7670"/>
        <item m="1" x="5018"/>
        <item m="1" x="7494"/>
        <item m="1" x="7272"/>
        <item m="1" x="2954"/>
        <item m="1" x="7273"/>
        <item m="1" x="2558"/>
        <item m="1" x="7275"/>
        <item m="1" x="4532"/>
        <item m="1" x="7276"/>
        <item m="1" x="2559"/>
        <item m="1" x="6288"/>
        <item m="1" x="5143"/>
        <item m="1" x="5736"/>
        <item m="1" x="4457"/>
        <item m="1" x="6414"/>
        <item m="1" x="4462"/>
        <item m="1" x="2509"/>
        <item m="1" x="2511"/>
        <item x="130"/>
        <item m="1" x="5984"/>
        <item m="1" x="5985"/>
        <item m="1" x="5986"/>
        <item m="1" x="7715"/>
        <item m="1" x="4820"/>
        <item m="1" x="4971"/>
        <item m="1" x="5149"/>
        <item x="203"/>
        <item m="1" x="4475"/>
        <item m="1" x="4978"/>
        <item m="1" x="4979"/>
        <item m="1" x="4476"/>
        <item m="1" x="3568"/>
        <item m="1" x="3697"/>
        <item m="1" x="3571"/>
        <item m="1" x="2443"/>
        <item m="1" x="5167"/>
        <item m="1" x="6484"/>
        <item m="1" x="2459"/>
        <item m="1" x="5168"/>
        <item m="1" x="5169"/>
        <item m="1" x="6890"/>
        <item m="1" x="5010"/>
        <item m="1" x="5170"/>
        <item m="1" x="5171"/>
        <item m="1" x="7797"/>
        <item m="1" x="5172"/>
        <item m="1" x="6492"/>
        <item m="1" x="5011"/>
        <item m="1" x="5012"/>
        <item m="1" x="5013"/>
        <item m="1" x="5173"/>
        <item m="1" x="5174"/>
        <item m="1" x="5175"/>
        <item m="1" x="2952"/>
        <item m="1" x="5176"/>
        <item m="1" x="7645"/>
        <item m="1" x="6903"/>
        <item m="1" x="5177"/>
        <item m="1" x="6497"/>
        <item m="1" x="4848"/>
        <item x="460"/>
        <item m="1" x="6284"/>
        <item m="1" x="6647"/>
        <item m="1" x="6285"/>
        <item m="1" x="5399"/>
        <item x="465"/>
        <item m="1" x="4738"/>
        <item m="1" x="4739"/>
        <item x="466"/>
        <item m="1" x="4516"/>
        <item m="1" x="4517"/>
        <item m="1" x="4518"/>
        <item x="468"/>
        <item x="469"/>
        <item x="473"/>
        <item m="1" x="4522"/>
        <item m="1" x="5824"/>
        <item m="1" x="6286"/>
        <item m="1" x="4523"/>
        <item m="1" x="5825"/>
        <item m="1" x="4524"/>
        <item m="1" x="5828"/>
        <item x="773"/>
        <item x="483"/>
        <item m="1" x="5830"/>
        <item m="1" x="4528"/>
        <item m="1" x="4529"/>
        <item m="1" x="6287"/>
        <item m="1" x="5832"/>
        <item m="1" x="4530"/>
        <item m="1" x="4531"/>
        <item m="1" x="5833"/>
        <item m="1" x="5834"/>
        <item m="1" x="4533"/>
        <item m="1" x="4534"/>
        <item m="1" x="6743"/>
        <item m="1" x="7671"/>
        <item m="1" x="5835"/>
        <item m="1" x="5836"/>
        <item x="485"/>
        <item m="1" x="5404"/>
        <item m="1" x="7672"/>
        <item m="1" x="7121"/>
        <item m="1" x="7277"/>
        <item m="1" x="7673"/>
        <item m="1" x="7674"/>
        <item m="1" x="4037"/>
        <item x="486"/>
        <item m="1" x="5642"/>
        <item m="1" x="7278"/>
        <item m="1" x="6919"/>
        <item m="1" x="5837"/>
        <item m="1" x="7675"/>
        <item m="1" x="7122"/>
        <item m="1" x="4537"/>
        <item m="1" x="7676"/>
        <item m="1" x="5838"/>
        <item m="1" x="7279"/>
        <item m="1" x="7805"/>
        <item m="1" x="4853"/>
        <item m="1" x="7281"/>
        <item m="1" x="7681"/>
        <item m="1" x="7495"/>
        <item x="488"/>
        <item m="1" x="2560"/>
        <item m="1" x="7282"/>
        <item m="1" x="7123"/>
        <item m="1" x="7283"/>
        <item m="1" x="7496"/>
        <item m="1" x="7124"/>
        <item m="1" x="7125"/>
        <item m="1" x="7497"/>
        <item m="1" x="7126"/>
        <item m="1" x="7284"/>
        <item m="1" x="7682"/>
        <item m="1" x="5842"/>
        <item m="1" x="7683"/>
        <item m="1" x="3095"/>
        <item m="1" x="4540"/>
        <item m="1" x="7127"/>
        <item m="1" x="7128"/>
        <item m="1" x="2958"/>
        <item x="489"/>
        <item m="1" x="5843"/>
        <item m="1" x="7714"/>
        <item m="1" x="7375"/>
        <item m="1" x="6922"/>
        <item m="1" x="7285"/>
        <item m="1" x="5180"/>
        <item m="1" x="6392"/>
        <item m="1" x="4454"/>
        <item m="1" x="5738"/>
        <item m="1" x="3779"/>
        <item m="1" x="7080"/>
        <item m="1" x="6412"/>
        <item m="1" x="6413"/>
        <item m="1" x="7344"/>
        <item m="1" x="6677"/>
        <item m="1" x="6984"/>
        <item m="1" x="6678"/>
        <item m="1" x="6824"/>
        <item m="1" x="6825"/>
        <item m="1" x="6486"/>
        <item m="1" x="6493"/>
        <item m="1" x="6646"/>
        <item m="1" x="6496"/>
        <item m="1" x="6901"/>
        <item m="1" x="6902"/>
        <item m="1" x="4847"/>
        <item m="1" x="3261"/>
        <item x="463"/>
        <item m="1" x="4849"/>
        <item m="1" x="3262"/>
        <item m="1" x="3263"/>
        <item m="1" x="3264"/>
        <item m="1" x="3265"/>
        <item m="1" x="3087"/>
        <item m="1" x="3088"/>
        <item m="1" x="3089"/>
        <item m="1" x="3090"/>
        <item m="1" x="3091"/>
        <item m="1" x="3092"/>
        <item m="1" x="3093"/>
        <item m="1" x="4520"/>
        <item m="1" x="4521"/>
        <item x="475"/>
        <item m="1" x="5827"/>
        <item m="1" x="5829"/>
        <item m="1" x="4527"/>
        <item m="1" x="4535"/>
        <item m="1" x="4536"/>
        <item x="2102"/>
        <item m="1" x="3583"/>
        <item m="1" x="5844"/>
        <item m="1" x="4740"/>
        <item m="1" x="5644"/>
        <item m="1" x="5405"/>
        <item x="491"/>
        <item x="492"/>
        <item m="1" x="6522"/>
        <item x="1042"/>
        <item m="1" x="5182"/>
        <item x="496"/>
        <item x="497"/>
        <item m="1" x="7806"/>
        <item m="1" x="7684"/>
        <item m="1" x="5406"/>
        <item m="1" x="7685"/>
        <item m="1" x="7287"/>
        <item m="1" x="7062"/>
        <item m="1" x="5019"/>
        <item x="498"/>
        <item m="1" x="6523"/>
        <item m="1" x="7377"/>
        <item m="1" x="7378"/>
        <item m="1" x="4544"/>
        <item m="1" x="7151"/>
        <item m="1" x="7152"/>
        <item m="1" x="7154"/>
        <item m="1" x="4273"/>
        <item m="1" x="7525"/>
        <item m="1" x="7076"/>
        <item m="1" x="7527"/>
        <item m="1" x="3203"/>
        <item m="1" x="7158"/>
        <item m="1" x="4274"/>
        <item m="1" x="6790"/>
        <item m="1" x="6791"/>
        <item m="1" x="6792"/>
        <item m="1" x="6673"/>
        <item m="1" x="4962"/>
        <item m="1" x="4963"/>
        <item m="1" x="6407"/>
        <item m="1" x="7343"/>
        <item m="1" x="4816"/>
        <item m="1" x="5747"/>
        <item m="1" x="7825"/>
        <item x="174"/>
        <item m="1" x="4970"/>
        <item m="1" x="4474"/>
        <item m="1" x="4977"/>
        <item m="1" x="6681"/>
        <item m="1" x="4822"/>
        <item m="1" x="6838"/>
        <item m="1" x="7427"/>
        <item m="1" x="3686"/>
        <item m="1" x="7765"/>
        <item m="1" x="6273"/>
        <item m="1" x="7246"/>
        <item m="1" x="6906"/>
        <item m="1" x="3581"/>
        <item m="1" x="6735"/>
        <item m="1" x="6736"/>
        <item m="1" x="6737"/>
        <item m="1" x="7256"/>
        <item m="1" x="7650"/>
        <item m="1" x="6907"/>
        <item m="1" x="5178"/>
        <item m="1" x="7489"/>
        <item m="1" x="6908"/>
        <item x="464"/>
        <item m="1" x="5117"/>
        <item m="1" x="5637"/>
        <item m="1" x="6909"/>
        <item m="1" x="5638"/>
        <item m="1" x="5639"/>
        <item m="1" x="5640"/>
        <item m="1" x="6910"/>
        <item m="1" x="7058"/>
        <item m="1" x="7651"/>
        <item m="1" x="6911"/>
        <item m="1" x="7653"/>
        <item m="1" x="7654"/>
        <item m="1" x="2366"/>
        <item m="1" x="6498"/>
        <item m="1" x="7655"/>
        <item m="1" x="5015"/>
        <item m="1" x="6499"/>
        <item m="1" x="6500"/>
        <item x="470"/>
        <item m="1" x="6913"/>
        <item m="1" x="7261"/>
        <item m="1" x="7059"/>
        <item m="1" x="6914"/>
        <item m="1" x="4801"/>
        <item m="1" x="6502"/>
        <item m="1" x="6503"/>
        <item m="1" x="7661"/>
        <item m="1" x="5400"/>
        <item m="1" x="7265"/>
        <item m="1" x="6741"/>
        <item m="1" x="2402"/>
        <item m="1" x="7664"/>
        <item m="1" x="6505"/>
        <item x="476"/>
        <item x="477"/>
        <item m="1" x="6506"/>
        <item m="1" x="6507"/>
        <item m="1" x="6508"/>
        <item x="478"/>
        <item m="1" x="6509"/>
        <item m="1" x="6742"/>
        <item m="1" x="6510"/>
        <item m="1" x="5826"/>
        <item m="1" x="7667"/>
        <item m="1" x="6511"/>
        <item m="1" x="6512"/>
        <item m="1" x="6513"/>
        <item m="1" x="6514"/>
        <item m="1" x="6515"/>
        <item m="1" x="2367"/>
        <item m="1" x="6516"/>
        <item m="1" x="7490"/>
        <item m="1" x="7491"/>
        <item m="1" x="6917"/>
        <item m="1" x="6517"/>
        <item m="1" x="2713"/>
        <item m="1" x="4850"/>
        <item m="1" x="7061"/>
        <item m="1" x="4851"/>
        <item m="1" x="4852"/>
        <item m="1" x="7120"/>
        <item m="1" x="7803"/>
        <item m="1" x="7804"/>
        <item m="1" x="7713"/>
        <item m="1" x="7677"/>
        <item m="1" x="7678"/>
        <item m="1" x="7679"/>
        <item m="1" x="6744"/>
        <item m="1" x="7680"/>
        <item m="1" x="6921"/>
        <item m="1" x="6519"/>
        <item m="1" x="3584"/>
        <item m="1" x="6520"/>
        <item x="490"/>
        <item m="1" x="6521"/>
        <item m="1" x="4854"/>
        <item m="1" x="7130"/>
        <item m="1" x="7131"/>
        <item m="1" x="7376"/>
        <item m="1" x="4542"/>
        <item m="1" x="4543"/>
        <item m="1" x="4304"/>
        <item m="1" x="4305"/>
        <item m="1" x="5845"/>
        <item x="493"/>
        <item m="1" x="5181"/>
        <item x="495"/>
        <item m="1" x="4306"/>
        <item m="1" x="4307"/>
        <item m="1" x="4308"/>
        <item m="1" x="5846"/>
        <item m="1" x="7063"/>
        <item m="1" x="4309"/>
        <item m="1" x="4855"/>
        <item m="1" x="4310"/>
        <item m="1" x="7499"/>
        <item m="1" x="7288"/>
        <item m="1" x="7500"/>
        <item m="1" x="7686"/>
        <item m="1" x="5645"/>
        <item m="1" x="6923"/>
        <item m="1" x="4741"/>
        <item m="1" x="7687"/>
        <item m="1" x="5646"/>
        <item m="1" x="6924"/>
        <item m="1" x="6925"/>
        <item m="1" x="4742"/>
        <item x="499"/>
        <item m="1" x="5647"/>
        <item m="1" x="7688"/>
        <item m="1" x="7689"/>
        <item m="1" x="7690"/>
        <item m="1" x="7501"/>
        <item m="1" x="6926"/>
        <item m="1" x="6289"/>
        <item m="1" x="7691"/>
        <item x="500"/>
        <item m="1" x="4545"/>
        <item m="1" x="5539"/>
        <item m="1" x="4774"/>
        <item m="1" x="5648"/>
        <item m="1" x="7132"/>
        <item m="1" x="5407"/>
        <item m="1" x="5020"/>
        <item m="1" x="7064"/>
        <item m="1" x="5408"/>
        <item x="502"/>
        <item m="1" x="7065"/>
        <item m="1" x="6927"/>
        <item x="504"/>
        <item m="1" x="5021"/>
        <item m="1" x="7692"/>
        <item m="1" x="7380"/>
        <item m="1" x="7693"/>
        <item m="1" x="7066"/>
        <item m="1" x="4856"/>
        <item m="1" x="2959"/>
        <item x="505"/>
        <item m="1" x="6928"/>
        <item x="507"/>
        <item m="1" x="6929"/>
        <item m="1" x="6930"/>
        <item m="1" x="7290"/>
        <item x="509"/>
        <item m="1" x="6746"/>
        <item m="1" x="6931"/>
        <item m="1" x="7291"/>
        <item m="1" x="6525"/>
        <item m="1" x="7299"/>
        <item m="1" x="7300"/>
        <item m="1" x="5414"/>
        <item m="1" x="6526"/>
        <item m="1" x="7307"/>
        <item m="1" x="7308"/>
        <item m="1" x="6932"/>
        <item m="1" x="2998"/>
        <item m="1" x="7695"/>
        <item m="1" x="4548"/>
        <item m="1" x="3585"/>
        <item m="1" x="5416"/>
        <item m="1" x="4549"/>
        <item m="1" x="4271"/>
        <item m="1" x="6786"/>
        <item m="1" x="4272"/>
        <item m="1" x="6393"/>
        <item m="1" x="6394"/>
        <item m="1" x="6787"/>
        <item m="1" x="7155"/>
        <item m="1" x="4729"/>
        <item x="59"/>
        <item m="1" x="5744"/>
        <item m="1" x="4903"/>
        <item m="1" x="5753"/>
        <item m="1" x="5592"/>
        <item m="1" x="4286"/>
        <item m="1" x="7881"/>
        <item m="1" x="5344"/>
        <item m="1" x="5787"/>
        <item m="1" x="5374"/>
        <item m="1" x="5380"/>
        <item m="1" x="5402"/>
        <item m="1" x="4227"/>
        <item m="1" x="7280"/>
        <item m="1" x="5839"/>
        <item m="1" x="5840"/>
        <item m="1" x="5841"/>
        <item m="1" x="4539"/>
        <item m="1" x="4541"/>
        <item m="1" x="4312"/>
        <item x="501"/>
        <item m="1" x="6290"/>
        <item x="503"/>
        <item m="1" x="6524"/>
        <item m="1" x="5409"/>
        <item m="1" x="7502"/>
        <item x="1039"/>
        <item m="1" x="7289"/>
        <item m="1" x="5847"/>
        <item m="1" x="5410"/>
        <item m="1" x="5411"/>
        <item m="1" x="5412"/>
        <item m="1" x="2561"/>
        <item m="1" x="7694"/>
        <item m="1" x="4321"/>
        <item m="1" x="5848"/>
        <item m="1" x="7292"/>
        <item m="1" x="7293"/>
        <item m="1" x="7294"/>
        <item m="1" x="7295"/>
        <item m="1" x="7296"/>
        <item m="1" x="7297"/>
        <item m="1" x="7298"/>
        <item m="1" x="6291"/>
        <item m="1" x="7301"/>
        <item m="1" x="7302"/>
        <item m="1" x="7303"/>
        <item m="1" x="7304"/>
        <item m="1" x="7305"/>
        <item m="1" x="7306"/>
        <item m="1" x="5851"/>
        <item x="510"/>
        <item x="511"/>
        <item m="1" x="5415"/>
        <item x="512"/>
        <item m="1" x="6933"/>
        <item m="1" x="4550"/>
        <item x="513"/>
        <item m="1" x="7067"/>
        <item m="1" x="7309"/>
        <item m="1" x="6934"/>
        <item m="1" x="7310"/>
        <item m="1" x="6935"/>
        <item m="1" x="7311"/>
        <item m="1" x="6527"/>
        <item m="1" x="7312"/>
        <item m="1" x="6936"/>
        <item x="514"/>
        <item m="1" x="4858"/>
        <item m="1" x="7505"/>
        <item m="1" x="6747"/>
        <item m="1" x="6528"/>
        <item m="1" x="5852"/>
        <item m="1" x="6937"/>
        <item m="1" x="3838"/>
        <item m="1" x="6938"/>
        <item m="1" x="7313"/>
        <item m="1" x="6529"/>
        <item m="1" x="6939"/>
        <item m="1" x="4551"/>
        <item x="515"/>
        <item m="1" x="7314"/>
        <item m="1" x="7315"/>
        <item m="1" x="7316"/>
        <item m="1" x="7134"/>
        <item m="1" x="5417"/>
        <item m="1" x="5440"/>
        <item m="1" x="6941"/>
        <item m="1" x="6748"/>
        <item m="1" x="2420"/>
        <item m="1" x="4859"/>
        <item m="1" x="6749"/>
        <item m="1" x="7317"/>
        <item m="1" x="6530"/>
        <item m="1" x="6942"/>
        <item m="1" x="4931"/>
        <item m="1" x="4932"/>
        <item m="1" x="6943"/>
        <item m="1" x="4860"/>
        <item m="1" x="6750"/>
        <item m="1" x="6751"/>
        <item m="1" x="6531"/>
        <item x="518"/>
        <item x="519"/>
        <item x="520"/>
        <item m="1" x="6944"/>
        <item m="1" x="6945"/>
        <item m="1" x="4861"/>
        <item m="1" x="5656"/>
        <item m="1" x="4591"/>
        <item m="1" x="4862"/>
        <item m="1" x="6948"/>
        <item m="1" x="4863"/>
        <item m="1" x="7696"/>
        <item m="1" x="7697"/>
        <item m="1" x="7318"/>
        <item m="1" x="5312"/>
        <item m="1" x="3764"/>
        <item m="1" x="3765"/>
        <item m="1" x="3766"/>
        <item m="1" x="3767"/>
        <item m="1" x="3768"/>
        <item m="1" x="7156"/>
        <item m="1" x="5331"/>
        <item m="1" x="5332"/>
        <item m="1" x="4284"/>
        <item m="1" x="6828"/>
        <item m="1" x="4985"/>
        <item m="1" x="3439"/>
        <item m="1" x="4311"/>
        <item x="1124"/>
        <item m="1" x="5418"/>
        <item m="1" x="6292"/>
        <item m="1" x="5183"/>
        <item m="1" x="7135"/>
        <item m="1" x="5421"/>
        <item m="1" x="7506"/>
        <item m="1" x="4552"/>
        <item m="1" x="6293"/>
        <item m="1" x="6950"/>
        <item m="1" x="7136"/>
        <item m="1" x="7809"/>
        <item m="1" x="6951"/>
        <item m="1" x="2960"/>
        <item x="524"/>
        <item m="1" x="4328"/>
        <item m="1" x="7698"/>
        <item m="1" x="7319"/>
        <item m="1" x="6784"/>
        <item m="1" x="7137"/>
        <item x="525"/>
        <item m="1" x="6952"/>
        <item m="1" x="6648"/>
        <item m="1" x="6953"/>
        <item m="1" x="6649"/>
        <item m="1" x="7138"/>
        <item x="526"/>
        <item x="527"/>
        <item m="1" x="6955"/>
        <item m="1" x="7321"/>
        <item m="1" x="7322"/>
        <item m="1" x="6957"/>
        <item m="1" x="4770"/>
        <item m="1" x="6958"/>
        <item m="1" x="3266"/>
        <item x="528"/>
        <item m="1" x="7068"/>
        <item m="1" x="4865"/>
        <item x="529"/>
        <item m="1" x="3843"/>
        <item m="1" x="6532"/>
        <item m="1" x="5422"/>
        <item m="1" x="6612"/>
        <item m="1" x="6391"/>
        <item m="1" x="4810"/>
        <item m="1" x="5982"/>
        <item m="1" x="6395"/>
        <item m="1" x="6614"/>
        <item x="31"/>
        <item m="1" x="7390"/>
        <item m="1" x="7077"/>
        <item m="1" x="6397"/>
        <item m="1" x="4811"/>
        <item m="1" x="6399"/>
        <item m="1" x="6400"/>
        <item x="51"/>
        <item m="1" x="6402"/>
        <item m="1" x="6403"/>
        <item x="63"/>
        <item m="1" x="6670"/>
        <item m="1" x="7392"/>
        <item m="1" x="5584"/>
        <item m="1" x="6615"/>
        <item m="1" x="6404"/>
        <item m="1" x="6671"/>
        <item x="72"/>
        <item m="1" x="5327"/>
        <item m="1" x="6672"/>
        <item m="1" x="6405"/>
        <item m="1" x="6616"/>
        <item m="1" x="3776"/>
        <item m="1" x="6617"/>
        <item x="96"/>
        <item m="1" x="6620"/>
        <item m="1" x="4197"/>
        <item m="1" x="6621"/>
        <item m="1" x="6408"/>
        <item m="1" x="6622"/>
        <item m="1" x="6623"/>
        <item m="1" x="4459"/>
        <item m="1" x="6410"/>
        <item m="1" x="6411"/>
        <item m="1" x="6624"/>
        <item m="1" x="6625"/>
        <item m="1" x="6415"/>
        <item m="1" x="7084"/>
        <item m="1" x="7400"/>
        <item m="1" x="7088"/>
        <item m="1" x="7168"/>
        <item m="1" x="4718"/>
        <item m="1" x="6679"/>
        <item m="1" x="7406"/>
        <item m="1" x="5595"/>
        <item m="1" x="6432"/>
        <item m="1" x="4824"/>
        <item m="1" x="7611"/>
        <item x="2080"/>
        <item m="1" x="5413"/>
        <item m="1" x="4322"/>
        <item m="1" x="5653"/>
        <item m="1" x="5655"/>
        <item x="522"/>
        <item m="1" x="6947"/>
        <item m="1" x="7807"/>
        <item m="1" x="7808"/>
        <item m="1" x="5419"/>
        <item m="1" x="5657"/>
        <item m="1" x="6949"/>
        <item m="1" x="6752"/>
        <item m="1" x="5658"/>
        <item m="1" x="6753"/>
        <item m="1" x="5185"/>
        <item m="1" x="7320"/>
        <item m="1" x="5186"/>
        <item m="1" x="6954"/>
        <item m="1" x="6956"/>
        <item m="1" x="5187"/>
        <item m="1" x="5188"/>
        <item m="1" x="5189"/>
        <item m="1" x="5860"/>
        <item m="1" x="5861"/>
        <item m="1" x="6959"/>
        <item m="1" x="5540"/>
        <item m="1" x="5862"/>
        <item m="1" x="5022"/>
        <item m="1" x="5863"/>
        <item m="1" x="5190"/>
        <item m="1" x="5191"/>
        <item m="1" x="6756"/>
        <item m="1" x="5192"/>
        <item m="1" x="5193"/>
        <item m="1" x="6533"/>
        <item x="844"/>
        <item m="1" x="6651"/>
        <item m="1" x="4866"/>
        <item m="1" x="5023"/>
        <item m="1" x="5864"/>
        <item m="1" x="4553"/>
        <item m="1" x="7509"/>
        <item m="1" x="6536"/>
        <item m="1" x="7139"/>
        <item m="1" x="6960"/>
        <item m="1" x="7323"/>
        <item m="1" x="6962"/>
        <item m="1" x="7385"/>
        <item x="531"/>
        <item m="1" x="6963"/>
        <item m="1" x="2562"/>
        <item m="1" x="6964"/>
        <item m="1" x="4555"/>
        <item m="1" x="5867"/>
        <item x="533"/>
        <item m="1" x="6538"/>
        <item x="534"/>
        <item m="1" x="7325"/>
        <item m="1" x="5024"/>
        <item m="1" x="6539"/>
        <item m="1" x="6758"/>
        <item m="1" x="7140"/>
        <item x="535"/>
        <item x="536"/>
        <item x="537"/>
        <item m="1" x="6540"/>
        <item m="1" x="6966"/>
        <item m="1" x="6541"/>
        <item m="1" x="6542"/>
        <item m="1" x="6543"/>
        <item m="1" x="6759"/>
        <item m="1" x="6967"/>
        <item m="1" x="4557"/>
        <item m="1" x="6653"/>
        <item m="1" x="7510"/>
        <item m="1" x="7327"/>
        <item m="1" x="6968"/>
        <item x="539"/>
        <item m="1" x="4331"/>
        <item x="540"/>
        <item m="1" x="3278"/>
        <item x="541"/>
        <item m="1" x="4558"/>
        <item m="1" x="6545"/>
        <item m="1" x="6546"/>
        <item m="1" x="6547"/>
        <item m="1" x="5943"/>
        <item m="1" x="6548"/>
        <item m="1" x="3757"/>
        <item m="1" x="3672"/>
        <item m="1" x="3758"/>
        <item m="1" x="3759"/>
        <item m="1" x="3760"/>
        <item m="1" x="3761"/>
        <item m="1" x="3762"/>
        <item m="1" x="3763"/>
        <item m="1" x="3673"/>
        <item m="1" x="3674"/>
        <item m="1" x="3769"/>
        <item m="1" x="5313"/>
        <item m="1" x="3773"/>
        <item m="1" x="4277"/>
        <item m="1" x="5148"/>
        <item m="1" x="4279"/>
        <item m="1" x="3210"/>
        <item m="1" x="3213"/>
        <item m="1" x="3214"/>
        <item m="1" x="3215"/>
        <item m="1" x="3787"/>
        <item m="1" x="3790"/>
        <item m="1" x="3235"/>
        <item m="1" x="5155"/>
        <item m="1" x="7773"/>
        <item m="1" x="4846"/>
        <item m="1" x="3836"/>
        <item m="1" x="4313"/>
        <item m="1" x="5649"/>
        <item m="1" x="5650"/>
        <item m="1" x="5651"/>
        <item m="1" x="4314"/>
        <item m="1" x="4315"/>
        <item m="1" x="4316"/>
        <item m="1" x="4317"/>
        <item m="1" x="5652"/>
        <item m="1" x="7381"/>
        <item m="1" x="4318"/>
        <item m="1" x="4319"/>
        <item m="1" x="4320"/>
        <item m="1" x="4323"/>
        <item m="1" x="4324"/>
        <item m="1" x="3837"/>
        <item x="516"/>
        <item x="517"/>
        <item m="1" x="3840"/>
        <item m="1" x="5420"/>
        <item m="1" x="3841"/>
        <item m="1" x="3842"/>
        <item m="1" x="3701"/>
        <item m="1" x="5423"/>
        <item m="1" x="5424"/>
        <item m="1" x="5425"/>
        <item m="1" x="5426"/>
        <item m="1" x="3267"/>
        <item m="1" x="3268"/>
        <item m="1" x="3269"/>
        <item m="1" x="3270"/>
        <item m="1" x="3271"/>
        <item m="1" x="3273"/>
        <item m="1" x="3274"/>
        <item m="1" x="3275"/>
        <item m="1" x="3276"/>
        <item x="2091"/>
        <item x="538"/>
        <item m="1" x="5195"/>
        <item m="1" x="3277"/>
        <item m="1" x="5196"/>
        <item m="1" x="5197"/>
        <item m="1" x="3279"/>
        <item m="1" x="5198"/>
        <item m="1" x="3280"/>
        <item m="1" x="3281"/>
        <item m="1" x="3282"/>
        <item m="1" x="5199"/>
        <item m="1" x="6549"/>
        <item m="1" x="5433"/>
        <item m="1" x="3283"/>
        <item m="1" x="3284"/>
        <item m="1" x="6551"/>
        <item m="1" x="7141"/>
        <item m="1" x="4044"/>
        <item m="1" x="7810"/>
        <item m="1" x="6552"/>
        <item m="1" x="6969"/>
        <item m="1" x="5435"/>
        <item m="1" x="7330"/>
        <item m="1" x="6295"/>
        <item m="1" x="5028"/>
        <item m="1" x="6970"/>
        <item m="1" x="7069"/>
        <item m="1" x="7386"/>
        <item m="1" x="3285"/>
        <item m="1" x="3286"/>
        <item m="1" x="4332"/>
        <item m="1" x="3287"/>
        <item m="1" x="6553"/>
        <item m="1" x="5200"/>
        <item m="1" x="6296"/>
        <item x="544"/>
        <item m="1" x="5201"/>
        <item m="1" x="6554"/>
        <item m="1" x="7070"/>
        <item m="1" x="6555"/>
        <item m="1" x="5202"/>
        <item m="1" x="6297"/>
        <item m="1" x="6556"/>
        <item m="1" x="7387"/>
        <item m="1" x="6654"/>
        <item m="1" x="5663"/>
        <item m="1" x="7511"/>
        <item m="1" x="3098"/>
        <item m="1" x="6298"/>
        <item m="1" x="6299"/>
        <item m="1" x="6300"/>
        <item m="1" x="6971"/>
        <item m="1" x="3703"/>
        <item m="1" x="6972"/>
        <item m="1" x="6655"/>
        <item m="1" x="2563"/>
        <item x="546"/>
        <item m="1" x="4869"/>
        <item m="1" x="6557"/>
        <item m="1" x="4275"/>
        <item m="1" x="3399"/>
        <item m="1" x="3781"/>
        <item m="1" x="6420"/>
        <item m="1" x="6815"/>
        <item m="1" x="6215"/>
        <item m="1" x="7882"/>
        <item m="1" x="7883"/>
        <item m="1" x="4477"/>
        <item m="1" x="4478"/>
        <item m="1" x="7887"/>
        <item m="1" x="5630"/>
        <item m="1" x="6535"/>
        <item m="1" x="4867"/>
        <item m="1" x="7811"/>
        <item x="1034"/>
        <item m="1" x="6558"/>
        <item m="1" x="6302"/>
        <item m="1" x="7388"/>
        <item m="1" x="4333"/>
        <item m="1" x="7144"/>
        <item m="1" x="5203"/>
        <item m="1" x="4259"/>
        <item m="1" x="6002"/>
        <item m="1" x="6559"/>
        <item x="547"/>
        <item m="1" x="6560"/>
        <item m="1" x="7071"/>
        <item x="548"/>
        <item m="1" x="7513"/>
        <item m="1" x="6760"/>
        <item m="1" x="6975"/>
        <item m="1" x="4334"/>
        <item x="659"/>
        <item m="1" x="6561"/>
        <item m="1" x="5665"/>
        <item m="1" x="5438"/>
        <item m="1" x="7514"/>
        <item m="1" x="6761"/>
        <item m="1" x="5541"/>
        <item m="1" x="7515"/>
        <item m="1" x="6004"/>
        <item m="1" x="4745"/>
        <item m="1" x="5878"/>
        <item m="1" x="6005"/>
        <item m="1" x="6306"/>
        <item m="1" x="6307"/>
        <item m="1" x="6656"/>
        <item m="1" x="4871"/>
        <item m="1" x="6006"/>
        <item m="1" x="3852"/>
        <item m="1" x="5667"/>
        <item m="1" x="6007"/>
        <item m="1" x="6762"/>
        <item m="1" x="5879"/>
        <item m="1" x="3704"/>
        <item m="1" x="7332"/>
        <item m="1" x="6008"/>
        <item m="1" x="6009"/>
        <item m="1" x="6010"/>
        <item m="1" x="6562"/>
        <item m="1" x="3854"/>
        <item x="551"/>
        <item m="1" x="5880"/>
        <item m="1" x="6563"/>
        <item m="1" x="6309"/>
        <item m="1" x="4336"/>
        <item m="1" x="5441"/>
        <item x="553"/>
        <item m="1" x="6763"/>
        <item m="1" x="5442"/>
        <item m="1" x="6657"/>
        <item x="554"/>
        <item m="1" x="5443"/>
        <item m="1" x="6764"/>
        <item x="555"/>
        <item m="1" x="6564"/>
        <item m="1" x="6565"/>
        <item m="1" x="6566"/>
        <item m="1" x="6567"/>
        <item m="1" x="6568"/>
        <item x="1865"/>
        <item m="1" x="6396"/>
        <item m="1" x="4278"/>
        <item m="1" x="5517"/>
        <item x="243"/>
        <item m="1" x="4967"/>
        <item m="1" x="7167"/>
        <item m="1" x="6426"/>
        <item m="1" x="7731"/>
        <item x="236"/>
        <item x="237"/>
        <item m="1" x="5342"/>
        <item m="1" x="7732"/>
        <item m="1" x="7426"/>
        <item m="1" x="6439"/>
        <item m="1" x="4833"/>
        <item m="1" x="7764"/>
        <item m="1" x="3696"/>
        <item m="1" x="7771"/>
        <item m="1" x="5823"/>
        <item x="467"/>
        <item m="1" x="6534"/>
        <item m="1" x="4330"/>
        <item m="1" x="6961"/>
        <item m="1" x="5865"/>
        <item m="1" x="5866"/>
        <item m="1" x="6965"/>
        <item m="1" x="6537"/>
        <item m="1" x="7324"/>
        <item m="1" x="5428"/>
        <item m="1" x="7326"/>
        <item m="1" x="5026"/>
        <item m="1" x="5868"/>
        <item m="1" x="5869"/>
        <item m="1" x="4724"/>
        <item m="1" x="5870"/>
        <item m="1" x="5431"/>
        <item m="1" x="4559"/>
        <item m="1" x="7699"/>
        <item m="1" x="7328"/>
        <item m="1" x="7700"/>
        <item m="1" x="6550"/>
        <item m="1" x="5434"/>
        <item m="1" x="7329"/>
        <item m="1" x="7142"/>
        <item m="1" x="5871"/>
        <item m="1" x="5872"/>
        <item m="1" x="5661"/>
        <item m="1" x="5873"/>
        <item m="1" x="7331"/>
        <item m="1" x="5874"/>
        <item m="1" x="5875"/>
        <item x="545"/>
        <item m="1" x="7701"/>
        <item m="1" x="3289"/>
        <item m="1" x="5876"/>
        <item m="1" x="6974"/>
        <item x="550"/>
        <item m="1" x="5668"/>
        <item m="1" x="5669"/>
        <item m="1" x="6011"/>
        <item m="1" x="2570"/>
        <item m="1" x="5881"/>
        <item m="1" x="2961"/>
        <item m="1" x="4038"/>
        <item m="1" x="4337"/>
        <item m="1" x="2564"/>
        <item m="1" x="5882"/>
        <item m="1" x="7333"/>
        <item m="1" x="7334"/>
        <item m="1" x="2963"/>
        <item m="1" x="7516"/>
        <item x="556"/>
        <item m="1" x="6571"/>
        <item m="1" x="6310"/>
        <item m="1" x="4568"/>
        <item m="1" x="5670"/>
        <item m="1" x="5884"/>
        <item m="1" x="4872"/>
        <item m="1" x="7716"/>
        <item m="1" x="5444"/>
        <item m="1" x="6012"/>
        <item m="1" x="7145"/>
        <item m="1" x="7812"/>
        <item m="1" x="7517"/>
        <item m="1" x="6311"/>
        <item m="1" x="6658"/>
        <item m="1" x="6014"/>
        <item m="1" x="5886"/>
        <item m="1" x="5887"/>
        <item m="1" x="7717"/>
        <item m="1" x="5888"/>
        <item m="1" x="6015"/>
        <item m="1" x="5889"/>
        <item m="1" x="5890"/>
        <item m="1" x="6016"/>
        <item x="558"/>
        <item m="1" x="6659"/>
        <item x="559"/>
        <item m="1" x="4338"/>
        <item m="1" x="6574"/>
        <item m="1" x="6017"/>
        <item m="1" x="5891"/>
        <item m="1" x="6018"/>
        <item m="1" x="5892"/>
        <item m="1" x="6766"/>
        <item m="1" x="5893"/>
        <item m="1" x="5894"/>
        <item m="1" x="5543"/>
        <item x="560"/>
        <item m="1" x="7518"/>
        <item x="2081"/>
        <item m="1" x="5896"/>
        <item m="1" x="7146"/>
        <item m="1" x="6020"/>
        <item m="1" x="5674"/>
        <item m="1" x="3300"/>
        <item m="1" x="6767"/>
        <item x="561"/>
        <item m="1" x="5899"/>
        <item x="562"/>
        <item m="1" x="4747"/>
        <item m="1" x="7813"/>
        <item x="564"/>
        <item m="1" x="7814"/>
        <item m="1" x="6977"/>
        <item x="565"/>
        <item m="1" x="7718"/>
        <item m="1" x="5902"/>
        <item m="1" x="5675"/>
        <item m="1" x="6575"/>
        <item m="1" x="6660"/>
        <item m="1" x="5037"/>
        <item x="1805"/>
        <item m="1" x="5676"/>
        <item m="1" x="7169"/>
        <item m="1" x="6628"/>
        <item m="1" x="6829"/>
        <item x="248"/>
        <item m="1" x="6436"/>
        <item m="1" x="6652"/>
        <item m="1" x="3272"/>
        <item m="1" x="5194"/>
        <item m="1" x="5025"/>
        <item m="1" x="5027"/>
        <item m="1" x="3845"/>
        <item m="1" x="3290"/>
        <item m="1" x="5030"/>
        <item m="1" x="3295"/>
        <item m="1" x="5031"/>
        <item m="1" x="3297"/>
        <item m="1" x="3298"/>
        <item m="1" x="4564"/>
        <item m="1" x="2567"/>
        <item m="1" x="4565"/>
        <item m="1" x="4566"/>
        <item x="2066"/>
        <item m="1" x="4573"/>
        <item m="1" x="6021"/>
        <item m="1" x="6312"/>
        <item m="1" x="6022"/>
        <item m="1" x="3592"/>
        <item x="1061"/>
        <item m="1" x="5677"/>
        <item m="1" x="5678"/>
        <item m="1" x="6768"/>
        <item m="1" x="7519"/>
        <item m="1" x="6576"/>
        <item m="1" x="5903"/>
        <item m="1" x="5904"/>
        <item m="1" x="6978"/>
        <item m="1" x="6769"/>
        <item m="1" x="6313"/>
        <item m="1" x="6577"/>
        <item m="1" x="5679"/>
        <item m="1" x="6578"/>
        <item m="1" x="6770"/>
        <item m="1" x="4880"/>
        <item m="1" x="4580"/>
        <item m="1" x="4581"/>
        <item m="1" x="6579"/>
        <item m="1" x="7072"/>
        <item m="1" x="6580"/>
        <item m="1" x="6581"/>
        <item x="2061"/>
        <item m="1" x="5680"/>
        <item x="569"/>
        <item m="1" x="6979"/>
        <item m="1" x="7073"/>
        <item m="1" x="4582"/>
        <item m="1" x="6582"/>
        <item m="1" x="4583"/>
        <item m="1" x="7719"/>
        <item m="1" x="5681"/>
        <item m="1" x="4586"/>
        <item m="1" x="6023"/>
        <item m="1" x="5906"/>
        <item m="1" x="3858"/>
        <item m="1" x="6024"/>
        <item m="1" x="3859"/>
        <item m="1" x="3112"/>
        <item m="1" x="5684"/>
        <item m="1" x="5446"/>
        <item m="1" x="5314"/>
        <item m="1" x="6398"/>
        <item m="1" x="6788"/>
        <item m="1" x="6789"/>
        <item m="1" x="2333"/>
        <item m="1" x="4972"/>
        <item x="211"/>
        <item m="1" x="5340"/>
        <item m="1" x="7550"/>
        <item x="2070"/>
        <item m="1" x="7554"/>
        <item m="1" x="6835"/>
        <item m="1" x="7178"/>
        <item m="1" x="6686"/>
        <item m="1" x="6687"/>
        <item m="1" x="6631"/>
        <item m="1" x="6632"/>
        <item m="1" x="6688"/>
        <item m="1" x="6633"/>
        <item m="1" x="6689"/>
        <item m="1" x="6634"/>
        <item m="1" x="6690"/>
        <item m="1" x="6635"/>
        <item m="1" x="6691"/>
        <item m="1" x="6692"/>
        <item m="1" x="6693"/>
        <item m="1" x="6694"/>
        <item m="1" x="6636"/>
        <item m="1" x="6637"/>
        <item m="1" x="6695"/>
        <item m="1" x="6638"/>
        <item m="1" x="6639"/>
        <item m="1" x="6640"/>
        <item m="1" x="6696"/>
        <item m="1" x="6697"/>
        <item m="1" x="6698"/>
        <item m="1" x="6699"/>
        <item m="1" x="6700"/>
        <item m="1" x="6701"/>
        <item m="1" x="6702"/>
        <item m="1" x="3550"/>
        <item m="1" x="7621"/>
        <item m="1" x="6973"/>
        <item m="1" x="5205"/>
        <item m="1" x="5542"/>
        <item m="1" x="4567"/>
        <item m="1" x="6572"/>
        <item m="1" x="5032"/>
        <item m="1" x="6765"/>
        <item m="1" x="6976"/>
        <item m="1" x="6573"/>
        <item m="1" x="5885"/>
        <item m="1" x="7702"/>
        <item m="1" x="7335"/>
        <item m="1" x="5672"/>
        <item m="1" x="5034"/>
        <item m="1" x="5673"/>
        <item m="1" x="5445"/>
        <item m="1" x="5895"/>
        <item m="1" x="5897"/>
        <item m="1" x="5898"/>
        <item m="1" x="5036"/>
        <item x="563"/>
        <item x="567"/>
        <item m="1" x="3706"/>
        <item m="1" x="6314"/>
        <item m="1" x="3855"/>
        <item m="1" x="7336"/>
        <item m="1" x="4584"/>
        <item m="1" x="3856"/>
        <item m="1" x="7337"/>
        <item m="1" x="3857"/>
        <item m="1" x="7520"/>
        <item m="1" x="5683"/>
        <item m="1" x="5208"/>
        <item x="2169"/>
        <item m="1" x="5685"/>
        <item m="1" x="6773"/>
        <item m="1" x="3301"/>
        <item m="1" x="5119"/>
        <item m="1" x="7338"/>
        <item m="1" x="5907"/>
        <item m="1" x="6583"/>
        <item m="1" x="5908"/>
        <item m="1" x="5909"/>
        <item m="1" x="6084"/>
        <item m="1" x="6584"/>
        <item m="1" x="5447"/>
        <item m="1" x="6095"/>
        <item m="1" x="5209"/>
        <item x="572"/>
        <item m="1" x="5210"/>
        <item m="1" x="5211"/>
        <item m="1" x="5686"/>
        <item m="1" x="5687"/>
        <item m="1" x="3860"/>
        <item m="1" x="5448"/>
        <item m="1" x="5688"/>
        <item m="1" x="5213"/>
        <item m="1" x="5689"/>
        <item x="574"/>
        <item m="1" x="5449"/>
        <item m="1" x="5544"/>
        <item m="1" x="3114"/>
        <item m="1" x="3861"/>
        <item m="1" x="5545"/>
        <item m="1" x="6774"/>
        <item m="1" x="6585"/>
        <item m="1" x="6775"/>
        <item m="1" x="5910"/>
        <item m="1" x="3302"/>
        <item m="1" x="5911"/>
        <item m="1" x="5546"/>
        <item x="575"/>
        <item m="1" x="3862"/>
        <item m="1" x="6133"/>
        <item m="1" x="5120"/>
        <item m="1" x="7703"/>
        <item m="1" x="7704"/>
        <item m="1" x="2370"/>
        <item m="1" x="5691"/>
        <item m="1" x="5692"/>
        <item m="1" x="3863"/>
        <item m="1" x="6134"/>
        <item m="1" x="7521"/>
        <item m="1" x="6785"/>
        <item x="7"/>
        <item x="46"/>
        <item x="47"/>
        <item m="1" x="5323"/>
        <item m="1" x="5324"/>
        <item m="1" x="5325"/>
        <item m="1" x="5586"/>
        <item m="1" x="7394"/>
        <item m="1" x="3051"/>
        <item m="1" x="4731"/>
        <item m="1" x="2503"/>
        <item m="1" x="2755"/>
        <item m="1" x="3053"/>
        <item m="1" x="4461"/>
        <item m="1" x="2508"/>
        <item m="1" x="2756"/>
        <item m="1" x="4465"/>
        <item x="151"/>
        <item m="1" x="4467"/>
        <item m="1" x="6627"/>
        <item m="1" x="2514"/>
        <item m="1" x="2339"/>
        <item m="1" x="2340"/>
        <item m="1" x="3211"/>
        <item m="1" x="5110"/>
        <item x="172"/>
        <item m="1" x="4283"/>
        <item m="1" x="2345"/>
        <item m="1" x="6629"/>
        <item m="1" x="3059"/>
        <item m="1" x="3234"/>
        <item m="1" x="2766"/>
        <item m="1" x="2348"/>
        <item m="1" x="3062"/>
        <item m="1" x="5598"/>
        <item m="1" x="7090"/>
        <item m="1" x="3799"/>
        <item m="1" x="5345"/>
        <item m="1" x="4825"/>
        <item m="1" x="7422"/>
        <item x="266"/>
        <item m="1" x="4830"/>
        <item m="1" x="7184"/>
        <item m="1" x="7185"/>
        <item m="1" x="5609"/>
        <item m="1" x="5113"/>
        <item m="1" x="7191"/>
        <item m="1" x="7443"/>
        <item m="1" x="7045"/>
        <item m="1" x="7046"/>
        <item m="1" x="7047"/>
        <item m="1" x="7048"/>
        <item m="1" x="7049"/>
        <item m="1" x="6713"/>
        <item m="1" x="6714"/>
        <item m="1" x="6715"/>
        <item m="1" x="6716"/>
        <item m="1" x="6717"/>
        <item m="1" x="6642"/>
        <item m="1" x="6247"/>
        <item m="1" x="6643"/>
        <item m="1" x="6644"/>
        <item m="1" x="6248"/>
        <item m="1" x="6249"/>
        <item m="1" x="6250"/>
        <item m="1" x="5784"/>
        <item m="1" x="6251"/>
        <item m="1" x="7453"/>
        <item m="1" x="3079"/>
        <item m="1" x="6745"/>
        <item x="508"/>
        <item m="1" x="5849"/>
        <item m="1" x="5850"/>
        <item m="1" x="4743"/>
        <item m="1" x="4547"/>
        <item m="1" x="7503"/>
        <item m="1" x="7504"/>
        <item m="1" x="4325"/>
        <item m="1" x="5853"/>
        <item m="1" x="5854"/>
        <item m="1" x="6940"/>
        <item m="1" x="5855"/>
        <item m="1" x="5856"/>
        <item m="1" x="5857"/>
        <item m="1" x="5858"/>
        <item m="1" x="4049"/>
        <item m="1" x="4327"/>
        <item m="1" x="5859"/>
        <item m="1" x="6294"/>
        <item m="1" x="5659"/>
        <item m="1" x="7383"/>
        <item m="1" x="7384"/>
        <item m="1" x="4329"/>
        <item m="1" x="6755"/>
        <item m="1" x="7507"/>
        <item m="1" x="7508"/>
        <item m="1" x="3587"/>
        <item m="1" x="3844"/>
        <item m="1" x="5660"/>
        <item m="1" x="3371"/>
        <item m="1" x="5427"/>
        <item m="1" x="4206"/>
        <item m="1" x="5429"/>
        <item m="1" x="4556"/>
        <item m="1" x="5432"/>
        <item m="1" x="3702"/>
        <item m="1" x="3588"/>
        <item m="1" x="4560"/>
        <item m="1" x="4561"/>
        <item m="1" x="3847"/>
        <item m="1" x="3848"/>
        <item m="1" x="4744"/>
        <item m="1" x="5029"/>
        <item m="1" x="5662"/>
        <item m="1" x="3849"/>
        <item m="1" x="3288"/>
        <item m="1" x="3589"/>
        <item m="1" x="3850"/>
        <item m="1" x="5436"/>
        <item m="1" x="3099"/>
        <item m="1" x="6301"/>
        <item m="1" x="7512"/>
        <item m="1" x="5118"/>
        <item m="1" x="3292"/>
        <item m="1" x="6303"/>
        <item m="1" x="6003"/>
        <item m="1" x="5664"/>
        <item m="1" x="5204"/>
        <item m="1" x="3851"/>
        <item m="1" x="6304"/>
        <item m="1" x="6305"/>
        <item m="1" x="3293"/>
        <item m="1" x="3294"/>
        <item m="1" x="4870"/>
        <item m="1" x="3100"/>
        <item m="1" x="3296"/>
        <item m="1" x="3101"/>
        <item m="1" x="5666"/>
        <item m="1" x="3590"/>
        <item m="1" x="3103"/>
        <item m="1" x="3104"/>
        <item m="1" x="4746"/>
        <item m="1" x="3853"/>
        <item m="1" x="7389"/>
        <item m="1" x="5206"/>
        <item m="1" x="5207"/>
        <item m="1" x="4562"/>
        <item m="1" x="4563"/>
        <item m="1" x="3299"/>
        <item m="1" x="2962"/>
        <item m="1" x="3591"/>
        <item m="1" x="2566"/>
        <item m="1" x="6013"/>
        <item m="1" x="5671"/>
        <item m="1" x="5033"/>
        <item m="1" x="2964"/>
        <item m="1" x="4570"/>
        <item m="1" x="2571"/>
        <item m="1" x="3105"/>
        <item m="1" x="3705"/>
        <item m="1" x="5035"/>
        <item m="1" x="4207"/>
        <item m="1" x="4574"/>
        <item m="1" x="4575"/>
        <item m="1" x="3106"/>
        <item m="1" x="2965"/>
        <item m="1" x="2966"/>
        <item m="1" x="2573"/>
        <item m="1" x="5901"/>
        <item m="1" x="4873"/>
        <item m="1" x="4874"/>
        <item m="1" x="4875"/>
        <item m="1" x="4577"/>
        <item m="1" x="2574"/>
        <item m="1" x="4876"/>
        <item m="1" x="4877"/>
        <item m="1" x="4878"/>
        <item m="1" x="4879"/>
        <item m="1" x="3107"/>
        <item m="1" x="4578"/>
        <item m="1" x="2967"/>
        <item m="1" x="3108"/>
        <item m="1" x="3109"/>
        <item m="1" x="3110"/>
        <item m="1" x="4579"/>
        <item m="1" x="2575"/>
        <item m="1" x="3111"/>
        <item m="1" x="2576"/>
        <item m="1" x="4881"/>
        <item m="1" x="4208"/>
        <item m="1" x="2578"/>
        <item m="1" x="2579"/>
        <item m="1" x="3707"/>
        <item m="1" x="2580"/>
        <item m="1" x="4585"/>
        <item m="1" x="2581"/>
        <item m="1" x="3593"/>
        <item m="1" x="2582"/>
        <item m="1" x="6025"/>
        <item m="1" x="6026"/>
        <item m="1" x="6027"/>
        <item m="1" x="6028"/>
        <item m="1" x="6029"/>
        <item m="1" x="6030"/>
        <item m="1" x="6031"/>
        <item m="1" x="6032"/>
        <item m="1" x="6033"/>
        <item m="1" x="6034"/>
        <item m="1" x="3594"/>
        <item m="1" x="2583"/>
        <item m="1" x="6035"/>
        <item m="1" x="6036"/>
        <item m="1" x="6037"/>
        <item m="1" x="6038"/>
        <item m="1" x="6039"/>
        <item m="1" x="6040"/>
        <item m="1" x="6041"/>
        <item m="1" x="6042"/>
        <item m="1" x="6043"/>
        <item m="1" x="6044"/>
        <item m="1" x="2584"/>
        <item m="1" x="6045"/>
        <item m="1" x="6046"/>
        <item m="1" x="6047"/>
        <item m="1" x="6048"/>
        <item m="1" x="6049"/>
        <item m="1" x="6050"/>
        <item m="1" x="6051"/>
        <item m="1" x="6052"/>
        <item m="1" x="6053"/>
        <item m="1" x="6054"/>
        <item m="1" x="4883"/>
        <item m="1" x="6055"/>
        <item m="1" x="6056"/>
        <item m="1" x="6057"/>
        <item m="1" x="6058"/>
        <item m="1" x="6059"/>
        <item m="1" x="6060"/>
        <item m="1" x="6061"/>
        <item m="1" x="6062"/>
        <item m="1" x="6063"/>
        <item m="1" x="6064"/>
        <item m="1" x="4587"/>
        <item m="1" x="6065"/>
        <item m="1" x="6066"/>
        <item m="1" x="6067"/>
        <item m="1" x="6068"/>
        <item m="1" x="6069"/>
        <item m="1" x="6070"/>
        <item m="1" x="6071"/>
        <item m="1" x="6072"/>
        <item m="1" x="6073"/>
        <item m="1" x="3113"/>
        <item m="1" x="2585"/>
        <item m="1" x="6074"/>
        <item m="1" x="6075"/>
        <item m="1" x="6076"/>
        <item m="1" x="6077"/>
        <item m="1" x="6078"/>
        <item m="1" x="6079"/>
        <item m="1" x="6080"/>
        <item m="1" x="6081"/>
        <item m="1" x="6082"/>
        <item m="1" x="6083"/>
        <item m="1" x="6085"/>
        <item m="1" x="6086"/>
        <item m="1" x="6087"/>
        <item m="1" x="6088"/>
        <item m="1" x="6089"/>
        <item m="1" x="6090"/>
        <item m="1" x="6091"/>
        <item m="1" x="6092"/>
        <item m="1" x="6093"/>
        <item m="1" x="6094"/>
        <item x="571"/>
        <item m="1" x="2586"/>
        <item m="1" x="6097"/>
        <item m="1" x="6098"/>
        <item m="1" x="6099"/>
        <item m="1" x="6100"/>
        <item m="1" x="6101"/>
        <item m="1" x="6102"/>
        <item m="1" x="6103"/>
        <item m="1" x="6104"/>
        <item m="1" x="6105"/>
        <item m="1" x="4884"/>
        <item m="1" x="6106"/>
        <item m="1" x="6107"/>
        <item m="1" x="6108"/>
        <item m="1" x="6109"/>
        <item m="1" x="6110"/>
        <item m="1" x="6111"/>
        <item m="1" x="6112"/>
        <item m="1" x="6113"/>
        <item m="1" x="6114"/>
        <item m="1" x="6115"/>
        <item m="1" x="6116"/>
        <item m="1" x="6117"/>
        <item m="1" x="6118"/>
        <item m="1" x="6119"/>
        <item m="1" x="6120"/>
        <item m="1" x="6121"/>
        <item m="1" x="2587"/>
        <item m="1" x="6122"/>
        <item m="1" x="6123"/>
        <item m="1" x="6124"/>
        <item m="1" x="6125"/>
        <item m="1" x="6126"/>
        <item m="1" x="6127"/>
        <item m="1" x="5212"/>
        <item m="1" x="6128"/>
        <item m="1" x="6129"/>
        <item m="1" x="6130"/>
        <item m="1" x="6131"/>
        <item m="1" x="6132"/>
        <item m="1" x="3595"/>
        <item m="1" x="2588"/>
        <item m="1" x="4341"/>
        <item m="1" x="4342"/>
        <item x="576"/>
        <item m="1" x="4343"/>
        <item m="1" x="4344"/>
        <item m="1" x="4345"/>
        <item m="1" x="4748"/>
        <item m="1" x="5912"/>
        <item x="577"/>
        <item m="1" x="5913"/>
        <item m="1" x="6586"/>
        <item m="1" x="2372"/>
        <item m="1" x="6135"/>
        <item m="1" x="5914"/>
        <item m="1" x="5915"/>
        <item m="1" x="6315"/>
        <item m="1" x="3597"/>
        <item m="1" x="2373"/>
        <item m="1" x="3864"/>
        <item m="1" x="5547"/>
        <item x="579"/>
        <item m="1" x="2968"/>
        <item x="580"/>
        <item m="1" x="5693"/>
        <item m="1" x="2969"/>
        <item m="1" x="5916"/>
        <item m="1" x="4885"/>
        <item m="1" x="4346"/>
        <item m="1" x="2970"/>
        <item m="1" x="2374"/>
        <item x="581"/>
        <item m="1" x="6776"/>
        <item m="1" x="2589"/>
        <item x="582"/>
        <item m="1" x="3650"/>
        <item x="583"/>
        <item m="1" x="5694"/>
        <item m="1" x="5695"/>
        <item x="1544"/>
        <item m="1" x="2971"/>
        <item x="584"/>
        <item m="1" x="5450"/>
        <item m="1" x="6316"/>
        <item m="1" x="4886"/>
        <item m="1" x="3865"/>
        <item x="585"/>
        <item m="1" x="4349"/>
        <item m="1" x="3599"/>
        <item x="586"/>
        <item x="587"/>
        <item m="1" x="5452"/>
        <item m="1" x="5917"/>
        <item m="1" x="2972"/>
        <item m="1" x="5453"/>
        <item m="1" x="5454"/>
        <item m="1" x="5918"/>
        <item m="1" x="2590"/>
        <item m="1" x="5698"/>
        <item m="1" x="5456"/>
        <item m="1" x="5457"/>
        <item x="589"/>
        <item m="1" x="5699"/>
        <item m="1" x="2375"/>
        <item m="1" x="5920"/>
        <item x="1427"/>
        <item m="1" x="5038"/>
        <item m="1" x="2591"/>
        <item m="1" x="5921"/>
        <item m="1" x="5922"/>
        <item m="1" x="5039"/>
        <item m="1" x="4887"/>
        <item m="1" x="7522"/>
        <item m="1" x="5702"/>
        <item m="1" x="5548"/>
        <item m="1" x="2592"/>
        <item m="1" x="5040"/>
        <item x="593"/>
        <item m="1" x="5041"/>
        <item x="596"/>
        <item m="1" x="3115"/>
        <item m="1" x="5459"/>
        <item m="1" x="4590"/>
        <item m="1" x="4352"/>
        <item m="1" x="6589"/>
        <item m="1" x="4610"/>
        <item x="597"/>
        <item m="1" x="4353"/>
        <item m="1" x="5703"/>
        <item m="1" x="2404"/>
        <item m="1" x="6591"/>
        <item m="1" x="5704"/>
        <item m="1" x="5923"/>
        <item m="1" x="5140"/>
        <item m="1" x="5734"/>
        <item m="1" x="7153"/>
        <item m="1" x="4451"/>
        <item m="1" x="3047"/>
        <item m="1" x="2500"/>
        <item m="1" x="5108"/>
        <item m="1" x="2753"/>
        <item m="1" x="2504"/>
        <item m="1" x="3055"/>
        <item m="1" x="3209"/>
        <item m="1" x="3058"/>
        <item m="1" x="7347"/>
        <item m="1" x="5754"/>
        <item m="1" x="4982"/>
        <item m="1" x="5600"/>
        <item m="1" x="5601"/>
        <item m="1" x="5602"/>
        <item m="1" x="5603"/>
        <item m="1" x="5604"/>
        <item m="1" x="3440"/>
        <item m="1" x="5347"/>
        <item m="1" x="7358"/>
        <item m="1" x="3830"/>
        <item m="1" x="3573"/>
        <item m="1" x="7382"/>
        <item m="1" x="7143"/>
        <item m="1" x="5437"/>
        <item m="1" x="3291"/>
        <item m="1" x="3102"/>
        <item m="1" x="2565"/>
        <item m="1" x="2568"/>
        <item m="1" x="4569"/>
        <item m="1" x="4572"/>
        <item m="1" x="2572"/>
        <item m="1" x="6771"/>
        <item m="1" x="6772"/>
        <item m="1" x="2577"/>
        <item m="1" x="2369"/>
        <item m="1" x="4339"/>
        <item m="1" x="4340"/>
        <item m="1" x="2314"/>
        <item x="578"/>
        <item m="1" x="4347"/>
        <item m="1" x="4348"/>
        <item x="588"/>
        <item m="1" x="5697"/>
        <item m="1" x="4350"/>
        <item m="1" x="3866"/>
        <item x="595"/>
        <item m="1" x="4351"/>
        <item m="1" x="2376"/>
        <item m="1" x="4354"/>
        <item x="599"/>
        <item m="1" x="5924"/>
        <item x="1430"/>
        <item m="1" x="6593"/>
        <item m="1" x="5925"/>
        <item m="1" x="3116"/>
        <item m="1" x="5214"/>
        <item m="1" x="2596"/>
        <item m="1" x="4888"/>
        <item m="1" x="5549"/>
        <item m="1" x="4592"/>
        <item m="1" x="4593"/>
        <item x="603"/>
        <item m="1" x="4889"/>
        <item m="1" x="4210"/>
        <item x="604"/>
        <item m="1" x="5705"/>
        <item m="1" x="4594"/>
        <item m="1" x="6136"/>
        <item x="606"/>
        <item m="1" x="6317"/>
        <item m="1" x="7147"/>
        <item x="2060"/>
        <item x="609"/>
        <item m="1" x="4890"/>
        <item m="1" x="4891"/>
        <item m="1" x="5706"/>
        <item m="1" x="5215"/>
        <item m="1" x="7339"/>
        <item m="1" x="5550"/>
        <item m="1" x="2380"/>
        <item m="1" x="5551"/>
        <item m="1" x="5931"/>
        <item m="1" x="5552"/>
        <item m="1" x="4595"/>
        <item m="1" x="5221"/>
        <item x="612"/>
        <item m="1" x="5222"/>
        <item m="1" x="5465"/>
        <item m="1" x="5466"/>
        <item m="1" x="5932"/>
        <item x="614"/>
        <item m="1" x="4359"/>
        <item m="1" x="5223"/>
        <item m="1" x="5224"/>
        <item m="1" x="4360"/>
        <item m="1" x="5553"/>
        <item m="1" x="3870"/>
        <item x="615"/>
        <item m="1" x="7340"/>
        <item m="1" x="5554"/>
        <item x="616"/>
        <item m="1" x="5226"/>
        <item m="1" x="5044"/>
        <item m="1" x="7341"/>
        <item m="1" x="2384"/>
        <item m="1" x="5124"/>
        <item m="1" x="5555"/>
        <item m="1" x="5227"/>
        <item m="1" x="5121"/>
        <item m="1" x="5122"/>
        <item m="1" x="5556"/>
        <item m="1" x="5229"/>
        <item m="1" x="4256"/>
        <item x="618"/>
        <item m="1" x="5139"/>
        <item m="1" x="4809"/>
        <item m="1" x="2311"/>
        <item m="1" x="4812"/>
        <item m="1" x="4960"/>
        <item m="1" x="6795"/>
        <item m="1" x="4458"/>
        <item m="1" x="6805"/>
        <item m="1" x="6806"/>
        <item m="1" x="6808"/>
        <item m="1" x="6809"/>
        <item m="1" x="5109"/>
        <item m="1" x="3057"/>
        <item m="1" x="3792"/>
        <item m="1" x="6437"/>
        <item m="1" x="5760"/>
        <item m="1" x="3070"/>
        <item x="335"/>
        <item m="1" x="6587"/>
        <item m="1" x="4750"/>
        <item m="1" x="6388"/>
        <item m="1" x="5700"/>
        <item m="1" x="5458"/>
        <item m="1" x="6588"/>
        <item m="1" x="6592"/>
        <item m="1" x="4355"/>
        <item m="1" x="6981"/>
        <item x="601"/>
        <item x="602"/>
        <item m="1" x="5043"/>
        <item m="1" x="5463"/>
        <item m="1" x="3708"/>
        <item m="1" x="5467"/>
        <item m="1" x="5225"/>
        <item m="1" x="6594"/>
        <item m="1" x="5557"/>
        <item m="1" x="5468"/>
        <item m="1" x="5230"/>
        <item m="1" x="5231"/>
        <item m="1" x="5558"/>
        <item x="620"/>
        <item m="1" x="4362"/>
        <item m="1" x="3600"/>
        <item m="1" x="5232"/>
        <item m="1" x="5233"/>
        <item m="1" x="5559"/>
        <item m="1" x="5234"/>
        <item m="1" x="3710"/>
        <item x="622"/>
        <item m="1" x="5560"/>
        <item m="1" x="3711"/>
        <item m="1" x="5708"/>
        <item m="1" x="6595"/>
        <item m="1" x="5561"/>
        <item m="1" x="5562"/>
        <item m="1" x="5235"/>
        <item m="1" x="5236"/>
        <item m="1" x="5563"/>
        <item m="1" x="5237"/>
        <item m="1" x="6777"/>
        <item m="1" x="5564"/>
        <item m="1" x="5565"/>
        <item m="1" x="5238"/>
        <item m="1" x="5239"/>
        <item m="1" x="5469"/>
        <item m="1" x="6137"/>
        <item x="2"/>
        <item m="1" x="5142"/>
        <item m="1" x="4449"/>
        <item m="1" x="4814"/>
        <item m="1" x="2752"/>
        <item m="1" x="4456"/>
        <item m="1" x="7082"/>
        <item m="1" x="6803"/>
        <item m="1" x="3054"/>
        <item m="1" x="6422"/>
        <item m="1" x="6423"/>
        <item m="1" x="4968"/>
        <item m="1" x="4470"/>
        <item m="1" x="5335"/>
        <item m="1" x="2762"/>
        <item m="1" x="6433"/>
        <item m="1" x="5758"/>
        <item x="287"/>
        <item m="1" x="4289"/>
        <item m="1" x="3802"/>
        <item m="1" x="4989"/>
        <item m="1" x="4990"/>
        <item m="1" x="4991"/>
        <item m="1" x="4992"/>
        <item m="1" x="3094"/>
        <item m="1" x="2956"/>
        <item m="1" x="2957"/>
        <item m="1" x="3700"/>
        <item m="1" x="7133"/>
        <item m="1" x="2371"/>
        <item m="1" x="4749"/>
        <item m="1" x="5460"/>
        <item m="1" x="5461"/>
        <item m="1" x="6590"/>
        <item x="598"/>
        <item m="1" x="5462"/>
        <item m="1" x="5042"/>
        <item m="1" x="5926"/>
        <item m="1" x="5927"/>
        <item m="1" x="5928"/>
        <item m="1" x="5929"/>
        <item m="1" x="5930"/>
        <item m="1" x="5707"/>
        <item m="1" x="5228"/>
        <item m="1" x="4363"/>
        <item m="1" x="6778"/>
        <item m="1" x="5240"/>
        <item m="1" x="5709"/>
        <item m="1" x="5045"/>
        <item m="1" x="5046"/>
        <item m="1" x="4893"/>
        <item m="1" x="5123"/>
        <item m="1" x="4894"/>
        <item x="624"/>
        <item m="1" x="2315"/>
        <item x="626"/>
        <item m="1" x="2316"/>
        <item m="1" x="5934"/>
        <item m="1" x="3305"/>
        <item x="627"/>
        <item x="628"/>
        <item x="629"/>
        <item m="1" x="5472"/>
        <item x="630"/>
        <item m="1" x="5935"/>
        <item m="1" x="3874"/>
        <item m="1" x="5241"/>
        <item m="1" x="5566"/>
        <item m="1" x="5936"/>
        <item x="631"/>
        <item m="1" x="5047"/>
        <item m="1" x="4365"/>
        <item m="1" x="3875"/>
        <item x="633"/>
        <item m="1" x="6369"/>
        <item m="1" x="3876"/>
        <item x="635"/>
        <item m="1" x="5937"/>
        <item m="1" x="3307"/>
        <item m="1" x="5242"/>
        <item m="1" x="6779"/>
        <item m="1" x="4366"/>
        <item m="1" x="5710"/>
        <item m="1" x="5048"/>
        <item m="1" x="5567"/>
        <item m="1" x="3309"/>
        <item x="636"/>
        <item x="637"/>
        <item m="1" x="5244"/>
        <item m="1" x="5245"/>
        <item m="1" x="5568"/>
        <item m="1" x="5939"/>
        <item m="1" x="5246"/>
        <item x="638"/>
        <item m="1" x="5049"/>
        <item m="1" x="5473"/>
        <item m="1" x="5474"/>
        <item m="1" x="4601"/>
        <item x="639"/>
        <item m="1" x="5247"/>
        <item m="1" x="5050"/>
        <item m="1" x="6370"/>
        <item m="1" x="2604"/>
        <item m="1" x="3881"/>
        <item m="1" x="5475"/>
        <item m="1" x="5476"/>
        <item m="1" x="6661"/>
        <item m="1" x="4603"/>
        <item x="649"/>
        <item m="1" x="6597"/>
        <item m="1" x="4895"/>
        <item m="1" x="5248"/>
        <item m="1" x="5125"/>
        <item m="1" x="3122"/>
        <item m="1" x="5051"/>
        <item m="1" x="6781"/>
        <item m="1" x="3324"/>
        <item m="1" x="5052"/>
        <item m="1" x="4896"/>
        <item m="1" x="7148"/>
        <item x="6"/>
        <item m="1" x="3045"/>
        <item m="1" x="6613"/>
        <item m="1" x="3772"/>
        <item x="21"/>
        <item m="1" x="6982"/>
        <item m="1" x="3050"/>
        <item m="1" x="3398"/>
        <item m="1" x="6802"/>
        <item m="1" x="2506"/>
        <item m="1" x="2507"/>
        <item x="126"/>
        <item m="1" x="2336"/>
        <item m="1" x="2337"/>
        <item m="1" x="6213"/>
        <item x="134"/>
        <item m="1" x="3403"/>
        <item m="1" x="2338"/>
        <item x="137"/>
        <item m="1" x="3406"/>
        <item m="1" x="3220"/>
        <item m="1" x="3221"/>
        <item m="1" x="5334"/>
        <item m="1" x="6823"/>
        <item x="212"/>
        <item m="1" x="2524"/>
        <item m="1" x="3063"/>
        <item m="1" x="5156"/>
        <item m="1" x="2530"/>
        <item x="271"/>
        <item m="1" x="4290"/>
        <item m="1" x="4291"/>
        <item m="1" x="4292"/>
        <item m="1" x="6308"/>
        <item m="1" x="2973"/>
        <item m="1" x="4356"/>
        <item m="1" x="4357"/>
        <item m="1" x="3867"/>
        <item x="605"/>
        <item x="607"/>
        <item m="1" x="4358"/>
        <item m="1" x="2378"/>
        <item x="610"/>
        <item m="1" x="2975"/>
        <item m="1" x="3869"/>
        <item m="1" x="2976"/>
        <item m="1" x="3118"/>
        <item m="1" x="3871"/>
        <item m="1" x="2382"/>
        <item m="1" x="3119"/>
        <item m="1" x="2599"/>
        <item m="1" x="3709"/>
        <item m="1" x="2385"/>
        <item m="1" x="2602"/>
        <item m="1" x="3306"/>
        <item m="1" x="3308"/>
        <item m="1" x="3310"/>
        <item m="1" x="3311"/>
        <item x="645"/>
        <item m="1" x="3312"/>
        <item m="1" x="3313"/>
        <item m="1" x="2388"/>
        <item m="1" x="6782"/>
        <item m="1" x="5054"/>
        <item m="1" x="3155"/>
        <item m="1" x="4897"/>
        <item m="1" x="3314"/>
        <item m="1" x="5713"/>
        <item m="1" x="5055"/>
        <item m="1" x="3315"/>
        <item m="1" x="3316"/>
        <item m="1" x="5249"/>
        <item m="1" x="6371"/>
        <item m="1" x="6372"/>
        <item x="653"/>
        <item m="1" x="4898"/>
        <item m="1" x="5251"/>
        <item m="1" x="3890"/>
        <item m="1" x="2978"/>
        <item m="1" x="6373"/>
        <item m="1" x="5057"/>
        <item m="1" x="3123"/>
        <item m="1" x="5944"/>
        <item m="1" x="4899"/>
        <item m="1" x="5569"/>
        <item m="1" x="2979"/>
        <item m="1" x="5477"/>
        <item x="655"/>
        <item m="1" x="6662"/>
        <item m="1" x="3894"/>
        <item m="1" x="5945"/>
        <item m="1" x="5946"/>
        <item m="1" x="5252"/>
        <item m="1" x="4901"/>
        <item m="1" x="3895"/>
        <item m="1" x="5478"/>
        <item m="1" x="3320"/>
        <item m="1" x="5058"/>
        <item m="1" x="5059"/>
        <item m="1" x="3124"/>
        <item m="1" x="5714"/>
        <item m="1" x="5479"/>
        <item m="1" x="5948"/>
        <item m="1" x="3896"/>
        <item m="1" x="3897"/>
        <item m="1" x="5253"/>
        <item m="1" x="5254"/>
        <item m="1" x="2389"/>
        <item m="1" x="3322"/>
        <item m="1" x="5715"/>
        <item m="1" x="5060"/>
        <item m="1" x="5480"/>
        <item x="660"/>
        <item m="1" x="2605"/>
        <item m="1" x="5061"/>
        <item m="1" x="6601"/>
        <item m="1" x="3323"/>
        <item m="1" x="5949"/>
        <item m="1" x="5255"/>
        <item m="1" x="5481"/>
        <item m="1" x="3126"/>
        <item m="1" x="4902"/>
        <item m="1" x="5570"/>
        <item m="1" x="2606"/>
        <item m="1" x="6374"/>
        <item m="1" x="5482"/>
        <item m="1" x="2390"/>
        <item m="1" x="2607"/>
        <item m="1" x="7075"/>
        <item m="1" x="5716"/>
        <item m="1" x="4904"/>
        <item m="1" x="5717"/>
        <item m="1" x="5484"/>
        <item m="1" x="5141"/>
        <item m="1" x="3046"/>
        <item x="45"/>
        <item m="1" x="6416"/>
        <item m="1" x="6417"/>
        <item m="1" x="2505"/>
        <item m="1" x="2341"/>
        <item m="1" x="5337"/>
        <item m="1" x="3065"/>
        <item m="1" x="3240"/>
        <item m="1" x="4209"/>
        <item m="1" x="2974"/>
        <item m="1" x="3868"/>
        <item x="611"/>
        <item x="613"/>
        <item m="1" x="3872"/>
        <item x="619"/>
        <item m="1" x="3873"/>
        <item m="1" x="2600"/>
        <item m="1" x="2601"/>
        <item x="623"/>
        <item m="1" x="3120"/>
        <item m="1" x="3303"/>
        <item m="1" x="3304"/>
        <item x="625"/>
        <item x="632"/>
        <item m="1" x="2387"/>
        <item m="1" x="3121"/>
        <item x="646"/>
        <item x="650"/>
        <item x="652"/>
        <item m="1" x="3317"/>
        <item m="1" x="3318"/>
        <item m="1" x="3319"/>
        <item x="656"/>
        <item x="658"/>
        <item m="1" x="6142"/>
        <item m="1" x="6143"/>
        <item m="1" x="3321"/>
        <item m="1" x="3125"/>
        <item x="661"/>
        <item m="1" x="3325"/>
        <item x="663"/>
        <item m="1" x="5062"/>
        <item m="1" x="5718"/>
        <item m="1" x="4905"/>
        <item m="1" x="4906"/>
        <item m="1" x="4907"/>
        <item x="666"/>
        <item m="1" x="5719"/>
        <item m="1" x="5256"/>
        <item x="667"/>
        <item m="1" x="3899"/>
        <item x="669"/>
        <item m="1" x="5485"/>
        <item m="1" x="5257"/>
        <item x="1871"/>
        <item x="671"/>
        <item m="1" x="5258"/>
        <item m="1" x="5259"/>
        <item m="1" x="5063"/>
        <item m="1" x="6602"/>
        <item m="1" x="5486"/>
        <item x="673"/>
        <item m="1" x="5952"/>
        <item x="675"/>
        <item m="1" x="5571"/>
        <item m="1" x="6375"/>
        <item m="1" x="5487"/>
        <item m="1" x="4368"/>
        <item m="1" x="4909"/>
        <item x="676"/>
        <item x="678"/>
        <item x="680"/>
        <item m="1" x="4369"/>
        <item x="681"/>
        <item m="1" x="3902"/>
        <item m="1" x="5488"/>
        <item m="1" x="4607"/>
        <item m="1" x="3903"/>
        <item m="1" x="5720"/>
        <item m="1" x="5064"/>
        <item x="1895"/>
        <item m="1" x="5260"/>
        <item m="1" x="5315"/>
        <item m="1" x="5316"/>
        <item m="1" x="5317"/>
        <item m="1" x="5318"/>
        <item m="1" x="5739"/>
        <item m="1" x="3676"/>
        <item m="1" x="2513"/>
        <item m="1" x="3056"/>
        <item m="1" x="2517"/>
        <item m="1" x="4471"/>
        <item x="187"/>
        <item m="1" x="2525"/>
        <item x="242"/>
        <item m="1" x="4735"/>
        <item x="259"/>
        <item m="1" x="2527"/>
        <item m="1" x="6683"/>
        <item x="1862"/>
        <item m="1" x="3066"/>
        <item m="1" x="5606"/>
        <item x="305"/>
        <item x="326"/>
        <item m="1" x="5354"/>
        <item m="1" x="3547"/>
        <item x="429"/>
        <item x="430"/>
        <item x="482"/>
        <item m="1" x="2955"/>
        <item m="1" x="5877"/>
        <item m="1" x="2977"/>
        <item m="1" x="5933"/>
        <item m="1" x="5471"/>
        <item m="1" x="4598"/>
        <item m="1" x="4599"/>
        <item m="1" x="4600"/>
        <item m="1" x="5243"/>
        <item m="1" x="5711"/>
        <item m="1" x="4367"/>
        <item m="1" x="5938"/>
        <item m="1" x="5712"/>
        <item m="1" x="3880"/>
        <item x="640"/>
        <item x="641"/>
        <item x="642"/>
        <item x="643"/>
        <item x="644"/>
        <item m="1" x="6780"/>
        <item m="1" x="5053"/>
        <item m="1" x="4604"/>
        <item m="1" x="5056"/>
        <item m="1" x="3712"/>
        <item m="1" x="5250"/>
        <item m="1" x="3888"/>
        <item m="1" x="3889"/>
        <item m="1" x="6783"/>
        <item m="1" x="3891"/>
        <item m="1" x="6598"/>
        <item m="1" x="6599"/>
        <item x="654"/>
        <item m="1" x="3892"/>
        <item m="1" x="3893"/>
        <item m="1" x="5947"/>
        <item x="657"/>
        <item m="1" x="5483"/>
        <item m="1" x="5950"/>
        <item m="1" x="5951"/>
        <item x="665"/>
        <item x="668"/>
        <item x="670"/>
        <item m="1" x="3327"/>
        <item m="1" x="3127"/>
        <item m="1" x="3328"/>
        <item m="1" x="3329"/>
        <item x="674"/>
        <item m="1" x="4908"/>
        <item x="677"/>
        <item m="1" x="4606"/>
        <item m="1" x="3128"/>
        <item x="682"/>
        <item m="1" x="2980"/>
        <item x="688"/>
        <item x="689"/>
        <item m="1" x="5490"/>
        <item m="1" x="4910"/>
        <item m="1" x="6663"/>
        <item x="690"/>
        <item x="691"/>
        <item m="1" x="5067"/>
        <item m="1" x="3129"/>
        <item m="1" x="5068"/>
        <item m="1" x="4756"/>
        <item m="1" x="6376"/>
        <item x="692"/>
        <item x="693"/>
        <item x="694"/>
        <item m="1" x="4911"/>
        <item x="695"/>
        <item m="1" x="3604"/>
        <item m="1" x="2609"/>
        <item m="1" x="2981"/>
        <item x="1460"/>
        <item x="696"/>
        <item x="697"/>
        <item x="698"/>
        <item x="699"/>
        <item m="1" x="4912"/>
        <item x="700"/>
        <item m="1" x="5261"/>
        <item m="1" x="6603"/>
        <item m="1" x="4913"/>
        <item m="1" x="4371"/>
        <item x="701"/>
        <item m="1" x="2984"/>
        <item m="1" x="4914"/>
        <item m="1" x="5721"/>
        <item m="1" x="4915"/>
        <item m="1" x="3131"/>
        <item m="1" x="5262"/>
        <item x="704"/>
        <item m="1" x="2317"/>
        <item x="705"/>
        <item m="1" x="4611"/>
        <item x="706"/>
        <item m="1" x="4612"/>
        <item m="1" x="2611"/>
        <item m="1" x="5953"/>
        <item m="1" x="5263"/>
        <item m="1" x="4372"/>
        <item m="1" x="5493"/>
        <item m="1" x="5069"/>
        <item m="1" x="5954"/>
        <item m="1" x="6664"/>
        <item x="708"/>
        <item m="1" x="4916"/>
        <item m="1" x="5070"/>
        <item m="1" x="4613"/>
        <item m="1" x="5071"/>
        <item m="1" x="4614"/>
        <item m="1" x="4917"/>
        <item m="1" x="4615"/>
        <item m="1" x="5264"/>
        <item m="1" x="5956"/>
        <item m="1" x="5265"/>
        <item m="1" x="4918"/>
        <item m="1" x="4616"/>
        <item m="1" x="6377"/>
        <item m="1" x="5320"/>
        <item m="1" x="5321"/>
        <item m="1" x="5322"/>
        <item m="1" x="5585"/>
        <item m="1" x="4730"/>
        <item m="1" x="4280"/>
        <item m="1" x="6626"/>
        <item m="1" x="4287"/>
        <item m="1" x="4288"/>
        <item m="1" x="3239"/>
        <item m="1" x="6438"/>
        <item m="1" x="3680"/>
        <item m="1" x="5610"/>
        <item m="1" x="5439"/>
        <item m="1" x="6318"/>
        <item m="1" x="6319"/>
        <item m="1" x="6320"/>
        <item m="1" x="6321"/>
        <item m="1" x="6322"/>
        <item m="1" x="6323"/>
        <item m="1" x="6324"/>
        <item m="1" x="6325"/>
        <item m="1" x="6326"/>
        <item m="1" x="6327"/>
        <item m="1" x="6328"/>
        <item m="1" x="6329"/>
        <item m="1" x="6330"/>
        <item m="1" x="6331"/>
        <item m="1" x="6332"/>
        <item m="1" x="6333"/>
        <item m="1" x="6334"/>
        <item m="1" x="6335"/>
        <item m="1" x="6336"/>
        <item m="1" x="6337"/>
        <item m="1" x="6338"/>
        <item m="1" x="6339"/>
        <item m="1" x="6340"/>
        <item m="1" x="6341"/>
        <item m="1" x="6342"/>
        <item m="1" x="6343"/>
        <item m="1" x="6344"/>
        <item m="1" x="6345"/>
        <item m="1" x="6346"/>
        <item m="1" x="6347"/>
        <item m="1" x="6348"/>
        <item m="1" x="6349"/>
        <item m="1" x="6350"/>
        <item m="1" x="6351"/>
        <item m="1" x="6352"/>
        <item m="1" x="6353"/>
        <item m="1" x="6354"/>
        <item m="1" x="6355"/>
        <item m="1" x="6356"/>
        <item m="1" x="6357"/>
        <item m="1" x="6358"/>
        <item m="1" x="6359"/>
        <item m="1" x="6360"/>
        <item m="1" x="6361"/>
        <item m="1" x="6362"/>
        <item m="1" x="6363"/>
        <item m="1" x="6364"/>
        <item m="1" x="6365"/>
        <item m="1" x="6366"/>
        <item m="1" x="6367"/>
        <item m="1" x="6368"/>
        <item m="1" x="3326"/>
        <item m="1" x="5065"/>
        <item m="1" x="5066"/>
        <item m="1" x="4608"/>
        <item m="1" x="5491"/>
        <item m="1" x="5572"/>
        <item m="1" x="4609"/>
        <item m="1" x="3623"/>
        <item m="1" x="4370"/>
        <item m="1" x="5492"/>
        <item x="707"/>
        <item m="1" x="3904"/>
        <item m="1" x="3905"/>
        <item m="1" x="5494"/>
        <item m="1" x="3906"/>
        <item x="710"/>
        <item x="711"/>
        <item m="1" x="4617"/>
        <item m="1" x="6378"/>
        <item m="1" x="4757"/>
        <item m="1" x="6665"/>
        <item m="1" x="6666"/>
        <item m="1" x="4374"/>
        <item m="1" x="5957"/>
        <item m="1" x="4618"/>
        <item m="1" x="4619"/>
        <item m="1" x="4418"/>
        <item m="1" x="5266"/>
        <item m="1" x="4758"/>
        <item m="1" x="5267"/>
        <item m="1" x="6604"/>
        <item m="1" x="5958"/>
        <item m="1" x="6379"/>
        <item m="1" x="4919"/>
        <item m="1" x="4620"/>
        <item m="1" x="4920"/>
        <item m="1" x="4759"/>
        <item m="1" x="3907"/>
        <item m="1" x="4921"/>
        <item m="1" x="4760"/>
        <item m="1" x="5959"/>
        <item m="1" x="5072"/>
        <item m="1" x="2391"/>
        <item m="1" x="5073"/>
        <item x="713"/>
        <item x="714"/>
        <item m="1" x="2392"/>
        <item m="1" x="5960"/>
        <item m="1" x="4761"/>
        <item m="1" x="5961"/>
        <item m="1" x="3908"/>
        <item m="1" x="5962"/>
        <item m="1" x="4762"/>
        <item x="715"/>
        <item m="1" x="4763"/>
        <item m="1" x="4375"/>
        <item m="1" x="5963"/>
        <item m="1" x="3606"/>
        <item m="1" x="3909"/>
        <item m="1" x="3716"/>
        <item m="1" x="5074"/>
        <item m="1" x="5075"/>
        <item m="1" x="4622"/>
        <item x="716"/>
        <item m="1" x="4922"/>
        <item m="1" x="4923"/>
        <item m="1" x="4624"/>
        <item m="1" x="4764"/>
        <item m="1" x="6380"/>
        <item x="718"/>
        <item x="719"/>
        <item m="1" x="5268"/>
        <item m="1" x="5964"/>
        <item m="1" x="4765"/>
        <item m="1" x="2618"/>
        <item m="1" x="2393"/>
        <item m="1" x="5965"/>
        <item m="1" x="6667"/>
        <item m="1" x="6381"/>
        <item x="724"/>
        <item x="725"/>
        <item m="1" x="6605"/>
        <item x="726"/>
        <item m="1" x="6606"/>
        <item m="1" x="6607"/>
        <item m="1" x="6382"/>
        <item m="1" x="6608"/>
        <item m="1" x="4766"/>
        <item m="1" x="6609"/>
        <item m="1" x="5076"/>
        <item m="1" x="6610"/>
        <item m="1" x="6383"/>
        <item m="1" x="6611"/>
        <item m="1" x="5573"/>
        <item m="1" x="5077"/>
        <item m="1" x="4625"/>
        <item m="1" x="5078"/>
        <item x="732"/>
        <item x="733"/>
        <item m="1" x="5574"/>
        <item m="1" x="5079"/>
        <item x="734"/>
        <item m="1" x="3771"/>
        <item m="1" x="2768"/>
        <item x="24"/>
        <item m="1" x="4194"/>
        <item m="1" x="2501"/>
        <item m="1" x="2502"/>
        <item m="1" x="4195"/>
        <item m="1" x="3782"/>
        <item x="140"/>
        <item m="1" x="4466"/>
        <item m="1" x="3786"/>
        <item m="1" x="4472"/>
        <item m="1" x="4198"/>
        <item m="1" x="3444"/>
        <item m="1" x="3445"/>
        <item m="1" x="3446"/>
        <item m="1" x="3447"/>
        <item m="1" x="3448"/>
        <item m="1" x="3449"/>
        <item m="1" x="3450"/>
        <item m="1" x="3451"/>
        <item m="1" x="3452"/>
        <item m="1" x="3453"/>
        <item m="1" x="3454"/>
        <item m="1" x="3455"/>
        <item m="1" x="3456"/>
        <item m="1" x="3457"/>
        <item m="1" x="3458"/>
        <item m="1" x="3459"/>
        <item m="1" x="3460"/>
        <item m="1" x="3461"/>
        <item m="1" x="3462"/>
        <item m="1" x="3463"/>
        <item m="1" x="3464"/>
        <item m="1" x="3465"/>
        <item m="1" x="3466"/>
        <item m="1" x="3467"/>
        <item m="1" x="3468"/>
        <item m="1" x="3469"/>
        <item m="1" x="3470"/>
        <item m="1" x="3471"/>
        <item m="1" x="5763"/>
        <item m="1" x="3472"/>
        <item m="1" x="3473"/>
        <item m="1" x="3474"/>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2"/>
        <item m="1" x="3533"/>
        <item m="1" x="3534"/>
        <item m="1" x="4199"/>
        <item m="1" x="3330"/>
        <item x="672"/>
        <item m="1" x="2608"/>
        <item m="1" x="3714"/>
        <item m="1" x="3130"/>
        <item m="1" x="2982"/>
        <item m="1" x="2983"/>
        <item x="702"/>
        <item x="703"/>
        <item m="1" x="2612"/>
        <item m="1" x="5955"/>
        <item m="1" x="2985"/>
        <item m="1" x="2613"/>
        <item m="1" x="2614"/>
        <item m="1" x="6146"/>
        <item m="1" x="6147"/>
        <item m="1" x="6148"/>
        <item m="1" x="6149"/>
        <item m="1" x="6150"/>
        <item m="1" x="6151"/>
        <item m="1" x="6152"/>
        <item m="1" x="6153"/>
        <item m="1" x="2395"/>
        <item m="1" x="2619"/>
        <item m="1" x="2396"/>
        <item m="1" x="6154"/>
        <item m="1" x="6155"/>
        <item m="1" x="6156"/>
        <item m="1" x="6157"/>
        <item m="1" x="6158"/>
        <item m="1" x="6159"/>
        <item m="1" x="6160"/>
        <item m="1" x="6161"/>
        <item m="1" x="6162"/>
        <item m="1" x="6164"/>
        <item m="1" x="6165"/>
        <item m="1" x="6166"/>
        <item m="1" x="6167"/>
        <item m="1" x="6168"/>
        <item m="1" x="6169"/>
        <item m="1" x="2620"/>
        <item m="1" x="6170"/>
        <item m="1" x="6171"/>
        <item m="1" x="6172"/>
        <item m="1" x="6173"/>
        <item m="1" x="6174"/>
        <item m="1" x="6175"/>
        <item m="1" x="6176"/>
        <item m="1" x="6177"/>
        <item m="1" x="6178"/>
        <item x="730"/>
        <item m="1" x="2621"/>
        <item m="1" x="6179"/>
        <item m="1" x="6180"/>
        <item m="1" x="6181"/>
        <item m="1" x="6182"/>
        <item m="1" x="6183"/>
        <item m="1" x="6184"/>
        <item m="1" x="6185"/>
        <item m="1" x="6186"/>
        <item m="1" x="6187"/>
        <item m="1" x="6188"/>
        <item m="1" x="6189"/>
        <item m="1" x="6190"/>
        <item m="1" x="6191"/>
        <item m="1" x="6192"/>
        <item m="1" x="6193"/>
        <item m="1" x="6194"/>
        <item m="1" x="6195"/>
        <item m="1" x="5722"/>
        <item m="1" x="5723"/>
        <item m="1" x="6196"/>
        <item m="1" x="6197"/>
        <item m="1" x="6198"/>
        <item m="1" x="6199"/>
        <item m="1" x="6200"/>
        <item m="1" x="6201"/>
        <item m="1" x="6202"/>
        <item m="1" x="6203"/>
        <item m="1" x="6204"/>
        <item m="1" x="6205"/>
        <item x="735"/>
        <item x="737"/>
        <item m="1" x="6384"/>
        <item x="740"/>
        <item m="1" x="4626"/>
        <item m="1" x="4376"/>
        <item m="1" x="6206"/>
        <item m="1" x="5724"/>
        <item m="1" x="6385"/>
        <item m="1" x="5127"/>
        <item m="1" x="6207"/>
        <item m="1" x="5725"/>
        <item x="743"/>
        <item x="744"/>
        <item m="1" x="5726"/>
        <item m="1" x="5080"/>
        <item m="1" x="4627"/>
        <item m="1" x="3915"/>
        <item m="1" x="4212"/>
        <item x="745"/>
        <item m="1" x="5269"/>
        <item m="1" x="5575"/>
        <item m="1" x="5128"/>
        <item m="1" x="5270"/>
        <item x="746"/>
        <item m="1" x="4924"/>
        <item x="747"/>
        <item m="1" x="5081"/>
        <item m="1" x="2397"/>
        <item x="748"/>
        <item m="1" x="5082"/>
        <item m="1" x="5083"/>
        <item m="1" x="4925"/>
        <item m="1" x="5084"/>
        <item m="1" x="5085"/>
        <item m="1" x="2624"/>
        <item x="1768"/>
        <item m="1" x="5966"/>
        <item m="1" x="3916"/>
        <item m="1" x="4628"/>
        <item m="1" x="3917"/>
        <item m="1" x="3189"/>
        <item m="1" x="3918"/>
        <item m="1" x="4217"/>
        <item m="1" x="3919"/>
        <item m="1" x="4629"/>
        <item m="1" x="4377"/>
        <item m="1" x="4768"/>
        <item m="1" x="3920"/>
        <item m="1" x="4630"/>
        <item m="1" x="6208"/>
        <item m="1" x="4378"/>
        <item m="1" x="5271"/>
        <item m="1" x="3921"/>
        <item m="1" x="5086"/>
        <item m="1" x="4769"/>
        <item m="1" x="5272"/>
        <item m="1" x="4379"/>
        <item m="1" x="4926"/>
        <item m="1" x="5273"/>
        <item m="1" x="5967"/>
        <item m="1" x="4771"/>
        <item m="1" x="3922"/>
        <item m="1" x="4380"/>
        <item m="1" x="3923"/>
        <item m="1" x="3924"/>
        <item m="1" x="4772"/>
        <item m="1" x="4773"/>
        <item m="1" x="3925"/>
        <item m="1" x="4381"/>
        <item m="1" x="5274"/>
        <item m="1" x="5968"/>
        <item m="1" x="3926"/>
        <item m="1" x="5576"/>
        <item m="1" x="4631"/>
        <item m="1" x="5969"/>
        <item m="1" x="4218"/>
        <item m="1" x="4219"/>
        <item m="1" x="3927"/>
        <item m="1" x="3928"/>
        <item m="1" x="4775"/>
        <item m="1" x="5970"/>
        <item m="1" x="5971"/>
        <item m="1" x="5728"/>
        <item m="1" x="6386"/>
        <item m="1" x="3929"/>
        <item m="1" x="4263"/>
        <item m="1" x="3930"/>
        <item m="1" x="3931"/>
        <item m="1" x="3932"/>
        <item m="1" x="4927"/>
        <item m="1" x="4776"/>
        <item m="1" x="5972"/>
        <item m="1" x="5275"/>
        <item m="1" x="4632"/>
        <item m="1" x="4777"/>
        <item m="1" x="4778"/>
        <item m="1" x="4220"/>
        <item m="1" x="4779"/>
        <item m="1" x="3933"/>
        <item m="1" x="4780"/>
        <item m="1" x="4781"/>
        <item m="1" x="4928"/>
        <item m="1" x="4782"/>
        <item m="1" x="5087"/>
        <item m="1" x="4634"/>
        <item m="1" x="3935"/>
        <item m="1" x="3936"/>
        <item m="1" x="3937"/>
        <item m="1" x="3938"/>
        <item m="1" x="4783"/>
        <item m="1" x="4382"/>
        <item m="1" x="3939"/>
        <item m="1" x="3940"/>
        <item m="1" x="5276"/>
        <item m="1" x="6387"/>
        <item m="1" x="3941"/>
        <item m="1" x="2625"/>
        <item m="1" x="6209"/>
        <item m="1" x="4784"/>
        <item m="1" x="3943"/>
        <item m="1" x="4221"/>
        <item m="1" x="4635"/>
        <item m="1" x="4636"/>
        <item m="1" x="3944"/>
        <item m="1" x="3945"/>
        <item m="1" x="4785"/>
        <item m="1" x="5277"/>
        <item m="1" x="5577"/>
        <item m="1" x="4786"/>
        <item m="1" x="5088"/>
        <item m="1" x="4637"/>
        <item m="1" x="4383"/>
        <item m="1" x="4638"/>
        <item m="1" x="3946"/>
        <item m="1" x="3947"/>
        <item m="1" x="4787"/>
        <item m="1" x="4788"/>
        <item m="1" x="5278"/>
        <item m="1" x="4639"/>
        <item m="1" x="5129"/>
        <item x="750"/>
        <item m="1" x="3948"/>
        <item m="1" x="5279"/>
        <item m="1" x="3949"/>
        <item m="1" x="3950"/>
        <item m="1" x="4384"/>
        <item m="1" x="4789"/>
        <item m="1" x="3951"/>
        <item m="1" x="5280"/>
        <item m="1" x="5281"/>
        <item m="1" x="4790"/>
        <item m="1" x="4640"/>
        <item m="1" x="5495"/>
        <item m="1" x="4791"/>
        <item m="1" x="3952"/>
        <item m="1" x="4641"/>
        <item m="1" x="4792"/>
        <item m="1" x="4793"/>
        <item m="1" x="4794"/>
        <item m="1" x="4795"/>
        <item m="1" x="5282"/>
        <item m="1" x="3954"/>
        <item m="1" x="5283"/>
        <item m="1" x="5089"/>
        <item m="1" x="4385"/>
        <item m="1" x="4796"/>
        <item m="1" x="4386"/>
        <item m="1" x="5973"/>
        <item m="1" x="4222"/>
        <item m="1" x="4387"/>
        <item m="1" x="4797"/>
        <item m="1" x="4642"/>
        <item m="1" x="4223"/>
        <item m="1" x="4798"/>
        <item m="1" x="4929"/>
        <item m="1" x="4643"/>
        <item m="1" x="4224"/>
        <item m="1" x="4388"/>
        <item m="1" x="4389"/>
        <item m="1" x="4644"/>
        <item m="1" x="3955"/>
        <item m="1" x="4645"/>
        <item m="1" x="4646"/>
        <item m="1" x="3956"/>
        <item m="1" x="4930"/>
        <item m="1" x="4390"/>
        <item m="1" x="4391"/>
        <item m="1" x="4392"/>
        <item m="1" x="4647"/>
        <item m="1" x="3958"/>
        <item m="1" x="4394"/>
        <item m="1" x="4648"/>
        <item m="1" x="4649"/>
        <item m="1" x="5284"/>
        <item m="1" x="4396"/>
        <item m="1" x="3959"/>
        <item m="1" x="4650"/>
        <item m="1" x="5974"/>
        <item m="1" x="4228"/>
        <item m="1" x="4651"/>
        <item m="1" x="4398"/>
        <item m="1" x="4399"/>
        <item x="1068"/>
        <item m="1" x="3960"/>
        <item m="1" x="4229"/>
        <item m="1" x="4400"/>
        <item m="1" x="3961"/>
        <item m="1" x="4652"/>
        <item m="1" x="5285"/>
        <item m="1" x="3962"/>
        <item m="1" x="3963"/>
        <item m="1" x="4401"/>
        <item m="1" x="4933"/>
        <item m="1" x="4402"/>
        <item m="1" x="5729"/>
        <item m="1" x="5578"/>
        <item m="1" x="5496"/>
        <item m="1" x="4403"/>
        <item m="1" x="5130"/>
        <item m="1" x="4404"/>
        <item m="1" x="4230"/>
        <item m="1" x="5579"/>
        <item m="1" x="4653"/>
        <item m="1" x="4934"/>
        <item m="1" x="5975"/>
        <item m="1" x="6389"/>
        <item m="1" x="3995"/>
        <item m="1" x="4232"/>
        <item m="1" x="3612"/>
        <item m="1" x="3967"/>
        <item m="1" x="5144"/>
        <item m="1" x="2758"/>
        <item m="1" x="3785"/>
        <item m="1" x="3425"/>
        <item m="1" x="3426"/>
        <item m="1" x="3427"/>
        <item m="1" x="3428"/>
        <item m="1" x="3429"/>
        <item m="1" x="3431"/>
        <item m="1" x="3791"/>
        <item x="278"/>
        <item m="1" x="6282"/>
        <item x="542"/>
        <item m="1" x="4373"/>
        <item m="1" x="4621"/>
        <item m="1" x="2623"/>
        <item m="1" x="5286"/>
        <item m="1" x="4655"/>
        <item m="1" x="4233"/>
        <item m="1" x="4656"/>
        <item m="1" x="3968"/>
        <item m="1" x="4234"/>
        <item x="751"/>
        <item m="1" x="5497"/>
        <item x="1541"/>
        <item m="1" x="5976"/>
        <item m="1" x="2987"/>
        <item m="1" x="3718"/>
        <item m="1" x="2399"/>
        <item m="1" x="3719"/>
        <item m="1" x="4658"/>
        <item m="1" x="4406"/>
        <item x="754"/>
        <item m="1" x="3333"/>
        <item m="1" x="3969"/>
        <item m="1" x="2627"/>
        <item x="756"/>
        <item m="1" x="4237"/>
        <item m="1" x="3720"/>
        <item m="1" x="3971"/>
        <item m="1" x="3972"/>
        <item m="1" x="3973"/>
        <item x="759"/>
        <item m="1" x="3974"/>
        <item m="1" x="4238"/>
        <item x="2164"/>
        <item x="760"/>
        <item m="1" x="4661"/>
        <item m="1" x="5090"/>
        <item m="1" x="5287"/>
        <item m="1" x="6390"/>
        <item m="1" x="2991"/>
        <item m="1" x="4407"/>
        <item x="766"/>
        <item x="767"/>
        <item m="1" x="3975"/>
        <item m="1" x="3976"/>
        <item m="1" x="4662"/>
        <item m="1" x="4408"/>
        <item x="1147"/>
        <item x="771"/>
        <item m="1" x="2993"/>
        <item m="1" x="4663"/>
        <item m="1" x="4239"/>
        <item x="777"/>
        <item m="1" x="3721"/>
        <item x="778"/>
        <item m="1" x="4240"/>
        <item x="779"/>
        <item x="780"/>
        <item m="1" x="3978"/>
        <item x="782"/>
        <item x="1368"/>
        <item m="1" x="4664"/>
        <item m="1" x="4665"/>
        <item m="1" x="5977"/>
        <item m="1" x="4667"/>
        <item m="1" x="3979"/>
        <item m="1" x="3980"/>
        <item m="1" x="4668"/>
        <item m="1" x="4669"/>
        <item m="1" x="6210"/>
        <item m="1" x="3981"/>
        <item m="1" x="4241"/>
        <item m="1" x="3982"/>
        <item m="1" x="5581"/>
        <item m="1" x="3983"/>
        <item m="1" x="3984"/>
        <item m="1" x="4670"/>
        <item m="1" x="5582"/>
        <item m="1" x="3986"/>
        <item m="1" x="4671"/>
        <item m="1" x="5978"/>
        <item m="1" x="4672"/>
        <item m="1" x="3987"/>
        <item m="1" x="3988"/>
        <item m="1" x="3989"/>
        <item m="1" x="4242"/>
        <item m="1" x="3990"/>
        <item m="1" x="5288"/>
        <item m="1" x="4674"/>
        <item m="1" x="3991"/>
        <item m="1" x="3993"/>
        <item m="1" x="3994"/>
        <item m="1" x="3996"/>
        <item m="1" x="3998"/>
        <item x="12"/>
        <item x="29"/>
        <item x="34"/>
        <item x="98"/>
        <item x="108"/>
        <item m="1" x="3400"/>
        <item m="1" x="2757"/>
        <item x="146"/>
        <item m="1" x="3784"/>
        <item m="1" x="5589"/>
        <item m="1" x="3405"/>
        <item m="1" x="3788"/>
        <item m="1" x="3789"/>
        <item m="1" x="2346"/>
        <item m="1" x="2347"/>
        <item x="204"/>
        <item m="1" x="2764"/>
        <item m="1" x="3432"/>
        <item m="1" x="3433"/>
        <item m="1" x="3434"/>
        <item m="1" x="5594"/>
        <item m="1" x="3435"/>
        <item m="1" x="5596"/>
        <item x="240"/>
        <item x="241"/>
        <item m="1" x="3436"/>
        <item m="1" x="3438"/>
        <item m="1" x="3241"/>
        <item m="1" x="3443"/>
        <item x="310"/>
        <item x="311"/>
        <item m="1" x="3803"/>
        <item m="1" x="3804"/>
        <item m="1" x="3683"/>
        <item m="1" x="4493"/>
        <item x="484"/>
        <item m="1" x="4546"/>
        <item x="568"/>
        <item m="1" x="5451"/>
        <item m="1" x="4588"/>
        <item m="1" x="5696"/>
        <item m="1" x="4589"/>
        <item m="1" x="2593"/>
        <item m="1" x="2598"/>
        <item m="1" x="2377"/>
        <item m="1" x="2379"/>
        <item m="1" x="4751"/>
        <item m="1" x="4752"/>
        <item m="1" x="4753"/>
        <item m="1" x="4754"/>
        <item m="1" x="4755"/>
        <item m="1" x="2381"/>
        <item m="1" x="4596"/>
        <item m="1" x="4597"/>
        <item m="1" x="4361"/>
        <item m="1" x="2383"/>
        <item m="1" x="4364"/>
        <item m="1" x="2386"/>
        <item x="634"/>
        <item m="1" x="3877"/>
        <item m="1" x="3878"/>
        <item m="1" x="3879"/>
        <item m="1" x="6138"/>
        <item m="1" x="5940"/>
        <item x="647"/>
        <item m="1" x="5941"/>
        <item m="1" x="3882"/>
        <item m="1" x="6139"/>
        <item m="1" x="5942"/>
        <item m="1" x="3883"/>
        <item m="1" x="3884"/>
        <item m="1" x="3885"/>
        <item m="1" x="3886"/>
        <item m="1" x="3887"/>
        <item m="1" x="6140"/>
        <item m="1" x="6141"/>
        <item m="1" x="4211"/>
        <item m="1" x="3602"/>
        <item m="1" x="3898"/>
        <item x="2068"/>
        <item m="1" x="3713"/>
        <item x="1674"/>
        <item m="1" x="3901"/>
        <item m="1" x="5126"/>
        <item x="683"/>
        <item x="684"/>
        <item x="685"/>
        <item x="686"/>
        <item x="687"/>
        <item m="1" x="3603"/>
        <item m="1" x="3715"/>
        <item m="1" x="2610"/>
        <item m="1" x="3605"/>
        <item x="709"/>
        <item m="1" x="3132"/>
        <item x="712"/>
        <item m="1" x="3133"/>
        <item m="1" x="2615"/>
        <item m="1" x="2616"/>
        <item m="1" x="2617"/>
        <item m="1" x="3134"/>
        <item x="717"/>
        <item x="720"/>
        <item x="721"/>
        <item m="1" x="3607"/>
        <item m="1" x="3608"/>
        <item m="1" x="2394"/>
        <item x="722"/>
        <item m="1" x="3609"/>
        <item x="723"/>
        <item m="1" x="3135"/>
        <item x="727"/>
        <item x="729"/>
        <item m="1" x="3136"/>
        <item m="1" x="2986"/>
        <item m="1" x="2622"/>
        <item m="1" x="3610"/>
        <item x="736"/>
        <item x="738"/>
        <item x="739"/>
        <item m="1" x="3611"/>
        <item x="741"/>
        <item x="742"/>
        <item m="1" x="4213"/>
        <item x="749"/>
        <item m="1" x="4214"/>
        <item m="1" x="4215"/>
        <item m="1" x="4216"/>
        <item m="1" x="2398"/>
        <item m="1" x="4657"/>
        <item x="752"/>
        <item x="753"/>
        <item m="1" x="2400"/>
        <item m="1" x="4659"/>
        <item m="1" x="4660"/>
        <item m="1" x="2989"/>
        <item m="1" x="2990"/>
        <item x="757"/>
        <item m="1" x="2628"/>
        <item x="758"/>
        <item x="761"/>
        <item x="763"/>
        <item m="1" x="2630"/>
        <item x="764"/>
        <item x="765"/>
        <item x="768"/>
        <item x="769"/>
        <item x="770"/>
        <item m="1" x="2992"/>
        <item m="1" x="5498"/>
        <item x="775"/>
        <item x="776"/>
        <item m="1" x="3613"/>
        <item x="781"/>
        <item x="783"/>
        <item x="784"/>
        <item x="785"/>
        <item x="787"/>
        <item m="1" x="4666"/>
        <item x="788"/>
        <item m="1" x="3997"/>
        <item x="789"/>
        <item m="1" x="3614"/>
        <item x="790"/>
        <item m="1" x="4935"/>
        <item x="791"/>
        <item m="1" x="2403"/>
        <item x="792"/>
        <item x="1887"/>
        <item x="793"/>
        <item m="1" x="4799"/>
        <item x="1490"/>
        <item x="794"/>
        <item m="1" x="2405"/>
        <item m="1" x="4675"/>
        <item m="1" x="4676"/>
        <item m="1" x="3999"/>
        <item m="1" x="3139"/>
        <item m="1" x="3722"/>
        <item m="1" x="3723"/>
        <item m="1" x="5979"/>
        <item x="796"/>
        <item m="1" x="2631"/>
        <item m="1" x="3724"/>
        <item m="1" x="5499"/>
        <item m="1" x="4000"/>
        <item m="1" x="3725"/>
        <item m="1" x="5132"/>
        <item m="1" x="3615"/>
        <item m="1" x="5289"/>
        <item m="1" x="5980"/>
        <item m="1" x="2994"/>
        <item m="1" x="4411"/>
        <item x="797"/>
        <item x="798"/>
        <item m="1" x="3337"/>
        <item x="799"/>
        <item x="800"/>
        <item m="1" x="4001"/>
        <item m="1" x="2995"/>
        <item m="1" x="2406"/>
        <item x="801"/>
        <item m="1" x="4002"/>
        <item m="1" x="4003"/>
        <item m="1" x="4412"/>
        <item m="1" x="2996"/>
        <item m="1" x="3726"/>
        <item x="802"/>
        <item m="1" x="4243"/>
        <item x="803"/>
        <item m="1" x="2407"/>
        <item m="1" x="2997"/>
        <item x="804"/>
        <item m="1" x="3616"/>
        <item m="1" x="3727"/>
        <item x="805"/>
        <item m="1" x="4682"/>
        <item x="806"/>
        <item x="808"/>
        <item x="809"/>
        <item m="1" x="4004"/>
        <item m="1" x="3728"/>
        <item x="810"/>
        <item m="1" x="3729"/>
        <item m="1" x="5291"/>
        <item x="813"/>
        <item m="1" x="3730"/>
        <item m="1" x="3770"/>
        <item m="1" x="2754"/>
        <item m="1" x="3783"/>
        <item m="1" x="3677"/>
        <item m="1" x="5755"/>
        <item x="1663"/>
        <item m="1" x="5762"/>
        <item m="1" x="5764"/>
        <item m="1" x="5767"/>
        <item m="1" x="5349"/>
        <item m="1" x="5768"/>
        <item m="1" x="5352"/>
        <item m="1" x="3809"/>
        <item m="1" x="4678"/>
        <item m="1" x="4410"/>
        <item m="1" x="4679"/>
        <item m="1" x="4681"/>
        <item m="1" x="4936"/>
        <item m="1" x="5292"/>
        <item x="815"/>
        <item m="1" x="3338"/>
        <item m="1" x="4684"/>
        <item m="1" x="4687"/>
        <item m="1" x="4688"/>
        <item m="1" x="3140"/>
        <item m="1" x="4006"/>
        <item m="1" x="3339"/>
        <item x="816"/>
        <item m="1" x="3731"/>
        <item m="1" x="4009"/>
        <item m="1" x="3732"/>
        <item m="1" x="4691"/>
        <item m="1" x="5731"/>
        <item x="826"/>
        <item m="1" x="4011"/>
        <item x="831"/>
        <item m="1" x="4414"/>
        <item m="1" x="4415"/>
        <item m="1" x="4692"/>
        <item m="1" x="4012"/>
        <item m="1" x="5500"/>
        <item m="1" x="3733"/>
        <item m="1" x="3734"/>
        <item m="1" x="3342"/>
        <item m="1" x="3735"/>
        <item m="1" x="5501"/>
        <item m="1" x="4051"/>
        <item m="1" x="5502"/>
        <item x="837"/>
        <item x="838"/>
        <item x="839"/>
        <item m="1" x="3736"/>
        <item m="1" x="4014"/>
        <item m="1" x="4015"/>
        <item m="1" x="4016"/>
        <item m="1" x="4693"/>
        <item m="1" x="4694"/>
        <item m="1" x="4416"/>
        <item m="1" x="4695"/>
        <item m="1" x="4696"/>
        <item m="1" x="5295"/>
        <item m="1" x="4017"/>
        <item m="1" x="4250"/>
        <item m="1" x="4697"/>
        <item m="1" x="5092"/>
        <item m="1" x="4251"/>
        <item m="1" x="4419"/>
        <item m="1" x="4018"/>
        <item m="1" x="4252"/>
        <item m="1" x="4420"/>
        <item m="1" x="4019"/>
        <item m="1" x="4421"/>
        <item m="1" x="4422"/>
        <item m="1" x="5296"/>
        <item m="1" x="4253"/>
        <item m="1" x="5093"/>
        <item x="1148"/>
        <item m="1" x="4939"/>
        <item m="1" x="4940"/>
        <item m="1" x="4698"/>
        <item m="1" x="4699"/>
        <item m="1" x="4700"/>
        <item m="1" x="3621"/>
        <item m="1" x="4020"/>
        <item m="1" x="4254"/>
        <item m="1" x="4021"/>
        <item m="1" x="4701"/>
        <item m="1" x="4022"/>
        <item m="1" x="4023"/>
        <item m="1" x="4024"/>
        <item m="1" x="4025"/>
        <item m="1" x="2679"/>
        <item m="1" x="4423"/>
        <item m="1" x="4702"/>
        <item m="1" x="4026"/>
        <item m="1" x="4027"/>
        <item x="840"/>
        <item m="1" x="2637"/>
        <item m="1" x="4029"/>
        <item m="1" x="4703"/>
        <item m="1" x="4080"/>
        <item m="1" x="4255"/>
        <item m="1" x="5981"/>
        <item m="1" x="4030"/>
        <item m="1" x="4704"/>
        <item m="1" x="4031"/>
        <item m="1" x="4032"/>
        <item m="1" x="4426"/>
        <item m="1" x="4040"/>
        <item x="275"/>
        <item m="1" x="4705"/>
        <item m="1" x="4706"/>
        <item m="1" x="4042"/>
        <item m="1" x="4428"/>
        <item m="1" x="4258"/>
        <item m="1" x="4707"/>
        <item m="1" x="4045"/>
        <item m="1" x="4046"/>
        <item m="1" x="4429"/>
        <item m="1" x="4708"/>
        <item m="1" x="3622"/>
        <item m="1" x="4709"/>
        <item m="1" x="4047"/>
        <item m="1" x="4048"/>
        <item m="1" x="3737"/>
        <item m="1" x="4710"/>
        <item m="1" x="4453"/>
        <item m="1" x="3675"/>
        <item x="69"/>
        <item x="70"/>
        <item m="1" x="4961"/>
        <item x="89"/>
        <item x="117"/>
        <item x="152"/>
        <item m="1" x="4282"/>
        <item m="1" x="4733"/>
        <item m="1" x="4817"/>
        <item m="1" x="4818"/>
        <item m="1" x="2516"/>
        <item m="1" x="4973"/>
        <item m="1" x="4974"/>
        <item m="1" x="4975"/>
        <item m="1" x="4980"/>
        <item x="301"/>
        <item m="1" x="3681"/>
        <item x="324"/>
        <item m="1" x="4832"/>
        <item m="1" x="5357"/>
        <item x="448"/>
        <item x="532"/>
        <item m="1" x="3912"/>
        <item m="1" x="4767"/>
        <item m="1" x="3913"/>
        <item m="1" x="3137"/>
        <item m="1" x="3914"/>
        <item m="1" x="5727"/>
        <item m="1" x="3942"/>
        <item m="1" x="5131"/>
        <item m="1" x="2626"/>
        <item m="1" x="4236"/>
        <item m="1" x="3970"/>
        <item m="1" x="3138"/>
        <item m="1" x="2401"/>
        <item m="1" x="2629"/>
        <item m="1" x="4409"/>
        <item m="1" x="3334"/>
        <item m="1" x="3335"/>
        <item x="772"/>
        <item x="774"/>
        <item x="786"/>
        <item m="1" x="4677"/>
        <item m="1" x="3336"/>
        <item m="1" x="2632"/>
        <item m="1" x="4683"/>
        <item m="1" x="2633"/>
        <item m="1" x="4937"/>
        <item m="1" x="4685"/>
        <item m="1" x="4005"/>
        <item m="1" x="4689"/>
        <item m="1" x="4007"/>
        <item m="1" x="4690"/>
        <item m="1" x="4008"/>
        <item x="819"/>
        <item m="1" x="4938"/>
        <item m="1" x="5293"/>
        <item x="820"/>
        <item m="1" x="3340"/>
        <item m="1" x="5294"/>
        <item x="821"/>
        <item x="822"/>
        <item m="1" x="5091"/>
        <item m="1" x="2634"/>
        <item x="827"/>
        <item m="1" x="2417"/>
        <item m="1" x="2635"/>
        <item m="1" x="2636"/>
        <item m="1" x="3624"/>
        <item x="843"/>
        <item m="1" x="4052"/>
        <item m="1" x="4053"/>
        <item m="1" x="2638"/>
        <item m="1" x="3625"/>
        <item m="1" x="4054"/>
        <item m="1" x="3626"/>
        <item m="1" x="3738"/>
        <item m="1" x="5297"/>
        <item m="1" x="4942"/>
        <item m="1" x="5298"/>
        <item m="1" x="5507"/>
        <item m="1" x="5300"/>
        <item x="851"/>
        <item m="1" x="3740"/>
        <item m="1" x="3628"/>
        <item m="1" x="5508"/>
        <item m="1" x="3022"/>
        <item x="857"/>
        <item x="858"/>
        <item m="1" x="5732"/>
        <item m="1" x="3629"/>
        <item m="1" x="3743"/>
        <item m="1" x="3630"/>
        <item x="860"/>
        <item m="1" x="3003"/>
        <item m="1" x="3343"/>
        <item m="1" x="3741"/>
        <item x="863"/>
        <item m="1" x="5509"/>
        <item x="865"/>
        <item m="1" x="2425"/>
        <item m="1" x="4448"/>
        <item x="19"/>
        <item m="1" x="3048"/>
        <item x="62"/>
        <item x="80"/>
        <item m="1" x="5147"/>
        <item m="1" x="3208"/>
        <item x="123"/>
        <item m="1" x="3212"/>
        <item x="171"/>
        <item x="181"/>
        <item x="184"/>
        <item m="1" x="4473"/>
        <item m="1" x="2523"/>
        <item m="1" x="2350"/>
        <item x="219"/>
        <item x="231"/>
        <item x="235"/>
        <item x="303"/>
        <item m="1" x="2352"/>
        <item m="1" x="4487"/>
        <item x="333"/>
        <item x="414"/>
        <item x="807"/>
        <item m="1" x="2410"/>
        <item m="1" x="2411"/>
        <item x="811"/>
        <item x="812"/>
        <item x="814"/>
        <item m="1" x="3617"/>
        <item m="1" x="2413"/>
        <item m="1" x="2414"/>
        <item x="817"/>
        <item m="1" x="3000"/>
        <item x="823"/>
        <item x="824"/>
        <item m="1" x="2415"/>
        <item x="828"/>
        <item x="829"/>
        <item x="834"/>
        <item m="1" x="2418"/>
        <item x="835"/>
        <item m="1" x="2419"/>
        <item m="1" x="3001"/>
        <item m="1" x="3002"/>
        <item x="836"/>
        <item m="1" x="2421"/>
        <item m="1" x="2422"/>
        <item m="1" x="5095"/>
        <item m="1" x="5096"/>
        <item m="1" x="5097"/>
        <item m="1" x="5098"/>
        <item m="1" x="5099"/>
        <item m="1" x="5100"/>
        <item m="1" x="5101"/>
        <item m="1" x="5102"/>
        <item m="1" x="4260"/>
        <item x="845"/>
        <item m="1" x="4941"/>
        <item x="846"/>
        <item x="847"/>
        <item m="1" x="3739"/>
        <item x="848"/>
        <item x="849"/>
        <item m="1" x="4943"/>
        <item m="1" x="5299"/>
        <item x="850"/>
        <item m="1" x="3627"/>
        <item m="1" x="5301"/>
        <item m="1" x="3144"/>
        <item m="1" x="2424"/>
        <item m="1" x="5302"/>
        <item m="1" x="2639"/>
        <item x="859"/>
        <item m="1" x="4261"/>
        <item x="861"/>
        <item m="1" x="3631"/>
        <item x="864"/>
        <item m="1" x="5103"/>
        <item m="1" x="4057"/>
        <item x="868"/>
        <item m="1" x="3632"/>
        <item m="1" x="3344"/>
        <item m="1" x="3004"/>
        <item x="869"/>
        <item m="1" x="3345"/>
        <item m="1" x="4058"/>
        <item m="1" x="4059"/>
        <item m="1" x="3346"/>
        <item m="1" x="4711"/>
        <item m="1" x="3742"/>
        <item x="875"/>
        <item m="1" x="4060"/>
        <item m="1" x="4061"/>
        <item m="1" x="4800"/>
        <item m="1" x="4062"/>
        <item m="1" x="2597"/>
        <item x="876"/>
        <item m="1" x="4063"/>
        <item x="877"/>
        <item m="1" x="4064"/>
        <item m="1" x="4065"/>
        <item m="1" x="4066"/>
        <item x="1054"/>
        <item m="1" x="4067"/>
        <item x="881"/>
        <item m="1" x="3347"/>
        <item m="1" x="2640"/>
        <item m="1" x="4068"/>
        <item m="1" x="5510"/>
        <item m="1" x="4069"/>
        <item x="883"/>
        <item m="1" x="3744"/>
        <item m="1" x="2426"/>
        <item m="1" x="4070"/>
        <item m="1" x="2427"/>
        <item m="1" x="3145"/>
        <item m="1" x="3348"/>
        <item m="1" x="4071"/>
        <item m="1" x="4072"/>
        <item m="1" x="4073"/>
        <item m="1" x="4074"/>
        <item m="1" x="2428"/>
        <item m="1" x="5104"/>
        <item m="1" x="4075"/>
        <item m="1" x="3633"/>
        <item x="885"/>
        <item m="1" x="4076"/>
        <item x="886"/>
        <item x="2246"/>
        <item m="1" x="2641"/>
        <item x="888"/>
        <item m="1" x="4078"/>
        <item m="1" x="5133"/>
        <item m="1" x="5303"/>
        <item m="1" x="3634"/>
        <item m="1" x="3745"/>
        <item m="1" x="3146"/>
        <item m="1" x="2642"/>
        <item x="889"/>
        <item m="1" x="2643"/>
        <item m="1" x="3746"/>
        <item m="1" x="4712"/>
        <item m="1" x="3152"/>
        <item x="890"/>
        <item x="891"/>
        <item x="892"/>
        <item m="1" x="2644"/>
        <item m="1" x="4430"/>
        <item m="1" x="3747"/>
        <item m="1" x="4802"/>
        <item m="1" x="3147"/>
        <item m="1" x="3748"/>
        <item m="1" x="4082"/>
        <item m="1" x="3156"/>
        <item m="1" x="3749"/>
        <item m="1" x="4944"/>
        <item x="893"/>
        <item m="1" x="3148"/>
        <item x="2171"/>
        <item m="1" x="2324"/>
        <item m="1" x="4083"/>
        <item m="1" x="4084"/>
        <item m="1" x="3635"/>
        <item m="1" x="4085"/>
        <item m="1" x="4086"/>
        <item m="1" x="4713"/>
        <item m="1" x="4088"/>
        <item m="1" x="5583"/>
        <item m="1" x="4089"/>
        <item m="1" x="4090"/>
        <item m="1" x="4431"/>
        <item m="1" x="4091"/>
        <item m="1" x="4092"/>
        <item m="1" x="4094"/>
        <item m="1" x="4095"/>
        <item x="897"/>
        <item m="1" x="3349"/>
        <item m="1" x="4096"/>
        <item m="1" x="4100"/>
        <item m="1" x="3149"/>
        <item x="902"/>
        <item m="1" x="2429"/>
        <item m="1" x="4104"/>
        <item x="903"/>
        <item m="1" x="4108"/>
        <item m="1" x="4432"/>
        <item x="911"/>
        <item m="1" x="4433"/>
        <item x="912"/>
        <item m="1" x="3637"/>
        <item x="914"/>
        <item m="1" x="4114"/>
        <item m="1" x="4115"/>
        <item x="916"/>
        <item m="1" x="4117"/>
        <item m="1" x="4118"/>
        <item x="918"/>
        <item x="919"/>
        <item m="1" x="4945"/>
        <item m="1" x="3638"/>
        <item m="1" x="3151"/>
        <item x="923"/>
        <item m="1" x="5309"/>
        <item m="1" x="4946"/>
        <item x="928"/>
        <item m="1" x="4124"/>
        <item m="1" x="4126"/>
        <item x="105"/>
        <item x="115"/>
        <item m="1" x="2342"/>
        <item m="1" x="3236"/>
        <item m="1" x="5151"/>
        <item x="264"/>
        <item x="269"/>
        <item m="1" x="5346"/>
        <item x="304"/>
        <item m="1" x="5351"/>
        <item m="1" x="3684"/>
        <item x="549"/>
        <item m="1" x="2988"/>
        <item m="1" x="4673"/>
        <item x="795"/>
        <item m="1" x="2408"/>
        <item m="1" x="2409"/>
        <item m="1" x="2999"/>
        <item m="1" x="2412"/>
        <item m="1" x="4686"/>
        <item m="1" x="4010"/>
        <item m="1" x="2416"/>
        <item x="830"/>
        <item x="832"/>
        <item m="1" x="3619"/>
        <item m="1" x="3620"/>
        <item m="1" x="4013"/>
        <item m="1" x="5503"/>
        <item m="1" x="5504"/>
        <item m="1" x="5505"/>
        <item m="1" x="5506"/>
        <item m="1" x="2423"/>
        <item x="852"/>
        <item x="853"/>
        <item x="855"/>
        <item x="862"/>
        <item x="866"/>
        <item x="867"/>
        <item x="870"/>
        <item x="872"/>
        <item x="873"/>
        <item x="879"/>
        <item x="887"/>
        <item x="895"/>
        <item x="896"/>
        <item m="1" x="4099"/>
        <item m="1" x="5304"/>
        <item m="1" x="4102"/>
        <item m="1" x="4714"/>
        <item m="1" x="5134"/>
        <item m="1" x="5135"/>
        <item m="1" x="5305"/>
        <item m="1" x="4107"/>
        <item m="1" x="3636"/>
        <item m="1" x="5306"/>
        <item x="907"/>
        <item m="1" x="5307"/>
        <item m="1" x="5136"/>
        <item x="913"/>
        <item m="1" x="5137"/>
        <item x="917"/>
        <item m="1" x="4262"/>
        <item m="1" x="4120"/>
        <item m="1" x="5138"/>
        <item x="925"/>
        <item x="926"/>
        <item m="1" x="5105"/>
        <item m="1" x="4947"/>
        <item m="1" x="4123"/>
        <item m="1" x="4125"/>
        <item m="1" x="4127"/>
        <item m="1" x="5511"/>
        <item m="1" x="5310"/>
        <item m="1" x="3350"/>
        <item m="1" x="5512"/>
        <item x="936"/>
        <item m="1" x="4128"/>
        <item x="939"/>
        <item m="1" x="3007"/>
        <item m="1" x="3154"/>
        <item m="1" x="3351"/>
        <item m="1" x="4129"/>
        <item m="1" x="4130"/>
        <item m="1" x="4715"/>
        <item x="942"/>
        <item m="1" x="2648"/>
        <item m="1" x="4132"/>
        <item x="944"/>
        <item x="945"/>
        <item m="1" x="4137"/>
        <item m="1" x="5513"/>
        <item m="1" x="4140"/>
        <item m="1" x="3644"/>
        <item m="1" x="4141"/>
        <item m="1" x="4142"/>
        <item m="1" x="3158"/>
        <item m="1" x="4143"/>
        <item m="1" x="4144"/>
        <item m="1" x="4145"/>
        <item x="948"/>
        <item x="949"/>
        <item m="1" x="4146"/>
        <item x="952"/>
        <item m="1" x="3646"/>
        <item m="1" x="3352"/>
        <item m="1" x="4717"/>
        <item m="1" x="4440"/>
        <item m="1" x="3353"/>
        <item m="1" x="3354"/>
        <item m="1" x="3355"/>
        <item m="1" x="3356"/>
        <item m="1" x="3160"/>
        <item m="1" x="3647"/>
        <item x="957"/>
        <item m="1" x="3648"/>
        <item x="958"/>
        <item x="32"/>
        <item m="1" x="4964"/>
        <item x="160"/>
        <item x="192"/>
        <item x="207"/>
        <item m="1" x="5152"/>
        <item m="1" x="3678"/>
        <item x="299"/>
        <item m="1" x="3535"/>
        <item m="1" x="3536"/>
        <item m="1" x="3537"/>
        <item x="328"/>
        <item m="1" x="5157"/>
        <item m="1" x="3808"/>
        <item m="1" x="3540"/>
        <item m="1" x="3541"/>
        <item m="1" x="3542"/>
        <item m="1" x="3543"/>
        <item m="1" x="3544"/>
        <item m="1" x="3545"/>
        <item m="1" x="3546"/>
        <item m="1" x="3548"/>
        <item m="1" x="3549"/>
        <item m="1" x="3551"/>
        <item m="1" x="3552"/>
        <item m="1" x="3553"/>
        <item m="1" x="3554"/>
        <item m="1" x="3555"/>
        <item m="1" x="3556"/>
        <item m="1" x="3557"/>
        <item m="1" x="3558"/>
        <item m="1" x="3559"/>
        <item m="1" x="3560"/>
        <item m="1" x="3561"/>
        <item m="1" x="3562"/>
        <item m="1" x="3563"/>
        <item m="1" x="3564"/>
        <item m="1" x="5008"/>
        <item x="479"/>
        <item m="1" x="5184"/>
        <item m="1" x="3977"/>
        <item m="1" x="3618"/>
        <item m="1" x="4039"/>
        <item x="882"/>
        <item x="894"/>
        <item m="1" x="4434"/>
        <item x="2166"/>
        <item x="954"/>
        <item x="955"/>
        <item x="956"/>
        <item m="1" x="3008"/>
        <item x="968"/>
        <item m="1" x="4150"/>
        <item m="1" x="2433"/>
        <item x="972"/>
        <item x="973"/>
        <item m="1" x="4151"/>
        <item x="978"/>
        <item m="1" x="2655"/>
        <item x="980"/>
        <item m="1" x="3750"/>
        <item x="981"/>
        <item m="1" x="4154"/>
        <item m="1" x="3751"/>
        <item m="1" x="4441"/>
        <item m="1" x="4157"/>
        <item x="987"/>
        <item m="1" x="2656"/>
        <item x="991"/>
        <item x="992"/>
        <item x="993"/>
        <item m="1" x="2657"/>
        <item m="1" x="2659"/>
        <item m="1" x="4160"/>
        <item m="1" x="2660"/>
        <item m="1" x="2662"/>
        <item m="1" x="2663"/>
        <item x="999"/>
        <item m="1" x="2664"/>
        <item m="1" x="2665"/>
        <item m="1" x="2666"/>
        <item m="1" x="2667"/>
        <item m="1" x="2668"/>
        <item x="1002"/>
        <item m="1" x="2669"/>
        <item m="1" x="4805"/>
        <item m="1" x="4806"/>
        <item m="1" x="4807"/>
        <item m="1" x="4808"/>
        <item m="1" x="2671"/>
        <item m="1" x="3016"/>
        <item m="1" x="2672"/>
        <item x="1008"/>
        <item m="1" x="2673"/>
        <item x="1012"/>
        <item m="1" x="2674"/>
        <item m="1" x="2675"/>
        <item m="1" x="2435"/>
        <item x="1013"/>
        <item m="1" x="2676"/>
        <item m="1" x="3359"/>
        <item m="1" x="2677"/>
        <item x="1014"/>
        <item m="1" x="3162"/>
        <item m="1" x="3017"/>
        <item m="1" x="2678"/>
        <item x="1019"/>
        <item x="1021"/>
        <item m="1" x="4164"/>
        <item m="1" x="3018"/>
        <item x="1023"/>
        <item m="1" x="3360"/>
        <item x="1028"/>
        <item m="1" x="4719"/>
        <item x="1029"/>
        <item x="1032"/>
        <item x="1036"/>
        <item m="1" x="3019"/>
        <item m="1" x="2682"/>
        <item m="1" x="3163"/>
        <item m="1" x="2683"/>
        <item m="1" x="2750"/>
        <item m="1" x="4959"/>
        <item x="55"/>
        <item x="61"/>
        <item x="68"/>
        <item x="76"/>
        <item m="1" x="3052"/>
        <item x="97"/>
        <item m="1" x="3780"/>
        <item x="119"/>
        <item m="1" x="2759"/>
        <item x="150"/>
        <item x="154"/>
        <item x="156"/>
        <item x="157"/>
        <item x="161"/>
        <item m="1" x="2312"/>
        <item x="193"/>
        <item x="233"/>
        <item x="252"/>
        <item x="253"/>
        <item x="254"/>
        <item x="255"/>
        <item x="257"/>
        <item x="261"/>
        <item x="267"/>
        <item x="270"/>
        <item m="1" x="5111"/>
        <item x="280"/>
        <item x="282"/>
        <item m="1" x="4485"/>
        <item m="1" x="4293"/>
        <item m="1" x="2354"/>
        <item x="349"/>
        <item x="350"/>
        <item x="351"/>
        <item x="363"/>
        <item m="1" x="2539"/>
        <item x="552"/>
        <item x="570"/>
        <item x="573"/>
        <item x="617"/>
        <item m="1" x="3601"/>
        <item x="621"/>
        <item m="1" x="3141"/>
        <item m="1" x="4244"/>
        <item m="1" x="4245"/>
        <item m="1" x="4246"/>
        <item m="1" x="4247"/>
        <item m="1" x="4248"/>
        <item x="818"/>
        <item m="1" x="4249"/>
        <item m="1" x="3142"/>
        <item x="842"/>
        <item m="1" x="3143"/>
        <item x="854"/>
        <item x="856"/>
        <item m="1" x="4056"/>
        <item x="871"/>
        <item x="880"/>
        <item x="884"/>
        <item m="1" x="4077"/>
        <item m="1" x="4079"/>
        <item m="1" x="2645"/>
        <item x="899"/>
        <item m="1" x="4097"/>
        <item m="1" x="4098"/>
        <item x="900"/>
        <item m="1" x="4101"/>
        <item m="1" x="4103"/>
        <item x="901"/>
        <item m="1" x="4105"/>
        <item m="1" x="4106"/>
        <item x="904"/>
        <item m="1" x="4109"/>
        <item x="905"/>
        <item x="906"/>
        <item m="1" x="4110"/>
        <item x="908"/>
        <item x="909"/>
        <item x="910"/>
        <item m="1" x="4111"/>
        <item m="1" x="4112"/>
        <item m="1" x="4113"/>
        <item x="915"/>
        <item m="1" x="4116"/>
        <item x="216"/>
        <item x="920"/>
        <item m="1" x="4119"/>
        <item x="921"/>
        <item x="922"/>
        <item x="924"/>
        <item x="927"/>
        <item m="1" x="2646"/>
        <item m="1" x="4122"/>
        <item x="929"/>
        <item x="930"/>
        <item x="932"/>
        <item x="933"/>
        <item x="934"/>
        <item x="935"/>
        <item x="937"/>
        <item x="940"/>
        <item x="943"/>
        <item x="946"/>
        <item m="1" x="3157"/>
        <item m="1" x="4136"/>
        <item m="1" x="4139"/>
        <item x="950"/>
        <item x="951"/>
        <item x="953"/>
        <item m="1" x="4148"/>
        <item m="1" x="3009"/>
        <item m="1" x="3010"/>
        <item m="1" x="3011"/>
        <item m="1" x="3012"/>
        <item m="1" x="3013"/>
        <item m="1" x="3014"/>
        <item m="1" x="3015"/>
        <item x="960"/>
        <item x="966"/>
        <item x="967"/>
        <item x="969"/>
        <item x="971"/>
        <item x="974"/>
        <item x="975"/>
        <item x="976"/>
        <item x="979"/>
        <item m="1" x="4153"/>
        <item x="983"/>
        <item x="984"/>
        <item m="1" x="4158"/>
        <item m="1" x="4159"/>
        <item x="986"/>
        <item x="989"/>
        <item x="990"/>
        <item x="994"/>
        <item x="996"/>
        <item m="1" x="2661"/>
        <item x="1000"/>
        <item m="1" x="3161"/>
        <item x="1004"/>
        <item x="1005"/>
        <item x="1006"/>
        <item x="1007"/>
        <item x="1009"/>
        <item x="1010"/>
        <item x="1011"/>
        <item m="1" x="4161"/>
        <item m="1" x="4162"/>
        <item x="1016"/>
        <item m="1" x="4163"/>
        <item x="1022"/>
        <item x="1024"/>
        <item x="1025"/>
        <item m="1" x="4165"/>
        <item x="1026"/>
        <item x="1030"/>
        <item x="1031"/>
        <item m="1" x="4166"/>
        <item x="1035"/>
        <item m="1" x="2680"/>
        <item m="1" x="4167"/>
        <item m="1" x="4169"/>
        <item m="1" x="2684"/>
        <item m="1" x="3654"/>
        <item m="1" x="4950"/>
        <item x="1044"/>
        <item m="1" x="2685"/>
        <item x="1045"/>
        <item m="1" x="3020"/>
        <item m="1" x="2686"/>
        <item m="1" x="4264"/>
        <item x="1049"/>
        <item m="1" x="3365"/>
        <item x="1051"/>
        <item m="1" x="3021"/>
        <item m="1" x="3366"/>
        <item m="1" x="3367"/>
        <item x="1052"/>
        <item m="1" x="4170"/>
        <item m="1" x="2687"/>
        <item x="1053"/>
        <item x="1055"/>
        <item m="1" x="2688"/>
        <item m="1" x="3164"/>
        <item m="1" x="4951"/>
        <item x="1057"/>
        <item m="1" x="4172"/>
        <item m="1" x="3655"/>
        <item m="1" x="3370"/>
        <item m="1" x="2689"/>
        <item x="1129"/>
        <item m="1" x="3023"/>
        <item m="1" x="3024"/>
        <item x="1062"/>
        <item x="1063"/>
        <item m="1" x="4173"/>
        <item x="1064"/>
        <item m="1" x="4266"/>
        <item m="1" x="2440"/>
        <item m="1" x="2441"/>
        <item m="1" x="4952"/>
        <item x="1067"/>
        <item x="1069"/>
        <item m="1" x="2445"/>
        <item x="1070"/>
        <item m="1" x="2446"/>
        <item m="1" x="3656"/>
        <item x="1073"/>
        <item m="1" x="3165"/>
        <item x="1074"/>
        <item m="1" x="3166"/>
        <item x="1075"/>
        <item m="1" x="3167"/>
        <item x="1076"/>
        <item m="1" x="2691"/>
        <item m="1" x="3168"/>
        <item m="1" x="3025"/>
        <item m="1" x="2692"/>
        <item x="1077"/>
        <item m="1" x="4954"/>
        <item m="1" x="2447"/>
        <item x="1079"/>
        <item x="1080"/>
        <item x="1082"/>
        <item x="1085"/>
        <item m="1" x="2693"/>
        <item m="1" x="3169"/>
        <item x="1086"/>
        <item m="1" x="4178"/>
        <item m="1" x="2448"/>
        <item x="1091"/>
        <item x="57"/>
        <item x="124"/>
        <item m="1" x="2521"/>
        <item m="1" x="2522"/>
        <item m="1" x="4976"/>
        <item m="1" x="3679"/>
        <item x="338"/>
        <item x="339"/>
        <item x="343"/>
        <item m="1" x="2647"/>
        <item m="1" x="4435"/>
        <item m="1" x="4436"/>
        <item m="1" x="3153"/>
        <item x="938"/>
        <item m="1" x="3006"/>
        <item m="1" x="4437"/>
        <item m="1" x="4438"/>
        <item m="1" x="4439"/>
        <item m="1" x="4131"/>
        <item m="1" x="4133"/>
        <item m="1" x="2430"/>
        <item m="1" x="4134"/>
        <item m="1" x="4716"/>
        <item m="1" x="4135"/>
        <item m="1" x="4138"/>
        <item m="1" x="4147"/>
        <item x="959"/>
        <item m="1" x="2650"/>
        <item m="1" x="2432"/>
        <item m="1" x="2651"/>
        <item m="1" x="2652"/>
        <item m="1" x="2653"/>
        <item m="1" x="2654"/>
        <item x="977"/>
        <item x="982"/>
        <item m="1" x="4155"/>
        <item x="985"/>
        <item m="1" x="2658"/>
        <item m="1" x="3357"/>
        <item m="1" x="5106"/>
        <item m="1" x="3358"/>
        <item m="1" x="4948"/>
        <item x="1015"/>
        <item m="1" x="4949"/>
        <item x="1018"/>
        <item x="1033"/>
        <item m="1" x="3361"/>
        <item m="1" x="2681"/>
        <item m="1" x="3362"/>
        <item m="1" x="3363"/>
        <item m="1" x="3364"/>
        <item m="1" x="4265"/>
        <item m="1" x="3368"/>
        <item x="1058"/>
        <item m="1" x="2436"/>
        <item m="1" x="2437"/>
        <item x="1059"/>
        <item m="1" x="3369"/>
        <item x="1066"/>
        <item m="1" x="4174"/>
        <item m="1" x="2442"/>
        <item m="1" x="4175"/>
        <item m="1" x="2690"/>
        <item m="1" x="4176"/>
        <item x="1083"/>
        <item x="1088"/>
        <item m="1" x="4955"/>
        <item x="1090"/>
        <item m="1" x="4956"/>
        <item m="1" x="3026"/>
        <item m="1" x="3027"/>
        <item x="1093"/>
        <item x="1096"/>
        <item x="1097"/>
        <item m="1" x="3028"/>
        <item m="1" x="3171"/>
        <item m="1" x="3029"/>
        <item x="1099"/>
        <item m="1" x="5107"/>
        <item m="1" x="3172"/>
        <item m="1" x="4442"/>
        <item m="1" x="2450"/>
        <item m="1" x="3173"/>
        <item m="1" x="3372"/>
        <item m="1" x="3373"/>
        <item m="1" x="3174"/>
        <item m="1" x="2694"/>
        <item x="1101"/>
        <item m="1" x="3374"/>
        <item m="1" x="3175"/>
        <item m="1" x="2451"/>
        <item m="1" x="3657"/>
        <item m="1" x="4267"/>
        <item m="1" x="2452"/>
        <item m="1" x="2453"/>
        <item m="1" x="3030"/>
        <item m="1" x="3176"/>
        <item x="1111"/>
        <item m="1" x="2455"/>
        <item m="1" x="3177"/>
        <item x="1113"/>
        <item m="1" x="2456"/>
        <item m="1" x="2457"/>
        <item x="1365"/>
        <item x="0"/>
        <item x="17"/>
        <item m="1" x="2495"/>
        <item m="1" x="2496"/>
        <item x="25"/>
        <item x="27"/>
        <item m="1" x="2330"/>
        <item x="49"/>
        <item x="53"/>
        <item x="109"/>
        <item x="116"/>
        <item m="1" x="2515"/>
        <item x="209"/>
        <item x="224"/>
        <item x="225"/>
        <item x="245"/>
        <item x="262"/>
        <item m="1" x="4827"/>
        <item x="285"/>
        <item m="1" x="3531"/>
        <item x="320"/>
        <item x="334"/>
        <item m="1" x="4489"/>
        <item x="358"/>
        <item x="369"/>
        <item x="371"/>
        <item x="396"/>
        <item m="1" x="4302"/>
        <item x="557"/>
        <item x="566"/>
        <item x="592"/>
        <item x="594"/>
        <item x="600"/>
        <item x="931"/>
        <item m="1" x="3639"/>
        <item m="1" x="3640"/>
        <item m="1" x="3641"/>
        <item x="941"/>
        <item m="1" x="3642"/>
        <item m="1" x="3643"/>
        <item m="1" x="2649"/>
        <item m="1" x="2431"/>
        <item m="1" x="3645"/>
        <item x="961"/>
        <item x="962"/>
        <item m="1" x="4803"/>
        <item m="1" x="4804"/>
        <item m="1" x="4149"/>
        <item x="963"/>
        <item x="964"/>
        <item x="965"/>
        <item m="1" x="4152"/>
        <item x="988"/>
        <item x="995"/>
        <item x="997"/>
        <item x="998"/>
        <item m="1" x="2434"/>
        <item x="1001"/>
        <item m="1" x="3651"/>
        <item m="1" x="2670"/>
        <item x="1003"/>
        <item m="1" x="3652"/>
        <item m="1" x="3653"/>
        <item x="1017"/>
        <item x="1020"/>
        <item x="1027"/>
        <item x="1037"/>
        <item x="1038"/>
        <item x="1040"/>
        <item x="1041"/>
        <item x="1043"/>
        <item x="1046"/>
        <item x="1047"/>
        <item x="1048"/>
        <item x="1050"/>
        <item x="1060"/>
        <item x="1065"/>
        <item x="1071"/>
        <item x="1072"/>
        <item m="1" x="4953"/>
        <item x="1081"/>
        <item m="1" x="3170"/>
        <item x="1094"/>
        <item x="1098"/>
        <item m="1" x="2449"/>
        <item x="1103"/>
        <item x="1104"/>
        <item x="1105"/>
        <item x="1106"/>
        <item x="1108"/>
        <item x="1109"/>
        <item x="1112"/>
        <item x="1114"/>
        <item m="1" x="2458"/>
        <item x="1116"/>
        <item m="1" x="3752"/>
        <item x="1118"/>
        <item m="1" x="3753"/>
        <item x="1119"/>
        <item x="1120"/>
        <item x="1121"/>
        <item m="1" x="4720"/>
        <item m="1" x="2318"/>
        <item m="1" x="2695"/>
        <item x="1125"/>
        <item m="1" x="2696"/>
        <item x="1126"/>
        <item m="1" x="2697"/>
        <item m="1" x="2698"/>
        <item x="1131"/>
        <item m="1" x="2460"/>
        <item x="1132"/>
        <item x="1133"/>
        <item x="1134"/>
        <item x="1135"/>
        <item x="1137"/>
        <item x="1138"/>
        <item m="1" x="2699"/>
        <item x="1139"/>
        <item x="1141"/>
        <item m="1" x="3178"/>
        <item x="1144"/>
        <item m="1" x="2700"/>
        <item m="1" x="3031"/>
        <item m="1" x="2702"/>
        <item x="1149"/>
        <item x="1150"/>
        <item m="1" x="2704"/>
        <item x="1152"/>
        <item x="1153"/>
        <item m="1" x="2705"/>
        <item x="1155"/>
        <item m="1" x="2706"/>
        <item x="1156"/>
        <item x="1158"/>
        <item m="1" x="2320"/>
        <item m="1" x="2707"/>
        <item x="1159"/>
        <item m="1" x="2321"/>
        <item m="1" x="2708"/>
        <item m="1" x="2463"/>
        <item x="1162"/>
        <item m="1" x="2709"/>
        <item m="1" x="2322"/>
        <item x="1164"/>
        <item x="1165"/>
        <item x="1166"/>
        <item x="1167"/>
        <item x="1168"/>
        <item x="1169"/>
        <item x="1173"/>
        <item x="1174"/>
        <item x="1176"/>
        <item x="1177"/>
        <item m="1" x="4957"/>
        <item m="1" x="2465"/>
        <item x="1180"/>
        <item x="1184"/>
        <item x="1185"/>
        <item m="1" x="2710"/>
        <item x="1190"/>
        <item m="1" x="4726"/>
        <item x="28"/>
        <item x="30"/>
        <item x="43"/>
        <item x="92"/>
        <item m="1" x="2760"/>
        <item x="164"/>
        <item m="1" x="4734"/>
        <item x="188"/>
        <item x="189"/>
        <item x="246"/>
        <item x="302"/>
        <item x="336"/>
        <item m="1" x="4736"/>
        <item m="1" x="4494"/>
        <item x="377"/>
        <item x="651"/>
        <item x="664"/>
        <item x="1056"/>
        <item x="1089"/>
        <item x="1092"/>
        <item x="1095"/>
        <item x="1102"/>
        <item x="1107"/>
        <item m="1" x="4179"/>
        <item x="1110"/>
        <item m="1" x="2454"/>
        <item x="1115"/>
        <item x="1117"/>
        <item x="1122"/>
        <item x="1123"/>
        <item x="1127"/>
        <item x="1130"/>
        <item x="1136"/>
        <item x="1140"/>
        <item x="1142"/>
        <item m="1" x="2703"/>
        <item x="1160"/>
        <item x="1161"/>
        <item x="1171"/>
        <item x="1178"/>
        <item x="1182"/>
        <item m="1" x="4443"/>
        <item x="1186"/>
        <item x="1187"/>
        <item x="1188"/>
        <item x="1189"/>
        <item x="1191"/>
        <item x="1192"/>
        <item x="1194"/>
        <item x="1195"/>
        <item x="1196"/>
        <item x="1198"/>
        <item m="1" x="3179"/>
        <item x="1199"/>
        <item m="1" x="3032"/>
        <item m="1" x="3660"/>
        <item x="1200"/>
        <item m="1" x="4181"/>
        <item x="1201"/>
        <item m="1" x="2712"/>
        <item x="1202"/>
        <item m="1" x="3380"/>
        <item m="1" x="3180"/>
        <item x="1203"/>
        <item m="1" x="3033"/>
        <item m="1" x="3181"/>
        <item x="1204"/>
        <item x="1206"/>
        <item x="1207"/>
        <item x="1208"/>
        <item x="1210"/>
        <item x="1211"/>
        <item m="1" x="4182"/>
        <item x="1215"/>
        <item m="1" x="3034"/>
        <item x="1216"/>
        <item x="1227"/>
        <item x="1228"/>
        <item x="1229"/>
        <item x="1231"/>
        <item m="1" x="2468"/>
        <item x="1232"/>
        <item x="1233"/>
        <item x="1234"/>
        <item m="1" x="3182"/>
        <item x="1235"/>
        <item x="1236"/>
        <item x="1237"/>
        <item x="1238"/>
        <item x="1239"/>
        <item m="1" x="3661"/>
        <item m="1" x="3662"/>
        <item x="1241"/>
        <item x="1242"/>
        <item x="1243"/>
        <item x="1244"/>
        <item x="1245"/>
        <item x="1247"/>
        <item m="1" x="3183"/>
        <item x="1249"/>
        <item x="1250"/>
        <item x="1251"/>
        <item x="1252"/>
        <item x="1254"/>
        <item m="1" x="2469"/>
        <item x="1255"/>
        <item m="1" x="3663"/>
        <item x="1257"/>
        <item x="1258"/>
        <item x="1259"/>
        <item x="1260"/>
        <item m="1" x="3184"/>
        <item x="1262"/>
        <item x="1264"/>
        <item m="1" x="4183"/>
        <item x="1265"/>
        <item m="1" x="2470"/>
        <item x="1266"/>
        <item x="1269"/>
        <item x="1270"/>
        <item m="1" x="4185"/>
        <item x="1272"/>
        <item m="1" x="3774"/>
        <item m="1" x="3775"/>
        <item m="1" x="4285"/>
        <item x="307"/>
        <item x="330"/>
        <item x="352"/>
        <item x="413"/>
        <item m="1" x="4721"/>
        <item m="1" x="4722"/>
        <item m="1" x="3375"/>
        <item m="1" x="4723"/>
        <item m="1" x="4725"/>
        <item m="1" x="2701"/>
        <item x="1145"/>
        <item m="1" x="2461"/>
        <item m="1" x="2462"/>
        <item x="1151"/>
        <item x="1154"/>
        <item x="1163"/>
        <item m="1" x="2464"/>
        <item m="1" x="4180"/>
        <item x="1181"/>
        <item m="1" x="3376"/>
        <item m="1" x="3377"/>
        <item m="1" x="3378"/>
        <item m="1" x="3379"/>
        <item x="1205"/>
        <item x="1214"/>
        <item m="1" x="4444"/>
        <item m="1" x="3381"/>
        <item m="1" x="4445"/>
        <item x="1261"/>
        <item m="1" x="4446"/>
        <item m="1" x="4184"/>
        <item m="1" x="3382"/>
        <item m="1" x="3035"/>
        <item m="1" x="4186"/>
        <item m="1" x="4187"/>
        <item m="1" x="4727"/>
        <item m="1" x="4188"/>
        <item x="1276"/>
        <item x="1277"/>
        <item m="1" x="4189"/>
        <item x="1278"/>
        <item x="1280"/>
        <item m="1" x="4190"/>
        <item m="1" x="2472"/>
        <item m="1" x="3186"/>
        <item x="1284"/>
        <item x="1286"/>
        <item x="1287"/>
        <item x="1289"/>
        <item x="1291"/>
        <item m="1" x="2714"/>
        <item m="1" x="2715"/>
        <item x="1292"/>
        <item m="1" x="3036"/>
        <item m="1" x="2473"/>
        <item x="1293"/>
        <item x="1295"/>
        <item x="1299"/>
        <item x="1302"/>
        <item x="1303"/>
        <item x="1304"/>
        <item x="1305"/>
        <item m="1" x="2475"/>
        <item m="1" x="4728"/>
        <item x="1307"/>
        <item x="1309"/>
        <item m="1" x="2716"/>
        <item m="1" x="4191"/>
        <item m="1" x="2476"/>
        <item m="1" x="3666"/>
        <item x="23"/>
        <item x="91"/>
        <item x="94"/>
        <item x="147"/>
        <item x="185"/>
        <item x="344"/>
        <item x="348"/>
        <item x="362"/>
        <item x="366"/>
        <item x="409"/>
        <item x="426"/>
        <item m="1" x="2548"/>
        <item m="1" x="4301"/>
        <item x="436"/>
        <item x="648"/>
        <item m="1" x="4171"/>
        <item m="1" x="3658"/>
        <item x="1157"/>
        <item x="1175"/>
        <item x="1183"/>
        <item m="1" x="2711"/>
        <item x="1193"/>
        <item x="1197"/>
        <item x="1240"/>
        <item x="1248"/>
        <item x="1253"/>
        <item x="1256"/>
        <item x="1263"/>
        <item x="1306"/>
        <item x="1310"/>
        <item x="1328"/>
        <item x="1329"/>
        <item x="1330"/>
        <item x="1332"/>
        <item x="1333"/>
        <item x="1334"/>
        <item x="1340"/>
        <item m="1" x="3384"/>
        <item m="1" x="2720"/>
        <item m="1" x="2721"/>
        <item m="1" x="2722"/>
        <item x="1343"/>
        <item x="1344"/>
        <item x="1345"/>
        <item x="1347"/>
        <item x="1350"/>
        <item m="1" x="2723"/>
        <item m="1" x="2724"/>
        <item x="1353"/>
        <item m="1" x="4192"/>
        <item m="1" x="3187"/>
        <item x="1355"/>
        <item x="1356"/>
        <item x="1357"/>
        <item x="1362"/>
        <item x="1369"/>
        <item x="1371"/>
        <item x="1373"/>
        <item x="1374"/>
        <item m="1" x="3188"/>
        <item x="1376"/>
        <item x="1377"/>
        <item x="1380"/>
        <item x="1382"/>
        <item x="1385"/>
        <item x="1386"/>
        <item x="1387"/>
        <item x="1388"/>
        <item x="1392"/>
        <item x="1394"/>
        <item m="1" x="3385"/>
        <item x="1395"/>
        <item x="1396"/>
        <item x="1397"/>
        <item m="1" x="2728"/>
        <item x="1401"/>
        <item x="1403"/>
        <item x="1404"/>
        <item x="1408"/>
        <item x="13"/>
        <item m="1" x="4193"/>
        <item x="65"/>
        <item m="1" x="3204"/>
        <item m="1" x="3205"/>
        <item m="1" x="3206"/>
        <item m="1" x="3207"/>
        <item m="1" x="4196"/>
        <item x="102"/>
        <item x="103"/>
        <item x="153"/>
        <item x="315"/>
        <item m="1" x="4201"/>
        <item x="385"/>
        <item m="1" x="3250"/>
        <item x="608"/>
        <item x="762"/>
        <item x="833"/>
        <item m="1" x="3185"/>
        <item x="1285"/>
        <item x="1294"/>
        <item m="1" x="2474"/>
        <item m="1" x="3383"/>
        <item x="1313"/>
        <item x="1315"/>
        <item x="1316"/>
        <item x="1317"/>
        <item x="1318"/>
        <item x="1319"/>
        <item x="1320"/>
        <item m="1" x="2717"/>
        <item x="1322"/>
        <item x="1323"/>
        <item x="1324"/>
        <item x="1325"/>
        <item x="1326"/>
        <item x="1327"/>
        <item x="1335"/>
        <item m="1" x="2477"/>
        <item x="1339"/>
        <item m="1" x="2718"/>
        <item m="1" x="2719"/>
        <item x="1348"/>
        <item x="1354"/>
        <item x="1360"/>
        <item m="1" x="4268"/>
        <item m="1" x="4269"/>
        <item x="1379"/>
        <item m="1" x="2725"/>
        <item m="1" x="4270"/>
        <item x="1384"/>
        <item x="1390"/>
        <item m="1" x="2726"/>
        <item x="1391"/>
        <item x="1393"/>
        <item m="1" x="2727"/>
        <item x="1406"/>
        <item x="1409"/>
        <item x="1410"/>
        <item x="1411"/>
        <item x="1412"/>
        <item x="1413"/>
        <item x="1414"/>
        <item x="1415"/>
        <item m="1" x="3667"/>
        <item m="1" x="2730"/>
        <item m="1" x="3038"/>
        <item x="1416"/>
        <item m="1" x="3386"/>
        <item x="1417"/>
        <item x="1418"/>
        <item x="1420"/>
        <item m="1" x="3387"/>
        <item m="1" x="3388"/>
        <item x="1421"/>
        <item m="1" x="3755"/>
        <item x="1423"/>
        <item x="1424"/>
        <item x="1425"/>
        <item m="1" x="2731"/>
        <item x="1426"/>
        <item x="1428"/>
        <item x="1429"/>
        <item m="1" x="3389"/>
        <item m="1" x="3390"/>
        <item x="1432"/>
        <item x="1435"/>
        <item m="1" x="3190"/>
        <item x="1436"/>
        <item m="1" x="2732"/>
        <item x="1438"/>
        <item x="1441"/>
        <item x="1443"/>
        <item x="1444"/>
        <item x="1445"/>
        <item x="1446"/>
        <item m="1" x="3668"/>
        <item x="1448"/>
        <item m="1" x="2733"/>
        <item m="1" x="3039"/>
        <item m="1" x="2734"/>
        <item x="1455"/>
        <item x="1458"/>
        <item m="1" x="2479"/>
        <item x="1459"/>
        <item m="1" x="3756"/>
        <item m="1" x="2480"/>
        <item x="1469"/>
        <item m="1" x="2481"/>
        <item x="1474"/>
        <item x="1475"/>
        <item x="83"/>
        <item x="85"/>
        <item x="87"/>
        <item m="1" x="3401"/>
        <item m="1" x="3402"/>
        <item x="127"/>
        <item m="1" x="3404"/>
        <item m="1" x="3407"/>
        <item m="1" x="3408"/>
        <item m="1" x="3409"/>
        <item m="1" x="3411"/>
        <item m="1" x="3412"/>
        <item m="1" x="3413"/>
        <item m="1" x="3414"/>
        <item m="1" x="3415"/>
        <item m="1" x="3416"/>
        <item m="1" x="3417"/>
        <item m="1" x="3418"/>
        <item m="1" x="3419"/>
        <item m="1" x="3420"/>
        <item m="1" x="3421"/>
        <item m="1" x="3422"/>
        <item m="1" x="3423"/>
        <item m="1" x="3424"/>
        <item m="1" x="3216"/>
        <item m="1" x="3217"/>
        <item m="1" x="3218"/>
        <item m="1" x="3219"/>
        <item x="190"/>
        <item m="1" x="3223"/>
        <item m="1" x="3224"/>
        <item m="1" x="3225"/>
        <item m="1" x="3226"/>
        <item m="1" x="3227"/>
        <item m="1" x="3228"/>
        <item m="1" x="3229"/>
        <item m="1" x="3230"/>
        <item m="1" x="3231"/>
        <item m="1" x="3232"/>
        <item m="1" x="3233"/>
        <item x="199"/>
        <item x="247"/>
        <item x="256"/>
        <item x="296"/>
        <item x="309"/>
        <item x="321"/>
        <item x="355"/>
        <item x="393"/>
        <item x="1267"/>
        <item x="1268"/>
        <item x="1271"/>
        <item x="1273"/>
        <item x="1274"/>
        <item x="1275"/>
        <item x="1281"/>
        <item x="1282"/>
        <item x="1288"/>
        <item x="1290"/>
        <item x="1296"/>
        <item x="1298"/>
        <item x="1300"/>
        <item x="1301"/>
        <item x="1308"/>
        <item x="1311"/>
        <item x="1312"/>
        <item x="1314"/>
        <item x="1321"/>
        <item x="1331"/>
        <item x="1337"/>
        <item x="1338"/>
        <item x="1341"/>
        <item x="1342"/>
        <item x="1351"/>
        <item x="1352"/>
        <item x="1359"/>
        <item x="1361"/>
        <item x="1364"/>
        <item x="1366"/>
        <item x="1367"/>
        <item x="1370"/>
        <item x="1372"/>
        <item x="1375"/>
        <item x="1378"/>
        <item x="1381"/>
        <item x="1398"/>
        <item x="1399"/>
        <item x="1400"/>
        <item m="1" x="2729"/>
        <item x="1402"/>
        <item x="1405"/>
        <item x="1407"/>
        <item x="1419"/>
        <item x="1422"/>
        <item x="1431"/>
        <item x="1433"/>
        <item x="1434"/>
        <item x="1437"/>
        <item x="1439"/>
        <item x="1447"/>
        <item x="1449"/>
        <item x="1450"/>
        <item x="1452"/>
        <item x="1453"/>
        <item x="1461"/>
        <item x="1462"/>
        <item x="1463"/>
        <item x="1464"/>
        <item x="1465"/>
        <item x="1466"/>
        <item x="1467"/>
        <item x="1468"/>
        <item x="1473"/>
        <item x="1476"/>
        <item x="1477"/>
        <item x="1478"/>
        <item x="1479"/>
        <item x="1481"/>
        <item x="1483"/>
        <item x="1486"/>
        <item x="1487"/>
        <item x="1488"/>
        <item x="1489"/>
        <item x="1491"/>
        <item x="1492"/>
        <item x="1493"/>
        <item x="1494"/>
        <item x="1496"/>
        <item x="1497"/>
        <item x="1498"/>
        <item m="1" x="2484"/>
        <item x="1501"/>
        <item x="1509"/>
        <item x="1511"/>
        <item x="1512"/>
        <item x="1513"/>
        <item x="1515"/>
        <item x="1517"/>
        <item x="1518"/>
        <item x="1521"/>
        <item x="1523"/>
        <item m="1" x="3191"/>
        <item m="1" x="3192"/>
        <item x="1532"/>
        <item m="1" x="3041"/>
        <item x="1534"/>
        <item x="1536"/>
        <item x="1537"/>
        <item x="1538"/>
        <item x="1539"/>
        <item x="1540"/>
        <item x="58"/>
        <item x="118"/>
        <item x="293"/>
        <item m="1" x="3243"/>
        <item x="386"/>
        <item m="1" x="3567"/>
        <item m="1" x="3693"/>
        <item m="1" x="3570"/>
        <item x="425"/>
        <item m="1" x="3586"/>
        <item m="1" x="3596"/>
        <item m="1" x="3598"/>
        <item x="728"/>
        <item x="1087"/>
        <item x="1484"/>
        <item x="1495"/>
        <item m="1" x="2739"/>
        <item m="1" x="3392"/>
        <item m="1" x="3193"/>
        <item x="1546"/>
        <item m="1" x="3194"/>
        <item x="1547"/>
        <item x="1548"/>
        <item x="1552"/>
        <item x="1561"/>
        <item x="1566"/>
        <item x="1567"/>
        <item x="1570"/>
        <item x="1573"/>
        <item x="1574"/>
        <item x="1575"/>
        <item m="1" x="3669"/>
        <item x="1579"/>
        <item m="1" x="2740"/>
        <item x="1584"/>
        <item x="1585"/>
        <item x="1586"/>
        <item x="1587"/>
        <item x="1588"/>
        <item x="1589"/>
        <item x="1592"/>
        <item x="1595"/>
        <item x="1596"/>
        <item x="1601"/>
        <item x="1602"/>
        <item x="1603"/>
        <item m="1" x="3393"/>
        <item x="1604"/>
        <item x="1607"/>
        <item x="1608"/>
        <item x="1611"/>
        <item x="1615"/>
        <item x="1617"/>
        <item m="1" x="3394"/>
        <item x="1618"/>
        <item m="1" x="3670"/>
        <item x="1620"/>
        <item x="1624"/>
        <item m="1" x="3197"/>
        <item x="1626"/>
        <item x="1627"/>
        <item x="1630"/>
        <item x="1631"/>
        <item x="1632"/>
        <item x="1634"/>
        <item m="1" x="2493"/>
        <item x="1639"/>
        <item x="1642"/>
        <item m="1" x="3671"/>
        <item x="1643"/>
        <item x="1645"/>
        <item x="1646"/>
        <item x="1654"/>
        <item x="1650"/>
        <item m="1" x="3397"/>
        <item x="71"/>
        <item x="84"/>
        <item x="86"/>
        <item x="110"/>
        <item x="122"/>
        <item x="165"/>
        <item x="166"/>
        <item x="168"/>
        <item x="191"/>
        <item m="1" x="3060"/>
        <item x="223"/>
        <item x="226"/>
        <item x="227"/>
        <item x="228"/>
        <item x="232"/>
        <item x="238"/>
        <item x="251"/>
        <item m="1" x="3441"/>
        <item x="281"/>
        <item x="286"/>
        <item x="306"/>
        <item x="314"/>
        <item x="323"/>
        <item x="325"/>
        <item x="329"/>
        <item x="359"/>
        <item x="360"/>
        <item x="361"/>
        <item x="364"/>
        <item x="368"/>
        <item m="1" x="2542"/>
        <item m="1" x="2543"/>
        <item m="1" x="2544"/>
        <item m="1" x="2545"/>
        <item m="1" x="2546"/>
        <item x="422"/>
        <item x="423"/>
        <item x="428"/>
        <item m="1" x="2549"/>
        <item x="1914"/>
        <item x="1143"/>
        <item m="1" x="3659"/>
        <item x="1146"/>
        <item x="1170"/>
        <item x="1172"/>
        <item x="1179"/>
        <item x="1209"/>
        <item m="1" x="2466"/>
        <item x="1212"/>
        <item x="1213"/>
        <item x="1230"/>
        <item x="1246"/>
        <item m="1" x="3664"/>
        <item m="1" x="3665"/>
        <item x="1279"/>
        <item x="1297"/>
        <item x="1336"/>
        <item x="1346"/>
        <item x="1349"/>
        <item m="1" x="2478"/>
        <item x="1363"/>
        <item x="1383"/>
        <item x="1389"/>
        <item x="1440"/>
        <item x="1442"/>
        <item x="1451"/>
        <item x="1454"/>
        <item x="1457"/>
        <item x="1471"/>
        <item x="1472"/>
        <item x="1485"/>
        <item x="1500"/>
        <item x="1528"/>
        <item x="1556"/>
        <item x="1559"/>
        <item x="1560"/>
        <item x="1562"/>
        <item x="1565"/>
        <item x="1571"/>
        <item x="1582"/>
        <item x="1583"/>
        <item m="1" x="2486"/>
        <item m="1" x="3195"/>
        <item m="1" x="3196"/>
        <item x="1594"/>
        <item x="1605"/>
        <item x="1610"/>
        <item x="1613"/>
        <item x="1616"/>
        <item x="1621"/>
        <item x="1635"/>
        <item m="1" x="3198"/>
        <item x="1641"/>
        <item m="1" x="3199"/>
        <item m="1" x="3200"/>
        <item x="1648"/>
        <item x="1649"/>
        <item x="1651"/>
        <item x="1653"/>
        <item x="1655"/>
        <item m="1" x="3201"/>
        <item x="1656"/>
        <item x="1657"/>
        <item x="1658"/>
        <item x="1660"/>
        <item x="1662"/>
        <item x="1666"/>
        <item x="1667"/>
        <item x="1668"/>
        <item x="1669"/>
        <item x="1670"/>
        <item m="1" x="2741"/>
        <item m="1" x="2488"/>
        <item m="1" x="2489"/>
        <item x="1672"/>
        <item x="1676"/>
        <item x="1677"/>
        <item x="1678"/>
        <item m="1" x="2490"/>
        <item x="1680"/>
        <item x="1682"/>
        <item x="1683"/>
        <item x="1685"/>
        <item x="1686"/>
        <item x="1688"/>
        <item x="1691"/>
        <item x="1693"/>
        <item x="1695"/>
        <item m="1" x="3395"/>
        <item x="1696"/>
        <item x="1697"/>
        <item x="1698"/>
        <item x="1699"/>
        <item x="1700"/>
        <item x="1702"/>
        <item x="1703"/>
        <item m="1" x="3042"/>
        <item x="1704"/>
        <item x="1706"/>
        <item x="1707"/>
        <item x="1715"/>
        <item m="1" x="2751"/>
        <item x="50"/>
        <item x="60"/>
        <item x="111"/>
        <item x="125"/>
        <item x="135"/>
        <item x="173"/>
        <item x="198"/>
        <item x="200"/>
        <item x="201"/>
        <item x="218"/>
        <item x="244"/>
        <item m="1" x="2769"/>
        <item x="294"/>
        <item x="341"/>
        <item x="421"/>
        <item m="1" x="2594"/>
        <item m="1" x="2595"/>
        <item m="1" x="3331"/>
        <item x="731"/>
        <item x="1217"/>
        <item x="1218"/>
        <item x="1219"/>
        <item x="1220"/>
        <item x="1221"/>
        <item x="1222"/>
        <item x="1223"/>
        <item x="1224"/>
        <item x="1225"/>
        <item x="1226"/>
        <item x="1499"/>
        <item x="1503"/>
        <item m="1" x="3040"/>
        <item x="1507"/>
        <item x="1510"/>
        <item x="1514"/>
        <item x="1516"/>
        <item x="1520"/>
        <item x="1522"/>
        <item x="1524"/>
        <item x="1525"/>
        <item x="1526"/>
        <item x="1527"/>
        <item x="1529"/>
        <item x="1530"/>
        <item x="1531"/>
        <item x="1533"/>
        <item x="1543"/>
        <item x="1545"/>
        <item x="1550"/>
        <item x="1557"/>
        <item x="1563"/>
        <item x="1569"/>
        <item x="1577"/>
        <item x="1578"/>
        <item x="1580"/>
        <item x="1581"/>
        <item x="1590"/>
        <item x="1600"/>
        <item x="1606"/>
        <item x="1612"/>
        <item x="1614"/>
        <item x="1622"/>
        <item x="1623"/>
        <item x="1625"/>
        <item x="1628"/>
        <item x="1629"/>
        <item x="1636"/>
        <item x="1637"/>
        <item x="1638"/>
        <item x="1640"/>
        <item x="1652"/>
        <item x="1692"/>
        <item x="1701"/>
        <item x="1708"/>
        <item x="1709"/>
        <item x="1710"/>
        <item x="1711"/>
        <item x="1716"/>
        <item x="1717"/>
        <item x="1718"/>
        <item x="1719"/>
        <item x="1720"/>
        <item x="1722"/>
        <item x="1723"/>
        <item x="1724"/>
        <item x="1725"/>
        <item x="1726"/>
        <item x="1727"/>
        <item x="1728"/>
        <item x="1729"/>
        <item m="1" x="2742"/>
        <item x="1730"/>
        <item x="1731"/>
        <item x="1732"/>
        <item x="1733"/>
        <item x="1734"/>
        <item x="1738"/>
        <item x="1739"/>
        <item x="1740"/>
        <item x="1741"/>
        <item x="1742"/>
        <item x="1744"/>
        <item x="1747"/>
        <item x="1748"/>
        <item x="1749"/>
        <item x="1750"/>
        <item x="1751"/>
        <item x="1752"/>
        <item x="1753"/>
        <item m="1" x="2743"/>
        <item x="1755"/>
        <item x="1756"/>
        <item x="1759"/>
        <item x="1761"/>
        <item x="1763"/>
        <item x="1764"/>
        <item x="1765"/>
        <item x="1766"/>
        <item x="1984"/>
        <item x="1767"/>
        <item x="1770"/>
        <item x="1771"/>
        <item x="1772"/>
        <item x="1773"/>
        <item x="1774"/>
        <item x="1775"/>
        <item x="1776"/>
        <item x="1777"/>
        <item x="1778"/>
        <item x="1779"/>
        <item x="1781"/>
        <item x="1782"/>
        <item x="1783"/>
        <item x="1785"/>
        <item x="1789"/>
        <item x="1790"/>
        <item x="1791"/>
        <item x="1793"/>
        <item x="1794"/>
        <item x="1796"/>
        <item x="1797"/>
        <item x="1798"/>
        <item x="1799"/>
        <item x="1800"/>
        <item x="1801"/>
        <item x="1802"/>
        <item x="1803"/>
        <item x="1804"/>
        <item x="1806"/>
        <item x="1807"/>
        <item x="1808"/>
        <item x="1809"/>
        <item x="1810"/>
        <item x="1811"/>
        <item x="1812"/>
        <item x="1813"/>
        <item x="1814"/>
        <item x="1816"/>
        <item x="1817"/>
        <item m="1" x="2744"/>
        <item x="1818"/>
        <item x="36"/>
        <item x="37"/>
        <item x="38"/>
        <item x="40"/>
        <item x="42"/>
        <item x="52"/>
        <item x="56"/>
        <item x="66"/>
        <item x="77"/>
        <item x="79"/>
        <item x="81"/>
        <item x="104"/>
        <item x="113"/>
        <item x="114"/>
        <item x="120"/>
        <item x="128"/>
        <item x="162"/>
        <item x="177"/>
        <item x="202"/>
        <item m="1" x="2767"/>
        <item x="239"/>
        <item m="1" x="2770"/>
        <item m="1" x="2771"/>
        <item m="1" x="2772"/>
        <item x="265"/>
        <item m="1" x="2773"/>
        <item x="288"/>
        <item x="290"/>
        <item x="291"/>
        <item m="1" x="2775"/>
        <item m="1" x="2776"/>
        <item x="319"/>
        <item x="365"/>
        <item x="370"/>
        <item x="373"/>
        <item x="389"/>
        <item x="390"/>
        <item x="394"/>
        <item x="418"/>
        <item m="1" x="3086"/>
        <item m="1" x="3097"/>
        <item x="755"/>
        <item x="1480"/>
        <item x="1482"/>
        <item m="1" x="2735"/>
        <item m="1" x="2736"/>
        <item m="1" x="2482"/>
        <item m="1" x="2483"/>
        <item x="1502"/>
        <item m="1" x="2485"/>
        <item m="1" x="2737"/>
        <item x="1504"/>
        <item x="1505"/>
        <item m="1" x="2738"/>
        <item x="1508"/>
        <item x="1519"/>
        <item x="1535"/>
        <item x="1542"/>
        <item x="1549"/>
        <item x="1551"/>
        <item x="1553"/>
        <item x="1554"/>
        <item x="1555"/>
        <item x="1558"/>
        <item x="1564"/>
        <item x="1568"/>
        <item x="1572"/>
        <item x="1576"/>
        <item x="1591"/>
        <item x="1593"/>
        <item x="1597"/>
        <item x="1598"/>
        <item x="1599"/>
        <item x="1619"/>
        <item x="1644"/>
        <item x="1647"/>
        <item x="1659"/>
        <item x="1661"/>
        <item x="1664"/>
        <item x="1665"/>
        <item m="1" x="2487"/>
        <item x="1671"/>
        <item x="1673"/>
        <item x="1675"/>
        <item x="1679"/>
        <item x="1681"/>
        <item x="1684"/>
        <item x="1689"/>
        <item x="1690"/>
        <item x="1694"/>
        <item x="1705"/>
        <item x="1712"/>
        <item x="1713"/>
        <item x="1714"/>
        <item x="1721"/>
        <item x="1735"/>
        <item x="1736"/>
        <item x="1737"/>
        <item x="1743"/>
        <item x="1746"/>
        <item x="1754"/>
        <item x="1757"/>
        <item x="1758"/>
        <item x="1769"/>
        <item m="1" x="2491"/>
        <item x="2099"/>
        <item x="1784"/>
        <item x="1786"/>
        <item x="1787"/>
        <item x="1788"/>
        <item x="1795"/>
        <item x="1815"/>
        <item x="1819"/>
        <item x="1820"/>
        <item x="1821"/>
        <item x="1822"/>
        <item x="1825"/>
        <item x="1828"/>
        <item x="1829"/>
        <item x="1830"/>
        <item x="1831"/>
        <item m="1" x="2745"/>
        <item x="1832"/>
        <item x="1833"/>
        <item x="1835"/>
        <item x="1836"/>
        <item x="1838"/>
        <item x="1839"/>
        <item x="1840"/>
        <item x="1841"/>
        <item x="1842"/>
        <item x="1843"/>
        <item x="1845"/>
        <item x="1846"/>
        <item x="1847"/>
        <item x="1848"/>
        <item x="1849"/>
        <item x="1850"/>
        <item x="1851"/>
        <item x="1852"/>
        <item x="1854"/>
        <item x="1855"/>
        <item x="1856"/>
        <item x="1857"/>
        <item x="1859"/>
        <item x="1860"/>
        <item x="1861"/>
        <item x="1863"/>
        <item x="1864"/>
        <item x="1866"/>
        <item x="1870"/>
        <item m="1" x="2746"/>
        <item x="1872"/>
        <item x="1873"/>
        <item x="1874"/>
        <item x="1875"/>
        <item m="1" x="2492"/>
        <item x="1876"/>
        <item x="1877"/>
        <item x="1878"/>
        <item x="1879"/>
        <item x="1880"/>
        <item x="1882"/>
        <item x="1883"/>
        <item x="1884"/>
        <item x="1885"/>
        <item x="1886"/>
        <item x="1889"/>
        <item x="1890"/>
        <item x="1891"/>
        <item x="1892"/>
        <item x="1893"/>
        <item x="1894"/>
        <item x="1896"/>
        <item x="1897"/>
        <item x="1898"/>
        <item m="1" x="2747"/>
        <item x="1900"/>
        <item x="1901"/>
        <item x="1902"/>
        <item x="1903"/>
        <item x="1904"/>
        <item x="1905"/>
        <item x="1906"/>
        <item x="1908"/>
        <item x="1909"/>
        <item x="1910"/>
        <item x="1911"/>
        <item x="1912"/>
        <item x="1916"/>
        <item x="1917"/>
        <item x="1918"/>
        <item x="1919"/>
        <item x="1920"/>
        <item x="1921"/>
        <item x="1922"/>
        <item x="1923"/>
        <item x="1924"/>
        <item x="1925"/>
        <item m="1" x="3043"/>
        <item x="1926"/>
        <item x="1927"/>
        <item x="1928"/>
        <item x="1930"/>
        <item x="1931"/>
        <item x="1932"/>
        <item x="1934"/>
        <item x="1935"/>
        <item x="1937"/>
        <item x="1942"/>
        <item x="1943"/>
        <item x="22"/>
        <item x="112"/>
        <item x="142"/>
        <item x="167"/>
        <item x="205"/>
        <item x="206"/>
        <item x="208"/>
        <item x="213"/>
        <item x="272"/>
        <item x="327"/>
        <item m="1" x="2356"/>
        <item m="1" x="2778"/>
        <item x="357"/>
        <item m="1" x="2538"/>
        <item x="382"/>
        <item x="397"/>
        <item m="1" x="2313"/>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911"/>
        <item m="1" x="2912"/>
        <item m="1" x="2913"/>
        <item m="1" x="2551"/>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3005"/>
        <item x="947"/>
        <item x="1687"/>
        <item x="1760"/>
        <item x="1762"/>
        <item x="1867"/>
        <item x="1938"/>
        <item x="1945"/>
        <item x="1946"/>
        <item x="1948"/>
        <item x="1949"/>
        <item x="1950"/>
        <item x="1951"/>
        <item x="1952"/>
        <item x="1953"/>
        <item x="1954"/>
        <item x="1956"/>
        <item x="1957"/>
        <item x="1958"/>
        <item x="1959"/>
        <item x="1960"/>
        <item x="1962"/>
        <item x="1968"/>
        <item x="1972"/>
        <item x="1973"/>
        <item x="1975"/>
        <item x="1976"/>
        <item x="1979"/>
        <item x="1980"/>
        <item x="1983"/>
        <item x="1985"/>
        <item x="1987"/>
        <item x="1990"/>
        <item x="1991"/>
        <item x="1992"/>
        <item x="1994"/>
        <item x="1996"/>
        <item x="1999"/>
        <item x="2000"/>
        <item x="2001"/>
        <item x="2002"/>
        <item x="2003"/>
        <item x="2005"/>
        <item x="2006"/>
        <item x="2007"/>
        <item x="2008"/>
        <item x="2009"/>
        <item x="2010"/>
        <item m="1" x="2748"/>
        <item x="2012"/>
        <item x="2013"/>
        <item x="2014"/>
        <item x="2015"/>
        <item x="2017"/>
        <item x="2018"/>
        <item m="1" x="3044"/>
        <item x="2020"/>
        <item x="2022"/>
        <item x="2024"/>
        <item x="2025"/>
        <item x="2026"/>
        <item x="2027"/>
        <item x="2028"/>
        <item x="2033"/>
        <item x="2034"/>
        <item x="2035"/>
        <item x="2036"/>
        <item x="2037"/>
        <item x="2039"/>
        <item x="35"/>
        <item x="48"/>
        <item x="90"/>
        <item x="107"/>
        <item x="144"/>
        <item x="148"/>
        <item x="214"/>
        <item x="215"/>
        <item x="217"/>
        <item x="260"/>
        <item x="263"/>
        <item x="268"/>
        <item x="273"/>
        <item x="340"/>
        <item m="1" x="2535"/>
        <item x="438"/>
        <item x="506"/>
        <item x="1823"/>
        <item x="1827"/>
        <item x="1834"/>
        <item x="1837"/>
        <item x="1844"/>
        <item x="1853"/>
        <item x="1858"/>
        <item x="1881"/>
        <item x="1888"/>
        <item x="1899"/>
        <item x="1933"/>
        <item x="1936"/>
        <item x="1939"/>
        <item x="1941"/>
        <item x="1944"/>
        <item x="1955"/>
        <item x="1978"/>
        <item x="1982"/>
        <item x="1986"/>
        <item x="1988"/>
        <item x="1993"/>
        <item x="1995"/>
        <item x="1997"/>
        <item x="1998"/>
        <item x="2004"/>
        <item x="2011"/>
        <item x="2016"/>
        <item x="2019"/>
        <item x="2030"/>
        <item x="2031"/>
        <item x="2038"/>
        <item x="2041"/>
        <item x="2042"/>
        <item x="2043"/>
        <item x="2044"/>
        <item x="2046"/>
        <item x="2047"/>
        <item x="2048"/>
        <item x="2049"/>
        <item x="2050"/>
        <item x="2053"/>
        <item x="2054"/>
        <item x="2056"/>
        <item x="2057"/>
        <item x="2058"/>
        <item x="2059"/>
        <item x="2062"/>
        <item x="2063"/>
        <item x="2065"/>
        <item x="2067"/>
        <item x="2071"/>
        <item x="2073"/>
        <item m="1" x="2749"/>
        <item x="2075"/>
        <item x="2076"/>
        <item x="2077"/>
        <item x="2078"/>
        <item x="2079"/>
        <item x="2082"/>
        <item x="2083"/>
        <item x="2084"/>
        <item x="2085"/>
        <item x="2086"/>
        <item x="2087"/>
        <item x="2088"/>
        <item x="2089"/>
        <item x="2090"/>
        <item x="2092"/>
        <item x="2093"/>
        <item x="2094"/>
        <item x="9"/>
        <item x="10"/>
        <item x="11"/>
        <item x="16"/>
        <item x="26"/>
        <item x="44"/>
        <item x="67"/>
        <item x="88"/>
        <item x="99"/>
        <item x="106"/>
        <item x="121"/>
        <item x="132"/>
        <item x="139"/>
        <item x="141"/>
        <item x="143"/>
        <item x="155"/>
        <item m="1" x="2344"/>
        <item x="178"/>
        <item x="210"/>
        <item x="258"/>
        <item x="283"/>
        <item x="300"/>
        <item x="308"/>
        <item x="313"/>
        <item x="353"/>
        <item x="415"/>
        <item x="441"/>
        <item x="447"/>
        <item x="825"/>
        <item m="1" x="2438"/>
        <item x="1824"/>
        <item x="1826"/>
        <item x="1869"/>
        <item x="1907"/>
        <item x="1913"/>
        <item x="1915"/>
        <item x="1929"/>
        <item x="1940"/>
        <item x="1961"/>
        <item x="1963"/>
        <item x="1964"/>
        <item x="1965"/>
        <item x="1966"/>
        <item x="1967"/>
        <item x="1969"/>
        <item x="1970"/>
        <item x="1971"/>
        <item x="1974"/>
        <item x="1977"/>
        <item x="1981"/>
        <item x="1989"/>
        <item x="2021"/>
        <item x="2023"/>
        <item x="2029"/>
        <item x="2032"/>
        <item x="2040"/>
        <item x="2045"/>
        <item x="2051"/>
        <item x="2052"/>
        <item x="2055"/>
        <item x="2064"/>
        <item x="2069"/>
        <item x="2072"/>
        <item x="2074"/>
        <item x="2096"/>
        <item x="2097"/>
        <item x="2098"/>
        <item x="2100"/>
        <item x="2101"/>
        <item x="2103"/>
        <item x="2104"/>
        <item x="2105"/>
        <item x="2106"/>
        <item x="2107"/>
        <item x="2108"/>
        <item x="2109"/>
        <item x="2110"/>
        <item x="2112"/>
        <item x="2114"/>
        <item x="2115"/>
        <item x="2117"/>
        <item x="2118"/>
        <item x="2119"/>
        <item x="2120"/>
        <item x="2121"/>
        <item x="2122"/>
        <item x="2124"/>
        <item x="2125"/>
        <item x="2126"/>
        <item x="2127"/>
        <item x="2128"/>
        <item x="2130"/>
        <item x="2132"/>
        <item x="2133"/>
        <item x="2134"/>
        <item x="2135"/>
        <item x="2137"/>
        <item x="2139"/>
        <item x="2140"/>
        <item x="2141"/>
        <item x="2143"/>
        <item x="2144"/>
        <item x="2145"/>
        <item x="2146"/>
        <item x="2147"/>
        <item x="2149"/>
        <item x="2150"/>
        <item x="2151"/>
        <item x="2152"/>
        <item x="2154"/>
        <item x="2155"/>
        <item x="2156"/>
        <item x="2157"/>
        <item x="2158"/>
        <item x="2159"/>
        <item x="2160"/>
        <item x="2163"/>
        <item x="2165"/>
        <item x="2168"/>
        <item x="2170"/>
        <item x="2173"/>
        <item x="2174"/>
        <item x="2176"/>
        <item x="2177"/>
        <item x="2178"/>
        <item x="2179"/>
        <item x="2180"/>
        <item x="2181"/>
        <item x="2183"/>
        <item x="2184"/>
        <item x="2185"/>
        <item x="2187"/>
        <item x="2188"/>
        <item x="2189"/>
        <item x="2191"/>
        <item x="2192"/>
        <item x="2193"/>
        <item x="2194"/>
        <item x="2195"/>
        <item x="2196"/>
        <item x="2197"/>
        <item x="2198"/>
        <item x="2200"/>
        <item x="2201"/>
        <item x="2202"/>
        <item x="2203"/>
        <item x="2204"/>
        <item x="2205"/>
        <item x="2206"/>
        <item x="2207"/>
        <item x="2208"/>
        <item x="1"/>
        <item x="3"/>
        <item x="4"/>
        <item x="5"/>
        <item x="15"/>
        <item x="41"/>
        <item x="54"/>
        <item x="78"/>
        <item x="100"/>
        <item x="133"/>
        <item x="136"/>
        <item x="138"/>
        <item x="179"/>
        <item x="183"/>
        <item x="195"/>
        <item x="196"/>
        <item x="345"/>
        <item x="374"/>
        <item x="431"/>
        <item x="970"/>
        <item x="1078"/>
        <item x="1100"/>
        <item x="1470"/>
        <item x="1633"/>
        <item m="1" x="2325"/>
        <item x="2111"/>
        <item x="2113"/>
        <item x="2116"/>
        <item x="2123"/>
        <item x="2129"/>
        <item x="2131"/>
        <item x="2136"/>
        <item x="2138"/>
        <item x="2142"/>
        <item x="2148"/>
        <item x="2153"/>
        <item x="2161"/>
        <item m="1" x="2326"/>
        <item x="2162"/>
        <item m="1" x="2327"/>
        <item x="2167"/>
        <item x="2172"/>
        <item x="2175"/>
        <item x="2182"/>
        <item x="2186"/>
        <item x="2190"/>
        <item x="2209"/>
        <item x="2210"/>
        <item x="2211"/>
        <item x="2212"/>
        <item x="2213"/>
        <item x="2214"/>
        <item x="2215"/>
        <item x="2216"/>
        <item x="2217"/>
        <item x="2218"/>
        <item x="2219"/>
        <item x="2220"/>
        <item x="2221"/>
        <item x="2222"/>
        <item x="2223"/>
        <item x="2224"/>
        <item x="2225"/>
        <item x="2226"/>
        <item x="2227"/>
        <item x="2228"/>
        <item x="2229"/>
        <item x="2230"/>
        <item x="2231"/>
        <item m="1" x="2328"/>
        <item x="2232"/>
        <item x="2233"/>
        <item x="2234"/>
        <item x="2235"/>
        <item x="2236"/>
        <item x="2237"/>
        <item x="2238"/>
        <item x="2239"/>
        <item x="2240"/>
        <item x="2241"/>
        <item x="2242"/>
        <item x="2243"/>
        <item x="2244"/>
        <item x="2245"/>
        <item x="2247"/>
        <item x="2248"/>
        <item x="2249"/>
        <item x="2250"/>
        <item x="2251"/>
        <item x="2252"/>
        <item x="2253"/>
        <item x="2254"/>
        <item x="2255"/>
        <item x="2256"/>
        <item x="2257"/>
        <item x="2258"/>
        <item x="2260"/>
        <item x="2261"/>
        <item x="2262"/>
        <item x="2263"/>
        <item x="2264"/>
        <item x="2265"/>
        <item x="2266"/>
        <item x="2267"/>
        <item x="2268"/>
        <item x="2269"/>
        <item x="2270"/>
        <item x="2271"/>
        <item x="2272"/>
        <item x="2273"/>
        <item x="2274"/>
        <item x="2275"/>
        <item x="2276"/>
        <item x="2277"/>
        <item x="2278"/>
        <item x="2279"/>
        <item x="2280"/>
        <item x="2281"/>
        <item x="197"/>
        <item x="276"/>
        <item x="2259"/>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s>
      <extLst>
        <ext xmlns:x14="http://schemas.microsoft.com/office/spreadsheetml/2009/9/main" uri="{2946ED86-A175-432a-8AC1-64E0C546D7DE}">
          <x14:pivotField fillDownLabels="1"/>
        </ext>
      </extLst>
    </pivotField>
    <pivotField axis="axisRow" compact="0" outline="0" showAll="0" defaultSubtotal="0">
      <items count="100">
        <item x="37"/>
        <item x="10"/>
        <item x="7"/>
        <item x="0"/>
        <item x="24"/>
        <item x="8"/>
        <item x="59"/>
        <item m="1" x="93"/>
        <item m="1" x="94"/>
        <item m="1" x="92"/>
        <item m="1" x="95"/>
        <item x="13"/>
        <item x="66"/>
        <item x="76"/>
        <item x="85"/>
        <item x="16"/>
        <item x="57"/>
        <item x="6"/>
        <item x="83"/>
        <item x="63"/>
        <item x="67"/>
        <item x="47"/>
        <item x="45"/>
        <item x="84"/>
        <item x="74"/>
        <item x="36"/>
        <item x="75"/>
        <item x="88"/>
        <item x="12"/>
        <item x="82"/>
        <item x="14"/>
        <item x="87"/>
        <item m="1" x="89"/>
        <item x="70"/>
        <item x="53"/>
        <item x="41"/>
        <item x="39"/>
        <item x="40"/>
        <item x="30"/>
        <item x="21"/>
        <item x="61"/>
        <item x="64"/>
        <item x="28"/>
        <item x="55"/>
        <item x="65"/>
        <item x="44"/>
        <item x="69"/>
        <item x="72"/>
        <item x="48"/>
        <item x="25"/>
        <item x="73"/>
        <item x="9"/>
        <item x="78"/>
        <item x="1"/>
        <item x="17"/>
        <item x="4"/>
        <item x="23"/>
        <item x="5"/>
        <item x="3"/>
        <item x="18"/>
        <item x="56"/>
        <item x="51"/>
        <item x="11"/>
        <item x="43"/>
        <item x="50"/>
        <item x="34"/>
        <item x="33"/>
        <item x="19"/>
        <item x="38"/>
        <item x="46"/>
        <item x="22"/>
        <item x="60"/>
        <item x="52"/>
        <item x="54"/>
        <item x="79"/>
        <item m="1" x="90"/>
        <item x="77"/>
        <item x="29"/>
        <item x="35"/>
        <item x="49"/>
        <item x="68"/>
        <item x="31"/>
        <item x="58"/>
        <item x="2"/>
        <item x="20"/>
        <item x="26"/>
        <item x="71"/>
        <item x="27"/>
        <item x="86"/>
        <item x="62"/>
        <item x="15"/>
        <item x="81"/>
        <item x="80"/>
        <item x="42"/>
        <item m="1" x="99"/>
        <item x="32"/>
        <item m="1" x="97"/>
        <item m="1" x="98"/>
        <item m="1" x="96"/>
        <item m="1" x="91"/>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items count="92">
        <item x="36"/>
        <item x="10"/>
        <item x="0"/>
        <item x="24"/>
        <item x="8"/>
        <item x="58"/>
        <item m="1" x="91"/>
        <item x="14"/>
        <item x="65"/>
        <item x="75"/>
        <item x="84"/>
        <item x="17"/>
        <item x="56"/>
        <item x="6"/>
        <item x="82"/>
        <item x="62"/>
        <item x="66"/>
        <item x="46"/>
        <item x="44"/>
        <item x="83"/>
        <item x="73"/>
        <item x="35"/>
        <item x="74"/>
        <item x="87"/>
        <item x="13"/>
        <item x="81"/>
        <item x="15"/>
        <item x="86"/>
        <item m="1" x="88"/>
        <item x="68"/>
        <item x="52"/>
        <item x="40"/>
        <item x="38"/>
        <item x="39"/>
        <item x="30"/>
        <item x="21"/>
        <item x="60"/>
        <item x="63"/>
        <item x="28"/>
        <item x="54"/>
        <item x="64"/>
        <item x="43"/>
        <item x="67"/>
        <item x="70"/>
        <item x="47"/>
        <item x="25"/>
        <item x="72"/>
        <item x="9"/>
        <item x="77"/>
        <item x="1"/>
        <item x="18"/>
        <item x="4"/>
        <item x="7"/>
        <item x="23"/>
        <item x="5"/>
        <item x="12"/>
        <item x="71"/>
        <item x="55"/>
        <item x="50"/>
        <item x="11"/>
        <item x="42"/>
        <item x="49"/>
        <item x="3"/>
        <item x="33"/>
        <item x="19"/>
        <item x="37"/>
        <item x="45"/>
        <item x="22"/>
        <item x="59"/>
        <item x="51"/>
        <item x="53"/>
        <item x="78"/>
        <item m="1" x="89"/>
        <item x="76"/>
        <item x="29"/>
        <item x="34"/>
        <item x="48"/>
        <item x="41"/>
        <item x="31"/>
        <item x="57"/>
        <item x="2"/>
        <item x="20"/>
        <item x="26"/>
        <item x="69"/>
        <item x="27"/>
        <item x="85"/>
        <item x="61"/>
        <item x="16"/>
        <item x="80"/>
        <item x="79"/>
        <item x="32"/>
        <item m="1" x="90"/>
      </items>
      <extLst>
        <ext xmlns:x14="http://schemas.microsoft.com/office/spreadsheetml/2009/9/main" uri="{2946ED86-A175-432a-8AC1-64E0C546D7DE}">
          <x14:pivotField fillDownLabels="1"/>
        </ext>
      </extLst>
    </pivotField>
    <pivotField axis="axisRow" compact="0" outline="0" showAll="0" defaultSubtotal="0">
      <items count="14">
        <item x="9"/>
        <item x="3"/>
        <item x="0"/>
        <item x="5"/>
        <item x="1"/>
        <item x="4"/>
        <item x="6"/>
        <item x="8"/>
        <item x="2"/>
        <item x="11"/>
        <item x="10"/>
        <item x="7"/>
        <item m="1" x="13"/>
        <item m="1" x="12"/>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3">
        <item x="1"/>
        <item x="0"/>
        <item m="1" x="2"/>
      </items>
      <extLst>
        <ext xmlns:x14="http://schemas.microsoft.com/office/spreadsheetml/2009/9/main" uri="{2946ED86-A175-432a-8AC1-64E0C546D7DE}">
          <x14:pivotField fillDownLabels="1"/>
        </ext>
      </extLst>
    </pivotField>
    <pivotField axis="axisRow" compact="0" outline="0" showAll="0" defaultSubtotal="0">
      <items count="3">
        <item x="1"/>
        <item x="0"/>
        <item m="1" x="2"/>
      </items>
      <extLst>
        <ext xmlns:x14="http://schemas.microsoft.com/office/spreadsheetml/2009/9/main" uri="{2946ED86-A175-432a-8AC1-64E0C546D7DE}">
          <x14:pivotField fillDownLabels="1"/>
        </ext>
      </extLst>
    </pivotField>
    <pivotField axis="axisRow" compact="0" outline="0" showAll="0" defaultSubtotal="0">
      <items count="11">
        <item m="1" x="10"/>
        <item x="4"/>
        <item x="3"/>
        <item x="0"/>
        <item x="6"/>
        <item x="8"/>
        <item x="1"/>
        <item x="7"/>
        <item x="5"/>
        <item x="2"/>
        <item m="1" x="9"/>
      </items>
      <extLst>
        <ext xmlns:x14="http://schemas.microsoft.com/office/spreadsheetml/2009/9/main" uri="{2946ED86-A175-432a-8AC1-64E0C546D7DE}">
          <x14:pivotField fillDownLabels="1"/>
        </ext>
      </extLst>
    </pivotField>
    <pivotField axis="axisRow" compact="0" outline="0" showAll="0" defaultSubtotal="0">
      <items count="8000">
        <item m="1" x="2433"/>
        <item m="1" x="7155"/>
        <item m="1" x="7157"/>
        <item m="1" x="7281"/>
        <item m="1" x="7931"/>
        <item m="1" x="7720"/>
        <item m="1" x="7568"/>
        <item m="1" x="7569"/>
        <item m="1" x="7570"/>
        <item m="1" x="7721"/>
        <item m="1" x="7293"/>
        <item m="1" x="7294"/>
        <item m="1" x="7571"/>
        <item m="1" x="7722"/>
        <item m="1" x="7295"/>
        <item m="1" x="7481"/>
        <item m="1" x="7915"/>
        <item m="1" x="7296"/>
        <item m="1" x="7572"/>
        <item m="1" x="7169"/>
        <item m="1" x="7482"/>
        <item m="1" x="7681"/>
        <item m="1" x="7170"/>
        <item m="1" x="7724"/>
        <item m="1" x="6890"/>
        <item m="1" x="3072"/>
        <item m="1" x="7712"/>
        <item m="1" x="7287"/>
        <item m="1" x="7565"/>
        <item m="1" x="6892"/>
        <item m="1" x="7299"/>
        <item m="1" x="7300"/>
        <item m="1" x="5320"/>
        <item m="1" x="7725"/>
        <item m="1" x="6719"/>
        <item m="1" x="7301"/>
        <item m="1" x="7573"/>
        <item m="1" x="6893"/>
        <item m="1" x="6720"/>
        <item m="1" x="6721"/>
        <item m="1" x="6579"/>
        <item m="1" x="7544"/>
        <item m="1" x="6404"/>
        <item m="1" x="6663"/>
        <item m="1" x="7483"/>
        <item m="1" x="7726"/>
        <item m="1" x="6424"/>
        <item m="1" x="6425"/>
        <item m="1" x="6427"/>
        <item m="1" x="6428"/>
        <item m="1" x="7524"/>
        <item m="1" x="6380"/>
        <item m="1" x="6894"/>
        <item m="1" x="6227"/>
        <item m="1" x="6429"/>
        <item m="1" x="6895"/>
        <item m="1" x="6896"/>
        <item m="1" x="7304"/>
        <item m="1" x="7575"/>
        <item m="1" x="6430"/>
        <item m="1" x="6035"/>
        <item m="1" x="7727"/>
        <item m="1" x="6036"/>
        <item m="1" x="6037"/>
        <item m="1" x="6038"/>
        <item m="1" x="7728"/>
        <item m="1" x="7305"/>
        <item m="1" x="7729"/>
        <item m="1" x="7731"/>
        <item m="1" x="6432"/>
        <item m="1" x="6724"/>
        <item m="1" x="7946"/>
        <item m="1" x="7171"/>
        <item m="1" x="5784"/>
        <item m="1" x="5785"/>
        <item m="1" x="5786"/>
        <item m="1" x="6233"/>
        <item m="1" x="6234"/>
        <item m="1" x="5612"/>
        <item m="1" x="5613"/>
        <item m="1" x="5787"/>
        <item m="1" x="5788"/>
        <item m="1" x="5789"/>
        <item m="1" x="6433"/>
        <item m="1" x="5791"/>
        <item m="1" x="7736"/>
        <item m="1" x="7672"/>
        <item m="1" x="7527"/>
        <item m="1" x="7916"/>
        <item m="1" x="7528"/>
        <item m="1" x="7919"/>
        <item m="1" x="7694"/>
        <item m="1" x="7698"/>
        <item m="1" x="7547"/>
        <item m="1" x="7553"/>
        <item m="1" x="7933"/>
        <item m="1" x="7934"/>
        <item m="1" x="7935"/>
        <item m="1" x="7937"/>
        <item m="1" x="7938"/>
        <item m="1" x="7730"/>
        <item m="1" x="7939"/>
        <item m="1" x="7940"/>
        <item m="1" x="7942"/>
        <item m="1" x="7943"/>
        <item m="1" x="7944"/>
        <item m="1" x="7945"/>
        <item m="1" x="7947"/>
        <item m="1" x="7948"/>
        <item m="1" x="7949"/>
        <item m="1" x="7950"/>
        <item m="1" x="7734"/>
        <item m="1" x="7951"/>
        <item m="1" x="7952"/>
        <item m="1" x="7735"/>
        <item m="1" x="7953"/>
        <item m="1" x="7954"/>
        <item m="1" x="7955"/>
        <item m="1" x="7306"/>
        <item m="1" x="7307"/>
        <item m="1" x="7576"/>
        <item m="1" x="5326"/>
        <item m="1" x="5327"/>
        <item m="1" x="5517"/>
        <item m="1" x="7577"/>
        <item m="1" x="7578"/>
        <item m="1" x="7579"/>
        <item m="1" x="7580"/>
        <item m="1" x="7581"/>
        <item m="1" x="7737"/>
        <item m="1" x="7956"/>
        <item m="1" x="7484"/>
        <item m="1" x="6235"/>
        <item m="1" x="7582"/>
        <item m="1" x="7583"/>
        <item m="1" x="7308"/>
        <item m="1" x="7738"/>
        <item m="1" x="5329"/>
        <item m="1" x="5792"/>
        <item m="1" x="5793"/>
        <item m="1" x="7555"/>
        <item m="1" x="6904"/>
        <item m="1" x="7740"/>
        <item m="1" x="5332"/>
        <item m="1" x="7742"/>
        <item m="1" x="7957"/>
        <item m="1" x="7744"/>
        <item m="1" x="6726"/>
        <item m="1" x="5333"/>
        <item m="1" x="6236"/>
        <item m="1" x="7958"/>
        <item m="1" x="7959"/>
        <item m="1" x="6223"/>
        <item m="1" x="7733"/>
        <item m="1" x="7746"/>
        <item m="1" x="7747"/>
        <item m="1" x="6237"/>
        <item m="1" x="6238"/>
        <item m="1" x="7261"/>
        <item m="1" x="7696"/>
        <item m="1" x="7697"/>
        <item m="1" x="7699"/>
        <item m="1" x="7922"/>
        <item m="1" x="7561"/>
        <item m="1" x="7715"/>
        <item m="1" x="6885"/>
        <item m="1" x="7929"/>
        <item m="1" x="7932"/>
        <item m="1" x="7311"/>
        <item m="1" x="7173"/>
        <item m="1" x="5334"/>
        <item m="1" x="5096"/>
        <item m="1" x="4912"/>
        <item m="1" x="4913"/>
        <item m="1" x="7486"/>
        <item m="1" x="4914"/>
        <item m="1" x="4915"/>
        <item m="1" x="7960"/>
        <item m="1" x="7321"/>
        <item m="1" x="5335"/>
        <item m="1" x="7683"/>
        <item m="1" x="7918"/>
        <item m="1" x="7690"/>
        <item m="1" x="7563"/>
        <item m="1" x="5512"/>
        <item m="1" x="7168"/>
        <item m="1" x="5336"/>
        <item m="1" x="7323"/>
        <item m="1" x="5337"/>
        <item m="1" x="7487"/>
        <item m="1" x="4916"/>
        <item m="1" x="4917"/>
        <item m="1" x="7752"/>
        <item m="1" x="7175"/>
        <item m="1" x="7341"/>
        <item m="1" x="7238"/>
        <item m="1" x="7239"/>
        <item m="1" x="7248"/>
        <item m="1" x="7521"/>
        <item m="1" x="7522"/>
        <item m="1" x="7147"/>
        <item m="1" x="6700"/>
        <item m="1" x="7251"/>
        <item m="1" x="7264"/>
        <item m="1" x="7535"/>
        <item m="1" x="7536"/>
        <item m="1" x="7541"/>
        <item m="1" x="7584"/>
        <item m="1" x="7739"/>
        <item m="1" x="7743"/>
        <item m="1" x="7586"/>
        <item m="1" x="7587"/>
        <item m="1" x="7315"/>
        <item m="1" x="7318"/>
        <item m="1" x="7319"/>
        <item m="1" x="7751"/>
        <item m="1" x="7011"/>
        <item m="1" x="7671"/>
        <item m="1" x="6816"/>
        <item m="1" x="4856"/>
        <item m="1" x="7678"/>
        <item m="1" x="7529"/>
        <item m="1" x="7259"/>
        <item m="1" x="7163"/>
        <item m="1" x="7478"/>
        <item m="1" x="6871"/>
        <item m="1" x="7277"/>
        <item m="1" x="5323"/>
        <item m="1" x="7309"/>
        <item m="1" x="7585"/>
        <item m="1" x="7312"/>
        <item m="1" x="7745"/>
        <item m="1" x="7313"/>
        <item m="1" x="7174"/>
        <item m="1" x="7748"/>
        <item m="1" x="7316"/>
        <item m="1" x="7588"/>
        <item m="1" x="7317"/>
        <item m="1" x="7749"/>
        <item m="1" x="7750"/>
        <item m="1" x="7320"/>
        <item m="1" x="7589"/>
        <item m="1" x="7322"/>
        <item m="1" x="7324"/>
        <item m="1" x="6905"/>
        <item m="1" x="7325"/>
        <item m="1" x="7176"/>
        <item m="1" x="7177"/>
        <item m="1" x="7111"/>
        <item m="1" x="7753"/>
        <item m="1" x="7990"/>
        <item m="1" x="6733"/>
        <item m="1" x="6908"/>
        <item m="1" x="6910"/>
        <item m="1" x="4361"/>
        <item m="1" x="7330"/>
        <item m="1" x="4363"/>
        <item m="1" x="7113"/>
        <item m="1" x="4364"/>
        <item m="1" x="4365"/>
        <item m="1" x="7331"/>
        <item m="1" x="4918"/>
        <item m="1" x="6912"/>
        <item m="1" x="4367"/>
        <item m="1" x="7332"/>
        <item m="1" x="4733"/>
        <item m="1" x="6702"/>
        <item m="1" x="6400"/>
        <item m="1" x="5084"/>
        <item m="1" x="6873"/>
        <item m="1" x="7298"/>
        <item m="1" x="6907"/>
        <item m="1" x="7963"/>
        <item m="1" x="7964"/>
        <item m="1" x="7965"/>
        <item m="1" x="7757"/>
        <item m="1" x="7758"/>
        <item m="1" x="5615"/>
        <item m="1" x="4368"/>
        <item m="1" x="4734"/>
        <item m="1" x="7334"/>
        <item m="1" x="4369"/>
        <item m="1" x="7335"/>
        <item m="1" x="7761"/>
        <item m="1" x="5098"/>
        <item m="1" x="4144"/>
        <item m="1" x="4919"/>
        <item m="1" x="6925"/>
        <item m="1" x="6737"/>
        <item m="1" x="4370"/>
        <item m="1" x="7246"/>
        <item m="1" x="6372"/>
        <item m="1" x="7691"/>
        <item m="1" x="7534"/>
        <item m="1" x="7270"/>
        <item m="1" x="7924"/>
        <item m="1" x="7272"/>
        <item m="1" x="6870"/>
        <item m="1" x="4893"/>
        <item m="1" x="7925"/>
        <item m="1" x="6411"/>
        <item m="1" x="6657"/>
        <item m="1" x="7930"/>
        <item m="1" x="4721"/>
        <item m="1" x="6888"/>
        <item m="1" x="4723"/>
        <item m="1" x="2944"/>
        <item m="1" x="6903"/>
        <item m="1" x="7326"/>
        <item m="1" x="7327"/>
        <item m="1" x="6732"/>
        <item m="1" x="7112"/>
        <item m="1" x="7756"/>
        <item m="1" x="6918"/>
        <item m="1" x="6920"/>
        <item m="1" x="6924"/>
        <item m="1" x="6736"/>
        <item m="1" x="6738"/>
        <item m="1" x="6739"/>
        <item m="1" x="7336"/>
        <item m="1" x="4371"/>
        <item m="1" x="6446"/>
        <item m="1" x="4145"/>
        <item m="1" x="4046"/>
        <item m="1" x="7970"/>
        <item m="1" x="7764"/>
        <item m="1" x="6929"/>
        <item m="1" x="7765"/>
        <item m="1" x="7767"/>
        <item m="1" x="6447"/>
        <item m="1" x="3631"/>
        <item m="1" x="7768"/>
        <item m="1" x="6448"/>
        <item m="1" x="6449"/>
        <item m="1" x="7252"/>
        <item m="1" x="5751"/>
        <item x="295"/>
        <item m="1" x="6891"/>
        <item m="1" x="7760"/>
        <item m="1" x="7590"/>
        <item m="1" x="7337"/>
        <item m="1" x="7338"/>
        <item m="1" x="7339"/>
        <item m="1" x="3633"/>
        <item m="1" x="3634"/>
        <item m="1" x="6933"/>
        <item m="1" x="3635"/>
        <item m="1" x="3636"/>
        <item m="1" x="6741"/>
        <item m="1" x="6814"/>
        <item m="1" x="5735"/>
        <item m="1" x="7912"/>
        <item m="1" x="5737"/>
        <item m="1" x="5738"/>
        <item m="1" x="7518"/>
        <item m="1" x="6644"/>
        <item m="1" x="6213"/>
        <item m="1" x="6830"/>
        <item m="1" x="6645"/>
        <item m="1" x="5743"/>
        <item m="1" x="5744"/>
        <item m="1" x="7913"/>
        <item m="1" x="7914"/>
        <item m="1" x="7525"/>
        <item m="1" x="7526"/>
        <item m="1" x="7153"/>
        <item m="1" x="6390"/>
        <item m="1" x="6841"/>
        <item m="1" x="7531"/>
        <item m="1" x="6027"/>
        <item m="1" x="7532"/>
        <item m="1" x="4315"/>
        <item m="1" x="6217"/>
        <item m="1" x="5754"/>
        <item m="1" x="7265"/>
        <item m="1" x="6857"/>
        <item m="1" x="7701"/>
        <item m="1" x="7702"/>
        <item m="1" x="7538"/>
        <item m="1" x="7539"/>
        <item m="1" x="7540"/>
        <item m="1" x="7705"/>
        <item m="1" x="6867"/>
        <item m="1" x="7707"/>
        <item m="1" x="7550"/>
        <item m="1" x="7710"/>
        <item m="1" x="7926"/>
        <item m="1" x="6225"/>
        <item m="1" x="6416"/>
        <item m="1" x="4719"/>
        <item m="1" x="6033"/>
        <item m="1" x="6909"/>
        <item m="1" x="6734"/>
        <item m="1" x="7329"/>
        <item m="1" x="7488"/>
        <item m="1" x="7489"/>
        <item m="1" x="6911"/>
        <item m="1" x="7179"/>
        <item m="1" x="6913"/>
        <item m="1" x="6914"/>
        <item m="1" x="6440"/>
        <item m="1" x="6441"/>
        <item m="1" x="6735"/>
        <item m="1" x="6915"/>
        <item m="1" x="6916"/>
        <item m="1" x="6917"/>
        <item m="1" x="6919"/>
        <item m="1" x="7180"/>
        <item m="1" x="7966"/>
        <item m="1" x="7967"/>
        <item m="1" x="6442"/>
        <item m="1" x="6443"/>
        <item m="1" x="6444"/>
        <item m="1" x="6921"/>
        <item m="1" x="7759"/>
        <item m="1" x="7968"/>
        <item m="1" x="7181"/>
        <item m="1" x="6922"/>
        <item m="1" x="6923"/>
        <item m="1" x="6445"/>
        <item m="1" x="6926"/>
        <item m="1" x="6927"/>
        <item m="1" x="7490"/>
        <item m="1" x="6667"/>
        <item m="1" x="7182"/>
        <item m="1" x="6250"/>
        <item m="1" x="7591"/>
        <item m="1" x="7762"/>
        <item m="1" x="6251"/>
        <item m="1" x="7592"/>
        <item m="1" x="7763"/>
        <item m="1" x="7593"/>
        <item m="1" x="6039"/>
        <item m="1" x="6252"/>
        <item m="1" x="7594"/>
        <item m="1" x="6253"/>
        <item m="1" x="6040"/>
        <item m="1" x="5800"/>
        <item m="1" x="5801"/>
        <item m="1" x="7595"/>
        <item m="1" x="5802"/>
        <item m="1" x="5803"/>
        <item m="1" x="7596"/>
        <item m="1" x="7597"/>
        <item m="1" x="5805"/>
        <item m="1" x="5807"/>
        <item m="1" x="7894"/>
        <item m="1" x="7772"/>
        <item m="1" x="5808"/>
        <item m="1" x="7598"/>
        <item m="1" x="5809"/>
        <item m="1" x="7599"/>
        <item m="1" x="7600"/>
        <item m="1" x="7340"/>
        <item m="1" x="7601"/>
        <item m="1" x="5810"/>
        <item m="1" x="7602"/>
        <item m="1" x="5811"/>
        <item m="1" x="5812"/>
        <item m="1" x="5813"/>
        <item m="1" x="3638"/>
        <item m="1" x="7603"/>
        <item m="1" x="5814"/>
        <item m="1" x="7895"/>
        <item m="1" x="5815"/>
        <item m="1" x="6041"/>
        <item m="1" x="3495"/>
        <item m="1" x="6451"/>
        <item m="1" x="6742"/>
        <item m="1" x="6452"/>
        <item m="1" x="6453"/>
        <item m="1" x="3639"/>
        <item m="1" x="7774"/>
        <item m="1" x="6743"/>
        <item m="1" x="7776"/>
        <item m="1" x="3356"/>
        <item m="1" x="6456"/>
        <item m="1" x="7491"/>
        <item m="1" x="7674"/>
        <item m="1" x="7682"/>
        <item m="1" x="6703"/>
        <item m="1" x="7256"/>
        <item m="1" x="6399"/>
        <item m="1" x="6219"/>
        <item m="1" x="6220"/>
        <item m="1" x="5757"/>
        <item m="1" x="5758"/>
        <item m="1" x="6221"/>
        <item m="1" x="6862"/>
        <item m="1" x="6402"/>
        <item m="1" x="6224"/>
        <item m="1" x="6709"/>
        <item m="1" x="4710"/>
        <item m="1" x="7714"/>
        <item m="1" x="7566"/>
        <item m="1" x="6718"/>
        <item m="1" x="7766"/>
        <item m="1" x="7769"/>
        <item m="1" x="6931"/>
        <item m="1" x="7771"/>
        <item m="1" x="6932"/>
        <item m="1" x="7773"/>
        <item m="1" x="7343"/>
        <item m="1" x="7775"/>
        <item m="1" x="6455"/>
        <item m="1" x="7973"/>
        <item m="1" x="7974"/>
        <item m="1" x="7975"/>
        <item m="1" x="6042"/>
        <item m="1" x="7777"/>
        <item m="1" x="6255"/>
        <item m="1" x="3121"/>
        <item m="1" x="3122"/>
        <item m="1" x="6256"/>
        <item m="1" x="7778"/>
        <item m="1" x="7346"/>
        <item m="1" x="5620"/>
        <item m="1" x="3642"/>
        <item m="1" x="7184"/>
        <item m="1" x="3643"/>
        <item m="1" x="7780"/>
        <item m="1" x="7979"/>
        <item m="1" x="6212"/>
        <item m="1" x="6825"/>
        <item m="1" x="6831"/>
        <item m="1" x="6832"/>
        <item m="1" x="6847"/>
        <item m="1" x="5749"/>
        <item m="1" x="5753"/>
        <item m="1" x="2934"/>
        <item m="1" x="7292"/>
        <item m="1" x="7114"/>
        <item m="1" x="5341"/>
        <item m="1" x="6934"/>
        <item m="1" x="5618"/>
        <item m="1" x="6935"/>
        <item m="1" x="7896"/>
        <item m="1" x="6937"/>
        <item m="1" x="6938"/>
        <item m="1" x="6939"/>
        <item m="1" x="6940"/>
        <item m="1" x="6941"/>
        <item m="1" x="7350"/>
        <item m="1" x="5823"/>
        <item m="1" x="6458"/>
        <item m="1" x="3357"/>
        <item m="1" x="7351"/>
        <item m="1" x="7352"/>
        <item m="1" x="3123"/>
        <item m="1" x="6459"/>
        <item m="1" x="7981"/>
        <item m="1" x="5825"/>
        <item m="1" x="7610"/>
        <item m="1" x="5348"/>
        <item m="1" x="7355"/>
        <item m="1" x="3645"/>
        <item m="1" x="7781"/>
        <item m="1" x="5826"/>
        <item m="1" x="7982"/>
        <item m="1" x="7356"/>
        <item m="1" x="3647"/>
        <item m="1" x="6460"/>
        <item m="1" x="6461"/>
        <item m="1" x="3126"/>
        <item m="1" x="7983"/>
        <item m="1" x="2951"/>
        <item m="1" x="6462"/>
        <item m="1" x="7984"/>
        <item m="1" x="7985"/>
        <item m="1" x="2952"/>
        <item m="1" x="7986"/>
        <item m="1" x="6463"/>
        <item m="1" x="2953"/>
        <item m="1" x="6464"/>
        <item m="1" x="3127"/>
        <item m="1" x="6465"/>
        <item m="1" x="7987"/>
        <item m="1" x="4147"/>
        <item m="1" x="6744"/>
        <item m="1" x="7612"/>
        <item m="1" x="7613"/>
        <item m="1" x="7782"/>
        <item m="1" x="7917"/>
        <item m="1" x="7920"/>
        <item m="1" x="7706"/>
        <item m="1" x="3128"/>
        <item m="1" x="6259"/>
        <item m="1" x="7989"/>
        <item m="1" x="7115"/>
        <item m="1" x="2954"/>
        <item m="1" x="7783"/>
        <item m="1" x="7898"/>
        <item m="1" x="5833"/>
        <item m="1" x="7899"/>
        <item m="1" x="7991"/>
        <item m="1" x="7992"/>
        <item m="1" x="6466"/>
        <item m="1" x="5834"/>
        <item m="1" x="7993"/>
        <item m="1" x="5630"/>
        <item m="1" x="5272"/>
        <item m="1" x="5076"/>
        <item m="1" x="5502"/>
        <item m="1" x="5077"/>
        <item m="1" x="7676"/>
        <item m="1" x="7677"/>
        <item m="1" x="6824"/>
        <item m="1" x="6827"/>
        <item m="1" x="6829"/>
        <item m="1" x="5285"/>
        <item m="1" x="5504"/>
        <item m="1" x="7150"/>
        <item m="1" x="7254"/>
        <item m="1" x="7687"/>
        <item m="1" x="5506"/>
        <item m="1" x="7255"/>
        <item m="1" x="7473"/>
        <item m="1" x="5586"/>
        <item m="1" x="7689"/>
        <item m="1" x="6395"/>
        <item m="1" x="6396"/>
        <item m="1" x="5291"/>
        <item m="1" x="6849"/>
        <item m="1" x="5588"/>
        <item m="1" x="6851"/>
        <item m="1" x="7474"/>
        <item m="1" x="6852"/>
        <item m="1" x="6853"/>
        <item m="1" x="5752"/>
        <item m="1" x="6854"/>
        <item m="1" x="2514"/>
        <item m="1" x="6398"/>
        <item m="1" x="7921"/>
        <item m="1" x="6855"/>
        <item m="1" x="7533"/>
        <item m="1" x="7263"/>
        <item m="1" x="7703"/>
        <item m="1" x="6861"/>
        <item m="1" x="6405"/>
        <item m="1" x="7546"/>
        <item m="1" x="5304"/>
        <item m="1" x="5085"/>
        <item m="1" x="7275"/>
        <item m="1" x="3098"/>
        <item m="1" x="5764"/>
        <item m="1" x="2529"/>
        <item m="1" x="5602"/>
        <item m="1" x="7166"/>
        <item m="1" x="5769"/>
        <item m="1" x="7558"/>
        <item m="1" x="5604"/>
        <item m="1" x="5314"/>
        <item m="1" x="5511"/>
        <item m="1" x="7560"/>
        <item m="1" x="6886"/>
        <item m="1" x="7567"/>
        <item m="1" x="5782"/>
        <item m="1" x="5783"/>
        <item m="1" x="7604"/>
        <item m="1" x="7605"/>
        <item m="1" x="7342"/>
        <item m="1" x="5816"/>
        <item m="1" x="7183"/>
        <item m="1" x="5817"/>
        <item m="1" x="5818"/>
        <item m="1" x="7606"/>
        <item m="1" x="5819"/>
        <item m="1" x="5820"/>
        <item m="1" x="5821"/>
        <item m="1" x="7344"/>
        <item m="1" x="5616"/>
        <item m="1" x="5617"/>
        <item m="1" x="6457"/>
        <item m="1" x="5523"/>
        <item m="1" x="7345"/>
        <item m="1" x="5524"/>
        <item m="1" x="5525"/>
        <item m="1" x="5526"/>
        <item m="1" x="5342"/>
        <item m="1" x="7977"/>
        <item m="1" x="5343"/>
        <item m="1" x="7608"/>
        <item m="1" x="7779"/>
        <item m="1" x="5619"/>
        <item m="1" x="5621"/>
        <item m="1" x="7347"/>
        <item m="1" x="5622"/>
        <item m="1" x="7609"/>
        <item m="1" x="5623"/>
        <item m="1" x="7348"/>
        <item m="1" x="5344"/>
        <item m="1" x="7185"/>
        <item m="1" x="5624"/>
        <item m="1" x="7349"/>
        <item m="1" x="5345"/>
        <item m="1" x="5625"/>
        <item m="1" x="6942"/>
        <item m="1" x="5347"/>
        <item m="1" x="7353"/>
        <item m="1" x="7186"/>
        <item m="1" x="5627"/>
        <item m="1" x="7492"/>
        <item m="1" x="7354"/>
        <item m="1" x="5628"/>
        <item m="1" x="5349"/>
        <item m="1" x="5350"/>
        <item m="1" x="5351"/>
        <item m="1" x="7187"/>
        <item m="1" x="5352"/>
        <item m="1" x="7188"/>
        <item m="1" x="7493"/>
        <item m="1" x="7358"/>
        <item m="1" x="7189"/>
        <item m="1" x="5629"/>
        <item m="1" x="7190"/>
        <item m="1" x="7897"/>
        <item m="1" x="6944"/>
        <item m="1" x="5527"/>
        <item m="1" x="5353"/>
        <item m="1" x="5354"/>
        <item m="1" x="7988"/>
        <item m="1" x="5355"/>
        <item m="1" x="5356"/>
        <item m="1" x="5357"/>
        <item m="1" x="5358"/>
        <item m="1" x="7360"/>
        <item m="1" x="6746"/>
        <item m="1" x="5102"/>
        <item m="1" x="7116"/>
        <item m="1" x="7614"/>
        <item m="1" x="7615"/>
        <item m="1" x="7617"/>
        <item m="1" x="5104"/>
        <item m="1" x="7191"/>
        <item m="1" x="7363"/>
        <item m="1" x="6468"/>
        <item m="1" x="7117"/>
        <item m="1" x="6469"/>
        <item m="1" x="7900"/>
        <item m="1" x="7994"/>
        <item m="1" x="7995"/>
        <item m="1" x="6470"/>
        <item m="1" x="7192"/>
        <item m="1" x="5359"/>
        <item m="1" x="7996"/>
        <item m="1" x="7997"/>
        <item m="1" x="6945"/>
        <item m="1" x="7364"/>
        <item m="1" x="4927"/>
        <item m="1" x="7193"/>
        <item m="1" x="7785"/>
        <item m="1" x="3360"/>
        <item m="1" x="5360"/>
        <item m="1" x="5361"/>
        <item m="1" x="7998"/>
        <item m="1" x="6946"/>
        <item m="1" x="5105"/>
        <item m="1" x="7786"/>
        <item m="1" x="7365"/>
        <item m="1" x="6478"/>
        <item m="1" x="5363"/>
        <item m="1" x="7787"/>
        <item m="1" x="7788"/>
        <item m="1" x="7618"/>
        <item m="1" x="6479"/>
        <item m="1" x="7789"/>
        <item m="1" x="2554"/>
        <item m="1" x="7790"/>
        <item m="1" x="7902"/>
        <item m="1" x="7791"/>
        <item m="1" x="7792"/>
        <item m="1" x="7793"/>
        <item m="1" x="7366"/>
        <item m="1" x="5840"/>
        <item m="1" x="6044"/>
        <item m="1" x="7794"/>
        <item m="1" x="7494"/>
        <item m="1" x="7194"/>
        <item m="1" x="7795"/>
        <item m="1" x="7195"/>
        <item m="1" x="6747"/>
        <item m="1" x="7796"/>
        <item m="1" x="7797"/>
        <item m="1" x="7910"/>
        <item m="1" x="7079"/>
        <item m="1" x="7684"/>
        <item m="1" x="5503"/>
        <item m="1" x="6848"/>
        <item m="1" x="7695"/>
        <item m="1" x="7082"/>
        <item m="1" x="7269"/>
        <item m="1" x="7551"/>
        <item m="1" x="7711"/>
        <item m="1" x="7284"/>
        <item m="1" x="7718"/>
        <item m="1" x="7741"/>
        <item m="1" x="7607"/>
        <item m="1" x="7611"/>
        <item m="1" x="6943"/>
        <item m="1" x="5103"/>
        <item m="1" x="7362"/>
        <item m="1" x="6471"/>
        <item m="1" x="6472"/>
        <item m="1" x="6473"/>
        <item m="1" x="6474"/>
        <item m="1" x="6475"/>
        <item m="1" x="6476"/>
        <item m="1" x="7901"/>
        <item m="1" x="6477"/>
        <item m="1" x="6947"/>
        <item m="1" x="6481"/>
        <item m="1" x="6483"/>
        <item m="1" x="6484"/>
        <item m="1" x="6485"/>
        <item m="1" x="6486"/>
        <item m="1" x="5530"/>
        <item m="1" x="6487"/>
        <item m="1" x="6045"/>
        <item m="1" x="7367"/>
        <item m="1" x="7798"/>
        <item m="1" x="7800"/>
        <item m="1" x="7801"/>
        <item m="1" x="7802"/>
        <item m="1" x="7803"/>
        <item m="1" x="7621"/>
        <item m="1" x="7804"/>
        <item m="1" x="6489"/>
        <item m="1" x="6047"/>
        <item m="1" x="4930"/>
        <item m="1" x="7622"/>
        <item m="1" x="6048"/>
        <item m="1" x="7805"/>
        <item m="1" x="7624"/>
        <item m="1" x="7196"/>
        <item m="1" x="7806"/>
        <item m="1" x="7495"/>
        <item m="1" x="7368"/>
        <item m="1" x="5531"/>
        <item m="1" x="2955"/>
        <item m="1" x="7369"/>
        <item m="1" x="7370"/>
        <item m="1" x="6491"/>
        <item m="1" x="7197"/>
        <item m="1" x="7807"/>
        <item m="1" x="6492"/>
        <item m="1" x="7808"/>
        <item m="1" x="6961"/>
        <item m="1" x="7118"/>
        <item m="1" x="7625"/>
        <item m="1" x="3362"/>
        <item m="1" x="5841"/>
        <item m="1" x="7809"/>
        <item m="1" x="7371"/>
        <item m="1" x="7810"/>
        <item m="1" x="5842"/>
        <item m="1" x="7811"/>
        <item m="1" x="6748"/>
        <item m="1" x="7813"/>
        <item m="1" x="7814"/>
        <item m="1" x="5631"/>
        <item m="1" x="2826"/>
        <item m="1" x="5047"/>
        <item m="1" x="7815"/>
        <item m="1" x="7856"/>
        <item m="1" x="2360"/>
        <item m="1" x="7627"/>
        <item m="1" x="7911"/>
        <item m="1" x="7470"/>
        <item m="1" x="5745"/>
        <item m="1" x="5746"/>
        <item m="1" x="5748"/>
        <item m="1" x="7253"/>
        <item m="1" x="6838"/>
        <item m="1" x="5756"/>
        <item m="1" x="7923"/>
        <item m="1" x="6707"/>
        <item m="1" x="7542"/>
        <item m="1" x="7543"/>
        <item m="1" x="7476"/>
        <item m="1" x="7477"/>
        <item m="1" x="7083"/>
        <item m="1" x="7084"/>
        <item m="1" x="7085"/>
        <item m="1" x="7086"/>
        <item m="1" x="7087"/>
        <item m="1" x="7088"/>
        <item m="1" x="7089"/>
        <item m="1" x="7090"/>
        <item m="1" x="7091"/>
        <item m="1" x="7092"/>
        <item m="1" x="7093"/>
        <item m="1" x="7094"/>
        <item m="1" x="7095"/>
        <item m="1" x="7096"/>
        <item m="1" x="7097"/>
        <item m="1" x="7098"/>
        <item m="1" x="5594"/>
        <item m="1" x="5509"/>
        <item m="1" x="5510"/>
        <item m="1" x="5766"/>
        <item m="1" x="5777"/>
        <item m="1" x="7562"/>
        <item m="1" x="6722"/>
        <item m="1" x="6897"/>
        <item m="1" x="7485"/>
        <item m="1" x="6740"/>
        <item m="1" x="6450"/>
        <item m="1" x="6454"/>
        <item m="1" x="5822"/>
        <item m="1" x="5824"/>
        <item m="1" x="7357"/>
        <item m="1" x="6257"/>
        <item m="1" x="6258"/>
        <item m="1" x="7361"/>
        <item m="1" x="6260"/>
        <item m="1" x="6948"/>
        <item m="1" x="6043"/>
        <item m="1" x="5364"/>
        <item m="1" x="7620"/>
        <item m="1" x="5365"/>
        <item m="1" x="6046"/>
        <item m="1" x="5367"/>
        <item m="1" x="6950"/>
        <item m="1" x="6951"/>
        <item m="1" x="6952"/>
        <item m="1" x="6953"/>
        <item m="1" x="6954"/>
        <item m="1" x="6955"/>
        <item m="1" x="6956"/>
        <item m="1" x="6957"/>
        <item m="1" x="6958"/>
        <item m="1" x="6959"/>
        <item m="1" x="3363"/>
        <item m="1" x="7198"/>
        <item m="1" x="5368"/>
        <item m="1" x="5369"/>
        <item m="1" x="6965"/>
        <item m="1" x="6749"/>
        <item m="1" x="7628"/>
        <item m="1" x="2556"/>
        <item m="1" x="7629"/>
        <item m="1" x="5633"/>
        <item m="1" x="2361"/>
        <item m="1" x="3366"/>
        <item m="1" x="7496"/>
        <item m="1" x="7630"/>
        <item m="1" x="7816"/>
        <item m="1" x="7497"/>
        <item m="1" x="7498"/>
        <item m="1" x="7631"/>
        <item m="1" x="7499"/>
        <item m="1" x="6211"/>
        <item m="1" x="7249"/>
        <item m="1" x="7250"/>
        <item m="1" x="5585"/>
        <item m="1" x="6389"/>
        <item m="1" x="6856"/>
        <item m="1" x="5294"/>
        <item m="1" x="5589"/>
        <item m="1" x="7700"/>
        <item m="1" x="5296"/>
        <item m="1" x="5297"/>
        <item m="1" x="5508"/>
        <item m="1" x="5591"/>
        <item m="1" x="5301"/>
        <item m="1" x="7709"/>
        <item m="1" x="4891"/>
        <item m="1" x="5596"/>
        <item m="1" x="6710"/>
        <item m="1" x="7282"/>
        <item m="1" x="5605"/>
        <item m="1" x="6226"/>
        <item m="1" x="6884"/>
        <item m="1" x="7564"/>
        <item m="1" x="7717"/>
        <item m="1" x="7290"/>
        <item m="1" x="7302"/>
        <item m="1" x="7936"/>
        <item m="1" x="7172"/>
        <item m="1" x="5518"/>
        <item m="1" x="5797"/>
        <item m="1" x="6928"/>
        <item m="1" x="7976"/>
        <item m="1" x="7978"/>
        <item m="1" x="7799"/>
        <item m="1" x="7373"/>
        <item m="1" x="7374"/>
        <item m="1" x="7819"/>
        <item m="1" x="7375"/>
        <item m="1" x="7376"/>
        <item m="1" x="7377"/>
        <item m="1" x="7824"/>
        <item m="1" x="7378"/>
        <item m="1" x="7379"/>
        <item m="1" x="7825"/>
        <item m="1" x="7826"/>
        <item m="1" x="6756"/>
        <item x="467"/>
        <item m="1" x="3368"/>
        <item m="1" x="7827"/>
        <item m="1" x="7381"/>
        <item m="1" x="7383"/>
        <item m="1" x="7384"/>
        <item m="1" x="7828"/>
        <item m="1" x="7829"/>
        <item m="1" x="6978"/>
        <item m="1" x="7633"/>
        <item m="1" x="7831"/>
        <item m="1" x="7386"/>
        <item m="1" x="7387"/>
        <item m="1" x="7832"/>
        <item m="1" x="7833"/>
        <item m="1" x="7388"/>
        <item m="1" x="7835"/>
        <item m="1" x="7389"/>
        <item m="1" x="7390"/>
        <item m="1" x="2558"/>
        <item m="1" x="7836"/>
        <item m="1" x="7391"/>
        <item m="1" x="7838"/>
        <item x="475"/>
        <item m="1" x="5374"/>
        <item m="1" x="7392"/>
        <item x="476"/>
        <item m="1" x="7393"/>
        <item m="1" x="6981"/>
        <item m="1" x="7394"/>
        <item m="1" x="4937"/>
        <item m="1" x="7637"/>
        <item m="1" x="7200"/>
        <item m="1" x="5118"/>
        <item m="1" x="7839"/>
        <item m="1" x="7840"/>
        <item m="1" x="7841"/>
        <item m="1" x="4939"/>
        <item m="1" x="7638"/>
        <item m="1" x="7395"/>
        <item m="1" x="2559"/>
        <item m="1" x="2827"/>
        <item m="1" x="7396"/>
        <item m="1" x="7397"/>
        <item m="1" x="2560"/>
        <item m="1" x="7398"/>
        <item m="1" x="7399"/>
        <item m="1" x="7400"/>
        <item m="1" x="2959"/>
        <item m="1" x="6270"/>
        <item m="1" x="5074"/>
        <item m="1" x="4298"/>
        <item m="1" x="5739"/>
        <item m="1" x="4303"/>
        <item m="1" x="6385"/>
        <item m="1" x="7685"/>
        <item m="1" x="7686"/>
        <item m="1" x="4309"/>
        <item m="1" x="4864"/>
        <item m="1" x="4615"/>
        <item m="1" x="6028"/>
        <item m="1" x="6029"/>
        <item m="1" x="6030"/>
        <item m="1" x="4617"/>
        <item m="1" x="4872"/>
        <item m="1" x="7266"/>
        <item m="1" x="4882"/>
        <item m="1" x="4883"/>
        <item m="1" x="6868"/>
        <item m="1" x="6410"/>
        <item m="1" x="4713"/>
        <item m="1" x="4716"/>
        <item m="1" x="6880"/>
        <item m="1" x="4339"/>
        <item m="1" x="6881"/>
        <item m="1" x="6882"/>
        <item m="1" x="7285"/>
        <item m="1" x="7286"/>
        <item m="1" x="7713"/>
        <item x="316"/>
        <item m="1" x="5779"/>
        <item m="1" x="6889"/>
        <item m="1" x="4353"/>
        <item m="1" x="3352"/>
        <item m="1" x="7755"/>
        <item m="1" x="3494"/>
        <item m="1" x="3355"/>
        <item m="1" x="5362"/>
        <item m="1" x="5106"/>
        <item m="1" x="6480"/>
        <item m="1" x="4928"/>
        <item m="1" x="5107"/>
        <item m="1" x="5108"/>
        <item m="1" x="6949"/>
        <item m="1" x="4929"/>
        <item m="1" x="5109"/>
        <item m="1" x="5110"/>
        <item m="1" x="7999"/>
        <item m="1" x="5111"/>
        <item m="1" x="6488"/>
        <item m="1" x="4931"/>
        <item m="1" x="4932"/>
        <item m="1" x="4933"/>
        <item m="1" x="5112"/>
        <item m="1" x="5113"/>
        <item m="1" x="5114"/>
        <item m="1" x="6960"/>
        <item m="1" x="5115"/>
        <item m="1" x="7812"/>
        <item m="1" x="6964"/>
        <item m="1" x="5116"/>
        <item m="1" x="6494"/>
        <item m="1" x="4739"/>
        <item m="1" x="6966"/>
        <item m="1" x="6261"/>
        <item m="1" x="6669"/>
        <item m="1" x="6262"/>
        <item m="1" x="5370"/>
        <item m="1" x="6263"/>
        <item m="1" x="4622"/>
        <item m="1" x="4623"/>
        <item m="1" x="6264"/>
        <item m="1" x="4377"/>
        <item m="1" x="4378"/>
        <item m="1" x="4379"/>
        <item m="1" x="6265"/>
        <item m="1" x="6266"/>
        <item m="1" x="4383"/>
        <item m="1" x="4385"/>
        <item m="1" x="5844"/>
        <item m="1" x="6267"/>
        <item m="1" x="4386"/>
        <item m="1" x="5845"/>
        <item m="1" x="4387"/>
        <item m="1" x="5849"/>
        <item m="1" x="5850"/>
        <item m="1" x="6268"/>
        <item m="1" x="5852"/>
        <item m="1" x="4391"/>
        <item m="1" x="4392"/>
        <item m="1" x="6269"/>
        <item m="1" x="5854"/>
        <item m="1" x="4393"/>
        <item m="1" x="4394"/>
        <item m="1" x="5855"/>
        <item m="1" x="5856"/>
        <item m="1" x="4396"/>
        <item m="1" x="4397"/>
        <item m="1" x="6762"/>
        <item m="1" x="7842"/>
        <item m="1" x="5857"/>
        <item m="1" x="5858"/>
        <item m="1" x="5859"/>
        <item m="1" x="5375"/>
        <item m="1" x="7843"/>
        <item m="1" x="7202"/>
        <item m="1" x="7401"/>
        <item m="1" x="7844"/>
        <item m="1" x="7845"/>
        <item m="1" x="7846"/>
        <item x="481"/>
        <item m="1" x="7402"/>
        <item m="1" x="7403"/>
        <item m="1" x="7847"/>
        <item m="1" x="5860"/>
        <item m="1" x="7848"/>
        <item m="1" x="7204"/>
        <item m="1" x="4400"/>
        <item m="1" x="7849"/>
        <item m="1" x="5861"/>
        <item m="1" x="7405"/>
        <item m="1" x="4402"/>
        <item m="1" x="6983"/>
        <item m="1" x="4744"/>
        <item m="1" x="7407"/>
        <item m="1" x="7853"/>
        <item m="1" x="7640"/>
        <item x="483"/>
        <item m="1" x="2562"/>
        <item m="1" x="7408"/>
        <item m="1" x="7205"/>
        <item m="1" x="7409"/>
        <item m="1" x="7206"/>
        <item m="1" x="7207"/>
        <item m="1" x="7208"/>
        <item m="1" x="7410"/>
        <item m="1" x="7854"/>
        <item m="1" x="7855"/>
        <item m="1" x="2960"/>
        <item m="1" x="4404"/>
        <item m="1" x="7209"/>
        <item m="1" x="7210"/>
        <item m="1" x="2831"/>
        <item m="1" x="4406"/>
        <item m="1" x="7211"/>
        <item m="1" x="5866"/>
        <item m="1" x="7904"/>
        <item m="1" x="7500"/>
        <item m="1" x="6986"/>
        <item m="1" x="7411"/>
        <item m="1" x="5119"/>
        <item m="1" x="7076"/>
        <item m="1" x="4300"/>
        <item m="1" x="5741"/>
        <item m="1" x="6835"/>
        <item m="1" x="7149"/>
        <item m="1" x="6383"/>
        <item m="1" x="6384"/>
        <item m="1" x="7472"/>
        <item m="1" x="6846"/>
        <item m="1" x="6704"/>
        <item m="1" x="7159"/>
        <item m="1" x="7160"/>
        <item m="1" x="7161"/>
        <item m="1" x="7081"/>
        <item m="1" x="6705"/>
        <item m="1" x="7262"/>
        <item m="1" x="4322"/>
        <item m="1" x="6859"/>
        <item m="1" x="6860"/>
        <item m="1" x="5773"/>
        <item m="1" x="7941"/>
        <item m="1" x="5097"/>
        <item m="1" x="6482"/>
        <item m="1" x="6490"/>
        <item m="1" x="6668"/>
        <item m="1" x="6493"/>
        <item m="1" x="6962"/>
        <item m="1" x="6963"/>
        <item m="1" x="4738"/>
        <item m="1" x="6495"/>
        <item m="1" x="4740"/>
        <item m="1" x="4382"/>
        <item m="1" x="4384"/>
        <item m="1" x="5846"/>
        <item m="1" x="5848"/>
        <item m="1" x="5851"/>
        <item m="1" x="4390"/>
        <item m="1" x="4398"/>
        <item m="1" x="4399"/>
        <item m="1" x="4401"/>
        <item m="1" x="7639"/>
        <item m="1" x="5867"/>
        <item m="1" x="5642"/>
        <item m="1" x="5376"/>
        <item x="486"/>
        <item m="1" x="7214"/>
        <item m="1" x="7857"/>
        <item x="487"/>
        <item m="1" x="7412"/>
        <item m="1" x="7643"/>
        <item m="1" x="7858"/>
        <item m="1" x="7215"/>
        <item m="1" x="7413"/>
        <item m="1" x="5121"/>
        <item m="1" x="7216"/>
        <item x="491"/>
        <item m="1" x="7859"/>
        <item m="1" x="7217"/>
        <item x="492"/>
        <item m="1" x="7860"/>
        <item m="1" x="5377"/>
        <item m="1" x="7861"/>
        <item m="1" x="7414"/>
        <item m="1" x="7124"/>
        <item m="1" x="4940"/>
        <item x="493"/>
        <item m="1" x="7862"/>
        <item m="1" x="7415"/>
        <item m="1" x="7502"/>
        <item m="1" x="7503"/>
        <item m="1" x="7240"/>
        <item m="1" x="7241"/>
        <item m="1" x="7243"/>
        <item m="1" x="4121"/>
        <item m="1" x="7673"/>
        <item m="1" x="7145"/>
        <item m="1" x="7675"/>
        <item m="1" x="6818"/>
        <item m="1" x="7247"/>
        <item m="1" x="4122"/>
        <item m="1" x="6821"/>
        <item m="1" x="6822"/>
        <item m="1" x="6823"/>
        <item m="1" x="4699"/>
        <item m="1" x="6699"/>
        <item m="1" x="6377"/>
        <item m="1" x="7679"/>
        <item m="1" x="7680"/>
        <item m="1" x="7148"/>
        <item m="1" x="6378"/>
        <item m="1" x="7471"/>
        <item m="1" x="4703"/>
        <item m="1" x="4128"/>
        <item m="1" x="5750"/>
        <item m="1" x="7257"/>
        <item m="1" x="7693"/>
        <item m="1" x="6031"/>
        <item m="1" x="4869"/>
        <item m="1" x="4324"/>
        <item m="1" x="5080"/>
        <item m="1" x="4326"/>
        <item m="1" x="4881"/>
        <item m="1" x="6866"/>
        <item m="1" x="6708"/>
        <item m="1" x="4329"/>
        <item m="1" x="7545"/>
        <item m="1" x="6874"/>
        <item m="1" x="7927"/>
        <item m="1" x="4899"/>
        <item m="1" x="7557"/>
        <item m="1" x="5774"/>
        <item m="1" x="6711"/>
        <item m="1" x="6422"/>
        <item m="1" x="6887"/>
        <item m="1" x="5608"/>
        <item m="1" x="3483"/>
        <item m="1" x="6900"/>
        <item m="1" x="7310"/>
        <item m="1" x="7893"/>
        <item m="1" x="7314"/>
        <item m="1" x="7962"/>
        <item m="1" x="6249"/>
        <item m="1" x="7333"/>
        <item m="1" x="3496"/>
        <item m="1" x="6936"/>
        <item m="1" x="7359"/>
        <item m="1" x="7619"/>
        <item m="1" x="7626"/>
        <item m="1" x="6967"/>
        <item m="1" x="6968"/>
        <item m="1" x="6750"/>
        <item m="1" x="6751"/>
        <item m="1" x="6752"/>
        <item m="1" x="6753"/>
        <item m="1" x="7372"/>
        <item m="1" x="7817"/>
        <item m="1" x="6969"/>
        <item m="1" x="5117"/>
        <item m="1" x="7632"/>
        <item m="1" x="6970"/>
        <item m="1" x="6755"/>
        <item m="1" x="5048"/>
        <item m="1" x="6971"/>
        <item m="1" x="6972"/>
        <item m="1" x="7120"/>
        <item m="1" x="7818"/>
        <item m="1" x="6973"/>
        <item m="1" x="7820"/>
        <item m="1" x="7821"/>
        <item m="1" x="7822"/>
        <item m="1" x="6496"/>
        <item m="1" x="7823"/>
        <item m="1" x="4935"/>
        <item m="1" x="6497"/>
        <item m="1" x="6498"/>
        <item m="1" x="6500"/>
        <item m="1" x="6975"/>
        <item m="1" x="7380"/>
        <item m="1" x="7121"/>
        <item m="1" x="6976"/>
        <item m="1" x="7382"/>
        <item m="1" x="6501"/>
        <item m="1" x="6502"/>
        <item m="1" x="7830"/>
        <item m="1" x="5371"/>
        <item m="1" x="7385"/>
        <item m="1" x="6759"/>
        <item m="1" x="6760"/>
        <item m="1" x="6503"/>
        <item m="1" x="7834"/>
        <item m="1" x="6504"/>
        <item m="1" x="6505"/>
        <item m="1" x="6506"/>
        <item m="1" x="6507"/>
        <item m="1" x="6761"/>
        <item m="1" x="6508"/>
        <item m="1" x="5847"/>
        <item m="1" x="7837"/>
        <item m="1" x="6509"/>
        <item m="1" x="6510"/>
        <item m="1" x="6511"/>
        <item m="1" x="6979"/>
        <item m="1" x="6512"/>
        <item m="1" x="6513"/>
        <item m="1" x="7199"/>
        <item m="1" x="6514"/>
        <item m="1" x="7634"/>
        <item m="1" x="7635"/>
        <item m="1" x="7122"/>
        <item m="1" x="6980"/>
        <item m="1" x="6515"/>
        <item m="1" x="4938"/>
        <item m="1" x="4741"/>
        <item m="1" x="7123"/>
        <item m="1" x="4743"/>
        <item m="1" x="7201"/>
        <item m="1" x="6516"/>
        <item m="1" x="7903"/>
        <item m="1" x="7850"/>
        <item m="1" x="7851"/>
        <item m="1" x="6984"/>
        <item m="1" x="7852"/>
        <item m="1" x="6764"/>
        <item m="1" x="6985"/>
        <item m="1" x="6517"/>
        <item m="1" x="6518"/>
        <item m="1" x="6519"/>
        <item m="1" x="6520"/>
        <item m="1" x="4745"/>
        <item m="1" x="7212"/>
        <item m="1" x="7213"/>
        <item m="1" x="7501"/>
        <item m="1" x="4407"/>
        <item m="1" x="4148"/>
        <item m="1" x="4149"/>
        <item m="1" x="5868"/>
        <item m="1" x="5869"/>
        <item m="1" x="5120"/>
        <item m="1" x="4150"/>
        <item m="1" x="4151"/>
        <item m="1" x="4152"/>
        <item m="1" x="5870"/>
        <item m="1" x="7125"/>
        <item m="1" x="4153"/>
        <item m="1" x="7504"/>
        <item m="1" x="4746"/>
        <item m="1" x="4154"/>
        <item m="1" x="7644"/>
        <item m="1" x="7863"/>
        <item m="1" x="5643"/>
        <item m="1" x="6987"/>
        <item m="1" x="4628"/>
        <item m="1" x="7864"/>
        <item m="1" x="5644"/>
        <item m="1" x="6988"/>
        <item m="1" x="6989"/>
        <item m="1" x="4629"/>
        <item x="494"/>
        <item m="1" x="6990"/>
        <item m="1" x="7865"/>
        <item m="1" x="7866"/>
        <item m="1" x="7867"/>
        <item m="1" x="7646"/>
        <item m="1" x="6991"/>
        <item m="1" x="6271"/>
        <item m="1" x="7868"/>
        <item x="495"/>
        <item m="1" x="7417"/>
        <item m="1" x="5532"/>
        <item m="1" x="7126"/>
        <item m="1" x="7418"/>
        <item m="1" x="7218"/>
        <item m="1" x="7419"/>
        <item m="1" x="4941"/>
        <item m="1" x="7127"/>
        <item m="1" x="5379"/>
        <item m="1" x="7869"/>
        <item m="1" x="7128"/>
        <item m="1" x="6994"/>
        <item x="499"/>
        <item m="1" x="4942"/>
        <item m="1" x="7870"/>
        <item m="1" x="7505"/>
        <item m="1" x="7871"/>
        <item m="1" x="7129"/>
        <item m="1" x="4747"/>
        <item m="1" x="7219"/>
        <item x="500"/>
        <item m="1" x="6995"/>
        <item x="502"/>
        <item m="1" x="6996"/>
        <item m="1" x="6997"/>
        <item m="1" x="7421"/>
        <item x="504"/>
        <item m="1" x="6766"/>
        <item m="1" x="6998"/>
        <item m="1" x="7422"/>
        <item m="1" x="6999"/>
        <item m="1" x="7427"/>
        <item m="1" x="7428"/>
        <item m="1" x="5384"/>
        <item m="1" x="7432"/>
        <item m="1" x="7433"/>
        <item m="1" x="7434"/>
        <item m="1" x="7000"/>
        <item m="1" x="6528"/>
        <item m="1" x="7001"/>
        <item m="1" x="7873"/>
        <item m="1" x="4412"/>
        <item m="1" x="3372"/>
        <item m="1" x="5386"/>
        <item m="1" x="4413"/>
        <item m="1" x="4119"/>
        <item m="1" x="6815"/>
        <item m="1" x="4120"/>
        <item m="1" x="6817"/>
        <item m="1" x="7244"/>
        <item m="1" x="4612"/>
        <item m="1" x="7078"/>
        <item m="1" x="6834"/>
        <item m="1" x="5747"/>
        <item m="1" x="7152"/>
        <item m="1" x="6842"/>
        <item m="1" x="5759"/>
        <item m="1" x="5590"/>
        <item m="1" x="4133"/>
        <item m="1" x="6869"/>
        <item m="1" x="4896"/>
        <item m="1" x="7291"/>
        <item m="1" x="5781"/>
        <item m="1" x="6902"/>
        <item m="1" x="7328"/>
        <item m="1" x="5799"/>
        <item m="1" x="4923"/>
        <item m="1" x="5346"/>
        <item m="1" x="5373"/>
        <item m="1" x="7404"/>
        <item m="1" x="7406"/>
        <item m="1" x="5862"/>
        <item m="1" x="5863"/>
        <item m="1" x="5864"/>
        <item m="1" x="4403"/>
        <item m="1" x="4405"/>
        <item m="1" x="5641"/>
        <item m="1" x="4156"/>
        <item m="1" x="6992"/>
        <item m="1" x="6272"/>
        <item m="1" x="6993"/>
        <item m="1" x="6523"/>
        <item m="1" x="5380"/>
        <item m="1" x="7647"/>
        <item m="1" x="6524"/>
        <item m="1" x="7420"/>
        <item m="1" x="5871"/>
        <item m="1" x="5381"/>
        <item m="1" x="5382"/>
        <item m="1" x="6525"/>
        <item m="1" x="7872"/>
        <item m="1" x="4164"/>
        <item m="1" x="5873"/>
        <item m="1" x="7423"/>
        <item m="1" x="7424"/>
        <item m="1" x="7425"/>
        <item m="1" x="7426"/>
        <item m="1" x="6273"/>
        <item m="1" x="5436"/>
        <item m="1" x="7429"/>
        <item m="1" x="7430"/>
        <item m="1" x="7431"/>
        <item m="1" x="5876"/>
        <item m="1" x="5652"/>
        <item m="1" x="5877"/>
        <item m="1" x="5385"/>
        <item m="1" x="6529"/>
        <item m="1" x="7002"/>
        <item m="1" x="7003"/>
        <item x="508"/>
        <item m="1" x="7130"/>
        <item m="1" x="7435"/>
        <item m="1" x="7004"/>
        <item m="1" x="7436"/>
        <item m="1" x="7005"/>
        <item m="1" x="4748"/>
        <item m="1" x="7437"/>
        <item m="1" x="6530"/>
        <item m="1" x="7438"/>
        <item m="1" x="7006"/>
        <item m="1" x="6531"/>
        <item m="1" x="7007"/>
        <item m="1" x="7650"/>
        <item m="1" x="6767"/>
        <item m="1" x="6532"/>
        <item m="1" x="7008"/>
        <item m="1" x="7009"/>
        <item m="1" x="7010"/>
        <item m="1" x="7439"/>
        <item m="1" x="6533"/>
        <item m="1" x="7012"/>
        <item m="1" x="7013"/>
        <item m="1" x="7015"/>
        <item x="510"/>
        <item m="1" x="7440"/>
        <item m="1" x="7441"/>
        <item m="1" x="7442"/>
        <item m="1" x="7221"/>
        <item m="1" x="5387"/>
        <item m="1" x="7874"/>
        <item m="1" x="7016"/>
        <item m="1" x="6768"/>
        <item m="1" x="6769"/>
        <item m="1" x="4750"/>
        <item m="1" x="6770"/>
        <item m="1" x="7443"/>
        <item m="1" x="6534"/>
        <item m="1" x="7017"/>
        <item m="1" x="7444"/>
        <item m="1" x="7445"/>
        <item m="1" x="7018"/>
        <item m="1" x="4751"/>
        <item m="1" x="6771"/>
        <item m="1" x="6772"/>
        <item m="1" x="6535"/>
        <item m="1" x="7875"/>
        <item m="1" x="4416"/>
        <item x="515"/>
        <item m="1" x="7019"/>
        <item m="1" x="7020"/>
        <item m="1" x="4752"/>
        <item m="1" x="5655"/>
        <item m="1" x="7021"/>
        <item m="1" x="6773"/>
        <item x="516"/>
        <item m="1" x="4753"/>
        <item m="1" x="7023"/>
        <item m="1" x="4754"/>
        <item x="518"/>
        <item m="1" x="7876"/>
        <item m="1" x="7877"/>
        <item m="1" x="7446"/>
        <item m="1" x="5265"/>
        <item m="1" x="3572"/>
        <item m="1" x="3573"/>
        <item m="1" x="3574"/>
        <item m="1" x="3575"/>
        <item m="1" x="3576"/>
        <item m="1" x="7245"/>
        <item m="1" x="5287"/>
        <item m="1" x="5288"/>
        <item m="1" x="6845"/>
        <item m="1" x="7156"/>
        <item m="1" x="6864"/>
        <item m="1" x="4894"/>
        <item m="1" x="3302"/>
        <item m="1" x="6717"/>
        <item m="1" x="7972"/>
        <item m="1" x="4155"/>
        <item m="1" x="5122"/>
        <item m="1" x="5388"/>
        <item m="1" x="6275"/>
        <item m="1" x="5123"/>
        <item m="1" x="7222"/>
        <item m="1" x="7223"/>
        <item m="1" x="4417"/>
        <item m="1" x="6276"/>
        <item m="1" x="7025"/>
        <item m="1" x="7224"/>
        <item m="1" x="7026"/>
        <item m="1" x="2833"/>
        <item x="519"/>
        <item m="1" x="7652"/>
        <item m="1" x="7878"/>
        <item m="1" x="7447"/>
        <item m="1" x="7027"/>
        <item m="1" x="7225"/>
        <item m="1" x="7131"/>
        <item m="1" x="7028"/>
        <item m="1" x="6670"/>
        <item m="1" x="7029"/>
        <item m="1" x="6671"/>
        <item m="1" x="7226"/>
        <item x="521"/>
        <item m="1" x="6672"/>
        <item m="1" x="7031"/>
        <item m="1" x="6776"/>
        <item m="1" x="4755"/>
        <item m="1" x="7449"/>
        <item m="1" x="7450"/>
        <item m="1" x="7033"/>
        <item m="1" x="7034"/>
        <item m="1" x="7035"/>
        <item m="1" x="6278"/>
        <item x="523"/>
        <item m="1" x="7132"/>
        <item m="1" x="4756"/>
        <item m="1" x="6673"/>
        <item m="1" x="7036"/>
        <item m="1" x="7037"/>
        <item m="1" x="5392"/>
        <item m="1" x="7905"/>
        <item m="1" x="6638"/>
        <item m="1" x="6362"/>
        <item m="1" x="4696"/>
        <item m="1" x="6024"/>
        <item m="1" x="6366"/>
        <item m="1" x="6640"/>
        <item x="31"/>
        <item m="1" x="7517"/>
        <item m="1" x="7146"/>
        <item m="1" x="6368"/>
        <item m="1" x="4697"/>
        <item m="1" x="6370"/>
        <item m="1" x="6371"/>
        <item x="51"/>
        <item m="1" x="6373"/>
        <item m="1" x="6374"/>
        <item x="63"/>
        <item m="1" x="6696"/>
        <item x="64"/>
        <item m="1" x="7519"/>
        <item m="1" x="5582"/>
        <item m="1" x="7520"/>
        <item m="1" x="6641"/>
        <item m="1" x="6375"/>
        <item m="1" x="6697"/>
        <item x="72"/>
        <item m="1" x="5283"/>
        <item m="1" x="6698"/>
        <item m="1" x="6376"/>
        <item m="1" x="6642"/>
        <item m="1" x="3585"/>
        <item m="1" x="6643"/>
        <item x="96"/>
        <item m="1" x="6646"/>
        <item m="1" x="6647"/>
        <item m="1" x="6648"/>
        <item m="1" x="6379"/>
        <item m="1" x="6649"/>
        <item m="1" x="6650"/>
        <item m="1" x="4305"/>
        <item m="1" x="6381"/>
        <item m="1" x="6382"/>
        <item m="1" x="6651"/>
        <item m="1" x="6652"/>
        <item m="1" x="6386"/>
        <item m="1" x="3590"/>
        <item m="1" x="7688"/>
        <item m="1" x="7154"/>
        <item m="1" x="6392"/>
        <item m="1" x="7530"/>
        <item m="1" x="7158"/>
        <item m="1" x="7258"/>
        <item m="1" x="7692"/>
        <item m="1" x="6706"/>
        <item m="1" x="4131"/>
        <item m="1" x="5593"/>
        <item m="1" x="6406"/>
        <item m="1" x="4709"/>
        <item m="1" x="5305"/>
        <item m="1" x="4711"/>
        <item m="1" x="4715"/>
        <item m="1" x="7559"/>
        <item m="1" x="7928"/>
        <item m="1" x="6420"/>
        <item m="1" x="7716"/>
        <item m="1" x="5318"/>
        <item m="1" x="6426"/>
        <item m="1" x="6898"/>
        <item m="1" x="6901"/>
        <item x="387"/>
        <item m="1" x="6435"/>
        <item m="1" x="7178"/>
        <item m="1" x="4732"/>
        <item m="1" x="6930"/>
        <item m="1" x="7770"/>
        <item m="1" x="7980"/>
        <item m="1" x="7623"/>
        <item m="1" x="5853"/>
        <item m="1" x="7203"/>
        <item m="1" x="6607"/>
        <item m="1" x="3653"/>
        <item m="1" x="5383"/>
        <item m="1" x="4165"/>
        <item m="1" x="5651"/>
        <item m="1" x="5654"/>
        <item m="1" x="7651"/>
        <item m="1" x="7022"/>
        <item m="1" x="5389"/>
        <item m="1" x="5656"/>
        <item m="1" x="7024"/>
        <item m="1" x="6774"/>
        <item m="1" x="5657"/>
        <item m="1" x="6775"/>
        <item m="1" x="5124"/>
        <item m="1" x="7448"/>
        <item m="1" x="5125"/>
        <item m="1" x="7030"/>
        <item m="1" x="7032"/>
        <item m="1" x="5126"/>
        <item m="1" x="5127"/>
        <item m="1" x="5128"/>
        <item m="1" x="5886"/>
        <item m="1" x="5887"/>
        <item m="1" x="7038"/>
        <item m="1" x="5533"/>
        <item m="1" x="5888"/>
        <item m="1" x="4943"/>
        <item m="1" x="5889"/>
        <item m="1" x="5129"/>
        <item m="1" x="5130"/>
        <item m="1" x="6778"/>
        <item m="1" x="5131"/>
        <item m="1" x="5132"/>
        <item m="1" x="6674"/>
        <item m="1" x="6537"/>
        <item m="1" x="5890"/>
        <item m="1" x="6779"/>
        <item m="1" x="6675"/>
        <item m="1" x="4757"/>
        <item m="1" x="4944"/>
        <item m="1" x="5891"/>
        <item m="1" x="4418"/>
        <item x="525"/>
        <item m="1" x="7657"/>
        <item m="1" x="4419"/>
        <item m="1" x="6540"/>
        <item m="1" x="7227"/>
        <item m="1" x="7451"/>
        <item m="1" x="7040"/>
        <item m="1" x="7511"/>
        <item m="1" x="6541"/>
        <item m="1" x="7041"/>
        <item m="1" x="2564"/>
        <item m="1" x="7042"/>
        <item m="1" x="4420"/>
        <item m="1" x="5894"/>
        <item m="1" x="6049"/>
        <item m="1" x="6543"/>
        <item m="1" x="4945"/>
        <item m="1" x="7453"/>
        <item m="1" x="4946"/>
        <item m="1" x="6544"/>
        <item m="1" x="6780"/>
        <item m="1" x="7228"/>
        <item x="530"/>
        <item m="1" x="7879"/>
        <item m="1" x="7880"/>
        <item m="1" x="6545"/>
        <item m="1" x="7044"/>
        <item m="1" x="7133"/>
        <item m="1" x="6547"/>
        <item m="1" x="6548"/>
        <item m="1" x="6781"/>
        <item m="1" x="5401"/>
        <item m="1" x="7045"/>
        <item m="1" x="4424"/>
        <item m="1" x="6677"/>
        <item m="1" x="7658"/>
        <item m="1" x="7455"/>
        <item m="1" x="6549"/>
        <item m="1" x="7046"/>
        <item x="534"/>
        <item m="1" x="4174"/>
        <item x="535"/>
        <item m="1" x="7047"/>
        <item x="536"/>
        <item m="1" x="4425"/>
        <item m="1" x="6550"/>
        <item m="1" x="6551"/>
        <item m="1" x="6552"/>
        <item m="1" x="7048"/>
        <item m="1" x="6553"/>
        <item x="538"/>
        <item m="1" x="3565"/>
        <item m="1" x="3465"/>
        <item m="1" x="3566"/>
        <item m="1" x="3567"/>
        <item m="1" x="3568"/>
        <item m="1" x="3569"/>
        <item m="1" x="3570"/>
        <item m="1" x="3571"/>
        <item m="1" x="3466"/>
        <item m="1" x="3467"/>
        <item m="1" x="3577"/>
        <item m="1" x="5266"/>
        <item m="1" x="3582"/>
        <item m="1" x="4125"/>
        <item m="1" x="5284"/>
        <item m="1" x="5079"/>
        <item m="1" x="4126"/>
        <item m="1" x="3079"/>
        <item m="1" x="3083"/>
        <item m="1" x="3084"/>
        <item m="1" x="3085"/>
        <item m="1" x="3596"/>
        <item m="1" x="3090"/>
        <item m="1" x="3599"/>
        <item m="1" x="5507"/>
        <item m="1" x="5081"/>
        <item m="1" x="5086"/>
        <item m="1" x="3099"/>
        <item m="1" x="4900"/>
        <item m="1" x="3620"/>
        <item m="1" x="3621"/>
        <item m="1" x="5319"/>
        <item m="1" x="5513"/>
        <item m="1" x="4044"/>
        <item m="1" x="3625"/>
        <item m="1" x="5516"/>
        <item m="1" x="5611"/>
        <item m="1" x="5519"/>
        <item m="1" x="7971"/>
        <item x="429"/>
        <item m="1" x="4737"/>
        <item x="489"/>
        <item m="1" x="3652"/>
        <item m="1" x="4157"/>
        <item m="1" x="5647"/>
        <item m="1" x="5648"/>
        <item m="1" x="5649"/>
        <item m="1" x="4158"/>
        <item m="1" x="4159"/>
        <item m="1" x="4160"/>
        <item m="1" x="5650"/>
        <item m="1" x="7506"/>
        <item m="1" x="4161"/>
        <item m="1" x="4162"/>
        <item m="1" x="4163"/>
        <item m="1" x="4166"/>
        <item m="1" x="4167"/>
        <item m="1" x="3654"/>
        <item m="1" x="3655"/>
        <item m="1" x="3656"/>
        <item m="1" x="3657"/>
        <item m="1" x="3658"/>
        <item m="1" x="5390"/>
        <item m="1" x="3659"/>
        <item m="1" x="4172"/>
        <item m="1" x="3498"/>
        <item m="1" x="5393"/>
        <item m="1" x="5394"/>
        <item m="1" x="5395"/>
        <item m="1" x="5396"/>
        <item m="1" x="3131"/>
        <item m="1" x="3132"/>
        <item m="1" x="3133"/>
        <item m="1" x="3134"/>
        <item m="1" x="3135"/>
        <item m="1" x="3137"/>
        <item m="1" x="3138"/>
        <item m="1" x="3139"/>
        <item m="1" x="6156"/>
        <item m="1" x="3140"/>
        <item m="1" x="3141"/>
        <item m="1" x="5134"/>
        <item m="1" x="5135"/>
        <item m="1" x="3142"/>
        <item m="1" x="5136"/>
        <item m="1" x="5137"/>
        <item m="1" x="3144"/>
        <item m="1" x="5138"/>
        <item m="1" x="3145"/>
        <item m="1" x="3146"/>
        <item m="1" x="3147"/>
        <item m="1" x="5139"/>
        <item m="1" x="6554"/>
        <item m="1" x="5404"/>
        <item m="1" x="3148"/>
        <item m="1" x="3149"/>
        <item m="1" x="6556"/>
        <item m="1" x="7885"/>
        <item m="1" x="4759"/>
        <item m="1" x="3664"/>
        <item m="1" x="6557"/>
        <item m="1" x="7049"/>
        <item m="1" x="5406"/>
        <item m="1" x="7458"/>
        <item m="1" x="6279"/>
        <item m="1" x="4950"/>
        <item m="1" x="7050"/>
        <item m="1" x="7134"/>
        <item m="1" x="7512"/>
        <item m="1" x="3150"/>
        <item m="1" x="3151"/>
        <item m="1" x="4175"/>
        <item m="1" x="3152"/>
        <item m="1" x="6558"/>
        <item m="1" x="7886"/>
        <item m="1" x="6280"/>
        <item m="1" x="6281"/>
        <item m="1" x="7887"/>
        <item m="1" x="6559"/>
        <item m="1" x="7135"/>
        <item m="1" x="6560"/>
        <item m="1" x="7888"/>
        <item m="1" x="6282"/>
        <item m="1" x="6561"/>
        <item m="1" x="7513"/>
        <item m="1" x="6678"/>
        <item m="1" x="5662"/>
        <item m="1" x="7659"/>
        <item m="1" x="6562"/>
        <item m="1" x="6283"/>
        <item m="1" x="6284"/>
        <item m="1" x="6285"/>
        <item m="1" x="7051"/>
        <item m="1" x="3500"/>
        <item m="1" x="7052"/>
        <item m="1" x="6679"/>
        <item m="1" x="6563"/>
        <item x="541"/>
        <item m="1" x="7053"/>
        <item m="1" x="6564"/>
        <item m="1" x="4123"/>
        <item m="1" x="6833"/>
        <item m="1" x="7080"/>
        <item m="1" x="6391"/>
        <item m="1" x="6850"/>
        <item m="1" x="6218"/>
        <item m="1" x="4332"/>
        <item m="1" x="4333"/>
        <item m="1" x="7554"/>
        <item m="1" x="5043"/>
        <item m="1" x="6423"/>
        <item m="1" x="6431"/>
        <item m="1" x="6434"/>
        <item m="1" x="6437"/>
        <item m="1" x="7754"/>
        <item m="1" x="5806"/>
        <item m="1" x="5626"/>
        <item m="1" x="6745"/>
        <item m="1" x="6539"/>
        <item m="1" x="7883"/>
        <item m="1" x="5663"/>
        <item m="1" x="6287"/>
        <item m="1" x="7514"/>
        <item m="1" x="7055"/>
        <item m="1" x="7232"/>
        <item m="1" x="7056"/>
        <item m="1" x="6289"/>
        <item m="1" x="6050"/>
        <item m="1" x="6565"/>
        <item x="542"/>
        <item m="1" x="6566"/>
        <item m="1" x="7136"/>
        <item m="1" x="7057"/>
        <item x="543"/>
        <item m="1" x="7661"/>
        <item m="1" x="6782"/>
        <item m="1" x="7059"/>
        <item m="1" x="4177"/>
        <item m="1" x="6292"/>
        <item m="1" x="6567"/>
        <item m="1" x="5665"/>
        <item m="1" x="5409"/>
        <item m="1" x="7662"/>
        <item m="1" x="6783"/>
        <item m="1" x="5534"/>
        <item m="1" x="7663"/>
        <item m="1" x="6052"/>
        <item m="1" x="4632"/>
        <item m="1" x="5905"/>
        <item m="1" x="6053"/>
        <item m="1" x="6293"/>
        <item m="1" x="6294"/>
        <item m="1" x="6680"/>
        <item m="1" x="6568"/>
        <item m="1" x="6054"/>
        <item m="1" x="3670"/>
        <item m="1" x="5667"/>
        <item m="1" x="6055"/>
        <item m="1" x="4179"/>
        <item m="1" x="6784"/>
        <item m="1" x="7060"/>
        <item m="1" x="3501"/>
        <item m="1" x="7460"/>
        <item m="1" x="6056"/>
        <item m="1" x="6057"/>
        <item m="1" x="6058"/>
        <item m="1" x="6569"/>
        <item m="1" x="6570"/>
        <item m="1" x="6571"/>
        <item m="1" x="3672"/>
        <item x="546"/>
        <item m="1" x="5907"/>
        <item m="1" x="6572"/>
        <item m="1" x="6573"/>
        <item m="1" x="5411"/>
        <item m="1" x="6574"/>
        <item m="1" x="4180"/>
        <item m="1" x="5412"/>
        <item m="1" x="7137"/>
        <item m="1" x="6785"/>
        <item m="1" x="5413"/>
        <item m="1" x="6681"/>
        <item x="549"/>
        <item m="1" x="6575"/>
        <item m="1" x="6786"/>
        <item x="550"/>
        <item m="1" x="4764"/>
        <item m="1" x="6576"/>
        <item m="1" x="6577"/>
        <item m="1" x="6578"/>
        <item m="1" x="6580"/>
        <item m="1" x="6361"/>
        <item m="1" x="6367"/>
        <item m="1" x="4038"/>
        <item m="1" x="5505"/>
        <item m="1" x="5289"/>
        <item m="1" x="4866"/>
        <item m="1" x="6397"/>
        <item m="1" x="7537"/>
        <item m="1" x="3096"/>
        <item m="1" x="5302"/>
        <item m="1" x="5303"/>
        <item m="1" x="6407"/>
        <item m="1" x="7548"/>
        <item m="1" x="7556"/>
        <item m="1" x="6415"/>
        <item m="1" x="6712"/>
        <item m="1" x="7723"/>
        <item m="1" x="4720"/>
        <item m="1" x="3111"/>
        <item m="1" x="7100"/>
        <item m="1" x="6436"/>
        <item m="1" x="7961"/>
        <item m="1" x="6906"/>
        <item m="1" x="3493"/>
        <item m="1" x="7969"/>
        <item m="1" x="7616"/>
        <item m="1" x="5843"/>
        <item m="1" x="4380"/>
        <item m="1" x="7636"/>
        <item m="1" x="7641"/>
        <item m="1" x="7642"/>
        <item m="1" x="7416"/>
        <item m="1" x="7645"/>
        <item m="1" x="6538"/>
        <item m="1" x="7039"/>
        <item m="1" x="5892"/>
        <item m="1" x="5893"/>
        <item m="1" x="7043"/>
        <item m="1" x="6542"/>
        <item m="1" x="7452"/>
        <item m="1" x="5399"/>
        <item m="1" x="7454"/>
        <item m="1" x="4948"/>
        <item m="1" x="5895"/>
        <item m="1" x="5896"/>
        <item m="1" x="7881"/>
        <item m="1" x="5897"/>
        <item m="1" x="5402"/>
        <item m="1" x="4426"/>
        <item m="1" x="7882"/>
        <item m="1" x="7456"/>
        <item m="1" x="7884"/>
        <item m="1" x="6555"/>
        <item m="1" x="5405"/>
        <item m="1" x="7457"/>
        <item m="1" x="7230"/>
        <item m="1" x="5898"/>
        <item m="1" x="5899"/>
        <item m="1" x="5660"/>
        <item m="1" x="5900"/>
        <item m="1" x="7459"/>
        <item m="1" x="5901"/>
        <item m="1" x="5902"/>
        <item x="540"/>
        <item m="1" x="7889"/>
        <item m="1" x="3154"/>
        <item m="1" x="5903"/>
        <item m="1" x="7058"/>
        <item m="1" x="4178"/>
        <item m="1" x="5668"/>
        <item m="1" x="5669"/>
        <item m="1" x="6059"/>
        <item m="1" x="6581"/>
        <item m="1" x="6582"/>
        <item m="1" x="5908"/>
        <item m="1" x="6583"/>
        <item m="1" x="2834"/>
        <item m="1" x="6584"/>
        <item m="1" x="4181"/>
        <item m="1" x="6585"/>
        <item m="1" x="5910"/>
        <item m="1" x="7461"/>
        <item m="1" x="7462"/>
        <item m="1" x="5911"/>
        <item m="1" x="2836"/>
        <item m="1" x="7664"/>
        <item x="551"/>
        <item m="1" x="6586"/>
        <item m="1" x="6298"/>
        <item m="1" x="4435"/>
        <item m="1" x="7138"/>
        <item m="1" x="5912"/>
        <item m="1" x="6588"/>
        <item m="1" x="7906"/>
        <item m="1" x="5415"/>
        <item m="1" x="6060"/>
        <item m="1" x="7233"/>
        <item m="1" x="7665"/>
        <item m="1" x="6299"/>
        <item m="1" x="6682"/>
        <item m="1" x="6062"/>
        <item m="1" x="3165"/>
        <item m="1" x="5914"/>
        <item m="1" x="5915"/>
        <item m="1" x="7907"/>
        <item m="1" x="5916"/>
        <item m="1" x="6063"/>
        <item m="1" x="5917"/>
        <item m="1" x="5918"/>
        <item m="1" x="6064"/>
        <item m="1" x="5416"/>
        <item m="1" x="6683"/>
        <item x="554"/>
        <item m="1" x="6684"/>
        <item m="1" x="4182"/>
        <item m="1" x="6590"/>
        <item m="1" x="4438"/>
        <item m="1" x="6065"/>
        <item m="1" x="5919"/>
        <item m="1" x="6066"/>
        <item m="1" x="5920"/>
        <item m="1" x="6788"/>
        <item m="1" x="5921"/>
        <item m="1" x="5922"/>
        <item m="1" x="5536"/>
        <item x="555"/>
        <item m="1" x="7666"/>
        <item m="1" x="5674"/>
        <item m="1" x="6067"/>
        <item m="1" x="5924"/>
        <item m="1" x="7234"/>
        <item m="1" x="6068"/>
        <item m="1" x="7062"/>
        <item m="1" x="3167"/>
        <item m="1" x="7139"/>
        <item x="556"/>
        <item m="1" x="5927"/>
        <item m="1" x="5928"/>
        <item m="1" x="6069"/>
        <item m="1" x="4634"/>
        <item m="1" x="6591"/>
        <item m="1" x="7063"/>
        <item x="560"/>
        <item m="1" x="7908"/>
        <item m="1" x="5930"/>
        <item m="1" x="5676"/>
        <item m="1" x="6592"/>
        <item m="1" x="6685"/>
        <item m="1" x="5537"/>
        <item m="1" x="6594"/>
        <item m="1" x="5677"/>
        <item m="1" x="4865"/>
        <item m="1" x="4319"/>
        <item m="1" x="6655"/>
        <item m="1" x="6865"/>
        <item x="248"/>
        <item m="1" x="7549"/>
        <item m="1" x="6412"/>
        <item x="1241"/>
        <item m="1" x="6417"/>
        <item m="1" x="7719"/>
        <item m="1" x="2354"/>
        <item m="1" x="7732"/>
        <item m="1" x="5790"/>
        <item m="1" x="4910"/>
        <item m="1" x="4360"/>
        <item m="1" x="5632"/>
        <item m="1" x="5634"/>
        <item m="1" x="6754"/>
        <item m="1" x="6676"/>
        <item m="1" x="3136"/>
        <item m="1" x="5133"/>
        <item m="1" x="4947"/>
        <item m="1" x="4949"/>
        <item m="1" x="3663"/>
        <item m="1" x="3155"/>
        <item m="1" x="4952"/>
        <item m="1" x="3160"/>
        <item m="1" x="4953"/>
        <item m="1" x="3162"/>
        <item m="1" x="3163"/>
        <item m="1" x="4954"/>
        <item m="1" x="4431"/>
        <item m="1" x="2569"/>
        <item m="1" x="4432"/>
        <item m="1" x="4433"/>
        <item m="1" x="4440"/>
        <item m="1" x="4441"/>
        <item m="1" x="6070"/>
        <item m="1" x="6300"/>
        <item m="1" x="6071"/>
        <item m="1" x="3379"/>
        <item m="1" x="6072"/>
        <item m="1" x="5678"/>
        <item m="1" x="5679"/>
        <item m="1" x="6792"/>
        <item m="1" x="7667"/>
        <item m="1" x="6595"/>
        <item m="1" x="5931"/>
        <item m="1" x="5932"/>
        <item m="1" x="7064"/>
        <item m="1" x="6795"/>
        <item m="1" x="6301"/>
        <item m="1" x="6596"/>
        <item m="1" x="5680"/>
        <item m="1" x="6597"/>
        <item m="1" x="6796"/>
        <item m="1" x="6598"/>
        <item m="1" x="4448"/>
        <item m="1" x="4449"/>
        <item m="1" x="6599"/>
        <item m="1" x="7140"/>
        <item m="1" x="6600"/>
        <item m="1" x="6601"/>
        <item m="1" x="3674"/>
        <item m="1" x="5933"/>
        <item m="1" x="5681"/>
        <item x="564"/>
        <item m="1" x="7141"/>
        <item m="1" x="7142"/>
        <item m="1" x="4450"/>
        <item m="1" x="6602"/>
        <item m="1" x="4451"/>
        <item m="1" x="7909"/>
        <item m="1" x="5682"/>
        <item m="1" x="5683"/>
        <item m="1" x="4454"/>
        <item m="1" x="6073"/>
        <item m="1" x="5934"/>
        <item m="1" x="3677"/>
        <item m="1" x="6074"/>
        <item m="1" x="3679"/>
        <item m="1" x="2977"/>
        <item m="1" x="5685"/>
        <item m="1" x="5418"/>
        <item m="1" x="5267"/>
        <item m="1" x="6369"/>
        <item m="1" x="6819"/>
        <item m="1" x="6820"/>
        <item m="1" x="5078"/>
        <item m="1" x="2332"/>
        <item m="1" x="4863"/>
        <item m="1" x="5290"/>
        <item m="1" x="4868"/>
        <item m="1" x="4873"/>
        <item m="1" x="5298"/>
        <item m="1" x="5299"/>
        <item m="1" x="7704"/>
        <item m="1" x="4331"/>
        <item m="1" x="7708"/>
        <item m="1" x="6872"/>
        <item m="1" x="7276"/>
        <item m="1" x="6875"/>
        <item m="1" x="5778"/>
        <item m="1" x="6658"/>
        <item m="1" x="6659"/>
        <item m="1" x="6713"/>
        <item m="1" x="6660"/>
        <item m="1" x="6714"/>
        <item m="1" x="6661"/>
        <item m="1" x="6662"/>
        <item m="1" x="4342"/>
        <item m="1" x="6715"/>
        <item m="1" x="6716"/>
        <item m="1" x="4141"/>
        <item m="1" x="3344"/>
        <item m="1" x="3110"/>
        <item m="1" x="7303"/>
        <item m="1" x="5328"/>
        <item m="1" x="6467"/>
        <item m="1" x="7784"/>
        <item m="1" x="7054"/>
        <item m="1" x="5145"/>
        <item m="1" x="5535"/>
        <item m="1" x="4434"/>
        <item m="1" x="6587"/>
        <item m="1" x="4955"/>
        <item m="1" x="6787"/>
        <item m="1" x="7061"/>
        <item m="1" x="6589"/>
        <item m="1" x="5913"/>
        <item m="1" x="7890"/>
        <item m="1" x="7463"/>
        <item m="1" x="5672"/>
        <item m="1" x="4957"/>
        <item m="1" x="5673"/>
        <item m="1" x="5417"/>
        <item m="1" x="5923"/>
        <item m="1" x="5925"/>
        <item m="1" x="5926"/>
        <item m="1" x="6790"/>
        <item m="1" x="6791"/>
        <item m="1" x="6593"/>
        <item m="1" x="6793"/>
        <item m="1" x="6794"/>
        <item m="1" x="6302"/>
        <item m="1" x="3673"/>
        <item m="1" x="7464"/>
        <item m="1" x="4452"/>
        <item m="1" x="3675"/>
        <item m="1" x="7465"/>
        <item m="1" x="3676"/>
        <item m="1" x="7668"/>
        <item m="1" x="5684"/>
        <item m="1" x="5148"/>
        <item m="1" x="3678"/>
        <item m="1" x="5686"/>
        <item m="1" x="6799"/>
        <item m="1" x="3168"/>
        <item m="1" x="5687"/>
        <item m="1" x="7466"/>
        <item m="1" x="5935"/>
        <item m="1" x="7067"/>
        <item m="1" x="5936"/>
        <item m="1" x="5937"/>
        <item m="1" x="6114"/>
        <item m="1" x="6116"/>
        <item m="1" x="7068"/>
        <item m="1" x="6122"/>
        <item m="1" x="6123"/>
        <item m="1" x="7069"/>
        <item x="567"/>
        <item m="1" x="7070"/>
        <item m="1" x="7071"/>
        <item m="1" x="5688"/>
        <item m="1" x="5689"/>
        <item m="1" x="3680"/>
        <item m="1" x="5420"/>
        <item m="1" x="5690"/>
        <item m="1" x="5153"/>
        <item m="1" x="5691"/>
        <item m="1" x="5938"/>
        <item m="1" x="5421"/>
        <item m="1" x="5538"/>
        <item m="1" x="2979"/>
        <item m="1" x="5939"/>
        <item m="1" x="5539"/>
        <item m="1" x="6800"/>
        <item m="1" x="6604"/>
        <item m="1" x="6801"/>
        <item m="1" x="5940"/>
        <item m="1" x="3169"/>
        <item m="1" x="5540"/>
        <item x="570"/>
        <item m="1" x="5941"/>
        <item m="1" x="5692"/>
        <item m="1" x="6151"/>
        <item m="1" x="5541"/>
        <item m="1" x="7891"/>
        <item m="1" x="7892"/>
        <item m="1" x="2366"/>
        <item m="1" x="5693"/>
        <item m="1" x="5694"/>
        <item m="1" x="5942"/>
        <item m="1" x="6152"/>
        <item m="1" x="7669"/>
        <item m="1" x="6813"/>
        <item m="1" x="6210"/>
        <item m="1" x="3271"/>
        <item m="1" x="5277"/>
        <item m="1" x="5278"/>
        <item m="1" x="5279"/>
        <item m="1" x="5280"/>
        <item m="1" x="5281"/>
        <item m="1" x="6695"/>
        <item m="1" x="5584"/>
        <item m="1" x="4124"/>
        <item m="1" x="3586"/>
        <item m="1" x="3587"/>
        <item m="1" x="7523"/>
        <item m="1" x="4301"/>
        <item m="1" x="2921"/>
        <item m="1" x="4614"/>
        <item m="1" x="2501"/>
        <item m="1" x="4306"/>
        <item m="1" x="2765"/>
        <item m="1" x="2923"/>
        <item m="1" x="4308"/>
        <item m="1" x="2506"/>
        <item m="1" x="2766"/>
        <item m="1" x="4311"/>
        <item m="1" x="4312"/>
        <item x="151"/>
        <item m="1" x="4314"/>
        <item m="1" x="6654"/>
        <item m="1" x="2509"/>
        <item m="1" x="6025"/>
        <item m="1" x="6026"/>
        <item m="1" x="3080"/>
        <item m="1" x="5041"/>
        <item m="1" x="7162"/>
        <item x="172"/>
        <item m="1" x="4707"/>
        <item m="1" x="4130"/>
        <item m="1" x="7260"/>
        <item m="1" x="5755"/>
        <item m="1" x="6656"/>
        <item m="1" x="2929"/>
        <item m="1" x="7267"/>
        <item m="1" x="2775"/>
        <item m="1" x="7268"/>
        <item m="1" x="4884"/>
        <item m="1" x="4885"/>
        <item m="1" x="4886"/>
        <item m="1" x="4708"/>
        <item m="1" x="7271"/>
        <item m="1" x="5595"/>
        <item m="1" x="7164"/>
        <item m="1" x="7165"/>
        <item m="1" x="2523"/>
        <item m="1" x="2524"/>
        <item m="1" x="7278"/>
        <item m="1" x="7279"/>
        <item m="1" x="7280"/>
        <item m="1" x="7552"/>
        <item x="264"/>
        <item m="1" x="3613"/>
        <item m="1" x="4335"/>
        <item m="1" x="4336"/>
        <item m="1" x="2783"/>
        <item m="1" x="4337"/>
        <item x="290"/>
        <item x="293"/>
        <item m="1" x="7283"/>
        <item m="1" x="6883"/>
        <item m="1" x="6418"/>
        <item x="310"/>
        <item m="1" x="2939"/>
        <item m="1" x="6419"/>
        <item m="1" x="7288"/>
        <item m="1" x="7289"/>
        <item m="1" x="5606"/>
        <item m="1" x="2786"/>
        <item m="1" x="5088"/>
        <item m="1" x="2532"/>
        <item m="1" x="5089"/>
        <item m="1" x="5044"/>
        <item x="330"/>
        <item m="1" x="4343"/>
        <item m="1" x="4345"/>
        <item m="1" x="7167"/>
        <item m="1" x="5607"/>
        <item m="1" x="4043"/>
        <item m="1" x="2538"/>
        <item m="1" x="7297"/>
        <item m="1" x="5609"/>
        <item m="1" x="4356"/>
        <item m="1" x="3115"/>
        <item m="1" x="6723"/>
        <item m="1" x="7574"/>
        <item m="1" x="5045"/>
        <item m="1" x="4724"/>
        <item m="1" x="5325"/>
        <item m="1" x="4726"/>
        <item m="1" x="5046"/>
        <item m="1" x="4909"/>
        <item m="1" x="7101"/>
        <item m="1" x="7102"/>
        <item m="1" x="7103"/>
        <item m="1" x="7104"/>
        <item m="1" x="7105"/>
        <item m="1" x="4911"/>
        <item m="1" x="6239"/>
        <item m="1" x="7106"/>
        <item m="1" x="7107"/>
        <item m="1" x="7108"/>
        <item m="1" x="7109"/>
        <item m="1" x="7110"/>
        <item m="1" x="6727"/>
        <item m="1" x="6728"/>
        <item m="1" x="6729"/>
        <item m="1" x="6730"/>
        <item m="1" x="6731"/>
        <item m="1" x="6664"/>
        <item m="1" x="6240"/>
        <item m="1" x="6665"/>
        <item m="1" x="6666"/>
        <item m="1" x="6241"/>
        <item m="1" x="6242"/>
        <item m="1" x="6243"/>
        <item m="1" x="5796"/>
        <item m="1" x="6244"/>
        <item m="1" x="2547"/>
        <item m="1" x="4920"/>
        <item m="1" x="4921"/>
        <item m="1" x="2310"/>
        <item m="1" x="5366"/>
        <item m="1" x="7119"/>
        <item m="1" x="5639"/>
        <item m="1" x="6758"/>
        <item m="1" x="4742"/>
        <item m="1" x="6982"/>
        <item m="1" x="5865"/>
        <item m="1" x="6765"/>
        <item m="1" x="5872"/>
        <item m="1" x="5874"/>
        <item m="1" x="5875"/>
        <item m="1" x="4630"/>
        <item m="1" x="4411"/>
        <item m="1" x="7648"/>
        <item m="1" x="5653"/>
        <item m="1" x="7649"/>
        <item m="1" x="4168"/>
        <item m="1" x="5879"/>
        <item m="1" x="5880"/>
        <item m="1" x="7014"/>
        <item m="1" x="5881"/>
        <item m="1" x="5882"/>
        <item m="1" x="5883"/>
        <item m="1" x="5884"/>
        <item m="1" x="6274"/>
        <item m="1" x="4170"/>
        <item m="1" x="5885"/>
        <item m="1" x="6277"/>
        <item m="1" x="5658"/>
        <item m="1" x="7653"/>
        <item m="1" x="7654"/>
        <item m="1" x="4173"/>
        <item m="1" x="6777"/>
        <item m="1" x="7655"/>
        <item m="1" x="7656"/>
        <item m="1" x="7510"/>
        <item m="1" x="3662"/>
        <item m="1" x="5659"/>
        <item m="1" x="5397"/>
        <item m="1" x="5398"/>
        <item m="1" x="4049"/>
        <item m="1" x="5400"/>
        <item m="1" x="4423"/>
        <item m="1" x="5403"/>
        <item m="1" x="3499"/>
        <item m="1" x="3375"/>
        <item m="1" x="7229"/>
        <item m="1" x="4427"/>
        <item m="1" x="4428"/>
        <item m="1" x="3665"/>
        <item m="1" x="3666"/>
        <item m="1" x="4631"/>
        <item m="1" x="4951"/>
        <item m="1" x="5661"/>
        <item m="1" x="3667"/>
        <item m="1" x="3153"/>
        <item m="1" x="4760"/>
        <item m="1" x="3668"/>
        <item m="1" x="5407"/>
        <item m="1" x="2964"/>
        <item m="1" x="6286"/>
        <item m="1" x="7660"/>
        <item m="1" x="5049"/>
        <item m="1" x="3157"/>
        <item m="1" x="6288"/>
        <item m="1" x="6051"/>
        <item m="1" x="5664"/>
        <item m="1" x="3669"/>
        <item m="1" x="6290"/>
        <item m="1" x="6291"/>
        <item m="1" x="3158"/>
        <item m="1" x="3159"/>
        <item m="1" x="4762"/>
        <item m="1" x="2965"/>
        <item m="1" x="3161"/>
        <item m="1" x="2966"/>
        <item m="1" x="5666"/>
        <item m="1" x="3377"/>
        <item m="1" x="2968"/>
        <item m="1" x="2969"/>
        <item m="1" x="4633"/>
        <item m="1" x="3671"/>
        <item m="1" x="7515"/>
        <item m="1" x="5146"/>
        <item m="1" x="5147"/>
        <item m="1" x="4429"/>
        <item m="1" x="4430"/>
        <item m="1" x="3164"/>
        <item m="1" x="2835"/>
        <item m="1" x="3378"/>
        <item m="1" x="2568"/>
        <item m="1" x="6061"/>
        <item m="1" x="5671"/>
        <item m="1" x="4956"/>
        <item m="1" x="2837"/>
        <item m="1" x="4437"/>
        <item m="1" x="2573"/>
        <item m="1" x="2970"/>
        <item m="1" x="3502"/>
        <item m="1" x="4958"/>
        <item m="1" x="4050"/>
        <item m="1" x="4442"/>
        <item m="1" x="4443"/>
        <item m="1" x="2971"/>
        <item m="1" x="2838"/>
        <item m="1" x="2839"/>
        <item m="1" x="2575"/>
        <item m="1" x="5929"/>
        <item m="1" x="4766"/>
        <item m="1" x="4767"/>
        <item m="1" x="4768"/>
        <item m="1" x="4445"/>
        <item m="1" x="2576"/>
        <item m="1" x="4769"/>
        <item m="1" x="4770"/>
        <item m="1" x="4771"/>
        <item m="1" x="2972"/>
        <item m="1" x="4446"/>
        <item m="1" x="2840"/>
        <item m="1" x="2973"/>
        <item m="1" x="2974"/>
        <item m="1" x="2975"/>
        <item m="1" x="4447"/>
        <item m="1" x="2577"/>
        <item m="1" x="2976"/>
        <item m="1" x="2578"/>
        <item m="1" x="4773"/>
        <item m="1" x="4051"/>
        <item m="1" x="2580"/>
        <item m="1" x="2581"/>
        <item m="1" x="3505"/>
        <item m="1" x="4774"/>
        <item m="1" x="2582"/>
        <item m="1" x="4453"/>
        <item m="1" x="2583"/>
        <item m="1" x="3380"/>
        <item m="1" x="2584"/>
        <item m="1" x="6075"/>
        <item m="1" x="6076"/>
        <item m="1" x="6077"/>
        <item m="1" x="6078"/>
        <item m="1" x="6079"/>
        <item m="1" x="6080"/>
        <item m="1" x="3381"/>
        <item m="1" x="2585"/>
        <item m="1" x="6081"/>
        <item m="1" x="6082"/>
        <item m="1" x="6083"/>
        <item m="1" x="6084"/>
        <item m="1" x="6085"/>
        <item m="1" x="6086"/>
        <item m="1" x="2586"/>
        <item m="1" x="6087"/>
        <item m="1" x="6088"/>
        <item m="1" x="6089"/>
        <item m="1" x="6090"/>
        <item m="1" x="6091"/>
        <item m="1" x="6092"/>
        <item m="1" x="4775"/>
        <item m="1" x="7066"/>
        <item m="1" x="6093"/>
        <item m="1" x="6094"/>
        <item m="1" x="6095"/>
        <item m="1" x="6096"/>
        <item m="1" x="6097"/>
        <item m="1" x="6098"/>
        <item m="1" x="6099"/>
        <item m="1" x="4455"/>
        <item m="1" x="6100"/>
        <item m="1" x="6101"/>
        <item m="1" x="6102"/>
        <item m="1" x="6103"/>
        <item m="1" x="6104"/>
        <item m="1" x="6105"/>
        <item m="1" x="2978"/>
        <item m="1" x="2587"/>
        <item m="1" x="6106"/>
        <item m="1" x="6107"/>
        <item m="1" x="6108"/>
        <item m="1" x="6109"/>
        <item m="1" x="6110"/>
        <item m="1" x="6111"/>
        <item m="1" x="6112"/>
        <item m="1" x="6113"/>
        <item m="1" x="6115"/>
        <item m="1" x="6117"/>
        <item m="1" x="6118"/>
        <item m="1" x="6119"/>
        <item m="1" x="6120"/>
        <item m="1" x="6121"/>
        <item m="1" x="4185"/>
        <item m="1" x="2588"/>
        <item m="1" x="6124"/>
        <item m="1" x="6125"/>
        <item m="1" x="6126"/>
        <item m="1" x="6127"/>
        <item m="1" x="6128"/>
        <item m="1" x="4776"/>
        <item m="1" x="6129"/>
        <item m="1" x="6130"/>
        <item m="1" x="6131"/>
        <item m="1" x="6132"/>
        <item m="1" x="6133"/>
        <item m="1" x="6134"/>
        <item m="1" x="6135"/>
        <item m="1" x="6136"/>
        <item m="1" x="6137"/>
        <item m="1" x="6138"/>
        <item m="1" x="6139"/>
        <item m="1" x="6140"/>
        <item m="1" x="2589"/>
        <item m="1" x="6141"/>
        <item m="1" x="6142"/>
        <item m="1" x="6143"/>
        <item m="1" x="6144"/>
        <item m="1" x="6145"/>
        <item m="1" x="5152"/>
        <item m="1" x="6146"/>
        <item m="1" x="6147"/>
        <item m="1" x="6148"/>
        <item m="1" x="6149"/>
        <item m="1" x="6150"/>
        <item m="1" x="3382"/>
        <item m="1" x="2590"/>
        <item m="1" x="4186"/>
        <item m="1" x="4187"/>
        <item m="1" x="4777"/>
        <item m="1" x="4188"/>
        <item m="1" x="4189"/>
        <item m="1" x="4190"/>
        <item m="1" x="4635"/>
        <item m="1" x="5943"/>
        <item x="572"/>
        <item m="1" x="5944"/>
        <item m="1" x="6605"/>
        <item m="1" x="2368"/>
        <item m="1" x="6153"/>
        <item m="1" x="5945"/>
        <item m="1" x="5946"/>
        <item m="1" x="6303"/>
        <item m="1" x="3384"/>
        <item m="1" x="2369"/>
        <item m="1" x="5947"/>
        <item m="1" x="5948"/>
        <item x="574"/>
        <item m="1" x="2841"/>
        <item x="575"/>
        <item m="1" x="5695"/>
        <item m="1" x="2842"/>
        <item m="1" x="5949"/>
        <item m="1" x="4778"/>
        <item m="1" x="4191"/>
        <item m="1" x="2843"/>
        <item m="1" x="2370"/>
        <item x="576"/>
        <item m="1" x="6802"/>
        <item m="1" x="2591"/>
        <item x="577"/>
        <item m="1" x="5950"/>
        <item x="578"/>
        <item m="1" x="5696"/>
        <item m="1" x="5697"/>
        <item m="1" x="2844"/>
        <item x="579"/>
        <item m="1" x="5422"/>
        <item m="1" x="6304"/>
        <item m="1" x="4779"/>
        <item m="1" x="5423"/>
        <item x="580"/>
        <item m="1" x="5424"/>
        <item m="1" x="3386"/>
        <item x="581"/>
        <item m="1" x="5425"/>
        <item m="1" x="5427"/>
        <item m="1" x="5951"/>
        <item m="1" x="2845"/>
        <item m="1" x="5428"/>
        <item m="1" x="5429"/>
        <item m="1" x="5952"/>
        <item m="1" x="5430"/>
        <item m="1" x="2592"/>
        <item m="1" x="5431"/>
        <item m="1" x="5700"/>
        <item m="1" x="5432"/>
        <item m="1" x="5433"/>
        <item m="1" x="5953"/>
        <item m="1" x="7143"/>
        <item x="584"/>
        <item m="1" x="6803"/>
        <item m="1" x="2371"/>
        <item m="1" x="5954"/>
        <item m="1" x="5434"/>
        <item m="1" x="4961"/>
        <item m="1" x="2593"/>
        <item m="1" x="5955"/>
        <item m="1" x="5956"/>
        <item m="1" x="5703"/>
        <item m="1" x="4963"/>
        <item m="1" x="4780"/>
        <item m="1" x="7670"/>
        <item m="1" x="5704"/>
        <item m="1" x="5543"/>
        <item m="1" x="2594"/>
        <item m="1" x="4964"/>
        <item m="1" x="4965"/>
        <item m="1" x="6609"/>
        <item m="1" x="2980"/>
        <item m="1" x="5437"/>
        <item m="1" x="7072"/>
        <item m="1" x="4197"/>
        <item m="1" x="6610"/>
        <item m="1" x="7073"/>
        <item x="592"/>
        <item m="1" x="4198"/>
        <item m="1" x="5705"/>
        <item m="1" x="6305"/>
        <item m="1" x="6612"/>
        <item m="1" x="5706"/>
        <item m="1" x="5957"/>
        <item m="1" x="5071"/>
        <item m="1" x="5736"/>
        <item m="1" x="7242"/>
        <item m="1" x="4297"/>
        <item m="1" x="2917"/>
        <item m="1" x="2498"/>
        <item m="1" x="5039"/>
        <item m="1" x="2763"/>
        <item m="1" x="2502"/>
        <item m="1" x="6701"/>
        <item m="1" x="2925"/>
        <item m="1" x="2507"/>
        <item m="1" x="3078"/>
        <item m="1" x="2928"/>
        <item m="1" x="7475"/>
        <item m="1" x="5761"/>
        <item m="1" x="7273"/>
        <item m="1" x="7274"/>
        <item m="1" x="5597"/>
        <item m="1" x="5598"/>
        <item m="1" x="5599"/>
        <item m="1" x="5600"/>
        <item m="1" x="5601"/>
        <item m="1" x="2526"/>
        <item m="1" x="3303"/>
        <item m="1" x="5310"/>
        <item x="282"/>
        <item m="1" x="2937"/>
        <item m="1" x="4341"/>
        <item m="1" x="7479"/>
        <item m="1" x="7480"/>
        <item m="1" x="2351"/>
        <item m="1" x="2541"/>
        <item m="1" x="4142"/>
        <item m="1" x="4143"/>
        <item m="1" x="3629"/>
        <item m="1" x="5339"/>
        <item m="1" x="4922"/>
        <item m="1" x="3646"/>
        <item m="1" x="3358"/>
        <item m="1" x="5838"/>
        <item m="1" x="5839"/>
        <item m="1" x="3369"/>
        <item m="1" x="7507"/>
        <item m="1" x="7508"/>
        <item m="1" x="7509"/>
        <item m="1" x="7231"/>
        <item m="1" x="5408"/>
        <item m="1" x="3156"/>
        <item m="1" x="2967"/>
        <item m="1" x="2567"/>
        <item m="1" x="2570"/>
        <item m="1" x="4436"/>
        <item m="1" x="2571"/>
        <item m="1" x="2572"/>
        <item m="1" x="4439"/>
        <item m="1" x="2574"/>
        <item m="1" x="4444"/>
        <item m="1" x="6797"/>
        <item m="1" x="6798"/>
        <item m="1" x="2579"/>
        <item m="1" x="2365"/>
        <item m="1" x="4183"/>
        <item m="1" x="4184"/>
        <item m="1" x="2311"/>
        <item x="573"/>
        <item m="1" x="4192"/>
        <item m="1" x="4193"/>
        <item x="583"/>
        <item m="1" x="5699"/>
        <item m="1" x="4195"/>
        <item m="1" x="3684"/>
        <item m="1" x="4781"/>
        <item m="1" x="4196"/>
        <item m="1" x="2372"/>
        <item m="1" x="4199"/>
        <item x="594"/>
        <item m="1" x="5958"/>
        <item m="1" x="5154"/>
        <item m="1" x="6804"/>
        <item m="1" x="5959"/>
        <item m="1" x="2981"/>
        <item m="1" x="5155"/>
        <item m="1" x="4459"/>
        <item m="1" x="2598"/>
        <item m="1" x="4784"/>
        <item m="1" x="5156"/>
        <item m="1" x="5544"/>
        <item m="1" x="4460"/>
        <item m="1" x="4461"/>
        <item m="1" x="5441"/>
        <item m="1" x="4785"/>
        <item m="1" x="4053"/>
        <item m="1" x="5157"/>
        <item m="1" x="5707"/>
        <item m="1" x="4462"/>
        <item m="1" x="6154"/>
        <item x="601"/>
        <item x="231"/>
        <item m="1" x="7235"/>
        <item m="1" x="3686"/>
        <item m="1" x="6805"/>
        <item m="1" x="4786"/>
        <item m="1" x="4787"/>
        <item m="1" x="5708"/>
        <item m="1" x="5158"/>
        <item m="1" x="7467"/>
        <item m="1" x="5545"/>
        <item m="1" x="2376"/>
        <item m="1" x="5963"/>
        <item m="1" x="5159"/>
        <item m="1" x="5160"/>
        <item m="1" x="5161"/>
        <item m="1" x="5162"/>
        <item m="1" x="5546"/>
        <item m="1" x="5964"/>
        <item m="1" x="5547"/>
        <item m="1" x="5163"/>
        <item m="1" x="4463"/>
        <item m="1" x="5164"/>
        <item m="1" x="5443"/>
        <item x="607"/>
        <item m="1" x="5165"/>
        <item m="1" x="5444"/>
        <item m="1" x="5445"/>
        <item m="1" x="5965"/>
        <item x="609"/>
        <item m="1" x="4204"/>
        <item m="1" x="5166"/>
        <item m="1" x="5167"/>
        <item m="1" x="4205"/>
        <item m="1" x="5548"/>
        <item m="1" x="3689"/>
        <item m="1" x="5447"/>
        <item m="1" x="7468"/>
        <item m="1" x="5549"/>
        <item x="611"/>
        <item m="1" x="5169"/>
        <item m="1" x="4967"/>
        <item m="1" x="7469"/>
        <item m="1" x="7516"/>
        <item m="1" x="5550"/>
        <item m="1" x="5551"/>
        <item m="1" x="5170"/>
        <item m="1" x="5052"/>
        <item m="1" x="5053"/>
        <item m="1" x="5552"/>
        <item m="1" x="5172"/>
        <item m="1" x="5553"/>
        <item x="544"/>
        <item m="1" x="5070"/>
        <item m="1" x="4695"/>
        <item m="1" x="2308"/>
        <item m="1" x="4296"/>
        <item m="1" x="4698"/>
        <item m="1" x="6826"/>
        <item m="1" x="6828"/>
        <item m="1" x="3823"/>
        <item m="1" x="4304"/>
        <item m="1" x="6839"/>
        <item m="1" x="6840"/>
        <item m="1" x="6843"/>
        <item m="1" x="6844"/>
        <item m="1" x="5040"/>
        <item m="1" x="2927"/>
        <item m="1" x="3603"/>
        <item m="1" x="4334"/>
        <item m="1" x="6413"/>
        <item m="1" x="5767"/>
        <item m="1" x="2941"/>
        <item m="1" x="6032"/>
        <item x="333"/>
        <item m="1" x="6421"/>
        <item m="1" x="6899"/>
        <item m="1" x="6438"/>
        <item x="517"/>
        <item m="1" x="6606"/>
        <item m="1" x="4637"/>
        <item m="1" x="6686"/>
        <item m="1" x="5702"/>
        <item m="1" x="4962"/>
        <item m="1" x="5435"/>
        <item m="1" x="6608"/>
        <item m="1" x="6613"/>
        <item m="1" x="4783"/>
        <item m="1" x="7074"/>
        <item m="1" x="7075"/>
        <item x="597"/>
        <item m="1" x="4966"/>
        <item m="1" x="5442"/>
        <item m="1" x="3506"/>
        <item m="1" x="5446"/>
        <item m="1" x="5168"/>
        <item m="1" x="6615"/>
        <item m="1" x="5554"/>
        <item m="1" x="5448"/>
        <item m="1" x="5173"/>
        <item m="1" x="5555"/>
        <item x="614"/>
        <item m="1" x="4207"/>
        <item m="1" x="3387"/>
        <item m="1" x="5174"/>
        <item m="1" x="5175"/>
        <item m="1" x="5556"/>
        <item m="1" x="5176"/>
        <item m="1" x="3508"/>
        <item x="616"/>
        <item m="1" x="5557"/>
        <item m="1" x="3509"/>
        <item m="1" x="5710"/>
        <item m="1" x="6616"/>
        <item m="1" x="5558"/>
        <item m="1" x="5559"/>
        <item m="1" x="5177"/>
        <item m="1" x="5178"/>
        <item m="1" x="5560"/>
        <item m="1" x="5179"/>
        <item m="1" x="6806"/>
        <item m="1" x="5449"/>
        <item m="1" x="5561"/>
        <item m="1" x="5562"/>
        <item m="1" x="5180"/>
        <item m="1" x="5181"/>
        <item m="1" x="5450"/>
        <item m="1" x="6155"/>
        <item x="2"/>
        <item m="1" x="5073"/>
        <item m="1" x="6364"/>
        <item m="1" x="6365"/>
        <item m="1" x="4295"/>
        <item m="1" x="4700"/>
        <item m="1" x="5282"/>
        <item m="1" x="4701"/>
        <item m="1" x="2762"/>
        <item m="1" x="6214"/>
        <item m="1" x="4302"/>
        <item m="1" x="7151"/>
        <item m="1" x="6837"/>
        <item m="1" x="2924"/>
        <item m="1" x="6393"/>
        <item m="1" x="6394"/>
        <item m="1" x="4867"/>
        <item m="1" x="2343"/>
        <item m="1" x="5293"/>
        <item m="1" x="2771"/>
        <item x="203"/>
        <item m="1" x="2772"/>
        <item m="1" x="3095"/>
        <item m="1" x="2346"/>
        <item m="1" x="2932"/>
        <item m="1" x="4890"/>
        <item x="250"/>
        <item m="1" x="6408"/>
        <item m="1" x="5763"/>
        <item m="1" x="3611"/>
        <item m="1" x="5306"/>
        <item m="1" x="4712"/>
        <item m="1" x="5765"/>
        <item m="1" x="3304"/>
        <item m="1" x="2938"/>
        <item m="1" x="6876"/>
        <item m="1" x="4338"/>
        <item m="1" x="4717"/>
        <item m="1" x="3105"/>
        <item m="1" x="3616"/>
        <item m="1" x="2940"/>
        <item m="1" x="4901"/>
        <item m="1" x="4902"/>
        <item m="1" x="4903"/>
        <item m="1" x="4904"/>
        <item m="1" x="3624"/>
        <item m="1" x="4906"/>
        <item m="1" x="5794"/>
        <item m="1" x="5795"/>
        <item m="1" x="3119"/>
        <item m="1" x="5804"/>
        <item m="1" x="6974"/>
        <item m="1" x="6499"/>
        <item m="1" x="6977"/>
        <item m="1" x="6757"/>
        <item m="1" x="4936"/>
        <item m="1" x="5640"/>
        <item m="1" x="2829"/>
        <item m="1" x="2830"/>
        <item m="1" x="3497"/>
        <item m="1" x="6522"/>
        <item m="1" x="5646"/>
        <item m="1" x="7220"/>
        <item m="1" x="6527"/>
        <item m="1" x="2367"/>
        <item m="1" x="4636"/>
        <item m="1" x="5438"/>
        <item m="1" x="5439"/>
        <item m="1" x="6611"/>
        <item m="1" x="4782"/>
        <item m="1" x="5440"/>
        <item m="1" x="5960"/>
        <item m="1" x="5171"/>
        <item m="1" x="5961"/>
        <item m="1" x="5962"/>
        <item m="1" x="5709"/>
        <item m="1" x="4208"/>
        <item m="1" x="5451"/>
        <item m="1" x="6807"/>
        <item m="1" x="5182"/>
        <item m="1" x="5711"/>
        <item m="1" x="4968"/>
        <item m="1" x="4969"/>
        <item m="1" x="4789"/>
        <item m="1" x="5054"/>
        <item m="1" x="4790"/>
        <item x="618"/>
        <item m="1" x="2312"/>
        <item x="620"/>
        <item m="1" x="2313"/>
        <item m="1" x="6617"/>
        <item m="1" x="3173"/>
        <item x="621"/>
        <item x="622"/>
        <item x="623"/>
        <item m="1" x="5453"/>
        <item x="624"/>
        <item m="1" x="5968"/>
        <item m="1" x="3693"/>
        <item m="1" x="5183"/>
        <item m="1" x="5563"/>
        <item m="1" x="5969"/>
        <item x="625"/>
        <item m="1" x="4970"/>
        <item m="1" x="4210"/>
        <item m="1" x="3694"/>
        <item x="627"/>
        <item m="1" x="6340"/>
        <item m="1" x="3695"/>
        <item x="629"/>
        <item m="1" x="5970"/>
        <item m="1" x="3175"/>
        <item m="1" x="5184"/>
        <item m="1" x="6808"/>
        <item m="1" x="5971"/>
        <item m="1" x="5712"/>
        <item m="1" x="4971"/>
        <item m="1" x="5564"/>
        <item m="1" x="5055"/>
        <item m="1" x="3177"/>
        <item x="630"/>
        <item m="1" x="4972"/>
        <item m="1" x="6618"/>
        <item m="1" x="6619"/>
        <item m="1" x="5973"/>
        <item m="1" x="5974"/>
        <item m="1" x="5188"/>
        <item x="632"/>
        <item m="1" x="4973"/>
        <item m="1" x="5454"/>
        <item m="1" x="5455"/>
        <item m="1" x="4469"/>
        <item m="1" x="5189"/>
        <item m="1" x="4974"/>
        <item m="1" x="6342"/>
        <item m="1" x="5456"/>
        <item m="1" x="2607"/>
        <item m="1" x="3700"/>
        <item m="1" x="5976"/>
        <item m="1" x="5977"/>
        <item m="1" x="6687"/>
        <item m="1" x="4471"/>
        <item x="643"/>
        <item m="1" x="6621"/>
        <item m="1" x="6622"/>
        <item m="1" x="5190"/>
        <item m="1" x="5056"/>
        <item m="1" x="2987"/>
        <item m="1" x="4975"/>
        <item m="1" x="6810"/>
        <item m="1" x="7236"/>
        <item m="1" x="4976"/>
        <item m="1" x="4792"/>
        <item m="1" x="7237"/>
        <item x="6"/>
        <item m="1" x="2915"/>
        <item m="1" x="6639"/>
        <item m="1" x="3581"/>
        <item x="21"/>
        <item m="1" x="2497"/>
        <item m="1" x="7077"/>
        <item m="1" x="2920"/>
        <item m="1" x="2331"/>
        <item m="1" x="3274"/>
        <item m="1" x="6836"/>
        <item m="1" x="2504"/>
        <item m="1" x="2505"/>
        <item m="1" x="3278"/>
        <item m="1" x="2335"/>
        <item m="1" x="2336"/>
        <item m="1" x="6215"/>
        <item m="1" x="3279"/>
        <item m="1" x="3280"/>
        <item m="1" x="2337"/>
        <item m="1" x="6216"/>
        <item m="1" x="3282"/>
        <item m="1" x="3087"/>
        <item m="1" x="3088"/>
        <item m="1" x="5292"/>
        <item m="1" x="6858"/>
        <item x="212"/>
        <item m="1" x="6863"/>
        <item m="1" x="2933"/>
        <item m="1" x="3609"/>
        <item m="1" x="5087"/>
        <item m="1" x="3610"/>
        <item m="1" x="3612"/>
        <item m="1" x="2525"/>
        <item x="269"/>
        <item m="1" x="6877"/>
        <item m="1" x="6878"/>
        <item m="1" x="6879"/>
        <item m="1" x="2789"/>
        <item m="1" x="7099"/>
        <item m="1" x="2790"/>
        <item m="1" x="2791"/>
        <item m="1" x="6725"/>
        <item m="1" x="5099"/>
        <item m="1" x="5101"/>
        <item m="1" x="6521"/>
        <item m="1" x="6295"/>
        <item m="1" x="2846"/>
        <item m="1" x="4201"/>
        <item m="1" x="4202"/>
        <item m="1" x="3685"/>
        <item x="600"/>
        <item x="602"/>
        <item m="1" x="4203"/>
        <item m="1" x="2374"/>
        <item x="605"/>
        <item m="1" x="2848"/>
        <item m="1" x="3688"/>
        <item m="1" x="2849"/>
        <item m="1" x="2983"/>
        <item m="1" x="3690"/>
        <item m="1" x="2378"/>
        <item m="1" x="2984"/>
        <item m="1" x="2602"/>
        <item m="1" x="3507"/>
        <item m="1" x="2381"/>
        <item m="1" x="2605"/>
        <item m="1" x="3174"/>
        <item m="1" x="3176"/>
        <item m="1" x="3178"/>
        <item m="1" x="3179"/>
        <item x="639"/>
        <item m="1" x="3180"/>
        <item m="1" x="3181"/>
        <item m="1" x="2384"/>
        <item m="1" x="6811"/>
        <item m="1" x="4978"/>
        <item m="1" x="5980"/>
        <item m="1" x="4793"/>
        <item m="1" x="3182"/>
        <item m="1" x="5715"/>
        <item m="1" x="4979"/>
        <item m="1" x="3183"/>
        <item m="1" x="3184"/>
        <item m="1" x="5191"/>
        <item m="1" x="5981"/>
        <item m="1" x="6343"/>
        <item m="1" x="6344"/>
        <item x="647"/>
        <item m="1" x="4794"/>
        <item m="1" x="5192"/>
        <item m="1" x="3709"/>
        <item m="1" x="2851"/>
        <item m="1" x="6345"/>
        <item m="1" x="4982"/>
        <item m="1" x="2988"/>
        <item m="1" x="5982"/>
        <item m="1" x="4795"/>
        <item m="1" x="5566"/>
        <item m="1" x="2852"/>
        <item m="1" x="5459"/>
        <item x="649"/>
        <item m="1" x="6688"/>
        <item m="1" x="3711"/>
        <item m="1" x="5983"/>
        <item m="1" x="5984"/>
        <item m="1" x="5193"/>
        <item m="1" x="4796"/>
        <item m="1" x="3712"/>
        <item m="1" x="5460"/>
        <item m="1" x="3188"/>
        <item m="1" x="4983"/>
        <item m="1" x="4984"/>
        <item m="1" x="2989"/>
        <item m="1" x="5716"/>
        <item m="1" x="5461"/>
        <item m="1" x="5986"/>
        <item m="1" x="3713"/>
        <item m="1" x="3714"/>
        <item m="1" x="5195"/>
        <item m="1" x="5196"/>
        <item m="1" x="2385"/>
        <item m="1" x="3190"/>
        <item m="1" x="5717"/>
        <item m="1" x="5197"/>
        <item x="653"/>
        <item m="1" x="5462"/>
        <item x="654"/>
        <item m="1" x="2608"/>
        <item m="1" x="4986"/>
        <item m="1" x="6626"/>
        <item m="1" x="3191"/>
        <item m="1" x="5987"/>
        <item m="1" x="5198"/>
        <item m="1" x="5463"/>
        <item m="1" x="2991"/>
        <item m="1" x="5199"/>
        <item m="1" x="4797"/>
        <item m="1" x="5567"/>
        <item m="1" x="5464"/>
        <item m="1" x="6627"/>
        <item m="1" x="4473"/>
        <item m="1" x="5465"/>
        <item m="1" x="2386"/>
        <item m="1" x="5466"/>
        <item m="1" x="7144"/>
        <item x="656"/>
        <item m="1" x="5718"/>
        <item m="1" x="4798"/>
        <item m="1" x="4799"/>
        <item m="1" x="5719"/>
        <item m="1" x="5468"/>
        <item m="1" x="5072"/>
        <item m="1" x="2916"/>
        <item m="1" x="6363"/>
        <item m="1" x="2328"/>
        <item x="45"/>
        <item m="1" x="6387"/>
        <item m="1" x="6388"/>
        <item m="1" x="2503"/>
        <item x="129"/>
        <item m="1" x="2340"/>
        <item x="170"/>
        <item m="1" x="2513"/>
        <item m="1" x="6401"/>
        <item m="1" x="2935"/>
        <item m="1" x="3101"/>
        <item m="1" x="2531"/>
        <item m="1" x="3109"/>
        <item m="1" x="2792"/>
        <item m="1" x="2946"/>
        <item m="1" x="2947"/>
        <item m="1" x="4735"/>
        <item m="1" x="3120"/>
        <item m="1" x="4926"/>
        <item m="1" x="4934"/>
        <item m="1" x="6546"/>
        <item m="1" x="5670"/>
        <item m="1" x="6789"/>
        <item m="1" x="7065"/>
        <item m="1" x="4052"/>
        <item m="1" x="2982"/>
        <item m="1" x="2847"/>
        <item m="1" x="3687"/>
        <item x="606"/>
        <item x="608"/>
        <item m="1" x="3691"/>
        <item x="613"/>
        <item m="1" x="3692"/>
        <item m="1" x="2380"/>
        <item m="1" x="2603"/>
        <item m="1" x="2604"/>
        <item x="617"/>
        <item m="1" x="2985"/>
        <item m="1" x="3171"/>
        <item m="1" x="3172"/>
        <item x="619"/>
        <item x="626"/>
        <item m="1" x="2383"/>
        <item m="1" x="2986"/>
        <item x="640"/>
        <item x="644"/>
        <item x="646"/>
        <item m="1" x="3185"/>
        <item m="1" x="3186"/>
        <item m="1" x="3187"/>
        <item x="650"/>
        <item x="652"/>
        <item m="1" x="6160"/>
        <item m="1" x="6161"/>
        <item m="1" x="3189"/>
        <item m="1" x="2990"/>
        <item x="655"/>
        <item m="1" x="3192"/>
        <item m="1" x="3193"/>
        <item x="657"/>
        <item m="1" x="4987"/>
        <item m="1" x="5720"/>
        <item m="1" x="5200"/>
        <item m="1" x="4801"/>
        <item m="1" x="4802"/>
        <item x="660"/>
        <item m="1" x="5721"/>
        <item m="1" x="5201"/>
        <item x="661"/>
        <item m="1" x="3717"/>
        <item x="663"/>
        <item m="1" x="5990"/>
        <item m="1" x="5202"/>
        <item m="1" x="4803"/>
        <item m="1" x="4804"/>
        <item m="1" x="5203"/>
        <item m="1" x="5204"/>
        <item m="1" x="6689"/>
        <item m="1" x="6628"/>
        <item m="1" x="5470"/>
        <item x="667"/>
        <item m="1" x="5991"/>
        <item x="669"/>
        <item m="1" x="5568"/>
        <item m="1" x="6629"/>
        <item m="1" x="5471"/>
        <item m="1" x="4213"/>
        <item m="1" x="4806"/>
        <item x="670"/>
        <item x="672"/>
        <item x="674"/>
        <item m="1" x="5205"/>
        <item x="675"/>
        <item m="1" x="3720"/>
        <item m="1" x="5472"/>
        <item m="1" x="4475"/>
        <item m="1" x="3721"/>
        <item m="1" x="5722"/>
        <item m="1" x="5473"/>
        <item m="1" x="4989"/>
        <item m="1" x="5206"/>
        <item m="1" x="5207"/>
        <item m="1" x="5268"/>
        <item m="1" x="5269"/>
        <item m="1" x="5270"/>
        <item m="1" x="5271"/>
        <item m="1" x="5740"/>
        <item m="1" x="4860"/>
        <item m="1" x="4861"/>
        <item m="1" x="5742"/>
        <item m="1" x="3470"/>
        <item m="1" x="4310"/>
        <item m="1" x="2508"/>
        <item m="1" x="2926"/>
        <item m="1" x="2511"/>
        <item m="1" x="3285"/>
        <item m="1" x="4320"/>
        <item x="187"/>
        <item m="1" x="2518"/>
        <item m="1" x="6403"/>
        <item x="242"/>
        <item m="1" x="4889"/>
        <item m="1" x="4618"/>
        <item x="257"/>
        <item m="1" x="6409"/>
        <item m="1" x="5307"/>
        <item m="1" x="2936"/>
        <item m="1" x="4136"/>
        <item m="1" x="4137"/>
        <item m="1" x="4138"/>
        <item m="1" x="4139"/>
        <item m="1" x="5603"/>
        <item x="296"/>
        <item x="303"/>
        <item m="1" x="2942"/>
        <item x="324"/>
        <item m="1" x="5317"/>
        <item x="340"/>
        <item x="344"/>
        <item m="1" x="3343"/>
        <item m="1" x="2943"/>
        <item m="1" x="5610"/>
        <item x="383"/>
        <item m="1" x="4725"/>
        <item m="1" x="2356"/>
        <item m="1" x="4620"/>
        <item m="1" x="4362"/>
        <item m="1" x="5798"/>
        <item x="424"/>
        <item x="425"/>
        <item m="1" x="4373"/>
        <item m="1" x="4621"/>
        <item m="1" x="5837"/>
        <item m="1" x="5635"/>
        <item m="1" x="5636"/>
        <item m="1" x="5637"/>
        <item m="1" x="5638"/>
        <item m="1" x="2958"/>
        <item m="1" x="5372"/>
        <item x="477"/>
        <item m="1" x="4395"/>
        <item m="1" x="2828"/>
        <item m="1" x="6763"/>
        <item m="1" x="5645"/>
        <item m="1" x="5378"/>
        <item m="1" x="6526"/>
        <item m="1" x="4749"/>
        <item m="1" x="5878"/>
        <item m="1" x="3373"/>
        <item m="1" x="4415"/>
        <item m="1" x="5391"/>
        <item m="1" x="6536"/>
        <item m="1" x="4176"/>
        <item m="1" x="5144"/>
        <item m="1" x="5904"/>
        <item m="1" x="5906"/>
        <item m="1" x="5675"/>
        <item m="1" x="6603"/>
        <item m="1" x="5419"/>
        <item m="1" x="5149"/>
        <item m="1" x="5150"/>
        <item m="1" x="5151"/>
        <item m="1" x="4458"/>
        <item m="1" x="2850"/>
        <item m="1" x="5966"/>
        <item m="1" x="5452"/>
        <item m="1" x="4466"/>
        <item m="1" x="4467"/>
        <item m="1" x="4468"/>
        <item m="1" x="5185"/>
        <item m="1" x="5713"/>
        <item m="1" x="4212"/>
        <item m="1" x="5972"/>
        <item m="1" x="5714"/>
        <item m="1" x="3699"/>
        <item m="1" x="6341"/>
        <item m="1" x="6620"/>
        <item m="1" x="4470"/>
        <item m="1" x="6809"/>
        <item m="1" x="4977"/>
        <item m="1" x="4472"/>
        <item m="1" x="4980"/>
        <item m="1" x="3510"/>
        <item m="1" x="3710"/>
        <item m="1" x="4981"/>
        <item m="1" x="3708"/>
        <item m="1" x="6623"/>
        <item m="1" x="6624"/>
        <item x="648"/>
        <item m="1" x="5985"/>
        <item m="1" x="5194"/>
        <item m="1" x="6625"/>
        <item m="1" x="5467"/>
        <item m="1" x="5988"/>
        <item m="1" x="5989"/>
        <item x="659"/>
        <item x="662"/>
        <item x="664"/>
        <item m="1" x="3195"/>
        <item m="1" x="2992"/>
        <item m="1" x="3196"/>
        <item m="1" x="3197"/>
        <item x="668"/>
        <item m="1" x="4805"/>
        <item x="671"/>
        <item m="1" x="4474"/>
        <item x="673"/>
        <item m="1" x="2993"/>
        <item x="676"/>
        <item m="1" x="2853"/>
        <item x="682"/>
        <item x="683"/>
        <item m="1" x="5474"/>
        <item m="1" x="6812"/>
        <item m="1" x="4807"/>
        <item m="1" x="6690"/>
        <item x="684"/>
        <item x="685"/>
        <item m="1" x="4992"/>
        <item m="1" x="2994"/>
        <item m="1" x="4993"/>
        <item m="1" x="4643"/>
        <item m="1" x="6346"/>
        <item x="686"/>
        <item x="687"/>
        <item x="688"/>
        <item m="1" x="4808"/>
        <item x="689"/>
        <item m="1" x="4994"/>
        <item m="1" x="2612"/>
        <item m="1" x="2854"/>
        <item m="1" x="5476"/>
        <item x="690"/>
        <item x="691"/>
        <item x="692"/>
        <item m="1" x="4995"/>
        <item m="1" x="5208"/>
        <item x="694"/>
        <item m="1" x="5209"/>
        <item m="1" x="6630"/>
        <item m="1" x="4810"/>
        <item m="1" x="5210"/>
        <item x="695"/>
        <item m="1" x="2857"/>
        <item m="1" x="4478"/>
        <item m="1" x="4811"/>
        <item m="1" x="5723"/>
        <item m="1" x="4812"/>
        <item m="1" x="2996"/>
        <item m="1" x="5211"/>
        <item x="698"/>
        <item m="1" x="2314"/>
        <item x="699"/>
        <item m="1" x="5212"/>
        <item m="1" x="4479"/>
        <item x="700"/>
        <item m="1" x="4480"/>
        <item m="1" x="2614"/>
        <item m="1" x="5992"/>
        <item m="1" x="5213"/>
        <item m="1" x="4217"/>
        <item m="1" x="5478"/>
        <item m="1" x="4996"/>
        <item m="1" x="5993"/>
        <item m="1" x="5994"/>
        <item x="702"/>
        <item m="1" x="4813"/>
        <item m="1" x="5995"/>
        <item m="1" x="4481"/>
        <item m="1" x="4998"/>
        <item m="1" x="4482"/>
        <item m="1" x="4814"/>
        <item m="1" x="4999"/>
        <item m="1" x="5996"/>
        <item m="1" x="5997"/>
        <item m="1" x="5998"/>
        <item m="1" x="4815"/>
        <item m="1" x="4484"/>
        <item m="1" x="6348"/>
        <item m="1" x="5274"/>
        <item m="1" x="5275"/>
        <item m="1" x="5276"/>
        <item m="1" x="5583"/>
        <item m="1" x="4613"/>
        <item m="1" x="4127"/>
        <item m="1" x="6653"/>
        <item m="1" x="4317"/>
        <item m="1" x="4134"/>
        <item m="1" x="4135"/>
        <item m="1" x="3100"/>
        <item m="1" x="6414"/>
        <item m="1" x="3476"/>
        <item m="1" x="3479"/>
        <item m="1" x="4347"/>
        <item m="1" x="6034"/>
        <item x="372"/>
        <item m="1" x="3349"/>
        <item m="1" x="3350"/>
        <item m="1" x="6439"/>
        <item m="1" x="5340"/>
        <item m="1" x="3632"/>
        <item m="1" x="5522"/>
        <item m="1" x="4925"/>
        <item m="1" x="4381"/>
        <item x="482"/>
        <item m="1" x="4171"/>
        <item m="1" x="5141"/>
        <item m="1" x="5142"/>
        <item m="1" x="5143"/>
        <item m="1" x="5410"/>
        <item m="1" x="5701"/>
        <item m="1" x="6614"/>
        <item m="1" x="6306"/>
        <item m="1" x="6307"/>
        <item m="1" x="6308"/>
        <item m="1" x="6309"/>
        <item m="1" x="6310"/>
        <item m="1" x="6311"/>
        <item m="1" x="6312"/>
        <item m="1" x="6313"/>
        <item m="1" x="6314"/>
        <item m="1" x="6315"/>
        <item m="1" x="6316"/>
        <item m="1" x="6317"/>
        <item m="1" x="6318"/>
        <item m="1" x="6319"/>
        <item m="1" x="6320"/>
        <item m="1" x="6321"/>
        <item m="1" x="6322"/>
        <item m="1" x="6323"/>
        <item m="1" x="6324"/>
        <item m="1" x="6325"/>
        <item m="1" x="6326"/>
        <item m="1" x="6327"/>
        <item m="1" x="6328"/>
        <item m="1" x="6329"/>
        <item m="1" x="6330"/>
        <item m="1" x="6331"/>
        <item m="1" x="6332"/>
        <item m="1" x="6333"/>
        <item m="1" x="6334"/>
        <item m="1" x="6335"/>
        <item m="1" x="6336"/>
        <item m="1" x="6337"/>
        <item m="1" x="6338"/>
        <item m="1" x="6339"/>
        <item m="1" x="3194"/>
        <item m="1" x="4990"/>
        <item m="1" x="4991"/>
        <item m="1" x="4476"/>
        <item m="1" x="5475"/>
        <item m="1" x="5569"/>
        <item m="1" x="4477"/>
        <item m="1" x="6347"/>
        <item m="1" x="4215"/>
        <item m="1" x="5477"/>
        <item x="701"/>
        <item m="1" x="3722"/>
        <item m="1" x="6163"/>
        <item m="1" x="3723"/>
        <item m="1" x="5479"/>
        <item m="1" x="3724"/>
        <item x="704"/>
        <item x="705"/>
        <item m="1" x="4485"/>
        <item m="1" x="6349"/>
        <item m="1" x="4644"/>
        <item m="1" x="6691"/>
        <item m="1" x="6692"/>
        <item m="1" x="4219"/>
        <item m="1" x="5999"/>
        <item m="1" x="4486"/>
        <item m="1" x="4487"/>
        <item m="1" x="5216"/>
        <item m="1" x="4645"/>
        <item m="1" x="5217"/>
        <item m="1" x="6000"/>
        <item m="1" x="6350"/>
        <item m="1" x="4488"/>
        <item m="1" x="4646"/>
        <item m="1" x="3725"/>
        <item m="1" x="4816"/>
        <item m="1" x="4647"/>
        <item m="1" x="6001"/>
        <item m="1" x="6164"/>
        <item m="1" x="5000"/>
        <item m="1" x="2387"/>
        <item m="1" x="5001"/>
        <item x="707"/>
        <item x="708"/>
        <item m="1" x="2388"/>
        <item m="1" x="6002"/>
        <item m="1" x="4648"/>
        <item m="1" x="6003"/>
        <item m="1" x="3726"/>
        <item m="1" x="6004"/>
        <item m="1" x="4649"/>
        <item x="709"/>
        <item m="1" x="4650"/>
        <item m="1" x="4220"/>
        <item m="1" x="6005"/>
        <item m="1" x="3394"/>
        <item m="1" x="3727"/>
        <item m="1" x="3514"/>
        <item m="1" x="5002"/>
        <item m="1" x="5003"/>
        <item m="1" x="4490"/>
        <item x="710"/>
        <item m="1" x="4817"/>
        <item m="1" x="4818"/>
        <item m="1" x="4491"/>
        <item m="1" x="5004"/>
        <item m="1" x="4651"/>
        <item m="1" x="6351"/>
        <item x="712"/>
        <item x="713"/>
        <item m="1" x="5218"/>
        <item m="1" x="6006"/>
        <item m="1" x="4652"/>
        <item m="1" x="2621"/>
        <item m="1" x="2389"/>
        <item m="1" x="6007"/>
        <item m="1" x="6693"/>
        <item m="1" x="6352"/>
        <item x="718"/>
        <item x="719"/>
        <item m="1" x="6631"/>
        <item x="720"/>
        <item m="1" x="6632"/>
        <item m="1" x="6174"/>
        <item m="1" x="6633"/>
        <item m="1" x="6353"/>
        <item m="1" x="3728"/>
        <item m="1" x="6634"/>
        <item m="1" x="4653"/>
        <item m="1" x="6635"/>
        <item m="1" x="5005"/>
        <item m="1" x="6636"/>
        <item m="1" x="6354"/>
        <item m="1" x="6637"/>
        <item m="1" x="5570"/>
        <item m="1" x="5006"/>
        <item m="1" x="4493"/>
        <item m="1" x="5007"/>
        <item m="1" x="6694"/>
        <item x="726"/>
        <item m="1" x="5219"/>
        <item m="1" x="5571"/>
        <item m="1" x="5008"/>
        <item x="728"/>
        <item m="1" x="3579"/>
        <item m="1" x="3580"/>
        <item m="1" x="3468"/>
        <item m="1" x="4036"/>
        <item m="1" x="2499"/>
        <item m="1" x="2500"/>
        <item m="1" x="4037"/>
        <item m="1" x="4307"/>
        <item m="1" x="3591"/>
        <item x="140"/>
        <item m="1" x="4313"/>
        <item m="1" x="3595"/>
        <item m="1" x="4321"/>
        <item m="1" x="4040"/>
        <item m="1" x="3608"/>
        <item m="1" x="3306"/>
        <item m="1" x="3307"/>
        <item m="1" x="3308"/>
        <item m="1" x="3309"/>
        <item m="1" x="3310"/>
        <item m="1" x="3311"/>
        <item m="1" x="3312"/>
        <item m="1" x="3313"/>
        <item m="1" x="3314"/>
        <item m="1" x="3315"/>
        <item m="1" x="3316"/>
        <item m="1" x="3317"/>
        <item m="1" x="3318"/>
        <item m="1" x="3319"/>
        <item m="1" x="3320"/>
        <item m="1" x="3321"/>
        <item m="1" x="3322"/>
        <item m="1" x="3323"/>
        <item m="1" x="3324"/>
        <item m="1" x="3325"/>
        <item m="1" x="3326"/>
        <item m="1" x="3327"/>
        <item m="1" x="3328"/>
        <item m="1" x="3329"/>
        <item m="1" x="3330"/>
        <item m="1" x="3331"/>
        <item m="1" x="3332"/>
        <item m="1" x="3334"/>
        <item m="1" x="4041"/>
        <item m="1" x="5614"/>
        <item m="1" x="5521"/>
        <item m="1" x="5100"/>
        <item m="1" x="3198"/>
        <item x="666"/>
        <item m="1" x="2611"/>
        <item m="1" x="3512"/>
        <item m="1" x="2995"/>
        <item m="1" x="2855"/>
        <item m="1" x="2856"/>
        <item x="696"/>
        <item x="697"/>
        <item m="1" x="2615"/>
        <item m="1" x="2858"/>
        <item m="1" x="2616"/>
        <item m="1" x="2617"/>
        <item m="1" x="6165"/>
        <item m="1" x="4111"/>
        <item m="1" x="6166"/>
        <item m="1" x="6167"/>
        <item m="1" x="6168"/>
        <item m="1" x="6169"/>
        <item m="1" x="6170"/>
        <item m="1" x="2391"/>
        <item m="1" x="2622"/>
        <item m="1" x="2392"/>
        <item m="1" x="6171"/>
        <item m="1" x="6172"/>
        <item m="1" x="6173"/>
        <item m="1" x="6175"/>
        <item m="1" x="6176"/>
        <item m="1" x="6177"/>
        <item m="1" x="6178"/>
        <item m="1" x="6179"/>
        <item m="1" x="2623"/>
        <item m="1" x="6180"/>
        <item m="1" x="6181"/>
        <item m="1" x="6182"/>
        <item m="1" x="6183"/>
        <item m="1" x="6184"/>
        <item m="1" x="6185"/>
        <item m="1" x="6186"/>
        <item x="724"/>
        <item m="1" x="2624"/>
        <item m="1" x="6187"/>
        <item m="1" x="6188"/>
        <item m="1" x="6189"/>
        <item m="1" x="6190"/>
        <item m="1" x="6191"/>
        <item m="1" x="6192"/>
        <item m="1" x="6193"/>
        <item m="1" x="6194"/>
        <item m="1" x="6195"/>
        <item m="1" x="6196"/>
        <item m="1" x="6197"/>
        <item m="1" x="6198"/>
        <item m="1" x="6199"/>
        <item m="1" x="5724"/>
        <item m="1" x="5725"/>
        <item m="1" x="6200"/>
        <item m="1" x="6201"/>
        <item m="1" x="6202"/>
        <item m="1" x="6203"/>
        <item m="1" x="6204"/>
        <item m="1" x="6205"/>
        <item x="729"/>
        <item x="731"/>
        <item m="1" x="6355"/>
        <item m="1" x="3515"/>
        <item m="1" x="4494"/>
        <item m="1" x="3729"/>
        <item m="1" x="4221"/>
        <item m="1" x="6206"/>
        <item m="1" x="5726"/>
        <item m="1" x="6356"/>
        <item m="1" x="5058"/>
        <item m="1" x="6207"/>
        <item m="1" x="5727"/>
        <item x="737"/>
        <item x="738"/>
        <item m="1" x="5728"/>
        <item m="1" x="5009"/>
        <item m="1" x="4495"/>
        <item m="1" x="3733"/>
        <item m="1" x="4055"/>
        <item m="1" x="3400"/>
        <item m="1" x="5572"/>
        <item m="1" x="5059"/>
        <item m="1" x="5220"/>
        <item x="740"/>
        <item m="1" x="4819"/>
        <item m="1" x="4655"/>
        <item m="1" x="5010"/>
        <item m="1" x="2393"/>
        <item m="1" x="5221"/>
        <item m="1" x="5011"/>
        <item m="1" x="5012"/>
        <item m="1" x="4820"/>
        <item m="1" x="3516"/>
        <item m="1" x="5013"/>
        <item m="1" x="5014"/>
        <item m="1" x="5222"/>
        <item m="1" x="4222"/>
        <item m="1" x="6008"/>
        <item m="1" x="3734"/>
        <item m="1" x="4496"/>
        <item m="1" x="3735"/>
        <item m="1" x="5015"/>
        <item m="1" x="3736"/>
        <item m="1" x="4060"/>
        <item m="1" x="3737"/>
        <item m="1" x="4497"/>
        <item m="1" x="4223"/>
        <item m="1" x="4656"/>
        <item m="1" x="3738"/>
        <item m="1" x="4498"/>
        <item m="1" x="4224"/>
        <item m="1" x="5223"/>
        <item m="1" x="3739"/>
        <item m="1" x="5016"/>
        <item m="1" x="5224"/>
        <item m="1" x="4657"/>
        <item m="1" x="4225"/>
        <item m="1" x="4821"/>
        <item m="1" x="5225"/>
        <item m="1" x="3740"/>
        <item m="1" x="4658"/>
        <item m="1" x="4226"/>
        <item m="1" x="3741"/>
        <item m="1" x="3742"/>
        <item m="1" x="4659"/>
        <item m="1" x="4660"/>
        <item m="1" x="4661"/>
        <item m="1" x="3743"/>
        <item m="1" x="4227"/>
        <item m="1" x="5226"/>
        <item m="1" x="6009"/>
        <item m="1" x="3744"/>
        <item m="1" x="5573"/>
        <item m="1" x="5574"/>
        <item m="1" x="4499"/>
        <item m="1" x="6010"/>
        <item m="1" x="4061"/>
        <item m="1" x="4062"/>
        <item m="1" x="3745"/>
        <item m="1" x="3746"/>
        <item m="1" x="4662"/>
        <item m="1" x="6011"/>
        <item m="1" x="6012"/>
        <item m="1" x="5730"/>
        <item m="1" x="6357"/>
        <item m="1" x="3747"/>
        <item m="1" x="4500"/>
        <item m="1" x="3748"/>
        <item m="1" x="3749"/>
        <item m="1" x="3750"/>
        <item m="1" x="4822"/>
        <item m="1" x="4663"/>
        <item m="1" x="6013"/>
        <item m="1" x="5227"/>
        <item m="1" x="4501"/>
        <item m="1" x="4664"/>
        <item m="1" x="4665"/>
        <item m="1" x="4063"/>
        <item m="1" x="4666"/>
        <item m="1" x="3751"/>
        <item m="1" x="4667"/>
        <item m="1" x="3752"/>
        <item m="1" x="4502"/>
        <item m="1" x="4668"/>
        <item m="1" x="4823"/>
        <item m="1" x="4669"/>
        <item m="1" x="5017"/>
        <item m="1" x="4503"/>
        <item m="1" x="3753"/>
        <item m="1" x="3754"/>
        <item m="1" x="3755"/>
        <item m="1" x="3756"/>
        <item m="1" x="4670"/>
        <item m="1" x="4228"/>
        <item m="1" x="3757"/>
        <item m="1" x="3758"/>
        <item m="1" x="5228"/>
        <item m="1" x="6358"/>
        <item m="1" x="3759"/>
        <item m="1" x="4504"/>
        <item m="1" x="6208"/>
        <item m="1" x="4671"/>
        <item m="1" x="3761"/>
        <item m="1" x="4064"/>
        <item m="1" x="4505"/>
        <item m="1" x="4506"/>
        <item m="1" x="3762"/>
        <item m="1" x="3763"/>
        <item m="1" x="4672"/>
        <item m="1" x="5229"/>
        <item m="1" x="5575"/>
        <item m="1" x="4673"/>
        <item m="1" x="5018"/>
        <item m="1" x="4507"/>
        <item m="1" x="4229"/>
        <item m="1" x="4508"/>
        <item m="1" x="3764"/>
        <item m="1" x="3765"/>
        <item m="1" x="4674"/>
        <item m="1" x="4675"/>
        <item m="1" x="5230"/>
        <item m="1" x="4509"/>
        <item m="1" x="5060"/>
        <item x="744"/>
        <item m="1" x="3766"/>
        <item m="1" x="5231"/>
        <item m="1" x="3767"/>
        <item m="1" x="3768"/>
        <item m="1" x="4676"/>
        <item m="1" x="3769"/>
        <item m="1" x="5232"/>
        <item m="1" x="5233"/>
        <item m="1" x="4677"/>
        <item m="1" x="4510"/>
        <item m="1" x="5480"/>
        <item m="1" x="4678"/>
        <item m="1" x="3770"/>
        <item m="1" x="4511"/>
        <item m="1" x="4679"/>
        <item m="1" x="4680"/>
        <item m="1" x="4681"/>
        <item m="1" x="3771"/>
        <item m="1" x="5234"/>
        <item m="1" x="3772"/>
        <item m="1" x="5235"/>
        <item m="1" x="5019"/>
        <item m="1" x="4230"/>
        <item m="1" x="4231"/>
        <item m="1" x="6014"/>
        <item m="1" x="4065"/>
        <item m="1" x="4232"/>
        <item m="1" x="4682"/>
        <item m="1" x="4512"/>
        <item m="1" x="4066"/>
        <item m="1" x="4683"/>
        <item m="1" x="4824"/>
        <item m="1" x="4513"/>
        <item m="1" x="4067"/>
        <item m="1" x="4233"/>
        <item m="1" x="4234"/>
        <item m="1" x="4514"/>
        <item m="1" x="3773"/>
        <item m="1" x="4515"/>
        <item m="1" x="4516"/>
        <item m="1" x="4684"/>
        <item m="1" x="3774"/>
        <item m="1" x="4825"/>
        <item m="1" x="3775"/>
        <item m="1" x="4235"/>
        <item m="1" x="5020"/>
        <item m="1" x="4068"/>
        <item m="1" x="4236"/>
        <item m="1" x="4237"/>
        <item m="1" x="6359"/>
        <item m="1" x="4517"/>
        <item m="1" x="4238"/>
        <item m="1" x="4069"/>
        <item m="1" x="3776"/>
        <item m="1" x="4239"/>
        <item m="1" x="4070"/>
        <item m="1" x="4826"/>
        <item m="1" x="4827"/>
        <item m="1" x="4240"/>
        <item m="1" x="4518"/>
        <item m="1" x="4519"/>
        <item m="1" x="5236"/>
        <item m="1" x="4241"/>
        <item m="1" x="3777"/>
        <item m="1" x="4520"/>
        <item m="1" x="6015"/>
        <item m="1" x="4242"/>
        <item m="1" x="4071"/>
        <item m="1" x="4521"/>
        <item m="1" x="4243"/>
        <item m="1" x="4244"/>
        <item m="1" x="4522"/>
        <item m="1" x="3778"/>
        <item m="1" x="4072"/>
        <item m="1" x="4245"/>
        <item m="1" x="3779"/>
        <item m="1" x="4523"/>
        <item m="1" x="5237"/>
        <item m="1" x="3780"/>
        <item m="1" x="3781"/>
        <item m="1" x="4246"/>
        <item m="1" x="4247"/>
        <item m="1" x="5731"/>
        <item m="1" x="5576"/>
        <item m="1" x="5481"/>
        <item m="1" x="4248"/>
        <item m="1" x="3782"/>
        <item m="1" x="5061"/>
        <item m="1" x="3783"/>
        <item m="1" x="4249"/>
        <item m="1" x="4073"/>
        <item m="1" x="5577"/>
        <item m="1" x="4524"/>
        <item m="1" x="4828"/>
        <item m="1" x="4074"/>
        <item m="1" x="6016"/>
        <item m="1" x="3784"/>
        <item m="1" x="4250"/>
        <item m="1" x="4075"/>
        <item m="1" x="3401"/>
        <item m="1" x="3785"/>
        <item m="1" x="5075"/>
        <item m="1" x="4039"/>
        <item m="1" x="2768"/>
        <item m="1" x="3594"/>
        <item m="1" x="3288"/>
        <item m="1" x="3289"/>
        <item m="1" x="3290"/>
        <item m="1" x="3291"/>
        <item m="1" x="3292"/>
        <item m="1" x="5295"/>
        <item m="1" x="3294"/>
        <item m="1" x="3600"/>
        <item m="1" x="6222"/>
        <item m="1" x="2519"/>
        <item m="1" x="5083"/>
        <item m="1" x="3300"/>
        <item m="1" x="2522"/>
        <item x="272"/>
        <item m="1" x="5768"/>
        <item m="1" x="5312"/>
        <item m="1" x="4722"/>
        <item m="1" x="5322"/>
        <item m="1" x="3482"/>
        <item m="1" x="6228"/>
        <item m="1" x="6229"/>
        <item m="1" x="6230"/>
        <item m="1" x="6231"/>
        <item m="1" x="6232"/>
        <item m="1" x="5090"/>
        <item m="1" x="5091"/>
        <item m="1" x="5092"/>
        <item m="1" x="5093"/>
        <item m="1" x="5094"/>
        <item m="1" x="5095"/>
        <item m="1" x="6245"/>
        <item m="1" x="6246"/>
        <item m="1" x="6247"/>
        <item m="1" x="6248"/>
        <item m="1" x="3637"/>
        <item m="1" x="6254"/>
        <item m="1" x="4924"/>
        <item m="1" x="5827"/>
        <item m="1" x="5828"/>
        <item m="1" x="5829"/>
        <item m="1" x="5830"/>
        <item m="1" x="5831"/>
        <item m="1" x="5832"/>
        <item m="1" x="5835"/>
        <item m="1" x="5836"/>
        <item m="1" x="4408"/>
        <item m="1" x="4414"/>
        <item x="537"/>
        <item m="1" x="4763"/>
        <item m="1" x="6296"/>
        <item m="1" x="6297"/>
        <item m="1" x="5414"/>
        <item m="1" x="5909"/>
        <item m="1" x="4772"/>
        <item m="1" x="5967"/>
        <item m="1" x="5186"/>
        <item m="1" x="5187"/>
        <item m="1" x="4791"/>
        <item m="1" x="4218"/>
        <item m="1" x="4489"/>
        <item m="1" x="2626"/>
        <item m="1" x="5238"/>
        <item m="1" x="4525"/>
        <item m="1" x="4076"/>
        <item m="1" x="4526"/>
        <item m="1" x="3786"/>
        <item m="1" x="4077"/>
        <item m="1" x="5578"/>
        <item m="1" x="5732"/>
        <item x="745"/>
        <item m="1" x="5482"/>
        <item m="1" x="4078"/>
        <item m="1" x="4527"/>
        <item m="1" x="6017"/>
        <item m="1" x="2860"/>
        <item m="1" x="4079"/>
        <item m="1" x="2395"/>
        <item m="1" x="3518"/>
        <item m="1" x="4529"/>
        <item m="1" x="4251"/>
        <item m="1" x="3787"/>
        <item m="1" x="3201"/>
        <item m="1" x="3788"/>
        <item m="1" x="5239"/>
        <item m="1" x="4532"/>
        <item m="1" x="4081"/>
        <item m="1" x="4533"/>
        <item m="1" x="3790"/>
        <item m="1" x="3791"/>
        <item m="1" x="3792"/>
        <item x="753"/>
        <item m="1" x="3793"/>
        <item m="1" x="4082"/>
        <item m="1" x="3794"/>
        <item x="754"/>
        <item m="1" x="4534"/>
        <item m="1" x="5021"/>
        <item m="1" x="5240"/>
        <item m="1" x="6360"/>
        <item m="1" x="2864"/>
        <item m="1" x="4252"/>
        <item x="760"/>
        <item x="761"/>
        <item m="1" x="3795"/>
        <item m="1" x="3796"/>
        <item m="1" x="4535"/>
        <item m="1" x="4253"/>
        <item m="1" x="3798"/>
        <item x="765"/>
        <item m="1" x="5484"/>
        <item m="1" x="4536"/>
        <item m="1" x="4083"/>
        <item x="767"/>
        <item x="771"/>
        <item m="1" x="4084"/>
        <item x="772"/>
        <item m="1" x="4085"/>
        <item x="773"/>
        <item x="774"/>
        <item m="1" x="3799"/>
        <item x="776"/>
        <item m="1" x="4537"/>
        <item m="1" x="4538"/>
        <item m="1" x="4539"/>
        <item m="1" x="6018"/>
        <item m="1" x="4541"/>
        <item m="1" x="3800"/>
        <item m="1" x="3801"/>
        <item m="1" x="4542"/>
        <item m="1" x="4543"/>
        <item m="1" x="6209"/>
        <item m="1" x="3802"/>
        <item m="1" x="4086"/>
        <item m="1" x="3803"/>
        <item m="1" x="5579"/>
        <item m="1" x="3804"/>
        <item m="1" x="3805"/>
        <item m="1" x="4544"/>
        <item m="1" x="5580"/>
        <item m="1" x="3806"/>
        <item m="1" x="3807"/>
        <item m="1" x="4545"/>
        <item m="1" x="6019"/>
        <item m="1" x="4546"/>
        <item m="1" x="3808"/>
        <item m="1" x="3809"/>
        <item m="1" x="3810"/>
        <item m="1" x="4087"/>
        <item m="1" x="3811"/>
        <item m="1" x="4548"/>
        <item m="1" x="3812"/>
        <item m="1" x="3813"/>
        <item m="1" x="3814"/>
        <item m="1" x="3815"/>
        <item m="1" x="3816"/>
        <item m="1" x="3818"/>
        <item x="12"/>
        <item m="1" x="5273"/>
        <item x="29"/>
        <item x="34"/>
        <item x="39"/>
        <item x="98"/>
        <item x="108"/>
        <item m="1" x="3276"/>
        <item m="1" x="2767"/>
        <item x="145"/>
        <item x="146"/>
        <item x="149"/>
        <item m="1" x="3593"/>
        <item m="1" x="5587"/>
        <item m="1" x="3281"/>
        <item m="1" x="2512"/>
        <item x="175"/>
        <item m="1" x="4870"/>
        <item m="1" x="4871"/>
        <item m="1" x="2344"/>
        <item m="1" x="4325"/>
        <item x="204"/>
        <item m="1" x="2773"/>
        <item m="1" x="3295"/>
        <item m="1" x="3296"/>
        <item m="1" x="2774"/>
        <item m="1" x="3297"/>
        <item m="1" x="5592"/>
        <item m="1" x="3298"/>
        <item m="1" x="5760"/>
        <item x="240"/>
        <item x="241"/>
        <item m="1" x="3299"/>
        <item m="1" x="3605"/>
        <item m="1" x="3301"/>
        <item m="1" x="3104"/>
        <item m="1" x="5770"/>
        <item x="308"/>
        <item x="309"/>
        <item m="1" x="3617"/>
        <item x="320"/>
        <item m="1" x="3619"/>
        <item x="335"/>
        <item m="1" x="2353"/>
        <item x="345"/>
        <item m="1" x="5780"/>
        <item m="1" x="4349"/>
        <item m="1" x="4350"/>
        <item m="1" x="4351"/>
        <item m="1" x="3626"/>
        <item x="376"/>
        <item x="377"/>
        <item m="1" x="2542"/>
        <item m="1" x="4366"/>
        <item m="1" x="2948"/>
        <item m="1" x="4045"/>
        <item m="1" x="2949"/>
        <item m="1" x="4047"/>
        <item m="1" x="4374"/>
        <item m="1" x="4375"/>
        <item x="450"/>
        <item m="1" x="2825"/>
        <item x="479"/>
        <item m="1" x="4624"/>
        <item m="1" x="4625"/>
        <item m="1" x="4626"/>
        <item m="1" x="4627"/>
        <item m="1" x="4409"/>
        <item m="1" x="4410"/>
        <item m="1" x="4169"/>
        <item m="1" x="2962"/>
        <item m="1" x="3374"/>
        <item x="563"/>
        <item m="1" x="5426"/>
        <item m="1" x="4456"/>
        <item m="1" x="5698"/>
        <item m="1" x="4457"/>
        <item m="1" x="2595"/>
        <item m="1" x="2600"/>
        <item m="1" x="2373"/>
        <item m="1" x="2375"/>
        <item m="1" x="4638"/>
        <item m="1" x="4639"/>
        <item m="1" x="4640"/>
        <item m="1" x="4641"/>
        <item m="1" x="4642"/>
        <item m="1" x="2377"/>
        <item m="1" x="4464"/>
        <item m="1" x="4465"/>
        <item m="1" x="4206"/>
        <item m="1" x="2379"/>
        <item m="1" x="4209"/>
        <item m="1" x="2382"/>
        <item x="628"/>
        <item m="1" x="3696"/>
        <item m="1" x="3697"/>
        <item m="1" x="3698"/>
        <item m="1" x="5975"/>
        <item x="641"/>
        <item m="1" x="5978"/>
        <item m="1" x="3701"/>
        <item m="1" x="6157"/>
        <item m="1" x="5979"/>
        <item m="1" x="3702"/>
        <item m="1" x="3703"/>
        <item m="1" x="3704"/>
        <item m="1" x="3705"/>
        <item m="1" x="3706"/>
        <item m="1" x="6158"/>
        <item m="1" x="6159"/>
        <item m="1" x="4054"/>
        <item m="1" x="6162"/>
        <item m="1" x="3715"/>
        <item m="1" x="3716"/>
        <item m="1" x="3511"/>
        <item m="1" x="3390"/>
        <item m="1" x="3718"/>
        <item m="1" x="3719"/>
        <item m="1" x="5057"/>
        <item x="677"/>
        <item x="678"/>
        <item x="679"/>
        <item x="680"/>
        <item x="681"/>
        <item m="1" x="3391"/>
        <item m="1" x="3513"/>
        <item m="1" x="2613"/>
        <item m="1" x="3393"/>
        <item x="703"/>
        <item m="1" x="2997"/>
        <item x="706"/>
        <item m="1" x="2998"/>
        <item m="1" x="2618"/>
        <item m="1" x="2619"/>
        <item m="1" x="2620"/>
        <item m="1" x="2999"/>
        <item x="711"/>
        <item x="714"/>
        <item x="715"/>
        <item m="1" x="3395"/>
        <item m="1" x="3396"/>
        <item m="1" x="2390"/>
        <item x="716"/>
        <item m="1" x="3397"/>
        <item x="717"/>
        <item m="1" x="3000"/>
        <item x="721"/>
        <item x="723"/>
        <item m="1" x="3001"/>
        <item m="1" x="2859"/>
        <item m="1" x="2625"/>
        <item m="1" x="3398"/>
        <item x="730"/>
        <item x="732"/>
        <item x="733"/>
        <item m="1" x="3399"/>
        <item x="735"/>
        <item x="736"/>
        <item m="1" x="4056"/>
        <item x="743"/>
        <item m="1" x="4057"/>
        <item m="1" x="4058"/>
        <item m="1" x="4059"/>
        <item m="1" x="2394"/>
        <item m="1" x="4528"/>
        <item x="746"/>
        <item x="747"/>
        <item m="1" x="2396"/>
        <item m="1" x="4530"/>
        <item m="1" x="4531"/>
        <item m="1" x="2862"/>
        <item m="1" x="2863"/>
        <item x="751"/>
        <item m="1" x="2631"/>
        <item x="752"/>
        <item x="755"/>
        <item x="757"/>
        <item m="1" x="2633"/>
        <item x="758"/>
        <item x="759"/>
        <item x="762"/>
        <item x="763"/>
        <item x="764"/>
        <item m="1" x="2865"/>
        <item m="1" x="5483"/>
        <item x="769"/>
        <item x="770"/>
        <item m="1" x="3403"/>
        <item x="775"/>
        <item x="777"/>
        <item x="778"/>
        <item x="779"/>
        <item x="781"/>
        <item m="1" x="4540"/>
        <item x="782"/>
        <item m="1" x="3817"/>
        <item x="783"/>
        <item m="1" x="3404"/>
        <item x="784"/>
        <item m="1" x="4829"/>
        <item x="785"/>
        <item m="1" x="2399"/>
        <item x="786"/>
        <item m="1" x="3204"/>
        <item m="1" x="2400"/>
        <item x="787"/>
        <item m="1" x="4685"/>
        <item m="1" x="5022"/>
        <item m="1" x="3205"/>
        <item m="1" x="2401"/>
        <item m="1" x="4549"/>
        <item m="1" x="4550"/>
        <item m="1" x="3819"/>
        <item m="1" x="3004"/>
        <item m="1" x="4551"/>
        <item m="1" x="4552"/>
        <item m="1" x="6020"/>
        <item x="790"/>
        <item m="1" x="4553"/>
        <item m="1" x="3523"/>
        <item m="1" x="6021"/>
        <item m="1" x="3820"/>
        <item m="1" x="3524"/>
        <item m="1" x="5062"/>
        <item m="1" x="3525"/>
        <item m="1" x="5243"/>
        <item m="1" x="5244"/>
        <item m="1" x="6022"/>
        <item m="1" x="2867"/>
        <item m="1" x="4255"/>
        <item x="791"/>
        <item x="792"/>
        <item m="1" x="3207"/>
        <item x="793"/>
        <item x="794"/>
        <item m="1" x="4557"/>
        <item m="1" x="3821"/>
        <item m="1" x="2868"/>
        <item m="1" x="2402"/>
        <item x="795"/>
        <item m="1" x="3822"/>
        <item m="1" x="4256"/>
        <item m="1" x="2869"/>
        <item m="1" x="3526"/>
        <item x="796"/>
        <item m="1" x="4088"/>
        <item x="797"/>
        <item m="1" x="2403"/>
        <item m="1" x="2870"/>
        <item x="798"/>
        <item m="1" x="3406"/>
        <item m="1" x="3527"/>
        <item x="799"/>
        <item m="1" x="4559"/>
        <item x="800"/>
        <item x="802"/>
        <item x="803"/>
        <item m="1" x="3824"/>
        <item m="1" x="3528"/>
        <item x="804"/>
        <item m="1" x="3529"/>
        <item m="1" x="2871"/>
        <item m="1" x="5245"/>
        <item x="807"/>
        <item m="1" x="4257"/>
        <item m="1" x="3530"/>
        <item m="1" x="3578"/>
        <item m="1" x="2764"/>
        <item m="1" x="3588"/>
        <item m="1" x="3592"/>
        <item m="1" x="3473"/>
        <item m="1" x="5762"/>
        <item m="1" x="5311"/>
        <item m="1" x="5771"/>
        <item m="1" x="5772"/>
        <item m="1" x="5775"/>
        <item m="1" x="5313"/>
        <item m="1" x="5776"/>
        <item m="1" x="5316"/>
        <item m="1" x="4042"/>
        <item m="1" x="4905"/>
        <item m="1" x="3623"/>
        <item m="1" x="4727"/>
        <item m="1" x="4728"/>
        <item m="1" x="4729"/>
        <item m="1" x="4731"/>
        <item m="1" x="4376"/>
        <item m="1" x="2961"/>
        <item x="528"/>
        <item m="1" x="4421"/>
        <item m="1" x="4422"/>
        <item m="1" x="5140"/>
        <item m="1" x="3200"/>
        <item m="1" x="4555"/>
        <item m="1" x="4556"/>
        <item m="1" x="4558"/>
        <item m="1" x="5246"/>
        <item x="809"/>
        <item m="1" x="3208"/>
        <item m="1" x="4561"/>
        <item m="1" x="4564"/>
        <item m="1" x="4565"/>
        <item m="1" x="3005"/>
        <item m="1" x="3826"/>
        <item m="1" x="3209"/>
        <item x="810"/>
        <item m="1" x="3531"/>
        <item m="1" x="3829"/>
        <item m="1" x="3532"/>
        <item m="1" x="4568"/>
        <item m="1" x="5733"/>
        <item x="820"/>
        <item m="1" x="3211"/>
        <item m="1" x="3831"/>
        <item x="825"/>
        <item m="1" x="4258"/>
        <item m="1" x="4259"/>
        <item m="1" x="4569"/>
        <item m="1" x="3832"/>
        <item m="1" x="5486"/>
        <item m="1" x="3533"/>
        <item m="1" x="3534"/>
        <item m="1" x="3212"/>
        <item m="1" x="3535"/>
        <item m="1" x="5487"/>
        <item m="1" x="4570"/>
        <item m="1" x="5488"/>
        <item m="1" x="3834"/>
        <item x="832"/>
        <item x="833"/>
        <item m="1" x="4571"/>
        <item m="1" x="3835"/>
        <item m="1" x="3836"/>
        <item m="1" x="3837"/>
        <item m="1" x="4572"/>
        <item m="1" x="4573"/>
        <item m="1" x="4260"/>
        <item m="1" x="4574"/>
        <item m="1" x="4261"/>
        <item m="1" x="5249"/>
        <item m="1" x="3838"/>
        <item m="1" x="4094"/>
        <item m="1" x="4262"/>
        <item m="1" x="4575"/>
        <item m="1" x="5024"/>
        <item m="1" x="4095"/>
        <item m="1" x="4096"/>
        <item m="1" x="4263"/>
        <item m="1" x="3839"/>
        <item m="1" x="4097"/>
        <item m="1" x="3840"/>
        <item m="1" x="4264"/>
        <item m="1" x="4265"/>
        <item m="1" x="5250"/>
        <item m="1" x="4098"/>
        <item m="1" x="4099"/>
        <item m="1" x="5025"/>
        <item m="1" x="3841"/>
        <item m="1" x="4836"/>
        <item m="1" x="4837"/>
        <item m="1" x="4576"/>
        <item m="1" x="4577"/>
        <item m="1" x="4578"/>
        <item m="1" x="3842"/>
        <item m="1" x="3843"/>
        <item m="1" x="4100"/>
        <item m="1" x="3844"/>
        <item m="1" x="4579"/>
        <item m="1" x="3845"/>
        <item m="1" x="3846"/>
        <item m="1" x="3847"/>
        <item m="1" x="3848"/>
        <item m="1" x="3849"/>
        <item m="1" x="4266"/>
        <item m="1" x="4580"/>
        <item m="1" x="3850"/>
        <item m="1" x="3851"/>
        <item m="1" x="3852"/>
        <item m="1" x="3853"/>
        <item m="1" x="2641"/>
        <item m="1" x="3854"/>
        <item m="1" x="4581"/>
        <item x="835"/>
        <item m="1" x="4101"/>
        <item m="1" x="4102"/>
        <item m="1" x="6023"/>
        <item m="1" x="3855"/>
        <item m="1" x="4582"/>
        <item m="1" x="3856"/>
        <item m="1" x="4267"/>
        <item m="1" x="4268"/>
        <item m="1" x="3857"/>
        <item m="1" x="3858"/>
        <item m="1" x="4269"/>
        <item m="1" x="3859"/>
        <item m="1" x="3860"/>
        <item m="1" x="3861"/>
        <item m="1" x="3862"/>
        <item m="1" x="4103"/>
        <item m="1" x="4270"/>
        <item m="1" x="3863"/>
        <item m="1" x="3865"/>
        <item m="1" x="4104"/>
        <item m="1" x="4583"/>
        <item m="1" x="3866"/>
        <item m="1" x="4271"/>
        <item m="1" x="4584"/>
        <item m="1" x="4585"/>
        <item m="1" x="3867"/>
        <item m="1" x="4272"/>
        <item m="1" x="4105"/>
        <item m="1" x="4586"/>
        <item m="1" x="3868"/>
        <item m="1" x="3869"/>
        <item m="1" x="4106"/>
        <item m="1" x="3870"/>
        <item m="1" x="3871"/>
        <item m="1" x="4273"/>
        <item m="1" x="3412"/>
        <item m="1" x="4587"/>
        <item m="1" x="3872"/>
        <item m="1" x="3873"/>
        <item m="1" x="3537"/>
        <item m="1" x="5493"/>
        <item m="1" x="3413"/>
        <item m="1" x="3874"/>
        <item m="1" x="4588"/>
        <item m="1" x="4299"/>
        <item m="1" x="3469"/>
        <item x="69"/>
        <item m="1" x="3273"/>
        <item m="1" x="4858"/>
        <item m="1" x="4859"/>
        <item x="89"/>
        <item x="117"/>
        <item m="1" x="4704"/>
        <item m="1" x="4129"/>
        <item m="1" x="4616"/>
        <item m="1" x="4705"/>
        <item m="1" x="4706"/>
        <item m="1" x="4318"/>
        <item m="1" x="4875"/>
        <item m="1" x="4876"/>
        <item m="1" x="4877"/>
        <item x="219"/>
        <item m="1" x="4887"/>
        <item m="1" x="3606"/>
        <item x="276"/>
        <item m="1" x="3305"/>
        <item x="299"/>
        <item m="1" x="3477"/>
        <item x="314"/>
        <item x="322"/>
        <item m="1" x="3340"/>
        <item m="1" x="4346"/>
        <item m="1" x="3480"/>
        <item m="1" x="5514"/>
        <item m="1" x="5515"/>
        <item m="1" x="4908"/>
        <item m="1" x="5324"/>
        <item x="384"/>
        <item m="1" x="2355"/>
        <item m="1" x="5330"/>
        <item m="1" x="5331"/>
        <item m="1" x="5520"/>
        <item m="1" x="4359"/>
        <item m="1" x="4730"/>
        <item m="1" x="4372"/>
        <item m="1" x="2553"/>
        <item m="1" x="3644"/>
        <item x="443"/>
        <item m="1" x="4736"/>
        <item x="527"/>
        <item m="1" x="3681"/>
        <item m="1" x="3383"/>
        <item m="1" x="3682"/>
        <item m="1" x="3385"/>
        <item m="1" x="4211"/>
        <item m="1" x="5565"/>
        <item m="1" x="5457"/>
        <item m="1" x="5458"/>
        <item m="1" x="5469"/>
        <item m="1" x="4997"/>
        <item m="1" x="5214"/>
        <item m="1" x="5215"/>
        <item m="1" x="3730"/>
        <item m="1" x="4654"/>
        <item m="1" x="3731"/>
        <item m="1" x="3002"/>
        <item m="1" x="3732"/>
        <item m="1" x="5729"/>
        <item m="1" x="3760"/>
        <item m="1" x="2629"/>
        <item m="1" x="4080"/>
        <item m="1" x="3789"/>
        <item m="1" x="3003"/>
        <item m="1" x="2397"/>
        <item m="1" x="2632"/>
        <item m="1" x="2398"/>
        <item m="1" x="4254"/>
        <item m="1" x="3202"/>
        <item m="1" x="3203"/>
        <item m="1" x="5241"/>
        <item m="1" x="5242"/>
        <item m="1" x="2634"/>
        <item m="1" x="5485"/>
        <item m="1" x="4554"/>
        <item m="1" x="3206"/>
        <item m="1" x="2636"/>
        <item m="1" x="4560"/>
        <item m="1" x="2637"/>
        <item m="1" x="4830"/>
        <item m="1" x="4562"/>
        <item m="1" x="3825"/>
        <item m="1" x="4566"/>
        <item m="1" x="3827"/>
        <item m="1" x="4567"/>
        <item m="1" x="3828"/>
        <item m="1" x="4831"/>
        <item m="1" x="4832"/>
        <item m="1" x="5247"/>
        <item m="1" x="4833"/>
        <item m="1" x="3210"/>
        <item m="1" x="5248"/>
        <item m="1" x="4834"/>
        <item m="1" x="4835"/>
        <item m="1" x="5023"/>
        <item m="1" x="2638"/>
        <item x="821"/>
        <item m="1" x="2413"/>
        <item m="1" x="2639"/>
        <item m="1" x="2640"/>
        <item m="1" x="3875"/>
        <item m="1" x="3414"/>
        <item x="837"/>
        <item m="1" x="3876"/>
        <item m="1" x="3877"/>
        <item m="1" x="3878"/>
        <item m="1" x="3879"/>
        <item m="1" x="3415"/>
        <item m="1" x="3416"/>
        <item m="1" x="3880"/>
        <item m="1" x="3417"/>
        <item m="1" x="3538"/>
        <item m="1" x="3881"/>
        <item m="1" x="5251"/>
        <item m="1" x="4839"/>
        <item m="1" x="5252"/>
        <item m="1" x="5494"/>
        <item m="1" x="5254"/>
        <item x="845"/>
        <item m="1" x="3882"/>
        <item m="1" x="3419"/>
        <item m="1" x="5495"/>
        <item m="1" x="3214"/>
        <item x="851"/>
        <item x="852"/>
        <item m="1" x="5734"/>
        <item m="1" x="3420"/>
        <item m="1" x="3883"/>
        <item m="1" x="3421"/>
        <item x="854"/>
        <item m="1" x="2876"/>
        <item m="1" x="3215"/>
        <item m="1" x="3541"/>
        <item x="857"/>
        <item m="1" x="5496"/>
        <item m="1" x="4841"/>
        <item m="1" x="2421"/>
        <item m="1" x="4294"/>
        <item x="19"/>
        <item m="1" x="2918"/>
        <item m="1" x="3073"/>
        <item x="62"/>
        <item x="80"/>
        <item x="97"/>
        <item m="1" x="3077"/>
        <item x="123"/>
        <item m="1" x="3471"/>
        <item m="1" x="3472"/>
        <item m="1" x="2338"/>
        <item m="1" x="2339"/>
        <item m="1" x="3082"/>
        <item x="171"/>
        <item m="1" x="2770"/>
        <item m="1" x="3089"/>
        <item x="184"/>
        <item m="1" x="4323"/>
        <item m="1" x="2517"/>
        <item m="1" x="5300"/>
        <item x="230"/>
        <item x="234"/>
        <item x="235"/>
        <item m="1" x="2777"/>
        <item x="277"/>
        <item x="301"/>
        <item m="1" x="2348"/>
        <item m="1" x="2349"/>
        <item m="1" x="4718"/>
        <item x="371"/>
        <item x="374"/>
        <item m="1" x="4357"/>
        <item m="1" x="3118"/>
        <item x="409"/>
        <item x="427"/>
        <item x="434"/>
        <item m="1" x="2950"/>
        <item m="1" x="5528"/>
        <item m="1" x="5529"/>
        <item m="1" x="4048"/>
        <item x="457"/>
        <item m="1" x="3367"/>
        <item x="471"/>
        <item x="472"/>
        <item x="473"/>
        <item m="1" x="3370"/>
        <item m="1" x="4959"/>
        <item m="1" x="5542"/>
        <item m="1" x="3170"/>
        <item m="1" x="4988"/>
        <item x="801"/>
        <item m="1" x="2406"/>
        <item m="1" x="2407"/>
        <item x="805"/>
        <item x="806"/>
        <item x="808"/>
        <item m="1" x="3407"/>
        <item m="1" x="2409"/>
        <item m="1" x="2410"/>
        <item x="811"/>
        <item m="1" x="2873"/>
        <item x="817"/>
        <item x="818"/>
        <item m="1" x="2411"/>
        <item x="822"/>
        <item x="823"/>
        <item x="828"/>
        <item m="1" x="2414"/>
        <item x="829"/>
        <item m="1" x="2415"/>
        <item m="1" x="2874"/>
        <item m="1" x="2875"/>
        <item m="1" x="2416"/>
        <item x="830"/>
        <item m="1" x="2417"/>
        <item m="1" x="2418"/>
        <item m="1" x="5026"/>
        <item m="1" x="5027"/>
        <item m="1" x="5028"/>
        <item m="1" x="5029"/>
        <item m="1" x="5030"/>
        <item m="1" x="5031"/>
        <item m="1" x="5032"/>
        <item m="1" x="4107"/>
        <item x="839"/>
        <item m="1" x="4838"/>
        <item x="840"/>
        <item x="841"/>
        <item m="1" x="3539"/>
        <item x="842"/>
        <item x="843"/>
        <item m="1" x="4840"/>
        <item m="1" x="5253"/>
        <item x="844"/>
        <item m="1" x="3418"/>
        <item m="1" x="5255"/>
        <item m="1" x="3009"/>
        <item m="1" x="2420"/>
        <item m="1" x="5256"/>
        <item m="1" x="2643"/>
        <item x="853"/>
        <item m="1" x="4108"/>
        <item x="855"/>
        <item m="1" x="3540"/>
        <item x="858"/>
        <item m="1" x="5033"/>
        <item m="1" x="3885"/>
        <item x="862"/>
        <item m="1" x="3422"/>
        <item m="1" x="3216"/>
        <item m="1" x="2877"/>
        <item x="863"/>
        <item m="1" x="3217"/>
        <item m="1" x="3886"/>
        <item m="1" x="3887"/>
        <item m="1" x="3218"/>
        <item m="1" x="4589"/>
        <item m="1" x="3542"/>
        <item x="869"/>
        <item m="1" x="3888"/>
        <item m="1" x="3889"/>
        <item m="1" x="4686"/>
        <item m="1" x="3890"/>
        <item m="1" x="4590"/>
        <item x="870"/>
        <item m="1" x="3891"/>
        <item x="871"/>
        <item m="1" x="3892"/>
        <item x="872"/>
        <item m="1" x="3893"/>
        <item m="1" x="3894"/>
        <item m="1" x="4687"/>
        <item m="1" x="5497"/>
        <item m="1" x="3895"/>
        <item m="1" x="3544"/>
        <item m="1" x="3219"/>
        <item m="1" x="2644"/>
        <item m="1" x="3896"/>
        <item m="1" x="5498"/>
        <item m="1" x="3897"/>
        <item x="877"/>
        <item m="1" x="3545"/>
        <item m="1" x="3898"/>
        <item m="1" x="3899"/>
        <item m="1" x="3900"/>
        <item m="1" x="3010"/>
        <item m="1" x="3220"/>
        <item m="1" x="3901"/>
        <item m="1" x="3902"/>
        <item m="1" x="3903"/>
        <item m="1" x="3904"/>
        <item m="1" x="3905"/>
        <item m="1" x="5034"/>
        <item m="1" x="3906"/>
        <item m="1" x="3423"/>
        <item x="879"/>
        <item m="1" x="3907"/>
        <item x="880"/>
        <item m="1" x="3908"/>
        <item m="1" x="2645"/>
        <item x="882"/>
        <item m="1" x="3910"/>
        <item m="1" x="5063"/>
        <item m="1" x="5257"/>
        <item m="1" x="3424"/>
        <item m="1" x="3546"/>
        <item m="1" x="3011"/>
        <item m="1" x="2646"/>
        <item x="883"/>
        <item m="1" x="2647"/>
        <item m="1" x="3547"/>
        <item m="1" x="4591"/>
        <item m="1" x="3425"/>
        <item x="884"/>
        <item m="1" x="3548"/>
        <item x="886"/>
        <item m="1" x="2648"/>
        <item m="1" x="4274"/>
        <item m="1" x="3549"/>
        <item m="1" x="4688"/>
        <item m="1" x="3912"/>
        <item m="1" x="3913"/>
        <item m="1" x="4275"/>
        <item m="1" x="3550"/>
        <item m="1" x="3914"/>
        <item m="1" x="3426"/>
        <item m="1" x="3551"/>
        <item m="1" x="4842"/>
        <item m="1" x="3552"/>
        <item m="1" x="3013"/>
        <item m="1" x="3427"/>
        <item m="1" x="3014"/>
        <item m="1" x="3915"/>
        <item m="1" x="3916"/>
        <item m="1" x="4592"/>
        <item m="1" x="3917"/>
        <item m="1" x="3918"/>
        <item m="1" x="3919"/>
        <item m="1" x="4593"/>
        <item m="1" x="3920"/>
        <item m="1" x="5581"/>
        <item m="1" x="3921"/>
        <item m="1" x="3922"/>
        <item m="1" x="4276"/>
        <item m="1" x="3923"/>
        <item m="1" x="3924"/>
        <item m="1" x="3925"/>
        <item m="1" x="3926"/>
        <item m="1" x="3927"/>
        <item m="1" x="3553"/>
        <item m="1" x="3221"/>
        <item x="892"/>
        <item m="1" x="3928"/>
        <item m="1" x="3932"/>
        <item m="1" x="3015"/>
        <item m="1" x="3222"/>
        <item m="1" x="2425"/>
        <item m="1" x="3935"/>
        <item m="1" x="3554"/>
        <item m="1" x="3939"/>
        <item m="1" x="4277"/>
        <item m="1" x="4278"/>
        <item x="905"/>
        <item m="1" x="4279"/>
        <item x="906"/>
        <item m="1" x="3430"/>
        <item x="908"/>
        <item m="1" x="3945"/>
        <item m="1" x="3946"/>
        <item x="910"/>
        <item m="1" x="3016"/>
        <item m="1" x="3949"/>
        <item m="1" x="3950"/>
        <item x="912"/>
        <item x="913"/>
        <item m="1" x="4843"/>
        <item m="1" x="3431"/>
        <item m="1" x="3017"/>
        <item x="917"/>
        <item m="1" x="5263"/>
        <item m="1" x="3953"/>
        <item m="1" x="4844"/>
        <item x="922"/>
        <item m="1" x="3956"/>
        <item m="1" x="3958"/>
        <item m="1" x="4702"/>
        <item x="115"/>
        <item m="1" x="5286"/>
        <item m="1" x="2341"/>
        <item m="1" x="4328"/>
        <item m="1" x="2347"/>
        <item m="1" x="5082"/>
        <item x="262"/>
        <item m="1" x="5308"/>
        <item m="1" x="5309"/>
        <item m="1" x="3338"/>
        <item m="1" x="5315"/>
        <item m="1" x="5321"/>
        <item m="1" x="3481"/>
        <item x="393"/>
        <item m="1" x="5338"/>
        <item m="1" x="3353"/>
        <item x="452"/>
        <item x="460"/>
        <item x="461"/>
        <item x="463"/>
        <item x="464"/>
        <item x="478"/>
        <item x="503"/>
        <item m="1" x="3661"/>
        <item m="1" x="5051"/>
        <item m="1" x="3389"/>
        <item m="1" x="2861"/>
        <item m="1" x="4547"/>
        <item x="789"/>
        <item m="1" x="2404"/>
        <item m="1" x="2405"/>
        <item m="1" x="2872"/>
        <item m="1" x="2408"/>
        <item m="1" x="4563"/>
        <item m="1" x="3830"/>
        <item m="1" x="2412"/>
        <item x="824"/>
        <item x="826"/>
        <item m="1" x="3409"/>
        <item m="1" x="3410"/>
        <item m="1" x="3833"/>
        <item m="1" x="5489"/>
        <item m="1" x="5490"/>
        <item m="1" x="5491"/>
        <item m="1" x="5492"/>
        <item m="1" x="2419"/>
        <item x="846"/>
        <item x="847"/>
        <item x="849"/>
        <item x="856"/>
        <item x="860"/>
        <item x="861"/>
        <item x="864"/>
        <item x="866"/>
        <item x="867"/>
        <item x="873"/>
        <item m="1" x="3543"/>
        <item x="881"/>
        <item x="889"/>
        <item x="890"/>
        <item m="1" x="3931"/>
        <item m="1" x="5258"/>
        <item x="1220"/>
        <item m="1" x="4594"/>
        <item m="1" x="5064"/>
        <item m="1" x="5065"/>
        <item m="1" x="5259"/>
        <item m="1" x="3938"/>
        <item m="1" x="3429"/>
        <item m="1" x="5260"/>
        <item x="901"/>
        <item m="1" x="5261"/>
        <item m="1" x="5066"/>
        <item m="1" x="5262"/>
        <item x="907"/>
        <item m="1" x="5067"/>
        <item x="911"/>
        <item m="1" x="4109"/>
        <item m="1" x="3952"/>
        <item m="1" x="5068"/>
        <item x="919"/>
        <item x="920"/>
        <item m="1" x="5035"/>
        <item m="1" x="4845"/>
        <item m="1" x="3955"/>
        <item m="1" x="3957"/>
        <item m="1" x="3959"/>
        <item m="1" x="5499"/>
        <item m="1" x="5264"/>
        <item m="1" x="3223"/>
        <item m="1" x="3018"/>
        <item m="1" x="5500"/>
        <item m="1" x="5069"/>
        <item m="1" x="3555"/>
        <item m="1" x="3960"/>
        <item m="1" x="3961"/>
        <item m="1" x="2879"/>
        <item m="1" x="3020"/>
        <item m="1" x="4595"/>
        <item m="1" x="3224"/>
        <item m="1" x="3963"/>
        <item m="1" x="3021"/>
        <item m="1" x="3964"/>
        <item m="1" x="4596"/>
        <item m="1" x="3022"/>
        <item m="1" x="2652"/>
        <item m="1" x="3966"/>
        <item x="938"/>
        <item m="1" x="3023"/>
        <item x="939"/>
        <item m="1" x="3971"/>
        <item m="1" x="5501"/>
        <item m="1" x="3974"/>
        <item m="1" x="3437"/>
        <item m="1" x="3975"/>
        <item m="1" x="3976"/>
        <item m="1" x="3025"/>
        <item m="1" x="3977"/>
        <item m="1" x="3978"/>
        <item m="1" x="3979"/>
        <item m="1" x="3438"/>
        <item m="1" x="3980"/>
        <item m="1" x="3026"/>
        <item m="1" x="3981"/>
        <item x="946"/>
        <item m="1" x="3440"/>
        <item m="1" x="3225"/>
        <item m="1" x="4598"/>
        <item m="1" x="4286"/>
        <item m="1" x="3226"/>
        <item m="1" x="3227"/>
        <item m="1" x="3228"/>
        <item m="1" x="3229"/>
        <item m="1" x="3027"/>
        <item m="1" x="3441"/>
        <item x="951"/>
        <item m="1" x="3442"/>
        <item x="952"/>
        <item x="32"/>
        <item m="1" x="3081"/>
        <item m="1" x="3093"/>
        <item m="1" x="4878"/>
        <item x="267"/>
        <item m="1" x="3604"/>
        <item m="1" x="3474"/>
        <item x="297"/>
        <item m="1" x="3335"/>
        <item m="1" x="3336"/>
        <item m="1" x="3337"/>
        <item x="326"/>
        <item m="1" x="2537"/>
        <item m="1" x="3341"/>
        <item m="1" x="3342"/>
        <item m="1" x="3345"/>
        <item m="1" x="3346"/>
        <item m="1" x="3347"/>
        <item m="1" x="3112"/>
        <item m="1" x="3348"/>
        <item m="1" x="3117"/>
        <item m="1" x="3630"/>
        <item m="1" x="3359"/>
        <item m="1" x="4388"/>
        <item x="474"/>
        <item m="1" x="3371"/>
        <item m="1" x="3683"/>
        <item m="1" x="4194"/>
        <item x="598"/>
        <item m="1" x="2606"/>
        <item m="1" x="2609"/>
        <item m="1" x="2610"/>
        <item m="1" x="3797"/>
        <item m="1" x="3408"/>
        <item m="1" x="3864"/>
        <item x="838"/>
        <item x="876"/>
        <item x="888"/>
        <item m="1" x="4280"/>
        <item m="1" x="3962"/>
        <item x="948"/>
        <item x="949"/>
        <item x="950"/>
        <item m="1" x="2880"/>
        <item m="1" x="3985"/>
        <item m="1" x="3986"/>
        <item m="1" x="2428"/>
        <item x="966"/>
        <item x="967"/>
        <item m="1" x="3987"/>
        <item x="972"/>
        <item m="1" x="2658"/>
        <item x="974"/>
        <item m="1" x="3556"/>
        <item x="975"/>
        <item m="1" x="3990"/>
        <item m="1" x="3557"/>
        <item m="1" x="4599"/>
        <item m="1" x="4287"/>
        <item m="1" x="3993"/>
        <item x="981"/>
        <item m="1" x="2659"/>
        <item x="985"/>
        <item x="986"/>
        <item x="987"/>
        <item m="1" x="2660"/>
        <item m="1" x="2662"/>
        <item m="1" x="3996"/>
        <item m="1" x="2663"/>
        <item m="1" x="2665"/>
        <item m="1" x="2666"/>
        <item x="993"/>
        <item m="1" x="2667"/>
        <item m="1" x="2668"/>
        <item m="1" x="2669"/>
        <item m="1" x="2670"/>
        <item m="1" x="2671"/>
        <item x="996"/>
        <item m="1" x="2672"/>
        <item m="1" x="4691"/>
        <item m="1" x="4692"/>
        <item m="1" x="4693"/>
        <item m="1" x="4694"/>
        <item m="1" x="2674"/>
        <item m="1" x="2884"/>
        <item m="1" x="2675"/>
        <item x="1002"/>
        <item m="1" x="2676"/>
        <item x="1006"/>
        <item m="1" x="2677"/>
        <item m="1" x="2678"/>
        <item m="1" x="2430"/>
        <item x="1007"/>
        <item m="1" x="2679"/>
        <item m="1" x="3232"/>
        <item m="1" x="2680"/>
        <item x="1008"/>
        <item m="1" x="3029"/>
        <item m="1" x="2885"/>
        <item m="1" x="2681"/>
        <item m="1" x="4000"/>
        <item x="1015"/>
        <item m="1" x="4001"/>
        <item m="1" x="2886"/>
        <item m="1" x="3030"/>
        <item x="1022"/>
        <item m="1" x="4600"/>
        <item x="1023"/>
        <item m="1" x="2682"/>
        <item x="1026"/>
        <item x="1030"/>
        <item m="1" x="2887"/>
        <item m="1" x="4005"/>
        <item m="1" x="2685"/>
        <item m="1" x="3031"/>
        <item m="1" x="2686"/>
        <item m="1" x="2492"/>
        <item m="1" x="2760"/>
        <item x="33"/>
        <item m="1" x="2495"/>
        <item m="1" x="2496"/>
        <item m="1" x="4857"/>
        <item x="55"/>
        <item x="61"/>
        <item x="68"/>
        <item x="76"/>
        <item m="1" x="2922"/>
        <item m="1" x="4862"/>
        <item x="119"/>
        <item x="150"/>
        <item x="154"/>
        <item x="156"/>
        <item x="157"/>
        <item x="161"/>
        <item x="163"/>
        <item m="1" x="2309"/>
        <item x="193"/>
        <item m="1" x="2520"/>
        <item x="229"/>
        <item m="1" x="4888"/>
        <item x="249"/>
        <item x="252"/>
        <item x="253"/>
        <item m="1" x="4892"/>
        <item x="259"/>
        <item m="1" x="4895"/>
        <item x="268"/>
        <item m="1" x="5042"/>
        <item m="1" x="4897"/>
        <item m="1" x="4898"/>
        <item m="1" x="4340"/>
        <item m="1" x="4140"/>
        <item m="1" x="2350"/>
        <item x="347"/>
        <item m="1" x="4907"/>
        <item m="1" x="2540"/>
        <item x="368"/>
        <item m="1" x="3351"/>
        <item m="1" x="3628"/>
        <item m="1" x="3486"/>
        <item m="1" x="3487"/>
        <item m="1" x="3488"/>
        <item m="1" x="3489"/>
        <item x="405"/>
        <item m="1" x="3640"/>
        <item m="1" x="3361"/>
        <item x="458"/>
        <item x="480"/>
        <item x="497"/>
        <item m="1" x="3143"/>
        <item m="1" x="4758"/>
        <item x="547"/>
        <item m="1" x="4960"/>
        <item x="565"/>
        <item m="1" x="5050"/>
        <item x="568"/>
        <item x="612"/>
        <item m="1" x="3388"/>
        <item x="615"/>
        <item m="1" x="4985"/>
        <item m="1" x="4800"/>
        <item m="1" x="4214"/>
        <item m="1" x="4809"/>
        <item m="1" x="4216"/>
        <item x="727"/>
        <item m="1" x="2630"/>
        <item m="1" x="3006"/>
        <item m="1" x="4089"/>
        <item m="1" x="4090"/>
        <item m="1" x="4091"/>
        <item m="1" x="4092"/>
        <item x="812"/>
        <item m="1" x="4093"/>
        <item m="1" x="3007"/>
        <item x="836"/>
        <item m="1" x="3008"/>
        <item x="848"/>
        <item x="850"/>
        <item m="1" x="3884"/>
        <item x="865"/>
        <item x="868"/>
        <item x="874"/>
        <item x="878"/>
        <item m="1" x="3909"/>
        <item m="1" x="3911"/>
        <item m="1" x="2649"/>
        <item x="893"/>
        <item m="1" x="3929"/>
        <item m="1" x="3930"/>
        <item x="894"/>
        <item m="1" x="3933"/>
        <item m="1" x="3934"/>
        <item x="895"/>
        <item m="1" x="3936"/>
        <item m="1" x="3937"/>
        <item x="898"/>
        <item m="1" x="3940"/>
        <item x="899"/>
        <item x="900"/>
        <item m="1" x="3941"/>
        <item x="902"/>
        <item x="903"/>
        <item x="904"/>
        <item m="1" x="3942"/>
        <item m="1" x="3943"/>
        <item m="1" x="3944"/>
        <item x="909"/>
        <item m="1" x="3947"/>
        <item m="1" x="3948"/>
        <item x="914"/>
        <item m="1" x="3951"/>
        <item x="915"/>
        <item x="916"/>
        <item x="918"/>
        <item x="921"/>
        <item m="1" x="2650"/>
        <item m="1" x="3954"/>
        <item x="923"/>
        <item x="924"/>
        <item x="926"/>
        <item x="927"/>
        <item x="928"/>
        <item x="929"/>
        <item x="931"/>
        <item x="934"/>
        <item x="937"/>
        <item x="940"/>
        <item m="1" x="3024"/>
        <item m="1" x="3970"/>
        <item m="1" x="3973"/>
        <item x="944"/>
        <item x="945"/>
        <item x="947"/>
        <item m="1" x="3983"/>
        <item m="1" x="2881"/>
        <item m="1" x="2882"/>
        <item m="1" x="2883"/>
        <item x="954"/>
        <item x="960"/>
        <item x="961"/>
        <item x="963"/>
        <item x="965"/>
        <item x="968"/>
        <item x="969"/>
        <item x="970"/>
        <item x="973"/>
        <item m="1" x="3989"/>
        <item x="977"/>
        <item x="978"/>
        <item m="1" x="3994"/>
        <item m="1" x="3995"/>
        <item x="980"/>
        <item x="983"/>
        <item x="984"/>
        <item x="988"/>
        <item x="990"/>
        <item m="1" x="2664"/>
        <item x="994"/>
        <item m="1" x="3028"/>
        <item x="998"/>
        <item x="999"/>
        <item x="1000"/>
        <item x="1001"/>
        <item x="1003"/>
        <item x="1004"/>
        <item x="1005"/>
        <item m="1" x="3997"/>
        <item m="1" x="3998"/>
        <item x="1010"/>
        <item m="1" x="3999"/>
        <item x="1016"/>
        <item x="1018"/>
        <item x="1019"/>
        <item m="1" x="4002"/>
        <item x="1020"/>
        <item x="1024"/>
        <item x="1025"/>
        <item m="1" x="4003"/>
        <item x="1028"/>
        <item x="1029"/>
        <item m="1" x="2683"/>
        <item m="1" x="4004"/>
        <item m="1" x="4006"/>
        <item m="1" x="4007"/>
        <item x="1036"/>
        <item m="1" x="2687"/>
        <item m="1" x="3448"/>
        <item m="1" x="4848"/>
        <item x="1038"/>
        <item m="1" x="2688"/>
        <item x="1039"/>
        <item m="1" x="2888"/>
        <item m="1" x="2689"/>
        <item x="1043"/>
        <item m="1" x="3237"/>
        <item x="1045"/>
        <item m="1" x="2889"/>
        <item m="1" x="3238"/>
        <item m="1" x="3239"/>
        <item x="1046"/>
        <item m="1" x="4008"/>
        <item m="1" x="2690"/>
        <item x="1047"/>
        <item m="1" x="2890"/>
        <item m="1" x="2891"/>
        <item m="1" x="4601"/>
        <item m="1" x="2691"/>
        <item m="1" x="3032"/>
        <item m="1" x="4849"/>
        <item x="1051"/>
        <item m="1" x="4010"/>
        <item m="1" x="3449"/>
        <item x="1055"/>
        <item m="1" x="3242"/>
        <item m="1" x="2692"/>
        <item m="1" x="5037"/>
        <item m="1" x="2892"/>
        <item m="1" x="2893"/>
        <item m="1" x="3243"/>
        <item m="1" x="2434"/>
        <item x="7"/>
        <item x="1056"/>
        <item m="1" x="4011"/>
        <item x="1057"/>
        <item m="1" x="4113"/>
        <item m="1" x="2435"/>
        <item m="1" x="2436"/>
        <item m="1" x="4114"/>
        <item m="1" x="4850"/>
        <item x="1060"/>
        <item m="1" x="2438"/>
        <item m="1" x="2439"/>
        <item x="1062"/>
        <item m="1" x="2440"/>
        <item x="1063"/>
        <item m="1" x="2441"/>
        <item m="1" x="3450"/>
        <item x="1066"/>
        <item m="1" x="3033"/>
        <item x="1067"/>
        <item m="1" x="3034"/>
        <item x="1068"/>
        <item m="1" x="3035"/>
        <item x="1069"/>
        <item m="1" x="2694"/>
        <item m="1" x="3036"/>
        <item m="1" x="2894"/>
        <item m="1" x="2695"/>
        <item x="1070"/>
        <item m="1" x="4015"/>
        <item m="1" x="4852"/>
        <item m="1" x="2442"/>
        <item x="1072"/>
        <item x="1073"/>
        <item x="1075"/>
        <item x="1077"/>
        <item x="1078"/>
        <item m="1" x="2696"/>
        <item m="1" x="3037"/>
        <item x="1079"/>
        <item m="1" x="4016"/>
        <item m="1" x="2443"/>
        <item x="1084"/>
        <item x="57"/>
        <item x="124"/>
        <item m="1" x="4874"/>
        <item m="1" x="4879"/>
        <item m="1" x="4880"/>
        <item m="1" x="3475"/>
        <item m="1" x="2533"/>
        <item m="1" x="2534"/>
        <item x="341"/>
        <item m="1" x="4389"/>
        <item m="1" x="3503"/>
        <item m="1" x="3504"/>
        <item m="1" x="2651"/>
        <item m="1" x="4281"/>
        <item m="1" x="4282"/>
        <item m="1" x="3019"/>
        <item x="932"/>
        <item m="1" x="2878"/>
        <item m="1" x="4283"/>
        <item m="1" x="4284"/>
        <item m="1" x="4285"/>
        <item m="1" x="3965"/>
        <item m="1" x="3967"/>
        <item m="1" x="2426"/>
        <item m="1" x="3968"/>
        <item m="1" x="4597"/>
        <item m="1" x="3969"/>
        <item m="1" x="3972"/>
        <item m="1" x="3982"/>
        <item x="953"/>
        <item m="1" x="2654"/>
        <item x="964"/>
        <item m="1" x="2655"/>
        <item m="1" x="2656"/>
        <item m="1" x="2657"/>
        <item x="971"/>
        <item x="976"/>
        <item m="1" x="3991"/>
        <item x="979"/>
        <item m="1" x="2661"/>
        <item m="1" x="3230"/>
        <item m="1" x="5036"/>
        <item m="1" x="3231"/>
        <item m="1" x="4846"/>
        <item x="1009"/>
        <item m="1" x="4847"/>
        <item x="1012"/>
        <item x="1027"/>
        <item m="1" x="3233"/>
        <item m="1" x="2684"/>
        <item m="1" x="3234"/>
        <item m="1" x="3235"/>
        <item m="1" x="3236"/>
        <item m="1" x="4112"/>
        <item m="1" x="3240"/>
        <item x="1052"/>
        <item m="1" x="2431"/>
        <item m="1" x="2432"/>
        <item x="1053"/>
        <item m="1" x="3241"/>
        <item x="1059"/>
        <item m="1" x="4012"/>
        <item m="1" x="2437"/>
        <item m="1" x="4013"/>
        <item m="1" x="2693"/>
        <item m="1" x="4014"/>
        <item x="1076"/>
        <item x="1081"/>
        <item m="1" x="4853"/>
        <item x="1083"/>
        <item m="1" x="4854"/>
        <item m="1" x="2895"/>
        <item m="1" x="2896"/>
        <item x="1086"/>
        <item x="1089"/>
        <item x="1090"/>
        <item m="1" x="2897"/>
        <item m="1" x="3039"/>
        <item m="1" x="2898"/>
        <item m="1" x="2899"/>
        <item m="1" x="5038"/>
        <item m="1" x="3040"/>
        <item m="1" x="4288"/>
        <item m="1" x="2444"/>
        <item m="1" x="3041"/>
        <item m="1" x="3244"/>
        <item m="1" x="3245"/>
        <item m="1" x="3042"/>
        <item m="1" x="2697"/>
        <item x="1094"/>
        <item m="1" x="3246"/>
        <item m="1" x="3043"/>
        <item m="1" x="2445"/>
        <item m="1" x="3451"/>
        <item m="1" x="4115"/>
        <item m="1" x="2446"/>
        <item m="1" x="2447"/>
        <item m="1" x="2900"/>
        <item m="1" x="3044"/>
        <item x="1104"/>
        <item m="1" x="2449"/>
        <item m="1" x="3045"/>
        <item x="1106"/>
        <item m="1" x="2450"/>
        <item m="1" x="2451"/>
        <item m="1" x="2452"/>
        <item m="1" x="2453"/>
        <item x="0"/>
        <item x="17"/>
        <item m="1" x="2493"/>
        <item m="1" x="2494"/>
        <item x="25"/>
        <item x="27"/>
        <item m="1" x="2329"/>
        <item x="49"/>
        <item x="53"/>
        <item x="95"/>
        <item m="1" x="3589"/>
        <item x="109"/>
        <item x="116"/>
        <item x="158"/>
        <item m="1" x="2342"/>
        <item m="1" x="3597"/>
        <item m="1" x="3598"/>
        <item m="1" x="4327"/>
        <item x="209"/>
        <item m="1" x="2931"/>
        <item x="224"/>
        <item x="225"/>
        <item x="233"/>
        <item m="1" x="3601"/>
        <item m="1" x="3602"/>
        <item x="243"/>
        <item x="245"/>
        <item x="255"/>
        <item x="260"/>
        <item x="265"/>
        <item x="278"/>
        <item x="280"/>
        <item m="1" x="4714"/>
        <item m="1" x="2530"/>
        <item m="1" x="3333"/>
        <item x="318"/>
        <item m="1" x="3478"/>
        <item m="1" x="4344"/>
        <item m="1" x="3622"/>
        <item m="1" x="4348"/>
        <item x="359"/>
        <item x="365"/>
        <item x="367"/>
        <item m="1" x="4354"/>
        <item m="1" x="4355"/>
        <item m="1" x="4358"/>
        <item m="1" x="4146"/>
        <item x="428"/>
        <item m="1" x="3641"/>
        <item m="1" x="2357"/>
        <item x="437"/>
        <item m="1" x="3648"/>
        <item x="445"/>
        <item m="1" x="3129"/>
        <item m="1" x="3365"/>
        <item m="1" x="2362"/>
        <item m="1" x="2565"/>
        <item m="1" x="4761"/>
        <item x="552"/>
        <item m="1" x="4765"/>
        <item x="561"/>
        <item x="585"/>
        <item x="586"/>
        <item x="587"/>
        <item x="589"/>
        <item x="595"/>
        <item m="1" x="4788"/>
        <item m="1" x="3392"/>
        <item x="693"/>
        <item m="1" x="4483"/>
        <item m="1" x="4492"/>
        <item m="1" x="2627"/>
        <item x="925"/>
        <item m="1" x="3432"/>
        <item m="1" x="3433"/>
        <item m="1" x="3434"/>
        <item x="935"/>
        <item m="1" x="4110"/>
        <item m="1" x="3435"/>
        <item m="1" x="3436"/>
        <item m="1" x="2653"/>
        <item m="1" x="2427"/>
        <item m="1" x="3439"/>
        <item x="955"/>
        <item x="956"/>
        <item m="1" x="4689"/>
        <item m="1" x="4690"/>
        <item m="1" x="3984"/>
        <item x="957"/>
        <item x="958"/>
        <item x="959"/>
        <item m="1" x="3443"/>
        <item m="1" x="3444"/>
        <item m="1" x="3988"/>
        <item m="1" x="3992"/>
        <item x="982"/>
        <item x="989"/>
        <item x="991"/>
        <item x="992"/>
        <item m="1" x="2429"/>
        <item x="995"/>
        <item m="1" x="3445"/>
        <item m="1" x="2673"/>
        <item x="997"/>
        <item m="1" x="3446"/>
        <item m="1" x="3447"/>
        <item x="1011"/>
        <item x="1014"/>
        <item x="1021"/>
        <item x="1031"/>
        <item x="1032"/>
        <item x="1034"/>
        <item x="1035"/>
        <item x="1037"/>
        <item x="1040"/>
        <item x="1041"/>
        <item x="1042"/>
        <item x="1044"/>
        <item x="1054"/>
        <item x="1058"/>
        <item x="1061"/>
        <item x="1064"/>
        <item x="1065"/>
        <item m="1" x="4851"/>
        <item x="1074"/>
        <item m="1" x="3038"/>
        <item x="1087"/>
        <item x="1091"/>
        <item x="1093"/>
        <item x="1096"/>
        <item x="1097"/>
        <item x="1098"/>
        <item x="1099"/>
        <item x="1101"/>
        <item x="1102"/>
        <item x="1105"/>
        <item x="1107"/>
        <item m="1" x="2454"/>
        <item x="1109"/>
        <item m="1" x="4018"/>
        <item x="1111"/>
        <item m="1" x="3559"/>
        <item x="1112"/>
        <item x="1113"/>
        <item x="1114"/>
        <item m="1" x="4602"/>
        <item m="1" x="2455"/>
        <item m="1" x="2315"/>
        <item m="1" x="2698"/>
        <item x="1118"/>
        <item m="1" x="2316"/>
        <item x="1119"/>
        <item m="1" x="2699"/>
        <item x="1120"/>
        <item m="1" x="4289"/>
        <item m="1" x="2700"/>
        <item m="1" x="2701"/>
        <item x="1125"/>
        <item m="1" x="2456"/>
        <item x="1126"/>
        <item x="1127"/>
        <item m="1" x="2702"/>
        <item x="1129"/>
        <item m="1" x="2703"/>
        <item m="1" x="2704"/>
        <item m="1" x="2705"/>
        <item x="1133"/>
        <item x="1135"/>
        <item m="1" x="3046"/>
        <item x="1138"/>
        <item m="1" x="2706"/>
        <item m="1" x="2901"/>
        <item m="1" x="2708"/>
        <item x="1141"/>
        <item x="1142"/>
        <item x="1143"/>
        <item m="1" x="2459"/>
        <item m="1" x="2710"/>
        <item x="1146"/>
        <item x="1147"/>
        <item m="1" x="2711"/>
        <item m="1" x="2712"/>
        <item m="1" x="2713"/>
        <item m="1" x="2317"/>
        <item m="1" x="3248"/>
        <item m="1" x="2318"/>
        <item m="1" x="2714"/>
        <item x="1153"/>
        <item m="1" x="2319"/>
        <item m="1" x="2715"/>
        <item m="1" x="2460"/>
        <item x="1156"/>
        <item m="1" x="2716"/>
        <item m="1" x="2320"/>
        <item x="1158"/>
        <item x="1159"/>
        <item m="1" x="2321"/>
        <item x="1160"/>
        <item x="1161"/>
        <item x="1162"/>
        <item x="1163"/>
        <item x="1167"/>
        <item x="1168"/>
        <item x="1170"/>
        <item x="1171"/>
        <item m="1" x="4855"/>
        <item m="1" x="2462"/>
        <item x="1174"/>
        <item x="1178"/>
        <item x="1179"/>
        <item m="1" x="2717"/>
        <item m="1" x="3249"/>
        <item m="1" x="4608"/>
        <item x="20"/>
        <item x="28"/>
        <item x="30"/>
        <item x="43"/>
        <item x="92"/>
        <item m="1" x="2769"/>
        <item m="1" x="4316"/>
        <item x="188"/>
        <item x="189"/>
        <item x="194"/>
        <item m="1" x="4330"/>
        <item x="275"/>
        <item x="300"/>
        <item x="334"/>
        <item m="1" x="4619"/>
        <item m="1" x="4352"/>
        <item m="1" x="3116"/>
        <item x="397"/>
        <item x="400"/>
        <item x="411"/>
        <item x="412"/>
        <item m="1" x="2793"/>
        <item m="1" x="2551"/>
        <item m="1" x="3649"/>
        <item m="1" x="3650"/>
        <item x="454"/>
        <item x="455"/>
        <item m="1" x="2963"/>
        <item m="1" x="3376"/>
        <item x="548"/>
        <item m="1" x="2566"/>
        <item x="590"/>
        <item x="593"/>
        <item m="1" x="4200"/>
        <item x="645"/>
        <item x="658"/>
        <item x="1050"/>
        <item x="1082"/>
        <item x="1085"/>
        <item x="1088"/>
        <item x="1095"/>
        <item x="1100"/>
        <item m="1" x="4017"/>
        <item x="1103"/>
        <item m="1" x="2448"/>
        <item x="1108"/>
        <item x="1110"/>
        <item x="1116"/>
        <item x="1117"/>
        <item x="1121"/>
        <item x="1123"/>
        <item x="1124"/>
        <item x="1130"/>
        <item x="1134"/>
        <item x="1136"/>
        <item m="1" x="2709"/>
        <item x="1154"/>
        <item x="1155"/>
        <item x="1165"/>
        <item x="1172"/>
        <item x="1176"/>
        <item m="1" x="4290"/>
        <item x="1180"/>
        <item x="1181"/>
        <item x="1182"/>
        <item x="1183"/>
        <item x="1185"/>
        <item x="1186"/>
        <item x="1188"/>
        <item x="1189"/>
        <item x="1190"/>
        <item x="1192"/>
        <item m="1" x="3047"/>
        <item x="1193"/>
        <item m="1" x="2902"/>
        <item m="1" x="3455"/>
        <item x="1194"/>
        <item m="1" x="4020"/>
        <item x="1195"/>
        <item m="1" x="2719"/>
        <item x="1196"/>
        <item m="1" x="2720"/>
        <item m="1" x="3254"/>
        <item m="1" x="3048"/>
        <item x="1197"/>
        <item m="1" x="2903"/>
        <item m="1" x="3049"/>
        <item x="1198"/>
        <item x="1200"/>
        <item x="1201"/>
        <item x="1202"/>
        <item x="1204"/>
        <item x="1205"/>
        <item m="1" x="4021"/>
        <item x="1209"/>
        <item m="1" x="2464"/>
        <item m="1" x="2904"/>
        <item x="1210"/>
        <item x="1219"/>
        <item x="1221"/>
        <item x="1223"/>
        <item m="1" x="2465"/>
        <item x="1224"/>
        <item x="1225"/>
        <item x="1226"/>
        <item m="1" x="3050"/>
        <item x="1227"/>
        <item x="1228"/>
        <item m="1" x="3051"/>
        <item x="1230"/>
        <item x="1231"/>
        <item m="1" x="4022"/>
        <item m="1" x="4023"/>
        <item x="1233"/>
        <item x="1234"/>
        <item x="1235"/>
        <item x="1236"/>
        <item x="1237"/>
        <item x="1239"/>
        <item m="1" x="3052"/>
        <item x="1242"/>
        <item x="1243"/>
        <item x="1244"/>
        <item x="1246"/>
        <item m="1" x="2466"/>
        <item x="1247"/>
        <item m="1" x="4024"/>
        <item x="1249"/>
        <item x="1250"/>
        <item x="1251"/>
        <item x="1252"/>
        <item m="1" x="3053"/>
        <item x="1254"/>
        <item x="1256"/>
        <item m="1" x="4025"/>
        <item x="1257"/>
        <item m="1" x="2467"/>
        <item x="1258"/>
        <item x="1261"/>
        <item x="1262"/>
        <item m="1" x="4027"/>
        <item x="1264"/>
        <item m="1" x="3583"/>
        <item m="1" x="3584"/>
        <item m="1" x="4132"/>
        <item x="305"/>
        <item x="328"/>
        <item x="348"/>
        <item x="406"/>
        <item x="408"/>
        <item x="449"/>
        <item m="1" x="3651"/>
        <item m="1" x="2563"/>
        <item m="1" x="3707"/>
        <item m="1" x="4603"/>
        <item m="1" x="4604"/>
        <item m="1" x="3247"/>
        <item m="1" x="4605"/>
        <item m="1" x="4606"/>
        <item m="1" x="4607"/>
        <item m="1" x="2707"/>
        <item x="1139"/>
        <item m="1" x="2457"/>
        <item m="1" x="2458"/>
        <item x="1145"/>
        <item x="1148"/>
        <item x="1157"/>
        <item m="1" x="2461"/>
        <item m="1" x="4019"/>
        <item x="1175"/>
        <item m="1" x="3250"/>
        <item m="1" x="3251"/>
        <item m="1" x="3252"/>
        <item m="1" x="3253"/>
        <item x="1199"/>
        <item x="1208"/>
        <item m="1" x="4291"/>
        <item m="1" x="3255"/>
        <item m="1" x="4292"/>
        <item x="1253"/>
        <item m="1" x="4293"/>
        <item m="1" x="4026"/>
        <item m="1" x="3256"/>
        <item m="1" x="2905"/>
        <item m="1" x="4028"/>
        <item m="1" x="4029"/>
        <item m="1" x="4609"/>
        <item m="1" x="2468"/>
        <item m="1" x="4030"/>
        <item m="1" x="2721"/>
        <item x="1269"/>
        <item m="1" x="4031"/>
        <item x="1270"/>
        <item x="1272"/>
        <item m="1" x="4032"/>
        <item m="1" x="2469"/>
        <item m="1" x="3055"/>
        <item x="1276"/>
        <item x="1278"/>
        <item x="1279"/>
        <item x="1281"/>
        <item m="1" x="2722"/>
        <item m="1" x="2723"/>
        <item m="1" x="2724"/>
        <item x="1284"/>
        <item m="1" x="2906"/>
        <item m="1" x="2470"/>
        <item m="1" x="2725"/>
        <item x="1287"/>
        <item m="1" x="2322"/>
        <item x="1294"/>
        <item x="1295"/>
        <item m="1" x="4610"/>
        <item x="1296"/>
        <item x="1297"/>
        <item m="1" x="2472"/>
        <item m="1" x="4611"/>
        <item x="1299"/>
        <item x="1301"/>
        <item m="1" x="2907"/>
        <item m="1" x="2726"/>
        <item m="1" x="4033"/>
        <item m="1" x="2473"/>
        <item m="1" x="3459"/>
        <item x="23"/>
        <item x="91"/>
        <item x="94"/>
        <item m="1" x="3275"/>
        <item x="147"/>
        <item x="164"/>
        <item m="1" x="2510"/>
        <item x="185"/>
        <item m="1" x="2345"/>
        <item x="207"/>
        <item x="162"/>
        <item m="1" x="3097"/>
        <item x="246"/>
        <item x="342"/>
        <item x="346"/>
        <item x="354"/>
        <item m="1" x="3113"/>
        <item x="362"/>
        <item x="380"/>
        <item m="1" x="2945"/>
        <item x="391"/>
        <item x="404"/>
        <item m="1" x="2548"/>
        <item m="1" x="2549"/>
        <item x="431"/>
        <item m="1" x="2557"/>
        <item x="524"/>
        <item m="1" x="3166"/>
        <item x="582"/>
        <item x="631"/>
        <item x="642"/>
        <item m="1" x="2628"/>
        <item x="750"/>
        <item m="1" x="3519"/>
        <item m="1" x="3521"/>
        <item m="1" x="3522"/>
        <item m="1" x="2635"/>
        <item m="1" x="3536"/>
        <item m="1" x="3428"/>
        <item m="1" x="4009"/>
        <item m="1" x="3452"/>
        <item x="1151"/>
        <item x="1169"/>
        <item x="1177"/>
        <item m="1" x="2718"/>
        <item x="1187"/>
        <item x="1191"/>
        <item x="1232"/>
        <item x="1240"/>
        <item x="1245"/>
        <item x="1248"/>
        <item x="1255"/>
        <item x="1298"/>
        <item x="1302"/>
        <item x="1317"/>
        <item x="1318"/>
        <item x="1319"/>
        <item x="1321"/>
        <item x="1322"/>
        <item x="1323"/>
        <item x="1329"/>
        <item m="1" x="3258"/>
        <item m="1" x="2730"/>
        <item m="1" x="2731"/>
        <item m="1" x="2732"/>
        <item x="1332"/>
        <item x="1333"/>
        <item x="1334"/>
        <item x="1336"/>
        <item x="1339"/>
        <item m="1" x="2733"/>
        <item m="1" x="2734"/>
        <item x="1342"/>
        <item m="1" x="4034"/>
        <item m="1" x="3056"/>
        <item x="1344"/>
        <item x="1345"/>
        <item x="1346"/>
        <item x="1351"/>
        <item x="1354"/>
        <item x="1357"/>
        <item x="1358"/>
        <item x="1360"/>
        <item x="1362"/>
        <item x="1363"/>
        <item m="1" x="3057"/>
        <item x="1364"/>
        <item x="1366"/>
        <item x="1367"/>
        <item x="1370"/>
        <item x="1372"/>
        <item m="1" x="3560"/>
        <item x="1375"/>
        <item x="1376"/>
        <item x="1377"/>
        <item x="1378"/>
        <item m="1" x="3058"/>
        <item x="1382"/>
        <item x="1384"/>
        <item m="1" x="3259"/>
        <item x="1385"/>
        <item x="1386"/>
        <item x="1387"/>
        <item m="1" x="2738"/>
        <item x="1391"/>
        <item x="1393"/>
        <item x="1394"/>
        <item x="1398"/>
        <item x="13"/>
        <item m="1" x="4035"/>
        <item x="65"/>
        <item m="1" x="3074"/>
        <item m="1" x="3075"/>
        <item m="1" x="3076"/>
        <item x="102"/>
        <item x="103"/>
        <item x="153"/>
        <item x="174"/>
        <item x="211"/>
        <item x="313"/>
        <item x="381"/>
        <item m="1" x="3627"/>
        <item x="415"/>
        <item x="435"/>
        <item x="459"/>
        <item x="603"/>
        <item m="1" x="2601"/>
        <item x="756"/>
        <item x="827"/>
        <item x="1122"/>
        <item m="1" x="3054"/>
        <item x="1277"/>
        <item x="1286"/>
        <item m="1" x="2471"/>
        <item m="1" x="3257"/>
        <item x="1305"/>
        <item x="1307"/>
        <item x="1308"/>
        <item x="1309"/>
        <item x="1310"/>
        <item x="1311"/>
        <item m="1" x="2727"/>
        <item x="1313"/>
        <item x="1314"/>
        <item x="1315"/>
        <item x="1316"/>
        <item x="1324"/>
        <item m="1" x="2474"/>
        <item x="1328"/>
        <item m="1" x="2728"/>
        <item m="1" x="2729"/>
        <item x="1337"/>
        <item x="1343"/>
        <item x="1349"/>
        <item m="1" x="4116"/>
        <item m="1" x="4117"/>
        <item x="1369"/>
        <item m="1" x="2735"/>
        <item m="1" x="4118"/>
        <item x="1374"/>
        <item x="1380"/>
        <item m="1" x="2736"/>
        <item x="1381"/>
        <item x="1383"/>
        <item m="1" x="2737"/>
        <item x="1396"/>
        <item x="1399"/>
        <item x="1400"/>
        <item x="1401"/>
        <item x="1402"/>
        <item x="1403"/>
        <item x="1404"/>
        <item x="1405"/>
        <item m="1" x="3460"/>
        <item m="1" x="2740"/>
        <item m="1" x="2908"/>
        <item x="1406"/>
        <item m="1" x="3260"/>
        <item x="1407"/>
        <item x="1408"/>
        <item x="1410"/>
        <item m="1" x="3261"/>
        <item m="1" x="3262"/>
        <item x="1411"/>
        <item m="1" x="3561"/>
        <item x="1412"/>
        <item x="1414"/>
        <item x="1415"/>
        <item x="1416"/>
        <item m="1" x="2741"/>
        <item x="1417"/>
        <item x="1418"/>
        <item x="1419"/>
        <item x="1420"/>
        <item m="1" x="3263"/>
        <item m="1" x="3264"/>
        <item x="1421"/>
        <item x="1423"/>
        <item x="1426"/>
        <item m="1" x="3059"/>
        <item x="1427"/>
        <item m="1" x="2742"/>
        <item x="1429"/>
        <item x="1432"/>
        <item x="1434"/>
        <item x="1435"/>
        <item x="1436"/>
        <item x="1437"/>
        <item m="1" x="3461"/>
        <item x="1439"/>
        <item m="1" x="2743"/>
        <item m="1" x="2909"/>
        <item m="1" x="2744"/>
        <item x="1446"/>
        <item x="1447"/>
        <item x="1449"/>
        <item m="1" x="2476"/>
        <item x="1450"/>
        <item x="1451"/>
        <item m="1" x="3265"/>
        <item m="1" x="3562"/>
        <item m="1" x="2477"/>
        <item x="1460"/>
        <item m="1" x="2478"/>
        <item x="1465"/>
        <item x="1466"/>
        <item x="8"/>
        <item x="83"/>
        <item x="85"/>
        <item x="87"/>
        <item m="1" x="3277"/>
        <item x="127"/>
        <item x="130"/>
        <item x="131"/>
        <item m="1" x="3283"/>
        <item m="1" x="3284"/>
        <item m="1" x="3286"/>
        <item m="1" x="3287"/>
        <item m="1" x="3086"/>
        <item x="190"/>
        <item m="1" x="3091"/>
        <item m="1" x="3092"/>
        <item m="1" x="3094"/>
        <item x="199"/>
        <item x="247"/>
        <item m="1" x="3607"/>
        <item m="1" x="3614"/>
        <item m="1" x="3615"/>
        <item m="1" x="3618"/>
        <item x="329"/>
        <item x="351"/>
        <item x="444"/>
        <item x="484"/>
        <item m="1" x="3660"/>
        <item x="566"/>
        <item m="1" x="3517"/>
        <item m="1" x="3520"/>
        <item x="1259"/>
        <item x="1260"/>
        <item x="1263"/>
        <item x="1265"/>
        <item x="1266"/>
        <item x="1267"/>
        <item x="1273"/>
        <item x="1274"/>
        <item x="1275"/>
        <item x="1280"/>
        <item x="1282"/>
        <item x="1288"/>
        <item x="1290"/>
        <item x="1292"/>
        <item x="1293"/>
        <item x="1300"/>
        <item x="1303"/>
        <item x="1304"/>
        <item x="1306"/>
        <item x="1312"/>
        <item x="1320"/>
        <item x="1326"/>
        <item x="1327"/>
        <item x="1330"/>
        <item x="1331"/>
        <item x="1340"/>
        <item x="1341"/>
        <item x="1348"/>
        <item x="1350"/>
        <item x="1353"/>
        <item x="1355"/>
        <item x="1356"/>
        <item x="1359"/>
        <item x="1361"/>
        <item x="1365"/>
        <item x="1368"/>
        <item x="1371"/>
        <item x="1388"/>
        <item x="1389"/>
        <item x="1390"/>
        <item m="1" x="2739"/>
        <item x="1392"/>
        <item x="1395"/>
        <item x="1397"/>
        <item x="1409"/>
        <item x="1413"/>
        <item x="1422"/>
        <item x="1424"/>
        <item x="1425"/>
        <item x="1428"/>
        <item x="1430"/>
        <item x="1438"/>
        <item x="1440"/>
        <item x="1441"/>
        <item x="1443"/>
        <item x="1444"/>
        <item x="1452"/>
        <item x="1453"/>
        <item x="1454"/>
        <item x="1455"/>
        <item x="1456"/>
        <item x="1457"/>
        <item x="1458"/>
        <item x="1459"/>
        <item x="1464"/>
        <item x="1467"/>
        <item x="1468"/>
        <item x="1469"/>
        <item x="1470"/>
        <item x="1472"/>
        <item x="1474"/>
        <item x="1477"/>
        <item x="1478"/>
        <item x="1479"/>
        <item x="1480"/>
        <item x="1481"/>
        <item x="1482"/>
        <item x="1483"/>
        <item x="1484"/>
        <item x="1485"/>
        <item x="1487"/>
        <item x="1488"/>
        <item x="1489"/>
        <item m="1" x="2481"/>
        <item x="1492"/>
        <item x="1497"/>
        <item x="1500"/>
        <item x="1502"/>
        <item x="1503"/>
        <item x="1504"/>
        <item x="1506"/>
        <item x="1508"/>
        <item x="1509"/>
        <item x="1512"/>
        <item x="1514"/>
        <item m="1" x="3060"/>
        <item m="1" x="3061"/>
        <item x="1523"/>
        <item m="1" x="2911"/>
        <item x="1525"/>
        <item x="1527"/>
        <item x="1528"/>
        <item x="1529"/>
        <item x="1530"/>
        <item x="1531"/>
        <item x="18"/>
        <item x="58"/>
        <item x="118"/>
        <item x="169"/>
        <item x="254"/>
        <item m="1" x="3102"/>
        <item x="294"/>
        <item x="307"/>
        <item x="319"/>
        <item m="1" x="3107"/>
        <item x="352"/>
        <item x="382"/>
        <item m="1" x="3484"/>
        <item m="1" x="3485"/>
        <item m="1" x="3490"/>
        <item m="1" x="3491"/>
        <item m="1" x="3492"/>
        <item m="1" x="3354"/>
        <item x="420"/>
        <item x="438"/>
        <item x="439"/>
        <item m="1" x="3124"/>
        <item m="1" x="3125"/>
        <item m="1" x="2555"/>
        <item m="1" x="2956"/>
        <item m="1" x="2957"/>
        <item m="1" x="3130"/>
        <item m="1" x="2832"/>
        <item x="513"/>
        <item x="526"/>
        <item x="599"/>
        <item x="722"/>
        <item x="748"/>
        <item m="1" x="2866"/>
        <item m="1" x="3411"/>
        <item x="834"/>
        <item m="1" x="3213"/>
        <item x="859"/>
        <item m="1" x="2422"/>
        <item m="1" x="2423"/>
        <item m="1" x="2424"/>
        <item m="1" x="3012"/>
        <item x="933"/>
        <item x="943"/>
        <item x="962"/>
        <item x="1013"/>
        <item x="1080"/>
        <item m="1" x="3558"/>
        <item x="1486"/>
        <item m="1" x="2749"/>
        <item m="1" x="3266"/>
        <item x="1532"/>
        <item m="1" x="3062"/>
        <item x="1537"/>
        <item m="1" x="2323"/>
        <item m="1" x="3063"/>
        <item x="1538"/>
        <item x="1539"/>
        <item x="1543"/>
        <item x="1552"/>
        <item x="1557"/>
        <item x="1558"/>
        <item x="1561"/>
        <item x="1564"/>
        <item x="1565"/>
        <item x="1566"/>
        <item x="1570"/>
        <item m="1" x="3462"/>
        <item x="1571"/>
        <item m="1" x="2750"/>
        <item x="1576"/>
        <item x="1577"/>
        <item x="1578"/>
        <item x="1579"/>
        <item x="1580"/>
        <item x="1581"/>
        <item x="1584"/>
        <item x="1587"/>
        <item x="1588"/>
        <item x="1593"/>
        <item x="1594"/>
        <item x="1595"/>
        <item m="1" x="3267"/>
        <item x="1596"/>
        <item x="1599"/>
        <item x="1600"/>
        <item x="1601"/>
        <item x="1603"/>
        <item x="1607"/>
        <item x="1609"/>
        <item m="1" x="3268"/>
        <item x="1610"/>
        <item m="1" x="3463"/>
        <item x="1612"/>
        <item x="1616"/>
        <item m="1" x="3066"/>
        <item x="1618"/>
        <item x="1619"/>
        <item x="1622"/>
        <item x="1623"/>
        <item x="1624"/>
        <item x="1625"/>
        <item x="1627"/>
        <item m="1" x="3563"/>
        <item x="1632"/>
        <item x="1635"/>
        <item m="1" x="3464"/>
        <item x="1636"/>
        <item x="1638"/>
        <item x="1639"/>
        <item m="1" x="3564"/>
        <item x="1643"/>
        <item m="1" x="3272"/>
        <item x="46"/>
        <item x="47"/>
        <item m="1" x="2919"/>
        <item x="71"/>
        <item x="84"/>
        <item x="86"/>
        <item x="105"/>
        <item x="110"/>
        <item x="122"/>
        <item m="1" x="2333"/>
        <item m="1" x="2334"/>
        <item x="165"/>
        <item x="166"/>
        <item x="168"/>
        <item x="176"/>
        <item x="191"/>
        <item m="1" x="3293"/>
        <item m="1" x="2930"/>
        <item x="220"/>
        <item x="221"/>
        <item x="222"/>
        <item x="223"/>
        <item x="226"/>
        <item x="227"/>
        <item x="228"/>
        <item x="232"/>
        <item x="238"/>
        <item x="251"/>
        <item x="279"/>
        <item x="284"/>
        <item x="304"/>
        <item x="312"/>
        <item m="1" x="3339"/>
        <item x="321"/>
        <item x="323"/>
        <item m="1" x="3106"/>
        <item m="1" x="3108"/>
        <item x="355"/>
        <item x="356"/>
        <item x="357"/>
        <item m="1" x="3114"/>
        <item x="364"/>
        <item x="379"/>
        <item m="1" x="2543"/>
        <item m="1" x="2544"/>
        <item m="1" x="2545"/>
        <item m="1" x="2546"/>
        <item x="394"/>
        <item x="395"/>
        <item x="396"/>
        <item x="401"/>
        <item x="402"/>
        <item x="407"/>
        <item x="417"/>
        <item x="418"/>
        <item x="422"/>
        <item x="423"/>
        <item m="1" x="2550"/>
        <item x="430"/>
        <item x="448"/>
        <item m="1" x="3364"/>
        <item x="465"/>
        <item x="485"/>
        <item x="490"/>
        <item x="505"/>
        <item x="522"/>
        <item x="569"/>
        <item x="734"/>
        <item m="1" x="3402"/>
        <item m="1" x="3405"/>
        <item x="875"/>
        <item x="885"/>
        <item x="887"/>
        <item x="891"/>
        <item x="1115"/>
        <item m="1" x="3453"/>
        <item x="1137"/>
        <item m="1" x="3454"/>
        <item x="1140"/>
        <item x="1164"/>
        <item x="1166"/>
        <item x="1173"/>
        <item x="1203"/>
        <item m="1" x="2463"/>
        <item x="1206"/>
        <item x="1207"/>
        <item x="1222"/>
        <item m="1" x="3456"/>
        <item m="1" x="3457"/>
        <item x="1238"/>
        <item m="1" x="3458"/>
        <item x="1271"/>
        <item x="1289"/>
        <item x="1325"/>
        <item x="1335"/>
        <item x="1338"/>
        <item m="1" x="2475"/>
        <item x="1347"/>
        <item x="1352"/>
        <item x="1373"/>
        <item x="1379"/>
        <item x="1431"/>
        <item x="1433"/>
        <item x="1442"/>
        <item x="1445"/>
        <item x="1448"/>
        <item x="1462"/>
        <item x="1463"/>
        <item x="1476"/>
        <item x="1491"/>
        <item x="1519"/>
        <item x="1547"/>
        <item x="1550"/>
        <item x="1551"/>
        <item x="1553"/>
        <item x="1556"/>
        <item x="1562"/>
        <item x="1574"/>
        <item x="1575"/>
        <item m="1" x="2483"/>
        <item m="1" x="3064"/>
        <item m="1" x="3065"/>
        <item x="1586"/>
        <item x="1597"/>
        <item x="1602"/>
        <item x="1605"/>
        <item x="1608"/>
        <item x="1613"/>
        <item x="1628"/>
        <item m="1" x="3067"/>
        <item x="1634"/>
        <item m="1" x="3068"/>
        <item m="1" x="3069"/>
        <item x="1641"/>
        <item x="1642"/>
        <item x="1644"/>
        <item x="1646"/>
        <item x="1647"/>
        <item x="1648"/>
        <item m="1" x="3070"/>
        <item x="1649"/>
        <item x="1650"/>
        <item x="1651"/>
        <item x="1652"/>
        <item x="1654"/>
        <item x="1656"/>
        <item x="1657"/>
        <item x="1660"/>
        <item x="1661"/>
        <item x="1662"/>
        <item x="1663"/>
        <item x="1664"/>
        <item m="1" x="2751"/>
        <item m="1" x="2485"/>
        <item m="1" x="2486"/>
        <item x="1666"/>
        <item m="1" x="2487"/>
        <item x="1668"/>
        <item x="1669"/>
        <item x="1671"/>
        <item x="1672"/>
        <item x="1673"/>
        <item m="1" x="2488"/>
        <item x="1675"/>
        <item x="1677"/>
        <item x="1678"/>
        <item x="1680"/>
        <item x="1681"/>
        <item x="1683"/>
        <item x="1686"/>
        <item x="1688"/>
        <item x="1690"/>
        <item m="1" x="3269"/>
        <item x="1691"/>
        <item x="1692"/>
        <item x="1693"/>
        <item x="1694"/>
        <item x="1695"/>
        <item x="1697"/>
        <item x="1698"/>
        <item m="1" x="2912"/>
        <item x="1699"/>
        <item x="1701"/>
        <item x="1702"/>
        <item x="1710"/>
        <item m="1" x="2761"/>
        <item x="50"/>
        <item x="60"/>
        <item x="93"/>
        <item x="111"/>
        <item x="125"/>
        <item x="134"/>
        <item x="135"/>
        <item x="173"/>
        <item x="198"/>
        <item x="200"/>
        <item x="201"/>
        <item x="218"/>
        <item x="244"/>
        <item m="1" x="2778"/>
        <item m="1" x="3103"/>
        <item x="302"/>
        <item x="339"/>
        <item x="414"/>
        <item x="416"/>
        <item x="533"/>
        <item x="557"/>
        <item m="1" x="2596"/>
        <item m="1" x="2597"/>
        <item m="1" x="2599"/>
        <item m="1" x="3199"/>
        <item x="725"/>
        <item x="739"/>
        <item x="831"/>
        <item x="897"/>
        <item x="930"/>
        <item x="942"/>
        <item x="1211"/>
        <item x="1212"/>
        <item x="1213"/>
        <item x="1214"/>
        <item x="1215"/>
        <item x="1216"/>
        <item x="1217"/>
        <item x="1218"/>
        <item x="1490"/>
        <item x="1494"/>
        <item m="1" x="2910"/>
        <item x="1498"/>
        <item x="1501"/>
        <item x="1505"/>
        <item x="1507"/>
        <item x="1511"/>
        <item x="1513"/>
        <item x="1515"/>
        <item x="1516"/>
        <item x="1517"/>
        <item x="1518"/>
        <item x="1520"/>
        <item x="1521"/>
        <item x="1522"/>
        <item x="1524"/>
        <item x="1534"/>
        <item x="1536"/>
        <item x="1541"/>
        <item x="1548"/>
        <item x="1554"/>
        <item x="1560"/>
        <item x="1568"/>
        <item x="1569"/>
        <item x="1572"/>
        <item x="1573"/>
        <item x="1582"/>
        <item x="1592"/>
        <item x="1598"/>
        <item x="1604"/>
        <item x="1606"/>
        <item x="1614"/>
        <item x="1615"/>
        <item x="1617"/>
        <item x="1620"/>
        <item x="1621"/>
        <item x="1629"/>
        <item x="1630"/>
        <item x="1631"/>
        <item x="1633"/>
        <item x="1645"/>
        <item x="1687"/>
        <item x="1696"/>
        <item x="1703"/>
        <item x="1704"/>
        <item x="1705"/>
        <item x="1706"/>
        <item x="1711"/>
        <item x="1712"/>
        <item x="1713"/>
        <item x="1714"/>
        <item x="1715"/>
        <item x="1717"/>
        <item x="1718"/>
        <item x="1719"/>
        <item x="1720"/>
        <item x="1721"/>
        <item x="1722"/>
        <item x="1723"/>
        <item x="1724"/>
        <item m="1" x="2752"/>
        <item x="1725"/>
        <item x="1726"/>
        <item x="1727"/>
        <item x="1728"/>
        <item x="1729"/>
        <item x="1733"/>
        <item x="1734"/>
        <item x="1735"/>
        <item x="1736"/>
        <item x="1737"/>
        <item x="1739"/>
        <item x="1740"/>
        <item x="1742"/>
        <item x="1743"/>
        <item x="1744"/>
        <item x="1745"/>
        <item x="1746"/>
        <item x="1747"/>
        <item x="1748"/>
        <item m="1" x="2753"/>
        <item x="1750"/>
        <item x="1751"/>
        <item x="1754"/>
        <item x="1756"/>
        <item x="1758"/>
        <item x="1759"/>
        <item x="1760"/>
        <item x="1761"/>
        <item m="1" x="3270"/>
        <item x="1762"/>
        <item x="1763"/>
        <item x="1765"/>
        <item x="1766"/>
        <item x="1767"/>
        <item x="1768"/>
        <item x="1769"/>
        <item x="1770"/>
        <item x="1771"/>
        <item x="1772"/>
        <item x="1773"/>
        <item x="1774"/>
        <item x="1776"/>
        <item x="1777"/>
        <item x="1778"/>
        <item x="1780"/>
        <item x="1784"/>
        <item x="1785"/>
        <item x="1786"/>
        <item x="1787"/>
        <item x="1788"/>
        <item x="1789"/>
        <item x="1791"/>
        <item x="1792"/>
        <item x="1793"/>
        <item x="1794"/>
        <item x="1795"/>
        <item x="1796"/>
        <item x="1797"/>
        <item x="1798"/>
        <item x="1799"/>
        <item x="1801"/>
        <item x="1802"/>
        <item x="1803"/>
        <item x="1804"/>
        <item x="1805"/>
        <item x="1806"/>
        <item x="1807"/>
        <item x="1808"/>
        <item x="1809"/>
        <item x="1811"/>
        <item x="1812"/>
        <item m="1" x="2754"/>
        <item x="1813"/>
        <item x="24"/>
        <item x="36"/>
        <item x="37"/>
        <item x="38"/>
        <item x="40"/>
        <item x="42"/>
        <item x="52"/>
        <item x="56"/>
        <item x="59"/>
        <item x="66"/>
        <item x="77"/>
        <item x="79"/>
        <item x="81"/>
        <item m="1" x="2330"/>
        <item x="104"/>
        <item x="113"/>
        <item x="114"/>
        <item x="120"/>
        <item x="128"/>
        <item x="159"/>
        <item x="160"/>
        <item x="177"/>
        <item x="181"/>
        <item x="186"/>
        <item x="192"/>
        <item m="1" x="2515"/>
        <item x="202"/>
        <item m="1" x="2516"/>
        <item m="1" x="2776"/>
        <item x="236"/>
        <item x="237"/>
        <item x="239"/>
        <item m="1" x="2779"/>
        <item m="1" x="2780"/>
        <item m="1" x="2781"/>
        <item x="263"/>
        <item m="1" x="2782"/>
        <item x="286"/>
        <item x="288"/>
        <item x="289"/>
        <item x="291"/>
        <item x="292"/>
        <item m="1" x="2784"/>
        <item m="1" x="2785"/>
        <item x="315"/>
        <item x="317"/>
        <item x="327"/>
        <item x="331"/>
        <item x="332"/>
        <item m="1" x="2788"/>
        <item x="358"/>
        <item x="360"/>
        <item x="361"/>
        <item x="366"/>
        <item x="369"/>
        <item x="373"/>
        <item x="385"/>
        <item x="386"/>
        <item x="388"/>
        <item x="389"/>
        <item x="390"/>
        <item x="398"/>
        <item x="413"/>
        <item x="419"/>
        <item x="440"/>
        <item x="446"/>
        <item x="451"/>
        <item x="466"/>
        <item m="1" x="2363"/>
        <item x="496"/>
        <item x="498"/>
        <item x="506"/>
        <item x="507"/>
        <item x="509"/>
        <item x="531"/>
        <item x="532"/>
        <item x="553"/>
        <item x="558"/>
        <item x="596"/>
        <item x="633"/>
        <item x="634"/>
        <item x="635"/>
        <item x="636"/>
        <item x="637"/>
        <item x="638"/>
        <item x="651"/>
        <item x="749"/>
        <item x="766"/>
        <item x="768"/>
        <item x="788"/>
        <item x="813"/>
        <item x="814"/>
        <item x="815"/>
        <item x="816"/>
        <item m="1" x="2642"/>
        <item x="896"/>
        <item x="1033"/>
        <item x="1152"/>
        <item x="1184"/>
        <item x="1471"/>
        <item x="1473"/>
        <item m="1" x="2745"/>
        <item m="1" x="2746"/>
        <item m="1" x="2479"/>
        <item m="1" x="2480"/>
        <item x="1493"/>
        <item m="1" x="2482"/>
        <item m="1" x="2747"/>
        <item x="1495"/>
        <item x="1496"/>
        <item m="1" x="2748"/>
        <item x="1499"/>
        <item x="1510"/>
        <item x="1526"/>
        <item x="1533"/>
        <item x="1535"/>
        <item x="1540"/>
        <item x="1542"/>
        <item x="1544"/>
        <item x="1545"/>
        <item x="1546"/>
        <item x="1549"/>
        <item x="1555"/>
        <item x="1559"/>
        <item x="1563"/>
        <item x="1567"/>
        <item x="1583"/>
        <item x="1585"/>
        <item x="1589"/>
        <item x="1590"/>
        <item x="1591"/>
        <item x="1611"/>
        <item x="1637"/>
        <item x="1640"/>
        <item x="1653"/>
        <item x="1655"/>
        <item x="1658"/>
        <item x="1659"/>
        <item m="1" x="2484"/>
        <item x="1665"/>
        <item x="1667"/>
        <item x="1670"/>
        <item x="1674"/>
        <item x="1676"/>
        <item x="1679"/>
        <item x="1684"/>
        <item x="1685"/>
        <item x="1689"/>
        <item x="1700"/>
        <item x="1707"/>
        <item x="1708"/>
        <item x="1709"/>
        <item x="1716"/>
        <item x="1730"/>
        <item x="1731"/>
        <item x="1732"/>
        <item x="1738"/>
        <item x="1741"/>
        <item x="1749"/>
        <item x="1752"/>
        <item x="1753"/>
        <item x="1764"/>
        <item m="1" x="2489"/>
        <item x="1775"/>
        <item m="1" x="3071"/>
        <item x="1779"/>
        <item x="1781"/>
        <item x="1782"/>
        <item x="1783"/>
        <item x="1790"/>
        <item x="1800"/>
        <item x="1810"/>
        <item x="1814"/>
        <item x="1815"/>
        <item x="1816"/>
        <item x="1817"/>
        <item x="1820"/>
        <item x="1823"/>
        <item x="1824"/>
        <item x="1825"/>
        <item x="1826"/>
        <item m="1" x="2755"/>
        <item x="1827"/>
        <item x="1828"/>
        <item x="1830"/>
        <item x="1831"/>
        <item x="1832"/>
        <item x="1834"/>
        <item x="1835"/>
        <item x="1836"/>
        <item x="1837"/>
        <item x="1838"/>
        <item x="1839"/>
        <item x="1841"/>
        <item x="1842"/>
        <item x="1843"/>
        <item x="1844"/>
        <item x="1845"/>
        <item x="1846"/>
        <item x="1847"/>
        <item x="1848"/>
        <item x="1850"/>
        <item x="1851"/>
        <item x="1852"/>
        <item x="1853"/>
        <item x="1855"/>
        <item x="1856"/>
        <item x="1857"/>
        <item x="1858"/>
        <item x="1859"/>
        <item x="1860"/>
        <item x="1861"/>
        <item x="1862"/>
        <item x="1864"/>
        <item x="1866"/>
        <item m="1" x="2756"/>
        <item x="1867"/>
        <item x="1868"/>
        <item x="1869"/>
        <item x="1870"/>
        <item x="1871"/>
        <item m="1" x="2490"/>
        <item x="1872"/>
        <item x="1873"/>
        <item x="1874"/>
        <item x="1875"/>
        <item x="1876"/>
        <item x="1878"/>
        <item x="1879"/>
        <item x="1880"/>
        <item x="1881"/>
        <item x="1882"/>
        <item x="1883"/>
        <item x="1885"/>
        <item x="1886"/>
        <item x="1887"/>
        <item x="1888"/>
        <item x="1889"/>
        <item x="1890"/>
        <item x="1891"/>
        <item x="1892"/>
        <item x="1893"/>
        <item x="1894"/>
        <item m="1" x="2757"/>
        <item x="1896"/>
        <item x="1897"/>
        <item x="1898"/>
        <item x="1899"/>
        <item x="1900"/>
        <item x="1901"/>
        <item x="1902"/>
        <item x="1904"/>
        <item x="1905"/>
        <item x="1906"/>
        <item x="1907"/>
        <item x="1908"/>
        <item x="1910"/>
        <item x="1912"/>
        <item x="1913"/>
        <item x="1914"/>
        <item x="1915"/>
        <item x="1916"/>
        <item x="1917"/>
        <item x="1918"/>
        <item x="1919"/>
        <item x="1920"/>
        <item x="1921"/>
        <item m="1" x="2913"/>
        <item x="1922"/>
        <item x="1923"/>
        <item x="1924"/>
        <item x="1926"/>
        <item x="1927"/>
        <item x="1928"/>
        <item x="1930"/>
        <item x="1931"/>
        <item x="1933"/>
        <item x="1934"/>
        <item x="1939"/>
        <item x="1940"/>
        <item x="22"/>
        <item x="112"/>
        <item x="142"/>
        <item x="167"/>
        <item x="205"/>
        <item x="206"/>
        <item x="208"/>
        <item x="213"/>
        <item x="270"/>
        <item x="325"/>
        <item m="1" x="2352"/>
        <item m="1" x="2787"/>
        <item x="353"/>
        <item m="1" x="2539"/>
        <item x="363"/>
        <item x="378"/>
        <item x="392"/>
        <item x="399"/>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552"/>
        <item m="1" x="2818"/>
        <item m="1" x="2819"/>
        <item m="1" x="2820"/>
        <item m="1" x="2821"/>
        <item m="1" x="2822"/>
        <item m="1" x="2823"/>
        <item m="1" x="2824"/>
        <item x="453"/>
        <item x="456"/>
        <item x="520"/>
        <item x="591"/>
        <item x="610"/>
        <item x="941"/>
        <item x="1017"/>
        <item x="1049"/>
        <item x="1682"/>
        <item x="1755"/>
        <item x="1757"/>
        <item x="1863"/>
        <item x="1935"/>
        <item x="1942"/>
        <item x="1943"/>
        <item x="1944"/>
        <item x="1945"/>
        <item x="1946"/>
        <item x="1947"/>
        <item x="1948"/>
        <item x="1949"/>
        <item x="1950"/>
        <item x="1952"/>
        <item x="1953"/>
        <item x="1954"/>
        <item x="1955"/>
        <item x="1956"/>
        <item x="1958"/>
        <item x="1964"/>
        <item x="1965"/>
        <item x="1969"/>
        <item x="1970"/>
        <item x="1972"/>
        <item x="1973"/>
        <item x="1976"/>
        <item x="1977"/>
        <item x="1980"/>
        <item x="1981"/>
        <item x="1982"/>
        <item x="1984"/>
        <item x="1987"/>
        <item x="1988"/>
        <item x="1989"/>
        <item x="1991"/>
        <item x="1993"/>
        <item x="1996"/>
        <item x="1997"/>
        <item x="1998"/>
        <item x="1999"/>
        <item x="2000"/>
        <item x="2002"/>
        <item x="2003"/>
        <item x="2004"/>
        <item x="2005"/>
        <item x="2006"/>
        <item x="2007"/>
        <item m="1" x="2758"/>
        <item x="2009"/>
        <item x="2010"/>
        <item x="2011"/>
        <item x="2012"/>
        <item x="2014"/>
        <item x="2015"/>
        <item m="1" x="2914"/>
        <item x="2017"/>
        <item x="2019"/>
        <item x="2021"/>
        <item x="2022"/>
        <item x="2023"/>
        <item x="2024"/>
        <item x="2025"/>
        <item x="2030"/>
        <item x="2031"/>
        <item x="2032"/>
        <item x="2033"/>
        <item x="2034"/>
        <item x="2036"/>
        <item x="35"/>
        <item x="48"/>
        <item x="70"/>
        <item x="90"/>
        <item x="107"/>
        <item x="144"/>
        <item x="148"/>
        <item x="214"/>
        <item x="215"/>
        <item x="216"/>
        <item x="217"/>
        <item m="1" x="2521"/>
        <item x="261"/>
        <item m="1" x="2527"/>
        <item m="1" x="2528"/>
        <item x="273"/>
        <item m="1" x="2535"/>
        <item m="1" x="2536"/>
        <item x="433"/>
        <item x="441"/>
        <item m="1" x="2561"/>
        <item x="501"/>
        <item x="511"/>
        <item x="512"/>
        <item x="1048"/>
        <item x="1092"/>
        <item x="1229"/>
        <item x="1818"/>
        <item x="1822"/>
        <item x="1829"/>
        <item x="1833"/>
        <item x="1840"/>
        <item x="1849"/>
        <item x="1854"/>
        <item x="1877"/>
        <item x="1884"/>
        <item x="1895"/>
        <item x="1929"/>
        <item x="1932"/>
        <item x="1936"/>
        <item x="1938"/>
        <item x="1941"/>
        <item x="1951"/>
        <item x="1975"/>
        <item x="1979"/>
        <item x="1983"/>
        <item x="1985"/>
        <item x="1990"/>
        <item x="1992"/>
        <item x="1994"/>
        <item x="1995"/>
        <item x="2001"/>
        <item x="2008"/>
        <item x="2013"/>
        <item x="2016"/>
        <item x="2027"/>
        <item x="2028"/>
        <item x="2035"/>
        <item x="2038"/>
        <item x="2039"/>
        <item x="2040"/>
        <item x="2041"/>
        <item x="2043"/>
        <item x="2044"/>
        <item x="2045"/>
        <item x="2046"/>
        <item x="2047"/>
        <item x="2050"/>
        <item x="2051"/>
        <item x="2053"/>
        <item x="2054"/>
        <item x="2055"/>
        <item x="2056"/>
        <item x="2057"/>
        <item x="2058"/>
        <item x="2059"/>
        <item x="2060"/>
        <item x="2062"/>
        <item x="2063"/>
        <item x="2064"/>
        <item x="2065"/>
        <item x="2067"/>
        <item x="2068"/>
        <item x="2070"/>
        <item m="1" x="2759"/>
        <item x="2072"/>
        <item x="2073"/>
        <item x="2074"/>
        <item x="2075"/>
        <item x="2076"/>
        <item x="2077"/>
        <item x="2078"/>
        <item x="2079"/>
        <item x="2080"/>
        <item x="2081"/>
        <item x="2082"/>
        <item x="2083"/>
        <item x="2084"/>
        <item x="2085"/>
        <item x="2086"/>
        <item x="2087"/>
        <item x="2088"/>
        <item x="2089"/>
        <item x="2090"/>
        <item x="2091"/>
        <item x="2092"/>
        <item x="9"/>
        <item x="10"/>
        <item x="11"/>
        <item x="16"/>
        <item x="26"/>
        <item x="44"/>
        <item x="67"/>
        <item x="73"/>
        <item x="74"/>
        <item x="75"/>
        <item x="88"/>
        <item x="99"/>
        <item x="101"/>
        <item x="106"/>
        <item x="121"/>
        <item x="132"/>
        <item x="139"/>
        <item x="141"/>
        <item x="143"/>
        <item x="152"/>
        <item x="155"/>
        <item x="178"/>
        <item x="180"/>
        <item x="182"/>
        <item x="210"/>
        <item x="256"/>
        <item x="258"/>
        <item x="266"/>
        <item x="271"/>
        <item x="281"/>
        <item x="283"/>
        <item x="285"/>
        <item x="287"/>
        <item x="298"/>
        <item x="306"/>
        <item x="311"/>
        <item x="336"/>
        <item x="337"/>
        <item x="338"/>
        <item x="349"/>
        <item x="350"/>
        <item x="375"/>
        <item x="410"/>
        <item x="421"/>
        <item x="432"/>
        <item x="436"/>
        <item x="442"/>
        <item m="1" x="2358"/>
        <item m="1" x="2359"/>
        <item x="462"/>
        <item x="468"/>
        <item x="469"/>
        <item x="470"/>
        <item x="488"/>
        <item x="514"/>
        <item x="529"/>
        <item x="539"/>
        <item x="545"/>
        <item m="1" x="2364"/>
        <item x="559"/>
        <item x="571"/>
        <item x="604"/>
        <item x="819"/>
        <item x="1128"/>
        <item x="1131"/>
        <item x="1132"/>
        <item x="1149"/>
        <item x="1268"/>
        <item x="1283"/>
        <item x="1285"/>
        <item x="1819"/>
        <item x="1821"/>
        <item x="1865"/>
        <item x="1903"/>
        <item x="1909"/>
        <item x="1911"/>
        <item x="1925"/>
        <item x="1937"/>
        <item x="1957"/>
        <item x="1959"/>
        <item x="1960"/>
        <item x="1961"/>
        <item x="1962"/>
        <item x="1963"/>
        <item x="1966"/>
        <item x="1967"/>
        <item x="1968"/>
        <item x="1971"/>
        <item x="1974"/>
        <item x="1978"/>
        <item x="1986"/>
        <item x="2018"/>
        <item x="2020"/>
        <item x="2026"/>
        <item x="2029"/>
        <item x="2037"/>
        <item x="2042"/>
        <item x="2048"/>
        <item x="2049"/>
        <item x="2052"/>
        <item x="2061"/>
        <item x="2066"/>
        <item x="2069"/>
        <item x="2071"/>
        <item x="2093"/>
        <item x="2094"/>
        <item x="2095"/>
        <item x="2096"/>
        <item x="2097"/>
        <item x="2098"/>
        <item x="2099"/>
        <item x="2100"/>
        <item x="2101"/>
        <item x="2102"/>
        <item x="2103"/>
        <item x="2104"/>
        <item x="2105"/>
        <item x="2106"/>
        <item x="2108"/>
        <item x="2110"/>
        <item x="2112"/>
        <item x="2113"/>
        <item x="2115"/>
        <item x="2116"/>
        <item x="2117"/>
        <item x="2118"/>
        <item x="2119"/>
        <item x="2120"/>
        <item x="2122"/>
        <item x="2123"/>
        <item x="2124"/>
        <item x="2125"/>
        <item x="2126"/>
        <item x="2128"/>
        <item x="2130"/>
        <item x="2131"/>
        <item x="2132"/>
        <item x="2133"/>
        <item x="2135"/>
        <item x="2137"/>
        <item x="2138"/>
        <item x="2139"/>
        <item x="2141"/>
        <item x="2142"/>
        <item x="2143"/>
        <item x="2144"/>
        <item x="2145"/>
        <item x="2146"/>
        <item x="2148"/>
        <item x="2149"/>
        <item x="2150"/>
        <item x="2151"/>
        <item x="2153"/>
        <item x="2154"/>
        <item x="2155"/>
        <item x="2156"/>
        <item x="2157"/>
        <item x="2158"/>
        <item x="2159"/>
        <item x="2162"/>
        <item x="2163"/>
        <item x="2164"/>
        <item x="2165"/>
        <item x="2167"/>
        <item x="2168"/>
        <item x="2169"/>
        <item x="2170"/>
        <item x="2172"/>
        <item x="2173"/>
        <item x="2175"/>
        <item x="2176"/>
        <item x="2177"/>
        <item x="2178"/>
        <item x="2179"/>
        <item x="2180"/>
        <item x="2182"/>
        <item x="2183"/>
        <item m="1" x="2491"/>
        <item x="2184"/>
        <item x="2186"/>
        <item x="2187"/>
        <item x="2188"/>
        <item x="2190"/>
        <item x="2191"/>
        <item x="2192"/>
        <item x="2193"/>
        <item x="2194"/>
        <item x="2195"/>
        <item x="2196"/>
        <item x="2197"/>
        <item x="2198"/>
        <item x="2199"/>
        <item x="2200"/>
        <item x="2201"/>
        <item x="2202"/>
        <item x="2203"/>
        <item x="2204"/>
        <item x="2205"/>
        <item x="2206"/>
        <item x="2207"/>
        <item x="2208"/>
        <item x="1"/>
        <item x="3"/>
        <item x="4"/>
        <item x="5"/>
        <item x="14"/>
        <item x="15"/>
        <item x="41"/>
        <item x="54"/>
        <item x="78"/>
        <item x="82"/>
        <item x="100"/>
        <item x="126"/>
        <item x="133"/>
        <item x="136"/>
        <item x="137"/>
        <item x="138"/>
        <item x="179"/>
        <item x="183"/>
        <item x="195"/>
        <item x="196"/>
        <item x="343"/>
        <item x="370"/>
        <item x="426"/>
        <item x="447"/>
        <item x="562"/>
        <item x="588"/>
        <item x="741"/>
        <item x="780"/>
        <item x="936"/>
        <item x="1071"/>
        <item x="1144"/>
        <item x="1461"/>
        <item x="1475"/>
        <item x="1626"/>
        <item m="1" x="2324"/>
        <item x="2107"/>
        <item x="2109"/>
        <item x="2111"/>
        <item x="2114"/>
        <item x="2121"/>
        <item x="2127"/>
        <item x="2129"/>
        <item x="2134"/>
        <item x="2136"/>
        <item x="2140"/>
        <item x="2147"/>
        <item x="2152"/>
        <item x="2160"/>
        <item m="1" x="2325"/>
        <item x="2161"/>
        <item m="1" x="2326"/>
        <item x="2166"/>
        <item x="2171"/>
        <item x="2174"/>
        <item x="2181"/>
        <item x="2185"/>
        <item x="2189"/>
        <item x="2209"/>
        <item x="2210"/>
        <item x="2211"/>
        <item x="2212"/>
        <item x="2213"/>
        <item x="2214"/>
        <item x="2215"/>
        <item x="2216"/>
        <item x="2217"/>
        <item x="2218"/>
        <item x="2219"/>
        <item x="2220"/>
        <item x="2221"/>
        <item x="2222"/>
        <item x="2223"/>
        <item x="2224"/>
        <item x="2225"/>
        <item x="2226"/>
        <item x="2227"/>
        <item x="2228"/>
        <item m="1" x="2327"/>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7"/>
        <item x="2258"/>
        <item x="2259"/>
        <item x="2260"/>
        <item x="2261"/>
        <item x="2262"/>
        <item x="2263"/>
        <item x="2264"/>
        <item x="2265"/>
        <item x="2266"/>
        <item x="2267"/>
        <item x="2268"/>
        <item x="2269"/>
        <item x="2270"/>
        <item x="2271"/>
        <item x="2272"/>
        <item x="2273"/>
        <item x="2274"/>
        <item x="2275"/>
        <item x="2276"/>
        <item x="2277"/>
        <item x="2278"/>
        <item x="197"/>
        <item x="274"/>
        <item x="403"/>
        <item x="665"/>
        <item x="742"/>
        <item x="1150"/>
        <item x="1291"/>
        <item x="2256"/>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000">
        <item x="135"/>
        <item m="1" x="3382"/>
        <item m="1" x="6279"/>
        <item x="1110"/>
        <item m="1" x="3442"/>
        <item m="1" x="4637"/>
        <item m="1" x="6207"/>
        <item m="1" x="7408"/>
        <item x="1208"/>
        <item x="274"/>
        <item x="63"/>
        <item x="51"/>
        <item m="1" x="6634"/>
        <item x="596"/>
        <item x="1101"/>
        <item m="1" x="5726"/>
        <item x="1323"/>
        <item m="1" x="5153"/>
        <item x="1139"/>
        <item m="1" x="4600"/>
        <item m="1" x="1997"/>
        <item m="1" x="3784"/>
        <item m="1" x="4899"/>
        <item m="1" x="4112"/>
        <item x="610"/>
        <item m="1" x="4904"/>
        <item m="1" x="5174"/>
        <item m="1" x="4700"/>
        <item m="1" x="4126"/>
        <item m="1" x="4132"/>
        <item m="1" x="3789"/>
        <item x="1443"/>
        <item m="1" x="7303"/>
        <item x="1147"/>
        <item m="1" x="3349"/>
        <item m="1" x="3726"/>
        <item x="1492"/>
        <item m="1" x="2479"/>
        <item m="1" x="3765"/>
        <item m="1" x="3929"/>
        <item m="1" x="2095"/>
        <item x="280"/>
        <item x="39"/>
        <item x="230"/>
        <item x="1539"/>
        <item m="1" x="3295"/>
        <item m="1" x="2276"/>
        <item x="349"/>
        <item x="106"/>
        <item m="1" x="3397"/>
        <item m="1" x="7062"/>
        <item m="1" x="5952"/>
        <item x="409"/>
        <item x="684"/>
        <item m="1" x="4219"/>
        <item m="1" x="3398"/>
        <item x="1376"/>
        <item m="1" x="6652"/>
        <item m="1" x="6243"/>
        <item m="1" x="4224"/>
        <item m="1" x="6077"/>
        <item x="879"/>
        <item m="1" x="2540"/>
        <item x="1418"/>
        <item x="1653"/>
        <item m="1" x="5710"/>
        <item m="1" x="4866"/>
        <item m="1" x="2757"/>
        <item m="1" x="4254"/>
        <item m="1" x="2938"/>
        <item x="709"/>
        <item m="1" x="4701"/>
        <item m="1" x="6383"/>
        <item m="1" x="3636"/>
        <item m="1" x="5637"/>
        <item x="464"/>
        <item m="1" x="4924"/>
        <item m="1" x="2164"/>
        <item m="1" x="7412"/>
        <item x="731"/>
        <item m="1" x="4627"/>
        <item x="351"/>
        <item m="1" x="2071"/>
        <item m="1" x="6337"/>
        <item m="1" x="3002"/>
        <item x="884"/>
        <item m="1" x="7588"/>
        <item m="1" x="3420"/>
        <item x="1108"/>
        <item x="1109"/>
        <item x="982"/>
        <item m="1" x="4941"/>
        <item x="1767"/>
        <item m="1" x="3838"/>
        <item m="1" x="6790"/>
        <item m="1" x="2225"/>
        <item m="1" x="4324"/>
        <item x="361"/>
        <item x="1781"/>
        <item m="1" x="6217"/>
        <item m="1" x="2857"/>
        <item m="1" x="4417"/>
        <item m="1" x="5227"/>
        <item m="1" x="4208"/>
        <item m="1" x="2360"/>
        <item m="1" x="6472"/>
        <item x="1145"/>
        <item m="1" x="2362"/>
        <item x="746"/>
        <item m="1" x="7247"/>
        <item x="1591"/>
        <item m="1" x="5534"/>
        <item m="1" x="5554"/>
        <item m="1" x="2368"/>
        <item m="1" x="3705"/>
        <item x="1815"/>
        <item m="1" x="2132"/>
        <item x="260"/>
        <item x="761"/>
        <item m="1" x="2884"/>
        <item m="1" x="3074"/>
        <item m="1" x="2370"/>
        <item m="1" x="6733"/>
        <item m="1" x="4552"/>
        <item x="768"/>
        <item x="775"/>
        <item m="1" x="4670"/>
        <item m="1" x="2375"/>
        <item m="1" x="2233"/>
        <item x="778"/>
        <item m="1" x="3738"/>
        <item m="1" x="3814"/>
        <item x="914"/>
        <item m="1" x="3852"/>
        <item m="1" x="2908"/>
        <item x="783"/>
        <item x="916"/>
        <item m="1" x="4237"/>
        <item x="97"/>
        <item x="1835"/>
        <item x="787"/>
        <item m="1" x="3855"/>
        <item m="1" x="6299"/>
        <item m="1" x="3096"/>
        <item m="1" x="2917"/>
        <item m="1" x="2926"/>
        <item m="1" x="3654"/>
        <item x="1842"/>
        <item m="1" x="2046"/>
        <item m="1" x="5778"/>
        <item x="524"/>
        <item m="1" x="3525"/>
        <item m="1" x="4515"/>
        <item m="1" x="2383"/>
        <item x="1220"/>
        <item m="1" x="3114"/>
        <item m="1" x="5609"/>
        <item x="530"/>
        <item m="1" x="3156"/>
        <item m="1" x="1886"/>
        <item m="1" x="4877"/>
        <item m="1" x="5374"/>
        <item m="1" x="2402"/>
        <item m="1" x="1973"/>
        <item m="1" x="4440"/>
        <item x="846"/>
        <item x="37"/>
        <item m="1" x="4666"/>
        <item m="1" x="3536"/>
        <item m="1" x="6984"/>
        <item x="702"/>
        <item m="1" x="2681"/>
        <item m="1" x="4976"/>
        <item m="1" x="2214"/>
        <item m="1" x="4450"/>
        <item x="857"/>
        <item m="1" x="5785"/>
        <item x="980"/>
        <item m="1" x="4455"/>
        <item m="1" x="2586"/>
        <item m="1" x="7993"/>
        <item m="1" x="2086"/>
        <item x="871"/>
        <item m="1" x="3550"/>
        <item m="1" x="3605"/>
        <item m="1" x="3519"/>
        <item x="17"/>
        <item x="885"/>
        <item x="442"/>
        <item m="1" x="3037"/>
        <item m="1" x="6897"/>
        <item m="1" x="3208"/>
        <item m="1" x="2242"/>
        <item m="1" x="3889"/>
        <item x="899"/>
        <item m="1" x="3230"/>
        <item m="1" x="4494"/>
        <item m="1" x="3895"/>
        <item x="1391"/>
        <item m="1" x="2427"/>
        <item m="1" x="3898"/>
        <item m="1" x="4983"/>
        <item x="331"/>
        <item m="1" x="2252"/>
        <item x="930"/>
        <item x="362"/>
        <item x="567"/>
        <item m="1" x="4049"/>
        <item m="1" x="3461"/>
        <item m="1" x="6018"/>
        <item m="1" x="3928"/>
        <item m="1" x="5724"/>
        <item m="1" x="5815"/>
        <item m="1" x="2001"/>
        <item m="1" x="2830"/>
        <item x="1526"/>
        <item x="1527"/>
        <item m="1" x="7505"/>
        <item x="181"/>
        <item x="996"/>
        <item m="1" x="5491"/>
        <item m="1" x="2496"/>
        <item m="1" x="2843"/>
        <item m="1" x="3195"/>
        <item m="1" x="7107"/>
        <item m="1" x="7384"/>
        <item x="988"/>
        <item m="1" x="4471"/>
        <item m="1" x="5580"/>
        <item m="1" x="5729"/>
        <item m="1" x="3515"/>
        <item m="1" x="5749"/>
        <item x="999"/>
        <item m="1" x="7076"/>
        <item m="1" x="7844"/>
        <item m="1" x="6691"/>
        <item m="1" x="4817"/>
        <item x="209"/>
        <item m="1" x="6730"/>
        <item m="1" x="2885"/>
        <item m="1" x="5821"/>
        <item m="1" x="2888"/>
        <item m="1" x="2530"/>
        <item x="1387"/>
        <item x="1016"/>
        <item m="1" x="5694"/>
        <item x="1020"/>
        <item m="1" x="2441"/>
        <item x="1025"/>
        <item m="1" x="4689"/>
        <item m="1" x="3955"/>
        <item x="615"/>
        <item m="1" x="1948"/>
        <item x="1027"/>
        <item x="1029"/>
        <item x="1032"/>
        <item x="1033"/>
        <item m="1" x="3788"/>
        <item x="1648"/>
        <item m="1" x="5825"/>
        <item m="1" x="3961"/>
        <item m="1" x="4874"/>
        <item m="1" x="6525"/>
        <item m="1" x="2288"/>
        <item m="1" x="3965"/>
        <item x="635"/>
        <item m="1" x="4260"/>
        <item x="1726"/>
        <item m="1" x="4663"/>
        <item m="1" x="1981"/>
        <item x="1749"/>
        <item x="42"/>
        <item m="1" x="1932"/>
        <item m="1" x="2308"/>
        <item m="1" x="3010"/>
        <item x="1111"/>
        <item m="1" x="2584"/>
        <item m="1" x="2585"/>
        <item x="661"/>
        <item m="1" x="2587"/>
        <item m="1" x="7123"/>
        <item m="1" x="1880"/>
        <item x="214"/>
        <item m="1" x="3472"/>
        <item m="1" x="1872"/>
        <item m="1" x="2859"/>
        <item m="1" x="5050"/>
        <item x="187"/>
        <item m="1" x="2597"/>
        <item m="1" x="5052"/>
        <item m="1" x="2598"/>
        <item m="1" x="7125"/>
        <item m="1" x="4930"/>
        <item m="1" x="3052"/>
        <item m="1" x="1881"/>
        <item m="1" x="6324"/>
        <item x="54"/>
        <item m="1" x="4033"/>
        <item m="1" x="2608"/>
        <item x="1179"/>
        <item m="1" x="3749"/>
        <item x="1180"/>
        <item m="1" x="3786"/>
        <item x="511"/>
        <item m="1" x="3524"/>
        <item x="1182"/>
        <item m="1" x="5177"/>
        <item m="1" x="2621"/>
        <item m="1" x="2324"/>
        <item m="1" x="2625"/>
        <item m="1" x="2627"/>
        <item m="1" x="6558"/>
        <item x="973"/>
        <item m="1" x="6826"/>
        <item m="1" x="2159"/>
        <item m="1" x="4048"/>
        <item m="1" x="2635"/>
        <item m="1" x="3565"/>
        <item x="1204"/>
        <item m="1" x="7138"/>
        <item x="70"/>
        <item x="1439"/>
        <item x="1221"/>
        <item m="1" x="7068"/>
        <item m="1" x="6321"/>
        <item m="1" x="1897"/>
        <item m="1" x="3993"/>
        <item m="1" x="7839"/>
        <item x="224"/>
        <item m="1" x="2349"/>
        <item m="1" x="3498"/>
        <item m="1" x="6305"/>
        <item m="1" x="5141"/>
        <item m="1" x="3671"/>
        <item x="1397"/>
        <item m="1" x="4134"/>
        <item m="1" x="4138"/>
        <item m="1" x="4146"/>
        <item m="1" x="5986"/>
        <item m="1" x="7246"/>
        <item m="1" x="5229"/>
        <item m="1" x="5248"/>
        <item x="1649"/>
        <item m="1" x="4251"/>
        <item m="1" x="5696"/>
        <item m="1" x="5813"/>
        <item m="1" x="4322"/>
        <item m="1" x="6334"/>
        <item x="1789"/>
        <item m="1" x="3606"/>
        <item m="1" x="6135"/>
        <item m="1" x="2183"/>
        <item m="1" x="3302"/>
        <item m="1" x="2244"/>
        <item m="1" x="7027"/>
        <item m="1" x="4179"/>
        <item x="959"/>
        <item m="1" x="5784"/>
        <item x="593"/>
        <item m="1" x="4711"/>
        <item m="1" x="2963"/>
        <item x="1369"/>
        <item m="1" x="7035"/>
        <item x="1398"/>
        <item m="1" x="4200"/>
        <item m="1" x="5816"/>
        <item m="1" x="2539"/>
        <item x="770"/>
        <item x="241"/>
        <item x="1026"/>
        <item m="1" x="4952"/>
        <item m="1" x="5135"/>
        <item m="1" x="5579"/>
        <item m="1" x="3325"/>
        <item m="1" x="4553"/>
        <item x="1838"/>
        <item m="1" x="3859"/>
        <item m="1" x="5185"/>
        <item m="1" x="2380"/>
        <item m="1" x="4710"/>
        <item m="1" x="5027"/>
        <item m="1" x="7591"/>
        <item x="1852"/>
        <item x="1854"/>
        <item m="1" x="2477"/>
        <item x="1509"/>
        <item x="964"/>
        <item m="1" x="4773"/>
        <item x="469"/>
        <item m="1" x="3179"/>
        <item m="1" x="4738"/>
        <item m="1" x="1978"/>
        <item x="863"/>
        <item m="1" x="2693"/>
        <item m="1" x="2357"/>
        <item m="1" x="3199"/>
        <item x="994"/>
        <item m="1" x="3935"/>
        <item m="1" x="2517"/>
        <item x="44"/>
        <item m="1" x="2411"/>
        <item m="1" x="7091"/>
        <item m="1" x="2882"/>
        <item x="902"/>
        <item x="366"/>
        <item x="1012"/>
        <item x="905"/>
        <item m="1" x="3893"/>
        <item m="1" x="5014"/>
        <item m="1" x="5015"/>
        <item m="1" x="7073"/>
        <item x="82"/>
        <item m="1" x="7628"/>
        <item m="1" x="5075"/>
        <item m="1" x="2481"/>
        <item m="1" x="6131"/>
        <item m="1" x="2758"/>
        <item m="1" x="2839"/>
        <item m="1" x="5605"/>
        <item x="676"/>
        <item x="1140"/>
        <item x="1525"/>
        <item x="987"/>
        <item m="1" x="2406"/>
        <item m="1" x="3483"/>
        <item m="1" x="4193"/>
        <item x="1760"/>
        <item m="1" x="6513"/>
        <item x="509"/>
        <item m="1" x="2447"/>
        <item m="1" x="3850"/>
        <item x="1023"/>
        <item m="1" x="2291"/>
        <item x="1268"/>
        <item m="1" x="4302"/>
        <item x="772"/>
        <item m="1" x="2666"/>
        <item m="1" x="2676"/>
        <item m="1" x="3293"/>
        <item m="1" x="4939"/>
        <item x="158"/>
        <item m="1" x="2018"/>
        <item m="1" x="2718"/>
        <item m="1" x="3734"/>
        <item x="429"/>
        <item m="1" x="5260"/>
        <item m="1" x="3697"/>
        <item m="1" x="4723"/>
        <item x="1543"/>
        <item m="1" x="3189"/>
        <item x="1580"/>
        <item m="1" x="3551"/>
        <item m="1" x="2438"/>
        <item m="1" x="2959"/>
        <item x="1132"/>
        <item m="1" x="3008"/>
        <item m="1" x="7043"/>
        <item x="145"/>
        <item x="494"/>
        <item m="1" x="6553"/>
        <item m="1" x="3836"/>
        <item x="984"/>
        <item m="1" x="2253"/>
        <item m="1" x="2052"/>
        <item m="1" x="4987"/>
        <item x="651"/>
        <item m="1" x="3999"/>
        <item m="1" x="7167"/>
        <item m="1" x="4853"/>
        <item m="1" x="2837"/>
        <item x="23"/>
        <item m="1" x="6411"/>
        <item m="1" x="3574"/>
        <item m="1" x="7090"/>
        <item x="670"/>
        <item x="986"/>
        <item m="1" x="4975"/>
        <item m="1" x="2408"/>
        <item x="1379"/>
        <item x="1719"/>
        <item m="1" x="2444"/>
        <item x="858"/>
        <item m="1" x="2016"/>
        <item x="390"/>
        <item m="1" x="4037"/>
        <item m="1" x="5688"/>
        <item m="1" x="4252"/>
        <item m="1" x="1969"/>
        <item x="1337"/>
        <item x="471"/>
        <item m="1" x="7065"/>
        <item m="1" x="2842"/>
        <item m="1" x="7933"/>
        <item m="1" x="6639"/>
        <item m="1" x="5533"/>
        <item m="1" x="7454"/>
        <item m="1" x="2604"/>
        <item m="1" x="5215"/>
        <item x="854"/>
        <item m="1" x="5048"/>
        <item x="674"/>
        <item x="657"/>
        <item x="658"/>
        <item m="1" x="5462"/>
        <item m="1" x="6072"/>
        <item x="1374"/>
        <item m="1" x="2167"/>
        <item m="1" x="5556"/>
        <item x="1847"/>
        <item m="1" x="4971"/>
        <item m="1" x="5972"/>
        <item m="1" x="2009"/>
        <item m="1" x="2309"/>
        <item x="1100"/>
        <item m="1" x="5600"/>
        <item m="1" x="4423"/>
        <item x="1000"/>
        <item m="1" x="4645"/>
        <item m="1" x="2367"/>
        <item m="1" x="2703"/>
        <item m="1" x="2724"/>
        <item x="522"/>
        <item m="1" x="5588"/>
        <item x="41"/>
        <item x="426"/>
        <item x="182"/>
        <item m="1" x="3601"/>
        <item m="1" x="1911"/>
        <item m="1" x="5218"/>
        <item m="1" x="4469"/>
        <item x="992"/>
        <item m="1" x="1987"/>
        <item m="1" x="7849"/>
        <item x="687"/>
        <item x="694"/>
        <item m="1" x="5249"/>
        <item m="1" x="4871"/>
        <item x="246"/>
        <item m="1" x="4984"/>
        <item x="27"/>
        <item m="1" x="7435"/>
        <item x="551"/>
        <item m="1" x="3933"/>
        <item m="1" x="3065"/>
        <item m="1" x="2134"/>
        <item m="1" x="4002"/>
        <item m="1" x="4124"/>
        <item x="1039"/>
        <item x="970"/>
        <item m="1" x="5114"/>
        <item x="829"/>
        <item m="1" x="1874"/>
        <item x="404"/>
        <item m="1" x="5206"/>
        <item x="1301"/>
        <item x="90"/>
        <item x="859"/>
        <item m="1" x="4004"/>
        <item x="1316"/>
        <item x="1774"/>
        <item m="1" x="3026"/>
        <item x="18"/>
        <item m="1" x="1935"/>
        <item m="1" x="6057"/>
        <item m="1" x="5007"/>
        <item m="1" x="2524"/>
        <item x="744"/>
        <item m="1" x="6644"/>
        <item m="1" x="7452"/>
        <item m="1" x="6889"/>
        <item m="1" x="7311"/>
        <item x="1370"/>
        <item m="1" x="5924"/>
        <item m="1" x="3669"/>
        <item m="1" x="2057"/>
        <item m="1" x="4980"/>
        <item m="1" x="4819"/>
        <item x="1623"/>
        <item m="1" x="4981"/>
        <item m="1" x="2531"/>
        <item m="1" x="5244"/>
        <item m="1" x="4680"/>
        <item m="1" x="3813"/>
        <item m="1" x="5571"/>
        <item x="762"/>
        <item x="793"/>
        <item m="1" x="7861"/>
        <item m="1" x="2283"/>
        <item m="1" x="3284"/>
        <item m="1" x="3400"/>
        <item m="1" x="3516"/>
        <item m="1" x="2432"/>
        <item m="1" x="4371"/>
        <item x="111"/>
        <item x="562"/>
        <item m="1" x="3553"/>
        <item m="1" x="4863"/>
        <item m="1" x="2739"/>
        <item m="1" x="2624"/>
        <item x="1034"/>
        <item m="1" x="7879"/>
        <item x="1037"/>
        <item x="921"/>
        <item m="1" x="2327"/>
        <item m="1" x="5563"/>
        <item x="1650"/>
        <item x="1427"/>
        <item m="1" x="3497"/>
        <item m="1" x="5488"/>
        <item m="1" x="3728"/>
        <item m="1" x="3719"/>
        <item m="1" x="2760"/>
        <item x="707"/>
        <item x="701"/>
        <item m="1" x="3111"/>
        <item m="1" x="5629"/>
        <item m="1" x="6165"/>
        <item m="1" x="3684"/>
        <item m="1" x="3480"/>
        <item m="1" x="4306"/>
        <item m="1" x="7650"/>
        <item m="1" x="4422"/>
        <item x="734"/>
        <item m="1" x="7036"/>
        <item m="1" x="4187"/>
        <item m="1" x="4940"/>
        <item m="1" x="4192"/>
        <item x="1105"/>
        <item x="1544"/>
        <item x="485"/>
        <item x="985"/>
        <item m="1" x="4464"/>
        <item x="301"/>
        <item x="403"/>
        <item x="1565"/>
        <item m="1" x="2589"/>
        <item m="1" x="2391"/>
        <item m="1" x="2055"/>
        <item m="1" x="1943"/>
        <item m="1" x="5560"/>
        <item m="1" x="1879"/>
        <item x="10"/>
        <item x="1340"/>
        <item x="1791"/>
        <item x="1793"/>
        <item m="1" x="2514"/>
        <item m="1" x="4102"/>
        <item x="507"/>
        <item m="1" x="5497"/>
        <item m="1" x="3778"/>
        <item m="1" x="6066"/>
        <item x="1598"/>
        <item x="20"/>
        <item m="1" x="2372"/>
        <item m="1" x="4362"/>
        <item x="696"/>
        <item m="1" x="2232"/>
        <item m="1" x="3090"/>
        <item x="418"/>
        <item x="1031"/>
        <item x="617"/>
        <item x="1036"/>
        <item m="1" x="7171"/>
        <item m="1" x="4697"/>
        <item m="1" x="3099"/>
        <item m="1" x="2332"/>
        <item m="1" x="2286"/>
        <item m="1" x="4046"/>
        <item m="1" x="6087"/>
        <item x="397"/>
        <item m="1" x="2551"/>
        <item x="1052"/>
        <item m="1" x="2008"/>
        <item m="1" x="6449"/>
        <item m="1" x="6745"/>
        <item x="704"/>
        <item m="1" x="4826"/>
        <item x="1444"/>
        <item m="1" x="4619"/>
        <item m="1" x="7418"/>
        <item x="416"/>
        <item m="1" x="7067"/>
        <item m="1" x="6452"/>
        <item x="837"/>
        <item m="1" x="6386"/>
        <item x="146"/>
        <item m="1" x="3611"/>
        <item m="1" x="5296"/>
        <item x="1753"/>
        <item m="1" x="5572"/>
        <item m="1" x="4873"/>
        <item x="154"/>
        <item m="1" x="6978"/>
        <item m="1" x="4415"/>
        <item x="1122"/>
        <item x="669"/>
        <item x="883"/>
        <item m="1" x="5395"/>
        <item m="1" x="2410"/>
        <item x="890"/>
        <item x="748"/>
        <item m="1" x="6893"/>
        <item x="1371"/>
        <item m="1" x="6193"/>
        <item m="1" x="4497"/>
        <item x="78"/>
        <item m="1" x="3234"/>
        <item m="1" x="6456"/>
        <item x="771"/>
        <item m="1" x="5342"/>
        <item m="1" x="3095"/>
        <item m="1" x="3960"/>
        <item x="1193"/>
        <item m="1" x="3559"/>
        <item m="1" x="5220"/>
        <item x="1766"/>
        <item x="318"/>
        <item m="1" x="2525"/>
        <item x="1189"/>
        <item m="1" x="6127"/>
        <item x="1187"/>
        <item m="1" x="3607"/>
        <item m="1" x="4303"/>
        <item x="1498"/>
        <item m="1" x="5309"/>
        <item m="1" x="2588"/>
        <item m="1" x="4012"/>
        <item x="1135"/>
        <item m="1" x="5312"/>
        <item m="1" x="4341"/>
        <item m="1" x="4865"/>
        <item m="1" x="4217"/>
        <item m="1" x="6729"/>
        <item m="1" x="2317"/>
        <item m="1" x="4708"/>
        <item m="1" x="6554"/>
        <item m="1" x="5544"/>
        <item x="1400"/>
        <item x="496"/>
        <item m="1" x="2038"/>
        <item x="1191"/>
        <item m="1" x="2630"/>
        <item x="698"/>
        <item m="1" x="4040"/>
        <item m="1" x="2039"/>
        <item m="1" x="5076"/>
        <item m="1" x="5433"/>
        <item m="1" x="5268"/>
        <item m="1" x="3902"/>
        <item m="1" x="2661"/>
        <item x="1317"/>
        <item x="300"/>
        <item m="1" x="2679"/>
        <item m="1" x="2005"/>
        <item m="1" x="5822"/>
        <item m="1" x="4073"/>
        <item x="287"/>
        <item m="1" x="2687"/>
        <item m="1" x="6041"/>
        <item m="1" x="3931"/>
        <item m="1" x="7096"/>
        <item m="1" x="4475"/>
        <item m="1" x="6719"/>
        <item m="1" x="3240"/>
        <item x="1434"/>
        <item x="123"/>
        <item x="488"/>
        <item m="1" x="6325"/>
        <item m="1" x="5269"/>
        <item m="1" x="1979"/>
        <item m="1" x="2174"/>
        <item m="1" x="6293"/>
        <item m="1" x="7095"/>
        <item x="547"/>
        <item m="1" x="3672"/>
        <item m="1" x="2400"/>
        <item x="956"/>
        <item m="1" x="2051"/>
        <item x="962"/>
        <item x="662"/>
        <item x="61"/>
        <item m="1" x="1913"/>
        <item x="441"/>
        <item m="1" x="6319"/>
        <item m="1" x="2028"/>
        <item x="1792"/>
        <item m="1" x="5951"/>
        <item m="1" x="7848"/>
        <item m="1" x="5791"/>
        <item m="1" x="6399"/>
        <item m="1" x="7110"/>
        <item m="1" x="5647"/>
        <item m="1" x="4114"/>
        <item m="1" x="4360"/>
        <item m="1" x="5069"/>
        <item x="1396"/>
        <item m="1" x="4127"/>
        <item x="782"/>
        <item m="1" x="2434"/>
        <item x="842"/>
        <item x="1311"/>
        <item x="153"/>
        <item x="1348"/>
        <item m="1" x="6189"/>
        <item x="1304"/>
        <item x="872"/>
        <item x="739"/>
        <item m="1" x="1889"/>
        <item x="1776"/>
        <item m="1" x="2682"/>
        <item m="1" x="2445"/>
        <item m="1" x="4031"/>
        <item x="803"/>
        <item m="1" x="2320"/>
        <item x="912"/>
        <item x="573"/>
        <item m="1" x="2813"/>
        <item x="628"/>
        <item x="1097"/>
        <item x="1082"/>
        <item x="1094"/>
        <item m="1" x="4092"/>
        <item m="1" x="7985"/>
        <item m="1" x="5013"/>
        <item m="1" x="6662"/>
        <item m="1" x="4141"/>
        <item x="347"/>
        <item m="1" x="2313"/>
        <item x="790"/>
        <item x="1471"/>
        <item m="1" x="3707"/>
        <item m="1" x="2570"/>
        <item m="1" x="4690"/>
        <item m="1" x="5234"/>
        <item m="1" x="6423"/>
        <item m="1" x="4891"/>
        <item x="481"/>
        <item m="1" x="2307"/>
        <item m="1" x="7980"/>
        <item x="521"/>
        <item x="253"/>
        <item x="1112"/>
        <item m="1" x="2489"/>
        <item m="1" x="2928"/>
        <item m="1" x="6937"/>
        <item x="1309"/>
        <item m="1" x="3068"/>
        <item m="1" x="5133"/>
        <item m="1" x="6246"/>
        <item x="1644"/>
        <item m="1" x="5043"/>
        <item m="1" x="6892"/>
        <item x="1552"/>
        <item m="1" x="3835"/>
        <item x="1820"/>
        <item x="1493"/>
        <item x="504"/>
        <item m="1" x="2537"/>
        <item m="1" x="3113"/>
        <item m="1" x="2943"/>
        <item m="1" x="2405"/>
        <item m="1" x="6441"/>
        <item x="1010"/>
        <item m="1" x="4084"/>
        <item m="1" x="4595"/>
        <item m="1" x="5213"/>
        <item m="1" x="5137"/>
        <item x="407"/>
        <item m="1" x="5254"/>
        <item m="1" x="3829"/>
        <item x="599"/>
        <item m="1" x="6481"/>
        <item m="1" x="4457"/>
        <item m="1" x="3466"/>
        <item m="1" x="5010"/>
        <item x="1830"/>
        <item x="312"/>
        <item m="1" x="3494"/>
        <item m="1" x="3031"/>
        <item m="1" x="3024"/>
        <item m="1" x="7029"/>
        <item x="167"/>
        <item m="1" x="5400"/>
        <item m="1" x="7316"/>
        <item x="1831"/>
        <item m="1" x="4649"/>
        <item m="1" x="3725"/>
        <item x="1496"/>
        <item x="1744"/>
        <item x="1614"/>
        <item m="1" x="2616"/>
        <item m="1" x="7667"/>
        <item x="493"/>
        <item m="1" x="2124"/>
        <item m="1" x="3980"/>
        <item m="1" x="3832"/>
        <item m="1" x="4070"/>
        <item x="1772"/>
        <item x="102"/>
        <item m="1" x="2245"/>
        <item m="1" x="3883"/>
        <item x="897"/>
        <item m="1" x="6712"/>
        <item m="1" x="6714"/>
        <item m="1" x="5040"/>
        <item x="261"/>
        <item m="1" x="3845"/>
        <item x="1826"/>
        <item m="1" x="7334"/>
        <item m="1" x="5674"/>
        <item m="1" x="1939"/>
        <item x="780"/>
        <item m="1" x="2098"/>
        <item m="1" x="3344"/>
        <item x="1035"/>
        <item x="1411"/>
        <item m="1" x="4582"/>
        <item x="1428"/>
        <item m="1" x="3371"/>
        <item m="1" x="4250"/>
        <item m="1" x="5359"/>
        <item m="1" x="5290"/>
        <item m="1" x="2818"/>
        <item m="1" x="6292"/>
        <item m="1" x="3799"/>
        <item m="1" x="2684"/>
        <item m="1" x="6363"/>
        <item x="539"/>
        <item m="1" x="5140"/>
        <item x="541"/>
        <item m="1" x="3018"/>
        <item m="1" x="4202"/>
        <item x="720"/>
        <item m="1" x="4834"/>
        <item m="1" x="4657"/>
        <item x="886"/>
        <item x="1342"/>
        <item m="1" x="2059"/>
        <item m="1" x="2596"/>
        <item m="1" x="2864"/>
        <item m="1" x="4725"/>
        <item m="1" x="5670"/>
        <item x="690"/>
        <item m="1" x="2895"/>
        <item m="1" x="6954"/>
        <item x="1640"/>
        <item m="1" x="3718"/>
        <item m="1" x="5339"/>
        <item x="332"/>
        <item m="1" x="6557"/>
        <item x="627"/>
        <item m="1" x="2550"/>
        <item x="935"/>
        <item x="190"/>
        <item m="1" x="3678"/>
        <item m="1" x="7497"/>
        <item x="302"/>
        <item m="1" x="6451"/>
        <item m="1" x="5722"/>
        <item m="1" x="2058"/>
        <item x="957"/>
        <item m="1" x="2815"/>
        <item x="337"/>
        <item m="1" x="2066"/>
        <item m="1" x="4185"/>
        <item m="1" x="2677"/>
        <item x="652"/>
        <item m="1" x="3727"/>
        <item m="1" x="2957"/>
        <item x="663"/>
        <item m="1" x="4204"/>
        <item m="1" x="2506"/>
        <item m="1" x="6471"/>
        <item x="1579"/>
        <item m="1" x="4207"/>
        <item m="1" x="4335"/>
        <item x="745"/>
        <item m="1" x="5054"/>
        <item m="1" x="2871"/>
        <item m="1" x="5012"/>
        <item m="1" x="2713"/>
        <item m="1" x="3059"/>
        <item m="1" x="5590"/>
        <item m="1" x="5405"/>
        <item m="1" x="6191"/>
        <item m="1" x="5328"/>
        <item x="607"/>
        <item x="1821"/>
        <item m="1" x="5728"/>
        <item m="1" x="3847"/>
        <item m="1" x="3543"/>
        <item m="1" x="4502"/>
        <item x="519"/>
        <item m="1" x="3086"/>
        <item m="1" x="2433"/>
        <item x="232"/>
        <item m="1" x="2914"/>
        <item x="1042"/>
        <item x="1043"/>
        <item m="1" x="2542"/>
        <item m="1" x="2543"/>
        <item m="1" x="2117"/>
        <item x="1200"/>
        <item m="1" x="4249"/>
        <item x="796"/>
        <item m="1" x="5353"/>
        <item m="1" x="3358"/>
        <item m="1" x="4153"/>
        <item m="1" x="2379"/>
        <item x="155"/>
        <item m="1" x="6461"/>
        <item m="1" x="6480"/>
        <item m="1" x="7079"/>
        <item m="1" x="5875"/>
        <item m="1" x="2135"/>
        <item x="729"/>
        <item x="252"/>
        <item x="844"/>
        <item m="1" x="3403"/>
        <item m="1" x="5130"/>
        <item x="322"/>
        <item m="1" x="2125"/>
        <item m="1" x="3032"/>
        <item x="213"/>
        <item m="1" x="4529"/>
        <item m="1" x="4338"/>
        <item m="1" x="7315"/>
        <item m="1" x="4947"/>
        <item m="1" x="6945"/>
        <item m="1" x="3055"/>
        <item m="1" x="6499"/>
        <item m="1" x="3060"/>
        <item m="1" x="2605"/>
        <item m="1" x="2893"/>
        <item m="1" x="3953"/>
        <item x="244"/>
        <item m="1" x="5071"/>
        <item m="1" x="2617"/>
        <item x="784"/>
        <item m="1" x="2431"/>
        <item x="786"/>
        <item x="789"/>
        <item x="1840"/>
        <item x="1051"/>
        <item x="927"/>
        <item m="1" x="3653"/>
        <item m="1" x="2439"/>
        <item m="1" x="3598"/>
        <item m="1" x="3577"/>
        <item m="1" x="3880"/>
        <item x="867"/>
        <item x="869"/>
        <item m="1" x="7085"/>
        <item m="1" x="4356"/>
        <item x="283"/>
        <item m="1" x="4380"/>
        <item m="1" x="4583"/>
        <item m="1" x="6903"/>
        <item m="1" x="2180"/>
        <item m="1" x="7446"/>
        <item m="1" x="4573"/>
        <item m="1" x="2182"/>
        <item x="219"/>
        <item m="1" x="4054"/>
        <item m="1" x="4043"/>
        <item x="83"/>
        <item m="1" x="4576"/>
        <item m="1" x="4045"/>
        <item x="1562"/>
        <item m="1" x="7797"/>
        <item m="1" x="2218"/>
        <item m="1" x="6025"/>
        <item m="1" x="5716"/>
        <item x="560"/>
        <item m="1" x="7126"/>
        <item m="1" x="2165"/>
        <item m="1" x="4735"/>
        <item x="124"/>
        <item m="1" x="2735"/>
        <item m="1" x="5121"/>
        <item m="1" x="4363"/>
        <item m="1" x="2992"/>
        <item m="1" x="4728"/>
        <item x="1298"/>
        <item m="1" x="5146"/>
        <item m="1" x="5490"/>
        <item x="1335"/>
        <item m="1" x="5779"/>
        <item x="760"/>
        <item m="1" x="5577"/>
        <item x="1383"/>
        <item m="1" x="4698"/>
        <item x="777"/>
        <item m="1" x="6487"/>
        <item x="264"/>
        <item m="1" x="3573"/>
        <item m="1" x="3842"/>
        <item x="1758"/>
        <item m="1" x="4234"/>
        <item m="1" x="5555"/>
        <item x="1619"/>
        <item x="799"/>
        <item x="1279"/>
        <item m="1" x="4910"/>
        <item m="1" x="2265"/>
        <item m="1" x="3608"/>
        <item m="1" x="6454"/>
        <item m="1" x="2582"/>
        <item m="1" x="6351"/>
        <item m="1" x="5313"/>
        <item m="1" x="3891"/>
        <item m="1" x="5902"/>
        <item m="1" x="2878"/>
        <item m="1" x="2991"/>
        <item m="1" x="3452"/>
        <item m="1" x="2547"/>
        <item x="1656"/>
        <item m="1" x="5262"/>
        <item m="1" x="2549"/>
        <item x="612"/>
        <item x="1731"/>
        <item m="1" x="4646"/>
        <item x="220"/>
        <item x="412"/>
        <item m="1" x="2115"/>
        <item x="852"/>
        <item x="1430"/>
        <item x="1617"/>
        <item m="1" x="4000"/>
        <item x="791"/>
        <item m="1" x="1937"/>
        <item m="1" x="3244"/>
        <item m="1" x="2685"/>
        <item x="1354"/>
        <item m="1" x="3986"/>
        <item m="1" x="3998"/>
        <item m="1" x="2535"/>
        <item x="1717"/>
        <item m="1" x="5143"/>
        <item m="1" x="2306"/>
        <item m="1" x="2897"/>
        <item m="1" x="2187"/>
        <item x="513"/>
        <item m="1" x="2118"/>
        <item x="1671"/>
        <item x="1450"/>
        <item x="738"/>
        <item x="470"/>
        <item m="1" x="3320"/>
        <item m="1" x="2300"/>
        <item m="1" x="2044"/>
        <item m="1" x="2212"/>
        <item x="334"/>
        <item x="1631"/>
        <item x="788"/>
        <item x="1572"/>
        <item m="1" x="6405"/>
        <item x="1024"/>
        <item m="1" x="4369"/>
        <item m="1" x="2850"/>
        <item m="1" x="7532"/>
        <item m="1" x="4377"/>
        <item m="1" x="2466"/>
        <item x="1563"/>
        <item m="1" x="3348"/>
        <item m="1" x="5950"/>
        <item m="1" x="2354"/>
        <item x="1778"/>
        <item m="1" x="4121"/>
        <item x="100"/>
        <item m="1" x="2440"/>
        <item m="1" x="4269"/>
        <item x="1288"/>
        <item m="1" x="6510"/>
        <item x="1104"/>
        <item m="1" x="4636"/>
        <item x="1554"/>
        <item m="1" x="2696"/>
        <item m="1" x="4943"/>
        <item m="1" x="3689"/>
        <item m="1" x="7075"/>
        <item m="1" x="7627"/>
        <item x="1645"/>
        <item x="1844"/>
        <item m="1" x="4255"/>
        <item m="1" x="6970"/>
        <item m="1" x="5721"/>
        <item x="162"/>
        <item x="1282"/>
        <item m="1" x="4180"/>
        <item x="31"/>
        <item m="1" x="3454"/>
        <item x="1095"/>
        <item m="1" x="6443"/>
        <item x="1467"/>
        <item m="1" x="3882"/>
        <item m="1" x="5620"/>
        <item m="1" x="3457"/>
        <item m="1" x="3937"/>
        <item m="1" x="3888"/>
        <item m="1" x="2019"/>
        <item x="1153"/>
        <item m="1" x="5324"/>
        <item m="1" x="5330"/>
        <item m="1" x="4879"/>
        <item m="1" x="2318"/>
        <item m="1" x="4118"/>
        <item m="1" x="3253"/>
        <item x="1394"/>
        <item m="1" x="3082"/>
        <item m="1" x="4662"/>
        <item x="1636"/>
        <item x="781"/>
        <item m="1" x="3098"/>
        <item x="923"/>
        <item x="924"/>
        <item m="1" x="2334"/>
        <item m="1" x="2756"/>
        <item m="1" x="4256"/>
        <item m="1" x="2641"/>
        <item m="1" x="2762"/>
        <item x="700"/>
        <item x="1669"/>
        <item m="1" x="5736"/>
        <item m="1" x="6211"/>
        <item m="1" x="6463"/>
        <item x="367"/>
        <item m="1" x="4820"/>
        <item x="840"/>
        <item m="1" x="6215"/>
        <item m="1" x="3518"/>
        <item m="1" x="6167"/>
        <item m="1" x="5744"/>
        <item x="385"/>
        <item x="352"/>
        <item x="336"/>
        <item m="1" x="1902"/>
        <item m="1" x="4211"/>
        <item m="1" x="4557"/>
        <item m="1" x="6295"/>
        <item x="1602"/>
        <item m="1" x="3868"/>
        <item x="1011"/>
        <item x="1386"/>
        <item m="1" x="6737"/>
        <item m="1" x="3299"/>
        <item m="1" x="5021"/>
        <item m="1" x="3471"/>
        <item x="1646"/>
        <item m="1" x="3247"/>
        <item x="1655"/>
        <item x="475"/>
        <item m="1" x="6428"/>
        <item m="1" x="5263"/>
        <item x="427"/>
        <item m="1" x="4859"/>
        <item x="638"/>
        <item m="1" x="6645"/>
        <item m="1" x="2978"/>
        <item m="1" x="2348"/>
        <item x="1517"/>
        <item m="1" x="3736"/>
        <item x="538"/>
        <item m="1" x="2512"/>
        <item m="1" x="7503"/>
        <item m="1" x="3526"/>
        <item m="1" x="4009"/>
        <item m="1" x="5155"/>
        <item m="1" x="4934"/>
        <item x="1586"/>
        <item x="1357"/>
        <item m="1" x="4648"/>
        <item m="1" x="6129"/>
        <item m="1" x="2049"/>
        <item m="1" x="2024"/>
        <item m="1" x="4678"/>
        <item m="1" x="5437"/>
        <item m="1" x="3530"/>
        <item x="1178"/>
        <item m="1" x="2619"/>
        <item m="1" x="6818"/>
        <item m="1" x="3097"/>
        <item x="1423"/>
        <item m="1" x="5984"/>
        <item m="1" x="2347"/>
        <item x="1502"/>
        <item m="1" x="6047"/>
        <item m="1" x="2855"/>
        <item x="1657"/>
        <item m="1" x="6076"/>
        <item m="1" x="2637"/>
        <item x="26"/>
        <item x="995"/>
        <item m="1" x="6297"/>
        <item m="1" x="2829"/>
        <item m="1" x="3492"/>
        <item m="1" x="5625"/>
        <item m="1" x="2228"/>
        <item x="990"/>
        <item m="1" x="4480"/>
        <item m="1" x="2719"/>
        <item x="393"/>
        <item m="1" x="4034"/>
        <item x="1018"/>
        <item m="1" x="5764"/>
        <item m="1" x="5987"/>
        <item m="1" x="2015"/>
        <item m="1" x="1866"/>
        <item x="649"/>
        <item m="1" x="7937"/>
        <item m="1" x="6078"/>
        <item m="1" x="3752"/>
        <item m="1" x="3353"/>
        <item m="1" x="3062"/>
        <item m="1" x="5025"/>
        <item x="1515"/>
        <item m="1" x="2485"/>
        <item m="1" x="3478"/>
        <item m="1" x="1959"/>
        <item m="1" x="3274"/>
        <item x="1053"/>
        <item x="297"/>
        <item m="1" x="5754"/>
        <item x="338"/>
        <item m="1" x="4315"/>
        <item m="1" x="2995"/>
        <item x="207"/>
        <item m="1" x="2491"/>
        <item m="1" x="2217"/>
        <item x="747"/>
        <item x="248"/>
        <item m="1" x="7787"/>
        <item x="594"/>
        <item x="1393"/>
        <item x="344"/>
        <item m="1" x="3395"/>
        <item x="764"/>
        <item m="1" x="3793"/>
        <item m="1" x="5681"/>
        <item x="1325"/>
        <item m="1" x="4961"/>
        <item m="1" x="6242"/>
        <item m="1" x="4199"/>
        <item m="1" x="3946"/>
        <item m="1" x="3556"/>
        <item m="1" x="2273"/>
        <item m="1" x="2311"/>
        <item x="792"/>
        <item m="1" x="2774"/>
        <item m="1" x="6122"/>
        <item m="1" x="3185"/>
        <item m="1" x="3166"/>
        <item m="1" x="5622"/>
        <item m="1" x="2151"/>
        <item m="1" x="2906"/>
        <item m="1" x="2333"/>
        <item m="1" x="6089"/>
        <item m="1" x="3462"/>
        <item m="1" x="2667"/>
        <item x="458"/>
        <item x="1315"/>
        <item m="1" x="2358"/>
        <item m="1" x="4944"/>
        <item m="1" x="2593"/>
        <item x="43"/>
        <item x="200"/>
        <item m="1" x="4226"/>
        <item m="1" x="4601"/>
        <item m="1" x="4767"/>
        <item x="1177"/>
        <item x="1632"/>
        <item m="1" x="3476"/>
        <item x="1401"/>
        <item m="1" x="6477"/>
        <item x="630"/>
        <item m="1" x="2761"/>
        <item x="1058"/>
        <item m="1" x="4429"/>
        <item x="534"/>
        <item m="1" x="5742"/>
        <item m="1" x="3168"/>
        <item m="1" x="5293"/>
        <item m="1" x="4893"/>
        <item m="1" x="2678"/>
        <item m="1" x="2576"/>
        <item m="1" x="6965"/>
        <item m="1" x="5039"/>
        <item m="1" x="5226"/>
        <item m="1" x="2343"/>
        <item m="1" x="3333"/>
        <item m="1" x="2731"/>
        <item m="1" x="5975"/>
        <item m="1" x="1875"/>
        <item x="1412"/>
        <item x="1045"/>
        <item x="928"/>
        <item m="1" x="4148"/>
        <item x="703"/>
        <item x="1500"/>
        <item m="1" x="7071"/>
        <item m="1" x="2170"/>
        <item x="650"/>
        <item m="1" x="3479"/>
        <item m="1" x="2213"/>
        <item x="19"/>
        <item x="160"/>
        <item m="1" x="7919"/>
        <item m="1" x="6982"/>
        <item m="1" x="5145"/>
        <item m="1" x="1950"/>
        <item m="1" x="2503"/>
        <item x="1334"/>
        <item m="1" x="6458"/>
        <item m="1" x="6058"/>
        <item m="1" x="2229"/>
        <item m="1" x="5236"/>
        <item x="250"/>
        <item x="201"/>
        <item m="1" x="3228"/>
        <item m="1" x="3502"/>
        <item m="1" x="3252"/>
        <item m="1" x="7620"/>
        <item m="1" x="2533"/>
        <item m="1" x="6080"/>
        <item x="1651"/>
        <item x="1652"/>
        <item m="1" x="4385"/>
        <item x="1044"/>
        <item m="1" x="4387"/>
        <item m="1" x="4741"/>
        <item x="489"/>
        <item x="880"/>
        <item x="49"/>
        <item m="1" x="5397"/>
        <item m="1" x="5158"/>
        <item x="1159"/>
        <item m="1" x="7398"/>
        <item m="1" x="6391"/>
        <item m="1" x="2532"/>
        <item m="1" x="2429"/>
        <item m="1" x="3957"/>
        <item x="294"/>
        <item m="1" x="4989"/>
        <item x="327"/>
        <item m="1" x="5231"/>
        <item m="1" x="5245"/>
        <item x="960"/>
        <item m="1" x="6944"/>
        <item m="1" x="3517"/>
        <item m="1" x="5009"/>
        <item x="1601"/>
        <item m="1" x="7606"/>
        <item m="1" x="5393"/>
        <item x="592"/>
        <item x="315"/>
        <item x="975"/>
        <item x="346"/>
        <item x="290"/>
        <item m="1" x="4495"/>
        <item m="1" x="4794"/>
        <item m="1" x="4130"/>
        <item m="1" x="5080"/>
        <item m="1" x="2686"/>
        <item m="1" x="7513"/>
        <item m="1" x="2638"/>
        <item m="1" x="1904"/>
        <item x="2"/>
        <item m="1" x="3796"/>
        <item m="1" x="4077"/>
        <item m="1" x="7486"/>
        <item m="1" x="5175"/>
        <item x="401"/>
        <item m="1" x="5204"/>
        <item m="1" x="2097"/>
        <item x="94"/>
        <item m="1" x="1891"/>
        <item m="1" x="4247"/>
        <item x="917"/>
        <item x="1611"/>
        <item m="1" x="5988"/>
        <item m="1" x="5272"/>
        <item m="1" x="4507"/>
        <item m="1" x="2948"/>
        <item m="1" x="5795"/>
        <item x="395"/>
        <item m="1" x="4770"/>
        <item m="1" x="1882"/>
        <item m="1" x="1894"/>
        <item x="1046"/>
        <item m="1" x="2707"/>
        <item m="1" x="5817"/>
        <item m="1" x="1940"/>
        <item m="1" x="3807"/>
        <item m="1" x="4909"/>
        <item m="1" x="4851"/>
        <item x="855"/>
        <item m="1" x="3884"/>
        <item m="1" x="3857"/>
        <item x="215"/>
        <item m="1" x="4631"/>
        <item m="1" x="7314"/>
        <item m="1" x="5477"/>
        <item m="1" x="4617"/>
        <item m="1" x="5582"/>
        <item m="1" x="2420"/>
        <item m="1" x="6663"/>
        <item m="1" x="1994"/>
        <item m="1" x="2704"/>
        <item x="1763"/>
        <item x="1736"/>
        <item x="1106"/>
        <item m="1" x="4399"/>
        <item m="1" x="3808"/>
        <item m="1" x="3056"/>
        <item m="1" x="3459"/>
        <item m="1" x="3687"/>
        <item m="1" x="3901"/>
        <item m="1" x="5751"/>
        <item m="1" x="6799"/>
        <item m="1" x="5086"/>
        <item m="1" x="7088"/>
        <item m="1" x="2944"/>
        <item m="1" x="2305"/>
        <item x="1812"/>
        <item m="1" x="4651"/>
        <item x="1096"/>
        <item m="1" x="4099"/>
        <item m="1" x="4945"/>
        <item m="1" x="5440"/>
        <item x="644"/>
        <item x="1172"/>
        <item m="1" x="2424"/>
        <item m="1" x="5068"/>
        <item m="1" x="5251"/>
        <item x="13"/>
        <item m="1" x="3275"/>
        <item m="1" x="5733"/>
        <item m="1" x="4575"/>
        <item m="1" x="2636"/>
        <item x="1287"/>
        <item m="1" x="6291"/>
        <item x="411"/>
        <item m="1" x="1884"/>
        <item x="972"/>
        <item x="1098"/>
        <item m="1" x="6335"/>
        <item m="1" x="6455"/>
        <item m="1" x="4008"/>
        <item x="113"/>
        <item m="1" x="2592"/>
        <item m="1" x="3212"/>
        <item x="490"/>
        <item m="1" x="3702"/>
        <item m="1" x="1916"/>
        <item m="1" x="4499"/>
        <item x="910"/>
        <item m="1" x="2902"/>
        <item m="1" x="5261"/>
        <item m="1" x="2922"/>
        <item m="1" x="2925"/>
        <item m="1" x="1957"/>
        <item m="1" x="4175"/>
        <item m="1" x="3580"/>
        <item m="1" x="3682"/>
        <item m="1" x="6035"/>
        <item m="1" x="1895"/>
        <item m="1" x="4442"/>
        <item x="502"/>
        <item m="1" x="4753"/>
        <item x="462"/>
        <item x="92"/>
        <item x="1466"/>
        <item m="1" x="4896"/>
        <item m="1" x="3806"/>
        <item m="1" x="7086"/>
        <item x="1584"/>
        <item m="1" x="4337"/>
        <item m="1" x="4104"/>
        <item m="1" x="2034"/>
        <item m="1" x="4019"/>
        <item x="1603"/>
        <item m="1" x="2421"/>
        <item m="1" x="4703"/>
        <item m="1" x="6816"/>
        <item x="908"/>
        <item m="1" x="4120"/>
        <item m="1" x="3959"/>
        <item m="1" x="3978"/>
        <item m="1" x="6508"/>
        <item m="1" x="1923"/>
        <item m="1" x="5767"/>
        <item x="1740"/>
        <item m="1" x="4789"/>
        <item m="1" x="3745"/>
        <item m="1" x="4923"/>
        <item x="1092"/>
        <item x="736"/>
        <item m="1" x="2577"/>
        <item x="239"/>
        <item m="1" x="2578"/>
        <item m="1" x="3562"/>
        <item x="76"/>
        <item m="1" x="4006"/>
        <item m="1" x="2146"/>
        <item m="1" x="5646"/>
        <item x="1136"/>
        <item x="1799"/>
        <item m="1" x="7251"/>
        <item m="1" x="3066"/>
        <item m="1" x="3641"/>
        <item m="1" x="1927"/>
        <item m="1" x="2622"/>
        <item m="1" x="2628"/>
        <item m="1" x="4393"/>
        <item m="1" x="7484"/>
        <item m="1" x="6046"/>
        <item m="1" x="4912"/>
        <item m="1" x="7642"/>
        <item m="1" x="2633"/>
        <item m="1" x="3188"/>
        <item m="1" x="3236"/>
        <item x="9"/>
        <item x="1163"/>
        <item x="1009"/>
        <item m="1" x="5394"/>
        <item m="1" x="3198"/>
        <item m="1" x="4205"/>
        <item m="1" x="5117"/>
        <item x="542"/>
        <item m="1" x="2493"/>
        <item x="993"/>
        <item m="1" x="5585"/>
        <item x="1824"/>
        <item m="1" x="6119"/>
        <item m="1" x="2261"/>
        <item m="1" x="2573"/>
        <item m="1" x="2788"/>
        <item x="33"/>
        <item m="1" x="2754"/>
        <item m="1" x="3091"/>
        <item m="1" x="5081"/>
        <item x="1853"/>
        <item m="1" x="4147"/>
        <item x="548"/>
        <item x="36"/>
        <item m="1" x="1909"/>
        <item x="101"/>
        <item m="1" x="2277"/>
        <item m="1" x="3404"/>
        <item m="1" x="2361"/>
        <item m="1" x="2545"/>
        <item m="1" x="2507"/>
        <item m="1" x="2131"/>
        <item m="1" x="3892"/>
        <item m="1" x="4333"/>
        <item m="1" x="2974"/>
        <item x="758"/>
        <item m="1" x="6227"/>
        <item x="1465"/>
        <item x="1779"/>
        <item m="1" x="5753"/>
        <item m="1" x="3474"/>
        <item x="99"/>
        <item m="1" x="2515"/>
        <item x="1540"/>
        <item m="1" x="3279"/>
        <item x="1604"/>
        <item m="1" x="4508"/>
        <item m="1" x="3363"/>
        <item m="1" x="3851"/>
        <item m="1" x="4906"/>
        <item m="1" x="6055"/>
        <item m="1" x="4262"/>
        <item x="1451"/>
        <item x="1813"/>
        <item m="1" x="1873"/>
        <item x="887"/>
        <item m="1" x="4615"/>
        <item m="1" x="2700"/>
        <item x="767"/>
        <item m="1" x="4128"/>
        <item m="1" x="4883"/>
        <item m="1" x="7253"/>
        <item m="1" x="2590"/>
        <item m="1" x="5603"/>
        <item m="1" x="2501"/>
        <item x="667"/>
        <item m="1" x="5156"/>
        <item x="1796"/>
        <item m="1" x="6473"/>
        <item m="1" x="2168"/>
        <item m="1" x="3078"/>
        <item x="1426"/>
        <item m="1" x="2260"/>
        <item m="1" x="3170"/>
        <item x="40"/>
        <item m="1" x="4443"/>
        <item m="1" x="3592"/>
        <item m="1" x="3877"/>
        <item m="1" x="3192"/>
        <item m="1" x="2867"/>
        <item x="223"/>
        <item m="1" x="3229"/>
        <item m="1" x="6074"/>
        <item m="1" x="2611"/>
        <item m="1" x="3416"/>
        <item x="77"/>
        <item m="1" x="2484"/>
        <item m="1" x="4521"/>
        <item m="1" x="2223"/>
        <item m="1" x="2490"/>
        <item x="976"/>
        <item x="356"/>
        <item m="1" x="2006"/>
        <item m="1" x="7604"/>
        <item m="1" x="6174"/>
        <item m="1" x="2498"/>
        <item m="1" x="4325"/>
        <item m="1" x="2499"/>
        <item x="379"/>
        <item m="1" x="3306"/>
        <item m="1" x="2513"/>
        <item m="1" x="2518"/>
        <item m="1" x="6720"/>
        <item m="1" x="4978"/>
        <item m="1" x="6650"/>
        <item m="1" x="3260"/>
        <item m="1" x="3754"/>
        <item x="1040"/>
        <item m="1" x="2932"/>
        <item m="1" x="7118"/>
        <item m="1" x="3149"/>
        <item m="1" x="7560"/>
        <item x="96"/>
        <item x="1049"/>
        <item m="1" x="2173"/>
        <item m="1" x="6173"/>
        <item m="1" x="2887"/>
        <item x="969"/>
        <item x="558"/>
        <item m="1" x="3555"/>
        <item x="660"/>
        <item m="1" x="3581"/>
        <item x="1236"/>
        <item m="1" x="3879"/>
        <item m="1" x="3467"/>
        <item x="1088"/>
        <item x="333"/>
        <item m="1" x="6192"/>
        <item x="1556"/>
        <item m="1" x="7008"/>
        <item x="84"/>
        <item m="1" x="3656"/>
        <item m="1" x="6470"/>
        <item m="1" x="4932"/>
        <item m="1" x="4184"/>
        <item m="1" x="2854"/>
        <item x="633"/>
        <item m="1" x="4922"/>
        <item m="1" x="3433"/>
        <item m="1" x="6925"/>
        <item m="1" x="2083"/>
        <item m="1" x="3800"/>
        <item m="1" x="2674"/>
        <item m="1" x="2084"/>
        <item m="1" x="2157"/>
        <item m="1" x="5982"/>
        <item m="1" x="2235"/>
        <item m="1" x="1908"/>
        <item m="1" x="4788"/>
        <item m="1" x="3750"/>
        <item m="1" x="6769"/>
        <item m="1" x="3444"/>
        <item x="932"/>
        <item x="176"/>
        <item m="1" x="4810"/>
        <item x="25"/>
        <item m="1" x="4792"/>
        <item m="1" x="2935"/>
        <item m="1" x="2487"/>
        <item m="1" x="2900"/>
        <item m="1" x="3054"/>
        <item x="1410"/>
        <item x="150"/>
        <item m="1" x="3764"/>
        <item m="1" x="5904"/>
        <item x="1786"/>
        <item m="1" x="2003"/>
        <item m="1" x="2238"/>
        <item x="1706"/>
        <item m="1" x="6542"/>
        <item x="1093"/>
        <item m="1" x="6349"/>
        <item m="1" x="1934"/>
        <item m="1" x="6311"/>
        <item x="1319"/>
        <item m="1" x="4465"/>
        <item m="1" x="5310"/>
        <item m="1" x="3030"/>
        <item m="1" x="4340"/>
        <item m="1" x="2315"/>
        <item m="1" x="5481"/>
        <item x="24"/>
        <item m="1" x="7342"/>
        <item m="1" x="6731"/>
        <item m="1" x="2500"/>
        <item m="1" x="1989"/>
        <item x="1402"/>
        <item m="1" x="3248"/>
        <item m="1" x="6396"/>
        <item m="1" x="1888"/>
        <item x="306"/>
        <item m="1" x="5302"/>
        <item x="1124"/>
        <item x="1607"/>
        <item m="1" x="4027"/>
        <item x="184"/>
        <item x="685"/>
        <item m="1" x="5896"/>
        <item m="1" x="2610"/>
        <item m="1" x="2043"/>
        <item x="478"/>
        <item m="1" x="5247"/>
        <item x="1639"/>
        <item m="1" x="4861"/>
        <item x="639"/>
        <item m="1" x="2419"/>
        <item x="276"/>
        <item m="1" x="4381"/>
        <item m="1" x="4973"/>
        <item m="1" x="3578"/>
        <item x="305"/>
        <item x="866"/>
        <item m="1" x="2355"/>
        <item m="1" x="7695"/>
        <item m="1" x="7162"/>
        <item m="1" x="2526"/>
        <item m="1" x="6348"/>
        <item x="919"/>
        <item m="1" x="5223"/>
        <item x="913"/>
        <item x="966"/>
        <item x="1205"/>
        <item m="1" x="4982"/>
        <item m="1" x="3963"/>
        <item m="1" x="2646"/>
        <item m="1" x="7875"/>
        <item m="1" x="6230"/>
        <item m="1" x="2751"/>
        <item x="56"/>
        <item x="1516"/>
        <item m="1" x="3372"/>
        <item x="675"/>
        <item x="926"/>
        <item m="1" x="1985"/>
        <item m="1" x="6844"/>
        <item x="363"/>
        <item m="1" x="3072"/>
        <item x="1724"/>
        <item m="1" x="5797"/>
        <item x="868"/>
        <item x="797"/>
        <item x="620"/>
        <item x="85"/>
        <item m="1" x="3885"/>
        <item m="1" x="3952"/>
        <item m="1" x="6187"/>
        <item m="1" x="2322"/>
        <item m="1" x="3300"/>
        <item x="269"/>
        <item m="1" x="5157"/>
        <item x="1015"/>
        <item x="853"/>
        <item x="991"/>
        <item m="1" x="5459"/>
        <item x="1627"/>
        <item x="1839"/>
        <item x="1076"/>
        <item m="1" x="6842"/>
        <item m="1" x="3391"/>
        <item m="1" x="2351"/>
        <item x="1019"/>
        <item m="1" x="2668"/>
        <item x="483"/>
        <item m="1" x="3777"/>
        <item m="1" x="4089"/>
        <item m="1" x="3190"/>
        <item m="1" x="3839"/>
        <item m="1" x="2237"/>
        <item x="68"/>
        <item m="1" x="4264"/>
        <item m="1" x="6506"/>
        <item m="1" x="2468"/>
        <item m="1" x="5668"/>
        <item x="1521"/>
        <item m="1" x="4671"/>
        <item x="30"/>
        <item x="339"/>
        <item m="1" x="4194"/>
        <item m="1" x="5305"/>
        <item x="242"/>
        <item x="1377"/>
        <item x="1606"/>
        <item m="1" x="3782"/>
        <item m="1" x="3084"/>
        <item m="1" x="2111"/>
        <item m="1" x="2918"/>
        <item m="1" x="6523"/>
        <item m="1" x="3716"/>
        <item x="1055"/>
        <item m="1" x="3833"/>
        <item m="1" x="6372"/>
        <item m="1" x="4881"/>
        <item x="666"/>
        <item m="1" x="3456"/>
        <item m="1" x="6547"/>
        <item m="1" x="6190"/>
        <item x="1014"/>
        <item m="1" x="7074"/>
        <item m="1" x="5776"/>
        <item m="1" x="4082"/>
        <item m="1" x="1993"/>
        <item m="1" x="7610"/>
        <item x="967"/>
        <item x="467"/>
        <item m="1" x="3399"/>
        <item x="316"/>
        <item m="1" x="6373"/>
        <item m="1" x="2119"/>
        <item m="1" x="5745"/>
        <item m="1" x="2671"/>
        <item x="1332"/>
        <item m="1" x="6438"/>
        <item x="115"/>
        <item m="1" x="2267"/>
        <item m="1" x="3623"/>
        <item m="1" x="6218"/>
        <item x="850"/>
        <item m="1" x="3507"/>
        <item x="501"/>
        <item m="1" x="7263"/>
        <item m="1" x="4292"/>
        <item m="1" x="5814"/>
        <item m="1" x="5298"/>
        <item x="324"/>
        <item m="1" x="5623"/>
        <item m="1" x="3193"/>
        <item m="1" x="5531"/>
        <item m="1" x="3020"/>
        <item x="1571"/>
        <item m="1" x="2870"/>
        <item x="605"/>
        <item m="1" x="3107"/>
        <item m="1" x="7923"/>
        <item m="1" x="3795"/>
        <item m="1" x="2090"/>
        <item m="1" x="7622"/>
        <item m="1" x="2181"/>
        <item x="1085"/>
        <item m="1" x="4740"/>
        <item x="1087"/>
        <item x="655"/>
        <item m="1" x="6210"/>
        <item x="275"/>
        <item x="383"/>
        <item m="1" x="2609"/>
        <item m="1" x="2626"/>
        <item x="735"/>
        <item m="1" x="5734"/>
        <item x="1567"/>
        <item m="1" x="4182"/>
        <item x="262"/>
        <item m="1" x="3594"/>
        <item m="1" x="7087"/>
        <item m="1" x="5019"/>
        <item m="1" x="3081"/>
        <item m="1" x="2844"/>
        <item m="1" x="4805"/>
        <item m="1" x="1958"/>
        <item x="1654"/>
        <item m="1" x="6083"/>
        <item m="1" x="5112"/>
        <item m="1" x="3482"/>
        <item x="1768"/>
        <item m="1" x="5149"/>
        <item m="1" x="5596"/>
        <item m="1" x="2377"/>
        <item m="1" x="2781"/>
        <item x="827"/>
        <item m="1" x="6489"/>
        <item x="1748"/>
        <item x="1478"/>
        <item m="1" x="6985"/>
        <item m="1" x="2911"/>
        <item x="1641"/>
        <item m="1" x="5257"/>
        <item m="1" x="2924"/>
        <item m="1" x="2986"/>
        <item m="1" x="7481"/>
        <item m="1" x="4332"/>
        <item x="1345"/>
        <item m="1" x="5060"/>
        <item m="1" x="5327"/>
        <item m="1" x="6520"/>
        <item m="1" x="2632"/>
        <item x="878"/>
        <item m="1" x="7597"/>
        <item m="1" x="4196"/>
        <item m="1" x="3651"/>
        <item m="1" x="6654"/>
        <item x="785"/>
        <item x="118"/>
        <item m="1" x="5154"/>
        <item m="1" x="5550"/>
        <item m="1" x="2373"/>
        <item x="381"/>
        <item x="1198"/>
        <item x="860"/>
        <item m="1" x="6420"/>
        <item x="516"/>
        <item m="1" x="2915"/>
        <item m="1" x="6979"/>
        <item m="1" x="5375"/>
        <item x="1575"/>
        <item x="1154"/>
        <item m="1" x="7289"/>
        <item m="1" x="6450"/>
        <item m="1" x="2941"/>
        <item m="1" x="4616"/>
        <item x="119"/>
        <item x="1664"/>
        <item m="1" x="6526"/>
        <item m="1" x="2838"/>
        <item m="1" x="5888"/>
        <item m="1" x="2079"/>
        <item x="1222"/>
        <item x="1038"/>
        <item m="1" x="3958"/>
        <item m="1" x="5889"/>
        <item x="1389"/>
        <item x="841"/>
        <item m="1" x="3708"/>
        <item m="1" x="2194"/>
        <item m="1" x="3711"/>
        <item m="1" x="6445"/>
        <item x="1115"/>
        <item m="1" x="5169"/>
        <item m="1" x="3281"/>
        <item m="1" x="2750"/>
        <item m="1" x="2056"/>
        <item x="683"/>
        <item m="1" x="5406"/>
        <item m="1" x="3849"/>
        <item x="566"/>
        <item x="801"/>
        <item m="1" x="2346"/>
        <item m="1" x="4186"/>
        <item m="1" x="3766"/>
        <item m="1" x="4090"/>
        <item m="1" x="2701"/>
        <item x="798"/>
        <item m="1" x="5790"/>
        <item x="1152"/>
        <item x="1814"/>
        <item x="906"/>
        <item x="238"/>
        <item m="1" x="4956"/>
        <item m="1" x="2664"/>
        <item x="645"/>
        <item m="1" x="5943"/>
        <item m="1" x="2849"/>
        <item x="875"/>
        <item m="1" x="5390"/>
        <item x="693"/>
        <item m="1" x="4594"/>
        <item m="1" x="2480"/>
        <item m="1" x="3657"/>
        <item x="345"/>
        <item m="1" x="7586"/>
        <item m="1" x="4218"/>
        <item m="1" x="2160"/>
        <item m="1" x="2603"/>
        <item m="1" x="5407"/>
        <item m="1" x="6502"/>
        <item m="1" x="3034"/>
        <item m="1" x="3045"/>
        <item x="1230"/>
        <item m="1" x="2396"/>
        <item m="1" x="2302"/>
        <item m="1" x="2068"/>
        <item x="532"/>
        <item m="1" x="2014"/>
        <item m="1" x="5320"/>
        <item x="1156"/>
        <item m="1" x="4220"/>
        <item m="1" x="4743"/>
        <item m="1" x="1885"/>
        <item x="1533"/>
        <item m="1" x="7319"/>
        <item m="1" x="5826"/>
        <item x="415"/>
        <item m="1" x="6796"/>
        <item m="1" x="1915"/>
        <item m="1" x="6732"/>
        <item m="1" x="1931"/>
        <item m="1" x="2080"/>
        <item m="1" x="5765"/>
        <item m="1" x="3631"/>
        <item m="1" x="2536"/>
        <item m="1" x="4588"/>
        <item m="1" x="4321"/>
        <item m="1" x="2502"/>
        <item x="1711"/>
        <item x="164"/>
        <item x="1164"/>
        <item m="1" x="5077"/>
        <item m="1" x="1914"/>
        <item m="1" x="6706"/>
        <item m="1" x="2845"/>
        <item m="1" x="3263"/>
        <item m="1" x="4330"/>
        <item x="740"/>
        <item m="1" x="2905"/>
        <item m="1" x="6016"/>
        <item m="1" x="3154"/>
        <item m="1" x="3487"/>
        <item m="1" x="3853"/>
        <item x="79"/>
        <item m="1" x="4119"/>
        <item x="175"/>
        <item m="1" x="3620"/>
        <item m="1" x="5256"/>
        <item m="1" x="4679"/>
        <item m="1" x="7881"/>
        <item m="1" x="5961"/>
        <item m="1" x="7872"/>
        <item m="1" x="4677"/>
        <item m="1" x="3837"/>
        <item x="271"/>
        <item x="1314"/>
        <item m="1" x="7423"/>
        <item m="1" x="2032"/>
        <item m="1" x="6724"/>
        <item m="1" x="3649"/>
        <item m="1" x="2482"/>
        <item x="86"/>
        <item m="1" x="5000"/>
        <item m="1" x="6344"/>
        <item m="1" x="6112"/>
        <item m="1" x="6896"/>
        <item x="1195"/>
        <item m="1" x="5239"/>
        <item m="1" x="2865"/>
        <item x="1185"/>
        <item m="1" x="3903"/>
        <item x="212"/>
        <item m="1" x="4574"/>
        <item m="1" x="4096"/>
        <item x="198"/>
        <item x="278"/>
        <item m="1" x="3772"/>
        <item x="325"/>
        <item m="1" x="2442"/>
        <item m="1" x="2089"/>
        <item m="1" x="7436"/>
        <item m="1" x="4860"/>
        <item m="1" x="3100"/>
        <item m="1" x="6091"/>
        <item x="1281"/>
        <item m="1" x="4546"/>
        <item x="1290"/>
        <item m="1" x="4612"/>
        <item m="1" x="4514"/>
        <item m="1" x="7913"/>
        <item x="38"/>
        <item m="1" x="5311"/>
        <item m="1" x="6262"/>
        <item m="1" x="4633"/>
        <item m="1" x="5463"/>
        <item m="1" x="6916"/>
        <item m="1" x="3440"/>
        <item x="679"/>
        <item m="1" x="4592"/>
        <item x="263"/>
        <item x="425"/>
        <item m="1" x="5569"/>
        <item x="1707"/>
        <item m="1" x="7981"/>
        <item m="1" x="3337"/>
        <item m="1" x="7704"/>
        <item m="1" x="5492"/>
        <item x="1561"/>
        <item m="1" x="3513"/>
        <item m="1" x="1995"/>
        <item m="1" x="3288"/>
        <item m="1" x="4960"/>
        <item m="1" x="2197"/>
        <item m="1" x="5278"/>
        <item m="1" x="6261"/>
        <item m="1" x="4641"/>
        <item m="1" x="3070"/>
        <item m="1" x="4543"/>
        <item m="1" x="3357"/>
        <item m="1" x="3913"/>
        <item m="1" x="3712"/>
        <item m="1" x="6957"/>
        <item m="1" x="4078"/>
        <item m="1" x="4088"/>
        <item x="468"/>
        <item x="1350"/>
        <item m="1" x="5543"/>
        <item m="1" x="4655"/>
        <item m="1" x="2728"/>
        <item m="1" x="2800"/>
        <item x="1489"/>
        <item x="1751"/>
        <item x="505"/>
        <item x="1536"/>
        <item m="1" x="3918"/>
        <item x="22"/>
        <item m="1" x="2325"/>
        <item m="1" x="5828"/>
        <item m="1" x="5514"/>
        <item m="1" x="6071"/>
        <item m="1" x="5070"/>
        <item m="1" x="7886"/>
        <item m="1" x="4453"/>
        <item m="1" x="3334"/>
        <item m="1" x="3025"/>
        <item x="1578"/>
        <item m="1" x="3780"/>
        <item m="1" x="4030"/>
        <item m="1" x="4236"/>
        <item m="1" x="3145"/>
        <item m="1" x="2112"/>
        <item m="1" x="3926"/>
        <item x="335"/>
        <item m="1" x="4470"/>
        <item m="1" x="2509"/>
        <item m="1" x="4905"/>
        <item x="1041"/>
        <item x="936"/>
        <item x="896"/>
        <item m="1" x="2566"/>
        <item x="1083"/>
        <item m="1" x="3992"/>
        <item m="1" x="2353"/>
        <item m="1" x="3997"/>
        <item x="144"/>
        <item m="1" x="3436"/>
        <item x="133"/>
        <item m="1" x="3383"/>
        <item x="1770"/>
        <item m="1" x="6281"/>
        <item x="691"/>
        <item x="1175"/>
        <item x="695"/>
        <item x="697"/>
        <item m="1" x="2907"/>
        <item m="1" x="2631"/>
        <item x="1064"/>
        <item m="1" x="6562"/>
        <item x="330"/>
        <item m="1" x="5420"/>
        <item x="1524"/>
        <item x="1310"/>
        <item m="1" x="5061"/>
        <item m="1" x="2647"/>
        <item m="1" x="6032"/>
        <item m="1" x="2483"/>
        <item m="1" x="4188"/>
        <item m="1" x="4665"/>
        <item x="1559"/>
        <item m="1" x="5786"/>
        <item m="1" x="7496"/>
        <item m="1" x="4228"/>
        <item m="1" x="2910"/>
        <item m="1" x="5264"/>
        <item x="1630"/>
        <item x="997"/>
        <item x="692"/>
        <item x="626"/>
        <item m="1" x="3354"/>
        <item m="1" x="6468"/>
        <item x="419"/>
        <item x="1134"/>
        <item m="1" x="5396"/>
        <item m="1" x="2723"/>
        <item m="1" x="3549"/>
        <item m="1" x="6038"/>
        <item m="1" x="2825"/>
        <item m="1" x="2569"/>
        <item x="1347"/>
        <item m="1" x="6409"/>
        <item m="1" x="2319"/>
        <item m="1" x="3819"/>
        <item m="1" x="4293"/>
        <item m="1" x="1988"/>
        <item m="1" x="4017"/>
        <item m="1" x="7177"/>
        <item m="1" x="5990"/>
        <item m="1" x="2680"/>
        <item m="1" x="6814"/>
        <item m="1" x="3246"/>
        <item x="430"/>
        <item m="1" x="3085"/>
        <item m="1" x="4238"/>
        <item m="1" x="3830"/>
        <item m="1" x="3995"/>
        <item x="983"/>
        <item m="1" x="2494"/>
        <item x="1568"/>
        <item m="1" x="4598"/>
        <item m="1" x="5756"/>
        <item m="1" x="4374"/>
        <item m="1" x="4039"/>
        <item m="1" x="4382"/>
        <item m="1" x="4882"/>
        <item m="1" x="4314"/>
        <item x="518"/>
        <item x="876"/>
        <item m="1" x="6446"/>
        <item x="920"/>
        <item m="1" x="2436"/>
        <item x="1780"/>
        <item m="1" x="5008"/>
        <item x="236"/>
        <item m="1" x="2363"/>
        <item m="1" x="2866"/>
        <item m="1" x="2096"/>
        <item m="1" x="2171"/>
        <item m="1" x="2193"/>
        <item m="1" x="3283"/>
        <item m="1" x="3455"/>
        <item m="1" x="2025"/>
        <item x="1079"/>
        <item m="1" x="4178"/>
        <item x="1131"/>
        <item m="1" x="3922"/>
        <item m="1" x="2715"/>
        <item x="399"/>
        <item x="1846"/>
        <item x="1576"/>
        <item x="1065"/>
        <item x="725"/>
        <item x="587"/>
        <item x="848"/>
        <item m="1" x="2486"/>
        <item x="196"/>
        <item m="1" x="4215"/>
        <item m="1" x="5323"/>
        <item m="1" x="3739"/>
        <item m="1" x="6350"/>
        <item m="1" x="2768"/>
        <item m="1" x="5772"/>
        <item m="1" x="6043"/>
        <item m="1" x="6725"/>
        <item m="1" x="4988"/>
        <item m="1" x="6333"/>
        <item x="826"/>
        <item x="88"/>
        <item x="1320"/>
        <item m="1" x="7120"/>
        <item m="1" x="5578"/>
        <item x="915"/>
        <item m="1" x="6492"/>
        <item x="870"/>
        <item x="117"/>
        <item x="398"/>
        <item m="1" x="3664"/>
        <item m="1" x="3523"/>
        <item x="62"/>
        <item m="1" x="5111"/>
        <item x="1318"/>
        <item m="1" x="6950"/>
        <item x="1404"/>
        <item x="1729"/>
        <item m="1" x="4613"/>
        <item m="1" x="4759"/>
        <item m="1" x="3501"/>
        <item x="221"/>
        <item m="1" x="2110"/>
        <item x="843"/>
        <item m="1" x="3872"/>
        <item m="1" x="5612"/>
        <item m="1" x="3182"/>
        <item m="1" x="7590"/>
        <item m="1" x="4081"/>
        <item m="1" x="3241"/>
        <item m="1" x="6367"/>
        <item x="1351"/>
        <item m="1" x="3773"/>
        <item m="1" x="5482"/>
        <item x="989"/>
        <item m="1" x="3369"/>
        <item m="1" x="2827"/>
        <item m="1" x="6776"/>
        <item x="765"/>
        <item m="1" x="3715"/>
        <item m="1" x="5190"/>
        <item x="1722"/>
        <item m="1" x="6304"/>
        <item x="1116"/>
        <item m="1" x="4702"/>
        <item x="1143"/>
        <item m="1" x="4206"/>
        <item m="1" x="2801"/>
        <item m="1" x="7469"/>
        <item m="1" x="4668"/>
        <item m="1" x="7526"/>
        <item m="1" x="4538"/>
        <item m="1" x="7173"/>
        <item m="1" x="4977"/>
        <item m="1" x="7603"/>
        <item m="1" x="7917"/>
        <item m="1" x="4166"/>
        <item x="1296"/>
        <item m="1" x="2177"/>
        <item m="1" x="3430"/>
        <item m="1" x="3432"/>
        <item m="1" x="3437"/>
        <item m="1" x="3446"/>
        <item x="554"/>
        <item x="1169"/>
        <item m="1" x="6880"/>
        <item m="1" x="6886"/>
        <item x="1261"/>
        <item m="1" x="4653"/>
        <item m="1" x="3876"/>
        <item x="618"/>
        <item x="1201"/>
        <item m="1" x="5166"/>
        <item m="1" x="3954"/>
        <item m="1" x="3005"/>
        <item m="1" x="7892"/>
        <item x="510"/>
        <item m="1" x="7825"/>
        <item m="1" x="7878"/>
        <item m="1" x="2737"/>
        <item m="1" x="2398"/>
        <item m="1" x="7379"/>
        <item x="564"/>
        <item m="1" x="4398"/>
        <item m="1" x="2074"/>
        <item m="1" x="4461"/>
        <item m="1" x="6457"/>
        <item m="1" x="2730"/>
        <item m="1" x="4036"/>
        <item x="1406"/>
        <item m="1" x="6081"/>
        <item x="1048"/>
        <item m="1" x="4392"/>
        <item m="1" x="2568"/>
        <item x="1534"/>
        <item m="1" x="3944"/>
        <item m="1" x="2184"/>
        <item m="1" x="5549"/>
        <item x="845"/>
        <item x="1102"/>
        <item m="1" x="6969"/>
        <item m="1" x="4149"/>
        <item m="1" x="3873"/>
        <item m="1" x="2828"/>
        <item m="1" x="4191"/>
        <item m="1" x="2404"/>
        <item m="1" x="7542"/>
        <item x="476"/>
        <item m="1" x="4621"/>
        <item m="1" x="4754"/>
        <item m="1" x="3510"/>
        <item x="929"/>
        <item m="1" x="7707"/>
        <item m="1" x="6407"/>
        <item m="1" x="6780"/>
        <item x="1522"/>
        <item m="1" x="2956"/>
        <item m="1" x="6800"/>
        <item x="1472"/>
        <item m="1" x="6178"/>
        <item m="1" x="6267"/>
        <item m="1" x="4336"/>
        <item m="1" x="1984"/>
        <item m="1" x="5131"/>
        <item m="1" x="6019"/>
        <item x="168"/>
        <item m="1" x="2523"/>
        <item x="1837"/>
        <item m="1" x="2209"/>
        <item x="1771"/>
        <item m="1" x="2717"/>
        <item x="1635"/>
        <item m="1" x="2740"/>
        <item x="1674"/>
        <item m="1" x="2495"/>
        <item x="138"/>
        <item x="861"/>
        <item m="1" x="7485"/>
        <item m="1" x="4658"/>
        <item m="1" x="7855"/>
        <item m="1" x="4737"/>
        <item m="1" x="7701"/>
        <item m="1" x="2919"/>
        <item m="1" x="2931"/>
        <item x="1750"/>
        <item m="1" x="4253"/>
        <item x="1273"/>
        <item m="1" x="6448"/>
        <item m="1" x="6034"/>
        <item m="1" x="5617"/>
        <item x="1089"/>
        <item x="1528"/>
        <item x="862"/>
        <item x="1358"/>
        <item m="1" x="5316"/>
        <item m="1" x="5167"/>
        <item m="1" x="5072"/>
        <item x="653"/>
        <item m="1" x="7122"/>
        <item m="1" x="7804"/>
        <item m="1" x="7382"/>
        <item m="1" x="6198"/>
        <item m="1" x="4928"/>
        <item x="713"/>
        <item m="1" x="2422"/>
        <item m="1" x="3900"/>
        <item m="1" x="4720"/>
        <item m="1" x="3927"/>
        <item m="1" x="6999"/>
        <item m="1" x="5431"/>
        <item m="1" x="6793"/>
        <item m="1" x="4802"/>
        <item m="1" x="6084"/>
        <item m="1" x="2007"/>
        <item m="1" x="3947"/>
        <item m="1" x="7778"/>
        <item m="1" x="7124"/>
        <item x="1219"/>
        <item m="1" x="3840"/>
        <item m="1" x="3816"/>
        <item m="1" x="7887"/>
        <item m="1" x="2172"/>
        <item m="1" x="4936"/>
        <item m="1" x="3431"/>
        <item m="1" x="2365"/>
        <item m="1" x="5660"/>
        <item x="614"/>
        <item x="1403"/>
        <item x="126"/>
        <item x="603"/>
        <item x="677"/>
        <item x="1589"/>
        <item m="1" x="2527"/>
        <item m="1" x="2738"/>
        <item m="1" x="2216"/>
        <item m="1" x="5576"/>
        <item x="941"/>
        <item m="1" x="3151"/>
        <item m="1" x="4765"/>
        <item x="11"/>
        <item m="1" x="4299"/>
        <item m="1" x="4872"/>
        <item m="1" x="5144"/>
        <item m="1" x="5379"/>
        <item m="1" x="6312"/>
        <item m="1" x="4661"/>
        <item m="1" x="4244"/>
        <item m="1" x="4897"/>
        <item m="1" x="2246"/>
        <item m="1" x="3460"/>
        <item m="1" x="4230"/>
        <item m="1" x="2848"/>
        <item m="1" x="3848"/>
        <item x="110"/>
        <item m="1" x="2996"/>
        <item x="763"/>
        <item x="1171"/>
        <item m="1" x="2973"/>
        <item m="1" x="5640"/>
        <item m="1" x="6643"/>
        <item m="1" x="2371"/>
        <item x="1609"/>
        <item m="1" x="3996"/>
        <item m="1" x="3412"/>
        <item m="1" x="6947"/>
        <item m="1" x="3943"/>
        <item m="1" x="2000"/>
        <item x="188"/>
        <item m="1" x="3294"/>
        <item x="597"/>
        <item x="323"/>
        <item m="1" x="2689"/>
        <item m="1" x="4664"/>
        <item m="1" x="2330"/>
        <item x="1832"/>
        <item m="1" x="2504"/>
        <item m="1" x="4895"/>
        <item m="1" x="2615"/>
        <item m="1" x="4143"/>
        <item m="1" x="3335"/>
        <item m="1" x="4911"/>
        <item x="304"/>
        <item m="1" x="4131"/>
        <item m="1" x="6342"/>
        <item m="1" x="1892"/>
        <item m="1" x="6366"/>
        <item m="1" x="2923"/>
        <item m="1" x="3737"/>
        <item x="1260"/>
        <item m="1" x="4571"/>
        <item m="1" x="3894"/>
        <item m="1" x="2430"/>
        <item m="1" x="2798"/>
        <item m="1" x="2303"/>
        <item m="1" x="2211"/>
        <item x="1608"/>
        <item m="1" x="3489"/>
        <item m="1" x="7024"/>
        <item x="1738"/>
        <item m="1" x="2886"/>
        <item m="1" x="2892"/>
        <item m="1" x="3856"/>
        <item x="1433"/>
        <item m="1" x="4650"/>
        <item m="1" x="2208"/>
        <item m="1" x="2822"/>
        <item x="1299"/>
        <item x="888"/>
        <item m="1" x="1898"/>
        <item m="1" x="2369"/>
        <item m="1" x="3787"/>
        <item x="1390"/>
        <item m="1" x="2623"/>
        <item m="1" x="3422"/>
        <item x="1080"/>
        <item m="1" x="1890"/>
        <item m="1" x="4085"/>
        <item m="1" x="3043"/>
        <item m="1" x="6282"/>
        <item m="1" x="5954"/>
        <item m="1" x="3223"/>
        <item m="1" x="2166"/>
        <item m="1" x="3742"/>
        <item m="1" x="5178"/>
        <item m="1" x="4137"/>
        <item m="1" x="6672"/>
        <item m="1" x="4806"/>
        <item m="1" x="2861"/>
        <item x="32"/>
        <item m="1" x="3938"/>
        <item m="1" x="3930"/>
        <item m="1" x="1961"/>
        <item m="1" x="2359"/>
        <item m="1" x="2744"/>
        <item x="1422"/>
        <item m="1" x="6671"/>
        <item x="1494"/>
        <item x="216"/>
        <item m="1" x="2148"/>
        <item m="1" x="6106"/>
        <item m="1" x="3614"/>
        <item m="1" x="4074"/>
        <item m="1" x="6442"/>
        <item m="1" x="2814"/>
        <item x="611"/>
        <item m="1" x="3310"/>
        <item m="1" x="6705"/>
        <item m="1" x="5711"/>
        <item m="1" x="4310"/>
        <item m="1" x="2150"/>
        <item m="1" x="3571"/>
        <item x="382"/>
        <item x="1545"/>
        <item x="169"/>
        <item m="1" x="4998"/>
        <item m="1" x="5224"/>
        <item x="877"/>
        <item x="881"/>
        <item m="1" x="3209"/>
        <item m="1" x="6310"/>
        <item m="1" x="4763"/>
        <item m="1" x="7876"/>
        <item m="1" x="7113"/>
        <item m="1" x="6150"/>
        <item m="1" x="2766"/>
        <item m="1" x="6263"/>
        <item x="445"/>
        <item m="1" x="4630"/>
        <item m="1" x="3250"/>
        <item m="1" x="4608"/>
        <item m="1" x="6205"/>
        <item m="1" x="5426"/>
        <item x="776"/>
        <item m="1" x="3704"/>
        <item x="634"/>
        <item m="1" x="4596"/>
        <item m="1" x="3272"/>
        <item x="523"/>
        <item m="1" x="6259"/>
        <item m="1" x="6898"/>
        <item m="1" x="2742"/>
        <item m="1" x="6823"/>
        <item m="1" x="4892"/>
        <item m="1" x="6845"/>
        <item x="384"/>
        <item m="1" x="3994"/>
        <item m="1" x="6856"/>
        <item m="1" x="2821"/>
        <item m="1" x="3331"/>
        <item m="1" x="2414"/>
        <item m="1" x="4476"/>
        <item x="186"/>
        <item x="1120"/>
        <item m="1" x="6036"/>
        <item m="1" x="2240"/>
        <item m="1" x="2067"/>
        <item m="1" x="4839"/>
        <item m="1" x="6515"/>
        <item m="1" x="1933"/>
        <item m="1" x="2748"/>
        <item m="1" x="6239"/>
        <item m="1" x="3277"/>
        <item x="819"/>
        <item m="1" x="7003"/>
        <item m="1" x="5971"/>
        <item x="1490"/>
        <item m="1" x="2162"/>
        <item m="1" x="7568"/>
        <item m="1" x="4014"/>
        <item x="243"/>
        <item m="1" x="7104"/>
        <item m="1" x="2989"/>
        <item m="1" x="6107"/>
        <item m="1" x="3481"/>
        <item x="1508"/>
        <item x="623"/>
        <item m="1" x="7378"/>
        <item x="873"/>
        <item m="1" x="3396"/>
        <item x="15"/>
        <item m="1" x="6103"/>
        <item m="1" x="3485"/>
        <item m="1" x="3116"/>
        <item m="1" x="3035"/>
        <item m="1" x="4688"/>
        <item m="1" x="4240"/>
        <item x="34"/>
        <item m="1" x="3619"/>
        <item m="1" x="4549"/>
        <item x="1424"/>
        <item m="1" x="2128"/>
        <item m="1" x="3373"/>
        <item m="1" x="3576"/>
        <item m="1" x="7249"/>
        <item m="1" x="2403"/>
        <item m="1" x="7269"/>
        <item x="588"/>
        <item x="533"/>
        <item x="1385"/>
        <item m="1" x="3731"/>
        <item x="699"/>
        <item m="1" x="6237"/>
        <item m="1" x="2093"/>
        <item x="1157"/>
        <item x="459"/>
        <item x="1292"/>
        <item m="1" x="2975"/>
        <item m="1" x="6803"/>
        <item x="498"/>
        <item m="1" x="3956"/>
        <item m="1" x="7954"/>
        <item x="128"/>
        <item m="1" x="4016"/>
        <item m="1" x="5055"/>
        <item x="1806"/>
        <item x="672"/>
        <item x="406"/>
        <item m="1" x="2221"/>
        <item m="1" x="6231"/>
        <item m="1" x="4373"/>
        <item m="1" x="5912"/>
        <item m="1" x="5624"/>
        <item m="1" x="5208"/>
        <item m="1" x="2070"/>
        <item m="1" x="6767"/>
        <item m="1" x="2469"/>
        <item x="1710"/>
        <item m="1" x="4305"/>
        <item m="1" x="3520"/>
        <item m="1" x="5679"/>
        <item m="1" x="2571"/>
        <item m="1" x="4323"/>
        <item m="1" x="2107"/>
        <item m="1" x="4386"/>
        <item m="1" x="4097"/>
        <item x="1330"/>
        <item x="1333"/>
        <item m="1" x="6524"/>
        <item m="1" x="5001"/>
        <item m="1" x="7605"/>
        <item m="1" x="5493"/>
        <item m="1" x="2312"/>
        <item m="1" x="5949"/>
        <item x="142"/>
        <item m="1" x="4421"/>
        <item x="979"/>
        <item m="1" x="3490"/>
        <item x="173"/>
        <item x="585"/>
        <item m="1" x="2310"/>
        <item x="1183"/>
        <item m="1" x="3700"/>
        <item x="1225"/>
        <item m="1" x="4562"/>
        <item m="1" x="2809"/>
        <item x="58"/>
        <item m="1" x="2366"/>
        <item m="1" x="3858"/>
        <item x="492"/>
        <item x="341"/>
        <item m="1" x="2407"/>
        <item x="1549"/>
        <item x="91"/>
        <item m="1" x="3818"/>
        <item m="1" x="3105"/>
        <item m="1" x="7802"/>
        <item x="1445"/>
        <item m="1" x="4144"/>
        <item m="1" x="7388"/>
        <item m="1" x="3473"/>
        <item m="1" x="5017"/>
        <item m="1" x="6956"/>
        <item m="1" x="2341"/>
        <item x="1596"/>
        <item m="1" x="3538"/>
        <item m="1" x="5049"/>
        <item m="1" x="2029"/>
        <item x="1331"/>
        <item m="1" x="2702"/>
        <item x="265"/>
        <item m="1" x="5230"/>
        <item m="1" x="4026"/>
        <item x="553"/>
        <item m="1" x="5898"/>
        <item m="1" x="2072"/>
        <item m="1" x="3362"/>
        <item x="1590"/>
        <item m="1" x="5513"/>
        <item m="1" x="3177"/>
        <item x="225"/>
        <item m="1" x="7041"/>
        <item m="1" x="4684"/>
        <item m="1" x="5182"/>
        <item m="1" x="2284"/>
        <item x="1661"/>
        <item m="1" x="4804"/>
        <item x="1513"/>
        <item m="1" x="5209"/>
        <item m="1" x="5978"/>
        <item x="1362"/>
        <item x="1529"/>
        <item m="1" x="5304"/>
        <item m="1" x="4564"/>
        <item x="1324"/>
        <item m="1" x="3775"/>
        <item m="1" x="2920"/>
        <item m="1" x="4991"/>
        <item m="1" x="6389"/>
        <item m="1" x="5607"/>
        <item m="1" x="4095"/>
        <item m="1" x="5203"/>
        <item x="1675"/>
        <item x="1577"/>
        <item x="1017"/>
        <item m="1" x="5649"/>
        <item m="1" x="7153"/>
        <item x="355"/>
        <item m="1" x="3347"/>
        <item m="1" x="6647"/>
        <item x="688"/>
        <item x="1497"/>
        <item m="1" x="5484"/>
        <item x="589"/>
        <item x="1280"/>
        <item m="1" x="4890"/>
        <item m="1" x="5970"/>
        <item x="624"/>
        <item x="909"/>
        <item m="1" x="4038"/>
        <item x="309"/>
        <item m="1" x="7657"/>
        <item x="423"/>
        <item x="849"/>
        <item m="1" x="5391"/>
        <item m="1" x="6497"/>
        <item x="1007"/>
        <item m="1" x="1947"/>
        <item m="1" x="4997"/>
        <item m="1" x="2259"/>
        <item m="1" x="2511"/>
        <item m="1" x="5033"/>
        <item m="1" x="2120"/>
        <item x="1487"/>
        <item x="1488"/>
        <item m="1" x="2817"/>
        <item m="1" x="1944"/>
        <item m="1" x="4585"/>
        <item m="1" x="6500"/>
        <item m="1" x="3951"/>
        <item m="1" x="6738"/>
        <item x="963"/>
        <item m="1" x="2841"/>
        <item m="1" x="6375"/>
        <item m="1" x="3003"/>
        <item x="474"/>
        <item m="1" x="2285"/>
        <item m="1" x="5801"/>
        <item m="1" x="2331"/>
        <item m="1" x="5300"/>
        <item x="659"/>
        <item m="1" x="3410"/>
        <item x="891"/>
        <item m="1" x="1928"/>
        <item m="1" x="2176"/>
        <item m="1" x="2426"/>
        <item x="952"/>
        <item m="1" x="5991"/>
        <item x="642"/>
        <item x="1184"/>
        <item m="1" x="3286"/>
        <item m="1" x="6202"/>
        <item x="681"/>
        <item x="235"/>
        <item x="69"/>
        <item m="1" x="1922"/>
        <item m="1" x="6338"/>
        <item x="370"/>
        <item m="1" x="4066"/>
        <item m="1" x="6773"/>
        <item m="1" x="5599"/>
        <item m="1" x="3932"/>
        <item m="1" x="3612"/>
        <item m="1" x="5457"/>
        <item m="1" x="5890"/>
        <item m="1" x="4103"/>
        <item m="1" x="6811"/>
        <item x="1375"/>
        <item m="1" x="6551"/>
        <item x="1624"/>
        <item x="281"/>
        <item m="1" x="7176"/>
        <item m="1" x="2356"/>
        <item x="1808"/>
        <item m="1" x="5024"/>
        <item m="1" x="7671"/>
        <item x="940"/>
        <item m="1" x="7823"/>
        <item m="1" x="3939"/>
        <item m="1" x="5073"/>
        <item m="1" x="5250"/>
        <item m="1" x="2534"/>
        <item m="1" x="2063"/>
        <item x="157"/>
        <item m="1" x="3844"/>
        <item m="1" x="4555"/>
        <item m="1" x="5084"/>
        <item m="1" x="4258"/>
        <item m="1" x="4261"/>
        <item m="1" x="7266"/>
        <item m="1" x="7527"/>
        <item m="1" x="3701"/>
        <item m="1" x="5289"/>
        <item m="1" x="2982"/>
        <item m="1" x="4307"/>
        <item m="1" x="6347"/>
        <item x="163"/>
        <item x="1190"/>
        <item m="1" x="3101"/>
        <item m="1" x="4687"/>
        <item m="1" x="2546"/>
        <item m="1" x="5735"/>
        <item m="1" x="2755"/>
        <item m="1" x="5717"/>
        <item m="1" x="6162"/>
        <item m="1" x="6511"/>
        <item m="1" x="5165"/>
        <item m="1" x="3477"/>
        <item m="1" x="4304"/>
        <item m="1" x="4721"/>
        <item m="1" x="4067"/>
        <item m="1" x="7770"/>
        <item m="1" x="3627"/>
        <item m="1" x="6429"/>
        <item m="1" x="4159"/>
        <item x="1338"/>
        <item x="421"/>
        <item x="1499"/>
        <item x="769"/>
        <item x="165"/>
        <item m="1" x="3568"/>
        <item m="1" x="6931"/>
        <item m="1" x="2985"/>
        <item m="1" x="6929"/>
        <item m="1" x="5591"/>
        <item m="1" x="3923"/>
        <item m="1" x="2415"/>
        <item m="1" x="5894"/>
        <item m="1" x="6140"/>
        <item m="1" x="5564"/>
        <item x="1419"/>
        <item m="1" x="7903"/>
        <item m="1" x="6926"/>
        <item m="1" x="5542"/>
        <item m="1" x="7883"/>
        <item m="1" x="3313"/>
        <item m="1" x="4513"/>
        <item m="1" x="4761"/>
        <item x="1566"/>
        <item m="1" x="4938"/>
        <item m="1" x="5957"/>
        <item m="1" x="2316"/>
        <item m="1" x="7550"/>
        <item m="1" x="4427"/>
        <item x="882"/>
        <item m="1" x="3911"/>
        <item x="1328"/>
        <item m="1" x="4958"/>
        <item x="1269"/>
        <item x="1285"/>
        <item x="107"/>
        <item m="1" x="5606"/>
        <item m="1" x="2883"/>
        <item m="1" x="2425"/>
        <item m="1" x="5976"/>
        <item m="1" x="2428"/>
        <item x="565"/>
        <item m="1" x="7562"/>
        <item x="1421"/>
        <item m="1" x="5985"/>
        <item x="1850"/>
        <item m="1" x="2764"/>
        <item m="1" x="2765"/>
        <item m="1" x="6673"/>
        <item m="1" x="2785"/>
        <item m="1" x="2465"/>
        <item m="1" x="6023"/>
        <item m="1" x="4177"/>
        <item x="1504"/>
        <item m="1" x="2819"/>
        <item x="1759"/>
        <item m="1" x="2030"/>
        <item m="1" x="6068"/>
        <item x="103"/>
        <item m="1" x="4492"/>
        <item m="1" x="5241"/>
        <item x="1621"/>
        <item m="1" x="2889"/>
        <item m="1" x="6653"/>
        <item x="1625"/>
        <item m="1" x="3699"/>
        <item m="1" x="2435"/>
        <item m="1" x="3512"/>
        <item m="1" x="4885"/>
        <item x="1207"/>
        <item m="1" x="7140"/>
        <item x="151"/>
        <item m="1" x="5287"/>
        <item x="463"/>
        <item m="1" x="4198"/>
        <item m="1" x="3469"/>
        <item m="1" x="7506"/>
        <item m="1" x="7784"/>
        <item m="1" x="5403"/>
        <item m="1" x="3064"/>
        <item m="1" x="4864"/>
        <item m="1" x="3067"/>
        <item m="1" x="4368"/>
        <item m="1" x="5777"/>
        <item m="1" x="7168"/>
        <item m="1" x="3934"/>
        <item m="1" x="6124"/>
        <item m="1" x="4139"/>
        <item x="1199"/>
        <item x="1520"/>
        <item m="1" x="3652"/>
        <item x="1416"/>
        <item m="1" x="7785"/>
        <item m="1" x="1986"/>
        <item m="1" x="7132"/>
        <item m="1" x="5895"/>
        <item m="1" x="2716"/>
        <item m="1" x="3564"/>
        <item m="1" x="5905"/>
        <item m="1" x="5782"/>
        <item x="1289"/>
        <item m="1" x="4309"/>
        <item m="1" x="5946"/>
        <item m="1" x="2017"/>
        <item m="1" x="6306"/>
        <item m="1" x="2891"/>
        <item m="1" x="2816"/>
        <item m="1" x="5592"/>
        <item x="1733"/>
        <item m="1" x="2113"/>
        <item m="1" x="2904"/>
        <item m="1" x="2987"/>
        <item x="1224"/>
        <item m="1" x="2649"/>
        <item m="1" x="6736"/>
        <item m="1" x="2138"/>
        <item m="1" x="3075"/>
        <item m="1" x="5351"/>
        <item m="1" x="5266"/>
        <item m="1" x="7574"/>
        <item m="1" x="2011"/>
        <item x="1507"/>
        <item m="1" x="4490"/>
        <item m="1" x="7877"/>
        <item x="753"/>
        <item x="166"/>
        <item m="1" x="6519"/>
        <item m="1" x="4231"/>
        <item m="1" x="5449"/>
        <item m="1" x="6208"/>
        <item m="1" x="5258"/>
        <item m="1" x="5552"/>
        <item m="1" x="2204"/>
        <item x="779"/>
        <item x="1326"/>
        <item m="1" x="4611"/>
        <item m="1" x="3453"/>
        <item m="1" x="4929"/>
        <item m="1" x="2321"/>
        <item m="1" x="5074"/>
        <item m="1" x="3125"/>
        <item m="1" x="4791"/>
        <item x="606"/>
        <item x="1449"/>
        <item m="1" x="3290"/>
        <item m="1" x="6534"/>
        <item m="1" x="4719"/>
        <item x="1373"/>
        <item m="1" x="5173"/>
        <item x="774"/>
        <item m="1" x="6560"/>
        <item x="1218"/>
        <item m="1" x="5913"/>
        <item x="1245"/>
        <item m="1" x="6368"/>
        <item x="823"/>
        <item m="1" x="7053"/>
        <item m="1" x="6642"/>
        <item x="1353"/>
        <item m="1" x="3843"/>
        <item m="1" x="3058"/>
        <item m="1" x="5170"/>
        <item x="1380"/>
        <item m="1" x="7664"/>
        <item m="1" x="1929"/>
        <item m="1" x="5346"/>
        <item m="1" x="3740"/>
        <item m="1" x="4150"/>
        <item m="1" x="4396"/>
        <item x="710"/>
        <item m="1" x="7239"/>
        <item m="1" x="7478"/>
        <item x="446"/>
        <item m="1" x="2691"/>
        <item m="1" x="1864"/>
        <item m="1" x="5773"/>
        <item m="1" x="7250"/>
        <item m="1" x="4353"/>
        <item x="1613"/>
        <item m="1" x="3655"/>
        <item x="1616"/>
        <item x="65"/>
        <item m="1" x="6021"/>
        <item m="1" x="6030"/>
        <item m="1" x="4308"/>
        <item m="1" x="3681"/>
        <item m="1" x="4079"/>
        <item x="199"/>
        <item m="1" x="5573"/>
        <item m="1" x="4907"/>
        <item m="1" x="3073"/>
        <item m="1" x="7330"/>
        <item m="1" x="4354"/>
        <item m="1" x="4556"/>
        <item m="1" x="2733"/>
        <item m="1" x="6300"/>
        <item m="1" x="5565"/>
        <item m="1" x="6031"/>
        <item m="1" x="5983"/>
        <item m="1" x="2820"/>
        <item m="1" x="3771"/>
        <item m="1" x="2672"/>
        <item m="1" x="2510"/>
        <item m="1" x="7780"/>
        <item m="1" x="7847"/>
        <item m="1" x="3948"/>
        <item m="1" x="5823"/>
        <item m="1" x="3686"/>
        <item m="1" x="2385"/>
        <item x="600"/>
        <item m="1" x="2778"/>
        <item m="1" x="5128"/>
        <item m="1" x="2998"/>
        <item m="1" x="6048"/>
        <item m="1" x="1907"/>
        <item x="766"/>
        <item m="1" x="2437"/>
        <item m="1" x="6543"/>
        <item x="1819"/>
        <item m="1" x="7947"/>
        <item m="1" x="4782"/>
        <item m="1" x="3022"/>
        <item x="856"/>
        <item m="1" x="5026"/>
        <item m="1" x="4248"/>
        <item m="1" x="4151"/>
        <item x="1849"/>
        <item x="172"/>
        <item m="1" x="4326"/>
        <item m="1" x="4669"/>
        <item m="1" x="2972"/>
        <item m="1" x="3910"/>
        <item m="1" x="3235"/>
        <item x="1056"/>
        <item m="1" x="5217"/>
        <item m="1" x="4136"/>
        <item x="466"/>
        <item m="1" x="5586"/>
        <item m="1" x="5548"/>
        <item m="1" x="3776"/>
        <item x="1425"/>
        <item m="1" x="3632"/>
        <item m="1" x="2205"/>
        <item x="1463"/>
        <item x="408"/>
        <item x="1226"/>
        <item m="1" x="7419"/>
        <item m="1" x="6272"/>
        <item m="1" x="1896"/>
        <item x="1126"/>
        <item m="1" x="7089"/>
        <item m="1" x="1901"/>
        <item m="1" x="4589"/>
        <item x="208"/>
        <item m="1" x="2350"/>
        <item m="1" x="6444"/>
        <item m="1" x="4854"/>
        <item m="1" x="5034"/>
        <item m="1" x="7612"/>
        <item m="1" x="5645"/>
        <item m="1" x="5553"/>
        <item m="1" x="2606"/>
        <item m="1" x="2323"/>
        <item m="1" x="5803"/>
        <item m="1" x="2179"/>
        <item m="1" x="6649"/>
        <item m="1" x="4862"/>
        <item m="1" x="4848"/>
        <item x="1420"/>
        <item x="189"/>
        <item m="1" x="2555"/>
        <item m="1" x="7482"/>
        <item m="1" x="5683"/>
        <item x="727"/>
        <item m="1" x="5454"/>
        <item m="1" x="2143"/>
        <item m="1" x="3595"/>
        <item m="1" x="4672"/>
        <item m="1" x="3751"/>
        <item x="1622"/>
        <item m="1" x="5409"/>
        <item m="1" x="2934"/>
        <item m="1" x="7803"/>
        <item x="981"/>
        <item m="1" x="7339"/>
        <item m="1" x="2772"/>
        <item m="1" x="7414"/>
        <item m="1" x="5447"/>
        <item m="1" x="6563"/>
        <item m="1" x="2580"/>
        <item m="1" x="5567"/>
        <item m="1" x="4780"/>
        <item m="1" x="2378"/>
        <item x="616"/>
        <item m="1" x="6143"/>
        <item m="1" x="6301"/>
        <item m="1" x="7112"/>
        <item x="629"/>
        <item m="1" x="2278"/>
        <item m="1" x="6402"/>
        <item m="1" x="7884"/>
        <item m="1" x="2846"/>
        <item m="1" x="3774"/>
        <item x="1063"/>
        <item m="1" x="5963"/>
        <item m="1" x="7910"/>
        <item m="1" x="4903"/>
        <item x="455"/>
        <item m="1" x="7921"/>
        <item m="1" x="5827"/>
        <item m="1" x="2643"/>
        <item m="1" x="6940"/>
        <item m="1" x="5535"/>
        <item m="1" x="6474"/>
        <item x="1816"/>
        <item x="48"/>
        <item x="1610"/>
        <item x="907"/>
        <item m="1" x="3301"/>
        <item m="1" x="3417"/>
        <item x="1790"/>
        <item x="625"/>
        <item x="1823"/>
        <item m="1" x="3717"/>
        <item m="1" x="4742"/>
        <item m="1" x="6952"/>
        <item m="1" x="5115"/>
        <item x="1270"/>
        <item m="1" x="3491"/>
        <item m="1" x="2234"/>
        <item x="80"/>
        <item x="1436"/>
        <item m="1" x="7267"/>
        <item m="1" x="3451"/>
        <item m="1" x="3768"/>
        <item m="1" x="2149"/>
        <item m="1" x="4233"/>
        <item m="1" x="4505"/>
        <item x="1186"/>
        <item m="1" x="6744"/>
        <item m="1" x="6086"/>
        <item x="394"/>
        <item x="210"/>
        <item m="1" x="5566"/>
        <item m="1" x="7551"/>
        <item m="1" x="2219"/>
        <item m="1" x="2607"/>
        <item x="1022"/>
        <item m="1" x="6400"/>
        <item m="1" x="6501"/>
        <item m="1" x="1920"/>
        <item m="1" x="7477"/>
        <item m="1" x="4731"/>
        <item m="1" x="4329"/>
        <item m="1" x="5046"/>
        <item m="1" x="3089"/>
        <item m="1" x="3585"/>
        <item m="1" x="6079"/>
        <item m="1" x="4241"/>
        <item x="288"/>
        <item m="1" x="2108"/>
        <item x="1827"/>
        <item m="1" x="5352"/>
        <item m="1" x="2230"/>
        <item m="1" x="5382"/>
        <item m="1" x="4117"/>
        <item m="1" x="7033"/>
        <item m="1" x="2374"/>
        <item m="1" x="5329"/>
        <item m="1" x="3615"/>
        <item m="1" x="5796"/>
        <item m="1" x="5078"/>
        <item x="1284"/>
        <item x="74"/>
        <item m="1" x="5676"/>
        <item m="1" x="3441"/>
        <item m="1" x="5259"/>
        <item x="1165"/>
        <item m="1" x="2909"/>
        <item m="1" x="5879"/>
        <item m="1" x="2618"/>
        <item m="1" x="2853"/>
        <item m="1" x="3276"/>
        <item m="1" x="7467"/>
        <item m="1" x="7853"/>
        <item m="1" x="4028"/>
        <item m="1" x="4516"/>
        <item x="1857"/>
        <item m="1" x="2488"/>
        <item m="1" x="3609"/>
        <item m="1" x="6258"/>
        <item m="1" x="7387"/>
        <item x="495"/>
        <item m="1" x="3265"/>
        <item m="1" x="6559"/>
        <item m="1" x="6670"/>
        <item m="1" x="7634"/>
        <item m="1" x="3215"/>
        <item m="1" x="7322"/>
        <item m="1" x="3539"/>
        <item m="1" x="3846"/>
        <item m="1" x="5176"/>
        <item x="1405"/>
        <item m="1" x="4133"/>
        <item m="1" x="2743"/>
        <item m="1" x="4145"/>
        <item m="1" x="5184"/>
        <item m="1" x="5499"/>
        <item x="328"/>
        <item m="1" x="2901"/>
        <item x="1437"/>
        <item m="1" x="5270"/>
        <item x="491"/>
        <item m="1" x="4317"/>
        <item m="1" x="3014"/>
        <item m="1" x="3486"/>
        <item x="1787"/>
        <item x="55"/>
        <item m="1" x="4225"/>
        <item m="1" x="4370"/>
        <item m="1" x="3822"/>
        <item m="1" x="2613"/>
        <item m="1" x="3500"/>
        <item m="1" x="4035"/>
        <item m="1" x="3645"/>
        <item m="1" x="4900"/>
        <item m="1" x="6822"/>
        <item m="1" x="7706"/>
        <item x="925"/>
        <item m="1" x="2078"/>
        <item m="1" x="6528"/>
        <item m="1" x="6540"/>
        <item m="1" x="4007"/>
        <item m="1" x="5243"/>
        <item m="1" x="4985"/>
        <item x="500"/>
        <item x="1441"/>
        <item m="1" x="4800"/>
        <item m="1" x="6792"/>
        <item x="139"/>
        <item m="1" x="3637"/>
        <item m="1" x="4140"/>
        <item m="1" x="6268"/>
        <item m="1" x="4908"/>
        <item m="1" x="7858"/>
        <item m="1" x="3804"/>
        <item m="1" x="4051"/>
        <item x="1408"/>
        <item m="1" x="7061"/>
        <item x="716"/>
        <item x="1822"/>
        <item x="375"/>
        <item x="851"/>
        <item m="1" x="7996"/>
        <item m="1" x="4747"/>
        <item m="1" x="4384"/>
        <item m="1" x="6932"/>
        <item m="1" x="2282"/>
        <item m="1" x="1974"/>
        <item m="1" x="4541"/>
        <item x="563"/>
        <item m="1" x="2552"/>
        <item x="1266"/>
        <item x="689"/>
        <item m="1" x="3709"/>
        <item m="1" x="2105"/>
        <item m="1" x="6302"/>
        <item m="1" x="2833"/>
        <item m="1" x="6051"/>
        <item x="159"/>
        <item m="1" x="5793"/>
        <item m="1" x="6134"/>
        <item x="1834"/>
        <item m="1" x="4152"/>
        <item m="1" x="2293"/>
        <item x="1021"/>
        <item m="1" x="3748"/>
        <item m="1" x="7244"/>
        <item m="1" x="5332"/>
        <item m="1" x="5333"/>
        <item m="1" x="5181"/>
        <item x="1057"/>
        <item m="1" x="3861"/>
        <item m="1" x="6667"/>
        <item m="1" x="5824"/>
        <item m="1" x="4313"/>
        <item m="1" x="6849"/>
        <item m="1" x="7777"/>
        <item m="1" x="2729"/>
        <item m="1" x="5343"/>
        <item x="1212"/>
        <item x="1483"/>
        <item m="1" x="4739"/>
        <item m="1" x="2629"/>
        <item m="1" x="5887"/>
        <item x="1239"/>
        <item m="1" x="4229"/>
        <item m="1" x="5638"/>
        <item m="1" x="2272"/>
        <item m="1" x="6436"/>
        <item m="1" x="5906"/>
        <item m="1" x="5253"/>
        <item m="1" x="5942"/>
        <item m="1" x="4510"/>
        <item m="1" x="6939"/>
        <item x="648"/>
        <item x="0"/>
        <item m="1" x="4109"/>
        <item m="1" x="4116"/>
        <item m="1" x="4676"/>
        <item m="1" x="3586"/>
        <item m="1" x="2921"/>
        <item x="1170"/>
        <item x="1047"/>
        <item m="1" x="7463"/>
        <item m="1" x="2644"/>
        <item m="1" x="7982"/>
        <item x="1305"/>
        <item m="1" x="3387"/>
        <item m="1" x="2640"/>
        <item x="576"/>
        <item x="296"/>
        <item m="1" x="2227"/>
        <item m="1" x="2337"/>
        <item m="1" x="6382"/>
        <item m="1" x="7779"/>
        <item m="1" x="4018"/>
        <item x="1229"/>
        <item m="1" x="3919"/>
        <item m="1" x="4245"/>
        <item m="1" x="2376"/>
        <item m="1" x="6137"/>
        <item m="1" x="3102"/>
        <item x="830"/>
        <item x="1278"/>
        <item m="1" x="7370"/>
        <item m="1" x="2224"/>
        <item m="1" x="5380"/>
        <item m="1" x="6183"/>
        <item m="1" x="6364"/>
        <item m="1" x="7899"/>
        <item m="1" x="4547"/>
        <item m="1" x="7851"/>
        <item m="1" x="3232"/>
        <item m="1" x="5994"/>
        <item m="1" x="2868"/>
        <item m="1" x="5718"/>
        <item m="1" x="6689"/>
        <item m="1" x="2714"/>
        <item m="1" x="2726"/>
        <item m="1" x="3647"/>
        <item m="1" x="7092"/>
        <item x="1061"/>
        <item x="1155"/>
        <item m="1" x="7545"/>
        <item m="1" x="5657"/>
        <item m="1" x="7245"/>
        <item m="1" x="2516"/>
        <item m="1" x="5020"/>
        <item x="1658"/>
        <item x="1673"/>
        <item m="1" x="6768"/>
        <item x="387"/>
        <item x="484"/>
        <item m="1" x="3176"/>
        <item m="1" x="7772"/>
        <item m="1" x="5820"/>
        <item m="1" x="7788"/>
        <item m="1" x="4889"/>
        <item m="1" x="4730"/>
        <item m="1" x="3896"/>
        <item m="1" x="5062"/>
        <item m="1" x="2812"/>
        <item x="1818"/>
        <item m="1" x="5089"/>
        <item m="1" x="6153"/>
        <item m="1" x="5443"/>
        <item m="1" x="6026"/>
        <item x="1167"/>
        <item m="1" x="5064"/>
        <item m="1" x="2937"/>
        <item x="1262"/>
        <item m="1" x="7410"/>
        <item x="1214"/>
        <item m="1" x="4098"/>
        <item m="1" x="6641"/>
        <item m="1" x="5532"/>
        <item m="1" x="3897"/>
        <item m="1" x="6665"/>
        <item m="1" x="6017"/>
        <item x="954"/>
        <item m="1" x="7240"/>
        <item m="1" x="4223"/>
        <item x="938"/>
        <item x="978"/>
        <item m="1" x="2156"/>
        <item m="1" x="7111"/>
        <item x="1267"/>
        <item m="1" x="7654"/>
        <item m="1" x="3509"/>
        <item m="1" x="3670"/>
        <item m="1" x="7708"/>
        <item m="1" x="4642"/>
        <item m="1" x="3945"/>
        <item m="1" x="4561"/>
        <item m="1" x="5274"/>
        <item m="1" x="3402"/>
        <item x="1668"/>
        <item m="1" x="5800"/>
        <item x="1381"/>
        <item m="1" x="5759"/>
        <item m="1" x="5122"/>
        <item m="1" x="5746"/>
        <item m="1" x="6905"/>
        <item m="1" x="6244"/>
        <item x="1118"/>
        <item m="1" x="4558"/>
        <item x="1532"/>
        <item m="1" x="2591"/>
        <item m="1" x="5886"/>
        <item m="1" x="6891"/>
        <item m="1" x="4850"/>
        <item m="1" x="6882"/>
        <item m="1" x="4578"/>
        <item m="1" x="2840"/>
        <item m="1" x="6044"/>
        <item m="1" x="4683"/>
        <item m="1" x="2133"/>
        <item m="1" x="4271"/>
        <item m="1" x="5808"/>
        <item m="1" x="6039"/>
        <item m="1" x="7798"/>
        <item m="1" x="7344"/>
        <item m="1" x="7422"/>
        <item m="1" x="5349"/>
        <item m="1" x="4620"/>
        <item m="1" x="5619"/>
        <item x="708"/>
        <item m="1" x="4957"/>
        <item m="1" x="3552"/>
        <item m="1" x="7057"/>
        <item m="1" x="4915"/>
        <item m="1" x="3987"/>
        <item m="1" x="1870"/>
        <item x="480"/>
        <item x="1464"/>
        <item m="1" x="5434"/>
        <item m="1" x="5006"/>
        <item m="1" x="7909"/>
        <item m="1" x="3308"/>
        <item m="1" x="7499"/>
        <item m="1" x="5087"/>
        <item x="1312"/>
        <item m="1" x="5136"/>
        <item m="1" x="5953"/>
        <item x="377"/>
        <item m="1" x="1954"/>
        <item x="365"/>
        <item m="1" x="4403"/>
        <item m="1" x="2776"/>
        <item m="1" x="5610"/>
        <item x="673"/>
        <item m="1" x="4246"/>
        <item m="1" x="6092"/>
        <item m="1" x="4273"/>
        <item m="1" x="5494"/>
        <item m="1" x="7793"/>
        <item m="1" x="1953"/>
        <item m="1" x="6142"/>
        <item m="1" x="5273"/>
        <item m="1" x="6869"/>
        <item m="1" x="6885"/>
        <item m="1" x="3906"/>
        <item x="757"/>
        <item m="1" x="5192"/>
        <item m="1" x="5460"/>
        <item m="1" x="6751"/>
        <item m="1" x="5748"/>
        <item m="1" x="7355"/>
        <item m="1" x="5451"/>
        <item m="1" x="6433"/>
        <item m="1" x="7343"/>
        <item m="1" x="3756"/>
        <item m="1" x="2472"/>
        <item x="8"/>
        <item x="1469"/>
        <item m="1" x="4638"/>
        <item m="1" x="3268"/>
        <item m="1" x="3261"/>
        <item m="1" x="7641"/>
        <item m="1" x="3744"/>
        <item m="1" x="1883"/>
        <item m="1" x="7078"/>
        <item m="1" x="3979"/>
        <item m="1" x="7534"/>
        <item m="1" x="4135"/>
        <item x="569"/>
        <item m="1" x="1924"/>
        <item x="1670"/>
        <item x="1797"/>
        <item x="680"/>
        <item m="1" x="6975"/>
        <item x="1407"/>
        <item m="1" x="5439"/>
        <item m="1" x="5053"/>
        <item m="1" x="6204"/>
        <item x="773"/>
        <item x="120"/>
        <item m="1" x="2290"/>
        <item x="654"/>
        <item x="1234"/>
        <item m="1" x="7507"/>
        <item x="251"/>
        <item m="1" x="4724"/>
        <item m="1" x="2753"/>
        <item m="1" x="2152"/>
        <item m="1" x="4643"/>
        <item m="1" x="6938"/>
        <item m="1" x="5191"/>
        <item m="1" x="7580"/>
        <item m="1" x="5233"/>
        <item m="1" x="2169"/>
        <item m="1" x="7789"/>
        <item m="1" x="7259"/>
        <item m="1" x="2082"/>
        <item m="1" x="5030"/>
        <item m="1" x="4160"/>
        <item x="1686"/>
        <item m="1" x="5326"/>
        <item x="526"/>
        <item x="1066"/>
        <item m="1" x="7932"/>
        <item m="1" x="4157"/>
        <item m="1" x="4567"/>
        <item m="1" x="6802"/>
        <item m="1" x="6070"/>
        <item m="1" x="6791"/>
        <item x="818"/>
        <item m="1" x="7799"/>
        <item m="1" x="7608"/>
        <item m="1" x="7862"/>
        <item x="147"/>
        <item m="1" x="4644"/>
        <item m="1" x="4540"/>
        <item m="1" x="2384"/>
        <item m="1" x="3779"/>
        <item m="1" x="7880"/>
        <item m="1" x="6437"/>
        <item m="1" x="4579"/>
        <item m="1" x="5938"/>
        <item m="1" x="7906"/>
        <item x="228"/>
        <item m="1" x="5415"/>
        <item m="1" x="5714"/>
        <item m="1" x="4563"/>
        <item m="1" x="4545"/>
        <item m="1" x="7679"/>
        <item m="1" x="6027"/>
        <item m="1" x="4604"/>
        <item m="1" x="3384"/>
        <item m="1" x="3280"/>
        <item m="1" x="7458"/>
        <item x="454"/>
        <item m="1" x="6460"/>
        <item m="1" x="2463"/>
        <item m="1" x="7011"/>
        <item m="1" x="2266"/>
        <item x="590"/>
        <item m="1" x="5189"/>
        <item m="1" x="5551"/>
        <item m="1" x="2416"/>
        <item m="1" x="6330"/>
        <item m="1" x="4125"/>
        <item x="444"/>
        <item x="977"/>
        <item m="1" x="6854"/>
        <item m="1" x="3936"/>
        <item x="572"/>
        <item m="1" x="2061"/>
        <item m="1" x="6986"/>
        <item m="1" x="4593"/>
        <item m="1" x="3385"/>
        <item x="1142"/>
        <item m="1" x="4699"/>
        <item x="1365"/>
        <item m="1" x="7885"/>
        <item m="1" x="7417"/>
        <item m="1" x="4560"/>
        <item m="1" x="6326"/>
        <item m="1" x="4055"/>
        <item x="116"/>
        <item m="1" x="4106"/>
        <item m="1" x="7975"/>
        <item m="1" x="6659"/>
        <item m="1" x="2650"/>
        <item m="1" x="7696"/>
        <item m="1" x="5703"/>
        <item m="1" x="4222"/>
        <item m="1" x="2329"/>
        <item m="1" x="4868"/>
        <item m="1" x="5271"/>
        <item m="1" x="4161"/>
        <item m="1" x="7781"/>
        <item m="1" x="5398"/>
        <item m="1" x="7335"/>
        <item m="1" x="6876"/>
        <item m="1" x="6933"/>
        <item m="1" x="7413"/>
        <item m="1" x="6809"/>
        <item m="1" x="2683"/>
        <item m="1" x="2418"/>
        <item m="1" x="7127"/>
        <item m="1" x="3706"/>
        <item x="711"/>
        <item m="1" x="3582"/>
        <item m="1" x="5418"/>
        <item m="1" x="5526"/>
        <item m="1" x="6702"/>
        <item m="1" x="4857"/>
        <item x="601"/>
        <item m="1" x="4605"/>
        <item m="1" x="7468"/>
        <item m="1" x="5123"/>
        <item x="364"/>
        <item x="1734"/>
        <item x="820"/>
        <item x="540"/>
        <item x="1232"/>
        <item m="1" x="4901"/>
        <item x="671"/>
        <item m="1" x="4053"/>
        <item m="1" x="7870"/>
        <item m="1" x="7438"/>
        <item x="1798"/>
        <item x="754"/>
        <item x="156"/>
        <item x="267"/>
        <item m="1" x="4876"/>
        <item m="1" x="6339"/>
        <item m="1" x="4511"/>
        <item m="1" x="2559"/>
        <item m="1" x="2088"/>
        <item m="1" x="6888"/>
        <item m="1" x="7318"/>
        <item m="1" x="6201"/>
        <item m="1" x="5900"/>
        <item m="1" x="1903"/>
        <item m="1" x="6669"/>
        <item m="1" x="7575"/>
        <item x="174"/>
        <item x="1283"/>
        <item m="1" x="7949"/>
        <item m="1" x="7163"/>
        <item m="1" x="2722"/>
        <item m="1" x="5615"/>
        <item m="1" x="3324"/>
        <item m="1" x="3322"/>
        <item m="1" x="3449"/>
        <item m="1" x="3191"/>
        <item x="1558"/>
        <item m="1" x="4209"/>
        <item m="1" x="4339"/>
        <item m="1" x="7700"/>
        <item m="1" x="7350"/>
        <item m="1" x="6060"/>
        <item m="1" x="2236"/>
        <item m="1" x="2450"/>
        <item m="1" x="7570"/>
        <item x="1718"/>
        <item m="1" x="3899"/>
        <item m="1" x="6713"/>
        <item m="1" x="6514"/>
        <item m="1" x="5436"/>
        <item m="1" x="4632"/>
        <item m="1" x="2076"/>
        <item m="1" x="7946"/>
        <item m="1" x="2556"/>
        <item m="1" x="3319"/>
        <item m="1" x="5935"/>
        <item m="1" x="6264"/>
        <item m="1" x="5480"/>
        <item x="741"/>
        <item x="622"/>
        <item m="1" x="4451"/>
        <item m="1" x="4623"/>
        <item m="1" x="3781"/>
        <item x="1352"/>
        <item m="1" x="5763"/>
        <item m="1" x="6748"/>
        <item m="1" x="4536"/>
        <item m="1" x="4086"/>
        <item m="1" x="7904"/>
        <item m="1" x="6238"/>
        <item m="1" x="2413"/>
        <item x="405"/>
        <item x="944"/>
        <item m="1" x="7345"/>
        <item m="1" x="2452"/>
        <item x="303"/>
        <item m="1" x="5022"/>
        <item m="1" x="5029"/>
        <item x="50"/>
        <item x="414"/>
        <item m="1" x="7047"/>
        <item m="1" x="7895"/>
        <item m="1" x="4714"/>
        <item x="1162"/>
        <item m="1" x="3273"/>
        <item m="1" x="4733"/>
        <item x="933"/>
        <item m="1" x="2645"/>
        <item m="1" x="5545"/>
        <item x="1599"/>
        <item m="1" x="4544"/>
        <item x="289"/>
        <item m="1" x="3625"/>
        <item m="1" x="2705"/>
        <item m="1" x="2869"/>
        <item m="1" x="5966"/>
        <item m="1" x="4786"/>
        <item m="1" x="7166"/>
        <item m="1" x="6151"/>
        <item m="1" x="6755"/>
        <item m="1" x="3988"/>
        <item m="1" x="2206"/>
        <item m="1" x="7108"/>
        <item x="497"/>
        <item m="1" x="6784"/>
        <item x="1148"/>
        <item m="1" x="2775"/>
        <item m="1" x="3921"/>
        <item m="1" x="7031"/>
        <item m="1" x="3803"/>
        <item x="1241"/>
        <item x="1454"/>
        <item m="1" x="3949"/>
        <item m="1" x="3106"/>
        <item m="1" x="7935"/>
        <item m="1" x="6890"/>
        <item m="1" x="2394"/>
        <item x="237"/>
        <item x="285"/>
        <item x="193"/>
        <item m="1" x="5699"/>
        <item m="1" x="7493"/>
        <item x="529"/>
        <item m="1" x="2497"/>
        <item x="723"/>
        <item m="1" x="5524"/>
        <item m="1" x="4692"/>
        <item m="1" x="7705"/>
        <item m="1" x="3269"/>
        <item m="1" x="6835"/>
        <item m="1" x="6294"/>
        <item m="1" x="4920"/>
        <item m="1" x="6290"/>
        <item m="1" x="3180"/>
        <item m="1" x="7411"/>
        <item m="1" x="5937"/>
        <item x="750"/>
        <item m="1" x="4158"/>
        <item x="1013"/>
        <item x="413"/>
        <item x="386"/>
        <item m="1" x="6750"/>
        <item x="808"/>
        <item m="1" x="7644"/>
        <item m="1" x="4197"/>
        <item m="1" x="3907"/>
        <item x="1440"/>
        <item m="1" x="3633"/>
        <item m="1" x="6427"/>
        <item m="1" x="7100"/>
        <item x="1062"/>
        <item m="1" x="4270"/>
        <item m="1" x="2271"/>
        <item m="1" x="6752"/>
        <item m="1" x="5561"/>
        <item m="1" x="7460"/>
        <item m="1" x="7380"/>
        <item m="1" x="7956"/>
        <item m="1" x="3356"/>
        <item m="1" x="6280"/>
        <item x="1356"/>
        <item m="1" x="6000"/>
        <item m="1" x="6014"/>
        <item m="1" x="2248"/>
        <item x="595"/>
        <item x="456"/>
        <item x="1138"/>
        <item m="1" x="5498"/>
        <item m="1" x="4913"/>
        <item m="1" x="3746"/>
        <item m="1" x="6717"/>
        <item m="1" x="2423"/>
        <item m="1" x="5255"/>
        <item m="1" x="4395"/>
        <item x="1663"/>
        <item x="1233"/>
        <item m="1" x="7764"/>
        <item m="1" x="4430"/>
        <item m="1" x="5110"/>
        <item m="1" x="3153"/>
        <item x="206"/>
        <item m="1" x="6981"/>
        <item m="1" x="7901"/>
        <item m="1" x="2873"/>
        <item m="1" x="6967"/>
        <item m="1" x="2970"/>
        <item m="1" x="3589"/>
        <item m="1" x="2336"/>
        <item x="422"/>
        <item x="1"/>
        <item m="1" x="7174"/>
        <item m="1" x="6096"/>
        <item m="1" x="6462"/>
        <item m="1" x="3760"/>
        <item m="1" x="5755"/>
        <item m="1" x="4962"/>
        <item m="1" x="7905"/>
        <item m="1" x="3714"/>
        <item x="602"/>
        <item m="1" x="5187"/>
        <item x="1206"/>
        <item m="1" x="2565"/>
        <item m="1" x="2964"/>
        <item x="1716"/>
        <item m="1" x="3732"/>
        <item x="1685"/>
        <item m="1" x="2690"/>
        <item m="1" x="6483"/>
        <item m="1" x="2249"/>
        <item m="1" x="5802"/>
        <item m="1" x="4659"/>
        <item m="1" x="5002"/>
        <item x="1564"/>
        <item m="1" x="6479"/>
        <item m="1" x="5095"/>
        <item x="443"/>
        <item m="1" x="6859"/>
        <item m="1" x="7936"/>
        <item m="1" x="5132"/>
        <item x="1322"/>
        <item x="460"/>
        <item m="1" x="6503"/>
        <item x="945"/>
        <item m="1" x="5757"/>
        <item m="1" x="7235"/>
        <item m="1" x="6727"/>
        <item m="1" x="5401"/>
        <item m="1" x="7615"/>
        <item m="1" x="4787"/>
        <item x="211"/>
        <item m="1" x="3874"/>
        <item m="1" x="3041"/>
        <item m="1" x="2109"/>
        <item m="1" x="5172"/>
        <item x="376"/>
        <item x="1360"/>
        <item m="1" x="7433"/>
        <item m="1" x="6741"/>
        <item x="1486"/>
        <item x="178"/>
        <item m="1" x="2799"/>
        <item m="1" x="6716"/>
        <item m="1" x="5997"/>
        <item x="546"/>
        <item m="1" x="7566"/>
        <item m="1" x="3968"/>
        <item m="1" x="5485"/>
        <item m="1" x="2264"/>
        <item m="1" x="3821"/>
        <item m="1" x="3368"/>
        <item x="1137"/>
        <item m="1" x="4843"/>
        <item m="1" x="4050"/>
        <item x="953"/>
        <item m="1" x="6632"/>
        <item x="1117"/>
        <item m="1" x="2289"/>
        <item m="1" x="5515"/>
        <item m="1" x="7930"/>
        <item m="1" x="7371"/>
        <item m="1" x="7374"/>
        <item m="1" x="5464"/>
        <item m="1" x="6283"/>
        <item m="1" x="4887"/>
        <item m="1" x="7317"/>
        <item m="1" x="5965"/>
        <item m="1" x="4156"/>
        <item m="1" x="2256"/>
        <item x="1754"/>
        <item m="1" x="7099"/>
        <item m="1" x="5044"/>
        <item x="329"/>
        <item m="1" x="4914"/>
        <item m="1" x="5602"/>
        <item m="1" x="6993"/>
        <item m="1" x="3532"/>
        <item x="998"/>
        <item m="1" x="2460"/>
        <item m="1" x="6476"/>
        <item m="1" x="4784"/>
        <item m="1" x="6401"/>
        <item m="1" x="6518"/>
        <item m="1" x="4572"/>
        <item m="1" x="3767"/>
        <item m="1" x="6114"/>
        <item m="1" x="7032"/>
        <item m="1" x="5979"/>
        <item x="1666"/>
        <item m="1" x="4213"/>
        <item m="1" x="3761"/>
        <item x="1634"/>
        <item m="1" x="6323"/>
        <item m="1" x="5730"/>
        <item m="1" x="5092"/>
        <item m="1" x="7039"/>
        <item x="537"/>
        <item m="1" x="4614"/>
        <item m="1" x="6355"/>
        <item m="1" x="2292"/>
        <item m="1" x="4162"/>
        <item m="1" x="5675"/>
        <item m="1" x="5672"/>
        <item m="1" x="7659"/>
        <item m="1" x="7475"/>
        <item m="1" x="2401"/>
        <item x="1300"/>
        <item x="889"/>
        <item m="1" x="6781"/>
        <item m="1" x="6786"/>
        <item m="1" x="7333"/>
        <item m="1" x="4001"/>
        <item m="1" x="2409"/>
        <item x="1215"/>
        <item m="1" x="2648"/>
        <item x="527"/>
        <item x="342"/>
        <item m="1" x="4894"/>
        <item m="1" x="5727"/>
        <item m="1" x="3329"/>
        <item m="1" x="5540"/>
        <item m="1" x="3561"/>
        <item m="1" x="6895"/>
        <item m="1" x="3925"/>
        <item x="833"/>
        <item m="1" x="2656"/>
        <item m="1" x="7698"/>
        <item x="817"/>
        <item m="1" x="5750"/>
        <item m="1" x="2554"/>
        <item m="1" x="3794"/>
        <item m="1" x="7774"/>
        <item m="1" x="3207"/>
        <item m="1" x="7824"/>
        <item m="1" x="5794"/>
        <item m="1" x="7889"/>
        <item m="1" x="5901"/>
        <item m="1" x="5643"/>
        <item m="1" x="4726"/>
        <item x="1271"/>
        <item m="1" x="6726"/>
        <item m="1" x="7992"/>
        <item m="1" x="6115"/>
        <item x="893"/>
        <item m="1" x="7001"/>
        <item m="1" x="4921"/>
        <item m="1" x="5467"/>
        <item m="1" x="4512"/>
        <item x="1811"/>
        <item m="1" x="2199"/>
        <item m="1" x="4444"/>
        <item m="1" x="6408"/>
        <item m="1" x="5452"/>
        <item m="1" x="3905"/>
        <item x="514"/>
        <item m="1" x="3981"/>
        <item m="1" x="3379"/>
        <item m="1" x="2257"/>
        <item x="1800"/>
        <item m="1" x="5479"/>
        <item m="1" x="7763"/>
        <item m="1" x="7836"/>
        <item m="1" x="7613"/>
        <item m="1" x="6417"/>
        <item m="1" x="7651"/>
        <item m="1" x="4951"/>
        <item m="1" x="5964"/>
        <item m="1" x="4259"/>
        <item m="1" x="5630"/>
        <item x="574"/>
        <item m="1" x="2651"/>
        <item m="1" x="4799"/>
        <item m="1" x="7882"/>
        <item m="1" x="6901"/>
        <item m="1" x="7771"/>
        <item m="1" x="4115"/>
        <item x="730"/>
        <item m="1" x="7301"/>
        <item m="1" x="6740"/>
        <item m="1" x="2492"/>
        <item x="743"/>
        <item m="1" x="7309"/>
        <item x="1355"/>
        <item m="1" x="3810"/>
        <item m="1" x="1966"/>
        <item m="1" x="4602"/>
        <item m="1" x="5416"/>
        <item m="1" x="4606"/>
        <item m="1" x="5475"/>
        <item m="1" x="6531"/>
        <item m="1" x="3259"/>
        <item x="1256"/>
        <item m="1" x="5940"/>
        <item m="1" x="4748"/>
        <item x="1071"/>
        <item m="1" x="7060"/>
        <item m="1" x="7165"/>
        <item m="1" x="4290"/>
        <item m="1" x="5689"/>
        <item x="939"/>
        <item m="1" x="6209"/>
        <item m="1" x="3468"/>
        <item m="1" x="7961"/>
        <item m="1" x="2258"/>
        <item m="1" x="7242"/>
        <item m="1" x="2858"/>
        <item m="1" x="3458"/>
        <item m="1" x="7257"/>
        <item m="1" x="5023"/>
        <item m="1" x="5265"/>
        <item m="1" x="7270"/>
        <item m="1" x="3557"/>
        <item x="254"/>
        <item m="1" x="5362"/>
        <item m="1" x="6735"/>
        <item m="1" x="3805"/>
        <item m="1" x="4279"/>
        <item m="1" x="4749"/>
        <item x="1672"/>
        <item m="1" x="2145"/>
        <item m="1" x="4072"/>
        <item m="1" x="6851"/>
        <item m="1" x="4504"/>
        <item m="1" x="3675"/>
        <item m="1" x="4838"/>
        <item m="1" x="3890"/>
        <item m="1" x="4704"/>
        <item m="1" x="4350"/>
        <item x="447"/>
        <item m="1" x="2993"/>
        <item m="1" x="5684"/>
        <item m="1" x="6469"/>
        <item m="1" x="2382"/>
        <item m="1" x="7457"/>
        <item m="1" x="2467"/>
        <item x="598"/>
        <item x="528"/>
        <item m="1" x="2863"/>
        <item m="1" x="7512"/>
        <item m="1" x="5974"/>
        <item m="1" x="3088"/>
        <item m="1" x="7434"/>
        <item m="1" x="7097"/>
        <item m="1" x="5697"/>
        <item m="1" x="3317"/>
        <item m="1" x="7461"/>
        <item m="1" x="3812"/>
        <item m="1" x="3326"/>
        <item m="1" x="2275"/>
        <item m="1" x="5284"/>
        <item m="1" x="4597"/>
        <item m="1" x="3439"/>
        <item m="1" x="4842"/>
        <item m="1" x="4581"/>
        <item x="613"/>
        <item x="911"/>
        <item m="1" x="6509"/>
        <item x="152"/>
        <item m="1" x="7821"/>
        <item x="520"/>
        <item x="487"/>
        <item m="1" x="6711"/>
        <item x="136"/>
        <item x="52"/>
        <item m="1" x="7962"/>
        <item m="1" x="5045"/>
        <item m="1" x="4517"/>
        <item m="1" x="5468"/>
        <item m="1" x="6884"/>
        <item m="1" x="7866"/>
        <item m="1" x="6936"/>
        <item m="1" x="6722"/>
        <item m="1" x="2795"/>
        <item m="1" x="4818"/>
        <item m="1" x="3289"/>
        <item m="1" x="7631"/>
        <item x="581"/>
        <item m="1" x="4825"/>
        <item x="1265"/>
        <item x="1477"/>
        <item m="1" x="6638"/>
        <item x="1339"/>
        <item m="1" x="6648"/>
        <item m="1" x="6657"/>
        <item m="1" x="6147"/>
        <item m="1" x="3743"/>
        <item m="1" x="3588"/>
        <item m="1" x="7703"/>
        <item m="1" x="1949"/>
        <item m="1" x="4266"/>
        <item m="1" x="7674"/>
        <item m="1" x="4586"/>
        <item x="378"/>
        <item m="1" x="3428"/>
        <item m="1" x="3621"/>
        <item m="1" x="5361"/>
        <item m="1" x="4715"/>
        <item m="1" x="6743"/>
        <item m="1" x="6138"/>
        <item m="1" x="5028"/>
        <item m="1" x="3112"/>
        <item m="1" x="5909"/>
        <item m="1" x="5830"/>
        <item m="1" x="2658"/>
        <item m="1" x="6341"/>
        <item m="1" x="4438"/>
        <item x="1747"/>
        <item m="1" x="3616"/>
        <item m="1" x="4590"/>
        <item m="1" x="3330"/>
        <item m="1" x="5427"/>
        <item m="1" x="6899"/>
        <item m="1" x="2980"/>
        <item m="1" x="3546"/>
        <item x="1518"/>
        <item x="453"/>
        <item m="1" x="4811"/>
        <item m="1" x="5354"/>
        <item x="706"/>
        <item x="825"/>
        <item x="1349"/>
        <item m="1" x="2473"/>
        <item m="1" x="7441"/>
        <item m="1" x="6271"/>
        <item m="1" x="5067"/>
        <item m="1" x="2942"/>
        <item m="1" x="4830"/>
        <item m="1" x="2250"/>
        <item m="1" x="2281"/>
        <item m="1" x="5085"/>
        <item m="1" x="7326"/>
        <item m="1" x="7835"/>
        <item x="550"/>
        <item m="1" x="3604"/>
        <item m="1" x="6250"/>
        <item m="1" x="5489"/>
        <item m="1" x="5476"/>
        <item m="1" x="5446"/>
        <item m="1" x="6225"/>
        <item m="1" x="2639"/>
        <item m="1" x="6270"/>
        <item m="1" x="7286"/>
        <item x="1643"/>
        <item x="1344"/>
        <item x="1448"/>
        <item m="1" x="7556"/>
        <item m="1" x="6987"/>
        <item m="1" x="6923"/>
        <item x="431"/>
        <item m="1" x="2141"/>
        <item m="1" x="3004"/>
        <item m="1" x="4467"/>
        <item m="1" x="7944"/>
        <item m="1" x="6222"/>
        <item m="1" x="7852"/>
        <item m="1" x="5063"/>
        <item m="1" x="5899"/>
        <item m="1" x="5558"/>
        <item m="1" x="7655"/>
        <item m="1" x="3278"/>
        <item m="1" x="2697"/>
        <item m="1" x="3374"/>
        <item m="1" x="5056"/>
        <item m="1" x="7172"/>
        <item x="112"/>
        <item m="1" x="2771"/>
        <item m="1" x="7931"/>
        <item m="1" x="4769"/>
        <item m="1" x="7494"/>
        <item m="1" x="3484"/>
        <item m="1" x="7976"/>
        <item m="1" x="7009"/>
        <item m="1" x="2314"/>
        <item m="1" x="2328"/>
        <item m="1" x="5031"/>
        <item m="1" x="4274"/>
        <item m="1" x="4993"/>
        <item x="822"/>
        <item m="1" x="5741"/>
        <item m="1" x="2116"/>
        <item m="1" x="7991"/>
        <item m="1" x="7341"/>
        <item m="1" x="3155"/>
        <item m="1" x="2020"/>
        <item m="1" x="7320"/>
        <item x="898"/>
        <item m="1" x="7865"/>
        <item m="1" x="6318"/>
        <item m="1" x="4509"/>
        <item m="1" x="6340"/>
        <item m="1" x="2952"/>
        <item m="1" x="1982"/>
        <item m="1" x="7727"/>
        <item m="1" x="3662"/>
        <item m="1" x="6527"/>
        <item m="1" x="1992"/>
        <item m="1" x="2073"/>
        <item m="1" x="5955"/>
        <item m="1" x="5702"/>
        <item m="1" x="5804"/>
        <item m="1" x="3305"/>
        <item m="1" x="3287"/>
        <item m="1" x="5425"/>
        <item x="831"/>
        <item m="1" x="7128"/>
        <item m="1" x="3950"/>
        <item x="752"/>
        <item x="1794"/>
        <item x="557"/>
        <item m="1" x="7964"/>
        <item m="1" x="7300"/>
        <item m="1" x="6385"/>
        <item m="1" x="2048"/>
        <item m="1" x="6548"/>
        <item x="1470"/>
        <item m="1" x="3053"/>
        <item m="1" x="7453"/>
        <item m="1" x="4535"/>
        <item m="1" x="5910"/>
        <item m="1" x="7871"/>
        <item m="1" x="5707"/>
        <item m="1" x="2747"/>
        <item m="1" x="5336"/>
        <item m="1" x="3733"/>
        <item m="1" x="5818"/>
        <item x="682"/>
        <item m="1" x="7447"/>
        <item x="608"/>
        <item x="1248"/>
        <item m="1" x="7234"/>
        <item x="373"/>
        <item x="1535"/>
        <item m="1" x="5301"/>
        <item m="1" x="7676"/>
        <item m="1" x="7464"/>
        <item m="1" x="5473"/>
        <item x="1128"/>
        <item m="1" x="7465"/>
        <item m="1" x="6935"/>
        <item m="1" x="7517"/>
        <item m="1" x="4771"/>
        <item m="1" x="7573"/>
        <item m="1" x="7476"/>
        <item m="1" x="6968"/>
        <item m="1" x="6278"/>
        <item m="1" x="3674"/>
        <item m="1" x="6374"/>
        <item x="604"/>
        <item x="621"/>
        <item m="1" x="3909"/>
        <item m="1" x="2779"/>
        <item m="1" x="3863"/>
        <item m="1" x="7918"/>
        <item m="1" x="7540"/>
        <item m="1" x="7601"/>
        <item m="1" x="7598"/>
        <item m="1" x="6747"/>
        <item m="1" x="7699"/>
        <item m="1" x="5570"/>
        <item x="1851"/>
        <item x="245"/>
        <item m="1" x="6806"/>
        <item m="1" x="7635"/>
        <item m="1" x="4927"/>
        <item m="1" x="1952"/>
        <item m="1" x="4358"/>
        <item m="1" x="4880"/>
        <item x="931"/>
        <item m="1" x="7565"/>
        <item m="1" x="3982"/>
        <item x="1721"/>
        <item m="1" x="4667"/>
        <item m="1" x="5661"/>
        <item m="1" x="6415"/>
        <item x="350"/>
        <item x="1752"/>
        <item m="1" x="3033"/>
        <item m="1" x="2520"/>
        <item x="1727"/>
        <item m="1" x="6805"/>
        <item m="1" x="6658"/>
        <item m="1" x="6934"/>
        <item m="1" x="5608"/>
        <item x="1459"/>
        <item m="1" x="7199"/>
        <item m="1" x="4378"/>
        <item m="1" x="3092"/>
        <item m="1" x="4282"/>
        <item x="282"/>
        <item m="1" x="6260"/>
        <item m="1" x="2100"/>
        <item m="1" x="7052"/>
        <item m="1" x="6256"/>
        <item m="1" x="6015"/>
        <item m="1" x="7596"/>
        <item m="1" x="4577"/>
        <item m="1" x="2695"/>
        <item m="1" x="4950"/>
        <item m="1" x="7894"/>
        <item m="1" x="4694"/>
        <item m="1" x="6703"/>
        <item x="249"/>
        <item m="1" x="7559"/>
        <item m="1" x="6273"/>
        <item m="1" x="3406"/>
        <item x="1600"/>
        <item m="1" x="4841"/>
        <item m="1" x="3798"/>
        <item m="1" x="7602"/>
        <item m="1" x="2207"/>
        <item x="1210"/>
        <item m="1" x="7555"/>
        <item m="1" x="6902"/>
        <item m="1" x="6627"/>
        <item m="1" x="2806"/>
        <item m="1" x="7145"/>
        <item m="1" x="6910"/>
        <item x="1291"/>
        <item m="1" x="2137"/>
        <item m="1" x="5650"/>
        <item m="1" x="4568"/>
        <item m="1" x="7416"/>
        <item m="1" x="2254"/>
        <item m="1" x="2387"/>
        <item x="1237"/>
        <item m="1" x="2339"/>
        <item m="1" x="7445"/>
        <item m="1" x="7082"/>
        <item x="1060"/>
        <item m="1" x="7914"/>
        <item m="1" x="7038"/>
        <item m="1" x="6475"/>
        <item m="1" x="7693"/>
        <item m="1" x="5242"/>
        <item m="1" x="4154"/>
        <item m="1" x="4587"/>
        <item m="1" x="4434"/>
        <item m="1" x="2114"/>
        <item x="1574"/>
        <item m="1" x="6059"/>
        <item m="1" x="7502"/>
        <item m="1" x="4758"/>
        <item m="1" x="4372"/>
        <item m="1" x="6828"/>
        <item m="1" x="4364"/>
        <item m="1" x="7589"/>
        <item m="1" x="2977"/>
        <item m="1" x="7337"/>
        <item m="1" x="5344"/>
        <item m="1" x="4101"/>
        <item m="1" x="7625"/>
        <item m="1" x="7131"/>
        <item m="1" x="7585"/>
        <item m="1" x="6298"/>
        <item m="1" x="2898"/>
        <item m="1" x="6555"/>
        <item m="1" x="7869"/>
        <item m="1" x="4722"/>
        <item m="1" x="7637"/>
        <item m="1" x="6591"/>
        <item x="1642"/>
        <item m="1" x="2787"/>
        <item m="1" x="4744"/>
        <item x="656"/>
        <item m="1" x="2099"/>
        <item m="1" x="5291"/>
        <item x="319"/>
        <item m="1" x="6921"/>
        <item m="1" x="4297"/>
        <item m="1" x="5455"/>
        <item x="1125"/>
        <item m="1" x="7106"/>
        <item m="1" x="3811"/>
        <item m="1" x="3527"/>
        <item m="1" x="5936"/>
        <item m="1" x="5789"/>
        <item m="1" x="7449"/>
        <item m="1" x="3425"/>
        <item x="1479"/>
        <item m="1" x="3419"/>
        <item m="1" x="2263"/>
        <item m="1" x="7084"/>
        <item x="1295"/>
        <item x="1662"/>
        <item x="1541"/>
        <item m="1" x="2215"/>
        <item m="1" x="6275"/>
        <item m="1" x="3908"/>
        <item m="1" x="4965"/>
        <item m="1" x="3169"/>
        <item x="369"/>
        <item m="1" x="4774"/>
        <item x="715"/>
        <item x="637"/>
        <item m="1" x="6465"/>
        <item m="1" x="5876"/>
        <item m="1" x="4003"/>
        <item m="1" x="3747"/>
        <item m="1" x="6288"/>
        <item m="1" x="3315"/>
        <item m="1" x="4047"/>
        <item x="802"/>
        <item m="1" x="6564"/>
        <item m="1" x="7677"/>
        <item x="1099"/>
        <item m="1" x="5747"/>
        <item m="1" x="6175"/>
        <item m="1" x="4113"/>
        <item m="1" x="3450"/>
        <item m="1" x="7592"/>
        <item m="1" x="6240"/>
        <item x="1495"/>
        <item m="1" x="3596"/>
        <item m="1" x="4242"/>
        <item m="1" x="6090"/>
        <item m="1" x="1893"/>
        <item m="1" x="7066"/>
        <item m="1" x="3341"/>
        <item m="1" x="2595"/>
        <item m="1" x="7109"/>
        <item m="1" x="7850"/>
        <item m="1" x="6874"/>
        <item m="1" x="7042"/>
        <item m="1" x="4959"/>
        <item m="1" x="3118"/>
        <item m="1" x="6093"/>
        <item m="1" x="2999"/>
        <item m="1" x="5805"/>
        <item m="1" x="6749"/>
        <item m="1" x="2971"/>
        <item m="1" x="7146"/>
        <item m="1" x="6766"/>
        <item m="1" x="2476"/>
        <item m="1" x="4327"/>
        <item m="1" x="5338"/>
        <item m="1" x="7583"/>
        <item x="1739"/>
        <item x="197"/>
        <item m="1" x="6121"/>
        <item m="1" x="6715"/>
        <item m="1" x="7332"/>
        <item x="1321"/>
        <item m="1" x="5774"/>
        <item m="1" x="2042"/>
        <item m="1" x="7663"/>
        <item m="1" x="5016"/>
        <item m="1" x="3685"/>
        <item m="1" x="5193"/>
        <item m="1" x="4963"/>
        <item m="1" x="5854"/>
        <item m="1" x="6661"/>
        <item x="1247"/>
        <item m="1" x="3583"/>
        <item m="1" x="7450"/>
        <item m="1" x="3345"/>
        <item m="1" x="2807"/>
        <item m="1" x="5992"/>
        <item m="1" x="6491"/>
        <item m="1" x="1951"/>
        <item m="1" x="7822"/>
        <item m="1" x="4946"/>
        <item m="1" x="7897"/>
        <item m="1" x="4628"/>
        <item x="1313"/>
        <item x="472"/>
        <item m="1" x="5387"/>
        <item m="1" x="3409"/>
        <item m="1" x="6723"/>
        <item m="1" x="2386"/>
        <item m="1" x="3824"/>
        <item m="1" x="5196"/>
        <item m="1" x="3120"/>
        <item x="161"/>
        <item m="1" x="5639"/>
        <item m="1" x="7576"/>
        <item x="578"/>
        <item m="1" x="5740"/>
        <item x="1476"/>
        <item m="1" x="2969"/>
        <item m="1" x="5334"/>
        <item m="1" x="7997"/>
        <item x="712"/>
        <item m="1" x="6251"/>
        <item m="1" x="5306"/>
        <item m="1" x="7386"/>
        <item m="1" x="3629"/>
        <item m="1" x="4844"/>
        <item m="1" x="7963"/>
        <item x="664"/>
        <item m="1" x="2101"/>
        <item m="1" x="2746"/>
        <item m="1" x="5188"/>
        <item m="1" x="6535"/>
        <item m="1" x="6447"/>
        <item m="1" x="7685"/>
        <item x="834"/>
        <item m="1" x="6422"/>
        <item m="1" x="2847"/>
        <item m="1" x="4352"/>
        <item m="1" x="6139"/>
        <item x="1638"/>
        <item m="1" x="6421"/>
        <item m="1" x="4846"/>
        <item m="1" x="3820"/>
        <item m="1" x="4410"/>
        <item x="1073"/>
        <item m="1" x="2988"/>
        <item x="732"/>
        <item x="665"/>
        <item m="1" x="7800"/>
        <item m="1" x="7373"/>
        <item m="1" x="6163"/>
        <item m="1" x="6701"/>
        <item m="1" x="6832"/>
        <item m="1" x="2123"/>
        <item m="1" x="2104"/>
        <item m="1" x="7363"/>
        <item m="1" x="6771"/>
        <item m="1" x="6388"/>
        <item m="1" x="6172"/>
        <item m="1" x="3069"/>
        <item m="1" x="5372"/>
        <item m="1" x="7381"/>
        <item m="1" x="3027"/>
        <item m="1" x="4674"/>
        <item m="1" x="7391"/>
        <item m="1" x="4656"/>
        <item m="1" x="6549"/>
        <item x="1618"/>
        <item m="1" x="2395"/>
        <item m="1" x="6002"/>
        <item m="1" x="2126"/>
        <item m="1" x="7957"/>
        <item m="1" x="7594"/>
        <item m="1" x="4713"/>
        <item m="1" x="5288"/>
        <item m="1" x="2519"/>
        <item m="1" x="7896"/>
        <item m="1" x="5340"/>
        <item m="1" x="4281"/>
        <item m="1" x="2026"/>
        <item x="575"/>
        <item x="439"/>
        <item m="1" x="3628"/>
        <item m="1" x="4783"/>
        <item m="1" x="3809"/>
        <item m="1" x="5168"/>
        <item m="1" x="4542"/>
        <item m="1" x="5237"/>
        <item m="1" x="5530"/>
        <item m="1" x="4629"/>
        <item x="1107"/>
        <item m="1" x="5458"/>
        <item x="1146"/>
        <item m="1" x="6887"/>
        <item m="1" x="5934"/>
        <item x="428"/>
        <item m="1" x="4654"/>
        <item m="1" x="4766"/>
        <item m="1" x="5939"/>
        <item m="1" x="5960"/>
        <item x="714"/>
        <item m="1" x="2295"/>
        <item m="1" x="4762"/>
        <item m="1" x="4888"/>
        <item m="1" x="7437"/>
        <item x="1485"/>
        <item m="1" x="2280"/>
        <item m="1" x="2203"/>
        <item x="900"/>
        <item m="1" x="7856"/>
        <item m="1" x="7546"/>
        <item x="1213"/>
        <item m="1" x="3367"/>
        <item m="1" x="3213"/>
        <item m="1" x="3258"/>
        <item m="1" x="4068"/>
        <item x="1054"/>
        <item m="1" x="7893"/>
        <item m="1" x="3386"/>
        <item m="1" x="5428"/>
        <item x="320"/>
        <item m="1" x="1910"/>
        <item m="1" x="2163"/>
        <item m="1" x="4052"/>
        <item x="1859"/>
        <item m="1" x="3124"/>
        <item m="1" x="3683"/>
        <item m="1" x="7832"/>
        <item m="1" x="6265"/>
        <item m="1" x="6161"/>
        <item m="1" x="5700"/>
        <item m="1" x="7652"/>
        <item m="1" x="5959"/>
        <item m="1" x="7571"/>
        <item m="1" x="3415"/>
        <item m="1" x="7169"/>
        <item m="1" x="5698"/>
        <item m="1" x="6879"/>
        <item m="1" x="3695"/>
        <item m="1" x="6953"/>
        <item m="1" x="3790"/>
        <item m="1" x="7675"/>
        <item x="1510"/>
        <item m="1" x="4075"/>
        <item m="1" x="7595"/>
        <item m="1" x="3350"/>
        <item m="1" x="6841"/>
        <item m="1" x="7265"/>
        <item m="1" x="4298"/>
        <item m="1" x="4449"/>
        <item m="1" x="5303"/>
        <item m="1" x="3029"/>
        <item m="1" x="3036"/>
        <item m="1" x="3470"/>
        <item x="1176"/>
        <item m="1" x="4394"/>
        <item m="1" x="7045"/>
        <item m="1" x="3496"/>
        <item m="1" x="1900"/>
        <item m="1" x="5102"/>
        <item x="53"/>
        <item m="1" x="4432"/>
        <item m="1" x="4479"/>
        <item m="1" x="2012"/>
        <item m="1" x="2335"/>
        <item m="1" x="2614"/>
        <item m="1" x="3239"/>
        <item m="1" x="6556"/>
        <item x="353"/>
        <item m="1" x="7504"/>
        <item m="1" x="7907"/>
        <item m="1" x="6061"/>
        <item m="1" x="4176"/>
        <item m="1" x="7329"/>
        <item x="892"/>
        <item m="1" x="7834"/>
        <item m="1" x="3443"/>
        <item m="1" x="3791"/>
        <item m="1" x="6425"/>
        <item x="1084"/>
        <item m="1" x="2642"/>
        <item m="1" x="7048"/>
        <item m="1" x="5525"/>
        <item m="1" x="4886"/>
        <item m="1" x="2087"/>
        <item m="1" x="3618"/>
        <item m="1" x="2279"/>
        <item m="1" x="4029"/>
        <item m="1" x="7888"/>
        <item m="1" x="2226"/>
        <item m="1" x="3763"/>
        <item m="1" x="2804"/>
        <item m="1" x="7582"/>
        <item m="1" x="5042"/>
        <item m="1" x="4635"/>
        <item m="1" x="2770"/>
        <item x="580"/>
        <item m="1" x="3741"/>
        <item m="1" x="7064"/>
        <item m="1" x="6630"/>
        <item m="1" x="7898"/>
        <item m="1" x="3448"/>
        <item m="1" x="7323"/>
        <item m="1" x="5350"/>
        <item m="1" x="4042"/>
        <item x="402"/>
        <item m="1" x="2553"/>
        <item m="1" x="5495"/>
        <item x="1684"/>
        <item m="1" x="2144"/>
        <item m="1" x="7297"/>
        <item m="1" x="3976"/>
        <item m="1" x="5285"/>
        <item m="1" x="7908"/>
        <item m="1" x="2567"/>
        <item m="1" x="3870"/>
        <item m="1" x="3184"/>
        <item m="1" x="4691"/>
        <item m="1" x="4591"/>
        <item m="1" x="2247"/>
        <item m="1" x="6224"/>
        <item m="1" x="6868"/>
        <item m="1" x="4832"/>
        <item m="1" x="6146"/>
        <item x="57"/>
        <item m="1" x="6309"/>
        <item m="1" x="7629"/>
        <item m="1" x="3390"/>
        <item m="1" x="7144"/>
        <item m="1" x="7287"/>
        <item m="1" x="6488"/>
        <item m="1" x="3429"/>
        <item m="1" x="7072"/>
        <item x="87"/>
        <item m="1" x="6179"/>
        <item m="1" x="2721"/>
        <item m="1" x="7665"/>
        <item m="1" x="7403"/>
        <item m="1" x="7404"/>
        <item m="1" x="6668"/>
        <item m="1" x="7687"/>
        <item m="1" x="4195"/>
        <item x="1570"/>
        <item m="1" x="6998"/>
        <item m="1" x="2933"/>
        <item m="1" x="4400"/>
        <item m="1" x="7805"/>
        <item x="47"/>
        <item m="1" x="3970"/>
        <item m="1" x="7953"/>
        <item m="1" x="5762"/>
        <item m="1" x="3040"/>
        <item x="194"/>
        <item x="631"/>
        <item x="1829"/>
        <item m="1" x="4388"/>
        <item m="1" x="5091"/>
        <item m="1" x="3801"/>
        <item m="1" x="3591"/>
        <item x="949"/>
        <item m="1" x="5584"/>
        <item m="1" x="5108"/>
        <item m="1" x="3506"/>
        <item m="1" x="2091"/>
        <item m="1" x="5787"/>
        <item m="1" x="2178"/>
        <item x="1006"/>
        <item m="1" x="6710"/>
        <item m="1" x="4404"/>
        <item m="1" x="6362"/>
        <item m="1" x="6798"/>
        <item m="1" x="5682"/>
        <item m="1" x="1941"/>
        <item m="1" x="4383"/>
        <item m="1" x="6830"/>
        <item x="307"/>
        <item m="1" x="3150"/>
        <item m="1" x="3990"/>
        <item m="1" x="6544"/>
        <item m="1" x="7541"/>
        <item m="1" x="4693"/>
        <item m="1" x="6317"/>
        <item m="1" x="6770"/>
        <item m="1" x="1877"/>
        <item m="1" x="2583"/>
        <item m="1" x="5601"/>
        <item m="1" x="7359"/>
        <item m="1" x="5752"/>
        <item m="1" x="6866"/>
        <item m="1" x="7077"/>
        <item m="1" x="5079"/>
        <item m="1" x="7055"/>
        <item x="810"/>
        <item m="1" x="6007"/>
        <item m="1" x="7911"/>
        <item m="1" x="5701"/>
        <item m="1" x="2662"/>
        <item x="751"/>
        <item m="1" x="7299"/>
        <item m="1" x="5099"/>
        <item m="1" x="4059"/>
        <item m="1" x="5706"/>
        <item m="1" x="5989"/>
        <item x="293"/>
        <item m="1" x="3974"/>
        <item m="1" x="5704"/>
        <item m="1" x="7599"/>
        <item m="1" x="7668"/>
        <item m="1" x="2981"/>
        <item m="1" x="7709"/>
        <item m="1" x="4942"/>
        <item m="1" x="6257"/>
        <item x="555"/>
        <item m="1" x="2528"/>
        <item m="1" x="3381"/>
        <item m="1" x="7564"/>
        <item m="1" x="2142"/>
        <item m="1" x="6870"/>
        <item m="1" x="7056"/>
        <item m="1" x="4797"/>
        <item m="1" x="3661"/>
        <item x="508"/>
        <item m="1" x="4750"/>
        <item x="440"/>
        <item x="1447"/>
        <item x="114"/>
        <item m="1" x="2220"/>
        <item m="1" x="6440"/>
        <item m="1" x="6928"/>
        <item m="1" x="2694"/>
        <item m="1" x="6182"/>
        <item x="72"/>
        <item m="1" x="6005"/>
        <item m="1" x="3537"/>
        <item m="1" x="4173"/>
        <item x="424"/>
        <item m="1" x="6918"/>
        <item m="1" x="7442"/>
        <item m="1" x="4584"/>
        <item x="1762"/>
        <item x="512"/>
        <item m="1" x="7328"/>
        <item m="1" x="6825"/>
        <item m="1" x="5575"/>
        <item m="1" x="7116"/>
        <item m="1" x="6532"/>
        <item m="1" x="5686"/>
        <item m="1" x="3172"/>
        <item x="1161"/>
        <item m="1" x="7134"/>
        <item m="1" x="6819"/>
        <item m="1" x="6820"/>
        <item m="1" x="5907"/>
        <item x="577"/>
        <item m="1" x="4056"/>
        <item m="1" x="3117"/>
        <item m="1" x="7155"/>
        <item m="1" x="2688"/>
        <item x="1329"/>
        <item m="1" x="5948"/>
        <item m="1" x="6361"/>
        <item m="1" x="7609"/>
        <item x="934"/>
        <item x="1435"/>
        <item m="1" x="4712"/>
        <item m="1" x="2945"/>
        <item m="1" x="6533"/>
        <item m="1" x="5636"/>
        <item m="1" x="2453"/>
        <item m="1" x="7501"/>
        <item m="1" x="2075"/>
        <item x="864"/>
        <item m="1" x="4919"/>
        <item m="1" x="6053"/>
        <item x="1583"/>
        <item m="1" x="5720"/>
        <item m="1" x="4809"/>
        <item m="1" x="4365"/>
        <item m="1" x="5908"/>
        <item x="1856"/>
        <item m="1" x="2269"/>
        <item m="1" x="6760"/>
        <item m="1" x="2036"/>
        <item m="1" x="5891"/>
        <item m="1" x="7508"/>
        <item m="1" x="7017"/>
        <item m="1" x="6498"/>
        <item m="1" x="6133"/>
        <item m="1" x="7790"/>
        <item m="1" x="7791"/>
        <item m="1" x="6459"/>
        <item m="1" x="7567"/>
        <item m="1" x="6565"/>
        <item m="1" x="5999"/>
        <item m="1" x="7444"/>
        <item m="1" x="2459"/>
        <item m="1" x="7670"/>
        <item x="1551"/>
        <item m="1" x="7558"/>
        <item x="1704"/>
        <item m="1" x="4359"/>
        <item m="1" x="2659"/>
        <item m="1" x="3644"/>
        <item m="1" x="2103"/>
        <item m="1" x="4460"/>
        <item m="1" x="7161"/>
        <item m="1" x="6971"/>
        <item m="1" x="7509"/>
        <item m="1" x="4376"/>
        <item m="1" x="5318"/>
        <item m="1" x="7623"/>
        <item m="1" x="5051"/>
        <item m="1" x="6861"/>
        <item x="1473"/>
        <item m="1" x="5159"/>
        <item x="1188"/>
        <item m="1" x="2912"/>
        <item m="1" x="3962"/>
        <item m="1" x="5528"/>
        <item m="1" x="4391"/>
        <item m="1" x="6432"/>
        <item m="1" x="2563"/>
        <item m="1" x="6927"/>
        <item m="1" x="5527"/>
        <item m="1" x="5422"/>
        <item m="1" x="7040"/>
        <item m="1" x="2872"/>
        <item m="1" x="1998"/>
        <item x="686"/>
        <item m="1" x="4837"/>
        <item m="1" x="5082"/>
        <item x="1723"/>
        <item m="1" x="4835"/>
        <item m="1" x="7080"/>
        <item m="1" x="5438"/>
        <item m="1" x="7137"/>
        <item m="1" x="5831"/>
        <item x="1503"/>
        <item m="1" x="7178"/>
        <item m="1" x="5094"/>
        <item m="1" x="5562"/>
        <item x="903"/>
        <item m="1" x="7451"/>
        <item x="374"/>
        <item m="1" x="6924"/>
        <item m="1" x="6037"/>
        <item m="1" x="4524"/>
        <item m="1" x="4389"/>
        <item m="1" x="7630"/>
        <item m="1" x="2692"/>
        <item x="816"/>
        <item m="1" x="5537"/>
        <item x="958"/>
        <item x="486"/>
        <item m="1" x="4484"/>
        <item x="1438"/>
        <item m="1" x="5100"/>
        <item m="1" x="7466"/>
        <item m="1" x="1970"/>
        <item m="1" x="7916"/>
        <item m="1" x="5695"/>
        <item m="1" x="7428"/>
        <item m="1" x="6637"/>
        <item m="1" x="4675"/>
        <item m="1" x="5807"/>
        <item m="1" x="4301"/>
        <item m="1" x="7448"/>
        <item x="1742"/>
        <item m="1" x="7308"/>
        <item m="1" x="3303"/>
        <item x="1676"/>
        <item m="1" x="6906"/>
        <item m="1" x="4433"/>
        <item m="1" x="4607"/>
        <item m="1" x="3522"/>
        <item x="556"/>
        <item m="1" x="2881"/>
        <item m="1" x="4831"/>
        <item m="1" x="4785"/>
        <item m="1" x="3421"/>
        <item x="1196"/>
        <item x="1202"/>
        <item m="1" x="3545"/>
        <item x="1452"/>
        <item m="1" x="4760"/>
        <item x="809"/>
        <item m="1" x="6980"/>
        <item m="1" x="6252"/>
        <item x="284"/>
        <item x="1119"/>
        <item m="1" x="3759"/>
        <item m="1" x="5151"/>
        <item m="1" x="7656"/>
        <item m="1" x="4870"/>
        <item m="1" x="7978"/>
        <item m="1" x="5536"/>
        <item m="1" x="3660"/>
        <item m="1" x="2202"/>
        <item x="1442"/>
        <item m="1" x="7420"/>
        <item x="544"/>
        <item m="1" x="6008"/>
        <item x="227"/>
        <item m="1" x="5011"/>
        <item m="1" x="4172"/>
        <item m="1" x="4294"/>
        <item m="1" x="7483"/>
        <item m="1" x="6384"/>
        <item m="1" x="4214"/>
        <item m="1" x="7974"/>
        <item m="1" x="5240"/>
        <item m="1" x="7255"/>
        <item m="1" x="7256"/>
        <item m="1" x="7673"/>
        <item x="646"/>
        <item x="1074"/>
        <item m="1" x="5286"/>
        <item m="1" x="5295"/>
        <item x="968"/>
        <item m="1" x="7843"/>
        <item m="1" x="3013"/>
        <item m="1" x="4681"/>
        <item m="1" x="4020"/>
        <item m="1" x="6873"/>
        <item m="1" x="4379"/>
        <item m="1" x="7443"/>
        <item m="1" x="4673"/>
        <item m="1" x="3292"/>
        <item m="1" x="7684"/>
        <item m="1" x="2832"/>
        <item m="1" x="6160"/>
        <item m="1" x="2660"/>
        <item m="1" x="2106"/>
        <item m="1" x="6152"/>
        <item m="1" x="3503"/>
        <item x="821"/>
        <item m="1" x="6024"/>
        <item m="1" x="5124"/>
        <item x="1091"/>
        <item m="1" x="2581"/>
        <item m="1" x="4108"/>
        <item m="1" x="1971"/>
        <item m="1" x="7390"/>
        <item m="1" x="6857"/>
        <item m="1" x="3692"/>
        <item m="1" x="2153"/>
        <item m="1" x="6188"/>
        <item x="559"/>
        <item m="1" x="5860"/>
        <item m="1" x="2930"/>
        <item m="1" x="3405"/>
        <item m="1" x="7277"/>
        <item m="1" x="6254"/>
        <item x="950"/>
        <item m="1" x="5853"/>
        <item x="1409"/>
        <item m="1" x="1946"/>
        <item m="1" x="7938"/>
        <item m="1" x="7939"/>
        <item m="1" x="7940"/>
        <item m="1" x="7941"/>
        <item m="1" x="4413"/>
        <item m="1" x="6418"/>
        <item m="1" x="7942"/>
        <item m="1" x="5470"/>
        <item m="1" x="7945"/>
        <item x="1359"/>
        <item x="179"/>
        <item m="1" x="5968"/>
        <item m="1" x="5838"/>
        <item m="1" x="2147"/>
        <item m="1" x="7950"/>
        <item m="1" x="7951"/>
        <item m="1" x="7952"/>
        <item m="1" x="1919"/>
        <item m="1" x="3991"/>
        <item m="1" x="7955"/>
        <item m="1" x="3408"/>
        <item m="1" x="7739"/>
        <item m="1" x="7959"/>
        <item m="1" x="7152"/>
        <item x="89"/>
        <item m="1" x="6464"/>
        <item m="1" x="7967"/>
        <item m="1" x="7971"/>
        <item x="1303"/>
        <item m="1" x="7972"/>
        <item m="1" x="3121"/>
        <item m="1" x="7973"/>
        <item m="1" x="2231"/>
        <item m="1" x="7977"/>
        <item m="1" x="7983"/>
        <item m="1" x="7984"/>
        <item m="1" x="7986"/>
        <item m="1" x="3673"/>
        <item m="1" x="7987"/>
        <item m="1" x="7988"/>
        <item m="1" x="7989"/>
        <item m="1" x="7990"/>
        <item m="1" x="7025"/>
        <item m="1" x="7994"/>
        <item m="1" x="7995"/>
        <item m="1" x="7999"/>
        <item m="1" x="2601"/>
        <item x="1413"/>
        <item m="1" x="3338"/>
        <item x="570"/>
        <item m="1" x="5129"/>
        <item m="1" x="3867"/>
        <item x="21"/>
        <item m="1" x="3285"/>
        <item x="313"/>
        <item m="1" x="3762"/>
        <item m="1" x="5496"/>
        <item m="1" x="3046"/>
        <item m="1" x="5347"/>
        <item m="1" x="3418"/>
        <item x="561"/>
        <item m="1" x="3967"/>
        <item m="1" x="6216"/>
        <item m="1" x="4953"/>
        <item m="1" x="5884"/>
        <item m="1" x="4966"/>
        <item m="1" x="7682"/>
        <item m="1" x="4878"/>
        <item m="1" x="5538"/>
        <item m="1" x="3912"/>
        <item x="1679"/>
        <item m="1" x="4949"/>
        <item m="1" x="1980"/>
        <item m="1" x="4849"/>
        <item m="1" x="3599"/>
        <item m="1" x="7351"/>
        <item m="1" x="6966"/>
        <item m="1" x="3376"/>
        <item m="1" x="7362"/>
        <item x="1075"/>
        <item m="1" x="4528"/>
        <item m="1" x="7524"/>
        <item m="1" x="6233"/>
        <item m="1" x="3360"/>
        <item x="450"/>
        <item m="1" x="5103"/>
        <item m="1" x="5105"/>
        <item m="1" x="3887"/>
        <item m="1" x="2803"/>
        <item x="1275"/>
        <item m="1" x="6955"/>
        <item m="1" x="3262"/>
        <item m="1" x="5659"/>
        <item m="1" x="2710"/>
        <item m="1" x="7523"/>
        <item m="1" x="4110"/>
        <item m="1" x="6655"/>
        <item m="1" x="6656"/>
        <item m="1" x="4122"/>
        <item m="1" x="7142"/>
        <item m="1" x="7616"/>
        <item m="1" x="2301"/>
        <item m="1" x="4174"/>
        <item x="255"/>
        <item m="1" x="4183"/>
        <item m="1" x="2831"/>
        <item x="1548"/>
        <item m="1" x="3504"/>
        <item m="1" x="5162"/>
        <item x="326"/>
        <item m="1" x="2916"/>
        <item m="1" x="4275"/>
        <item m="1" x="3493"/>
        <item m="1" x="1917"/>
        <item m="1" x="6774"/>
        <item m="1" x="5120"/>
        <item m="1" x="3989"/>
        <item x="1761"/>
        <item x="1764"/>
        <item m="1" x="4477"/>
        <item m="1" x="6801"/>
        <item x="388"/>
        <item m="1" x="5321"/>
        <item m="1" x="7859"/>
        <item m="1" x="7792"/>
        <item m="1" x="6403"/>
        <item x="636"/>
        <item m="1" x="3103"/>
        <item m="1" x="7070"/>
        <item m="1" x="2045"/>
        <item m="1" x="6155"/>
        <item m="1" x="5365"/>
        <item m="1" x="5835"/>
        <item m="1" x="6570"/>
        <item m="1" x="6572"/>
        <item m="1" x="6995"/>
        <item m="1" x="7715"/>
        <item m="1" x="4751"/>
        <item m="1" x="3590"/>
        <item m="1" x="7716"/>
        <item m="1" x="7717"/>
        <item m="1" x="3133"/>
        <item m="1" x="7925"/>
        <item m="1" x="7548"/>
        <item m="1" x="5634"/>
        <item m="1" x="7019"/>
        <item m="1" x="6387"/>
        <item m="1" x="7721"/>
        <item m="1" x="7874"/>
        <item m="1" x="6586"/>
        <item m="1" x="7724"/>
        <item m="1" x="1905"/>
        <item m="1" x="6594"/>
        <item m="1" x="6596"/>
        <item m="1" x="5859"/>
        <item m="1" x="7736"/>
        <item m="1" x="7926"/>
        <item m="1" x="7738"/>
        <item m="1" x="7740"/>
        <item m="1" x="7743"/>
        <item m="1" x="7827"/>
        <item m="1" x="6695"/>
        <item m="1" x="7829"/>
        <item m="1" x="7747"/>
        <item m="1" x="7927"/>
        <item m="1" x="7750"/>
        <item m="1" x="5869"/>
        <item m="1" x="5871"/>
        <item m="1" x="7928"/>
        <item m="1" x="7758"/>
        <item m="1" x="4875"/>
        <item m="1" x="3866"/>
        <item m="1" x="7960"/>
        <item m="1" x="7970"/>
        <item m="1" x="7979"/>
        <item m="1" x="5142"/>
        <item m="1" x="3694"/>
        <item m="1" x="6329"/>
        <item m="1" x="7361"/>
        <item m="1" x="2470"/>
        <item m="1" x="4300"/>
        <item x="1090"/>
        <item m="1" x="4446"/>
        <item m="1" x="4463"/>
        <item m="1" x="6176"/>
        <item m="1" x="4013"/>
        <item m="1" x="7934"/>
        <item m="1" x="7943"/>
        <item m="1" x="7948"/>
        <item x="195"/>
        <item m="1" x="7958"/>
        <item m="1" x="7965"/>
        <item m="1" x="7966"/>
        <item m="1" x="7968"/>
        <item m="1" x="7969"/>
        <item m="1" x="7998"/>
        <item m="1" x="7258"/>
        <item m="1" x="3720"/>
        <item x="109"/>
        <item m="1" x="6976"/>
        <item m="1" x="2475"/>
        <item m="1" x="7349"/>
        <item m="1" x="3147"/>
        <item m="1" x="7842"/>
        <item m="1" x="2544"/>
        <item m="1" x="5392"/>
        <item m="1" x="2594"/>
        <item m="1" x="7310"/>
        <item m="1" x="5731"/>
        <item m="1" x="4727"/>
        <item m="1" x="6813"/>
        <item m="1" x="5770"/>
        <item m="1" x="2725"/>
        <item m="1" x="4123"/>
        <item m="1" x="7285"/>
        <item m="1" x="5508"/>
        <item x="1432"/>
        <item m="1" x="6680"/>
        <item m="1" x="7479"/>
        <item m="1" x="7480"/>
        <item m="1" x="5504"/>
        <item m="1" x="7867"/>
        <item m="1" x="7487"/>
        <item m="1" x="7488"/>
        <item m="1" x="7489"/>
        <item m="1" x="7490"/>
        <item m="1" x="2954"/>
        <item m="1" x="7491"/>
        <item m="1" x="7492"/>
        <item m="1" x="5521"/>
        <item m="1" x="7868"/>
        <item m="1" x="7495"/>
        <item m="1" x="7293"/>
        <item m="1" x="3729"/>
        <item m="1" x="5819"/>
        <item m="1" x="5450"/>
        <item m="1" x="3602"/>
        <item m="1" x="5501"/>
        <item x="380"/>
        <item m="1" x="7498"/>
        <item m="1" x="7500"/>
        <item x="73"/>
        <item m="1" x="7209"/>
        <item m="1" x="6983"/>
        <item m="1" x="7510"/>
        <item m="1" x="7511"/>
        <item m="1" x="4111"/>
        <item m="1" x="4867"/>
        <item m="1" x="5739"/>
        <item m="1" x="7516"/>
        <item m="1" x="7518"/>
        <item m="1" x="7519"/>
        <item m="1" x="7520"/>
        <item m="1" x="7521"/>
        <item m="1" x="5505"/>
        <item m="1" x="7522"/>
        <item x="1681"/>
        <item m="1" x="7020"/>
        <item m="1" x="7525"/>
        <item m="1" x="3309"/>
        <item m="1" x="7529"/>
        <item m="1" x="7530"/>
        <item m="1" x="7531"/>
        <item x="292"/>
        <item m="1" x="4428"/>
        <item m="1" x="7535"/>
        <item m="1" x="2136"/>
        <item m="1" x="7536"/>
        <item m="1" x="7537"/>
        <item m="1" x="7538"/>
        <item m="1" x="7539"/>
        <item m="1" x="7900"/>
        <item m="1" x="5663"/>
        <item m="1" x="7902"/>
        <item m="1" x="6943"/>
        <item m="1" x="6398"/>
        <item m="1" x="7544"/>
        <item m="1" x="7547"/>
        <item m="1" x="7549"/>
        <item x="1005"/>
        <item m="1" x="7552"/>
        <item m="1" x="4005"/>
        <item m="1" x="2541"/>
        <item m="1" x="7554"/>
        <item m="1" x="4626"/>
        <item m="1" x="7557"/>
        <item m="1" x="5725"/>
        <item m="1" x="4833"/>
        <item m="1" x="2342"/>
        <item m="1" x="3624"/>
        <item m="1" x="6253"/>
        <item m="1" x="6269"/>
        <item m="1" x="4171"/>
        <item m="1" x="7912"/>
        <item m="1" x="2478"/>
        <item x="457"/>
        <item m="1" x="4717"/>
        <item m="1" x="3266"/>
        <item m="1" x="4142"/>
        <item m="1" x="2449"/>
        <item m="1" x="7577"/>
        <item m="1" x="7578"/>
        <item m="1" x="7579"/>
        <item m="1" x="7581"/>
        <item m="1" x="3815"/>
        <item m="1" x="7584"/>
        <item m="1" x="5760"/>
        <item m="1" x="5004"/>
        <item m="1" x="3825"/>
        <item m="1" x="7587"/>
        <item m="1" x="7150"/>
        <item m="1" x="1906"/>
        <item m="1" x="3171"/>
        <item m="1" x="7439"/>
        <item m="1" x="7593"/>
        <item m="1" x="7915"/>
        <item m="1" x="5119"/>
        <item m="1" x="5138"/>
        <item m="1" x="4550"/>
        <item m="1" x="3698"/>
        <item m="1" x="6757"/>
        <item m="1" x="6322"/>
        <item m="1" x="7600"/>
        <item m="1" x="6783"/>
        <item m="1" x="2464"/>
        <item m="1" x="7607"/>
        <item m="1" x="7002"/>
        <item m="1" x="6069"/>
        <item m="1" x="2158"/>
        <item x="233"/>
        <item m="1" x="2558"/>
        <item m="1" x="7611"/>
        <item m="1" x="7632"/>
        <item m="1" x="2392"/>
        <item m="1" x="7614"/>
        <item m="1" x="7920"/>
        <item m="1" x="7617"/>
        <item m="1" x="7618"/>
        <item m="1" x="3407"/>
        <item m="1" x="7619"/>
        <item x="1264"/>
        <item m="1" x="7366"/>
        <item x="1715"/>
        <item m="1" x="7621"/>
        <item m="1" x="5471"/>
        <item m="1" x="7624"/>
        <item m="1" x="7922"/>
        <item m="1" x="5385"/>
        <item x="295"/>
        <item x="1149"/>
        <item m="1" x="6864"/>
        <item m="1" x="2602"/>
        <item m="1" x="5897"/>
        <item m="1" x="3312"/>
        <item m="1" x="7626"/>
        <item m="1" x="6529"/>
        <item m="1" x="7633"/>
        <item m="1" x="7636"/>
        <item m="1" x="7638"/>
        <item m="1" x="7639"/>
        <item m="1" x="7640"/>
        <item x="586"/>
        <item m="1" x="7643"/>
        <item m="1" x="6990"/>
        <item m="1" x="6164"/>
        <item m="1" x="7645"/>
        <item m="1" x="7646"/>
        <item m="1" x="7647"/>
        <item m="1" x="7648"/>
        <item m="1" x="7649"/>
        <item m="1" x="2670"/>
        <item x="1302"/>
        <item m="1" x="7653"/>
        <item m="1" x="3339"/>
        <item m="1" x="7658"/>
        <item m="1" x="4023"/>
        <item m="1" x="7660"/>
        <item m="1" x="7661"/>
        <item m="1" x="7662"/>
        <item m="1" x="2711"/>
        <item m="1" x="7094"/>
        <item m="1" x="7666"/>
        <item x="1417"/>
        <item m="1" x="7669"/>
        <item x="937"/>
        <item m="1" x="7672"/>
        <item m="1" x="2780"/>
        <item m="1" x="7678"/>
        <item x="66"/>
        <item m="1" x="7680"/>
        <item m="1" x="7681"/>
        <item m="1" x="6331"/>
        <item m="1" x="7683"/>
        <item m="1" x="7686"/>
        <item m="1" x="3985"/>
        <item m="1" x="7688"/>
        <item m="1" x="7689"/>
        <item m="1" x="7690"/>
        <item m="1" x="7691"/>
        <item m="1" x="7692"/>
        <item m="1" x="6056"/>
        <item m="1" x="4216"/>
        <item m="1" x="7697"/>
        <item x="1008"/>
        <item m="1" x="6522"/>
        <item m="1" x="7702"/>
        <item x="1659"/>
        <item m="1" x="2939"/>
        <item m="1" x="6453"/>
        <item m="1" x="7143"/>
        <item m="1" x="7710"/>
        <item m="1" x="7711"/>
        <item m="1" x="7924"/>
        <item m="1" x="7712"/>
        <item m="1" x="4285"/>
        <item m="1" x="7713"/>
        <item m="1" x="5500"/>
        <item m="1" x="7714"/>
        <item m="1" x="6357"/>
        <item m="1" x="7186"/>
        <item m="1" x="2035"/>
        <item m="1" x="7187"/>
        <item m="1" x="7188"/>
        <item m="1" x="7718"/>
        <item x="1694"/>
        <item m="1" x="7719"/>
        <item m="1" x="7022"/>
        <item m="1" x="4757"/>
        <item m="1" x="6241"/>
        <item m="1" x="7720"/>
        <item m="1" x="7193"/>
        <item m="1" x="7722"/>
        <item m="1" x="7723"/>
        <item m="1" x="5848"/>
        <item m="1" x="7196"/>
        <item m="1" x="7725"/>
        <item m="1" x="7728"/>
        <item m="1" x="7729"/>
        <item m="1" x="7730"/>
        <item m="1" x="5857"/>
        <item m="1" x="7731"/>
        <item m="1" x="5507"/>
        <item m="1" x="7732"/>
        <item m="1" x="7733"/>
        <item m="1" x="7734"/>
        <item m="1" x="7735"/>
        <item m="1" x="7206"/>
        <item m="1" x="7737"/>
        <item m="1" x="7208"/>
        <item m="1" x="7210"/>
        <item m="1" x="7741"/>
        <item m="1" x="7742"/>
        <item m="1" x="7213"/>
        <item m="1" x="7744"/>
        <item m="1" x="7745"/>
        <item m="1" x="7746"/>
        <item m="1" x="7291"/>
        <item m="1" x="5928"/>
        <item m="1" x="7217"/>
        <item m="1" x="7748"/>
        <item m="1" x="7749"/>
        <item m="1" x="7220"/>
        <item m="1" x="7751"/>
        <item m="1" x="7752"/>
        <item m="1" x="5510"/>
        <item m="1" x="7753"/>
        <item m="1" x="7754"/>
        <item m="1" x="5512"/>
        <item m="1" x="7755"/>
        <item m="1" x="7756"/>
        <item m="1" x="7757"/>
        <item m="1" x="7229"/>
        <item m="1" x="7759"/>
        <item m="1" x="7760"/>
        <item m="1" x="7761"/>
        <item m="1" x="7762"/>
        <item m="1" x="7765"/>
        <item m="1" x="5595"/>
        <item m="1" x="7766"/>
        <item x="1708"/>
        <item m="1" x="7767"/>
        <item x="828"/>
        <item m="1" x="2810"/>
        <item m="1" x="7768"/>
        <item m="1" x="7769"/>
        <item m="1" x="2997"/>
        <item m="1" x="7307"/>
        <item m="1" x="7773"/>
        <item m="1" x="3016"/>
        <item m="1" x="5307"/>
        <item m="1" x="7775"/>
        <item m="1" x="7776"/>
        <item m="1" x="2508"/>
        <item m="1" x="3039"/>
        <item m="1" x="7782"/>
        <item m="1" x="7783"/>
        <item m="1" x="4346"/>
        <item m="1" x="3558"/>
        <item m="1" x="7786"/>
        <item x="1166"/>
        <item m="1" x="7794"/>
        <item m="1" x="7795"/>
        <item m="1" x="7796"/>
        <item m="1" x="7890"/>
        <item m="1" x="2784"/>
        <item m="1" x="7806"/>
        <item m="1" x="7808"/>
        <item m="1" x="7809"/>
        <item m="1" x="7810"/>
        <item m="1" x="6580"/>
        <item m="1" x="7812"/>
        <item m="1" x="7814"/>
        <item m="1" x="7813"/>
        <item m="1" x="7815"/>
        <item m="1" x="7816"/>
        <item m="1" x="7817"/>
        <item m="1" x="7818"/>
        <item m="1" x="5520"/>
        <item m="1" x="7284"/>
        <item m="1" x="7819"/>
        <item m="1" x="7820"/>
        <item m="1" x="7826"/>
        <item m="1" x="7929"/>
        <item m="1" x="7828"/>
        <item m="1" x="6377"/>
        <item m="1" x="7830"/>
        <item m="1" x="7831"/>
        <item m="1" x="7891"/>
        <item m="1" x="5461"/>
        <item m="1" x="7515"/>
        <item m="1" x="7533"/>
        <item m="1" x="7543"/>
        <item m="1" x="6353"/>
        <item m="1" x="4996"/>
        <item m="1" x="7561"/>
        <item m="1" x="7873"/>
        <item m="1" x="7136"/>
        <item m="1" x="7694"/>
        <item m="1" x="7726"/>
        <item m="1" x="7833"/>
        <item m="1" x="3140"/>
        <item m="1" x="2027"/>
        <item m="1" x="7837"/>
        <item m="1" x="7838"/>
        <item m="1" x="7840"/>
        <item m="1" x="7400"/>
        <item m="1" x="3204"/>
        <item m="1" x="4813"/>
        <item m="1" x="7514"/>
        <item m="1" x="7528"/>
        <item m="1" x="7553"/>
        <item m="1" x="7563"/>
        <item m="1" x="7569"/>
        <item m="1" x="7572"/>
        <item m="1" x="7801"/>
        <item m="1" x="7807"/>
        <item m="1" x="7811"/>
        <item m="1" x="5874"/>
        <item m="1" x="7841"/>
        <item m="1" x="5417"/>
        <item m="1" x="5685"/>
        <item m="1" x="5947"/>
        <item m="1" x="7845"/>
        <item x="1593"/>
        <item x="340"/>
        <item m="1" x="7846"/>
        <item m="1" x="6185"/>
        <item m="1" x="6646"/>
        <item m="1" x="6516"/>
        <item m="1" x="7854"/>
        <item m="1" x="7857"/>
        <item m="1" x="5893"/>
        <item x="1384"/>
        <item m="1" x="6964"/>
        <item m="1" x="4781"/>
        <item m="1" x="7860"/>
        <item m="1" x="7401"/>
        <item x="1181"/>
        <item m="1" x="5799"/>
        <item m="1" x="7863"/>
        <item m="1" x="7864"/>
        <item m="1" x="5644"/>
        <item m="1" x="6687"/>
        <item m="1" x="6946"/>
        <item m="1" x="2749"/>
        <item m="1" x="5921"/>
        <item m="1" x="6949"/>
        <item m="1" x="6951"/>
        <item x="1746"/>
        <item m="1" x="6958"/>
        <item m="1" x="6959"/>
        <item m="1" x="6960"/>
        <item m="1" x="6961"/>
        <item x="1461"/>
        <item m="1" x="6962"/>
        <item m="1" x="6963"/>
        <item m="1" x="6694"/>
        <item m="1" x="6696"/>
        <item m="1" x="2195"/>
        <item m="1" x="4979"/>
        <item m="1" x="2047"/>
        <item m="1" x="6573"/>
        <item m="1" x="5325"/>
        <item m="1" x="6974"/>
        <item m="1" x="6977"/>
        <item m="1" x="6602"/>
        <item m="1" x="6336"/>
        <item m="1" x="7440"/>
        <item m="1" x="6988"/>
        <item m="1" x="4534"/>
        <item m="1" x="5429"/>
        <item m="1" x="7407"/>
        <item m="1" x="6991"/>
        <item m="1" x="6992"/>
        <item m="1" x="6994"/>
        <item m="1" x="7409"/>
        <item m="1" x="3735"/>
        <item m="1" x="6592"/>
        <item m="1" x="6997"/>
        <item m="1" x="4824"/>
        <item m="1" x="6493"/>
        <item m="1" x="7004"/>
        <item m="1" x="7005"/>
        <item m="1" x="7006"/>
        <item m="1" x="7007"/>
        <item x="29"/>
        <item m="1" x="7010"/>
        <item m="1" x="7012"/>
        <item x="368"/>
        <item m="1" x="7013"/>
        <item m="1" x="7014"/>
        <item m="1" x="7015"/>
        <item m="1" x="7016"/>
        <item m="1" x="6914"/>
        <item m="1" x="7018"/>
        <item m="1" x="7021"/>
        <item m="1" x="7023"/>
        <item m="1" x="7026"/>
        <item x="922"/>
        <item m="1" x="7028"/>
        <item x="943"/>
        <item m="1" x="7030"/>
        <item m="1" x="5472"/>
        <item m="1" x="4523"/>
        <item m="1" x="7034"/>
        <item m="1" x="7037"/>
        <item x="643"/>
        <item m="1" x="6775"/>
        <item m="1" x="2657"/>
        <item m="1" x="7044"/>
        <item m="1" x="7046"/>
        <item m="1" x="5441"/>
        <item m="1" x="7415"/>
        <item m="1" x="3318"/>
        <item x="805"/>
        <item m="1" x="7049"/>
        <item m="1" x="7050"/>
        <item m="1" x="4267"/>
        <item m="1" x="7051"/>
        <item x="1255"/>
        <item m="1" x="7054"/>
        <item m="1" x="7059"/>
        <item m="1" x="3878"/>
        <item m="1" x="2296"/>
        <item m="1" x="7063"/>
        <item m="1" x="6538"/>
        <item x="1741"/>
        <item m="1" x="7069"/>
        <item m="1" x="7455"/>
        <item m="1" x="3984"/>
        <item m="1" x="4634"/>
        <item m="1" x="3220"/>
        <item m="1" x="5995"/>
        <item m="1" x="6003"/>
        <item m="1" x="7081"/>
        <item m="1" x="5164"/>
        <item x="396"/>
        <item m="1" x="4277"/>
        <item m="1" x="7098"/>
        <item m="1" x="7101"/>
        <item m="1" x="7102"/>
        <item m="1" x="7103"/>
        <item m="1" x="2200"/>
        <item m="1" x="6521"/>
        <item x="955"/>
        <item m="1" x="7456"/>
        <item m="1" x="4319"/>
        <item m="1" x="4487"/>
        <item m="1" x="5018"/>
        <item m="1" x="7421"/>
        <item m="1" x="7459"/>
        <item m="1" x="7117"/>
        <item m="1" x="3377"/>
        <item m="1" x="7119"/>
        <item m="1" x="7121"/>
        <item m="1" x="5373"/>
        <item m="1" x="7462"/>
        <item m="1" x="1869"/>
        <item m="1" x="7424"/>
        <item m="1" x="7129"/>
        <item m="1" x="7130"/>
        <item m="1" x="7425"/>
        <item m="1" x="7426"/>
        <item x="1150"/>
        <item m="1" x="7135"/>
        <item m="1" x="6878"/>
        <item m="1" x="7139"/>
        <item m="1" x="5083"/>
        <item m="1" x="7141"/>
        <item x="1238"/>
        <item x="721"/>
        <item m="1" x="7147"/>
        <item m="1" x="7148"/>
        <item m="1" x="7149"/>
        <item m="1" x="7427"/>
        <item m="1" x="5597"/>
        <item m="1" x="7151"/>
        <item m="1" x="7154"/>
        <item m="1" x="7156"/>
        <item m="1" x="7157"/>
        <item m="1" x="7158"/>
        <item m="1" x="7159"/>
        <item m="1" x="7160"/>
        <item m="1" x="2712"/>
        <item m="1" x="7164"/>
        <item m="1" x="5448"/>
        <item m="1" x="7170"/>
        <item x="473"/>
        <item m="1" x="7175"/>
        <item m="1" x="5723"/>
        <item m="1" x="6530"/>
        <item x="35"/>
        <item m="1" x="7179"/>
        <item m="1" x="7180"/>
        <item m="1" x="7181"/>
        <item m="1" x="7182"/>
        <item m="1" x="7183"/>
        <item m="1" x="2791"/>
        <item m="1" x="7184"/>
        <item m="1" x="6571"/>
        <item m="1" x="7185"/>
        <item m="1" x="5632"/>
        <item m="1" x="6574"/>
        <item x="226"/>
        <item m="1" x="6575"/>
        <item m="1" x="6576"/>
        <item m="1" x="7189"/>
        <item m="1" x="6578"/>
        <item m="1" x="7190"/>
        <item m="1" x="6394"/>
        <item m="1" x="4519"/>
        <item m="1" x="6582"/>
        <item m="1" x="7192"/>
        <item m="1" x="6942"/>
        <item m="1" x="7194"/>
        <item m="1" x="7195"/>
        <item m="1" x="5503"/>
        <item m="1" x="6588"/>
        <item m="1" x="7197"/>
        <item m="1" x="7198"/>
        <item m="1" x="3495"/>
        <item m="1" x="7200"/>
        <item m="1" x="7201"/>
        <item m="1" x="5506"/>
        <item m="1" x="7202"/>
        <item m="1" x="6595"/>
        <item m="1" x="7203"/>
        <item m="1" x="7204"/>
        <item m="1" x="7205"/>
        <item m="1" x="7429"/>
        <item m="1" x="6599"/>
        <item m="1" x="7207"/>
        <item m="1" x="6601"/>
        <item m="1" x="6603"/>
        <item m="1" x="7211"/>
        <item m="1" x="7212"/>
        <item m="1" x="6606"/>
        <item m="1" x="7214"/>
        <item m="1" x="7215"/>
        <item m="1" x="7216"/>
        <item m="1" x="6693"/>
        <item m="1" x="6610"/>
        <item m="1" x="7218"/>
        <item m="1" x="7219"/>
        <item m="1" x="6613"/>
        <item m="1" x="7430"/>
        <item m="1" x="7221"/>
        <item m="1" x="7222"/>
        <item m="1" x="7223"/>
        <item m="1" x="7224"/>
        <item m="1" x="7225"/>
        <item m="1" x="7226"/>
        <item m="1" x="7227"/>
        <item m="1" x="7228"/>
        <item m="1" x="6622"/>
        <item m="1" x="7230"/>
        <item m="1" x="7231"/>
        <item m="1" x="7232"/>
        <item m="1" x="7431"/>
        <item m="1" x="7233"/>
        <item m="1" x="7236"/>
        <item m="1" x="6020"/>
        <item m="1" x="7237"/>
        <item m="1" x="3831"/>
        <item x="1274"/>
        <item m="1" x="2060"/>
        <item m="1" x="7238"/>
        <item x="1523"/>
        <item m="1" x="6708"/>
        <item m="1" x="7241"/>
        <item m="1" x="4201"/>
        <item m="1" x="6320"/>
        <item m="1" x="7243"/>
        <item x="1582"/>
        <item m="1" x="7115"/>
        <item m="1" x="6063"/>
        <item m="1" x="7248"/>
        <item m="1" x="3328"/>
        <item m="1" x="1999"/>
        <item m="1" x="7252"/>
        <item m="1" x="7254"/>
        <item m="1" x="7260"/>
        <item m="1" x="7261"/>
        <item m="1" x="5658"/>
        <item m="1" x="7262"/>
        <item m="1" x="7264"/>
        <item x="1243"/>
        <item m="1" x="5641"/>
        <item m="1" x="7271"/>
        <item m="1" x="7470"/>
        <item m="1" x="7272"/>
        <item m="1" x="7273"/>
        <item m="1" x="7471"/>
        <item m="1" x="7274"/>
        <item m="1" x="7472"/>
        <item m="1" x="7275"/>
        <item m="1" x="5845"/>
        <item m="1" x="7276"/>
        <item m="1" x="7278"/>
        <item m="1" x="7279"/>
        <item m="1" x="7280"/>
        <item m="1" x="7281"/>
        <item m="1" x="7432"/>
        <item m="1" x="7282"/>
        <item m="1" x="7283"/>
        <item m="1" x="6692"/>
        <item m="1" x="7288"/>
        <item m="1" x="7290"/>
        <item m="1" x="7292"/>
        <item m="1" x="5652"/>
        <item m="1" x="7473"/>
        <item m="1" x="7294"/>
        <item m="1" x="7295"/>
        <item m="1" x="7298"/>
        <item x="1701"/>
        <item m="1" x="7302"/>
        <item m="1" x="2979"/>
        <item m="1" x="7305"/>
        <item m="1" x="7306"/>
        <item m="1" x="5466"/>
        <item m="1" x="7312"/>
        <item m="1" x="7474"/>
        <item m="1" x="5581"/>
        <item m="1" x="7313"/>
        <item m="1" x="5892"/>
        <item m="1" x="7321"/>
        <item m="1" x="7324"/>
        <item m="1" x="7325"/>
        <item m="1" x="6909"/>
        <item m="1" x="7331"/>
        <item m="1" x="3087"/>
        <item m="1" x="4955"/>
        <item m="1" x="7336"/>
        <item m="1" x="7338"/>
        <item m="1" x="7340"/>
        <item m="1" x="5355"/>
        <item m="1" x="5356"/>
        <item m="1" x="2054"/>
        <item m="1" x="7346"/>
        <item x="543"/>
        <item m="1" x="7347"/>
        <item m="1" x="7348"/>
        <item m="1" x="5432"/>
        <item m="1" x="4280"/>
        <item m="1" x="6314"/>
        <item m="1" x="7356"/>
        <item m="1" x="7357"/>
        <item m="1" x="6948"/>
        <item m="1" x="6989"/>
        <item m="1" x="6996"/>
        <item m="1" x="7058"/>
        <item m="1" x="7105"/>
        <item m="1" x="7191"/>
        <item m="1" x="7353"/>
        <item m="1" x="2562"/>
        <item m="1" x="7354"/>
        <item m="1" x="6435"/>
        <item m="1" x="5783"/>
        <item m="1" x="7364"/>
        <item m="1" x="7367"/>
        <item m="1" x="7368"/>
        <item m="1" x="7369"/>
        <item m="1" x="5126"/>
        <item m="1" x="7372"/>
        <item x="1745"/>
        <item m="1" x="7375"/>
        <item m="1" x="7376"/>
        <item m="1" x="6852"/>
        <item m="1" x="7377"/>
        <item m="1" x="7383"/>
        <item m="1" x="7385"/>
        <item m="1" x="7389"/>
        <item m="1" x="3200"/>
        <item m="1" x="3875"/>
        <item m="1" x="6972"/>
        <item m="1" x="6973"/>
        <item m="1" x="7000"/>
        <item m="1" x="2022"/>
        <item m="1" x="4436"/>
        <item m="1" x="7083"/>
        <item m="1" x="7093"/>
        <item m="1" x="7114"/>
        <item m="1" x="7133"/>
        <item m="1" x="4948"/>
        <item m="1" x="7268"/>
        <item m="1" x="7296"/>
        <item m="1" x="7304"/>
        <item m="1" x="3061"/>
        <item m="1" x="7327"/>
        <item m="1" x="3663"/>
        <item m="1" x="3514"/>
        <item m="1" x="5732"/>
        <item m="1" x="5267"/>
        <item m="1" x="4402"/>
        <item m="1" x="7352"/>
        <item m="1" x="5715"/>
        <item m="1" x="7358"/>
        <item m="1" x="7360"/>
        <item m="1" x="7365"/>
        <item m="1" x="5568"/>
        <item m="1" x="2579"/>
        <item m="1" x="7392"/>
        <item m="1" x="7393"/>
        <item m="1" x="7394"/>
        <item m="1" x="7395"/>
        <item x="1004"/>
        <item m="1" x="7396"/>
        <item m="1" x="7397"/>
        <item m="1" x="6550"/>
        <item m="1" x="7399"/>
        <item m="1" x="4814"/>
        <item m="1" x="4375"/>
        <item m="1" x="7402"/>
        <item m="1" x="7405"/>
        <item m="1" x="7406"/>
        <item x="343"/>
        <item m="1" x="4768"/>
        <item m="1" x="4852"/>
        <item m="1" x="5923"/>
        <item m="1" x="6296"/>
        <item m="1" x="5519"/>
        <item m="1" x="4884"/>
        <item m="1" x="6303"/>
        <item m="1" x="6308"/>
        <item m="1" x="6109"/>
        <item m="1" x="2890"/>
        <item m="1" x="6313"/>
        <item m="1" x="6907"/>
        <item m="1" x="6908"/>
        <item m="1" x="6881"/>
        <item m="1" x="6315"/>
        <item m="1" x="6316"/>
        <item m="1" x="5927"/>
        <item m="1" x="5929"/>
        <item m="1" x="3841"/>
        <item x="247"/>
        <item m="1" x="5837"/>
        <item m="1" x="4221"/>
        <item m="1" x="6327"/>
        <item m="1" x="6328"/>
        <item m="1" x="6332"/>
        <item m="1" x="5864"/>
        <item m="1" x="5604"/>
        <item m="1" x="3438"/>
        <item m="1" x="6343"/>
        <item m="1" x="6911"/>
        <item m="1" x="6346"/>
        <item m="1" x="6912"/>
        <item m="1" x="6913"/>
        <item x="1861"/>
        <item m="1" x="6354"/>
        <item m="1" x="6915"/>
        <item m="1" x="6356"/>
        <item m="1" x="2210"/>
        <item m="1" x="5855"/>
        <item m="1" x="6358"/>
        <item m="1" x="6359"/>
        <item x="836"/>
        <item m="1" x="5345"/>
        <item m="1" x="6365"/>
        <item m="1" x="5768"/>
        <item m="1" x="6369"/>
        <item m="1" x="6370"/>
        <item m="1" x="6371"/>
        <item m="1" x="6917"/>
        <item m="1" x="6376"/>
        <item m="1" x="3668"/>
        <item m="1" x="6378"/>
        <item m="1" x="6380"/>
        <item m="1" x="6381"/>
        <item m="1" x="6393"/>
        <item m="1" x="6395"/>
        <item m="1" x="6397"/>
        <item m="1" x="2471"/>
        <item m="1" x="4660"/>
        <item m="1" x="6404"/>
        <item m="1" x="6406"/>
        <item x="205"/>
        <item m="1" x="6410"/>
        <item m="1" x="6412"/>
        <item m="1" x="6414"/>
        <item m="1" x="5877"/>
        <item x="742"/>
        <item m="1" x="2031"/>
        <item m="1" x="3529"/>
        <item x="1072"/>
        <item m="1" x="6424"/>
        <item m="1" x="4933"/>
        <item m="1" x="6426"/>
        <item m="1" x="2983"/>
        <item m="1" x="6919"/>
        <item m="1" x="6920"/>
        <item m="1" x="6922"/>
        <item m="1" x="6883"/>
        <item m="1" x="6431"/>
        <item m="1" x="6434"/>
        <item x="515"/>
        <item m="1" x="3314"/>
        <item m="1" x="2352"/>
        <item x="1197"/>
        <item m="1" x="6439"/>
        <item m="1" x="5811"/>
        <item x="461"/>
        <item m="1" x="2274"/>
        <item m="1" x="2304"/>
        <item m="1" x="2412"/>
        <item x="1804"/>
        <item m="1" x="5546"/>
        <item m="1" x="5098"/>
        <item m="1" x="6466"/>
        <item m="1" x="4569"/>
        <item m="1" x="6894"/>
        <item m="1" x="6478"/>
        <item m="1" x="2782"/>
        <item m="1" x="6482"/>
        <item m="1" x="6484"/>
        <item m="1" x="6485"/>
        <item x="448"/>
        <item m="1" x="5798"/>
        <item m="1" x="6486"/>
        <item m="1" x="6490"/>
        <item m="1" x="2835"/>
        <item m="1" x="3049"/>
        <item m="1" x="6504"/>
        <item m="1" x="6505"/>
        <item m="1" x="6507"/>
        <item m="1" x="4296"/>
        <item m="1" x="2457"/>
        <item m="1" x="4565"/>
        <item x="1588"/>
        <item x="5"/>
        <item m="1" x="6517"/>
        <item m="1" x="6930"/>
        <item m="1" x="6145"/>
        <item m="1" x="2557"/>
        <item x="134"/>
        <item m="1" x="6536"/>
        <item m="1" x="6537"/>
        <item m="1" x="4709"/>
        <item m="1" x="6539"/>
        <item m="1" x="6541"/>
        <item m="1" x="2175"/>
        <item m="1" x="3163"/>
        <item m="1" x="6545"/>
        <item m="1" x="6546"/>
        <item x="1123"/>
        <item m="1" x="3730"/>
        <item x="1151"/>
        <item m="1" x="6900"/>
        <item m="1" x="6552"/>
        <item m="1" x="3311"/>
        <item x="451"/>
        <item m="1" x="6561"/>
        <item m="1" x="5469"/>
        <item m="1" x="5806"/>
        <item x="1244"/>
        <item m="1" x="6566"/>
        <item m="1" x="6567"/>
        <item m="1" x="6941"/>
        <item m="1" x="6568"/>
        <item m="1" x="6569"/>
        <item x="1251"/>
        <item m="1" x="5836"/>
        <item m="1" x="4752"/>
        <item m="1" x="5839"/>
        <item m="1" x="5840"/>
        <item m="1" x="5841"/>
        <item m="1" x="5842"/>
        <item m="1" x="6577"/>
        <item m="1" x="5844"/>
        <item m="1" x="6579"/>
        <item m="1" x="5666"/>
        <item m="1" x="6581"/>
        <item m="1" x="5846"/>
        <item m="1" x="6583"/>
        <item m="1" x="6584"/>
        <item m="1" x="6585"/>
        <item m="1" x="6587"/>
        <item m="1" x="5850"/>
        <item m="1" x="6589"/>
        <item m="1" x="6590"/>
        <item m="1" x="6593"/>
        <item m="1" x="5920"/>
        <item m="1" x="5858"/>
        <item m="1" x="6597"/>
        <item m="1" x="6598"/>
        <item m="1" x="5862"/>
        <item m="1" x="6600"/>
        <item m="1" x="5863"/>
        <item m="1" x="5865"/>
        <item m="1" x="6604"/>
        <item m="1" x="6605"/>
        <item m="1" x="5866"/>
        <item m="1" x="6607"/>
        <item m="1" x="6608"/>
        <item m="1" x="6609"/>
        <item m="1" x="5926"/>
        <item m="1" x="5867"/>
        <item m="1" x="6611"/>
        <item m="1" x="6612"/>
        <item m="1" x="5868"/>
        <item m="1" x="6614"/>
        <item m="1" x="6615"/>
        <item m="1" x="6616"/>
        <item m="1" x="6617"/>
        <item m="1" x="6618"/>
        <item m="1" x="6619"/>
        <item m="1" x="6620"/>
        <item m="1" x="6621"/>
        <item m="1" x="5872"/>
        <item m="1" x="6623"/>
        <item m="1" x="6624"/>
        <item m="1" x="6625"/>
        <item m="1" x="6626"/>
        <item m="1" x="2462"/>
        <item m="1" x="6628"/>
        <item m="1" x="6629"/>
        <item m="1" x="5116"/>
        <item m="1" x="6631"/>
        <item m="1" x="3394"/>
        <item x="835"/>
        <item m="1" x="5127"/>
        <item x="266"/>
        <item m="1" x="6633"/>
        <item m="1" x="2673"/>
        <item m="1" x="5945"/>
        <item m="1" x="6635"/>
        <item m="1" x="6636"/>
        <item m="1" x="5587"/>
        <item m="1" x="6640"/>
        <item x="1341"/>
        <item x="1002"/>
        <item m="1" x="5160"/>
        <item x="180"/>
        <item x="410"/>
        <item x="901"/>
        <item m="1" x="6651"/>
        <item m="1" x="6660"/>
        <item m="1" x="6197"/>
        <item m="1" x="6664"/>
        <item m="1" x="6666"/>
        <item m="1" x="4764"/>
        <item m="1" x="6674"/>
        <item m="1" x="6675"/>
        <item m="1" x="6676"/>
        <item m="1" x="6677"/>
        <item m="1" x="6678"/>
        <item m="1" x="5502"/>
        <item m="1" x="6679"/>
        <item m="1" x="6681"/>
        <item m="1" x="6682"/>
        <item m="1" x="6683"/>
        <item m="1" x="6684"/>
        <item m="1" x="6685"/>
        <item m="1" x="6686"/>
        <item m="1" x="5925"/>
        <item m="1" x="6688"/>
        <item x="311"/>
        <item m="1" x="6690"/>
        <item x="1615"/>
        <item m="1" x="4776"/>
        <item m="1" x="6697"/>
        <item m="1" x="6698"/>
        <item m="1" x="6699"/>
        <item m="1" x="6700"/>
        <item m="1" x="4918"/>
        <item m="1" x="2663"/>
        <item m="1" x="6704"/>
        <item x="1501"/>
        <item m="1" x="6707"/>
        <item m="1" x="5671"/>
        <item m="1" x="6709"/>
        <item m="1" x="3217"/>
        <item m="1" x="6718"/>
        <item m="1" x="3572"/>
        <item m="1" x="6721"/>
        <item m="1" x="2880"/>
        <item x="756"/>
        <item m="1" x="6728"/>
        <item m="1" x="6904"/>
        <item m="1" x="6194"/>
        <item m="1" x="6734"/>
        <item m="1" x="2899"/>
        <item m="1" x="6739"/>
        <item x="1637"/>
        <item m="1" x="6742"/>
        <item m="1" x="6746"/>
        <item m="1" x="4263"/>
        <item x="257"/>
        <item m="1" x="6753"/>
        <item m="1" x="6754"/>
        <item x="46"/>
        <item m="1" x="6756"/>
        <item m="1" x="2786"/>
        <item m="1" x="6758"/>
        <item m="1" x="6759"/>
        <item m="1" x="5687"/>
        <item m="1" x="5583"/>
        <item m="1" x="6761"/>
        <item m="1" x="6762"/>
        <item m="1" x="6763"/>
        <item m="1" x="4858"/>
        <item m="1" x="6764"/>
        <item m="1" x="6772"/>
        <item m="1" x="6777"/>
        <item m="1" x="6778"/>
        <item m="1" x="6779"/>
        <item m="1" x="6782"/>
        <item m="1" x="6168"/>
        <item m="1" x="6787"/>
        <item m="1" x="6788"/>
        <item m="1" x="6116"/>
        <item m="1" x="6789"/>
        <item m="1" x="6794"/>
        <item m="1" x="6795"/>
        <item m="1" x="6797"/>
        <item x="1782"/>
        <item m="1" x="6804"/>
        <item m="1" x="4418"/>
        <item m="1" x="6807"/>
        <item m="1" x="6808"/>
        <item m="1" x="6810"/>
        <item m="1" x="6812"/>
        <item m="1" x="6815"/>
        <item m="1" x="6817"/>
        <item m="1" x="3243"/>
        <item m="1" x="3094"/>
        <item m="1" x="6821"/>
        <item m="1" x="6824"/>
        <item m="1" x="6827"/>
        <item m="1" x="4964"/>
        <item m="1" x="6833"/>
        <item m="1" x="6836"/>
        <item m="1" x="6837"/>
        <item m="1" x="6838"/>
        <item m="1" x="6839"/>
        <item m="1" x="4746"/>
        <item m="1" x="6352"/>
        <item m="1" x="6360"/>
        <item m="1" x="3203"/>
        <item m="1" x="6390"/>
        <item m="1" x="6419"/>
        <item m="1" x="6430"/>
        <item m="1" x="6467"/>
        <item m="1" x="4452"/>
        <item m="1" x="6494"/>
        <item m="1" x="6765"/>
        <item m="1" x="5852"/>
        <item m="1" x="5282"/>
        <item x="1702"/>
        <item x="1714"/>
        <item m="1" x="6785"/>
        <item m="1" x="2198"/>
        <item x="4"/>
        <item m="1" x="6829"/>
        <item m="1" x="6831"/>
        <item m="1" x="6834"/>
        <item m="1" x="3665"/>
        <item m="1" x="3570"/>
        <item x="832"/>
        <item m="1" x="4437"/>
        <item m="1" x="6843"/>
        <item m="1" x="6846"/>
        <item m="1" x="6847"/>
        <item m="1" x="6848"/>
        <item m="1" x="6850"/>
        <item m="1" x="3007"/>
        <item m="1" x="6853"/>
        <item m="1" x="6855"/>
        <item m="1" x="6307"/>
        <item m="1" x="6345"/>
        <item m="1" x="6379"/>
        <item m="1" x="6392"/>
        <item m="1" x="6413"/>
        <item m="1" x="6416"/>
        <item x="1395"/>
        <item m="1" x="6495"/>
        <item m="1" x="6496"/>
        <item m="1" x="6512"/>
        <item m="1" x="6840"/>
        <item m="1" x="3332"/>
        <item m="1" x="4010"/>
        <item m="1" x="6858"/>
        <item m="1" x="6860"/>
        <item m="1" x="5780"/>
        <item m="1" x="6862"/>
        <item m="1" x="5792"/>
        <item m="1" x="6863"/>
        <item m="1" x="6865"/>
        <item m="1" x="6867"/>
        <item m="1" x="6871"/>
        <item m="1" x="4812"/>
        <item m="1" x="6872"/>
        <item m="1" x="6875"/>
        <item x="358"/>
        <item m="1" x="2338"/>
        <item m="1" x="6877"/>
        <item m="1" x="5456"/>
        <item m="1" x="5557"/>
        <item m="1" x="6199"/>
        <item m="1" x="4520"/>
        <item m="1" x="3703"/>
        <item m="1" x="5322"/>
        <item m="1" x="5574"/>
        <item m="1" x="5211"/>
        <item x="1382"/>
        <item m="1" x="6200"/>
        <item m="1" x="4566"/>
        <item m="1" x="6154"/>
        <item m="1" x="6234"/>
        <item m="1" x="6235"/>
        <item x="140"/>
        <item m="1" x="3282"/>
        <item m="1" x="6236"/>
        <item m="1" x="4718"/>
        <item m="1" x="5593"/>
        <item m="1" x="5594"/>
        <item m="1" x="5598"/>
        <item m="1" x="3753"/>
        <item m="1" x="5611"/>
        <item m="1" x="3426"/>
        <item m="1" x="5613"/>
        <item m="1" x="5614"/>
        <item x="1127"/>
        <item m="1" x="5621"/>
        <item m="1" x="5626"/>
        <item m="1" x="5627"/>
        <item m="1" x="5628"/>
        <item m="1" x="5631"/>
        <item x="465"/>
        <item m="1" x="5633"/>
        <item m="1" x="5635"/>
        <item m="1" x="4107"/>
        <item m="1" x="5642"/>
        <item m="1" x="2732"/>
        <item m="1" x="4925"/>
        <item m="1" x="6203"/>
        <item m="1" x="5648"/>
        <item m="1" x="5651"/>
        <item m="1" x="2130"/>
        <item m="1" x="5653"/>
        <item m="1" x="5654"/>
        <item m="1" x="5655"/>
        <item m="1" x="5656"/>
        <item m="1" x="5662"/>
        <item m="1" x="5664"/>
        <item m="1" x="5665"/>
        <item m="1" x="5667"/>
        <item m="1" x="5669"/>
        <item m="1" x="3475"/>
        <item m="1" x="5678"/>
        <item m="1" x="5399"/>
        <item m="1" x="1925"/>
        <item m="1" x="6245"/>
        <item m="1" x="5690"/>
        <item m="1" x="5691"/>
        <item m="1" x="6247"/>
        <item m="1" x="5692"/>
        <item m="1" x="6248"/>
        <item m="1" x="6249"/>
        <item m="1" x="6206"/>
        <item x="218"/>
        <item m="1" x="3340"/>
        <item m="1" x="4531"/>
        <item m="1" x="5705"/>
        <item m="1" x="4548"/>
        <item m="1" x="5708"/>
        <item m="1" x="2612"/>
        <item m="1" x="5709"/>
        <item m="1" x="4155"/>
        <item x="1505"/>
        <item m="1" x="5712"/>
        <item m="1" x="5713"/>
        <item m="1" x="5719"/>
        <item m="1" x="6255"/>
        <item x="93"/>
        <item x="549"/>
        <item x="1028"/>
        <item x="591"/>
        <item m="1" x="6266"/>
        <item m="1" x="2896"/>
        <item m="1" x="3721"/>
        <item m="1" x="5737"/>
        <item m="1" x="5738"/>
        <item m="1" x="5743"/>
        <item x="1240"/>
        <item m="1" x="5758"/>
        <item m="1" x="5761"/>
        <item m="1" x="6212"/>
        <item m="1" x="6213"/>
        <item m="1" x="6214"/>
        <item m="1" x="4972"/>
        <item m="1" x="4954"/>
        <item m="1" x="5766"/>
        <item x="1307"/>
        <item m="1" x="1936"/>
        <item m="1" x="5769"/>
        <item m="1" x="5771"/>
        <item x="1594"/>
        <item m="1" x="4343"/>
        <item x="794"/>
        <item m="1" x="5781"/>
        <item m="1" x="2805"/>
        <item m="1" x="2808"/>
        <item x="1491"/>
        <item x="814"/>
        <item m="1" x="5788"/>
        <item m="1" x="4898"/>
        <item x="942"/>
        <item x="946"/>
        <item m="1" x="5809"/>
        <item m="1" x="5810"/>
        <item m="1" x="3617"/>
        <item m="1" x="5812"/>
        <item m="1" x="2050"/>
        <item x="420"/>
        <item x="1730"/>
        <item m="1" x="6219"/>
        <item m="1" x="2196"/>
        <item m="1" x="5829"/>
        <item m="1" x="5832"/>
        <item m="1" x="5833"/>
        <item m="1" x="5834"/>
        <item m="1" x="5843"/>
        <item m="1" x="5847"/>
        <item m="1" x="5849"/>
        <item m="1" x="5851"/>
        <item m="1" x="5856"/>
        <item m="1" x="5518"/>
        <item m="1" x="5861"/>
        <item m="1" x="5870"/>
        <item m="1" x="5873"/>
        <item m="1" x="6274"/>
        <item m="1" x="6276"/>
        <item m="1" x="6277"/>
        <item m="1" x="3380"/>
        <item m="1" x="4625"/>
        <item m="1" x="5880"/>
        <item m="1" x="5881"/>
        <item m="1" x="6220"/>
        <item m="1" x="5883"/>
        <item m="1" x="5885"/>
        <item m="1" x="5478"/>
        <item m="1" x="3447"/>
        <item x="1141"/>
        <item m="1" x="4640"/>
        <item m="1" x="6221"/>
        <item m="1" x="3255"/>
        <item m="1" x="3254"/>
        <item m="1" x="6223"/>
        <item x="609"/>
        <item m="1" x="6226"/>
        <item m="1" x="5903"/>
        <item m="1" x="3109"/>
        <item m="1" x="5911"/>
        <item m="1" x="3603"/>
        <item m="1" x="5914"/>
        <item m="1" x="5915"/>
        <item m="1" x="5916"/>
        <item m="1" x="5917"/>
        <item m="1" x="5918"/>
        <item m="1" x="6284"/>
        <item m="1" x="5919"/>
        <item m="1" x="6228"/>
        <item m="1" x="6285"/>
        <item m="1" x="6286"/>
        <item m="1" x="5922"/>
        <item m="1" x="6287"/>
        <item m="1" x="3361"/>
        <item x="535"/>
        <item m="1" x="6229"/>
        <item x="314"/>
        <item m="1" x="3389"/>
        <item m="1" x="5930"/>
        <item m="1" x="5931"/>
        <item m="1" x="6289"/>
        <item m="1" x="5932"/>
        <item m="1" x="5933"/>
        <item m="1" x="3257"/>
        <item m="1" x="3758"/>
        <item x="824"/>
        <item x="1078"/>
        <item m="1" x="5941"/>
        <item m="1" x="5944"/>
        <item x="1801"/>
        <item m="1" x="5956"/>
        <item m="1" x="5958"/>
        <item x="1367"/>
        <item m="1" x="5962"/>
        <item m="1" x="5967"/>
        <item m="1" x="5973"/>
        <item m="1" x="5977"/>
        <item m="1" x="5980"/>
        <item m="1" x="5981"/>
        <item m="1" x="3904"/>
        <item m="1" x="2767"/>
        <item m="1" x="5993"/>
        <item m="1" x="5996"/>
        <item m="1" x="5998"/>
        <item m="1" x="2451"/>
        <item m="1" x="6001"/>
        <item x="1246"/>
        <item m="1" x="6004"/>
        <item m="1" x="6006"/>
        <item m="1" x="4815"/>
        <item m="1" x="4685"/>
        <item m="1" x="6009"/>
        <item m="1" x="6010"/>
        <item m="1" x="6011"/>
        <item m="1" x="3713"/>
        <item m="1" x="6012"/>
        <item m="1" x="6013"/>
        <item m="1" x="4170"/>
        <item m="1" x="6022"/>
        <item m="1" x="6028"/>
        <item m="1" x="6029"/>
        <item m="1" x="6033"/>
        <item m="1" x="5294"/>
        <item m="1" x="6040"/>
        <item m="1" x="3554"/>
        <item m="1" x="6042"/>
        <item m="1" x="5219"/>
        <item m="1" x="6045"/>
        <item m="1" x="6049"/>
        <item m="1" x="6050"/>
        <item m="1" x="6052"/>
        <item m="1" x="6054"/>
        <item m="1" x="2860"/>
        <item m="1" x="4025"/>
        <item m="1" x="2960"/>
        <item m="1" x="6062"/>
        <item m="1" x="6064"/>
        <item m="1" x="6065"/>
        <item m="1" x="6067"/>
        <item m="1" x="5680"/>
        <item m="1" x="6073"/>
        <item m="1" x="6075"/>
        <item m="1" x="6082"/>
        <item m="1" x="6085"/>
        <item m="1" x="6088"/>
        <item m="1" x="1899"/>
        <item m="1" x="3823"/>
        <item m="1" x="6094"/>
        <item m="1" x="6095"/>
        <item m="1" x="6097"/>
        <item m="1" x="6098"/>
        <item m="1" x="6099"/>
        <item m="1" x="6100"/>
        <item m="1" x="6101"/>
        <item m="1" x="6102"/>
        <item m="1" x="2013"/>
        <item m="1" x="2984"/>
        <item m="1" x="6105"/>
        <item m="1" x="6108"/>
        <item m="1" x="6110"/>
        <item m="1" x="6111"/>
        <item m="1" x="6113"/>
        <item x="1538"/>
        <item m="1" x="6117"/>
        <item m="1" x="6118"/>
        <item m="1" x="6120"/>
        <item m="1" x="6123"/>
        <item m="1" x="4481"/>
        <item m="1" x="6126"/>
        <item m="1" x="6128"/>
        <item m="1" x="4347"/>
        <item m="1" x="6130"/>
        <item m="1" x="6132"/>
        <item m="1" x="6136"/>
        <item m="1" x="6141"/>
        <item m="1" x="6144"/>
        <item m="1" x="4390"/>
        <item m="1" x="6148"/>
        <item m="1" x="6149"/>
        <item m="1" x="6232"/>
        <item m="1" x="6156"/>
        <item m="1" x="6157"/>
        <item m="1" x="6158"/>
        <item m="1" x="5589"/>
        <item m="1" x="5616"/>
        <item m="1" x="5673"/>
        <item m="1" x="5677"/>
        <item m="1" x="5878"/>
        <item m="1" x="5969"/>
        <item m="1" x="6125"/>
        <item m="1" x="6159"/>
        <item m="1" x="6166"/>
        <item m="1" x="6169"/>
        <item m="1" x="6170"/>
        <item m="1" x="5381"/>
        <item m="1" x="6171"/>
        <item m="1" x="6177"/>
        <item m="1" x="6180"/>
        <item x="1286"/>
        <item m="1" x="5618"/>
        <item m="1" x="5693"/>
        <item m="1" x="5775"/>
        <item m="1" x="5882"/>
        <item m="1" x="6104"/>
        <item m="1" x="4011"/>
        <item m="1" x="6181"/>
        <item m="1" x="6184"/>
        <item m="1" x="6186"/>
        <item m="1" x="5408"/>
        <item m="1" x="6195"/>
        <item m="1" x="6196"/>
        <item m="1" x="4803"/>
        <item m="1" x="5410"/>
        <item m="1" x="5411"/>
        <item x="270"/>
        <item m="1" x="4682"/>
        <item m="1" x="4686"/>
        <item x="1573"/>
        <item m="1" x="4696"/>
        <item m="1" x="2665"/>
        <item m="1" x="2192"/>
        <item m="1" x="5412"/>
        <item m="1" x="4599"/>
        <item m="1" x="4705"/>
        <item m="1" x="4706"/>
        <item m="1" x="4707"/>
        <item m="1" x="5413"/>
        <item m="1" x="5414"/>
        <item m="1" x="4729"/>
        <item m="1" x="4732"/>
        <item m="1" x="4734"/>
        <item m="1" x="2852"/>
        <item m="1" x="4736"/>
        <item m="1" x="4745"/>
        <item m="1" x="4349"/>
        <item m="1" x="3977"/>
        <item m="1" x="2600"/>
        <item x="1174"/>
        <item m="1" x="3769"/>
        <item m="1" x="4772"/>
        <item m="1" x="4775"/>
        <item x="359"/>
        <item m="1" x="4777"/>
        <item m="1" x="4778"/>
        <item m="1" x="5465"/>
        <item m="1" x="4779"/>
        <item m="1" x="4790"/>
        <item m="1" x="4798"/>
        <item m="1" x="4793"/>
        <item m="1" x="4795"/>
        <item m="1" x="5419"/>
        <item m="1" x="4801"/>
        <item m="1" x="4342"/>
        <item m="1" x="4807"/>
        <item m="1" x="4821"/>
        <item m="1" x="4822"/>
        <item m="1" x="4823"/>
        <item m="1" x="5423"/>
        <item x="452"/>
        <item m="1" x="5424"/>
        <item m="1" x="4845"/>
        <item m="1" x="4847"/>
        <item m="1" x="3321"/>
        <item x="298"/>
        <item m="1" x="4855"/>
        <item m="1" x="4856"/>
        <item m="1" x="4869"/>
        <item x="733"/>
        <item m="1" x="3304"/>
        <item m="1" x="5474"/>
        <item m="1" x="4639"/>
        <item x="6"/>
        <item x="1392"/>
        <item m="1" x="2185"/>
        <item m="1" x="5483"/>
        <item m="1" x="3352"/>
        <item m="1" x="2720"/>
        <item m="1" x="4902"/>
        <item m="1" x="5430"/>
        <item m="1" x="2268"/>
        <item m="1" x="5486"/>
        <item m="1" x="4916"/>
        <item m="1" x="4917"/>
        <item m="1" x="4618"/>
        <item m="1" x="3817"/>
        <item m="1" x="5487"/>
        <item x="1756"/>
        <item m="1" x="4926"/>
        <item x="1372"/>
        <item m="1" x="4931"/>
        <item m="1" x="4935"/>
        <item m="1" x="4937"/>
        <item x="1272"/>
        <item x="1276"/>
        <item m="1" x="3233"/>
        <item m="1" x="4533"/>
        <item m="1" x="4967"/>
        <item m="1" x="4968"/>
        <item m="1" x="2077"/>
        <item m="1" x="4969"/>
        <item m="1" x="4970"/>
        <item m="1" x="2239"/>
        <item m="1" x="4974"/>
        <item m="1" x="4990"/>
        <item m="1" x="4994"/>
        <item m="1" x="4995"/>
        <item m="1" x="5509"/>
        <item m="1" x="5511"/>
        <item m="1" x="4999"/>
        <item m="1" x="5003"/>
        <item m="1" x="5005"/>
        <item m="1" x="5435"/>
        <item x="417"/>
        <item m="1" x="5032"/>
        <item m="1" x="5516"/>
        <item m="1" x="5035"/>
        <item m="1" x="5517"/>
        <item m="1" x="5036"/>
        <item m="1" x="5037"/>
        <item m="1" x="5038"/>
        <item m="1" x="5041"/>
        <item m="1" x="5522"/>
        <item m="1" x="5523"/>
        <item m="1" x="3375"/>
        <item m="1" x="3365"/>
        <item m="1" x="5529"/>
        <item m="1" x="5047"/>
        <item m="1" x="5442"/>
        <item m="1" x="5444"/>
        <item m="1" x="5539"/>
        <item m="1" x="5445"/>
        <item m="1" x="5541"/>
        <item m="1" x="5065"/>
        <item m="1" x="5066"/>
        <item m="1" x="2759"/>
        <item x="1223"/>
        <item m="1" x="5088"/>
        <item m="1" x="5090"/>
        <item m="1" x="5093"/>
        <item x="807"/>
        <item m="1" x="5096"/>
        <item m="1" x="5097"/>
        <item m="1" x="5547"/>
        <item m="1" x="5101"/>
        <item m="1" x="3511"/>
        <item m="1" x="5104"/>
        <item m="1" x="5106"/>
        <item m="1" x="5107"/>
        <item x="477"/>
        <item m="1" x="5109"/>
        <item m="1" x="5118"/>
        <item m="1" x="5453"/>
        <item m="1" x="5125"/>
        <item m="1" x="3162"/>
        <item m="1" x="1990"/>
        <item m="1" x="5134"/>
        <item m="1" x="4091"/>
        <item m="1" x="5139"/>
        <item m="1" x="5147"/>
        <item m="1" x="5148"/>
        <item m="1" x="5150"/>
        <item m="1" x="5152"/>
        <item x="1343"/>
        <item m="1" x="3221"/>
        <item m="1" x="5161"/>
        <item m="1" x="5163"/>
        <item m="1" x="5171"/>
        <item m="1" x="5180"/>
        <item m="1" x="5183"/>
        <item m="1" x="5186"/>
        <item m="1" x="2294"/>
        <item m="1" x="5194"/>
        <item m="1" x="5195"/>
        <item m="1" x="5197"/>
        <item m="1" x="5198"/>
        <item m="1" x="5199"/>
        <item m="1" x="5200"/>
        <item m="1" x="5201"/>
        <item m="1" x="5202"/>
        <item m="1" x="5205"/>
        <item x="1506"/>
        <item m="1" x="5207"/>
        <item m="1" x="5210"/>
        <item m="1" x="5212"/>
        <item m="1" x="5214"/>
        <item m="1" x="5216"/>
        <item m="1" x="5221"/>
        <item m="1" x="5222"/>
        <item m="1" x="2699"/>
        <item m="1" x="5225"/>
        <item m="1" x="5228"/>
        <item m="1" x="3042"/>
        <item m="1" x="5232"/>
        <item m="1" x="5235"/>
        <item m="1" x="2875"/>
        <item m="1" x="5238"/>
        <item m="1" x="5246"/>
        <item m="1" x="5252"/>
        <item m="1" x="2929"/>
        <item m="1" x="4559"/>
        <item m="1" x="2940"/>
        <item m="1" x="5275"/>
        <item m="1" x="5276"/>
        <item m="1" x="5277"/>
        <item m="1" x="5559"/>
        <item m="1" x="5279"/>
        <item m="1" x="5280"/>
        <item m="1" x="5281"/>
        <item m="1" x="5283"/>
        <item m="1" x="5292"/>
        <item m="1" x="5297"/>
        <item m="1" x="4316"/>
        <item m="1" x="5299"/>
        <item x="1553"/>
        <item m="1" x="5308"/>
        <item m="1" x="2505"/>
        <item m="1" x="5314"/>
        <item m="1" x="5315"/>
        <item m="1" x="5317"/>
        <item m="1" x="5319"/>
        <item m="1" x="5331"/>
        <item m="1" x="4361"/>
        <item m="1" x="5335"/>
        <item m="1" x="5337"/>
        <item m="1" x="3650"/>
        <item m="1" x="5341"/>
        <item m="1" x="5348"/>
        <item m="1" x="5357"/>
        <item m="1" x="5358"/>
        <item m="1" x="5360"/>
        <item m="1" x="5363"/>
        <item m="1" x="3914"/>
        <item m="1" x="5364"/>
        <item m="1" x="5366"/>
        <item m="1" x="5367"/>
        <item m="1" x="5368"/>
        <item m="1" x="4695"/>
        <item m="1" x="4716"/>
        <item m="1" x="4756"/>
        <item m="1" x="3001"/>
        <item m="1" x="4808"/>
        <item m="1" x="5421"/>
        <item m="1" x="4829"/>
        <item m="1" x="4836"/>
        <item m="1" x="4840"/>
        <item m="1" x="4986"/>
        <item m="1" x="5057"/>
        <item m="1" x="5058"/>
        <item m="1" x="5059"/>
        <item m="1" x="3463"/>
        <item m="1" x="5113"/>
        <item m="1" x="5179"/>
        <item m="1" x="5369"/>
        <item m="1" x="5370"/>
        <item m="1" x="2262"/>
        <item m="1" x="5376"/>
        <item m="1" x="5377"/>
        <item m="1" x="5378"/>
        <item m="1" x="5384"/>
        <item m="1" x="5388"/>
        <item m="1" x="4474"/>
        <item m="1" x="5389"/>
        <item m="1" x="2529"/>
        <item m="1" x="4401"/>
        <item m="1" x="4355"/>
        <item m="1" x="4755"/>
        <item m="1" x="4796"/>
        <item m="1" x="3187"/>
        <item m="1" x="4816"/>
        <item m="1" x="4093"/>
        <item m="1" x="4827"/>
        <item m="1" x="4828"/>
        <item m="1" x="4992"/>
        <item m="1" x="2727"/>
        <item x="1546"/>
        <item x="971"/>
        <item m="1" x="3119"/>
        <item m="1" x="5371"/>
        <item m="1" x="3158"/>
        <item m="1" x="5383"/>
        <item m="1" x="5386"/>
        <item m="1" x="3205"/>
        <item x="131"/>
        <item x="1364"/>
        <item m="1" x="2121"/>
        <item m="1" x="5402"/>
        <item m="1" x="5404"/>
        <item x="904"/>
        <item m="1" x="3488"/>
        <item m="1" x="2522"/>
        <item m="1" x="3508"/>
        <item m="1" x="3521"/>
        <item m="1" x="3528"/>
        <item x="1081"/>
        <item m="1" x="3531"/>
        <item m="1" x="3533"/>
        <item m="1" x="3534"/>
        <item x="438"/>
        <item m="1" x="3540"/>
        <item m="1" x="3541"/>
        <item m="1" x="3542"/>
        <item m="1" x="3547"/>
        <item m="1" x="3548"/>
        <item m="1" x="3560"/>
        <item m="1" x="3566"/>
        <item m="1" x="3567"/>
        <item m="1" x="3575"/>
        <item m="1" x="3688"/>
        <item m="1" x="3579"/>
        <item m="1" x="3584"/>
        <item m="1" x="2877"/>
        <item m="1" x="4518"/>
        <item m="1" x="2461"/>
        <item m="1" x="3593"/>
        <item m="1" x="3600"/>
        <item m="1" x="2241"/>
        <item m="1" x="3610"/>
        <item x="1531"/>
        <item m="1" x="3613"/>
        <item m="1" x="2620"/>
        <item m="1" x="3622"/>
        <item m="1" x="3626"/>
        <item m="1" x="3634"/>
        <item m="1" x="3635"/>
        <item m="1" x="3642"/>
        <item m="1" x="3643"/>
        <item m="1" x="3630"/>
        <item m="1" x="2021"/>
        <item m="1" x="3658"/>
        <item x="838"/>
        <item m="1" x="3659"/>
        <item x="1765"/>
        <item m="1" x="4522"/>
        <item m="1" x="3676"/>
        <item m="1" x="3677"/>
        <item m="1" x="3679"/>
        <item m="1" x="3680"/>
        <item m="1" x="2037"/>
        <item m="1" x="3693"/>
        <item m="1" x="4525"/>
        <item m="1" x="3696"/>
        <item m="1" x="3710"/>
        <item m="1" x="4526"/>
        <item x="64"/>
        <item m="1" x="4527"/>
        <item m="1" x="3722"/>
        <item x="1512"/>
        <item m="1" x="2826"/>
        <item m="1" x="4530"/>
        <item m="1" x="3413"/>
        <item m="1" x="4603"/>
        <item x="536"/>
        <item x="847"/>
        <item m="1" x="4532"/>
        <item x="1160"/>
        <item m="1" x="4537"/>
        <item m="1" x="4539"/>
        <item m="1" x="3755"/>
        <item m="1" x="3757"/>
        <item x="974"/>
        <item m="1" x="3770"/>
        <item m="1" x="4609"/>
        <item m="1" x="3783"/>
        <item m="1" x="3785"/>
        <item m="1" x="3792"/>
        <item m="1" x="4610"/>
        <item x="1713"/>
        <item m="1" x="1887"/>
        <item m="1" x="3797"/>
        <item m="1" x="4551"/>
        <item m="1" x="3826"/>
        <item x="286"/>
        <item m="1" x="3827"/>
        <item m="1" x="3828"/>
        <item m="1" x="3834"/>
        <item m="1" x="3854"/>
        <item m="1" x="4554"/>
        <item m="1" x="3860"/>
        <item m="1" x="3862"/>
        <item m="1" x="3864"/>
        <item m="1" x="3865"/>
        <item m="1" x="3871"/>
        <item m="1" x="3881"/>
        <item m="1" x="3915"/>
        <item m="1" x="3916"/>
        <item m="1" x="3917"/>
        <item x="1862"/>
        <item m="1" x="3920"/>
        <item m="1" x="3940"/>
        <item m="1" x="3941"/>
        <item m="1" x="3942"/>
        <item x="759"/>
        <item x="1168"/>
        <item m="1" x="3964"/>
        <item m="1" x="3966"/>
        <item x="1677"/>
        <item m="1" x="3969"/>
        <item m="1" x="3971"/>
        <item m="1" x="3972"/>
        <item m="1" x="3973"/>
        <item m="1" x="4622"/>
        <item m="1" x="3975"/>
        <item m="1" x="3175"/>
        <item m="1" x="3983"/>
        <item m="1" x="4624"/>
        <item x="170"/>
        <item x="191"/>
        <item m="1" x="4015"/>
        <item m="1" x="4021"/>
        <item m="1" x="4022"/>
        <item m="1" x="4024"/>
        <item m="1" x="2417"/>
        <item m="1" x="4570"/>
        <item m="1" x="4032"/>
        <item m="1" x="4041"/>
        <item m="1" x="4044"/>
        <item x="579"/>
        <item m="1" x="4057"/>
        <item m="1" x="4058"/>
        <item m="1" x="4580"/>
        <item m="1" x="4060"/>
        <item m="1" x="4061"/>
        <item m="1" x="4062"/>
        <item m="1" x="4063"/>
        <item m="1" x="4064"/>
        <item m="1" x="4065"/>
        <item m="1" x="4069"/>
        <item m="1" x="3165"/>
        <item m="1" x="4071"/>
        <item m="1" x="4076"/>
        <item m="1" x="4080"/>
        <item m="1" x="4083"/>
        <item m="1" x="4087"/>
        <item m="1" x="3505"/>
        <item m="1" x="4094"/>
        <item x="1130"/>
        <item m="1" x="4100"/>
        <item x="1585"/>
        <item m="1" x="4105"/>
        <item m="1" x="4647"/>
        <item m="1" x="4129"/>
        <item x="1431"/>
        <item x="1446"/>
        <item m="1" x="4163"/>
        <item m="1" x="4164"/>
        <item m="1" x="4165"/>
        <item m="1" x="4167"/>
        <item m="1" x="4168"/>
        <item m="1" x="4169"/>
        <item m="1" x="4181"/>
        <item m="1" x="4189"/>
        <item m="1" x="4190"/>
        <item m="1" x="4203"/>
        <item x="874"/>
        <item m="1" x="4210"/>
        <item m="1" x="4212"/>
        <item m="1" x="3569"/>
        <item m="1" x="4227"/>
        <item m="1" x="2894"/>
        <item m="1" x="4232"/>
        <item m="1" x="4235"/>
        <item m="1" x="4239"/>
        <item m="1" x="4243"/>
        <item m="1" x="4257"/>
        <item m="1" x="4265"/>
        <item m="1" x="4268"/>
        <item m="1" x="4272"/>
        <item m="1" x="4276"/>
        <item m="1" x="2950"/>
        <item x="1678"/>
        <item m="1" x="4278"/>
        <item m="1" x="3291"/>
        <item m="1" x="4284"/>
        <item m="1" x="4286"/>
        <item m="1" x="4287"/>
        <item m="1" x="4288"/>
        <item m="1" x="4289"/>
        <item m="1" x="4652"/>
        <item m="1" x="4291"/>
        <item m="1" x="1926"/>
        <item x="1709"/>
        <item m="1" x="4311"/>
        <item m="1" x="4312"/>
        <item m="1" x="4318"/>
        <item m="1" x="4320"/>
        <item m="1" x="4328"/>
        <item m="1" x="4331"/>
        <item x="1788"/>
        <item m="1" x="4334"/>
        <item m="1" x="4344"/>
        <item m="1" x="4348"/>
        <item x="217"/>
        <item m="1" x="4351"/>
        <item m="1" x="4357"/>
        <item m="1" x="4366"/>
        <item m="1" x="4367"/>
        <item x="1050"/>
        <item m="1" x="4397"/>
        <item m="1" x="4406"/>
        <item m="1" x="4411"/>
        <item m="1" x="4412"/>
        <item m="1" x="4414"/>
        <item m="1" x="4416"/>
        <item m="1" x="4419"/>
        <item m="1" x="4420"/>
        <item m="1" x="3499"/>
        <item m="1" x="3544"/>
        <item m="1" x="3563"/>
        <item m="1" x="3587"/>
        <item m="1" x="3597"/>
        <item m="1" x="3639"/>
        <item m="1" x="3646"/>
        <item x="737"/>
        <item m="1" x="3667"/>
        <item m="1" x="3723"/>
        <item m="1" x="3724"/>
        <item m="1" x="3802"/>
        <item m="1" x="3869"/>
        <item m="1" x="3886"/>
        <item m="1" x="3924"/>
        <item m="1" x="2041"/>
        <item m="1" x="4283"/>
        <item x="256"/>
        <item m="1" x="4295"/>
        <item m="1" x="4345"/>
        <item x="7"/>
        <item m="1" x="4405"/>
        <item m="1" x="4407"/>
        <item m="1" x="4408"/>
        <item m="1" x="4409"/>
        <item m="1" x="4424"/>
        <item m="1" x="4425"/>
        <item m="1" x="4426"/>
        <item m="1" x="1968"/>
        <item m="1" x="4431"/>
        <item m="1" x="4435"/>
        <item m="1" x="4439"/>
        <item m="1" x="4441"/>
        <item m="1" x="4445"/>
        <item m="1" x="4447"/>
        <item m="1" x="4448"/>
        <item x="1757"/>
        <item m="1" x="4454"/>
        <item m="1" x="4456"/>
        <item m="1" x="4458"/>
        <item m="1" x="4459"/>
        <item m="1" x="4462"/>
        <item x="1468"/>
        <item m="1" x="4466"/>
        <item m="1" x="4468"/>
        <item m="1" x="4472"/>
        <item m="1" x="4473"/>
        <item m="1" x="4478"/>
        <item m="1" x="3535"/>
        <item m="1" x="3638"/>
        <item m="1" x="3640"/>
        <item m="1" x="3648"/>
        <item m="1" x="3666"/>
        <item m="1" x="1965"/>
        <item m="1" x="3690"/>
        <item m="1" x="3691"/>
        <item x="1001"/>
        <item m="1" x="4482"/>
        <item m="1" x="4483"/>
        <item m="1" x="4485"/>
        <item m="1" x="4486"/>
        <item m="1" x="4488"/>
        <item m="1" x="4489"/>
        <item m="1" x="4491"/>
        <item m="1" x="4493"/>
        <item m="1" x="4496"/>
        <item m="1" x="4498"/>
        <item m="1" x="4500"/>
        <item m="1" x="4501"/>
        <item m="1" x="4503"/>
        <item m="1" x="4506"/>
        <item x="1415"/>
        <item x="1378"/>
        <item m="1" x="3336"/>
        <item m="1" x="1912"/>
        <item x="895"/>
        <item m="1" x="1921"/>
        <item m="1" x="3251"/>
        <item m="1" x="1942"/>
        <item m="1" x="1945"/>
        <item m="1" x="1955"/>
        <item m="1" x="1962"/>
        <item m="1" x="1963"/>
        <item m="1" x="1967"/>
        <item m="1" x="1972"/>
        <item m="1" x="1975"/>
        <item m="1" x="1976"/>
        <item m="1" x="3342"/>
        <item m="1" x="1977"/>
        <item m="1" x="1983"/>
        <item m="1" x="3343"/>
        <item m="1" x="1996"/>
        <item m="1" x="2002"/>
        <item m="1" x="3346"/>
        <item m="1" x="2010"/>
        <item x="14"/>
        <item m="1" x="2023"/>
        <item m="1" x="2033"/>
        <item m="1" x="2040"/>
        <item m="1" x="3351"/>
        <item x="506"/>
        <item m="1" x="2064"/>
        <item m="1" x="2065"/>
        <item m="1" x="2069"/>
        <item x="1030"/>
        <item m="1" x="3256"/>
        <item m="1" x="3355"/>
        <item m="1" x="2081"/>
        <item m="1" x="2085"/>
        <item m="1" x="2092"/>
        <item m="1" x="2094"/>
        <item m="1" x="2102"/>
        <item x="204"/>
        <item m="1" x="3359"/>
        <item m="1" x="2122"/>
        <item m="1" x="2127"/>
        <item m="1" x="2129"/>
        <item x="132"/>
        <item x="1103"/>
        <item m="1" x="2139"/>
        <item m="1" x="2140"/>
        <item m="1" x="3364"/>
        <item x="231"/>
        <item m="1" x="2155"/>
        <item m="1" x="3264"/>
        <item m="1" x="3366"/>
        <item x="1228"/>
        <item m="1" x="3370"/>
        <item m="1" x="2186"/>
        <item m="1" x="2188"/>
        <item m="1" x="2189"/>
        <item m="1" x="2190"/>
        <item x="1297"/>
        <item m="1" x="2191"/>
        <item m="1" x="2222"/>
        <item x="1511"/>
        <item m="1" x="3267"/>
        <item m="1" x="3378"/>
        <item m="1" x="2243"/>
        <item m="1" x="3388"/>
        <item m="1" x="3270"/>
        <item m="1" x="3271"/>
        <item m="1" x="2255"/>
        <item x="28"/>
        <item m="1" x="2270"/>
        <item m="1" x="3392"/>
        <item m="1" x="3393"/>
        <item m="1" x="2287"/>
        <item m="1" x="2297"/>
        <item m="1" x="2298"/>
        <item m="1" x="2299"/>
        <item m="1" x="2326"/>
        <item x="499"/>
        <item m="1" x="3401"/>
        <item m="1" x="2340"/>
        <item m="1" x="2344"/>
        <item m="1" x="2345"/>
        <item m="1" x="2161"/>
        <item m="1" x="2364"/>
        <item x="1158"/>
        <item m="1" x="2388"/>
        <item m="1" x="2389"/>
        <item m="1" x="2390"/>
        <item m="1" x="2393"/>
        <item m="1" x="3411"/>
        <item m="1" x="2397"/>
        <item m="1" x="2399"/>
        <item m="1" x="3296"/>
        <item m="1" x="3297"/>
        <item m="1" x="3298"/>
        <item m="1" x="3414"/>
        <item m="1" x="2443"/>
        <item m="1" x="2446"/>
        <item m="1" x="2448"/>
        <item m="1" x="2454"/>
        <item m="1" x="2455"/>
        <item m="1" x="2456"/>
        <item m="1" x="2458"/>
        <item x="95"/>
        <item m="1" x="2474"/>
        <item m="1" x="2521"/>
        <item m="1" x="2548"/>
        <item m="1" x="2560"/>
        <item m="1" x="2561"/>
        <item m="1" x="2564"/>
        <item m="1" x="3423"/>
        <item m="1" x="3424"/>
        <item x="432"/>
        <item m="1" x="2004"/>
        <item x="1735"/>
        <item m="1" x="3427"/>
        <item m="1" x="2572"/>
        <item m="1" x="3434"/>
        <item m="1" x="3435"/>
        <item m="1" x="2574"/>
        <item m="1" x="2575"/>
        <item x="1114"/>
        <item m="1" x="3445"/>
        <item m="1" x="3307"/>
        <item x="525"/>
        <item m="1" x="2599"/>
        <item m="1" x="3316"/>
        <item m="1" x="2634"/>
        <item x="71"/>
        <item m="1" x="2652"/>
        <item m="1" x="2653"/>
        <item m="1" x="3323"/>
        <item m="1" x="2654"/>
        <item m="1" x="2655"/>
        <item m="1" x="2669"/>
        <item m="1" x="2675"/>
        <item m="1" x="2698"/>
        <item x="259"/>
        <item m="1" x="2706"/>
        <item m="1" x="2708"/>
        <item m="1" x="2709"/>
        <item x="1388"/>
        <item m="1" x="2734"/>
        <item m="1" x="2736"/>
        <item m="1" x="2741"/>
        <item m="1" x="2763"/>
        <item m="1" x="2769"/>
        <item m="1" x="2773"/>
        <item m="1" x="2777"/>
        <item x="1457"/>
        <item m="1" x="2783"/>
        <item m="1" x="2789"/>
        <item m="1" x="2790"/>
        <item m="1" x="2792"/>
        <item m="1" x="2793"/>
        <item m="1" x="2794"/>
        <item m="1" x="2796"/>
        <item m="1" x="2797"/>
        <item x="81"/>
        <item m="1" x="2802"/>
        <item m="1" x="2811"/>
        <item m="1" x="2823"/>
        <item m="1" x="2824"/>
        <item m="1" x="2834"/>
        <item m="1" x="2836"/>
        <item m="1" x="2851"/>
        <item m="1" x="2856"/>
        <item m="1" x="2862"/>
        <item m="1" x="2874"/>
        <item m="1" x="3464"/>
        <item m="1" x="3327"/>
        <item m="1" x="2876"/>
        <item m="1" x="2879"/>
        <item m="1" x="2903"/>
        <item m="1" x="2913"/>
        <item m="1" x="2927"/>
        <item m="1" x="3465"/>
        <item m="1" x="2936"/>
        <item m="1" x="2946"/>
        <item m="1" x="2947"/>
        <item m="1" x="2949"/>
        <item m="1" x="2951"/>
        <item m="1" x="2953"/>
        <item m="1" x="2955"/>
        <item m="1" x="2958"/>
        <item m="1" x="2961"/>
        <item m="1" x="2962"/>
        <item m="1" x="2965"/>
        <item m="1" x="2966"/>
        <item m="1" x="2967"/>
        <item m="1" x="2968"/>
        <item m="1" x="2976"/>
        <item m="1" x="2990"/>
        <item m="1" x="2994"/>
        <item m="1" x="3000"/>
        <item m="1" x="3006"/>
        <item m="1" x="3009"/>
        <item m="1" x="3011"/>
        <item m="1" x="3012"/>
        <item m="1" x="3015"/>
        <item m="1" x="3017"/>
        <item m="1" x="3021"/>
        <item m="1" x="3023"/>
        <item m="1" x="3028"/>
        <item m="1" x="3038"/>
        <item m="1" x="3044"/>
        <item m="1" x="3047"/>
        <item m="1" x="3048"/>
        <item m="1" x="3050"/>
        <item m="1" x="3051"/>
        <item m="1" x="3057"/>
        <item m="1" x="3063"/>
        <item m="1" x="3071"/>
        <item m="1" x="3076"/>
        <item m="1" x="3077"/>
        <item m="1" x="3079"/>
        <item m="1" x="3080"/>
        <item m="1" x="3083"/>
        <item m="1" x="3093"/>
        <item m="1" x="3110"/>
        <item x="1227"/>
        <item x="1858"/>
        <item m="1" x="3122"/>
        <item m="1" x="3123"/>
        <item m="1" x="3126"/>
        <item m="1" x="3127"/>
        <item m="1" x="3128"/>
        <item m="1" x="3129"/>
        <item m="1" x="3130"/>
        <item m="1" x="3131"/>
        <item m="1" x="3132"/>
        <item m="1" x="3134"/>
        <item m="1" x="3135"/>
        <item m="1" x="3136"/>
        <item m="1" x="3137"/>
        <item m="1" x="3138"/>
        <item m="1" x="1871"/>
        <item m="1" x="1878"/>
        <item m="1" x="1918"/>
        <item m="1" x="1930"/>
        <item m="1" x="1938"/>
        <item m="1" x="1960"/>
        <item m="1" x="1991"/>
        <item m="1" x="2053"/>
        <item x="1263"/>
        <item m="1" x="2062"/>
        <item m="1" x="2154"/>
        <item m="1" x="2201"/>
        <item m="1" x="2251"/>
        <item m="1" x="2381"/>
        <item m="1" x="3019"/>
        <item x="185"/>
        <item m="1" x="3104"/>
        <item m="1" x="3108"/>
        <item m="1" x="3115"/>
        <item m="1" x="3139"/>
        <item m="1" x="3141"/>
        <item m="1" x="3142"/>
        <item m="1" x="3143"/>
        <item m="1" x="3144"/>
        <item m="1" x="3146"/>
        <item m="1" x="3148"/>
        <item x="59"/>
        <item m="1" x="3152"/>
        <item m="1" x="3157"/>
        <item m="1" x="3159"/>
        <item m="1" x="3160"/>
        <item m="1" x="3161"/>
        <item m="1" x="3164"/>
        <item m="1" x="3167"/>
        <item m="1" x="3174"/>
        <item x="965"/>
        <item m="1" x="3178"/>
        <item m="1" x="3181"/>
        <item m="1" x="3183"/>
        <item m="1" x="3186"/>
        <item m="1" x="3196"/>
        <item m="1" x="3197"/>
        <item m="1" x="3201"/>
        <item m="1" x="3202"/>
        <item m="1" x="1865"/>
        <item m="1" x="1867"/>
        <item m="1" x="1868"/>
        <item m="1" x="1876"/>
        <item m="1" x="1956"/>
        <item m="1" x="1964"/>
        <item x="1306"/>
        <item m="1" x="2538"/>
        <item m="1" x="2745"/>
        <item m="1" x="2752"/>
        <item m="1" x="3173"/>
        <item m="1" x="3194"/>
        <item m="1" x="3206"/>
        <item m="1" x="3210"/>
        <item m="1" x="3211"/>
        <item m="1" x="3214"/>
        <item m="1" x="3216"/>
        <item m="1" x="3218"/>
        <item m="1" x="3219"/>
        <item m="1" x="3222"/>
        <item m="1" x="3224"/>
        <item m="1" x="3225"/>
        <item m="1" x="3226"/>
        <item m="1" x="3227"/>
        <item m="1" x="3231"/>
        <item m="1" x="3237"/>
        <item m="1" x="3238"/>
        <item m="1" x="3242"/>
        <item m="1" x="3245"/>
        <item m="1" x="3249"/>
        <item x="3"/>
        <item x="12"/>
        <item x="16"/>
        <item x="45"/>
        <item x="60"/>
        <item x="67"/>
        <item x="75"/>
        <item x="98"/>
        <item x="104"/>
        <item x="105"/>
        <item x="108"/>
        <item x="121"/>
        <item x="122"/>
        <item x="125"/>
        <item x="127"/>
        <item x="129"/>
        <item x="130"/>
        <item x="137"/>
        <item x="141"/>
        <item x="143"/>
        <item x="148"/>
        <item x="149"/>
        <item x="171"/>
        <item x="177"/>
        <item x="183"/>
        <item x="192"/>
        <item x="202"/>
        <item x="203"/>
        <item x="222"/>
        <item x="229"/>
        <item x="234"/>
        <item x="240"/>
        <item x="258"/>
        <item x="268"/>
        <item x="272"/>
        <item x="273"/>
        <item x="277"/>
        <item x="279"/>
        <item x="291"/>
        <item x="299"/>
        <item x="308"/>
        <item x="310"/>
        <item x="317"/>
        <item x="321"/>
        <item x="348"/>
        <item x="354"/>
        <item x="357"/>
        <item x="360"/>
        <item x="371"/>
        <item x="372"/>
        <item x="389"/>
        <item x="391"/>
        <item x="392"/>
        <item x="400"/>
        <item x="433"/>
        <item x="434"/>
        <item x="435"/>
        <item x="436"/>
        <item x="437"/>
        <item x="449"/>
        <item x="479"/>
        <item x="482"/>
        <item x="503"/>
        <item x="517"/>
        <item x="531"/>
        <item x="545"/>
        <item x="552"/>
        <item x="568"/>
        <item x="571"/>
        <item x="582"/>
        <item x="583"/>
        <item x="584"/>
        <item x="619"/>
        <item x="632"/>
        <item x="640"/>
        <item x="641"/>
        <item x="647"/>
        <item x="668"/>
        <item x="678"/>
        <item x="705"/>
        <item x="717"/>
        <item x="718"/>
        <item x="719"/>
        <item x="722"/>
        <item x="724"/>
        <item x="726"/>
        <item x="728"/>
        <item x="749"/>
        <item x="755"/>
        <item x="795"/>
        <item x="800"/>
        <item x="804"/>
        <item x="806"/>
        <item x="811"/>
        <item x="812"/>
        <item x="813"/>
        <item x="815"/>
        <item x="839"/>
        <item x="865"/>
        <item x="894"/>
        <item x="918"/>
        <item x="947"/>
        <item x="948"/>
        <item x="951"/>
        <item x="961"/>
        <item x="1003"/>
        <item x="1059"/>
        <item x="1067"/>
        <item x="1068"/>
        <item x="1069"/>
        <item x="1070"/>
        <item x="1077"/>
        <item x="1086"/>
        <item x="1113"/>
        <item x="1121"/>
        <item x="1129"/>
        <item x="1133"/>
        <item x="1144"/>
        <item x="1173"/>
        <item x="1192"/>
        <item x="1194"/>
        <item x="1203"/>
        <item x="1209"/>
        <item x="1211"/>
        <item x="1216"/>
        <item x="1217"/>
        <item x="1231"/>
        <item x="1235"/>
        <item x="1242"/>
        <item x="1249"/>
        <item x="1250"/>
        <item x="1252"/>
        <item x="1253"/>
        <item x="1254"/>
        <item x="1257"/>
        <item x="1258"/>
        <item x="1259"/>
        <item x="1277"/>
        <item x="1293"/>
        <item x="1294"/>
        <item x="1308"/>
        <item x="1327"/>
        <item x="1336"/>
        <item x="1346"/>
        <item x="1361"/>
        <item x="1363"/>
        <item x="1366"/>
        <item x="1368"/>
        <item x="1399"/>
        <item x="1414"/>
        <item x="1429"/>
        <item x="1453"/>
        <item x="1455"/>
        <item x="1456"/>
        <item x="1458"/>
        <item x="1460"/>
        <item x="1462"/>
        <item x="1474"/>
        <item x="1475"/>
        <item x="1480"/>
        <item x="1481"/>
        <item x="1482"/>
        <item x="1484"/>
        <item x="1514"/>
        <item x="1519"/>
        <item x="1530"/>
        <item x="1537"/>
        <item x="1542"/>
        <item x="1547"/>
        <item x="1550"/>
        <item x="1555"/>
        <item x="1557"/>
        <item x="1560"/>
        <item x="1569"/>
        <item x="1581"/>
        <item x="1587"/>
        <item x="1592"/>
        <item x="1595"/>
        <item x="1597"/>
        <item x="1605"/>
        <item x="1612"/>
        <item x="1620"/>
        <item x="1626"/>
        <item x="1628"/>
        <item x="1629"/>
        <item x="1633"/>
        <item x="1647"/>
        <item x="1660"/>
        <item x="1665"/>
        <item x="1667"/>
        <item x="1680"/>
        <item x="1682"/>
        <item x="1683"/>
        <item x="1687"/>
        <item x="1688"/>
        <item x="1689"/>
        <item x="1690"/>
        <item x="1691"/>
        <item x="1692"/>
        <item x="1693"/>
        <item x="1695"/>
        <item x="1696"/>
        <item x="1697"/>
        <item x="1698"/>
        <item x="1699"/>
        <item x="1700"/>
        <item x="1703"/>
        <item x="1705"/>
        <item x="1712"/>
        <item x="1720"/>
        <item x="1725"/>
        <item x="1728"/>
        <item x="1732"/>
        <item x="1737"/>
        <item x="1743"/>
        <item x="1755"/>
        <item x="1769"/>
        <item x="1773"/>
        <item x="1775"/>
        <item x="1777"/>
        <item x="1783"/>
        <item x="1784"/>
        <item x="1785"/>
        <item x="1795"/>
        <item x="1802"/>
        <item x="1803"/>
        <item x="1805"/>
        <item x="1807"/>
        <item x="1809"/>
        <item x="1810"/>
        <item x="1817"/>
        <item x="1825"/>
        <item x="1828"/>
        <item x="1833"/>
        <item x="1836"/>
        <item x="1841"/>
        <item x="1843"/>
        <item x="1845"/>
        <item x="1848"/>
        <item x="1855"/>
        <item x="1860"/>
        <item x="1863"/>
      </items>
      <extLst>
        <ext xmlns:x14="http://schemas.microsoft.com/office/spreadsheetml/2009/9/main" uri="{2946ED86-A175-432a-8AC1-64E0C546D7DE}">
          <x14:pivotField fillDownLabels="1"/>
        </ext>
      </extLst>
    </pivotField>
    <pivotField axis="axisRow" compact="0" outline="0" showAll="0" defaultSubtotal="0">
      <items count="6">
        <item x="3"/>
        <item x="2"/>
        <item x="0"/>
        <item x="1"/>
        <item m="1" x="4"/>
        <item m="1" x="5"/>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6">
        <item x="0"/>
        <item x="4"/>
        <item x="3"/>
        <item m="1" x="5"/>
        <item x="1"/>
        <item x="2"/>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6">
        <item x="3"/>
        <item x="2"/>
        <item x="0"/>
        <item x="1"/>
        <item m="1" x="4"/>
        <item m="1" x="5"/>
      </items>
      <extLst>
        <ext xmlns:x14="http://schemas.microsoft.com/office/spreadsheetml/2009/9/main" uri="{2946ED86-A175-432a-8AC1-64E0C546D7DE}">
          <x14:pivotField fillDownLabels="1"/>
        </ext>
      </extLst>
    </pivotField>
  </pivotFields>
  <rowFields count="14">
    <field x="32"/>
    <field x="0"/>
    <field x="5"/>
    <field x="10"/>
    <field x="11"/>
    <field x="16"/>
    <field x="17"/>
    <field x="14"/>
    <field x="1"/>
    <field x="18"/>
    <field x="19"/>
    <field x="21"/>
    <field x="22"/>
    <field x="30"/>
  </rowFields>
  <rowItems count="2324">
    <i>
      <x/>
      <x v="115"/>
      <x v="2931"/>
      <x v="154"/>
      <x v="57"/>
      <x/>
      <x v="1"/>
      <x v="4"/>
      <x v="5"/>
      <x v="6"/>
      <x v="2912"/>
      <x/>
      <x/>
      <x v="4"/>
    </i>
    <i r="1">
      <x v="123"/>
      <x v="336"/>
      <x v="166"/>
      <x v="5"/>
      <x v="1"/>
      <x/>
      <x v="7"/>
      <x v="5"/>
      <x v="4"/>
      <x v="336"/>
      <x/>
      <x/>
      <x/>
    </i>
    <i r="1">
      <x v="133"/>
      <x v="2521"/>
      <x v="180"/>
      <x v="57"/>
      <x/>
      <x v="1"/>
      <x v="4"/>
      <x v="5"/>
      <x v="6"/>
      <x v="2502"/>
      <x/>
      <x/>
      <x v="4"/>
    </i>
    <i r="1">
      <x v="163"/>
      <x v="1086"/>
      <x v="212"/>
      <x v="38"/>
      <x/>
      <x v="1"/>
      <x v="6"/>
      <x v="2"/>
      <x v="8"/>
      <x v="1076"/>
      <x/>
      <x/>
      <x v="1"/>
    </i>
    <i r="1">
      <x v="408"/>
      <x v="1765"/>
      <x v="522"/>
      <x v="46"/>
      <x/>
      <x v="1"/>
      <x v="2"/>
      <x v="5"/>
      <x v="9"/>
      <x v="1746"/>
      <x/>
      <x/>
      <x v="1"/>
    </i>
    <i r="1">
      <x v="422"/>
      <x v="3444"/>
      <x v="539"/>
      <x v="62"/>
      <x/>
      <x v="1"/>
      <x v="5"/>
      <x v="3"/>
      <x v="6"/>
      <x v="3427"/>
      <x/>
      <x/>
      <x v="4"/>
    </i>
    <i r="1">
      <x v="567"/>
      <x v="5243"/>
      <x v="723"/>
      <x v="19"/>
      <x v="1"/>
      <x v="1"/>
      <x v="4"/>
      <x v="5"/>
      <x v="3"/>
      <x v="5235"/>
      <x/>
      <x/>
      <x v="2"/>
    </i>
    <i r="1">
      <x v="967"/>
      <x v="1907"/>
      <x v="1161"/>
      <x v="83"/>
      <x v="1"/>
      <x v="1"/>
      <x v="10"/>
      <x v="4"/>
      <x v="7"/>
      <x v="1889"/>
      <x/>
      <x/>
      <x v="5"/>
    </i>
    <i r="1">
      <x v="1536"/>
      <x v="1005"/>
      <x v="1751"/>
      <x v="56"/>
      <x/>
      <x v="1"/>
      <x v="6"/>
      <x v="2"/>
      <x v="8"/>
      <x v="997"/>
      <x/>
      <x/>
      <x v="4"/>
    </i>
    <i r="1">
      <x v="1563"/>
      <x v="1030"/>
      <x v="1776"/>
      <x v="70"/>
      <x/>
      <x v="1"/>
      <x v="6"/>
      <x v="2"/>
      <x v="8"/>
      <x v="1020"/>
      <x/>
      <x/>
      <x v="4"/>
    </i>
    <i r="1">
      <x v="1566"/>
      <x v="1033"/>
      <x v="1779"/>
      <x v="79"/>
      <x/>
      <x v="1"/>
      <x v="6"/>
      <x v="2"/>
      <x v="8"/>
      <x v="1023"/>
      <x/>
      <x/>
      <x v="5"/>
    </i>
    <i r="1">
      <x v="1660"/>
      <x v="5251"/>
      <x v="1873"/>
      <x v="83"/>
      <x v="1"/>
      <x v="1"/>
      <x v="4"/>
      <x v="5"/>
      <x v="3"/>
      <x v="5243"/>
      <x/>
      <x/>
      <x v="5"/>
    </i>
    <i r="1">
      <x v="1685"/>
      <x v="1166"/>
      <x v="1897"/>
      <x v="79"/>
      <x/>
      <x v="1"/>
      <x v="6"/>
      <x v="2"/>
      <x v="8"/>
      <x v="1157"/>
      <x/>
      <x/>
      <x v="5"/>
    </i>
    <i r="1">
      <x v="1703"/>
      <x v="1184"/>
      <x v="1913"/>
      <x v="26"/>
      <x/>
      <x v="1"/>
      <x v="6"/>
      <x v="2"/>
      <x v="8"/>
      <x v="1174"/>
      <x/>
      <x/>
      <x v="2"/>
    </i>
    <i r="1">
      <x v="1782"/>
      <x v="1254"/>
      <x v="1987"/>
      <x v="53"/>
      <x/>
      <x v="1"/>
      <x v="6"/>
      <x v="2"/>
      <x v="8"/>
      <x v="1242"/>
      <x/>
      <x/>
      <x v="4"/>
    </i>
    <i r="1">
      <x v="1785"/>
      <x v="1257"/>
      <x v="1988"/>
      <x v="57"/>
      <x/>
      <x v="1"/>
      <x v="6"/>
      <x v="2"/>
      <x v="8"/>
      <x v="1245"/>
      <x/>
      <x/>
      <x v="4"/>
    </i>
    <i r="1">
      <x v="1793"/>
      <x v="1265"/>
      <x v="1992"/>
      <x v="79"/>
      <x/>
      <x v="1"/>
      <x v="6"/>
      <x v="2"/>
      <x v="8"/>
      <x v="1253"/>
      <x/>
      <x/>
      <x v="5"/>
    </i>
    <i r="1">
      <x v="1796"/>
      <x v="1268"/>
      <x v="1993"/>
      <x v="86"/>
      <x/>
      <x v="1"/>
      <x v="6"/>
      <x v="2"/>
      <x v="8"/>
      <x v="1256"/>
      <x/>
      <x/>
      <x v="5"/>
    </i>
    <i r="1">
      <x v="1804"/>
      <x v="1224"/>
      <x v="2001"/>
      <x v="70"/>
      <x/>
      <x v="1"/>
      <x v="6"/>
      <x v="2"/>
      <x v="8"/>
      <x v="1263"/>
      <x/>
      <x/>
      <x v="4"/>
    </i>
    <i r="1">
      <x v="1946"/>
      <x v="1909"/>
      <x v="420"/>
      <x v="87"/>
      <x v="1"/>
      <x v="1"/>
      <x v="10"/>
      <x v="4"/>
      <x v="7"/>
      <x v="1891"/>
      <x/>
      <x/>
      <x v="5"/>
    </i>
    <i r="1">
      <x v="1988"/>
      <x v="5532"/>
      <x v="2177"/>
      <x v="5"/>
      <x v="1"/>
      <x v="1"/>
      <x v="1"/>
      <x/>
      <x v="1"/>
      <x v="5528"/>
      <x/>
      <x/>
      <x/>
    </i>
    <i r="1">
      <x v="2324"/>
      <x v="4697"/>
      <x v="2501"/>
      <x v="63"/>
      <x v="1"/>
      <x v="1"/>
      <x v="2"/>
      <x v="5"/>
      <x v="3"/>
      <x v="4694"/>
      <x/>
      <x/>
      <x v="4"/>
    </i>
    <i r="1">
      <x v="2615"/>
      <x v="2162"/>
      <x v="2791"/>
      <x v="80"/>
      <x/>
      <x v="1"/>
      <x v="10"/>
      <x v="4"/>
      <x v="7"/>
      <x v="2144"/>
      <x/>
      <x/>
      <x v="5"/>
    </i>
    <i r="1">
      <x v="2932"/>
      <x v="2491"/>
      <x v="3093"/>
      <x v="57"/>
      <x/>
      <x v="1"/>
      <x v="4"/>
      <x v="5"/>
      <x v="6"/>
      <x v="2472"/>
      <x/>
      <x/>
      <x v="4"/>
    </i>
    <i r="1">
      <x v="3235"/>
      <x v="2817"/>
      <x v="3393"/>
      <x v="70"/>
      <x/>
      <x v="1"/>
      <x v="4"/>
      <x v="5"/>
      <x v="6"/>
      <x v="2799"/>
      <x/>
      <x/>
      <x v="4"/>
    </i>
    <i r="1">
      <x v="3249"/>
      <x v="2831"/>
      <x v="3407"/>
      <x v="62"/>
      <x/>
      <x v="1"/>
      <x v="4"/>
      <x v="5"/>
      <x v="6"/>
      <x v="2813"/>
      <x/>
      <x/>
      <x v="4"/>
    </i>
    <i r="1">
      <x v="3260"/>
      <x v="2842"/>
      <x v="3418"/>
      <x v="70"/>
      <x/>
      <x v="1"/>
      <x v="4"/>
      <x v="5"/>
      <x v="6"/>
      <x v="2824"/>
      <x/>
      <x/>
      <x v="4"/>
    </i>
    <i r="1">
      <x v="3262"/>
      <x v="2844"/>
      <x v="3420"/>
      <x v="57"/>
      <x/>
      <x v="1"/>
      <x v="4"/>
      <x v="5"/>
      <x v="6"/>
      <x v="2826"/>
      <x/>
      <x/>
      <x v="4"/>
    </i>
    <i r="1">
      <x v="3272"/>
      <x v="2854"/>
      <x v="3430"/>
      <x v="2"/>
      <x/>
      <x v="1"/>
      <x v="4"/>
      <x v="5"/>
      <x v="6"/>
      <x v="2835"/>
      <x/>
      <x/>
      <x v="4"/>
    </i>
    <i r="1">
      <x v="3366"/>
      <x v="2969"/>
      <x v="3519"/>
      <x v="92"/>
      <x/>
      <x v="1"/>
      <x v="4"/>
      <x v="5"/>
      <x v="6"/>
      <x v="2951"/>
      <x/>
      <x/>
      <x v="5"/>
    </i>
    <i r="1">
      <x v="3369"/>
      <x v="2972"/>
      <x v="3522"/>
      <x v="83"/>
      <x/>
      <x v="1"/>
      <x v="4"/>
      <x v="5"/>
      <x v="6"/>
      <x v="2954"/>
      <x/>
      <x/>
      <x v="5"/>
    </i>
    <i r="1">
      <x v="3377"/>
      <x v="2980"/>
      <x v="3530"/>
      <x v="58"/>
      <x/>
      <x v="1"/>
      <x v="5"/>
      <x v="3"/>
      <x v="6"/>
      <x v="2962"/>
      <x/>
      <x/>
      <x v="4"/>
    </i>
    <i r="1">
      <x v="3379"/>
      <x v="5916"/>
      <x v="6104"/>
      <x v="70"/>
      <x v="1"/>
      <x v="1"/>
      <x v="1"/>
      <x/>
      <x v="1"/>
      <x v="5915"/>
      <x/>
      <x/>
      <x v="4"/>
    </i>
    <i r="1">
      <x v="3663"/>
      <x v="3317"/>
      <x v="3810"/>
      <x v="64"/>
      <x/>
      <x v="1"/>
      <x v="4"/>
      <x v="5"/>
      <x v="6"/>
      <x v="3299"/>
      <x/>
      <x/>
      <x v="4"/>
    </i>
    <i r="1">
      <x v="3672"/>
      <x v="3334"/>
      <x v="3819"/>
      <x v="57"/>
      <x/>
      <x v="1"/>
      <x v="4"/>
      <x v="5"/>
      <x v="6"/>
      <x v="3316"/>
      <x/>
      <x/>
      <x v="4"/>
    </i>
    <i r="1">
      <x v="3673"/>
      <x v="3335"/>
      <x v="3820"/>
      <x v="57"/>
      <x/>
      <x v="1"/>
      <x v="4"/>
      <x v="5"/>
      <x v="6"/>
      <x v="3317"/>
      <x/>
      <x/>
      <x v="4"/>
    </i>
    <i r="1">
      <x v="3676"/>
      <x v="3337"/>
      <x v="3823"/>
      <x v="64"/>
      <x/>
      <x v="1"/>
      <x v="4"/>
      <x v="5"/>
      <x v="6"/>
      <x v="3320"/>
      <x/>
      <x/>
      <x v="4"/>
    </i>
    <i r="1">
      <x v="3787"/>
      <x v="3466"/>
      <x v="3927"/>
      <x v="53"/>
      <x/>
      <x v="1"/>
      <x v="4"/>
      <x v="5"/>
      <x v="6"/>
      <x v="3449"/>
      <x/>
      <x/>
      <x v="4"/>
    </i>
    <i r="1">
      <x v="3788"/>
      <x v="3467"/>
      <x v="3928"/>
      <x v="2"/>
      <x/>
      <x v="1"/>
      <x v="4"/>
      <x v="5"/>
      <x v="6"/>
      <x v="3450"/>
      <x/>
      <x/>
      <x v="4"/>
    </i>
    <i r="1">
      <x v="3790"/>
      <x v="3469"/>
      <x v="3930"/>
      <x v="62"/>
      <x/>
      <x v="1"/>
      <x v="3"/>
      <x v="5"/>
      <x v="6"/>
      <x v="3452"/>
      <x/>
      <x/>
      <x v="4"/>
    </i>
    <i r="1">
      <x v="3795"/>
      <x v="3474"/>
      <x v="3934"/>
      <x v="56"/>
      <x/>
      <x v="1"/>
      <x v="5"/>
      <x v="3"/>
      <x v="6"/>
      <x v="3457"/>
      <x/>
      <x/>
      <x v="4"/>
    </i>
    <i r="1">
      <x v="3810"/>
      <x v="3489"/>
      <x v="3949"/>
      <x v="70"/>
      <x v="1"/>
      <x v="1"/>
      <x v="6"/>
      <x v="2"/>
      <x v="5"/>
      <x v="3472"/>
      <x/>
      <x/>
      <x v="4"/>
    </i>
    <i r="1">
      <x v="4188"/>
      <x v="3912"/>
      <x v="4319"/>
      <x v="22"/>
      <x/>
      <x v="1"/>
      <x v="8"/>
      <x v="5"/>
      <x v="4"/>
      <x v="3900"/>
      <x/>
      <x/>
      <x v="2"/>
    </i>
    <i r="1">
      <x v="6135"/>
      <x v="5995"/>
      <x v="6172"/>
      <x v="60"/>
      <x/>
      <x v="1"/>
      <x v="1"/>
      <x/>
      <x v="1"/>
      <x v="5994"/>
      <x/>
      <x/>
      <x v="4"/>
    </i>
    <i r="1">
      <x v="6151"/>
      <x v="6010"/>
      <x v="6184"/>
      <x v="57"/>
      <x/>
      <x v="1"/>
      <x v="1"/>
      <x/>
      <x v="1"/>
      <x v="6010"/>
      <x/>
      <x/>
      <x v="4"/>
    </i>
    <i r="1">
      <x v="6157"/>
      <x v="6016"/>
      <x v="6190"/>
      <x v="66"/>
      <x/>
      <x v="1"/>
      <x v="1"/>
      <x/>
      <x v="1"/>
      <x v="6016"/>
      <x/>
      <x/>
      <x v="4"/>
    </i>
    <i r="1">
      <x v="6164"/>
      <x v="6023"/>
      <x v="4787"/>
      <x v="70"/>
      <x/>
      <x v="1"/>
      <x v="1"/>
      <x/>
      <x v="1"/>
      <x v="6023"/>
      <x/>
      <x/>
      <x v="4"/>
    </i>
    <i r="1">
      <x v="6165"/>
      <x v="6024"/>
      <x v="5137"/>
      <x v="70"/>
      <x/>
      <x v="1"/>
      <x v="1"/>
      <x/>
      <x v="1"/>
      <x v="6024"/>
      <x/>
      <x/>
      <x v="4"/>
    </i>
    <i r="1">
      <x v="6191"/>
      <x v="6050"/>
      <x v="6221"/>
      <x v="57"/>
      <x v="1"/>
      <x v="1"/>
      <x v="1"/>
      <x/>
      <x v="1"/>
      <x v="6050"/>
      <x/>
      <x/>
      <x v="4"/>
    </i>
    <i r="1">
      <x v="6192"/>
      <x v="6051"/>
      <x v="6222"/>
      <x v="5"/>
      <x v="1"/>
      <x v="1"/>
      <x v="1"/>
      <x/>
      <x v="1"/>
      <x v="6051"/>
      <x/>
      <x/>
      <x/>
    </i>
    <i r="1">
      <x v="6193"/>
      <x v="6052"/>
      <x v="6223"/>
      <x v="56"/>
      <x/>
      <x v="1"/>
      <x v="1"/>
      <x/>
      <x v="1"/>
      <x v="6052"/>
      <x/>
      <x/>
      <x v="4"/>
    </i>
    <i r="1">
      <x v="6195"/>
      <x v="6054"/>
      <x v="6225"/>
      <x v="5"/>
      <x v="1"/>
      <x v="1"/>
      <x v="1"/>
      <x/>
      <x v="1"/>
      <x v="6054"/>
      <x/>
      <x/>
      <x/>
    </i>
    <i r="1">
      <x v="6198"/>
      <x v="6057"/>
      <x v="6228"/>
      <x v="1"/>
      <x v="1"/>
      <x v="1"/>
      <x v="1"/>
      <x/>
      <x v="1"/>
      <x v="6057"/>
      <x/>
      <x/>
      <x/>
    </i>
    <i r="1">
      <x v="6199"/>
      <x v="6058"/>
      <x v="6229"/>
      <x v="63"/>
      <x/>
      <x v="1"/>
      <x v="1"/>
      <x/>
      <x v="1"/>
      <x v="6058"/>
      <x/>
      <x/>
      <x v="4"/>
    </i>
    <i r="1">
      <x v="6251"/>
      <x v="6132"/>
      <x v="6283"/>
      <x v="56"/>
      <x/>
      <x v="1"/>
      <x v="1"/>
      <x/>
      <x v="1"/>
      <x v="6132"/>
      <x/>
      <x/>
      <x v="4"/>
    </i>
    <i r="1">
      <x v="6253"/>
      <x v="6134"/>
      <x v="6285"/>
      <x v="62"/>
      <x/>
      <x v="1"/>
      <x v="1"/>
      <x/>
      <x v="1"/>
      <x v="6134"/>
      <x/>
      <x/>
      <x v="4"/>
    </i>
    <i r="1">
      <x v="6262"/>
      <x v="6143"/>
      <x v="6294"/>
      <x v="63"/>
      <x/>
      <x v="1"/>
      <x v="1"/>
      <x/>
      <x v="1"/>
      <x v="6143"/>
      <x/>
      <x/>
      <x v="4"/>
    </i>
    <i r="1">
      <x v="6271"/>
      <x v="6152"/>
      <x v="6302"/>
      <x v="5"/>
      <x v="1"/>
      <x v="1"/>
      <x v="1"/>
      <x/>
      <x v="1"/>
      <x v="6152"/>
      <x/>
      <x/>
      <x/>
    </i>
    <i r="1">
      <x v="6273"/>
      <x v="6154"/>
      <x v="6304"/>
      <x v="21"/>
      <x/>
      <x v="1"/>
      <x v="1"/>
      <x/>
      <x v="1"/>
      <x v="6154"/>
      <x/>
      <x/>
      <x v="2"/>
    </i>
    <i r="1">
      <x v="6276"/>
      <x v="6157"/>
      <x v="6307"/>
      <x v="70"/>
      <x v="1"/>
      <x v="1"/>
      <x v="1"/>
      <x/>
      <x v="1"/>
      <x v="6157"/>
      <x/>
      <x/>
      <x v="4"/>
    </i>
    <i r="1">
      <x v="6286"/>
      <x v="6167"/>
      <x v="6316"/>
      <x v="83"/>
      <x v="1"/>
      <x v="1"/>
      <x v="1"/>
      <x/>
      <x v="1"/>
      <x v="6166"/>
      <x/>
      <x/>
      <x v="5"/>
    </i>
    <i r="1">
      <x v="6287"/>
      <x v="6168"/>
      <x v="6317"/>
      <x v="59"/>
      <x v="1"/>
      <x v="1"/>
      <x v="1"/>
      <x/>
      <x v="1"/>
      <x v="6167"/>
      <x/>
      <x/>
      <x v="4"/>
    </i>
    <i r="1">
      <x v="6289"/>
      <x v="6170"/>
      <x v="6319"/>
      <x v="68"/>
      <x v="1"/>
      <x v="1"/>
      <x v="1"/>
      <x/>
      <x v="1"/>
      <x v="6169"/>
      <x/>
      <x/>
      <x v="4"/>
    </i>
    <i r="1">
      <x v="6290"/>
      <x v="6171"/>
      <x v="6320"/>
      <x v="53"/>
      <x/>
      <x v="1"/>
      <x v="1"/>
      <x/>
      <x v="1"/>
      <x v="6170"/>
      <x/>
      <x/>
      <x v="4"/>
    </i>
    <i r="1">
      <x v="6299"/>
      <x v="6180"/>
      <x v="6329"/>
      <x v="68"/>
      <x/>
      <x v="1"/>
      <x v="1"/>
      <x/>
      <x v="1"/>
      <x v="6179"/>
      <x/>
      <x/>
      <x v="4"/>
    </i>
    <i r="1">
      <x v="6300"/>
      <x v="6181"/>
      <x v="6330"/>
      <x v="64"/>
      <x/>
      <x v="1"/>
      <x v="1"/>
      <x/>
      <x v="1"/>
      <x v="6180"/>
      <x/>
      <x/>
      <x v="4"/>
    </i>
    <i r="1">
      <x v="6304"/>
      <x v="6185"/>
      <x v="6334"/>
      <x v="64"/>
      <x/>
      <x v="1"/>
      <x v="1"/>
      <x/>
      <x v="1"/>
      <x v="6183"/>
      <x/>
      <x/>
      <x v="4"/>
    </i>
    <i r="1">
      <x v="6309"/>
      <x v="6190"/>
      <x v="6339"/>
      <x v="3"/>
      <x v="1"/>
      <x v="1"/>
      <x v="1"/>
      <x/>
      <x v="1"/>
      <x v="6188"/>
      <x/>
      <x/>
      <x/>
    </i>
    <i r="1">
      <x v="6313"/>
      <x v="6194"/>
      <x v="6343"/>
      <x v="3"/>
      <x v="1"/>
      <x v="1"/>
      <x v="1"/>
      <x/>
      <x v="1"/>
      <x v="6192"/>
      <x/>
      <x/>
      <x/>
    </i>
    <i r="1">
      <x v="6322"/>
      <x v="6203"/>
      <x v="6352"/>
      <x v="33"/>
      <x/>
      <x v="1"/>
      <x v="1"/>
      <x/>
      <x v="1"/>
      <x v="6201"/>
      <x/>
      <x/>
      <x v="2"/>
    </i>
    <i r="1">
      <x v="6325"/>
      <x v="6206"/>
      <x v="6355"/>
      <x v="2"/>
      <x v="1"/>
      <x v="1"/>
      <x v="1"/>
      <x/>
      <x v="1"/>
      <x v="6204"/>
      <x/>
      <x/>
      <x v="4"/>
    </i>
    <i r="1">
      <x v="6371"/>
      <x v="6258"/>
      <x v="6400"/>
      <x v="5"/>
      <x v="1"/>
      <x v="1"/>
      <x v="1"/>
      <x/>
      <x v="1"/>
      <x v="6256"/>
      <x/>
      <x/>
      <x/>
    </i>
    <i r="1">
      <x v="6375"/>
      <x v="6262"/>
      <x v="6404"/>
      <x v="64"/>
      <x v="1"/>
      <x v="1"/>
      <x v="1"/>
      <x/>
      <x v="1"/>
      <x v="6260"/>
      <x/>
      <x/>
      <x v="4"/>
    </i>
    <i r="1">
      <x v="6377"/>
      <x v="6264"/>
      <x v="6406"/>
      <x v="64"/>
      <x v="1"/>
      <x v="1"/>
      <x v="1"/>
      <x/>
      <x v="1"/>
      <x v="6262"/>
      <x/>
      <x/>
      <x v="4"/>
    </i>
    <i r="1">
      <x v="6382"/>
      <x v="6269"/>
      <x v="6411"/>
      <x v="53"/>
      <x/>
      <x v="1"/>
      <x v="1"/>
      <x/>
      <x v="1"/>
      <x v="6267"/>
      <x/>
      <x/>
      <x v="4"/>
    </i>
    <i r="1">
      <x v="6388"/>
      <x v="6275"/>
      <x v="6417"/>
      <x v="5"/>
      <x v="1"/>
      <x v="1"/>
      <x v="1"/>
      <x/>
      <x v="1"/>
      <x v="6273"/>
      <x/>
      <x/>
      <x/>
    </i>
    <i r="1">
      <x v="6389"/>
      <x v="6276"/>
      <x v="6418"/>
      <x v="59"/>
      <x/>
      <x v="1"/>
      <x v="1"/>
      <x/>
      <x v="1"/>
      <x v="6274"/>
      <x/>
      <x/>
      <x v="4"/>
    </i>
    <i r="1">
      <x v="6391"/>
      <x v="6278"/>
      <x v="6419"/>
      <x v="56"/>
      <x/>
      <x v="1"/>
      <x v="1"/>
      <x/>
      <x v="1"/>
      <x v="6276"/>
      <x/>
      <x/>
      <x v="4"/>
    </i>
    <i r="1">
      <x v="6395"/>
      <x v="6282"/>
      <x v="6423"/>
      <x v="70"/>
      <x v="1"/>
      <x v="1"/>
      <x v="1"/>
      <x/>
      <x v="1"/>
      <x v="6280"/>
      <x/>
      <x/>
      <x v="4"/>
    </i>
    <i r="1">
      <x v="6749"/>
      <x v="7164"/>
      <x v="6771"/>
      <x v="2"/>
      <x/>
      <x v="1"/>
      <x v="2"/>
      <x v="5"/>
      <x v="9"/>
      <x v="7162"/>
      <x/>
      <x/>
      <x v="4"/>
    </i>
    <i r="1">
      <x v="7710"/>
      <x v="7656"/>
      <x v="7714"/>
      <x v="64"/>
      <x/>
      <x v="1"/>
      <x v="4"/>
      <x v="5"/>
      <x v="6"/>
      <x v="7655"/>
      <x/>
      <x/>
      <x v="4"/>
    </i>
    <i r="1">
      <x v="7711"/>
      <x v="7657"/>
      <x v="7716"/>
      <x v="2"/>
      <x/>
      <x v="1"/>
      <x v="4"/>
      <x v="5"/>
      <x v="6"/>
      <x v="7656"/>
      <x/>
      <x/>
      <x v="4"/>
    </i>
    <i r="1">
      <x v="7715"/>
      <x v="7669"/>
      <x v="7720"/>
      <x v="69"/>
      <x/>
      <x v="1"/>
      <x v="5"/>
      <x v="3"/>
      <x v="6"/>
      <x v="7668"/>
      <x/>
      <x/>
      <x v="4"/>
    </i>
    <i r="1">
      <x v="7717"/>
      <x v="7671"/>
      <x v="7722"/>
      <x v="71"/>
      <x v="1"/>
      <x v="1"/>
      <x v="4"/>
      <x v="5"/>
      <x v="3"/>
      <x v="7670"/>
      <x/>
      <x/>
      <x v="4"/>
    </i>
    <i r="1">
      <x v="7718"/>
      <x v="7675"/>
      <x v="7723"/>
      <x v="57"/>
      <x/>
      <x v="1"/>
      <x v="4"/>
      <x v="5"/>
      <x v="6"/>
      <x v="7674"/>
      <x/>
      <x/>
      <x v="4"/>
    </i>
    <i r="1">
      <x v="7719"/>
      <x v="7678"/>
      <x v="7724"/>
      <x v="5"/>
      <x v="1"/>
      <x v="1"/>
      <x v="3"/>
      <x v="5"/>
      <x v="3"/>
      <x v="7677"/>
      <x/>
      <x/>
      <x/>
    </i>
    <i>
      <x v="1"/>
      <x v="91"/>
      <x v="3442"/>
      <x v="127"/>
      <x v="62"/>
      <x/>
      <x v="1"/>
      <x v="3"/>
      <x v="5"/>
      <x v="6"/>
      <x v="3425"/>
      <x v="7771"/>
      <x v="1"/>
      <x v="4"/>
    </i>
    <i r="1">
      <x v="287"/>
      <x v="4424"/>
      <x v="383"/>
      <x v="48"/>
      <x/>
      <x v="1"/>
      <x v="5"/>
      <x v="3"/>
      <x v="6"/>
      <x v="4417"/>
      <x v="2248"/>
      <x v="1"/>
      <x v="1"/>
    </i>
    <i r="1">
      <x v="1969"/>
      <x v="1449"/>
      <x v="2158"/>
      <x v="43"/>
      <x/>
      <x v="1"/>
      <x v="6"/>
      <x v="2"/>
      <x v="8"/>
      <x v="1435"/>
      <x v="4363"/>
      <x v="1"/>
      <x v="1"/>
    </i>
    <i r="1">
      <x v="1978"/>
      <x v="1458"/>
      <x v="2167"/>
      <x v="13"/>
      <x/>
      <x v="1"/>
      <x v="6"/>
      <x v="2"/>
      <x v="8"/>
      <x v="1444"/>
      <x v="7560"/>
      <x v="1"/>
      <x v="2"/>
    </i>
    <i r="1">
      <x v="1991"/>
      <x v="1471"/>
      <x v="2180"/>
      <x v="22"/>
      <x/>
      <x v="1"/>
      <x v="6"/>
      <x v="2"/>
      <x v="8"/>
      <x v="1457"/>
      <x v="7814"/>
      <x v="1"/>
      <x v="2"/>
    </i>
    <i r="1">
      <x v="1999"/>
      <x v="1479"/>
      <x v="2188"/>
      <x v="13"/>
      <x/>
      <x v="1"/>
      <x v="6"/>
      <x v="2"/>
      <x v="8"/>
      <x v="1465"/>
      <x v="7815"/>
      <x v="1"/>
      <x v="2"/>
    </i>
    <i r="1">
      <x v="2001"/>
      <x v="1481"/>
      <x v="2190"/>
      <x v="2"/>
      <x/>
      <x v="1"/>
      <x v="6"/>
      <x v="2"/>
      <x v="8"/>
      <x v="1467"/>
      <x v="7165"/>
      <x v="1"/>
      <x v="4"/>
    </i>
    <i r="1">
      <x v="2005"/>
      <x v="1485"/>
      <x v="2194"/>
      <x v="76"/>
      <x/>
      <x v="1"/>
      <x v="6"/>
      <x v="2"/>
      <x v="8"/>
      <x v="1471"/>
      <x v="4999"/>
      <x v="1"/>
      <x v="5"/>
    </i>
    <i r="1">
      <x v="2087"/>
      <x v="1570"/>
      <x v="2277"/>
      <x v="65"/>
      <x/>
      <x v="1"/>
      <x v="6"/>
      <x v="2"/>
      <x v="8"/>
      <x v="1554"/>
      <x v="4031"/>
      <x v="1"/>
      <x v="4"/>
    </i>
    <i r="1">
      <x v="2112"/>
      <x v="1595"/>
      <x v="2300"/>
      <x v="56"/>
      <x/>
      <x v="1"/>
      <x v="6"/>
      <x v="2"/>
      <x v="8"/>
      <x v="1578"/>
      <x v="2685"/>
      <x v="1"/>
      <x v="4"/>
    </i>
    <i r="1">
      <x v="2136"/>
      <x v="1619"/>
      <x v="2324"/>
      <x v="65"/>
      <x/>
      <x v="1"/>
      <x v="6"/>
      <x v="2"/>
      <x v="8"/>
      <x v="1602"/>
      <x v="5317"/>
      <x v="1"/>
      <x v="4"/>
    </i>
    <i r="1">
      <x v="2143"/>
      <x v="1626"/>
      <x v="922"/>
      <x v="56"/>
      <x/>
      <x v="1"/>
      <x v="6"/>
      <x v="2"/>
      <x v="8"/>
      <x v="1609"/>
      <x v="6324"/>
      <x v="1"/>
      <x v="4"/>
    </i>
    <i r="1">
      <x v="2147"/>
      <x v="1630"/>
      <x v="718"/>
      <x v="52"/>
      <x/>
      <x v="1"/>
      <x v="6"/>
      <x v="2"/>
      <x v="8"/>
      <x v="1613"/>
      <x v="4330"/>
      <x v="1"/>
      <x v="2"/>
    </i>
    <i r="1">
      <x v="2179"/>
      <x v="1665"/>
      <x v="2364"/>
      <x v="24"/>
      <x/>
      <x v="1"/>
      <x v="6"/>
      <x v="2"/>
      <x v="8"/>
      <x v="1646"/>
      <x v="3755"/>
      <x v="1"/>
      <x v="2"/>
    </i>
    <i r="1">
      <x v="2191"/>
      <x v="1677"/>
      <x v="2376"/>
      <x v="79"/>
      <x/>
      <x v="1"/>
      <x v="6"/>
      <x v="2"/>
      <x v="8"/>
      <x v="1658"/>
      <x v="3300"/>
      <x v="1"/>
      <x v="5"/>
    </i>
    <i r="1">
      <x v="2202"/>
      <x v="1688"/>
      <x v="2385"/>
      <x v="16"/>
      <x/>
      <x v="1"/>
      <x v="6"/>
      <x v="2"/>
      <x v="8"/>
      <x v="1669"/>
      <x v="5528"/>
      <x v="1"/>
      <x v="2"/>
    </i>
    <i r="1">
      <x v="2205"/>
      <x v="6315"/>
      <x v="2388"/>
      <x v="71"/>
      <x/>
      <x v="1"/>
      <x v="1"/>
      <x/>
      <x v="1"/>
      <x v="6313"/>
      <x v="1359"/>
      <x v="1"/>
      <x v="4"/>
    </i>
    <i r="1">
      <x v="2270"/>
      <x v="3079"/>
      <x v="2451"/>
      <x v="84"/>
      <x v="1"/>
      <x v="1"/>
      <x v="10"/>
      <x v="4"/>
      <x v="7"/>
      <x v="3061"/>
      <x v="6926"/>
      <x v="1"/>
      <x v="5"/>
    </i>
    <i r="1">
      <x v="2555"/>
      <x v="6092"/>
      <x v="2726"/>
      <x v="5"/>
      <x v="1"/>
      <x v="1"/>
      <x v="8"/>
      <x v="5"/>
      <x v="2"/>
      <x v="6092"/>
      <x v="7818"/>
      <x v="1"/>
      <x/>
    </i>
    <i r="1">
      <x v="2709"/>
      <x v="2256"/>
      <x v="2877"/>
      <x v="21"/>
      <x/>
      <x v="1"/>
      <x v="2"/>
      <x v="5"/>
      <x v="9"/>
      <x v="2236"/>
      <x v="7788"/>
      <x v="1"/>
      <x v="2"/>
    </i>
    <i r="1">
      <x v="2976"/>
      <x v="5252"/>
      <x v="3138"/>
      <x v="15"/>
      <x v="1"/>
      <x v="1"/>
      <x v="4"/>
      <x v="5"/>
      <x v="3"/>
      <x v="5244"/>
      <x v="4757"/>
      <x v="1"/>
      <x v="2"/>
    </i>
    <i r="1">
      <x v="3276"/>
      <x v="6317"/>
      <x v="3434"/>
      <x v="2"/>
      <x/>
      <x v="1"/>
      <x v="1"/>
      <x/>
      <x v="1"/>
      <x v="6315"/>
      <x v="7820"/>
      <x v="1"/>
      <x v="4"/>
    </i>
    <i r="1">
      <x v="3450"/>
      <x v="3053"/>
      <x v="3594"/>
      <x v="84"/>
      <x/>
      <x v="1"/>
      <x v="10"/>
      <x v="4"/>
      <x v="7"/>
      <x v="3035"/>
      <x v="2696"/>
      <x v="1"/>
      <x v="5"/>
    </i>
    <i r="1">
      <x v="3480"/>
      <x v="3091"/>
      <x v="3623"/>
      <x v="84"/>
      <x/>
      <x v="1"/>
      <x v="10"/>
      <x v="4"/>
      <x v="7"/>
      <x v="3073"/>
      <x v="5016"/>
      <x v="1"/>
      <x v="5"/>
    </i>
    <i r="1">
      <x v="3586"/>
      <x v="3236"/>
      <x v="3734"/>
      <x v="86"/>
      <x/>
      <x v="1"/>
      <x v="4"/>
      <x v="5"/>
      <x v="6"/>
      <x v="3217"/>
      <x v="7219"/>
      <x v="1"/>
      <x v="5"/>
    </i>
    <i r="1">
      <x v="3601"/>
      <x v="6318"/>
      <x v="3748"/>
      <x v="2"/>
      <x/>
      <x v="1"/>
      <x v="1"/>
      <x/>
      <x v="1"/>
      <x v="6316"/>
      <x v="3819"/>
      <x v="1"/>
      <x v="4"/>
    </i>
    <i r="1">
      <x v="3635"/>
      <x v="3283"/>
      <x v="3781"/>
      <x v="57"/>
      <x/>
      <x v="1"/>
      <x v="4"/>
      <x v="5"/>
      <x v="6"/>
      <x v="3265"/>
      <x v="6939"/>
      <x v="1"/>
      <x v="4"/>
    </i>
    <i r="1">
      <x v="3639"/>
      <x v="3287"/>
      <x v="3785"/>
      <x v="57"/>
      <x/>
      <x v="1"/>
      <x v="4"/>
      <x v="5"/>
      <x v="6"/>
      <x v="3269"/>
      <x v="5285"/>
      <x v="1"/>
      <x v="4"/>
    </i>
    <i r="1">
      <x v="3658"/>
      <x v="3309"/>
      <x v="3805"/>
      <x v="73"/>
      <x/>
      <x v="1"/>
      <x v="4"/>
      <x v="5"/>
      <x v="6"/>
      <x v="3291"/>
      <x v="1365"/>
      <x v="1"/>
      <x v="4"/>
    </i>
    <i r="1">
      <x v="3692"/>
      <x v="3353"/>
      <x v="3839"/>
      <x v="66"/>
      <x/>
      <x v="1"/>
      <x v="4"/>
      <x v="5"/>
      <x v="6"/>
      <x v="3336"/>
      <x v="1643"/>
      <x v="1"/>
      <x v="4"/>
    </i>
    <i r="1">
      <x v="3799"/>
      <x v="3478"/>
      <x v="3938"/>
      <x v="53"/>
      <x/>
      <x v="1"/>
      <x v="4"/>
      <x v="5"/>
      <x v="6"/>
      <x v="3461"/>
      <x v="4251"/>
      <x v="1"/>
      <x v="4"/>
    </i>
    <i r="1">
      <x v="3800"/>
      <x v="3479"/>
      <x v="3939"/>
      <x v="53"/>
      <x/>
      <x v="1"/>
      <x v="4"/>
      <x v="5"/>
      <x v="6"/>
      <x v="3462"/>
      <x v="6742"/>
      <x v="1"/>
      <x v="4"/>
    </i>
    <i r="1">
      <x v="3803"/>
      <x v="3482"/>
      <x v="3942"/>
      <x v="67"/>
      <x/>
      <x v="1"/>
      <x v="4"/>
      <x v="5"/>
      <x v="6"/>
      <x v="3465"/>
      <x v="6649"/>
      <x v="1"/>
      <x v="4"/>
    </i>
    <i r="1">
      <x v="3804"/>
      <x v="3483"/>
      <x v="3943"/>
      <x v="53"/>
      <x/>
      <x v="1"/>
      <x v="4"/>
      <x v="5"/>
      <x v="6"/>
      <x v="3466"/>
      <x v="7824"/>
      <x v="1"/>
      <x v="4"/>
    </i>
    <i r="1">
      <x v="3805"/>
      <x v="3484"/>
      <x v="3944"/>
      <x v="67"/>
      <x/>
      <x v="1"/>
      <x v="4"/>
      <x v="5"/>
      <x v="6"/>
      <x v="3467"/>
      <x v="2422"/>
      <x v="1"/>
      <x v="4"/>
    </i>
    <i r="1">
      <x v="3809"/>
      <x v="3488"/>
      <x v="3948"/>
      <x v="62"/>
      <x/>
      <x v="1"/>
      <x v="4"/>
      <x v="5"/>
      <x v="6"/>
      <x v="3471"/>
      <x v="1739"/>
      <x v="1"/>
      <x v="4"/>
    </i>
    <i r="1">
      <x v="3879"/>
      <x v="3573"/>
      <x v="4019"/>
      <x v="5"/>
      <x/>
      <x v="1"/>
      <x v="4"/>
      <x v="5"/>
      <x v="6"/>
      <x v="3556"/>
      <x v="5581"/>
      <x v="1"/>
      <x/>
    </i>
    <i r="1">
      <x v="3914"/>
      <x v="3645"/>
      <x v="4056"/>
      <x v="5"/>
      <x/>
      <x v="1"/>
      <x v="4"/>
      <x v="5"/>
      <x v="6"/>
      <x v="3629"/>
      <x v="5151"/>
      <x v="1"/>
      <x/>
    </i>
    <i r="1">
      <x v="3924"/>
      <x v="3652"/>
      <x v="4064"/>
      <x v="55"/>
      <x/>
      <x v="1"/>
      <x v="4"/>
      <x v="5"/>
      <x v="6"/>
      <x v="3636"/>
      <x v="2053"/>
      <x v="1"/>
      <x v="4"/>
    </i>
    <i r="1">
      <x v="3925"/>
      <x v="3653"/>
      <x v="4065"/>
      <x v="55"/>
      <x/>
      <x v="1"/>
      <x v="4"/>
      <x v="5"/>
      <x v="6"/>
      <x v="3637"/>
      <x v="7825"/>
      <x v="1"/>
      <x v="4"/>
    </i>
    <i r="1">
      <x v="3926"/>
      <x v="3654"/>
      <x v="4066"/>
      <x v="55"/>
      <x/>
      <x v="1"/>
      <x v="4"/>
      <x v="5"/>
      <x v="6"/>
      <x v="3638"/>
      <x v="5282"/>
      <x v="1"/>
      <x v="4"/>
    </i>
    <i r="1">
      <x v="3931"/>
      <x v="3659"/>
      <x v="4071"/>
      <x v="70"/>
      <x/>
      <x v="1"/>
      <x v="4"/>
      <x v="5"/>
      <x v="6"/>
      <x v="3643"/>
      <x v="4184"/>
      <x v="1"/>
      <x v="4"/>
    </i>
    <i r="1">
      <x v="3933"/>
      <x v="3661"/>
      <x v="4073"/>
      <x v="2"/>
      <x/>
      <x v="1"/>
      <x v="4"/>
      <x v="5"/>
      <x v="6"/>
      <x v="3645"/>
      <x v="5029"/>
      <x v="1"/>
      <x v="4"/>
    </i>
    <i r="1">
      <x v="3935"/>
      <x v="3663"/>
      <x v="437"/>
      <x v="70"/>
      <x/>
      <x v="1"/>
      <x v="4"/>
      <x v="5"/>
      <x v="6"/>
      <x v="3647"/>
      <x v="7284"/>
      <x v="1"/>
      <x v="4"/>
    </i>
    <i r="1">
      <x v="3937"/>
      <x v="3665"/>
      <x v="4076"/>
      <x v="2"/>
      <x/>
      <x v="1"/>
      <x v="4"/>
      <x v="5"/>
      <x v="6"/>
      <x v="3649"/>
      <x v="7827"/>
      <x v="1"/>
      <x v="4"/>
    </i>
    <i r="1">
      <x v="4144"/>
      <x v="3868"/>
      <x v="4278"/>
      <x v="67"/>
      <x v="1"/>
      <x v="1"/>
      <x v="6"/>
      <x v="2"/>
      <x v="5"/>
      <x v="3855"/>
      <x v="6723"/>
      <x v="1"/>
      <x v="4"/>
    </i>
    <i r="1">
      <x v="4286"/>
      <x v="3951"/>
      <x v="4417"/>
      <x v="83"/>
      <x/>
      <x v="1"/>
      <x v="4"/>
      <x v="5"/>
      <x v="6"/>
      <x v="3939"/>
      <x v="3770"/>
      <x v="1"/>
      <x v="5"/>
    </i>
    <i r="1">
      <x v="4378"/>
      <x v="4023"/>
      <x v="4509"/>
      <x v="87"/>
      <x v="1"/>
      <x v="1"/>
      <x v="6"/>
      <x v="2"/>
      <x v="5"/>
      <x v="4013"/>
      <x v="2693"/>
      <x v="1"/>
      <x v="5"/>
    </i>
    <i r="1">
      <x v="4513"/>
      <x v="4154"/>
      <x v="4638"/>
      <x v="5"/>
      <x v="1"/>
      <x v="1"/>
      <x v="6"/>
      <x v="2"/>
      <x v="5"/>
      <x v="4144"/>
      <x v="7833"/>
      <x v="1"/>
      <x/>
    </i>
    <i r="1">
      <x v="4734"/>
      <x v="4413"/>
      <x v="4834"/>
      <x v="51"/>
      <x/>
      <x v="1"/>
      <x v="4"/>
      <x v="5"/>
      <x v="6"/>
      <x v="4406"/>
      <x v="7759"/>
      <x v="1"/>
      <x v="1"/>
    </i>
    <i r="1">
      <x v="4735"/>
      <x v="4415"/>
      <x v="4835"/>
      <x v="59"/>
      <x/>
      <x v="1"/>
      <x v="4"/>
      <x v="5"/>
      <x v="6"/>
      <x v="4408"/>
      <x v="5858"/>
      <x v="1"/>
      <x v="2"/>
    </i>
    <i r="1">
      <x v="4741"/>
      <x v="4423"/>
      <x v="4841"/>
      <x v="42"/>
      <x/>
      <x v="1"/>
      <x v="2"/>
      <x v="5"/>
      <x v="9"/>
      <x v="4416"/>
      <x v="7776"/>
      <x v="1"/>
      <x v="1"/>
    </i>
    <i r="1">
      <x v="4763"/>
      <x v="4449"/>
      <x v="4863"/>
      <x v="48"/>
      <x/>
      <x v="1"/>
      <x v="3"/>
      <x v="5"/>
      <x v="6"/>
      <x v="4443"/>
      <x v="5164"/>
      <x v="1"/>
      <x v="1"/>
    </i>
    <i r="1">
      <x v="4793"/>
      <x v="4504"/>
      <x v="4892"/>
      <x v="22"/>
      <x/>
      <x v="1"/>
      <x v="4"/>
      <x v="5"/>
      <x v="6"/>
      <x v="4499"/>
      <x v="4111"/>
      <x v="1"/>
      <x v="2"/>
    </i>
    <i r="1">
      <x v="4799"/>
      <x v="3267"/>
      <x v="4898"/>
      <x v="28"/>
      <x/>
      <x v="1"/>
      <x v="5"/>
      <x v="3"/>
      <x v="6"/>
      <x v="4504"/>
      <x v="6649"/>
      <x v="1"/>
      <x v="2"/>
    </i>
    <i r="1">
      <x v="5020"/>
      <x v="4740"/>
      <x v="5111"/>
      <x v="41"/>
      <x/>
      <x v="1"/>
      <x v="8"/>
      <x v="5"/>
      <x v="4"/>
      <x v="4735"/>
      <x v="7840"/>
      <x v="1"/>
      <x v="1"/>
    </i>
    <i r="1">
      <x v="5243"/>
      <x v="5004"/>
      <x v="5306"/>
      <x v="5"/>
      <x v="1"/>
      <x v="1"/>
      <x v="4"/>
      <x v="5"/>
      <x v="3"/>
      <x v="2984"/>
      <x v="6634"/>
      <x v="1"/>
      <x/>
    </i>
    <i r="1">
      <x v="5287"/>
      <x v="5070"/>
      <x v="5349"/>
      <x v="63"/>
      <x v="1"/>
      <x v="1"/>
      <x v="4"/>
      <x v="5"/>
      <x v="3"/>
      <x v="5062"/>
      <x v="7843"/>
      <x v="1"/>
      <x v="4"/>
    </i>
    <i r="1">
      <x v="5288"/>
      <x v="5071"/>
      <x v="5350"/>
      <x v="5"/>
      <x v="1"/>
      <x v="1"/>
      <x v="4"/>
      <x v="5"/>
      <x v="3"/>
      <x v="5063"/>
      <x v="7843"/>
      <x v="1"/>
      <x/>
    </i>
    <i r="1">
      <x v="5294"/>
      <x v="5077"/>
      <x v="5356"/>
      <x v="5"/>
      <x v="1"/>
      <x v="1"/>
      <x v="4"/>
      <x v="5"/>
      <x v="3"/>
      <x v="5069"/>
      <x v="7844"/>
      <x v="1"/>
      <x/>
    </i>
    <i r="1">
      <x v="5305"/>
      <x v="5088"/>
      <x v="5367"/>
      <x v="5"/>
      <x v="1"/>
      <x v="1"/>
      <x v="4"/>
      <x v="5"/>
      <x v="3"/>
      <x v="5080"/>
      <x v="3874"/>
      <x v="1"/>
      <x/>
    </i>
    <i r="1">
      <x v="5308"/>
      <x v="5091"/>
      <x v="5370"/>
      <x v="5"/>
      <x v="1"/>
      <x v="1"/>
      <x v="4"/>
      <x v="5"/>
      <x v="3"/>
      <x v="5083"/>
      <x v="2422"/>
      <x v="1"/>
      <x/>
    </i>
    <i r="1">
      <x v="5319"/>
      <x v="5102"/>
      <x v="5381"/>
      <x v="64"/>
      <x v="1"/>
      <x v="1"/>
      <x v="4"/>
      <x v="5"/>
      <x v="3"/>
      <x v="5094"/>
      <x v="7781"/>
      <x v="1"/>
      <x v="4"/>
    </i>
    <i r="1">
      <x v="5327"/>
      <x v="5110"/>
      <x v="5389"/>
      <x v="5"/>
      <x v="1"/>
      <x v="1"/>
      <x v="3"/>
      <x v="5"/>
      <x v="3"/>
      <x v="5102"/>
      <x v="7845"/>
      <x v="1"/>
      <x/>
    </i>
    <i r="1">
      <x v="5329"/>
      <x v="5112"/>
      <x v="54"/>
      <x v="5"/>
      <x v="1"/>
      <x v="1"/>
      <x v="4"/>
      <x v="5"/>
      <x v="3"/>
      <x v="5104"/>
      <x v="3952"/>
      <x v="1"/>
      <x/>
    </i>
    <i r="1">
      <x v="5341"/>
      <x v="5124"/>
      <x v="5401"/>
      <x v="5"/>
      <x v="1"/>
      <x v="1"/>
      <x v="4"/>
      <x v="5"/>
      <x v="3"/>
      <x v="5116"/>
      <x v="3827"/>
      <x v="1"/>
      <x/>
    </i>
    <i r="1">
      <x v="5741"/>
      <x v="5565"/>
      <x v="5795"/>
      <x v="66"/>
      <x v="1"/>
      <x v="1"/>
      <x v="5"/>
      <x v="3"/>
      <x v="3"/>
      <x v="5562"/>
      <x v="7846"/>
      <x v="1"/>
      <x v="4"/>
    </i>
    <i r="1">
      <x v="5756"/>
      <x v="5580"/>
      <x v="5810"/>
      <x v="67"/>
      <x v="1"/>
      <x v="1"/>
      <x v="5"/>
      <x v="3"/>
      <x v="3"/>
      <x v="5577"/>
      <x v="3699"/>
      <x v="1"/>
      <x v="4"/>
    </i>
    <i r="1">
      <x v="5757"/>
      <x v="5581"/>
      <x v="5811"/>
      <x v="67"/>
      <x v="1"/>
      <x v="1"/>
      <x v="5"/>
      <x v="3"/>
      <x v="3"/>
      <x v="5578"/>
      <x v="3142"/>
      <x v="1"/>
      <x v="4"/>
    </i>
    <i r="1">
      <x v="5759"/>
      <x v="5583"/>
      <x v="5813"/>
      <x v="67"/>
      <x v="1"/>
      <x v="1"/>
      <x v="4"/>
      <x v="5"/>
      <x v="3"/>
      <x v="5580"/>
      <x v="2691"/>
      <x v="1"/>
      <x v="4"/>
    </i>
    <i r="1">
      <x v="5760"/>
      <x v="5584"/>
      <x v="5814"/>
      <x v="67"/>
      <x v="1"/>
      <x v="1"/>
      <x v="5"/>
      <x v="3"/>
      <x v="3"/>
      <x v="5581"/>
      <x v="2691"/>
      <x v="1"/>
      <x v="4"/>
    </i>
    <i r="1">
      <x v="5761"/>
      <x v="5585"/>
      <x v="5815"/>
      <x v="67"/>
      <x v="1"/>
      <x v="1"/>
      <x v="5"/>
      <x v="3"/>
      <x v="3"/>
      <x v="5582"/>
      <x v="2691"/>
      <x v="1"/>
      <x v="4"/>
    </i>
    <i r="1">
      <x v="5789"/>
      <x v="5613"/>
      <x v="5843"/>
      <x v="56"/>
      <x v="1"/>
      <x v="1"/>
      <x v="4"/>
      <x v="5"/>
      <x v="3"/>
      <x v="5610"/>
      <x v="7849"/>
      <x v="1"/>
      <x v="4"/>
    </i>
    <i r="1">
      <x v="5790"/>
      <x v="5614"/>
      <x v="5844"/>
      <x v="63"/>
      <x v="1"/>
      <x v="1"/>
      <x v="4"/>
      <x v="5"/>
      <x v="3"/>
      <x v="5611"/>
      <x v="5887"/>
      <x v="1"/>
      <x v="4"/>
    </i>
    <i r="1">
      <x v="5927"/>
      <x v="5745"/>
      <x v="5968"/>
      <x v="5"/>
      <x v="1"/>
      <x v="1"/>
      <x v="5"/>
      <x v="3"/>
      <x v="3"/>
      <x v="5743"/>
      <x v="4900"/>
      <x v="1"/>
      <x/>
    </i>
    <i r="1">
      <x v="5928"/>
      <x v="5746"/>
      <x v="5969"/>
      <x v="5"/>
      <x v="1"/>
      <x v="1"/>
      <x v="4"/>
      <x v="5"/>
      <x v="3"/>
      <x v="5744"/>
      <x v="3700"/>
      <x v="1"/>
      <x/>
    </i>
    <i r="1">
      <x v="5940"/>
      <x v="5761"/>
      <x v="5981"/>
      <x v="3"/>
      <x v="1"/>
      <x v="1"/>
      <x v="4"/>
      <x v="5"/>
      <x v="3"/>
      <x v="5759"/>
      <x v="6673"/>
      <x v="1"/>
      <x/>
    </i>
    <i r="1">
      <x v="6210"/>
      <x v="6070"/>
      <x v="6241"/>
      <x v="3"/>
      <x v="1"/>
      <x v="1"/>
      <x v="8"/>
      <x v="5"/>
      <x v="2"/>
      <x v="6070"/>
      <x v="7781"/>
      <x v="1"/>
      <x/>
    </i>
    <i r="1">
      <x v="6211"/>
      <x v="6071"/>
      <x v="6242"/>
      <x v="3"/>
      <x v="1"/>
      <x v="1"/>
      <x v="8"/>
      <x v="5"/>
      <x v="2"/>
      <x v="6071"/>
      <x v="4055"/>
      <x v="1"/>
      <x/>
    </i>
    <i r="1">
      <x v="6301"/>
      <x v="6182"/>
      <x v="6331"/>
      <x v="63"/>
      <x v="1"/>
      <x v="1"/>
      <x v="8"/>
      <x v="5"/>
      <x v="2"/>
      <x v="6181"/>
      <x v="6650"/>
      <x v="1"/>
      <x v="4"/>
    </i>
    <i r="1">
      <x v="6330"/>
      <x v="6211"/>
      <x v="6360"/>
      <x v="5"/>
      <x v="1"/>
      <x v="1"/>
      <x v="8"/>
      <x v="5"/>
      <x v="2"/>
      <x v="6209"/>
      <x v="7797"/>
      <x v="1"/>
      <x/>
    </i>
    <i r="1">
      <x v="6403"/>
      <x v="6290"/>
      <x v="6430"/>
      <x v="35"/>
      <x/>
      <x v="1"/>
      <x v="1"/>
      <x/>
      <x v="1"/>
      <x v="6288"/>
      <x v="5257"/>
      <x v="1"/>
      <x v="1"/>
    </i>
    <i r="1">
      <x v="6429"/>
      <x v="6342"/>
      <x v="6458"/>
      <x v="56"/>
      <x/>
      <x v="1"/>
      <x v="1"/>
      <x/>
      <x v="1"/>
      <x v="6340"/>
      <x v="7867"/>
      <x v="1"/>
      <x v="4"/>
    </i>
    <i r="1">
      <x v="6431"/>
      <x v="6344"/>
      <x v="6460"/>
      <x v="56"/>
      <x/>
      <x v="1"/>
      <x v="1"/>
      <x/>
      <x v="1"/>
      <x v="6342"/>
      <x v="7869"/>
      <x v="1"/>
      <x v="4"/>
    </i>
    <i r="1">
      <x v="6435"/>
      <x v="6348"/>
      <x v="6464"/>
      <x v="38"/>
      <x/>
      <x v="1"/>
      <x v="1"/>
      <x/>
      <x v="1"/>
      <x v="6346"/>
      <x v="7759"/>
      <x v="1"/>
      <x v="1"/>
    </i>
    <i r="1">
      <x v="6448"/>
      <x v="6361"/>
      <x v="6477"/>
      <x v="53"/>
      <x/>
      <x v="1"/>
      <x v="1"/>
      <x/>
      <x v="1"/>
      <x v="6359"/>
      <x v="4619"/>
      <x v="1"/>
      <x v="4"/>
    </i>
    <i r="1">
      <x v="6453"/>
      <x v="6366"/>
      <x v="6482"/>
      <x v="48"/>
      <x/>
      <x v="1"/>
      <x v="1"/>
      <x/>
      <x v="1"/>
      <x v="6364"/>
      <x v="7491"/>
      <x v="1"/>
      <x v="1"/>
    </i>
    <i r="1">
      <x v="6454"/>
      <x v="6367"/>
      <x v="6483"/>
      <x v="66"/>
      <x/>
      <x v="1"/>
      <x v="1"/>
      <x/>
      <x v="1"/>
      <x v="6365"/>
      <x v="4766"/>
      <x v="1"/>
      <x v="4"/>
    </i>
    <i r="1">
      <x v="6455"/>
      <x v="6368"/>
      <x v="6071"/>
      <x v="55"/>
      <x/>
      <x v="1"/>
      <x v="1"/>
      <x/>
      <x v="1"/>
      <x v="6366"/>
      <x v="3"/>
      <x v="1"/>
      <x v="4"/>
    </i>
    <i r="1">
      <x v="6457"/>
      <x v="6370"/>
      <x v="6484"/>
      <x v="2"/>
      <x/>
      <x v="1"/>
      <x v="1"/>
      <x/>
      <x v="1"/>
      <x v="6368"/>
      <x v="7569"/>
      <x v="1"/>
      <x v="4"/>
    </i>
    <i r="1">
      <x v="6458"/>
      <x v="6371"/>
      <x v="6485"/>
      <x v="2"/>
      <x/>
      <x v="1"/>
      <x v="1"/>
      <x/>
      <x v="1"/>
      <x v="6369"/>
      <x v="2402"/>
      <x v="1"/>
      <x v="4"/>
    </i>
    <i r="1">
      <x v="6459"/>
      <x v="6372"/>
      <x v="6486"/>
      <x v="88"/>
      <x/>
      <x v="1"/>
      <x v="1"/>
      <x/>
      <x v="1"/>
      <x v="6370"/>
      <x v="4071"/>
      <x v="1"/>
      <x v="5"/>
    </i>
    <i r="1">
      <x v="6460"/>
      <x v="6373"/>
      <x v="6487"/>
      <x v="2"/>
      <x/>
      <x v="1"/>
      <x v="1"/>
      <x/>
      <x v="1"/>
      <x v="6371"/>
      <x v="3608"/>
      <x v="1"/>
      <x v="4"/>
    </i>
    <i r="1">
      <x v="6462"/>
      <x v="6375"/>
      <x v="6071"/>
      <x v="55"/>
      <x/>
      <x v="1"/>
      <x v="1"/>
      <x/>
      <x v="1"/>
      <x v="6373"/>
      <x v="5165"/>
      <x v="1"/>
      <x v="4"/>
    </i>
    <i r="1">
      <x v="6464"/>
      <x v="6377"/>
      <x v="6490"/>
      <x v="65"/>
      <x/>
      <x v="1"/>
      <x v="1"/>
      <x/>
      <x v="1"/>
      <x v="6375"/>
      <x v="7872"/>
      <x v="1"/>
      <x v="4"/>
    </i>
    <i r="1">
      <x v="6465"/>
      <x v="6378"/>
      <x v="6491"/>
      <x v="48"/>
      <x/>
      <x v="1"/>
      <x v="1"/>
      <x/>
      <x v="1"/>
      <x v="6376"/>
      <x v="6318"/>
      <x v="1"/>
      <x v="1"/>
    </i>
    <i r="1">
      <x v="6469"/>
      <x v="6382"/>
      <x v="6494"/>
      <x v="62"/>
      <x/>
      <x v="1"/>
      <x v="1"/>
      <x/>
      <x v="1"/>
      <x v="6380"/>
      <x v="6596"/>
      <x v="1"/>
      <x v="4"/>
    </i>
    <i r="1">
      <x v="6474"/>
      <x v="6387"/>
      <x v="6498"/>
      <x v="87"/>
      <x v="1"/>
      <x v="1"/>
      <x v="1"/>
      <x/>
      <x v="1"/>
      <x v="6385"/>
      <x v="6649"/>
      <x v="1"/>
      <x v="5"/>
    </i>
    <i r="1">
      <x v="6480"/>
      <x v="6393"/>
      <x v="6504"/>
      <x v="88"/>
      <x/>
      <x v="1"/>
      <x v="1"/>
      <x/>
      <x v="1"/>
      <x v="6391"/>
      <x v="4066"/>
      <x v="1"/>
      <x v="5"/>
    </i>
    <i r="1">
      <x v="6482"/>
      <x v="6395"/>
      <x v="6506"/>
      <x/>
      <x v="1"/>
      <x v="1"/>
      <x v="1"/>
      <x/>
      <x v="1"/>
      <x v="6393"/>
      <x v="420"/>
      <x v="1"/>
      <x/>
    </i>
    <i r="1">
      <x v="6484"/>
      <x v="6397"/>
      <x v="6508"/>
      <x v="1"/>
      <x v="1"/>
      <x v="1"/>
      <x v="1"/>
      <x/>
      <x v="1"/>
      <x v="6395"/>
      <x v="1534"/>
      <x v="1"/>
      <x/>
    </i>
    <i r="1">
      <x v="6493"/>
      <x v="6406"/>
      <x v="6518"/>
      <x v="79"/>
      <x/>
      <x v="1"/>
      <x v="1"/>
      <x/>
      <x v="1"/>
      <x v="6403"/>
      <x v="3734"/>
      <x v="1"/>
      <x v="5"/>
    </i>
    <i r="1">
      <x v="6533"/>
      <x v="6454"/>
      <x v="6564"/>
      <x/>
      <x v="1"/>
      <x v="1"/>
      <x v="1"/>
      <x/>
      <x v="1"/>
      <x v="6452"/>
      <x v="3775"/>
      <x v="1"/>
      <x/>
    </i>
    <i r="1">
      <x v="6535"/>
      <x v="6456"/>
      <x v="6566"/>
      <x v="65"/>
      <x/>
      <x v="1"/>
      <x v="1"/>
      <x/>
      <x v="1"/>
      <x v="6454"/>
      <x v="4768"/>
      <x v="1"/>
      <x v="4"/>
    </i>
    <i r="1">
      <x v="6544"/>
      <x v="6465"/>
      <x v="6575"/>
      <x v="70"/>
      <x v="1"/>
      <x v="1"/>
      <x v="1"/>
      <x/>
      <x v="1"/>
      <x v="6463"/>
      <x v="5936"/>
      <x v="1"/>
      <x v="4"/>
    </i>
    <i r="1">
      <x v="6548"/>
      <x v="6469"/>
      <x v="6579"/>
      <x v="19"/>
      <x v="1"/>
      <x v="1"/>
      <x v="1"/>
      <x/>
      <x v="1"/>
      <x v="6467"/>
      <x v="2024"/>
      <x v="1"/>
      <x v="2"/>
    </i>
    <i r="1">
      <x v="6551"/>
      <x v="6472"/>
      <x v="6582"/>
      <x v="5"/>
      <x v="1"/>
      <x v="1"/>
      <x v="1"/>
      <x/>
      <x v="1"/>
      <x v="6470"/>
      <x v="1739"/>
      <x v="1"/>
      <x/>
    </i>
    <i r="1">
      <x v="6553"/>
      <x v="6474"/>
      <x v="6071"/>
      <x v="55"/>
      <x/>
      <x v="1"/>
      <x v="1"/>
      <x/>
      <x v="1"/>
      <x v="6472"/>
      <x v="3546"/>
      <x v="1"/>
      <x v="4"/>
    </i>
    <i r="1">
      <x v="6555"/>
      <x v="6476"/>
      <x v="6585"/>
      <x v="60"/>
      <x/>
      <x v="1"/>
      <x v="1"/>
      <x/>
      <x v="1"/>
      <x v="6474"/>
      <x v="7532"/>
      <x v="1"/>
      <x v="4"/>
    </i>
    <i r="1">
      <x v="6559"/>
      <x v="6480"/>
      <x v="3449"/>
      <x v="62"/>
      <x v="1"/>
      <x v="1"/>
      <x v="1"/>
      <x/>
      <x v="1"/>
      <x v="6478"/>
      <x v="7222"/>
      <x v="1"/>
      <x v="4"/>
    </i>
    <i r="1">
      <x v="6560"/>
      <x v="6481"/>
      <x v="6589"/>
      <x v="66"/>
      <x/>
      <x v="1"/>
      <x v="1"/>
      <x/>
      <x v="1"/>
      <x v="6479"/>
      <x v="7222"/>
      <x v="1"/>
      <x v="4"/>
    </i>
    <i r="1">
      <x v="6561"/>
      <x v="6482"/>
      <x v="6590"/>
      <x v="1"/>
      <x v="1"/>
      <x v="1"/>
      <x v="1"/>
      <x/>
      <x v="1"/>
      <x v="6480"/>
      <x v="5024"/>
      <x v="1"/>
      <x/>
    </i>
    <i r="1">
      <x v="6564"/>
      <x v="6485"/>
      <x v="3532"/>
      <x v="70"/>
      <x v="1"/>
      <x v="1"/>
      <x v="1"/>
      <x/>
      <x v="1"/>
      <x v="6483"/>
      <x v="3899"/>
      <x v="1"/>
      <x v="4"/>
    </i>
    <i r="1">
      <x v="6566"/>
      <x v="6487"/>
      <x v="6594"/>
      <x v="1"/>
      <x v="1"/>
      <x v="1"/>
      <x v="1"/>
      <x/>
      <x v="1"/>
      <x v="6485"/>
      <x v="3370"/>
      <x v="1"/>
      <x/>
    </i>
    <i r="1">
      <x v="6570"/>
      <x v="6491"/>
      <x v="6598"/>
      <x v="2"/>
      <x v="1"/>
      <x v="1"/>
      <x v="1"/>
      <x/>
      <x v="1"/>
      <x v="6489"/>
      <x v="3571"/>
      <x v="1"/>
      <x v="4"/>
    </i>
    <i r="1">
      <x v="6571"/>
      <x v="6492"/>
      <x v="6599"/>
      <x v="5"/>
      <x v="1"/>
      <x v="1"/>
      <x v="1"/>
      <x/>
      <x v="1"/>
      <x v="6490"/>
      <x v="2423"/>
      <x v="1"/>
      <x/>
    </i>
    <i r="1">
      <x v="6573"/>
      <x v="6494"/>
      <x v="6601"/>
      <x v="70"/>
      <x v="1"/>
      <x v="1"/>
      <x v="1"/>
      <x/>
      <x v="1"/>
      <x v="6492"/>
      <x v="1530"/>
      <x v="1"/>
      <x v="4"/>
    </i>
    <i r="1">
      <x v="6575"/>
      <x v="6496"/>
      <x v="6603"/>
      <x v="37"/>
      <x/>
      <x v="1"/>
      <x v="1"/>
      <x/>
      <x v="1"/>
      <x v="6494"/>
      <x v="6905"/>
      <x v="1"/>
      <x v="1"/>
    </i>
    <i r="1">
      <x v="6583"/>
      <x v="6504"/>
      <x v="6610"/>
      <x v="56"/>
      <x/>
      <x v="1"/>
      <x v="1"/>
      <x/>
      <x v="1"/>
      <x v="6502"/>
      <x v="2809"/>
      <x v="1"/>
      <x v="4"/>
    </i>
    <i r="1">
      <x v="6586"/>
      <x v="6507"/>
      <x v="4098"/>
      <x v="5"/>
      <x v="1"/>
      <x v="1"/>
      <x v="1"/>
      <x/>
      <x v="1"/>
      <x v="6505"/>
      <x v="2153"/>
      <x v="1"/>
      <x/>
    </i>
    <i r="1">
      <x v="6590"/>
      <x v="6511"/>
      <x v="6615"/>
      <x v="71"/>
      <x/>
      <x v="1"/>
      <x v="1"/>
      <x/>
      <x v="1"/>
      <x v="6509"/>
      <x v="3700"/>
      <x v="1"/>
      <x v="4"/>
    </i>
    <i r="1">
      <x v="6592"/>
      <x v="6513"/>
      <x v="6617"/>
      <x v="59"/>
      <x/>
      <x v="1"/>
      <x v="1"/>
      <x/>
      <x v="1"/>
      <x v="6511"/>
      <x v="7878"/>
      <x v="1"/>
      <x v="4"/>
    </i>
    <i r="1">
      <x v="6707"/>
      <x v="6611"/>
      <x v="6731"/>
      <x v="83"/>
      <x v="1"/>
      <x v="1"/>
      <x v="1"/>
      <x/>
      <x v="1"/>
      <x v="6609"/>
      <x v="5156"/>
      <x v="1"/>
      <x v="5"/>
    </i>
    <i r="1">
      <x v="6708"/>
      <x v="6612"/>
      <x v="6732"/>
      <x v="55"/>
      <x/>
      <x v="1"/>
      <x v="1"/>
      <x/>
      <x v="1"/>
      <x v="6610"/>
      <x v="6272"/>
      <x v="1"/>
      <x v="4"/>
    </i>
    <i r="1">
      <x v="6716"/>
      <x v="6620"/>
      <x v="6740"/>
      <x v="1"/>
      <x v="1"/>
      <x v="1"/>
      <x v="1"/>
      <x/>
      <x v="1"/>
      <x v="6618"/>
      <x v="8"/>
      <x v="1"/>
      <x/>
    </i>
    <i r="1">
      <x v="6720"/>
      <x v="6624"/>
      <x v="6743"/>
      <x v="55"/>
      <x/>
      <x v="1"/>
      <x v="1"/>
      <x/>
      <x v="1"/>
      <x v="6622"/>
      <x v="7881"/>
      <x v="1"/>
      <x v="4"/>
    </i>
    <i r="1">
      <x v="6722"/>
      <x v="6626"/>
      <x v="6745"/>
      <x v="5"/>
      <x v="1"/>
      <x v="1"/>
      <x v="1"/>
      <x/>
      <x v="1"/>
      <x v="6624"/>
      <x v="3576"/>
      <x v="1"/>
      <x/>
    </i>
    <i r="1">
      <x v="6723"/>
      <x v="6627"/>
      <x v="6746"/>
      <x v="40"/>
      <x/>
      <x v="1"/>
      <x v="1"/>
      <x/>
      <x v="1"/>
      <x v="6625"/>
      <x v="4128"/>
      <x v="1"/>
      <x v="1"/>
    </i>
    <i r="1">
      <x v="6724"/>
      <x v="6628"/>
      <x v="6747"/>
      <x/>
      <x/>
      <x v="1"/>
      <x v="1"/>
      <x/>
      <x v="1"/>
      <x v="6626"/>
      <x v="7882"/>
      <x v="1"/>
      <x/>
    </i>
    <i r="1">
      <x v="6728"/>
      <x v="6632"/>
      <x v="6750"/>
      <x v="55"/>
      <x/>
      <x v="1"/>
      <x v="1"/>
      <x/>
      <x v="1"/>
      <x v="6630"/>
      <x v="3300"/>
      <x v="1"/>
      <x v="4"/>
    </i>
    <i r="1">
      <x v="6729"/>
      <x v="6633"/>
      <x v="6751"/>
      <x v="76"/>
      <x/>
      <x v="1"/>
      <x v="1"/>
      <x/>
      <x v="1"/>
      <x v="6631"/>
      <x v="4184"/>
      <x v="1"/>
      <x v="5"/>
    </i>
    <i r="1">
      <x v="6731"/>
      <x v="6635"/>
      <x v="6753"/>
      <x v="5"/>
      <x v="1"/>
      <x v="1"/>
      <x v="1"/>
      <x/>
      <x v="1"/>
      <x v="6633"/>
      <x v="7499"/>
      <x v="1"/>
      <x/>
    </i>
    <i r="1">
      <x v="6734"/>
      <x v="6638"/>
      <x v="6756"/>
      <x v="56"/>
      <x v="1"/>
      <x v="1"/>
      <x v="1"/>
      <x/>
      <x v="1"/>
      <x v="6636"/>
      <x v="3820"/>
      <x v="1"/>
      <x v="4"/>
    </i>
    <i r="1">
      <x v="6742"/>
      <x v="6646"/>
      <x v="6764"/>
      <x v="70"/>
      <x/>
      <x v="1"/>
      <x v="1"/>
      <x/>
      <x v="1"/>
      <x v="6644"/>
      <x v="7888"/>
      <x v="1"/>
      <x v="4"/>
    </i>
    <i r="1">
      <x v="6743"/>
      <x v="6647"/>
      <x v="6765"/>
      <x v="70"/>
      <x/>
      <x v="1"/>
      <x v="1"/>
      <x/>
      <x v="1"/>
      <x v="6645"/>
      <x v="6334"/>
      <x v="1"/>
      <x v="4"/>
    </i>
    <i>
      <x v="2"/>
      <x v="53"/>
      <x v="3156"/>
      <x v="63"/>
      <x v="58"/>
      <x/>
      <x v="1"/>
      <x v="6"/>
      <x v="2"/>
      <x v="8"/>
      <x v="3137"/>
      <x v="2326"/>
      <x v="2"/>
      <x v="4"/>
    </i>
    <i r="1">
      <x v="131"/>
      <x v="3570"/>
      <x v="177"/>
      <x v="56"/>
      <x/>
      <x v="1"/>
      <x v="4"/>
      <x v="5"/>
      <x v="6"/>
      <x v="3553"/>
      <x v="9"/>
      <x v="2"/>
      <x v="4"/>
    </i>
    <i r="1">
      <x v="189"/>
      <x v="3740"/>
      <x v="241"/>
      <x v="53"/>
      <x/>
      <x v="1"/>
      <x v="5"/>
      <x v="3"/>
      <x v="6"/>
      <x v="4446"/>
      <x v="5496"/>
      <x v="2"/>
      <x v="4"/>
    </i>
    <i r="1">
      <x v="204"/>
      <x v="4417"/>
      <x v="269"/>
      <x v="56"/>
      <x/>
      <x v="1"/>
      <x v="3"/>
      <x v="5"/>
      <x v="6"/>
      <x v="4410"/>
      <x v="42"/>
      <x v="2"/>
      <x v="4"/>
    </i>
    <i r="1">
      <x v="207"/>
      <x v="4422"/>
      <x v="272"/>
      <x v="55"/>
      <x/>
      <x v="1"/>
      <x v="4"/>
      <x v="5"/>
      <x v="6"/>
      <x v="4415"/>
      <x v="6584"/>
      <x v="2"/>
      <x v="4"/>
    </i>
    <i r="1">
      <x v="208"/>
      <x v="4429"/>
      <x v="273"/>
      <x v="70"/>
      <x/>
      <x v="1"/>
      <x v="5"/>
      <x v="3"/>
      <x v="6"/>
      <x v="4422"/>
      <x v="2997"/>
      <x v="2"/>
      <x v="4"/>
    </i>
    <i r="1">
      <x v="220"/>
      <x v="3575"/>
      <x v="296"/>
      <x v="87"/>
      <x v="1"/>
      <x v="1"/>
      <x v="11"/>
      <x v="4"/>
      <x v="7"/>
      <x v="3558"/>
      <x v="2888"/>
      <x v="2"/>
      <x v="5"/>
    </i>
    <i r="1">
      <x v="231"/>
      <x v="4455"/>
      <x v="310"/>
      <x v="56"/>
      <x/>
      <x v="1"/>
      <x v="4"/>
      <x v="5"/>
      <x v="6"/>
      <x v="4450"/>
      <x v="6744"/>
      <x v="2"/>
      <x v="4"/>
    </i>
    <i r="1">
      <x v="251"/>
      <x v="6661"/>
      <x v="333"/>
      <x v="53"/>
      <x/>
      <x v="1"/>
      <x v="1"/>
      <x/>
      <x v="1"/>
      <x v="6659"/>
      <x v="4581"/>
      <x v="2"/>
      <x v="4"/>
    </i>
    <i r="1">
      <x v="275"/>
      <x v="3576"/>
      <x v="362"/>
      <x v="2"/>
      <x/>
      <x v="1"/>
      <x v="3"/>
      <x v="5"/>
      <x v="6"/>
      <x v="3559"/>
      <x v="5287"/>
      <x v="2"/>
      <x v="4"/>
    </i>
    <i r="1">
      <x v="300"/>
      <x v="1714"/>
      <x v="399"/>
      <x v="95"/>
      <x/>
      <x v="1"/>
      <x v="6"/>
      <x v="2"/>
      <x v="8"/>
      <x v="1695"/>
      <x v="7211"/>
      <x v="2"/>
      <x v="5"/>
    </i>
    <i r="1">
      <x v="349"/>
      <x v="3751"/>
      <x v="458"/>
      <x v="83"/>
      <x v="1"/>
      <x v="1"/>
      <x v="10"/>
      <x v="4"/>
      <x v="7"/>
      <x v="3736"/>
      <x v="1323"/>
      <x v="2"/>
      <x v="5"/>
    </i>
    <i r="1">
      <x v="381"/>
      <x v="4844"/>
      <x v="5192"/>
      <x v="5"/>
      <x v="1"/>
      <x/>
      <x v="7"/>
      <x v="5"/>
      <x v="4"/>
      <x v="4839"/>
      <x v="4909"/>
      <x v="2"/>
      <x/>
    </i>
    <i r="1">
      <x v="452"/>
      <x v="3580"/>
      <x v="80"/>
      <x v="87"/>
      <x v="1"/>
      <x v="1"/>
      <x v="10"/>
      <x v="4"/>
      <x v="7"/>
      <x v="3563"/>
      <x v="47"/>
      <x v="2"/>
      <x v="5"/>
    </i>
    <i r="1">
      <x v="540"/>
      <x v="4461"/>
      <x v="692"/>
      <x v="19"/>
      <x/>
      <x v="1"/>
      <x v="4"/>
      <x v="5"/>
      <x v="6"/>
      <x v="4456"/>
      <x v="4131"/>
      <x v="2"/>
      <x v="2"/>
    </i>
    <i r="1">
      <x v="542"/>
      <x v="4462"/>
      <x v="694"/>
      <x v="20"/>
      <x/>
      <x v="1"/>
      <x v="4"/>
      <x v="5"/>
      <x v="6"/>
      <x v="4457"/>
      <x v="6188"/>
      <x v="2"/>
      <x v="2"/>
    </i>
    <i r="1">
      <x v="601"/>
      <x v="6213"/>
      <x v="767"/>
      <x v="5"/>
      <x v="1"/>
      <x v="1"/>
      <x v="5"/>
      <x v="3"/>
      <x v="3"/>
      <x v="6211"/>
      <x v="3816"/>
      <x v="2"/>
      <x/>
    </i>
    <i r="1">
      <x v="630"/>
      <x v="6081"/>
      <x v="797"/>
      <x v="55"/>
      <x v="1"/>
      <x v="1"/>
      <x v="4"/>
      <x v="5"/>
      <x v="3"/>
      <x v="6081"/>
      <x v="6909"/>
      <x v="2"/>
      <x v="4"/>
    </i>
    <i r="1">
      <x v="809"/>
      <x v="6820"/>
      <x v="6881"/>
      <x v="71"/>
      <x/>
      <x v="1"/>
      <x v="1"/>
      <x/>
      <x v="1"/>
      <x v="6818"/>
      <x v="3648"/>
      <x v="2"/>
      <x v="4"/>
    </i>
    <i r="1">
      <x v="1013"/>
      <x v="6670"/>
      <x v="1222"/>
      <x v="5"/>
      <x v="1"/>
      <x v="1"/>
      <x v="1"/>
      <x/>
      <x v="1"/>
      <x v="6668"/>
      <x v="7809"/>
      <x v="2"/>
      <x/>
    </i>
    <i r="1">
      <x v="1294"/>
      <x v="7190"/>
      <x v="365"/>
      <x v="62"/>
      <x/>
      <x v="1"/>
      <x v="1"/>
      <x/>
      <x v="1"/>
      <x v="7188"/>
      <x v="552"/>
      <x v="2"/>
      <x v="4"/>
    </i>
    <i r="1">
      <x v="1295"/>
      <x v="5246"/>
      <x v="1510"/>
      <x v="83"/>
      <x v="1"/>
      <x v="1"/>
      <x v="4"/>
      <x v="5"/>
      <x v="3"/>
      <x v="5238"/>
      <x v="3887"/>
      <x v="2"/>
      <x v="5"/>
    </i>
    <i r="1">
      <x v="1503"/>
      <x v="7453"/>
      <x v="1719"/>
      <x v="70"/>
      <x/>
      <x v="1"/>
      <x v="1"/>
      <x/>
      <x v="1"/>
      <x v="7453"/>
      <x v="52"/>
      <x v="2"/>
      <x v="4"/>
    </i>
    <i r="1">
      <x v="1507"/>
      <x v="5024"/>
      <x v="1723"/>
      <x v="5"/>
      <x v="1"/>
      <x/>
      <x v="7"/>
      <x v="5"/>
      <x v="4"/>
      <x v="5016"/>
      <x v="6407"/>
      <x v="2"/>
      <x/>
    </i>
    <i r="1">
      <x v="1606"/>
      <x v="3150"/>
      <x v="1816"/>
      <x v="87"/>
      <x v="1"/>
      <x v="1"/>
      <x v="10"/>
      <x v="4"/>
      <x v="7"/>
      <x v="3131"/>
      <x v="7274"/>
      <x v="2"/>
      <x v="5"/>
    </i>
    <i r="1">
      <x v="1637"/>
      <x v="6089"/>
      <x v="1850"/>
      <x v="56"/>
      <x v="1"/>
      <x v="1"/>
      <x v="4"/>
      <x v="5"/>
      <x v="3"/>
      <x v="6089"/>
      <x v="3237"/>
      <x v="2"/>
      <x v="4"/>
    </i>
    <i r="1">
      <x v="1642"/>
      <x v="5247"/>
      <x v="1855"/>
      <x v="83"/>
      <x v="1"/>
      <x v="1"/>
      <x v="4"/>
      <x v="5"/>
      <x v="3"/>
      <x v="5239"/>
      <x v="3955"/>
      <x v="2"/>
      <x v="5"/>
    </i>
    <i r="1">
      <x v="1645"/>
      <x v="5248"/>
      <x v="1858"/>
      <x v="83"/>
      <x v="1"/>
      <x v="1"/>
      <x v="4"/>
      <x v="5"/>
      <x v="3"/>
      <x v="5240"/>
      <x v="3895"/>
      <x v="2"/>
      <x v="5"/>
    </i>
    <i r="1">
      <x v="1649"/>
      <x v="5249"/>
      <x v="1862"/>
      <x v="83"/>
      <x v="1"/>
      <x v="1"/>
      <x v="4"/>
      <x v="5"/>
      <x v="3"/>
      <x v="5241"/>
      <x v="680"/>
      <x v="2"/>
      <x v="5"/>
    </i>
    <i r="1">
      <x v="1650"/>
      <x v="5250"/>
      <x v="1863"/>
      <x v="83"/>
      <x v="1"/>
      <x v="1"/>
      <x v="4"/>
      <x v="5"/>
      <x v="3"/>
      <x v="5242"/>
      <x v="6980"/>
      <x v="2"/>
      <x v="5"/>
    </i>
    <i r="1">
      <x v="1928"/>
      <x v="3760"/>
      <x v="290"/>
      <x v="87"/>
      <x v="1"/>
      <x v="1"/>
      <x v="10"/>
      <x v="4"/>
      <x v="7"/>
      <x v="3745"/>
      <x v="1926"/>
      <x v="2"/>
      <x v="5"/>
    </i>
    <i r="1">
      <x v="2134"/>
      <x v="6679"/>
      <x v="2322"/>
      <x v="3"/>
      <x v="1"/>
      <x v="1"/>
      <x v="8"/>
      <x v="5"/>
      <x v="2"/>
      <x v="6677"/>
      <x v="6290"/>
      <x v="2"/>
      <x/>
    </i>
    <i r="1">
      <x v="2185"/>
      <x v="7454"/>
      <x v="2370"/>
      <x v="5"/>
      <x/>
      <x v="1"/>
      <x v="1"/>
      <x/>
      <x v="1"/>
      <x v="7454"/>
      <x v="1169"/>
      <x v="2"/>
      <x/>
    </i>
    <i r="1">
      <x v="2192"/>
      <x v="6829"/>
      <x v="2377"/>
      <x v="53"/>
      <x/>
      <x v="1"/>
      <x v="1"/>
      <x/>
      <x v="1"/>
      <x v="6827"/>
      <x v="3981"/>
      <x v="2"/>
      <x v="4"/>
    </i>
    <i r="1">
      <x v="2216"/>
      <x v="1702"/>
      <x v="2398"/>
      <x v="84"/>
      <x/>
      <x v="1"/>
      <x v="6"/>
      <x v="2"/>
      <x v="8"/>
      <x v="1683"/>
      <x v="1190"/>
      <x v="2"/>
      <x v="5"/>
    </i>
    <i r="1">
      <x v="2223"/>
      <x v="1709"/>
      <x v="2405"/>
      <x v="87"/>
      <x/>
      <x v="1"/>
      <x v="6"/>
      <x v="2"/>
      <x v="8"/>
      <x v="1690"/>
      <x v="11"/>
      <x v="2"/>
      <x v="5"/>
    </i>
    <i r="1">
      <x v="2226"/>
      <x v="1712"/>
      <x v="2408"/>
      <x v="81"/>
      <x/>
      <x v="1"/>
      <x v="6"/>
      <x v="2"/>
      <x v="8"/>
      <x v="1693"/>
      <x v="10"/>
      <x v="2"/>
      <x v="5"/>
    </i>
    <i r="1">
      <x v="2234"/>
      <x v="1721"/>
      <x v="2415"/>
      <x v="87"/>
      <x/>
      <x v="1"/>
      <x v="6"/>
      <x v="2"/>
      <x v="8"/>
      <x v="1702"/>
      <x v="10"/>
      <x v="2"/>
      <x v="5"/>
    </i>
    <i r="1">
      <x v="2241"/>
      <x v="1728"/>
      <x v="2422"/>
      <x v="81"/>
      <x/>
      <x v="1"/>
      <x v="6"/>
      <x v="2"/>
      <x v="8"/>
      <x v="1709"/>
      <x v="11"/>
      <x v="2"/>
      <x v="5"/>
    </i>
    <i r="1">
      <x v="2309"/>
      <x v="1817"/>
      <x v="145"/>
      <x v="64"/>
      <x/>
      <x v="1"/>
      <x v="6"/>
      <x v="2"/>
      <x v="8"/>
      <x v="1799"/>
      <x v="2763"/>
      <x v="2"/>
      <x v="4"/>
    </i>
    <i r="1">
      <x v="2318"/>
      <x v="6680"/>
      <x v="2495"/>
      <x v="2"/>
      <x/>
      <x v="1"/>
      <x v="1"/>
      <x/>
      <x v="1"/>
      <x v="6678"/>
      <x v="4036"/>
      <x v="2"/>
      <x v="4"/>
    </i>
    <i r="1">
      <x v="2332"/>
      <x v="1839"/>
      <x v="2509"/>
      <x v="56"/>
      <x/>
      <x v="1"/>
      <x v="6"/>
      <x v="2"/>
      <x v="8"/>
      <x v="1821"/>
      <x v="7274"/>
      <x v="2"/>
      <x v="4"/>
    </i>
    <i r="1">
      <x v="2349"/>
      <x v="1856"/>
      <x v="2524"/>
      <x v="22"/>
      <x/>
      <x v="1"/>
      <x v="6"/>
      <x v="2"/>
      <x v="8"/>
      <x v="1838"/>
      <x v="3229"/>
      <x v="2"/>
      <x v="2"/>
    </i>
    <i r="1">
      <x v="2351"/>
      <x v="1858"/>
      <x v="2526"/>
      <x v="30"/>
      <x/>
      <x v="1"/>
      <x v="6"/>
      <x v="2"/>
      <x v="8"/>
      <x v="1840"/>
      <x v="1924"/>
      <x v="2"/>
      <x v="2"/>
    </i>
    <i r="1">
      <x v="2353"/>
      <x v="1860"/>
      <x v="2528"/>
      <x v="21"/>
      <x/>
      <x v="1"/>
      <x v="6"/>
      <x v="2"/>
      <x v="8"/>
      <x v="1842"/>
      <x v="2208"/>
      <x v="2"/>
      <x v="2"/>
    </i>
    <i r="1">
      <x v="2360"/>
      <x v="1867"/>
      <x v="320"/>
      <x v="57"/>
      <x/>
      <x v="1"/>
      <x v="6"/>
      <x v="2"/>
      <x v="8"/>
      <x v="1849"/>
      <x v="1147"/>
      <x v="2"/>
      <x v="4"/>
    </i>
    <i r="1">
      <x v="2481"/>
      <x v="2003"/>
      <x v="2655"/>
      <x v="16"/>
      <x/>
      <x v="1"/>
      <x v="6"/>
      <x v="2"/>
      <x v="8"/>
      <x v="1987"/>
      <x v="4679"/>
      <x v="2"/>
      <x v="2"/>
    </i>
    <i r="1">
      <x v="2506"/>
      <x v="2036"/>
      <x v="2683"/>
      <x v="72"/>
      <x/>
      <x v="1"/>
      <x v="6"/>
      <x v="2"/>
      <x v="8"/>
      <x v="2019"/>
      <x v="5960"/>
      <x v="2"/>
      <x v="4"/>
    </i>
    <i r="1">
      <x v="2510"/>
      <x v="2040"/>
      <x v="2686"/>
      <x v="56"/>
      <x/>
      <x v="1"/>
      <x v="6"/>
      <x v="2"/>
      <x v="8"/>
      <x v="2023"/>
      <x v="2913"/>
      <x v="2"/>
      <x v="4"/>
    </i>
    <i r="1">
      <x v="2547"/>
      <x v="2077"/>
      <x v="2720"/>
      <x v="66"/>
      <x/>
      <x v="1"/>
      <x v="6"/>
      <x v="2"/>
      <x v="8"/>
      <x v="2060"/>
      <x v="7016"/>
      <x v="2"/>
      <x v="4"/>
    </i>
    <i r="1">
      <x v="2559"/>
      <x v="2089"/>
      <x v="2730"/>
      <x v="21"/>
      <x/>
      <x v="1"/>
      <x v="6"/>
      <x v="2"/>
      <x v="8"/>
      <x v="2072"/>
      <x v="3637"/>
      <x v="2"/>
      <x v="2"/>
    </i>
    <i r="1">
      <x v="2562"/>
      <x v="2092"/>
      <x v="2733"/>
      <x v="64"/>
      <x/>
      <x v="1"/>
      <x v="6"/>
      <x v="2"/>
      <x v="8"/>
      <x v="2075"/>
      <x v="836"/>
      <x v="2"/>
      <x v="4"/>
    </i>
    <i r="1">
      <x v="2638"/>
      <x v="2185"/>
      <x v="2811"/>
      <x v="22"/>
      <x/>
      <x v="1"/>
      <x v="6"/>
      <x v="2"/>
      <x v="8"/>
      <x v="2167"/>
      <x v="7819"/>
      <x v="2"/>
      <x v="2"/>
    </i>
    <i r="1">
      <x v="2665"/>
      <x v="2212"/>
      <x v="2837"/>
      <x v="43"/>
      <x/>
      <x v="1"/>
      <x v="6"/>
      <x v="2"/>
      <x v="8"/>
      <x v="2193"/>
      <x v="629"/>
      <x v="2"/>
      <x v="1"/>
    </i>
    <i r="1">
      <x v="2678"/>
      <x v="2225"/>
      <x v="2848"/>
      <x v="79"/>
      <x/>
      <x v="1"/>
      <x v="6"/>
      <x v="2"/>
      <x v="8"/>
      <x v="2206"/>
      <x v="5129"/>
      <x v="2"/>
      <x v="5"/>
    </i>
    <i r="1">
      <x v="2688"/>
      <x v="2235"/>
      <x v="2857"/>
      <x v="2"/>
      <x/>
      <x v="1"/>
      <x v="6"/>
      <x v="2"/>
      <x v="8"/>
      <x v="2216"/>
      <x v="4275"/>
      <x v="2"/>
      <x v="4"/>
    </i>
    <i r="1">
      <x v="2691"/>
      <x v="6970"/>
      <x v="2859"/>
      <x v="74"/>
      <x/>
      <x v="1"/>
      <x v="1"/>
      <x/>
      <x v="1"/>
      <x v="6968"/>
      <x v="3842"/>
      <x v="2"/>
      <x v="4"/>
    </i>
    <i r="1">
      <x v="2697"/>
      <x v="2243"/>
      <x v="2865"/>
      <x v="61"/>
      <x/>
      <x v="1"/>
      <x v="6"/>
      <x v="2"/>
      <x v="8"/>
      <x v="2223"/>
      <x v="1551"/>
      <x v="2"/>
      <x v="4"/>
    </i>
    <i r="1">
      <x v="2760"/>
      <x v="2318"/>
      <x v="2925"/>
      <x v="79"/>
      <x/>
      <x v="1"/>
      <x v="6"/>
      <x v="2"/>
      <x v="8"/>
      <x v="2298"/>
      <x v="458"/>
      <x v="2"/>
      <x v="5"/>
    </i>
    <i r="1">
      <x v="2870"/>
      <x v="2421"/>
      <x v="3032"/>
      <x v="66"/>
      <x/>
      <x v="1"/>
      <x v="6"/>
      <x v="2"/>
      <x v="8"/>
      <x v="2402"/>
      <x v="3919"/>
      <x v="2"/>
      <x v="4"/>
    </i>
    <i r="1">
      <x v="2880"/>
      <x v="6830"/>
      <x v="3042"/>
      <x v="5"/>
      <x v="1"/>
      <x v="1"/>
      <x v="8"/>
      <x v="5"/>
      <x v="2"/>
      <x v="6828"/>
      <x v="3237"/>
      <x v="2"/>
      <x/>
    </i>
    <i r="1">
      <x v="2893"/>
      <x v="2443"/>
      <x v="3055"/>
      <x v="56"/>
      <x/>
      <x v="1"/>
      <x v="6"/>
      <x v="2"/>
      <x v="8"/>
      <x v="2424"/>
      <x v="7525"/>
      <x v="2"/>
      <x v="4"/>
    </i>
    <i r="1">
      <x v="2948"/>
      <x v="2515"/>
      <x v="3108"/>
      <x v="16"/>
      <x/>
      <x v="1"/>
      <x v="2"/>
      <x v="5"/>
      <x v="9"/>
      <x v="2496"/>
      <x v="4516"/>
      <x v="2"/>
      <x v="2"/>
    </i>
    <i r="1">
      <x v="3391"/>
      <x v="5393"/>
      <x v="3542"/>
      <x v="28"/>
      <x v="1"/>
      <x v="1"/>
      <x v="8"/>
      <x v="5"/>
      <x v="2"/>
      <x v="5388"/>
      <x v="1142"/>
      <x v="2"/>
      <x v="2"/>
    </i>
    <i r="1">
      <x v="3394"/>
      <x v="6681"/>
      <x v="3545"/>
      <x v="74"/>
      <x/>
      <x v="1"/>
      <x v="1"/>
      <x/>
      <x v="1"/>
      <x v="6679"/>
      <x v="4169"/>
      <x v="2"/>
      <x v="4"/>
    </i>
    <i r="1">
      <x v="3467"/>
      <x v="3075"/>
      <x v="3612"/>
      <x v="87"/>
      <x/>
      <x v="1"/>
      <x v="2"/>
      <x v="5"/>
      <x v="9"/>
      <x v="3057"/>
      <x v="2600"/>
      <x v="2"/>
      <x v="5"/>
    </i>
    <i r="1">
      <x v="3519"/>
      <x v="3130"/>
      <x v="3661"/>
      <x v="83"/>
      <x/>
      <x v="1"/>
      <x v="2"/>
      <x v="5"/>
      <x v="9"/>
      <x v="3111"/>
      <x v="1466"/>
      <x v="2"/>
      <x v="5"/>
    </i>
    <i r="1">
      <x v="3566"/>
      <x v="3216"/>
      <x v="3714"/>
      <x v="84"/>
      <x/>
      <x v="1"/>
      <x v="10"/>
      <x v="4"/>
      <x v="7"/>
      <x v="3197"/>
      <x v="4130"/>
      <x v="2"/>
      <x v="5"/>
    </i>
    <i r="1">
      <x v="3576"/>
      <x v="3226"/>
      <x v="3724"/>
      <x v="84"/>
      <x/>
      <x v="1"/>
      <x v="10"/>
      <x v="4"/>
      <x v="7"/>
      <x v="3207"/>
      <x v="2756"/>
      <x v="2"/>
      <x v="5"/>
    </i>
    <i r="1">
      <x v="3582"/>
      <x v="3232"/>
      <x v="3730"/>
      <x v="84"/>
      <x/>
      <x v="1"/>
      <x v="10"/>
      <x v="4"/>
      <x v="7"/>
      <x v="3213"/>
      <x v="1378"/>
      <x v="2"/>
      <x v="5"/>
    </i>
    <i r="1">
      <x v="3623"/>
      <x v="3271"/>
      <x v="3769"/>
      <x v="48"/>
      <x/>
      <x v="1"/>
      <x v="10"/>
      <x v="4"/>
      <x v="7"/>
      <x v="3253"/>
      <x v="541"/>
      <x v="2"/>
      <x v="1"/>
    </i>
    <i r="1">
      <x v="3748"/>
      <x v="3409"/>
      <x v="3893"/>
      <x v="87"/>
      <x/>
      <x v="1"/>
      <x v="10"/>
      <x v="4"/>
      <x v="7"/>
      <x v="3392"/>
      <x v="5293"/>
      <x v="2"/>
      <x v="5"/>
    </i>
    <i r="1">
      <x v="3775"/>
      <x v="3438"/>
      <x v="3916"/>
      <x v="5"/>
      <x v="1"/>
      <x v="1"/>
      <x v="11"/>
      <x v="4"/>
      <x v="7"/>
      <x v="3421"/>
      <x v="7761"/>
      <x v="2"/>
      <x/>
    </i>
    <i r="1">
      <x v="3841"/>
      <x v="3520"/>
      <x v="3979"/>
      <x v="50"/>
      <x/>
      <x v="1"/>
      <x v="9"/>
      <x v="4"/>
      <x v="7"/>
      <x v="3503"/>
      <x v="4756"/>
      <x v="2"/>
      <x v="1"/>
    </i>
    <i r="1">
      <x v="3847"/>
      <x v="3526"/>
      <x v="3985"/>
      <x v="84"/>
      <x v="1"/>
      <x v="1"/>
      <x v="10"/>
      <x v="4"/>
      <x v="7"/>
      <x v="3509"/>
      <x v="3513"/>
      <x v="2"/>
      <x v="5"/>
    </i>
    <i r="1">
      <x v="3849"/>
      <x v="3528"/>
      <x v="3987"/>
      <x v="84"/>
      <x v="1"/>
      <x v="1"/>
      <x v="10"/>
      <x v="4"/>
      <x v="7"/>
      <x v="3511"/>
      <x v="4872"/>
      <x v="2"/>
      <x v="5"/>
    </i>
    <i r="1">
      <x v="3873"/>
      <x v="3561"/>
      <x v="4012"/>
      <x v="2"/>
      <x/>
      <x v="1"/>
      <x v="2"/>
      <x v="5"/>
      <x v="9"/>
      <x v="3544"/>
      <x v="1900"/>
      <x v="2"/>
      <x v="4"/>
    </i>
    <i r="1">
      <x v="3878"/>
      <x v="3571"/>
      <x v="4018"/>
      <x v="2"/>
      <x/>
      <x v="1"/>
      <x v="2"/>
      <x v="5"/>
      <x v="9"/>
      <x v="3554"/>
      <x v="41"/>
      <x v="2"/>
      <x v="4"/>
    </i>
    <i r="1">
      <x v="3940"/>
      <x v="3667"/>
      <x v="4079"/>
      <x v="55"/>
      <x/>
      <x v="1"/>
      <x v="5"/>
      <x v="3"/>
      <x v="6"/>
      <x v="3652"/>
      <x v="5594"/>
      <x v="2"/>
      <x v="4"/>
    </i>
    <i r="1">
      <x v="3946"/>
      <x v="3673"/>
      <x v="4084"/>
      <x v="55"/>
      <x/>
      <x v="1"/>
      <x v="5"/>
      <x v="3"/>
      <x v="6"/>
      <x v="3658"/>
      <x v="4130"/>
      <x v="2"/>
      <x v="4"/>
    </i>
    <i r="1">
      <x v="3952"/>
      <x v="3679"/>
      <x v="4090"/>
      <x v="57"/>
      <x/>
      <x v="1"/>
      <x v="4"/>
      <x v="5"/>
      <x v="6"/>
      <x v="3664"/>
      <x v="2755"/>
      <x v="2"/>
      <x v="4"/>
    </i>
    <i r="1">
      <x v="3953"/>
      <x v="3680"/>
      <x v="4091"/>
      <x v="2"/>
      <x/>
      <x v="1"/>
      <x v="4"/>
      <x v="5"/>
      <x v="6"/>
      <x v="3665"/>
      <x v="2881"/>
      <x v="2"/>
      <x v="4"/>
    </i>
    <i r="1">
      <x v="3954"/>
      <x v="3681"/>
      <x v="4092"/>
      <x v="57"/>
      <x/>
      <x v="1"/>
      <x v="4"/>
      <x v="5"/>
      <x v="6"/>
      <x v="3666"/>
      <x v="2881"/>
      <x v="2"/>
      <x v="4"/>
    </i>
    <i r="1">
      <x v="3956"/>
      <x v="3683"/>
      <x v="4094"/>
      <x v="35"/>
      <x/>
      <x v="1"/>
      <x v="10"/>
      <x v="4"/>
      <x v="7"/>
      <x v="3668"/>
      <x v="3760"/>
      <x v="2"/>
      <x v="1"/>
    </i>
    <i r="1">
      <x v="3964"/>
      <x v="5919"/>
      <x v="4102"/>
      <x v="5"/>
      <x v="1"/>
      <x v="1"/>
      <x v="2"/>
      <x v="5"/>
      <x v="3"/>
      <x v="5918"/>
      <x v="1187"/>
      <x v="2"/>
      <x/>
    </i>
    <i r="1">
      <x v="3971"/>
      <x v="3698"/>
      <x v="4109"/>
      <x v="56"/>
      <x/>
      <x v="1"/>
      <x v="4"/>
      <x v="5"/>
      <x v="6"/>
      <x v="3683"/>
      <x v="1332"/>
      <x v="2"/>
      <x v="4"/>
    </i>
    <i r="1">
      <x v="3979"/>
      <x v="3706"/>
      <x v="4116"/>
      <x v="55"/>
      <x/>
      <x v="1"/>
      <x v="4"/>
      <x v="5"/>
      <x v="6"/>
      <x v="3691"/>
      <x v="2588"/>
      <x v="2"/>
      <x v="4"/>
    </i>
    <i r="1">
      <x v="4082"/>
      <x v="3812"/>
      <x v="4219"/>
      <x v="70"/>
      <x/>
      <x v="1"/>
      <x v="5"/>
      <x v="3"/>
      <x v="6"/>
      <x v="3797"/>
      <x v="870"/>
      <x v="2"/>
      <x v="4"/>
    </i>
    <i r="1">
      <x v="4088"/>
      <x v="3818"/>
      <x v="4224"/>
      <x v="66"/>
      <x/>
      <x v="1"/>
      <x v="5"/>
      <x v="3"/>
      <x v="6"/>
      <x v="3803"/>
      <x v="4014"/>
      <x v="2"/>
      <x v="4"/>
    </i>
    <i r="1">
      <x v="4089"/>
      <x v="3819"/>
      <x v="4225"/>
      <x v="70"/>
      <x/>
      <x v="1"/>
      <x v="5"/>
      <x v="3"/>
      <x v="6"/>
      <x v="3804"/>
      <x v="2548"/>
      <x v="2"/>
      <x v="4"/>
    </i>
    <i r="1">
      <x v="4118"/>
      <x v="3842"/>
      <x v="4253"/>
      <x v="5"/>
      <x/>
      <x v="1"/>
      <x v="4"/>
      <x v="5"/>
      <x v="6"/>
      <x v="3829"/>
      <x v="4462"/>
      <x v="2"/>
      <x/>
    </i>
    <i r="1">
      <x v="4145"/>
      <x v="3869"/>
      <x v="4279"/>
      <x v="5"/>
      <x/>
      <x v="1"/>
      <x v="3"/>
      <x v="5"/>
      <x v="6"/>
      <x v="3856"/>
      <x v="24"/>
      <x v="2"/>
      <x/>
    </i>
    <i r="1">
      <x v="4170"/>
      <x v="6974"/>
      <x v="7004"/>
      <x v="56"/>
      <x v="1"/>
      <x v="1"/>
      <x v="1"/>
      <x/>
      <x v="1"/>
      <x v="6973"/>
      <x v="3875"/>
      <x v="2"/>
      <x v="4"/>
    </i>
    <i r="1">
      <x v="4176"/>
      <x v="5547"/>
      <x v="4307"/>
      <x v="3"/>
      <x v="1"/>
      <x v="1"/>
      <x v="2"/>
      <x v="5"/>
      <x v="3"/>
      <x v="5544"/>
      <x v="2885"/>
      <x v="2"/>
      <x/>
    </i>
    <i r="1">
      <x v="4292"/>
      <x v="3957"/>
      <x v="4423"/>
      <x v="5"/>
      <x/>
      <x v="1"/>
      <x v="5"/>
      <x v="3"/>
      <x v="6"/>
      <x v="3945"/>
      <x v="3980"/>
      <x v="2"/>
      <x/>
    </i>
    <i r="1">
      <x v="4293"/>
      <x v="3958"/>
      <x v="4424"/>
      <x v="5"/>
      <x/>
      <x v="1"/>
      <x v="5"/>
      <x v="3"/>
      <x v="6"/>
      <x v="3946"/>
      <x v="13"/>
      <x v="2"/>
      <x/>
    </i>
    <i r="1">
      <x v="4334"/>
      <x v="3987"/>
      <x v="4466"/>
      <x v="83"/>
      <x/>
      <x v="1"/>
      <x v="4"/>
      <x v="5"/>
      <x v="6"/>
      <x v="3977"/>
      <x v="4463"/>
      <x v="2"/>
      <x v="5"/>
    </i>
    <i r="1">
      <x v="4366"/>
      <x v="4011"/>
      <x v="4498"/>
      <x v="52"/>
      <x v="1"/>
      <x v="1"/>
      <x v="10"/>
      <x v="4"/>
      <x v="7"/>
      <x v="4001"/>
      <x v="817"/>
      <x v="2"/>
      <x v="2"/>
    </i>
    <i r="1">
      <x v="4632"/>
      <x v="4858"/>
      <x v="4738"/>
      <x v="82"/>
      <x/>
      <x v="1"/>
      <x v="4"/>
      <x v="5"/>
      <x v="6"/>
      <x v="4853"/>
      <x v="7585"/>
      <x v="2"/>
      <x v="5"/>
    </i>
    <i r="1">
      <x v="4678"/>
      <x v="4361"/>
      <x v="4782"/>
      <x v="5"/>
      <x v="1"/>
      <x v="1"/>
      <x v="6"/>
      <x v="2"/>
      <x v="5"/>
      <x v="4352"/>
      <x v="4578"/>
      <x v="2"/>
      <x/>
    </i>
    <i r="1">
      <x v="4736"/>
      <x v="4416"/>
      <x v="4836"/>
      <x v="2"/>
      <x/>
      <x v="1"/>
      <x v="3"/>
      <x v="5"/>
      <x v="6"/>
      <x v="4409"/>
      <x v="2745"/>
      <x v="2"/>
      <x v="4"/>
    </i>
    <i r="1">
      <x v="4737"/>
      <x v="4418"/>
      <x v="4837"/>
      <x v="58"/>
      <x/>
      <x v="1"/>
      <x v="4"/>
      <x v="5"/>
      <x v="6"/>
      <x v="4411"/>
      <x v="7551"/>
      <x v="2"/>
      <x v="4"/>
    </i>
    <i r="1">
      <x v="4738"/>
      <x v="4419"/>
      <x v="4838"/>
      <x v="56"/>
      <x/>
      <x v="1"/>
      <x v="4"/>
      <x v="5"/>
      <x v="6"/>
      <x v="4412"/>
      <x v="7767"/>
      <x v="2"/>
      <x v="4"/>
    </i>
    <i r="1">
      <x v="4749"/>
      <x v="4434"/>
      <x v="4849"/>
      <x v="56"/>
      <x/>
      <x v="1"/>
      <x v="5"/>
      <x v="3"/>
      <x v="6"/>
      <x v="4427"/>
      <x v="7783"/>
      <x v="2"/>
      <x v="4"/>
    </i>
    <i r="1">
      <x v="4756"/>
      <x v="4855"/>
      <x v="5305"/>
      <x v="53"/>
      <x/>
      <x v="1"/>
      <x v="4"/>
      <x v="5"/>
      <x v="6"/>
      <x v="4850"/>
      <x v="1326"/>
      <x v="2"/>
      <x v="4"/>
    </i>
    <i r="1">
      <x v="4757"/>
      <x v="4442"/>
      <x v="4857"/>
      <x v="2"/>
      <x/>
      <x v="1"/>
      <x v="5"/>
      <x v="3"/>
      <x v="6"/>
      <x v="4436"/>
      <x v="5976"/>
      <x v="2"/>
      <x v="4"/>
    </i>
    <i r="1">
      <x v="4758"/>
      <x v="4443"/>
      <x v="4858"/>
      <x v="2"/>
      <x/>
      <x v="1"/>
      <x v="5"/>
      <x v="3"/>
      <x v="6"/>
      <x v="4437"/>
      <x v="5178"/>
      <x v="2"/>
      <x v="4"/>
    </i>
    <i r="1">
      <x v="4764"/>
      <x v="4450"/>
      <x v="4864"/>
      <x v="34"/>
      <x/>
      <x v="1"/>
      <x v="4"/>
      <x v="5"/>
      <x v="6"/>
      <x v="4444"/>
      <x v="3934"/>
      <x v="2"/>
      <x v="2"/>
    </i>
    <i r="1">
      <x v="4820"/>
      <x v="4529"/>
      <x v="4918"/>
      <x v="38"/>
      <x/>
      <x v="1"/>
      <x v="4"/>
      <x v="5"/>
      <x v="6"/>
      <x v="4525"/>
      <x v="7828"/>
      <x v="2"/>
      <x v="1"/>
    </i>
    <i r="1">
      <x v="4821"/>
      <x v="4530"/>
      <x v="4919"/>
      <x v="38"/>
      <x/>
      <x v="1"/>
      <x v="4"/>
      <x v="5"/>
      <x v="6"/>
      <x v="4526"/>
      <x v="7828"/>
      <x v="2"/>
      <x v="1"/>
    </i>
    <i r="1">
      <x v="4822"/>
      <x v="4531"/>
      <x v="4920"/>
      <x v="38"/>
      <x/>
      <x v="1"/>
      <x v="4"/>
      <x v="5"/>
      <x v="6"/>
      <x v="4527"/>
      <x v="7829"/>
      <x v="2"/>
      <x v="1"/>
    </i>
    <i r="1">
      <x v="4823"/>
      <x v="4532"/>
      <x v="4921"/>
      <x v="38"/>
      <x/>
      <x v="1"/>
      <x v="4"/>
      <x v="5"/>
      <x v="6"/>
      <x v="4528"/>
      <x v="7829"/>
      <x v="2"/>
      <x v="1"/>
    </i>
    <i r="1">
      <x v="4824"/>
      <x v="4533"/>
      <x v="4922"/>
      <x v="38"/>
      <x/>
      <x v="1"/>
      <x v="4"/>
      <x v="5"/>
      <x v="6"/>
      <x v="4529"/>
      <x v="7829"/>
      <x v="2"/>
      <x v="1"/>
    </i>
    <i r="1">
      <x v="4829"/>
      <x v="4538"/>
      <x v="4927"/>
      <x v="55"/>
      <x/>
      <x v="1"/>
      <x v="4"/>
      <x v="5"/>
      <x v="6"/>
      <x v="4534"/>
      <x v="3812"/>
      <x v="2"/>
      <x v="4"/>
    </i>
    <i r="1">
      <x v="4831"/>
      <x v="4540"/>
      <x v="4929"/>
      <x v="57"/>
      <x/>
      <x v="1"/>
      <x v="4"/>
      <x v="5"/>
      <x v="6"/>
      <x v="4536"/>
      <x v="3637"/>
      <x v="2"/>
      <x v="4"/>
    </i>
    <i r="1">
      <x v="4837"/>
      <x v="4546"/>
      <x v="4935"/>
      <x v="15"/>
      <x/>
      <x v="1"/>
      <x v="4"/>
      <x v="5"/>
      <x v="6"/>
      <x v="4542"/>
      <x v="4442"/>
      <x v="2"/>
      <x v="2"/>
    </i>
    <i r="1">
      <x v="4838"/>
      <x v="3870"/>
      <x v="4936"/>
      <x v="66"/>
      <x/>
      <x v="1"/>
      <x v="4"/>
      <x v="5"/>
      <x v="6"/>
      <x v="4543"/>
      <x v="2663"/>
      <x v="2"/>
      <x v="4"/>
    </i>
    <i r="1">
      <x v="4839"/>
      <x v="4547"/>
      <x v="4937"/>
      <x v="37"/>
      <x/>
      <x v="1"/>
      <x v="5"/>
      <x v="3"/>
      <x v="6"/>
      <x v="4544"/>
      <x v="1119"/>
      <x v="2"/>
      <x v="1"/>
    </i>
    <i r="1">
      <x v="4843"/>
      <x v="4551"/>
      <x v="4941"/>
      <x v="15"/>
      <x/>
      <x v="1"/>
      <x v="4"/>
      <x v="5"/>
      <x v="6"/>
      <x v="4548"/>
      <x v="4269"/>
      <x v="2"/>
      <x v="2"/>
    </i>
    <i r="1">
      <x v="4845"/>
      <x v="4553"/>
      <x v="4943"/>
      <x v="61"/>
      <x/>
      <x v="1"/>
      <x v="4"/>
      <x v="5"/>
      <x v="6"/>
      <x v="4550"/>
      <x v="2545"/>
      <x v="2"/>
      <x v="4"/>
    </i>
    <i r="1">
      <x v="4847"/>
      <x v="4555"/>
      <x v="4945"/>
      <x v="66"/>
      <x/>
      <x v="1"/>
      <x v="4"/>
      <x v="5"/>
      <x v="6"/>
      <x v="4552"/>
      <x v="2429"/>
      <x v="2"/>
      <x v="4"/>
    </i>
    <i r="1">
      <x v="4848"/>
      <x v="4556"/>
      <x v="4946"/>
      <x v="61"/>
      <x/>
      <x v="1"/>
      <x v="4"/>
      <x v="5"/>
      <x v="6"/>
      <x v="4553"/>
      <x v="1862"/>
      <x v="2"/>
      <x v="4"/>
    </i>
    <i r="1">
      <x v="4853"/>
      <x v="4561"/>
      <x v="4951"/>
      <x v="2"/>
      <x/>
      <x v="1"/>
      <x v="5"/>
      <x v="3"/>
      <x v="6"/>
      <x v="4558"/>
      <x v="950"/>
      <x v="2"/>
      <x v="4"/>
    </i>
    <i r="1">
      <x v="4854"/>
      <x v="4562"/>
      <x v="4952"/>
      <x v="70"/>
      <x/>
      <x v="1"/>
      <x v="3"/>
      <x v="5"/>
      <x v="6"/>
      <x v="4559"/>
      <x v="3290"/>
      <x v="2"/>
      <x v="4"/>
    </i>
    <i r="1">
      <x v="4855"/>
      <x v="4563"/>
      <x v="4953"/>
      <x v="66"/>
      <x/>
      <x v="1"/>
      <x v="4"/>
      <x v="5"/>
      <x v="6"/>
      <x v="4560"/>
      <x v="1374"/>
      <x v="2"/>
      <x v="4"/>
    </i>
    <i r="1">
      <x v="4857"/>
      <x v="4565"/>
      <x v="4955"/>
      <x v="2"/>
      <x/>
      <x v="1"/>
      <x v="4"/>
      <x v="5"/>
      <x v="6"/>
      <x v="4562"/>
      <x v="7831"/>
      <x v="2"/>
      <x v="4"/>
    </i>
    <i r="1">
      <x v="4858"/>
      <x v="4566"/>
      <x v="4956"/>
      <x v="55"/>
      <x/>
      <x v="1"/>
      <x v="4"/>
      <x v="5"/>
      <x v="6"/>
      <x v="4563"/>
      <x v="1757"/>
      <x v="2"/>
      <x v="4"/>
    </i>
    <i r="1">
      <x v="4860"/>
      <x v="4568"/>
      <x v="4958"/>
      <x v="68"/>
      <x/>
      <x v="1"/>
      <x v="4"/>
      <x v="5"/>
      <x v="6"/>
      <x v="4565"/>
      <x v="7832"/>
      <x v="2"/>
      <x v="4"/>
    </i>
    <i r="1">
      <x v="4866"/>
      <x v="4574"/>
      <x v="4964"/>
      <x v="55"/>
      <x/>
      <x v="1"/>
      <x v="5"/>
      <x v="3"/>
      <x v="6"/>
      <x v="4571"/>
      <x v="5879"/>
      <x v="2"/>
      <x v="4"/>
    </i>
    <i r="1">
      <x v="4867"/>
      <x v="4575"/>
      <x v="4965"/>
      <x v="66"/>
      <x/>
      <x v="1"/>
      <x v="4"/>
      <x v="5"/>
      <x v="6"/>
      <x v="4572"/>
      <x v="1529"/>
      <x v="2"/>
      <x v="4"/>
    </i>
    <i r="1">
      <x v="4873"/>
      <x v="4581"/>
      <x v="4971"/>
      <x v="70"/>
      <x/>
      <x v="1"/>
      <x v="5"/>
      <x v="3"/>
      <x v="6"/>
      <x v="4578"/>
      <x v="3498"/>
      <x v="2"/>
      <x v="4"/>
    </i>
    <i r="1">
      <x v="4876"/>
      <x v="4584"/>
      <x v="4974"/>
      <x v="66"/>
      <x/>
      <x v="1"/>
      <x v="3"/>
      <x v="5"/>
      <x v="6"/>
      <x v="4581"/>
      <x v="966"/>
      <x v="2"/>
      <x v="4"/>
    </i>
    <i r="1">
      <x v="4877"/>
      <x v="4585"/>
      <x v="4975"/>
      <x v="61"/>
      <x/>
      <x v="1"/>
      <x v="4"/>
      <x v="5"/>
      <x v="6"/>
      <x v="4582"/>
      <x v="3702"/>
      <x v="2"/>
      <x v="4"/>
    </i>
    <i r="1">
      <x v="4881"/>
      <x v="4589"/>
      <x v="4979"/>
      <x v="66"/>
      <x/>
      <x v="1"/>
      <x v="4"/>
      <x v="5"/>
      <x v="6"/>
      <x v="4586"/>
      <x v="501"/>
      <x v="2"/>
      <x v="4"/>
    </i>
    <i r="1">
      <x v="4882"/>
      <x v="4590"/>
      <x v="4980"/>
      <x v="62"/>
      <x v="1"/>
      <x v="1"/>
      <x v="4"/>
      <x v="5"/>
      <x v="3"/>
      <x v="4587"/>
      <x v="502"/>
      <x v="2"/>
      <x v="4"/>
    </i>
    <i r="1">
      <x v="4883"/>
      <x v="4591"/>
      <x v="4981"/>
      <x v="2"/>
      <x/>
      <x v="1"/>
      <x v="5"/>
      <x v="3"/>
      <x v="6"/>
      <x v="4588"/>
      <x v="2918"/>
      <x v="2"/>
      <x v="4"/>
    </i>
    <i r="1">
      <x v="4886"/>
      <x v="4594"/>
      <x v="4984"/>
      <x v="38"/>
      <x/>
      <x v="1"/>
      <x v="4"/>
      <x v="5"/>
      <x v="6"/>
      <x v="4591"/>
      <x v="969"/>
      <x v="2"/>
      <x v="1"/>
    </i>
    <i r="1">
      <x v="4887"/>
      <x v="4595"/>
      <x v="4985"/>
      <x v="66"/>
      <x/>
      <x v="1"/>
      <x v="4"/>
      <x v="5"/>
      <x v="6"/>
      <x v="4592"/>
      <x v="4703"/>
      <x v="2"/>
      <x v="4"/>
    </i>
    <i r="1">
      <x v="4889"/>
      <x v="4597"/>
      <x v="4987"/>
      <x v="56"/>
      <x/>
      <x v="1"/>
      <x v="5"/>
      <x v="3"/>
      <x v="6"/>
      <x v="4594"/>
      <x v="7835"/>
      <x v="2"/>
      <x v="4"/>
    </i>
    <i r="1">
      <x v="4890"/>
      <x v="4598"/>
      <x v="4988"/>
      <x v="56"/>
      <x/>
      <x v="1"/>
      <x v="5"/>
      <x v="3"/>
      <x v="6"/>
      <x v="4595"/>
      <x v="474"/>
      <x v="2"/>
      <x v="4"/>
    </i>
    <i r="1">
      <x v="4891"/>
      <x v="4599"/>
      <x v="4989"/>
      <x v="66"/>
      <x/>
      <x v="1"/>
      <x v="4"/>
      <x v="5"/>
      <x v="6"/>
      <x v="4596"/>
      <x v="5129"/>
      <x v="2"/>
      <x v="4"/>
    </i>
    <i r="1">
      <x v="4892"/>
      <x v="4600"/>
      <x v="4990"/>
      <x v="56"/>
      <x/>
      <x v="1"/>
      <x v="5"/>
      <x v="3"/>
      <x v="6"/>
      <x v="4597"/>
      <x v="3822"/>
      <x v="2"/>
      <x v="4"/>
    </i>
    <i r="1">
      <x v="4893"/>
      <x v="4601"/>
      <x v="4991"/>
      <x v="56"/>
      <x/>
      <x v="1"/>
      <x v="3"/>
      <x v="5"/>
      <x v="6"/>
      <x v="4598"/>
      <x v="3822"/>
      <x v="2"/>
      <x v="4"/>
    </i>
    <i r="1">
      <x v="4895"/>
      <x v="4474"/>
      <x v="4993"/>
      <x v="70"/>
      <x/>
      <x v="1"/>
      <x v="5"/>
      <x v="3"/>
      <x v="6"/>
      <x v="4600"/>
      <x v="3654"/>
      <x v="2"/>
      <x v="4"/>
    </i>
    <i r="1">
      <x v="4897"/>
      <x v="4604"/>
      <x v="4995"/>
      <x v="56"/>
      <x/>
      <x v="1"/>
      <x v="4"/>
      <x v="5"/>
      <x v="6"/>
      <x v="4602"/>
      <x v="500"/>
      <x v="2"/>
      <x v="4"/>
    </i>
    <i r="1">
      <x v="4899"/>
      <x v="4606"/>
      <x v="4997"/>
      <x v="65"/>
      <x/>
      <x v="1"/>
      <x v="4"/>
      <x v="5"/>
      <x v="6"/>
      <x v="4604"/>
      <x v="1852"/>
      <x v="2"/>
      <x v="4"/>
    </i>
    <i r="1">
      <x v="4901"/>
      <x v="4608"/>
      <x v="4999"/>
      <x v="65"/>
      <x/>
      <x v="1"/>
      <x v="4"/>
      <x v="5"/>
      <x v="6"/>
      <x v="4606"/>
      <x v="419"/>
      <x v="2"/>
      <x v="4"/>
    </i>
    <i r="1">
      <x v="4903"/>
      <x v="4610"/>
      <x v="5001"/>
      <x v="5"/>
      <x v="1"/>
      <x v="1"/>
      <x v="6"/>
      <x v="2"/>
      <x v="5"/>
      <x v="4608"/>
      <x v="2549"/>
      <x v="2"/>
      <x/>
    </i>
    <i r="1">
      <x v="4918"/>
      <x v="4625"/>
      <x v="5015"/>
      <x v="64"/>
      <x/>
      <x v="1"/>
      <x v="4"/>
      <x v="5"/>
      <x v="6"/>
      <x v="4623"/>
      <x v="3693"/>
      <x v="2"/>
      <x v="4"/>
    </i>
    <i r="1">
      <x v="4931"/>
      <x v="4638"/>
      <x v="5027"/>
      <x v="56"/>
      <x/>
      <x v="1"/>
      <x v="5"/>
      <x v="3"/>
      <x v="6"/>
      <x v="4636"/>
      <x v="2930"/>
      <x v="2"/>
      <x v="4"/>
    </i>
    <i r="1">
      <x v="4932"/>
      <x v="4639"/>
      <x v="5028"/>
      <x v="70"/>
      <x/>
      <x v="1"/>
      <x v="5"/>
      <x v="3"/>
      <x v="6"/>
      <x v="4637"/>
      <x v="4440"/>
      <x v="2"/>
      <x v="4"/>
    </i>
    <i r="1">
      <x v="4934"/>
      <x v="4641"/>
      <x v="5030"/>
      <x v="66"/>
      <x/>
      <x v="1"/>
      <x v="3"/>
      <x v="5"/>
      <x v="6"/>
      <x v="4639"/>
      <x v="2050"/>
      <x v="2"/>
      <x v="4"/>
    </i>
    <i r="1">
      <x v="4935"/>
      <x v="4642"/>
      <x v="5031"/>
      <x v="56"/>
      <x/>
      <x v="1"/>
      <x v="5"/>
      <x v="3"/>
      <x v="6"/>
      <x v="4640"/>
      <x v="53"/>
      <x v="2"/>
      <x v="4"/>
    </i>
    <i r="1">
      <x v="4940"/>
      <x v="4647"/>
      <x v="5035"/>
      <x v="2"/>
      <x/>
      <x v="1"/>
      <x v="5"/>
      <x v="3"/>
      <x v="6"/>
      <x v="4645"/>
      <x v="3237"/>
      <x v="2"/>
      <x v="4"/>
    </i>
    <i r="1">
      <x v="4948"/>
      <x v="4655"/>
      <x v="5043"/>
      <x v="56"/>
      <x/>
      <x v="1"/>
      <x v="5"/>
      <x v="3"/>
      <x v="6"/>
      <x v="4652"/>
      <x v="5104"/>
      <x v="2"/>
      <x v="4"/>
    </i>
    <i r="1">
      <x v="4951"/>
      <x v="4658"/>
      <x v="5046"/>
      <x v="63"/>
      <x v="1"/>
      <x v="1"/>
      <x v="4"/>
      <x v="5"/>
      <x v="3"/>
      <x v="4655"/>
      <x v="533"/>
      <x v="2"/>
      <x v="4"/>
    </i>
    <i r="1">
      <x v="4954"/>
      <x v="4661"/>
      <x v="5049"/>
      <x v="66"/>
      <x/>
      <x v="1"/>
      <x v="4"/>
      <x v="5"/>
      <x v="6"/>
      <x v="4658"/>
      <x v="2878"/>
      <x v="2"/>
      <x v="4"/>
    </i>
    <i r="1">
      <x v="4956"/>
      <x v="4663"/>
      <x v="5051"/>
      <x v="56"/>
      <x/>
      <x v="1"/>
      <x v="5"/>
      <x v="3"/>
      <x v="6"/>
      <x v="4660"/>
      <x v="3456"/>
      <x v="2"/>
      <x v="4"/>
    </i>
    <i r="1">
      <x v="5075"/>
      <x v="4793"/>
      <x v="267"/>
      <x v="82"/>
      <x v="1"/>
      <x v="1"/>
      <x v="6"/>
      <x v="2"/>
      <x v="5"/>
      <x v="4788"/>
      <x v="5943"/>
      <x v="2"/>
      <x v="5"/>
    </i>
    <i r="1">
      <x v="5129"/>
      <x v="4845"/>
      <x v="5193"/>
      <x v="5"/>
      <x/>
      <x v="1"/>
      <x v="4"/>
      <x v="5"/>
      <x v="6"/>
      <x v="4840"/>
      <x v="5001"/>
      <x v="2"/>
      <x/>
    </i>
    <i r="1">
      <x v="5187"/>
      <x v="4941"/>
      <x v="5253"/>
      <x v="5"/>
      <x/>
      <x v="1"/>
      <x v="4"/>
      <x v="5"/>
      <x v="6"/>
      <x v="4934"/>
      <x v="612"/>
      <x v="2"/>
      <x/>
    </i>
    <i r="1">
      <x v="5215"/>
      <x v="4969"/>
      <x v="5277"/>
      <x v="38"/>
      <x/>
      <x v="1"/>
      <x v="8"/>
      <x v="5"/>
      <x v="4"/>
      <x v="4962"/>
      <x v="1190"/>
      <x v="2"/>
      <x v="1"/>
    </i>
    <i r="1">
      <x v="5226"/>
      <x v="6688"/>
      <x v="5288"/>
      <x v="5"/>
      <x v="1"/>
      <x v="1"/>
      <x v="1"/>
      <x/>
      <x v="1"/>
      <x v="6686"/>
      <x v="6255"/>
      <x v="2"/>
      <x/>
    </i>
    <i r="1">
      <x v="5235"/>
      <x v="4990"/>
      <x v="5297"/>
      <x v="57"/>
      <x/>
      <x v="1"/>
      <x v="4"/>
      <x v="5"/>
      <x v="6"/>
      <x v="4983"/>
      <x v="2029"/>
      <x v="2"/>
      <x v="4"/>
    </i>
    <i r="1">
      <x v="5237"/>
      <x v="4996"/>
      <x v="5299"/>
      <x v="2"/>
      <x/>
      <x v="1"/>
      <x v="4"/>
      <x v="5"/>
      <x v="6"/>
      <x v="4989"/>
      <x v="1187"/>
      <x v="2"/>
      <x v="4"/>
    </i>
    <i r="1">
      <x v="5246"/>
      <x v="5009"/>
      <x v="5308"/>
      <x v="35"/>
      <x/>
      <x v="1"/>
      <x v="2"/>
      <x v="5"/>
      <x v="9"/>
      <x v="5001"/>
      <x v="2159"/>
      <x v="2"/>
      <x v="1"/>
    </i>
    <i r="1">
      <x v="5250"/>
      <x v="5034"/>
      <x v="5313"/>
      <x v="42"/>
      <x/>
      <x v="1"/>
      <x v="5"/>
      <x v="3"/>
      <x v="6"/>
      <x v="5026"/>
      <x v="942"/>
      <x v="2"/>
      <x v="1"/>
    </i>
    <i r="1">
      <x v="5253"/>
      <x v="5037"/>
      <x v="5316"/>
      <x v="64"/>
      <x/>
      <x v="1"/>
      <x v="4"/>
      <x v="5"/>
      <x v="6"/>
      <x v="5029"/>
      <x v="2073"/>
      <x v="2"/>
      <x v="4"/>
    </i>
    <i r="1">
      <x v="5254"/>
      <x v="5038"/>
      <x v="5317"/>
      <x v="63"/>
      <x v="1"/>
      <x v="1"/>
      <x v="4"/>
      <x v="5"/>
      <x v="3"/>
      <x v="5030"/>
      <x v="534"/>
      <x v="2"/>
      <x v="4"/>
    </i>
    <i r="1">
      <x v="5255"/>
      <x v="5039"/>
      <x v="5318"/>
      <x v="63"/>
      <x v="1"/>
      <x v="1"/>
      <x v="4"/>
      <x v="5"/>
      <x v="3"/>
      <x v="5031"/>
      <x v="655"/>
      <x v="2"/>
      <x v="4"/>
    </i>
    <i r="1">
      <x v="5259"/>
      <x v="5043"/>
      <x v="5322"/>
      <x v="64"/>
      <x v="1"/>
      <x v="1"/>
      <x v="4"/>
      <x v="5"/>
      <x v="3"/>
      <x v="5035"/>
      <x v="2759"/>
      <x v="2"/>
      <x v="4"/>
    </i>
    <i r="1">
      <x v="5261"/>
      <x v="5045"/>
      <x v="5324"/>
      <x v="57"/>
      <x/>
      <x v="1"/>
      <x v="4"/>
      <x v="5"/>
      <x v="6"/>
      <x v="5037"/>
      <x v="1397"/>
      <x v="2"/>
      <x v="4"/>
    </i>
    <i r="1">
      <x v="5262"/>
      <x v="5046"/>
      <x v="5325"/>
      <x v="56"/>
      <x/>
      <x v="1"/>
      <x v="4"/>
      <x v="5"/>
      <x v="6"/>
      <x v="5038"/>
      <x v="675"/>
      <x v="2"/>
      <x v="4"/>
    </i>
    <i r="1">
      <x v="5264"/>
      <x v="5048"/>
      <x v="5327"/>
      <x v="53"/>
      <x/>
      <x v="1"/>
      <x v="4"/>
      <x v="5"/>
      <x v="6"/>
      <x v="5040"/>
      <x v="3630"/>
      <x v="2"/>
      <x v="4"/>
    </i>
    <i r="1">
      <x v="5265"/>
      <x v="5049"/>
      <x v="5328"/>
      <x v="53"/>
      <x/>
      <x v="1"/>
      <x v="4"/>
      <x v="5"/>
      <x v="6"/>
      <x v="5041"/>
      <x v="70"/>
      <x v="2"/>
      <x v="4"/>
    </i>
    <i r="1">
      <x v="5266"/>
      <x v="5050"/>
      <x v="5329"/>
      <x v="57"/>
      <x/>
      <x v="1"/>
      <x v="4"/>
      <x v="5"/>
      <x v="6"/>
      <x v="5042"/>
      <x v="4776"/>
      <x v="2"/>
      <x v="4"/>
    </i>
    <i r="1">
      <x v="5268"/>
      <x v="5052"/>
      <x v="5331"/>
      <x v="57"/>
      <x/>
      <x v="1"/>
      <x v="4"/>
      <x v="5"/>
      <x v="6"/>
      <x v="5044"/>
      <x v="4607"/>
      <x v="2"/>
      <x v="4"/>
    </i>
    <i r="1">
      <x v="5273"/>
      <x v="5057"/>
      <x v="5335"/>
      <x v="72"/>
      <x/>
      <x v="1"/>
      <x v="4"/>
      <x v="5"/>
      <x v="6"/>
      <x v="5049"/>
      <x v="3442"/>
      <x v="2"/>
      <x v="4"/>
    </i>
    <i r="1">
      <x v="5356"/>
      <x v="5139"/>
      <x v="5416"/>
      <x v="5"/>
      <x v="1"/>
      <x v="1"/>
      <x v="6"/>
      <x v="2"/>
      <x v="5"/>
      <x v="5131"/>
      <x v="6450"/>
      <x v="2"/>
      <x/>
    </i>
    <i r="1">
      <x v="5361"/>
      <x v="5144"/>
      <x v="5421"/>
      <x v="5"/>
      <x v="1"/>
      <x v="1"/>
      <x v="6"/>
      <x v="2"/>
      <x v="5"/>
      <x v="5136"/>
      <x v="1656"/>
      <x v="2"/>
      <x/>
    </i>
    <i r="1">
      <x v="5369"/>
      <x v="5152"/>
      <x v="5429"/>
      <x v="5"/>
      <x v="1"/>
      <x v="1"/>
      <x v="6"/>
      <x v="2"/>
      <x v="5"/>
      <x v="5144"/>
      <x v="7259"/>
      <x v="2"/>
      <x/>
    </i>
    <i r="1">
      <x v="5447"/>
      <x v="5230"/>
      <x v="5499"/>
      <x v="45"/>
      <x/>
      <x v="1"/>
      <x v="8"/>
      <x v="5"/>
      <x v="4"/>
      <x v="5222"/>
      <x v="4379"/>
      <x v="2"/>
      <x v="1"/>
    </i>
    <i r="1">
      <x v="5459"/>
      <x v="5259"/>
      <x v="5512"/>
      <x v="83"/>
      <x v="1"/>
      <x v="1"/>
      <x v="4"/>
      <x v="5"/>
      <x v="3"/>
      <x v="5250"/>
      <x v="2181"/>
      <x v="2"/>
      <x v="5"/>
    </i>
    <i r="1">
      <x v="5467"/>
      <x v="5267"/>
      <x v="5520"/>
      <x v="87"/>
      <x/>
      <x v="1"/>
      <x v="4"/>
      <x v="5"/>
      <x v="6"/>
      <x v="5258"/>
      <x v="3162"/>
      <x v="2"/>
      <x v="5"/>
    </i>
    <i r="1">
      <x v="5468"/>
      <x v="5268"/>
      <x v="5521"/>
      <x v="83"/>
      <x v="1"/>
      <x v="1"/>
      <x v="4"/>
      <x v="5"/>
      <x v="3"/>
      <x v="5259"/>
      <x v="4696"/>
      <x v="2"/>
      <x v="5"/>
    </i>
    <i r="1">
      <x v="5540"/>
      <x v="5339"/>
      <x v="5586"/>
      <x v="5"/>
      <x v="1"/>
      <x v="1"/>
      <x v="6"/>
      <x v="2"/>
      <x v="5"/>
      <x v="5331"/>
      <x v="2054"/>
      <x v="2"/>
      <x/>
    </i>
    <i r="1">
      <x v="5555"/>
      <x v="5353"/>
      <x v="5600"/>
      <x v="5"/>
      <x v="1"/>
      <x v="1"/>
      <x v="6"/>
      <x v="2"/>
      <x v="5"/>
      <x v="5346"/>
      <x v="7850"/>
      <x v="2"/>
      <x/>
    </i>
    <i r="1">
      <x v="5606"/>
      <x v="5399"/>
      <x v="2482"/>
      <x v="87"/>
      <x v="1"/>
      <x v="1"/>
      <x v="8"/>
      <x v="4"/>
      <x v="2"/>
      <x v="5395"/>
      <x v="7842"/>
      <x v="2"/>
      <x v="5"/>
    </i>
    <i r="1">
      <x v="5607"/>
      <x v="5400"/>
      <x v="5657"/>
      <x v="87"/>
      <x v="1"/>
      <x v="1"/>
      <x v="8"/>
      <x v="4"/>
      <x v="2"/>
      <x v="5396"/>
      <x v="7842"/>
      <x v="2"/>
      <x v="5"/>
    </i>
    <i r="1">
      <x v="5608"/>
      <x v="5401"/>
      <x v="5658"/>
      <x v="22"/>
      <x/>
      <x v="1"/>
      <x v="8"/>
      <x v="5"/>
      <x v="4"/>
      <x v="5397"/>
      <x v="2574"/>
      <x v="2"/>
      <x v="2"/>
    </i>
    <i r="1">
      <x v="5621"/>
      <x v="5414"/>
      <x v="5671"/>
      <x v="83"/>
      <x v="1"/>
      <x v="1"/>
      <x v="8"/>
      <x v="5"/>
      <x v="2"/>
      <x v="5410"/>
      <x v="1529"/>
      <x v="2"/>
      <x v="5"/>
    </i>
    <i r="1">
      <x v="5631"/>
      <x v="5424"/>
      <x v="5680"/>
      <x v="83"/>
      <x v="1"/>
      <x v="1"/>
      <x v="8"/>
      <x v="5"/>
      <x v="2"/>
      <x v="5420"/>
      <x v="1228"/>
      <x v="2"/>
      <x v="5"/>
    </i>
    <i r="1">
      <x v="5642"/>
      <x v="5435"/>
      <x v="5691"/>
      <x v="83"/>
      <x v="1"/>
      <x v="1"/>
      <x v="8"/>
      <x v="5"/>
      <x v="2"/>
      <x v="5431"/>
      <x v="2346"/>
      <x v="2"/>
      <x v="5"/>
    </i>
    <i r="1">
      <x v="5672"/>
      <x v="5465"/>
      <x v="5721"/>
      <x v="87"/>
      <x v="1"/>
      <x v="1"/>
      <x v="8"/>
      <x v="5"/>
      <x v="2"/>
      <x v="5461"/>
      <x v="4703"/>
      <x v="2"/>
      <x v="5"/>
    </i>
    <i r="1">
      <x v="5730"/>
      <x v="5554"/>
      <x v="5785"/>
      <x v="64"/>
      <x v="1"/>
      <x v="1"/>
      <x v="5"/>
      <x v="3"/>
      <x v="3"/>
      <x v="5551"/>
      <x v="2759"/>
      <x v="2"/>
      <x v="4"/>
    </i>
    <i r="1">
      <x v="5814"/>
      <x v="5634"/>
      <x v="5868"/>
      <x v="56"/>
      <x v="1"/>
      <x v="1"/>
      <x v="4"/>
      <x v="5"/>
      <x v="3"/>
      <x v="5631"/>
      <x v="7855"/>
      <x v="2"/>
      <x v="4"/>
    </i>
    <i r="1">
      <x v="5841"/>
      <x v="5660"/>
      <x v="2673"/>
      <x v="87"/>
      <x v="1"/>
      <x v="1"/>
      <x v="8"/>
      <x v="4"/>
      <x v="2"/>
      <x v="5658"/>
      <x v="61"/>
      <x v="2"/>
      <x v="5"/>
    </i>
    <i r="1">
      <x v="5847"/>
      <x v="5666"/>
      <x v="1990"/>
      <x v="87"/>
      <x v="1"/>
      <x v="1"/>
      <x v="8"/>
      <x v="4"/>
      <x v="2"/>
      <x v="5664"/>
      <x v="61"/>
      <x v="2"/>
      <x v="5"/>
    </i>
    <i r="1">
      <x v="5851"/>
      <x v="5670"/>
      <x v="5902"/>
      <x v="56"/>
      <x v="1"/>
      <x v="1"/>
      <x v="4"/>
      <x v="5"/>
      <x v="3"/>
      <x v="5668"/>
      <x v="2626"/>
      <x v="2"/>
      <x v="4"/>
    </i>
    <i r="1">
      <x v="5953"/>
      <x v="5774"/>
      <x v="5994"/>
      <x v="4"/>
      <x v="1"/>
      <x v="1"/>
      <x v="3"/>
      <x v="5"/>
      <x v="3"/>
      <x v="5772"/>
      <x v="7853"/>
      <x v="2"/>
      <x/>
    </i>
    <i r="1">
      <x v="5955"/>
      <x v="5776"/>
      <x v="7869"/>
      <x v="5"/>
      <x v="1"/>
      <x v="1"/>
      <x v="4"/>
      <x v="5"/>
      <x v="3"/>
      <x v="5774"/>
      <x v="6753"/>
      <x v="2"/>
      <x/>
    </i>
    <i r="1">
      <x v="5960"/>
      <x v="5780"/>
      <x v="6001"/>
      <x v="5"/>
      <x v="1"/>
      <x v="1"/>
      <x v="4"/>
      <x v="5"/>
      <x v="3"/>
      <x v="5778"/>
      <x v="4418"/>
      <x v="2"/>
      <x/>
    </i>
    <i r="1">
      <x v="5961"/>
      <x v="5781"/>
      <x v="6002"/>
      <x v="5"/>
      <x v="1"/>
      <x v="1"/>
      <x v="4"/>
      <x v="5"/>
      <x v="3"/>
      <x v="5779"/>
      <x v="6393"/>
      <x v="2"/>
      <x/>
    </i>
    <i r="1">
      <x v="5963"/>
      <x v="5783"/>
      <x v="6004"/>
      <x v="5"/>
      <x v="1"/>
      <x v="1"/>
      <x v="4"/>
      <x v="5"/>
      <x v="3"/>
      <x v="5781"/>
      <x v="7197"/>
      <x v="2"/>
      <x/>
    </i>
    <i r="1">
      <x v="5969"/>
      <x v="5789"/>
      <x v="6010"/>
      <x v="5"/>
      <x v="1"/>
      <x v="1"/>
      <x v="4"/>
      <x v="5"/>
      <x v="3"/>
      <x v="5787"/>
      <x v="7274"/>
      <x v="2"/>
      <x/>
    </i>
    <i r="1">
      <x v="5971"/>
      <x v="5791"/>
      <x v="6012"/>
      <x v="4"/>
      <x v="1"/>
      <x v="1"/>
      <x v="4"/>
      <x v="5"/>
      <x v="3"/>
      <x v="5789"/>
      <x v="5047"/>
      <x v="2"/>
      <x/>
    </i>
    <i r="1">
      <x v="5980"/>
      <x v="5800"/>
      <x v="6021"/>
      <x/>
      <x v="1"/>
      <x v="1"/>
      <x v="4"/>
      <x v="5"/>
      <x v="3"/>
      <x v="5798"/>
      <x v="4784"/>
      <x v="2"/>
      <x/>
    </i>
    <i r="1">
      <x v="5983"/>
      <x v="5803"/>
      <x v="6024"/>
      <x v="4"/>
      <x v="1"/>
      <x v="1"/>
      <x v="4"/>
      <x v="5"/>
      <x v="3"/>
      <x v="5801"/>
      <x v="6408"/>
      <x v="2"/>
      <x/>
    </i>
    <i r="1">
      <x v="5985"/>
      <x v="5805"/>
      <x v="6026"/>
      <x v="1"/>
      <x v="1"/>
      <x v="1"/>
      <x v="4"/>
      <x v="5"/>
      <x v="3"/>
      <x v="5803"/>
      <x v="3310"/>
      <x v="2"/>
      <x/>
    </i>
    <i r="1">
      <x v="5991"/>
      <x v="5811"/>
      <x v="6032"/>
      <x v="5"/>
      <x v="1"/>
      <x v="1"/>
      <x v="4"/>
      <x v="5"/>
      <x v="3"/>
      <x v="5809"/>
      <x v="602"/>
      <x v="2"/>
      <x/>
    </i>
    <i r="1">
      <x v="5992"/>
      <x v="5812"/>
      <x v="6033"/>
      <x v="5"/>
      <x v="1"/>
      <x v="1"/>
      <x v="5"/>
      <x v="3"/>
      <x v="3"/>
      <x v="5810"/>
      <x v="1853"/>
      <x v="2"/>
      <x/>
    </i>
    <i r="1">
      <x v="5994"/>
      <x v="5814"/>
      <x v="6035"/>
      <x v="5"/>
      <x v="1"/>
      <x v="1"/>
      <x v="4"/>
      <x v="5"/>
      <x v="3"/>
      <x v="5812"/>
      <x v="1395"/>
      <x v="2"/>
      <x/>
    </i>
    <i r="1">
      <x v="5999"/>
      <x v="5819"/>
      <x v="6040"/>
      <x v="5"/>
      <x v="1"/>
      <x v="1"/>
      <x v="4"/>
      <x v="5"/>
      <x v="3"/>
      <x v="5817"/>
      <x v="3902"/>
      <x v="2"/>
      <x/>
    </i>
    <i r="1">
      <x v="6000"/>
      <x v="5820"/>
      <x v="6041"/>
      <x v="5"/>
      <x v="1"/>
      <x v="1"/>
      <x v="4"/>
      <x v="5"/>
      <x v="3"/>
      <x v="5818"/>
      <x v="5038"/>
      <x v="2"/>
      <x/>
    </i>
    <i r="1">
      <x v="6032"/>
      <x v="5852"/>
      <x v="6072"/>
      <x v="3"/>
      <x v="1"/>
      <x v="1"/>
      <x v="2"/>
      <x v="5"/>
      <x v="3"/>
      <x v="5850"/>
      <x v="3499"/>
      <x v="2"/>
      <x/>
    </i>
    <i r="1">
      <x v="6041"/>
      <x v="5863"/>
      <x v="6081"/>
      <x v="5"/>
      <x v="1"/>
      <x v="1"/>
      <x v="2"/>
      <x v="5"/>
      <x v="3"/>
      <x v="5861"/>
      <x v="48"/>
      <x v="2"/>
      <x/>
    </i>
    <i r="1">
      <x v="6047"/>
      <x v="5877"/>
      <x v="2743"/>
      <x v="5"/>
      <x v="1"/>
      <x v="1"/>
      <x/>
      <x v="3"/>
      <x v="3"/>
      <x v="5875"/>
      <x v="7787"/>
      <x v="2"/>
      <x/>
    </i>
    <i r="1">
      <x v="6048"/>
      <x v="5878"/>
      <x v="6087"/>
      <x v="1"/>
      <x v="1"/>
      <x v="1"/>
      <x v="4"/>
      <x v="1"/>
      <x v="3"/>
      <x v="5876"/>
      <x v="7495"/>
      <x v="2"/>
      <x/>
    </i>
    <i r="1">
      <x v="6053"/>
      <x v="5887"/>
      <x v="6092"/>
      <x v="40"/>
      <x/>
      <x v="1"/>
      <x v="2"/>
      <x v="5"/>
      <x v="9"/>
      <x v="5885"/>
      <x v="7796"/>
      <x v="2"/>
      <x v="1"/>
    </i>
    <i r="1">
      <x v="6058"/>
      <x v="5894"/>
      <x v="6097"/>
      <x v="3"/>
      <x v="1"/>
      <x v="1"/>
      <x v="2"/>
      <x v="5"/>
      <x v="3"/>
      <x v="5892"/>
      <x v="1747"/>
      <x v="2"/>
      <x/>
    </i>
    <i r="1">
      <x v="6110"/>
      <x v="5970"/>
      <x v="6148"/>
      <x v="86"/>
      <x v="1"/>
      <x v="1"/>
      <x v="5"/>
      <x v="3"/>
      <x v="3"/>
      <x v="5969"/>
      <x v="2064"/>
      <x v="2"/>
      <x v="5"/>
    </i>
    <i r="1">
      <x v="6111"/>
      <x v="5971"/>
      <x v="4700"/>
      <x v="6"/>
      <x v="1"/>
      <x v="1"/>
      <x/>
      <x v="3"/>
      <x v="3"/>
      <x v="5970"/>
      <x v="2886"/>
      <x v="2"/>
      <x/>
    </i>
    <i r="1">
      <x v="6112"/>
      <x v="5972"/>
      <x v="6149"/>
      <x v="86"/>
      <x v="1"/>
      <x v="1"/>
      <x v="5"/>
      <x v="3"/>
      <x v="3"/>
      <x v="5971"/>
      <x v="4270"/>
      <x v="2"/>
      <x v="5"/>
    </i>
    <i r="1">
      <x v="6119"/>
      <x v="5979"/>
      <x v="7871"/>
      <x v="5"/>
      <x v="1"/>
      <x v="1"/>
      <x v="4"/>
      <x v="5"/>
      <x v="3"/>
      <x v="5978"/>
      <x v="5617"/>
      <x v="2"/>
      <x/>
    </i>
    <i r="1">
      <x v="6120"/>
      <x v="5980"/>
      <x v="6157"/>
      <x v="5"/>
      <x v="1"/>
      <x v="1"/>
      <x v="4"/>
      <x v="5"/>
      <x v="3"/>
      <x v="5979"/>
      <x v="4214"/>
      <x v="2"/>
      <x/>
    </i>
    <i r="1">
      <x v="6125"/>
      <x v="5985"/>
      <x v="6162"/>
      <x v="5"/>
      <x v="1"/>
      <x v="1"/>
      <x v="5"/>
      <x v="3"/>
      <x v="3"/>
      <x v="5984"/>
      <x v="4038"/>
      <x v="2"/>
      <x/>
    </i>
    <i r="1">
      <x v="6127"/>
      <x v="5987"/>
      <x v="6164"/>
      <x v="5"/>
      <x v="1"/>
      <x v="1"/>
      <x v="3"/>
      <x v="5"/>
      <x v="3"/>
      <x v="5986"/>
      <x v="5229"/>
      <x v="2"/>
      <x/>
    </i>
    <i r="1">
      <x v="6131"/>
      <x v="5991"/>
      <x v="6168"/>
      <x v="83"/>
      <x v="1"/>
      <x v="1"/>
      <x v="4"/>
      <x v="5"/>
      <x v="3"/>
      <x v="5990"/>
      <x v="4069"/>
      <x v="2"/>
      <x v="5"/>
    </i>
    <i r="1">
      <x v="6133"/>
      <x v="5993"/>
      <x v="6170"/>
      <x v="5"/>
      <x v="1"/>
      <x v="1"/>
      <x v="4"/>
      <x v="5"/>
      <x v="3"/>
      <x v="5992"/>
      <x v="3583"/>
      <x v="2"/>
      <x/>
    </i>
    <i r="1">
      <x v="6142"/>
      <x v="6001"/>
      <x v="6176"/>
      <x v="5"/>
      <x v="1"/>
      <x v="1"/>
      <x v="4"/>
      <x v="5"/>
      <x v="3"/>
      <x v="6001"/>
      <x v="5128"/>
      <x v="2"/>
      <x/>
    </i>
    <i r="1">
      <x v="6144"/>
      <x v="6003"/>
      <x v="6178"/>
      <x v="6"/>
      <x v="1"/>
      <x v="1"/>
      <x v="4"/>
      <x v="5"/>
      <x v="3"/>
      <x v="6003"/>
      <x v="5128"/>
      <x v="2"/>
      <x/>
    </i>
    <i r="1">
      <x v="6291"/>
      <x v="7556"/>
      <x v="6321"/>
      <x v="5"/>
      <x v="1"/>
      <x v="1"/>
      <x v="1"/>
      <x/>
      <x v="1"/>
      <x v="7555"/>
      <x v="3468"/>
      <x v="2"/>
      <x/>
    </i>
    <i r="1">
      <x v="6311"/>
      <x v="6192"/>
      <x v="6341"/>
      <x v="56"/>
      <x v="1"/>
      <x v="1"/>
      <x v="5"/>
      <x v="3"/>
      <x v="3"/>
      <x v="6190"/>
      <x v="599"/>
      <x v="2"/>
      <x v="4"/>
    </i>
    <i r="1">
      <x v="6329"/>
      <x v="6210"/>
      <x v="6359"/>
      <x v="1"/>
      <x v="1"/>
      <x v="1"/>
      <x v="4"/>
      <x v="5"/>
      <x v="3"/>
      <x v="6208"/>
      <x v="4503"/>
      <x v="2"/>
      <x/>
    </i>
    <i r="1">
      <x v="6331"/>
      <x v="6212"/>
      <x v="6361"/>
      <x v="3"/>
      <x v="1"/>
      <x v="1"/>
      <x v="4"/>
      <x v="5"/>
      <x v="3"/>
      <x v="6210"/>
      <x v="1926"/>
      <x v="2"/>
      <x/>
    </i>
    <i r="1">
      <x v="6339"/>
      <x v="6226"/>
      <x v="6369"/>
      <x v="5"/>
      <x v="1"/>
      <x v="1"/>
      <x v="4"/>
      <x v="5"/>
      <x v="3"/>
      <x v="6224"/>
      <x v="1841"/>
      <x v="2"/>
      <x/>
    </i>
    <i r="1">
      <x v="6342"/>
      <x v="6229"/>
      <x v="6372"/>
      <x v="5"/>
      <x v="1"/>
      <x v="1"/>
      <x v="4"/>
      <x v="5"/>
      <x v="3"/>
      <x v="6227"/>
      <x v="1738"/>
      <x v="2"/>
      <x/>
    </i>
    <i r="1">
      <x v="6343"/>
      <x v="6230"/>
      <x v="6373"/>
      <x v="5"/>
      <x v="1"/>
      <x v="1"/>
      <x v="4"/>
      <x v="5"/>
      <x v="3"/>
      <x v="6228"/>
      <x v="1543"/>
      <x v="2"/>
      <x/>
    </i>
    <i r="1">
      <x v="6347"/>
      <x v="6234"/>
      <x v="6377"/>
      <x v="5"/>
      <x v="1"/>
      <x v="1"/>
      <x v="4"/>
      <x v="5"/>
      <x v="3"/>
      <x v="6232"/>
      <x v="2393"/>
      <x v="2"/>
      <x/>
    </i>
    <i r="1">
      <x v="6352"/>
      <x v="6239"/>
      <x v="6382"/>
      <x v="6"/>
      <x v="1"/>
      <x v="1"/>
      <x v="4"/>
      <x v="5"/>
      <x v="3"/>
      <x v="6237"/>
      <x v="5636"/>
      <x v="2"/>
      <x/>
    </i>
    <i r="1">
      <x v="6353"/>
      <x v="6240"/>
      <x v="6383"/>
      <x v="5"/>
      <x v="1"/>
      <x v="1"/>
      <x v="4"/>
      <x v="5"/>
      <x v="3"/>
      <x v="6238"/>
      <x v="3954"/>
      <x v="2"/>
      <x/>
    </i>
    <i r="1">
      <x v="6357"/>
      <x v="6244"/>
      <x v="6387"/>
      <x v="5"/>
      <x v="1"/>
      <x v="1"/>
      <x v="4"/>
      <x v="5"/>
      <x v="3"/>
      <x v="6242"/>
      <x v="601"/>
      <x v="2"/>
      <x/>
    </i>
    <i r="1">
      <x v="6406"/>
      <x v="6296"/>
      <x v="6433"/>
      <x v="5"/>
      <x v="1"/>
      <x v="1"/>
      <x v="8"/>
      <x v="5"/>
      <x v="2"/>
      <x v="6294"/>
      <x v="3842"/>
      <x v="2"/>
      <x/>
    </i>
    <i r="1">
      <x v="6407"/>
      <x v="6302"/>
      <x v="6434"/>
      <x v="1"/>
      <x v="1"/>
      <x v="1"/>
      <x v="8"/>
      <x v="4"/>
      <x v="2"/>
      <x v="6300"/>
      <x v="6430"/>
      <x v="2"/>
      <x/>
    </i>
    <i r="1">
      <x v="6432"/>
      <x v="6345"/>
      <x v="6461"/>
      <x v="5"/>
      <x v="1"/>
      <x v="1"/>
      <x v="8"/>
      <x v="5"/>
      <x v="2"/>
      <x v="6343"/>
      <x v="6754"/>
      <x v="2"/>
      <x/>
    </i>
    <i r="1">
      <x v="6434"/>
      <x v="6347"/>
      <x v="6463"/>
      <x v="5"/>
      <x v="1"/>
      <x v="1"/>
      <x v="8"/>
      <x v="5"/>
      <x v="2"/>
      <x v="6345"/>
      <x v="7161"/>
      <x v="2"/>
      <x/>
    </i>
    <i r="1">
      <x v="6451"/>
      <x v="6364"/>
      <x v="6480"/>
      <x v="5"/>
      <x v="1"/>
      <x v="1"/>
      <x v="8"/>
      <x v="5"/>
      <x v="2"/>
      <x v="6362"/>
      <x v="14"/>
      <x v="2"/>
      <x/>
    </i>
    <i r="1">
      <x v="6452"/>
      <x v="6365"/>
      <x v="6481"/>
      <x v="5"/>
      <x v="1"/>
      <x v="1"/>
      <x v="8"/>
      <x v="5"/>
      <x v="2"/>
      <x v="6363"/>
      <x v="2458"/>
      <x v="2"/>
      <x/>
    </i>
    <i r="1">
      <x v="6473"/>
      <x v="6386"/>
      <x v="6497"/>
      <x v="5"/>
      <x v="1"/>
      <x v="1"/>
      <x v="8"/>
      <x v="5"/>
      <x v="2"/>
      <x v="6384"/>
      <x v="7303"/>
      <x v="2"/>
      <x/>
    </i>
    <i r="1">
      <x v="6476"/>
      <x v="6389"/>
      <x v="6500"/>
      <x v="5"/>
      <x v="1"/>
      <x v="1"/>
      <x v="8"/>
      <x v="5"/>
      <x v="2"/>
      <x v="6387"/>
      <x v="454"/>
      <x v="2"/>
      <x/>
    </i>
    <i r="1">
      <x v="6477"/>
      <x v="6390"/>
      <x v="6501"/>
      <x v="5"/>
      <x v="1"/>
      <x v="1"/>
      <x v="8"/>
      <x v="5"/>
      <x v="2"/>
      <x v="6388"/>
      <x v="7874"/>
      <x v="2"/>
      <x/>
    </i>
    <i r="1">
      <x v="6481"/>
      <x v="6394"/>
      <x v="6505"/>
      <x v="5"/>
      <x v="1"/>
      <x v="1"/>
      <x v="8"/>
      <x v="5"/>
      <x v="2"/>
      <x v="6392"/>
      <x v="18"/>
      <x v="2"/>
      <x/>
    </i>
    <i r="1">
      <x v="6491"/>
      <x v="6404"/>
      <x v="6516"/>
      <x v="5"/>
      <x v="1"/>
      <x v="1"/>
      <x/>
      <x v="3"/>
      <x v="3"/>
      <x v="6401"/>
      <x v="1662"/>
      <x v="2"/>
      <x/>
    </i>
    <i r="1">
      <x v="6492"/>
      <x v="6405"/>
      <x v="6517"/>
      <x v="5"/>
      <x v="1"/>
      <x v="1"/>
      <x/>
      <x v="3"/>
      <x v="3"/>
      <x v="6402"/>
      <x v="1169"/>
      <x v="2"/>
      <x/>
    </i>
    <i r="1">
      <x v="6496"/>
      <x v="6421"/>
      <x v="6527"/>
      <x v="5"/>
      <x v="1"/>
      <x v="1"/>
      <x v="4"/>
      <x v="5"/>
      <x v="3"/>
      <x v="6418"/>
      <x v="3226"/>
      <x v="2"/>
      <x/>
    </i>
    <i r="1">
      <x v="6497"/>
      <x v="6422"/>
      <x v="6528"/>
      <x v="5"/>
      <x v="1"/>
      <x v="1"/>
      <x v="5"/>
      <x v="3"/>
      <x v="3"/>
      <x v="6419"/>
      <x v="2054"/>
      <x v="2"/>
      <x/>
    </i>
    <i r="1">
      <x v="6547"/>
      <x v="6468"/>
      <x v="6578"/>
      <x v="5"/>
      <x v="1"/>
      <x v="1"/>
      <x v="8"/>
      <x v="5"/>
      <x v="2"/>
      <x v="6466"/>
      <x v="2062"/>
      <x v="2"/>
      <x/>
    </i>
    <i r="1">
      <x v="6558"/>
      <x v="6479"/>
      <x v="6588"/>
      <x v="3"/>
      <x v="1"/>
      <x v="1"/>
      <x v="8"/>
      <x v="5"/>
      <x v="2"/>
      <x v="6477"/>
      <x v="6744"/>
      <x v="2"/>
      <x/>
    </i>
    <i r="1">
      <x v="6585"/>
      <x v="6506"/>
      <x v="6612"/>
      <x v="5"/>
      <x v="1"/>
      <x v="1"/>
      <x v="8"/>
      <x v="5"/>
      <x v="2"/>
      <x v="6504"/>
      <x v="2927"/>
      <x v="2"/>
      <x/>
    </i>
    <i r="1">
      <x v="6622"/>
      <x v="6528"/>
      <x v="6647"/>
      <x v="5"/>
      <x v="1"/>
      <x v="1"/>
      <x v="8"/>
      <x v="5"/>
      <x v="2"/>
      <x v="6526"/>
      <x v="5243"/>
      <x v="2"/>
      <x/>
    </i>
    <i r="1">
      <x v="6644"/>
      <x v="6548"/>
      <x v="6669"/>
      <x v="68"/>
      <x v="1"/>
      <x v="1"/>
      <x v="4"/>
      <x v="5"/>
      <x v="3"/>
      <x v="6546"/>
      <x v="1394"/>
      <x v="2"/>
      <x v="4"/>
    </i>
    <i r="1">
      <x v="6651"/>
      <x v="6555"/>
      <x v="6675"/>
      <x v="68"/>
      <x v="1"/>
      <x v="1"/>
      <x v="4"/>
      <x v="5"/>
      <x v="3"/>
      <x v="6553"/>
      <x v="2029"/>
      <x v="2"/>
      <x v="4"/>
    </i>
    <i r="1">
      <x v="6656"/>
      <x v="6560"/>
      <x v="6680"/>
      <x v="68"/>
      <x v="1"/>
      <x v="1"/>
      <x v="4"/>
      <x v="5"/>
      <x v="3"/>
      <x v="6558"/>
      <x v="3955"/>
      <x v="2"/>
      <x v="4"/>
    </i>
    <i r="1">
      <x v="6711"/>
      <x v="6615"/>
      <x v="6735"/>
      <x v="5"/>
      <x v="1"/>
      <x v="1"/>
      <x v="8"/>
      <x v="5"/>
      <x v="2"/>
      <x v="6613"/>
      <x v="2430"/>
      <x v="2"/>
      <x/>
    </i>
    <i r="1">
      <x v="6714"/>
      <x v="6618"/>
      <x v="6738"/>
      <x v="5"/>
      <x v="1"/>
      <x v="1"/>
      <x v="8"/>
      <x v="5"/>
      <x v="2"/>
      <x v="6616"/>
      <x v="4016"/>
      <x v="2"/>
      <x/>
    </i>
    <i r="1">
      <x v="6718"/>
      <x v="6622"/>
      <x v="6741"/>
      <x v="5"/>
      <x v="1"/>
      <x v="1"/>
      <x v="8"/>
      <x v="5"/>
      <x v="2"/>
      <x v="6620"/>
      <x v="7880"/>
      <x v="2"/>
      <x/>
    </i>
    <i r="1">
      <x v="6726"/>
      <x v="6630"/>
      <x v="6749"/>
      <x v="5"/>
      <x v="1"/>
      <x v="1"/>
      <x v="8"/>
      <x v="5"/>
      <x v="2"/>
      <x v="6628"/>
      <x v="2536"/>
      <x v="2"/>
      <x/>
    </i>
    <i r="1">
      <x v="6732"/>
      <x v="6636"/>
      <x v="6754"/>
      <x v="5"/>
      <x v="1"/>
      <x v="1"/>
      <x v="8"/>
      <x v="5"/>
      <x v="2"/>
      <x v="6634"/>
      <x v="4756"/>
      <x v="2"/>
      <x/>
    </i>
    <i r="1">
      <x v="6739"/>
      <x v="6643"/>
      <x v="6761"/>
      <x v="5"/>
      <x v="1"/>
      <x v="1"/>
      <x v="8"/>
      <x v="5"/>
      <x v="2"/>
      <x v="6641"/>
      <x v="6774"/>
      <x v="2"/>
      <x/>
    </i>
    <i r="1">
      <x v="6741"/>
      <x v="6645"/>
      <x v="6763"/>
      <x v="5"/>
      <x v="1"/>
      <x v="1"/>
      <x v="8"/>
      <x v="5"/>
      <x v="2"/>
      <x v="6643"/>
      <x v="4443"/>
      <x v="2"/>
      <x/>
    </i>
    <i r="1">
      <x v="6744"/>
      <x v="6648"/>
      <x v="6766"/>
      <x v="5"/>
      <x v="1"/>
      <x v="1"/>
      <x v="8"/>
      <x v="5"/>
      <x v="2"/>
      <x v="6646"/>
      <x v="7889"/>
      <x v="2"/>
      <x/>
    </i>
    <i r="1">
      <x v="6746"/>
      <x v="6650"/>
      <x v="6768"/>
      <x v="3"/>
      <x v="1"/>
      <x v="1"/>
      <x v="8"/>
      <x v="5"/>
      <x v="2"/>
      <x v="6648"/>
      <x v="7891"/>
      <x v="2"/>
      <x/>
    </i>
    <i r="1">
      <x v="6759"/>
      <x v="6702"/>
      <x v="4752"/>
      <x v="76"/>
      <x/>
      <x v="1"/>
      <x v="1"/>
      <x/>
      <x v="1"/>
      <x v="6700"/>
      <x v="5892"/>
      <x v="2"/>
      <x v="5"/>
    </i>
    <i r="1">
      <x v="6761"/>
      <x v="6704"/>
      <x v="6788"/>
      <x v="5"/>
      <x v="1"/>
      <x v="1"/>
      <x v="1"/>
      <x/>
      <x v="1"/>
      <x v="6702"/>
      <x v="7894"/>
      <x v="2"/>
      <x/>
    </i>
    <i r="1">
      <x v="6764"/>
      <x v="6707"/>
      <x v="6790"/>
      <x v="5"/>
      <x v="1"/>
      <x v="1"/>
      <x v="8"/>
      <x v="5"/>
      <x v="2"/>
      <x v="6705"/>
      <x v="2607"/>
      <x v="2"/>
      <x/>
    </i>
    <i r="1">
      <x v="6765"/>
      <x v="6708"/>
      <x v="6791"/>
      <x v="1"/>
      <x v="1"/>
      <x v="1"/>
      <x v="1"/>
      <x/>
      <x v="1"/>
      <x v="6706"/>
      <x v="2426"/>
      <x v="2"/>
      <x/>
    </i>
    <i r="1">
      <x v="6766"/>
      <x v="6709"/>
      <x v="6792"/>
      <x v="53"/>
      <x/>
      <x v="1"/>
      <x v="1"/>
      <x/>
      <x v="1"/>
      <x v="6707"/>
      <x v="4293"/>
      <x v="2"/>
      <x v="4"/>
    </i>
    <i r="1">
      <x v="6767"/>
      <x v="6710"/>
      <x v="6793"/>
      <x v="5"/>
      <x v="1"/>
      <x v="1"/>
      <x v="8"/>
      <x v="5"/>
      <x v="2"/>
      <x v="6708"/>
      <x v="6037"/>
      <x v="2"/>
      <x/>
    </i>
    <i r="1">
      <x v="6768"/>
      <x v="6711"/>
      <x v="6794"/>
      <x v="5"/>
      <x v="1"/>
      <x v="1"/>
      <x v="8"/>
      <x v="5"/>
      <x v="2"/>
      <x v="6709"/>
      <x v="7895"/>
      <x v="2"/>
      <x/>
    </i>
    <i r="1">
      <x v="6769"/>
      <x v="6712"/>
      <x v="6795"/>
      <x v="5"/>
      <x v="1"/>
      <x v="1"/>
      <x v="8"/>
      <x v="5"/>
      <x v="2"/>
      <x v="6710"/>
      <x v="3783"/>
      <x v="2"/>
      <x/>
    </i>
    <i r="1">
      <x v="6770"/>
      <x v="6713"/>
      <x v="6796"/>
      <x v="63"/>
      <x v="1"/>
      <x v="1"/>
      <x v="1"/>
      <x/>
      <x v="1"/>
      <x v="6711"/>
      <x v="2882"/>
      <x v="2"/>
      <x v="4"/>
    </i>
    <i r="1">
      <x v="6771"/>
      <x v="6714"/>
      <x v="6797"/>
      <x v="57"/>
      <x/>
      <x v="1"/>
      <x v="1"/>
      <x/>
      <x v="1"/>
      <x v="6712"/>
      <x v="7197"/>
      <x v="2"/>
      <x v="4"/>
    </i>
    <i r="1">
      <x v="6772"/>
      <x v="6715"/>
      <x v="6798"/>
      <x v="5"/>
      <x v="1"/>
      <x v="1"/>
      <x v="1"/>
      <x/>
      <x v="1"/>
      <x v="6713"/>
      <x v="3843"/>
      <x v="2"/>
      <x/>
    </i>
    <i r="1">
      <x v="6774"/>
      <x v="6717"/>
      <x v="6764"/>
      <x v="70"/>
      <x/>
      <x v="1"/>
      <x v="1"/>
      <x/>
      <x v="1"/>
      <x v="6715"/>
      <x v="1539"/>
      <x v="2"/>
      <x v="4"/>
    </i>
    <i r="1">
      <x v="6776"/>
      <x v="6719"/>
      <x v="6801"/>
      <x v="37"/>
      <x/>
      <x v="1"/>
      <x v="1"/>
      <x/>
      <x v="1"/>
      <x v="6717"/>
      <x v="1172"/>
      <x v="2"/>
      <x v="1"/>
    </i>
    <i r="1">
      <x v="6779"/>
      <x v="6722"/>
      <x v="6804"/>
      <x v="70"/>
      <x/>
      <x v="1"/>
      <x v="1"/>
      <x/>
      <x v="1"/>
      <x v="6720"/>
      <x v="2764"/>
      <x v="2"/>
      <x v="4"/>
    </i>
    <i r="1">
      <x v="6780"/>
      <x v="6723"/>
      <x v="6805"/>
      <x v="5"/>
      <x v="1"/>
      <x v="1"/>
      <x v="1"/>
      <x/>
      <x v="1"/>
      <x v="6721"/>
      <x v="6430"/>
      <x v="2"/>
      <x/>
    </i>
    <i r="1">
      <x v="6783"/>
      <x v="6726"/>
      <x v="6808"/>
      <x v="58"/>
      <x v="1"/>
      <x v="1"/>
      <x v="1"/>
      <x/>
      <x v="1"/>
      <x v="6724"/>
      <x v="4597"/>
      <x v="2"/>
      <x v="4"/>
    </i>
    <i r="1">
      <x v="6784"/>
      <x v="6727"/>
      <x v="6809"/>
      <x v="1"/>
      <x v="1"/>
      <x v="1"/>
      <x v="1"/>
      <x/>
      <x v="1"/>
      <x v="6725"/>
      <x v="7505"/>
      <x v="2"/>
      <x/>
    </i>
    <i r="1">
      <x v="6785"/>
      <x v="6728"/>
      <x v="6810"/>
      <x v="58"/>
      <x/>
      <x v="1"/>
      <x v="1"/>
      <x/>
      <x v="1"/>
      <x v="6726"/>
      <x v="2625"/>
      <x v="2"/>
      <x v="4"/>
    </i>
    <i r="1">
      <x v="6786"/>
      <x v="6729"/>
      <x v="6811"/>
      <x v="5"/>
      <x v="1"/>
      <x v="1"/>
      <x v="1"/>
      <x/>
      <x v="1"/>
      <x v="6727"/>
      <x v="4121"/>
      <x v="2"/>
      <x/>
    </i>
    <i r="1">
      <x v="6788"/>
      <x v="6731"/>
      <x v="6813"/>
      <x v="11"/>
      <x/>
      <x v="1"/>
      <x v="1"/>
      <x/>
      <x v="1"/>
      <x v="6729"/>
      <x v="1332"/>
      <x v="2"/>
      <x v="2"/>
    </i>
    <i r="1">
      <x v="6789"/>
      <x v="6732"/>
      <x v="6814"/>
      <x v="5"/>
      <x v="1"/>
      <x v="1"/>
      <x v="1"/>
      <x/>
      <x v="1"/>
      <x v="6730"/>
      <x v="804"/>
      <x v="2"/>
      <x/>
    </i>
    <i r="1">
      <x v="6793"/>
      <x v="6736"/>
      <x v="6818"/>
      <x v="66"/>
      <x/>
      <x v="1"/>
      <x v="1"/>
      <x/>
      <x v="1"/>
      <x v="6734"/>
      <x v="2458"/>
      <x v="2"/>
      <x v="4"/>
    </i>
    <i r="1">
      <x v="6794"/>
      <x v="6737"/>
      <x v="1108"/>
      <x v="56"/>
      <x/>
      <x v="1"/>
      <x v="1"/>
      <x/>
      <x v="1"/>
      <x v="6735"/>
      <x v="845"/>
      <x v="2"/>
      <x v="4"/>
    </i>
    <i r="1">
      <x v="6795"/>
      <x v="6738"/>
      <x v="6819"/>
      <x v="5"/>
      <x v="1"/>
      <x v="1"/>
      <x v="8"/>
      <x v="5"/>
      <x v="2"/>
      <x v="6736"/>
      <x v="1142"/>
      <x v="2"/>
      <x/>
    </i>
    <i r="1">
      <x v="6796"/>
      <x v="6739"/>
      <x v="6820"/>
      <x v="35"/>
      <x/>
      <x v="1"/>
      <x v="1"/>
      <x/>
      <x v="1"/>
      <x v="6737"/>
      <x v="4678"/>
      <x v="2"/>
      <x v="1"/>
    </i>
    <i r="1">
      <x v="6799"/>
      <x v="6742"/>
      <x v="6823"/>
      <x v="5"/>
      <x v="1"/>
      <x v="1"/>
      <x v="1"/>
      <x/>
      <x v="1"/>
      <x v="6740"/>
      <x v="1360"/>
      <x v="2"/>
      <x/>
    </i>
    <i r="1">
      <x v="6801"/>
      <x v="6744"/>
      <x v="6825"/>
      <x v="14"/>
      <x/>
      <x v="1"/>
      <x v="1"/>
      <x/>
      <x v="1"/>
      <x v="6742"/>
      <x v="3812"/>
      <x v="2"/>
      <x v="2"/>
    </i>
    <i r="1">
      <x v="6802"/>
      <x v="6745"/>
      <x v="6826"/>
      <x v="53"/>
      <x/>
      <x v="1"/>
      <x v="1"/>
      <x/>
      <x v="1"/>
      <x v="6743"/>
      <x v="2361"/>
      <x v="2"/>
      <x v="4"/>
    </i>
    <i r="1">
      <x v="6804"/>
      <x v="6747"/>
      <x v="6828"/>
      <x v="52"/>
      <x/>
      <x v="1"/>
      <x v="1"/>
      <x/>
      <x v="1"/>
      <x v="6745"/>
      <x v="4035"/>
      <x v="2"/>
      <x v="2"/>
    </i>
    <i r="1">
      <x v="6805"/>
      <x v="6748"/>
      <x v="6829"/>
      <x v="5"/>
      <x v="1"/>
      <x v="1"/>
      <x v="1"/>
      <x/>
      <x v="1"/>
      <x v="6746"/>
      <x v="16"/>
      <x v="2"/>
      <x/>
    </i>
    <i r="1">
      <x v="6807"/>
      <x v="6749"/>
      <x v="6829"/>
      <x v="5"/>
      <x v="1"/>
      <x v="1"/>
      <x v="1"/>
      <x/>
      <x v="1"/>
      <x v="6748"/>
      <x v="1339"/>
      <x v="2"/>
      <x/>
    </i>
    <i r="1">
      <x v="6808"/>
      <x v="6750"/>
      <x v="6831"/>
      <x v="22"/>
      <x v="1"/>
      <x v="1"/>
      <x v="1"/>
      <x/>
      <x v="1"/>
      <x v="6749"/>
      <x v="3127"/>
      <x v="2"/>
      <x v="2"/>
    </i>
    <i r="1">
      <x v="6812"/>
      <x v="6754"/>
      <x v="6835"/>
      <x v="5"/>
      <x v="1"/>
      <x v="1"/>
      <x v="8"/>
      <x v="5"/>
      <x v="2"/>
      <x v="6753"/>
      <x v="48"/>
      <x v="2"/>
      <x/>
    </i>
    <i r="1">
      <x v="6815"/>
      <x v="6757"/>
      <x v="6838"/>
      <x v="5"/>
      <x v="1"/>
      <x v="1"/>
      <x v="8"/>
      <x v="5"/>
      <x v="2"/>
      <x v="6756"/>
      <x v="488"/>
      <x v="2"/>
      <x/>
    </i>
    <i r="1">
      <x v="6816"/>
      <x v="6758"/>
      <x v="6839"/>
      <x v="82"/>
      <x/>
      <x v="1"/>
      <x v="1"/>
      <x/>
      <x v="1"/>
      <x v="6757"/>
      <x v="4296"/>
      <x v="2"/>
      <x v="5"/>
    </i>
    <i r="1">
      <x v="6819"/>
      <x v="6761"/>
      <x v="6842"/>
      <x v="56"/>
      <x/>
      <x v="1"/>
      <x v="1"/>
      <x/>
      <x v="1"/>
      <x v="6760"/>
      <x v="4358"/>
      <x v="2"/>
      <x v="4"/>
    </i>
    <i r="1">
      <x v="6829"/>
      <x v="6779"/>
      <x v="6852"/>
      <x v="3"/>
      <x v="1"/>
      <x v="1"/>
      <x v="1"/>
      <x/>
      <x v="1"/>
      <x v="6777"/>
      <x v="6406"/>
      <x v="2"/>
      <x/>
    </i>
    <i r="1">
      <x v="6858"/>
      <x v="6819"/>
      <x v="981"/>
      <x v="38"/>
      <x v="1"/>
      <x v="1"/>
      <x v="5"/>
      <x v="3"/>
      <x v="3"/>
      <x v="6817"/>
      <x v="6584"/>
      <x v="2"/>
      <x v="1"/>
    </i>
    <i r="1">
      <x v="6916"/>
      <x v="6897"/>
      <x v="6939"/>
      <x v="3"/>
      <x v="1"/>
      <x v="1"/>
      <x v="8"/>
      <x v="5"/>
      <x v="2"/>
      <x v="6895"/>
      <x v="936"/>
      <x v="2"/>
      <x/>
    </i>
    <i r="1">
      <x v="6917"/>
      <x v="6898"/>
      <x v="6940"/>
      <x v="1"/>
      <x v="1"/>
      <x v="1"/>
      <x v="1"/>
      <x/>
      <x v="1"/>
      <x v="6896"/>
      <x v="7030"/>
      <x v="2"/>
      <x/>
    </i>
    <i r="1">
      <x v="6919"/>
      <x v="6900"/>
      <x v="6942"/>
      <x v="5"/>
      <x v="1"/>
      <x v="1"/>
      <x v="8"/>
      <x v="5"/>
      <x v="2"/>
      <x v="6898"/>
      <x v="2292"/>
      <x v="2"/>
      <x/>
    </i>
    <i r="1">
      <x v="6920"/>
      <x v="6901"/>
      <x v="6841"/>
      <x v="1"/>
      <x v="1"/>
      <x v="1"/>
      <x v="1"/>
      <x/>
      <x v="1"/>
      <x v="6899"/>
      <x v="802"/>
      <x v="2"/>
      <x/>
    </i>
    <i r="1">
      <x v="6921"/>
      <x v="6902"/>
      <x v="6943"/>
      <x v="1"/>
      <x v="1"/>
      <x v="1"/>
      <x v="1"/>
      <x/>
      <x v="1"/>
      <x v="6900"/>
      <x v="4335"/>
      <x v="2"/>
      <x/>
    </i>
    <i r="1">
      <x v="6923"/>
      <x v="6904"/>
      <x v="6945"/>
      <x v="1"/>
      <x v="1"/>
      <x v="1"/>
      <x v="1"/>
      <x/>
      <x v="1"/>
      <x v="6902"/>
      <x v="2209"/>
      <x v="2"/>
      <x/>
    </i>
    <i r="1">
      <x v="6924"/>
      <x v="6905"/>
      <x v="6842"/>
      <x v="56"/>
      <x/>
      <x v="1"/>
      <x v="1"/>
      <x/>
      <x v="1"/>
      <x v="6903"/>
      <x v="2390"/>
      <x v="2"/>
      <x v="4"/>
    </i>
    <i r="1">
      <x v="6925"/>
      <x v="6906"/>
      <x v="6946"/>
      <x v="70"/>
      <x v="1"/>
      <x v="1"/>
      <x v="1"/>
      <x/>
      <x v="1"/>
      <x v="6904"/>
      <x v="3879"/>
      <x v="2"/>
      <x v="4"/>
    </i>
    <i r="1">
      <x v="6926"/>
      <x v="6907"/>
      <x v="6947"/>
      <x v="56"/>
      <x/>
      <x v="1"/>
      <x v="1"/>
      <x/>
      <x v="1"/>
      <x v="6905"/>
      <x v="3151"/>
      <x v="2"/>
      <x v="4"/>
    </i>
    <i r="1">
      <x v="6927"/>
      <x v="6908"/>
      <x v="6948"/>
      <x v="5"/>
      <x v="1"/>
      <x v="1"/>
      <x v="8"/>
      <x v="5"/>
      <x v="2"/>
      <x v="6906"/>
      <x v="4197"/>
      <x v="2"/>
      <x/>
    </i>
    <i r="1">
      <x v="6931"/>
      <x v="6912"/>
      <x v="6951"/>
      <x v="67"/>
      <x v="1"/>
      <x v="1"/>
      <x v="1"/>
      <x/>
      <x v="1"/>
      <x v="6910"/>
      <x v="5242"/>
      <x v="2"/>
      <x v="4"/>
    </i>
    <i r="1">
      <x v="6932"/>
      <x v="6913"/>
      <x v="6952"/>
      <x v="5"/>
      <x v="1"/>
      <x v="1"/>
      <x v="1"/>
      <x/>
      <x v="1"/>
      <x v="6911"/>
      <x v="4051"/>
      <x v="2"/>
      <x/>
    </i>
    <i r="1">
      <x v="6933"/>
      <x v="6914"/>
      <x v="6953"/>
      <x v="38"/>
      <x/>
      <x v="1"/>
      <x v="1"/>
      <x/>
      <x v="1"/>
      <x v="6912"/>
      <x v="7902"/>
      <x v="2"/>
      <x v="1"/>
    </i>
    <i r="1">
      <x v="6934"/>
      <x v="6915"/>
      <x v="6954"/>
      <x v="5"/>
      <x v="1"/>
      <x v="1"/>
      <x v="8"/>
      <x v="5"/>
      <x v="2"/>
      <x v="6913"/>
      <x v="3693"/>
      <x v="2"/>
      <x/>
    </i>
    <i r="1">
      <x v="6938"/>
      <x v="6919"/>
      <x v="6958"/>
      <x v="77"/>
      <x/>
      <x v="1"/>
      <x v="1"/>
      <x/>
      <x v="1"/>
      <x v="6917"/>
      <x v="7903"/>
      <x v="2"/>
      <x v="5"/>
    </i>
    <i r="1">
      <x v="6940"/>
      <x v="6921"/>
      <x v="4796"/>
      <x v="55"/>
      <x/>
      <x v="1"/>
      <x v="1"/>
      <x/>
      <x v="1"/>
      <x v="6919"/>
      <x v="3777"/>
      <x v="2"/>
      <x v="4"/>
    </i>
    <i r="1">
      <x v="6942"/>
      <x v="6923"/>
      <x v="6959"/>
      <x v="5"/>
      <x/>
      <x v="1"/>
      <x v="1"/>
      <x/>
      <x v="1"/>
      <x v="6921"/>
      <x v="7905"/>
      <x v="2"/>
      <x/>
    </i>
    <i r="1">
      <x v="6944"/>
      <x v="6925"/>
      <x v="6961"/>
      <x v="5"/>
      <x v="1"/>
      <x v="1"/>
      <x v="8"/>
      <x v="5"/>
      <x v="2"/>
      <x v="6923"/>
      <x v="571"/>
      <x v="2"/>
      <x/>
    </i>
    <i r="1">
      <x v="6946"/>
      <x v="6927"/>
      <x v="6963"/>
      <x v="5"/>
      <x v="1"/>
      <x v="1"/>
      <x v="8"/>
      <x v="5"/>
      <x v="2"/>
      <x v="6925"/>
      <x v="6956"/>
      <x v="2"/>
      <x/>
    </i>
    <i r="1">
      <x v="6948"/>
      <x v="6929"/>
      <x v="6965"/>
      <x v="5"/>
      <x v="1"/>
      <x v="1"/>
      <x v="8"/>
      <x v="5"/>
      <x v="2"/>
      <x v="6927"/>
      <x v="505"/>
      <x v="2"/>
      <x/>
    </i>
    <i r="1">
      <x v="6949"/>
      <x v="6930"/>
      <x v="6966"/>
      <x v="5"/>
      <x v="1"/>
      <x v="1"/>
      <x v="8"/>
      <x v="5"/>
      <x v="2"/>
      <x v="6928"/>
      <x v="56"/>
      <x v="2"/>
      <x/>
    </i>
    <i r="1">
      <x v="6950"/>
      <x v="6931"/>
      <x v="6967"/>
      <x v="5"/>
      <x v="1"/>
      <x v="1"/>
      <x v="8"/>
      <x v="5"/>
      <x v="2"/>
      <x v="6929"/>
      <x v="1326"/>
      <x v="2"/>
      <x/>
    </i>
    <i r="1">
      <x v="6953"/>
      <x v="6934"/>
      <x v="6970"/>
      <x v="60"/>
      <x/>
      <x v="1"/>
      <x v="1"/>
      <x/>
      <x v="1"/>
      <x v="6932"/>
      <x v="3602"/>
      <x v="2"/>
      <x v="4"/>
    </i>
    <i r="1">
      <x v="6957"/>
      <x v="6938"/>
      <x v="6974"/>
      <x v="22"/>
      <x v="1"/>
      <x v="1"/>
      <x v="1"/>
      <x/>
      <x v="1"/>
      <x v="6936"/>
      <x v="3648"/>
      <x v="2"/>
      <x v="2"/>
    </i>
    <i r="1">
      <x v="6958"/>
      <x v="6939"/>
      <x v="6975"/>
      <x v="5"/>
      <x v="1"/>
      <x v="1"/>
      <x v="8"/>
      <x v="5"/>
      <x v="2"/>
      <x v="6937"/>
      <x v="2757"/>
      <x v="2"/>
      <x/>
    </i>
    <i r="1">
      <x v="6959"/>
      <x v="6940"/>
      <x v="6976"/>
      <x v="5"/>
      <x v="1"/>
      <x v="1"/>
      <x v="8"/>
      <x v="5"/>
      <x v="2"/>
      <x v="6938"/>
      <x v="1243"/>
      <x v="2"/>
      <x/>
    </i>
    <i r="1">
      <x v="6962"/>
      <x v="6943"/>
      <x v="6979"/>
      <x v="56"/>
      <x v="1"/>
      <x v="1"/>
      <x v="1"/>
      <x/>
      <x v="1"/>
      <x v="6941"/>
      <x v="2039"/>
      <x v="2"/>
      <x v="4"/>
    </i>
    <i r="1">
      <x v="6964"/>
      <x v="6945"/>
      <x v="6981"/>
      <x v="56"/>
      <x v="1"/>
      <x v="1"/>
      <x v="1"/>
      <x/>
      <x v="1"/>
      <x v="6943"/>
      <x v="2630"/>
      <x v="2"/>
      <x v="4"/>
    </i>
    <i r="1">
      <x v="6965"/>
      <x v="6946"/>
      <x v="6982"/>
      <x v="6"/>
      <x v="1"/>
      <x v="1"/>
      <x v="1"/>
      <x/>
      <x v="1"/>
      <x v="6944"/>
      <x v="6940"/>
      <x v="2"/>
      <x/>
    </i>
    <i r="1">
      <x v="6967"/>
      <x v="6948"/>
      <x v="6984"/>
      <x v="21"/>
      <x/>
      <x/>
      <x v="1"/>
      <x/>
      <x v="1"/>
      <x v="6946"/>
      <x v="5293"/>
      <x v="2"/>
      <x v="2"/>
    </i>
    <i r="1">
      <x v="6969"/>
      <x v="6950"/>
      <x v="6986"/>
      <x v="56"/>
      <x v="1"/>
      <x v="1"/>
      <x v="4"/>
      <x v="5"/>
      <x v="3"/>
      <x v="6948"/>
      <x v="3894"/>
      <x v="2"/>
      <x v="4"/>
    </i>
    <i r="1">
      <x v="6976"/>
      <x v="6962"/>
      <x v="6996"/>
      <x v="5"/>
      <x v="1"/>
      <x v="1"/>
      <x v="8"/>
      <x v="4"/>
      <x v="2"/>
      <x v="6960"/>
      <x v="43"/>
      <x v="2"/>
      <x/>
    </i>
    <i r="1">
      <x v="6978"/>
      <x v="6980"/>
      <x v="7005"/>
      <x v="56"/>
      <x v="1"/>
      <x v="1"/>
      <x v="4"/>
      <x v="5"/>
      <x v="3"/>
      <x v="6979"/>
      <x v="1871"/>
      <x v="2"/>
      <x v="4"/>
    </i>
    <i r="1">
      <x v="6979"/>
      <x v="6980"/>
      <x v="7006"/>
      <x v="56"/>
      <x v="1"/>
      <x v="1"/>
      <x v="4"/>
      <x v="5"/>
      <x v="3"/>
      <x v="6979"/>
      <x v="1871"/>
      <x v="2"/>
      <x v="4"/>
    </i>
    <i r="1">
      <x v="6980"/>
      <x v="6981"/>
      <x v="7007"/>
      <x v="56"/>
      <x v="1"/>
      <x v="1"/>
      <x v="4"/>
      <x v="5"/>
      <x v="3"/>
      <x v="6980"/>
      <x v="1871"/>
      <x v="2"/>
      <x v="4"/>
    </i>
    <i r="1">
      <x v="6981"/>
      <x v="6981"/>
      <x v="7008"/>
      <x v="56"/>
      <x v="1"/>
      <x v="1"/>
      <x v="4"/>
      <x v="5"/>
      <x v="3"/>
      <x v="6980"/>
      <x v="1871"/>
      <x v="2"/>
      <x v="4"/>
    </i>
    <i r="1">
      <x v="6982"/>
      <x v="6982"/>
      <x v="7009"/>
      <x v="56"/>
      <x v="1"/>
      <x v="1"/>
      <x v="4"/>
      <x v="5"/>
      <x v="3"/>
      <x v="6981"/>
      <x v="1871"/>
      <x v="2"/>
      <x v="4"/>
    </i>
    <i r="1">
      <x v="6983"/>
      <x v="6983"/>
      <x v="7010"/>
      <x v="56"/>
      <x v="1"/>
      <x v="1"/>
      <x v="4"/>
      <x v="5"/>
      <x v="3"/>
      <x v="6982"/>
      <x v="1871"/>
      <x v="2"/>
      <x v="4"/>
    </i>
    <i r="1">
      <x v="6984"/>
      <x v="6984"/>
      <x v="7011"/>
      <x v="56"/>
      <x v="1"/>
      <x v="1"/>
      <x v="4"/>
      <x v="5"/>
      <x v="3"/>
      <x v="6983"/>
      <x v="1871"/>
      <x v="2"/>
      <x v="4"/>
    </i>
    <i r="1">
      <x v="6985"/>
      <x v="6985"/>
      <x v="7012"/>
      <x v="56"/>
      <x v="1"/>
      <x v="1"/>
      <x v="4"/>
      <x v="5"/>
      <x v="3"/>
      <x v="6984"/>
      <x v="1871"/>
      <x v="2"/>
      <x v="4"/>
    </i>
    <i r="1">
      <x v="6986"/>
      <x v="6986"/>
      <x v="7013"/>
      <x v="56"/>
      <x v="1"/>
      <x v="1"/>
      <x v="4"/>
      <x v="5"/>
      <x v="3"/>
      <x v="6985"/>
      <x v="1871"/>
      <x v="2"/>
      <x v="4"/>
    </i>
    <i r="1">
      <x v="6987"/>
      <x v="6987"/>
      <x v="7014"/>
      <x v="56"/>
      <x v="1"/>
      <x v="1"/>
      <x v="4"/>
      <x v="5"/>
      <x v="3"/>
      <x v="6986"/>
      <x v="1871"/>
      <x v="2"/>
      <x v="4"/>
    </i>
    <i r="1">
      <x v="7040"/>
      <x v="7040"/>
      <x v="7067"/>
      <x v="50"/>
      <x/>
      <x/>
      <x v="1"/>
      <x/>
      <x v="1"/>
      <x v="7039"/>
      <x v="2546"/>
      <x v="2"/>
      <x v="1"/>
    </i>
    <i r="1">
      <x v="7041"/>
      <x v="7041"/>
      <x v="7068"/>
      <x v="57"/>
      <x/>
      <x v="1"/>
      <x v="1"/>
      <x/>
      <x v="1"/>
      <x v="7040"/>
      <x v="3395"/>
      <x v="2"/>
      <x v="4"/>
    </i>
    <i r="1">
      <x v="7043"/>
      <x v="7043"/>
      <x v="7070"/>
      <x v="5"/>
      <x v="1"/>
      <x v="1"/>
      <x v="8"/>
      <x v="5"/>
      <x v="2"/>
      <x v="7042"/>
      <x v="3695"/>
      <x v="2"/>
      <x/>
    </i>
    <i r="1">
      <x v="7046"/>
      <x v="7046"/>
      <x v="7073"/>
      <x v="38"/>
      <x/>
      <x/>
      <x v="1"/>
      <x/>
      <x v="1"/>
      <x v="7045"/>
      <x v="5231"/>
      <x v="2"/>
      <x v="1"/>
    </i>
    <i r="1">
      <x v="7050"/>
      <x v="7050"/>
      <x v="7077"/>
      <x v="55"/>
      <x/>
      <x v="1"/>
      <x v="1"/>
      <x/>
      <x v="1"/>
      <x v="7049"/>
      <x v="915"/>
      <x v="2"/>
      <x v="4"/>
    </i>
    <i r="1">
      <x v="7051"/>
      <x v="7051"/>
      <x v="7078"/>
      <x v="82"/>
      <x v="1"/>
      <x v="1"/>
      <x v="1"/>
      <x/>
      <x v="1"/>
      <x v="7050"/>
      <x v="1393"/>
      <x v="2"/>
      <x v="5"/>
    </i>
    <i r="1">
      <x v="7053"/>
      <x v="7053"/>
      <x v="7080"/>
      <x v="56"/>
      <x/>
      <x v="1"/>
      <x v="1"/>
      <x/>
      <x v="1"/>
      <x v="7052"/>
      <x v="7907"/>
      <x v="2"/>
      <x v="4"/>
    </i>
    <i r="1">
      <x v="7054"/>
      <x v="7054"/>
      <x v="7081"/>
      <x v="55"/>
      <x/>
      <x v="1"/>
      <x v="1"/>
      <x/>
      <x v="1"/>
      <x v="7053"/>
      <x v="3875"/>
      <x v="2"/>
      <x v="4"/>
    </i>
    <i r="1">
      <x v="7056"/>
      <x v="7056"/>
      <x v="7083"/>
      <x v="3"/>
      <x v="1"/>
      <x v="1"/>
      <x v="8"/>
      <x v="5"/>
      <x v="2"/>
      <x v="7055"/>
      <x v="63"/>
      <x v="2"/>
      <x/>
    </i>
    <i r="1">
      <x v="7057"/>
      <x v="7057"/>
      <x v="7084"/>
      <x v="5"/>
      <x v="1"/>
      <x v="1"/>
      <x v="8"/>
      <x v="5"/>
      <x v="2"/>
      <x v="7056"/>
      <x v="3008"/>
      <x v="2"/>
      <x/>
    </i>
    <i r="1">
      <x v="7062"/>
      <x v="7062"/>
      <x v="7088"/>
      <x v="11"/>
      <x/>
      <x/>
      <x v="1"/>
      <x/>
      <x v="1"/>
      <x v="7061"/>
      <x v="3233"/>
      <x v="2"/>
      <x v="2"/>
    </i>
    <i r="1">
      <x v="7064"/>
      <x v="7064"/>
      <x v="7090"/>
      <x v="5"/>
      <x v="1"/>
      <x v="1"/>
      <x v="1"/>
      <x/>
      <x v="1"/>
      <x v="7063"/>
      <x v="2913"/>
      <x v="2"/>
      <x/>
    </i>
    <i r="1">
      <x v="7065"/>
      <x v="7065"/>
      <x v="7091"/>
      <x v="5"/>
      <x v="1"/>
      <x v="1"/>
      <x v="8"/>
      <x v="5"/>
      <x v="2"/>
      <x v="7064"/>
      <x v="606"/>
      <x v="2"/>
      <x/>
    </i>
    <i r="1">
      <x v="7066"/>
      <x v="7066"/>
      <x v="7092"/>
      <x v="55"/>
      <x/>
      <x v="1"/>
      <x v="1"/>
      <x/>
      <x v="1"/>
      <x v="7065"/>
      <x v="917"/>
      <x v="2"/>
      <x v="4"/>
    </i>
    <i r="1">
      <x v="7068"/>
      <x v="7068"/>
      <x v="7094"/>
      <x v="5"/>
      <x v="1"/>
      <x v="1"/>
      <x v="8"/>
      <x v="5"/>
      <x v="2"/>
      <x v="7067"/>
      <x v="1126"/>
      <x v="2"/>
      <x/>
    </i>
    <i r="1">
      <x v="7071"/>
      <x v="7071"/>
      <x v="7097"/>
      <x v="5"/>
      <x v="1"/>
      <x v="1"/>
      <x v="8"/>
      <x v="5"/>
      <x v="2"/>
      <x v="7070"/>
      <x v="5449"/>
      <x v="2"/>
      <x/>
    </i>
    <i r="1">
      <x v="7074"/>
      <x v="7074"/>
      <x v="7100"/>
      <x v="68"/>
      <x/>
      <x v="1"/>
      <x v="1"/>
      <x/>
      <x v="1"/>
      <x v="7073"/>
      <x v="4016"/>
      <x v="2"/>
      <x v="4"/>
    </i>
    <i r="1">
      <x v="7075"/>
      <x v="7075"/>
      <x v="7101"/>
      <x v="5"/>
      <x v="1"/>
      <x v="1"/>
      <x v="8"/>
      <x v="5"/>
      <x v="2"/>
      <x v="7074"/>
      <x v="3403"/>
      <x v="2"/>
      <x/>
    </i>
    <i r="1">
      <x v="7080"/>
      <x v="7080"/>
      <x v="4533"/>
      <x v="70"/>
      <x/>
      <x v="1"/>
      <x v="1"/>
      <x/>
      <x v="1"/>
      <x v="7079"/>
      <x v="3962"/>
      <x v="2"/>
      <x v="4"/>
    </i>
    <i r="1">
      <x v="7081"/>
      <x v="7081"/>
      <x v="7106"/>
      <x v="5"/>
      <x v="1"/>
      <x v="1"/>
      <x v="8"/>
      <x v="5"/>
      <x v="2"/>
      <x v="7080"/>
      <x v="3226"/>
      <x v="2"/>
      <x/>
    </i>
    <i r="1">
      <x v="7082"/>
      <x v="7082"/>
      <x v="7107"/>
      <x v="5"/>
      <x v="1"/>
      <x v="1"/>
      <x v="8"/>
      <x v="5"/>
      <x v="2"/>
      <x v="7081"/>
      <x v="5174"/>
      <x v="2"/>
      <x/>
    </i>
    <i r="1">
      <x v="7083"/>
      <x v="7083"/>
      <x v="7108"/>
      <x v="20"/>
      <x/>
      <x/>
      <x v="1"/>
      <x/>
      <x v="1"/>
      <x v="7082"/>
      <x v="31"/>
      <x v="2"/>
      <x v="2"/>
    </i>
    <i r="1">
      <x v="7086"/>
      <x v="7086"/>
      <x v="7111"/>
      <x v="59"/>
      <x/>
      <x v="1"/>
      <x v="1"/>
      <x/>
      <x v="1"/>
      <x v="7085"/>
      <x v="7831"/>
      <x v="2"/>
      <x v="4"/>
    </i>
    <i r="1">
      <x v="7088"/>
      <x v="7088"/>
      <x v="7113"/>
      <x v="56"/>
      <x/>
      <x v="1"/>
      <x v="1"/>
      <x/>
      <x v="1"/>
      <x v="7087"/>
      <x v="5000"/>
      <x v="2"/>
      <x v="4"/>
    </i>
    <i r="1">
      <x v="7089"/>
      <x v="7089"/>
      <x v="7114"/>
      <x v="5"/>
      <x v="1"/>
      <x v="1"/>
      <x v="8"/>
      <x v="5"/>
      <x v="2"/>
      <x v="7088"/>
      <x v="3630"/>
      <x v="2"/>
      <x/>
    </i>
    <i r="1">
      <x v="7091"/>
      <x v="7091"/>
      <x v="7116"/>
      <x v="5"/>
      <x v="1"/>
      <x v="1"/>
      <x v="8"/>
      <x v="5"/>
      <x v="2"/>
      <x v="7090"/>
      <x v="1145"/>
      <x v="2"/>
      <x/>
    </i>
    <i r="1">
      <x v="7096"/>
      <x v="7096"/>
      <x v="7121"/>
      <x v="56"/>
      <x v="1"/>
      <x v="1"/>
      <x v="1"/>
      <x/>
      <x v="1"/>
      <x v="7095"/>
      <x v="7912"/>
      <x v="2"/>
      <x v="4"/>
    </i>
    <i r="1">
      <x v="7097"/>
      <x v="7097"/>
      <x v="7122"/>
      <x v="56"/>
      <x/>
      <x v="1"/>
      <x v="1"/>
      <x/>
      <x v="1"/>
      <x v="7096"/>
      <x v="4498"/>
      <x v="2"/>
      <x v="4"/>
    </i>
    <i r="1">
      <x v="7098"/>
      <x v="7098"/>
      <x v="1554"/>
      <x v="5"/>
      <x v="1"/>
      <x v="1"/>
      <x v="1"/>
      <x/>
      <x v="1"/>
      <x v="7097"/>
      <x v="7913"/>
      <x v="2"/>
      <x/>
    </i>
    <i r="1">
      <x v="7099"/>
      <x v="7099"/>
      <x v="7123"/>
      <x v="66"/>
      <x/>
      <x v="1"/>
      <x v="1"/>
      <x/>
      <x v="1"/>
      <x v="7098"/>
      <x v="5826"/>
      <x v="2"/>
      <x v="4"/>
    </i>
    <i r="1">
      <x v="7100"/>
      <x v="7100"/>
      <x v="7124"/>
      <x v="5"/>
      <x v="1"/>
      <x v="1"/>
      <x v="8"/>
      <x v="5"/>
      <x v="2"/>
      <x v="7099"/>
      <x v="7914"/>
      <x v="2"/>
      <x/>
    </i>
    <i r="1">
      <x v="7101"/>
      <x v="7101"/>
      <x v="7125"/>
      <x v="5"/>
      <x v="1"/>
      <x v="1"/>
      <x v="1"/>
      <x/>
      <x v="1"/>
      <x v="7100"/>
      <x v="1332"/>
      <x v="2"/>
      <x/>
    </i>
    <i r="1">
      <x v="7104"/>
      <x v="7104"/>
      <x v="7128"/>
      <x v="5"/>
      <x v="1"/>
      <x v="1"/>
      <x v="8"/>
      <x v="5"/>
      <x v="2"/>
      <x v="7103"/>
      <x v="3236"/>
      <x v="2"/>
      <x/>
    </i>
    <i r="1">
      <x v="7105"/>
      <x v="7105"/>
      <x v="7129"/>
      <x v="66"/>
      <x/>
      <x v="1"/>
      <x v="1"/>
      <x/>
      <x v="1"/>
      <x v="7104"/>
      <x v="3638"/>
      <x v="2"/>
      <x v="4"/>
    </i>
    <i r="1">
      <x v="7106"/>
      <x v="7106"/>
      <x v="7130"/>
      <x v="5"/>
      <x v="1"/>
      <x v="1"/>
      <x v="1"/>
      <x/>
      <x v="1"/>
      <x v="7105"/>
      <x v="1658"/>
      <x v="2"/>
      <x/>
    </i>
    <i r="1">
      <x v="7108"/>
      <x v="7108"/>
      <x v="7132"/>
      <x v="87"/>
      <x v="1"/>
      <x v="1"/>
      <x v="1"/>
      <x/>
      <x v="1"/>
      <x v="7107"/>
      <x v="1194"/>
      <x v="2"/>
      <x v="5"/>
    </i>
    <i r="1">
      <x v="7110"/>
      <x v="7110"/>
      <x v="7134"/>
      <x v="5"/>
      <x v="1"/>
      <x v="1"/>
      <x v="8"/>
      <x v="5"/>
      <x v="2"/>
      <x v="7109"/>
      <x v="3678"/>
      <x v="2"/>
      <x/>
    </i>
    <i r="1">
      <x v="7111"/>
      <x v="7111"/>
      <x v="7135"/>
      <x v="5"/>
      <x v="1"/>
      <x v="1"/>
      <x v="1"/>
      <x/>
      <x v="1"/>
      <x v="7110"/>
      <x v="4429"/>
      <x v="2"/>
      <x/>
    </i>
    <i r="1">
      <x v="7112"/>
      <x v="7112"/>
      <x v="7136"/>
      <x v="57"/>
      <x/>
      <x v="1"/>
      <x v="1"/>
      <x/>
      <x v="1"/>
      <x v="7111"/>
      <x v="829"/>
      <x v="2"/>
      <x v="4"/>
    </i>
    <i r="1">
      <x v="7117"/>
      <x v="7117"/>
      <x v="7141"/>
      <x v="5"/>
      <x v="1"/>
      <x v="1"/>
      <x v="1"/>
      <x/>
      <x v="1"/>
      <x v="7116"/>
      <x v="6744"/>
      <x v="2"/>
      <x/>
    </i>
    <i r="1">
      <x v="7118"/>
      <x v="7118"/>
      <x v="7142"/>
      <x v="2"/>
      <x/>
      <x v="1"/>
      <x v="1"/>
      <x/>
      <x v="1"/>
      <x v="7117"/>
      <x v="2430"/>
      <x v="2"/>
      <x v="4"/>
    </i>
    <i r="1">
      <x v="7119"/>
      <x v="7119"/>
      <x v="7143"/>
      <x v="5"/>
      <x v="1"/>
      <x v="1"/>
      <x v="1"/>
      <x/>
      <x v="1"/>
      <x v="7118"/>
      <x v="4294"/>
      <x v="2"/>
      <x/>
    </i>
    <i r="1">
      <x v="7120"/>
      <x v="7120"/>
      <x v="7144"/>
      <x v="5"/>
      <x v="1"/>
      <x v="1"/>
      <x v="8"/>
      <x v="5"/>
      <x v="2"/>
      <x v="7119"/>
      <x v="1991"/>
      <x v="2"/>
      <x/>
    </i>
    <i r="1">
      <x v="7122"/>
      <x v="7122"/>
      <x v="7146"/>
      <x v="56"/>
      <x/>
      <x v="1"/>
      <x v="1"/>
      <x/>
      <x v="1"/>
      <x v="7121"/>
      <x v="4593"/>
      <x v="2"/>
      <x v="4"/>
    </i>
    <i r="1">
      <x v="7126"/>
      <x v="7127"/>
      <x v="7150"/>
      <x v="1"/>
      <x/>
      <x v="1"/>
      <x v="1"/>
      <x/>
      <x v="1"/>
      <x v="7126"/>
      <x v="1695"/>
      <x v="2"/>
      <x/>
    </i>
    <i r="1">
      <x v="7137"/>
      <x v="7140"/>
      <x v="7161"/>
      <x v="2"/>
      <x/>
      <x v="1"/>
      <x v="1"/>
      <x/>
      <x v="1"/>
      <x v="7139"/>
      <x v="3783"/>
      <x v="2"/>
      <x v="4"/>
    </i>
    <i r="1">
      <x v="7239"/>
      <x v="7299"/>
      <x v="7263"/>
      <x v="3"/>
      <x v="1"/>
      <x v="1"/>
      <x v="1"/>
      <x/>
      <x v="1"/>
      <x v="7298"/>
      <x v="4054"/>
      <x v="2"/>
      <x/>
    </i>
    <i r="1">
      <x v="7240"/>
      <x v="7300"/>
      <x v="7264"/>
      <x v="21"/>
      <x/>
      <x/>
      <x v="1"/>
      <x/>
      <x v="1"/>
      <x v="7299"/>
      <x v="2214"/>
      <x v="2"/>
      <x v="2"/>
    </i>
    <i r="1">
      <x v="7243"/>
      <x v="7303"/>
      <x v="7267"/>
      <x v="62"/>
      <x/>
      <x v="1"/>
      <x v="1"/>
      <x/>
      <x v="1"/>
      <x v="7302"/>
      <x v="36"/>
      <x v="2"/>
      <x v="4"/>
    </i>
    <i r="1">
      <x v="7245"/>
      <x v="7305"/>
      <x v="7269"/>
      <x v="48"/>
      <x/>
      <x/>
      <x v="1"/>
      <x/>
      <x v="1"/>
      <x v="7304"/>
      <x v="855"/>
      <x v="2"/>
      <x v="1"/>
    </i>
    <i r="1">
      <x v="7246"/>
      <x v="7306"/>
      <x v="7270"/>
      <x v="5"/>
      <x v="1"/>
      <x v="1"/>
      <x v="1"/>
      <x/>
      <x v="1"/>
      <x v="7305"/>
      <x v="855"/>
      <x v="2"/>
      <x/>
    </i>
    <i r="1">
      <x v="7249"/>
      <x v="7309"/>
      <x v="7067"/>
      <x v="50"/>
      <x/>
      <x/>
      <x v="1"/>
      <x/>
      <x v="1"/>
      <x v="7308"/>
      <x v="887"/>
      <x v="2"/>
      <x v="1"/>
    </i>
    <i r="1">
      <x v="7252"/>
      <x v="7312"/>
      <x v="7275"/>
      <x v="55"/>
      <x/>
      <x v="1"/>
      <x v="1"/>
      <x/>
      <x v="1"/>
      <x v="7311"/>
      <x v="552"/>
      <x v="2"/>
      <x v="4"/>
    </i>
    <i r="1">
      <x v="7254"/>
      <x v="7314"/>
      <x v="7277"/>
      <x v="71"/>
      <x/>
      <x v="1"/>
      <x v="1"/>
      <x/>
      <x v="1"/>
      <x v="7313"/>
      <x v="1398"/>
      <x v="2"/>
      <x v="4"/>
    </i>
    <i r="1">
      <x v="7265"/>
      <x v="7325"/>
      <x v="7288"/>
      <x v="1"/>
      <x v="1"/>
      <x v="1"/>
      <x v="1"/>
      <x/>
      <x v="1"/>
      <x v="7324"/>
      <x v="4818"/>
      <x v="2"/>
      <x/>
    </i>
    <i r="1">
      <x v="7267"/>
      <x v="7327"/>
      <x v="7290"/>
      <x v="1"/>
      <x v="1"/>
      <x v="1"/>
      <x v="1"/>
      <x/>
      <x v="1"/>
      <x v="7326"/>
      <x v="7214"/>
      <x v="2"/>
      <x/>
    </i>
    <i r="1">
      <x v="7271"/>
      <x v="7331"/>
      <x v="4015"/>
      <x v="56"/>
      <x/>
      <x v="1"/>
      <x v="1"/>
      <x/>
      <x v="1"/>
      <x v="7330"/>
      <x v="1850"/>
      <x v="2"/>
      <x v="4"/>
    </i>
    <i r="1">
      <x v="7272"/>
      <x v="7332"/>
      <x v="7294"/>
      <x v="5"/>
      <x v="1"/>
      <x v="1"/>
      <x v="1"/>
      <x/>
      <x v="1"/>
      <x v="7331"/>
      <x v="1695"/>
      <x v="2"/>
      <x/>
    </i>
    <i r="1">
      <x v="7276"/>
      <x v="7336"/>
      <x v="1699"/>
      <x v="20"/>
      <x/>
      <x/>
      <x v="1"/>
      <x/>
      <x v="1"/>
      <x v="7335"/>
      <x v="1894"/>
      <x v="2"/>
      <x v="2"/>
    </i>
    <i r="1">
      <x v="7280"/>
      <x v="7339"/>
      <x v="7299"/>
      <x v="5"/>
      <x v="1"/>
      <x v="1"/>
      <x v="1"/>
      <x/>
      <x v="1"/>
      <x v="7339"/>
      <x v="421"/>
      <x v="2"/>
      <x/>
    </i>
    <i r="1">
      <x v="7290"/>
      <x v="7349"/>
      <x v="7309"/>
      <x v="57"/>
      <x/>
      <x v="1"/>
      <x v="1"/>
      <x/>
      <x v="1"/>
      <x v="7349"/>
      <x v="3610"/>
      <x v="2"/>
      <x v="4"/>
    </i>
    <i r="1">
      <x v="7294"/>
      <x v="7353"/>
      <x v="7313"/>
      <x v="57"/>
      <x/>
      <x v="1"/>
      <x v="1"/>
      <x/>
      <x v="1"/>
      <x v="7353"/>
      <x v="2217"/>
      <x v="2"/>
      <x v="4"/>
    </i>
    <i r="1">
      <x v="7296"/>
      <x v="7355"/>
      <x v="7314"/>
      <x v="31"/>
      <x/>
      <x/>
      <x v="1"/>
      <x/>
      <x v="1"/>
      <x v="7355"/>
      <x v="44"/>
      <x v="2"/>
      <x v="2"/>
    </i>
    <i r="1">
      <x v="7298"/>
      <x v="7357"/>
      <x v="7316"/>
      <x v="57"/>
      <x v="1"/>
      <x v="1"/>
      <x v="1"/>
      <x/>
      <x v="1"/>
      <x v="7357"/>
      <x v="4599"/>
      <x v="2"/>
      <x v="4"/>
    </i>
    <i r="1">
      <x v="7311"/>
      <x v="7370"/>
      <x v="7328"/>
      <x v="55"/>
      <x/>
      <x v="1"/>
      <x v="1"/>
      <x/>
      <x v="1"/>
      <x v="7370"/>
      <x v="852"/>
      <x v="2"/>
      <x v="4"/>
    </i>
    <i r="1">
      <x v="7314"/>
      <x v="7373"/>
      <x v="7331"/>
      <x v="73"/>
      <x/>
      <x v="1"/>
      <x v="1"/>
      <x/>
      <x v="1"/>
      <x v="7373"/>
      <x v="1749"/>
      <x v="2"/>
      <x v="4"/>
    </i>
    <i r="1">
      <x v="7316"/>
      <x v="7375"/>
      <x v="7333"/>
      <x v="5"/>
      <x v="1"/>
      <x v="1"/>
      <x v="1"/>
      <x/>
      <x v="1"/>
      <x v="7375"/>
      <x v="3852"/>
      <x v="2"/>
      <x/>
    </i>
    <i r="1">
      <x v="7320"/>
      <x v="7379"/>
      <x v="7336"/>
      <x v="5"/>
      <x v="1"/>
      <x v="1"/>
      <x v="1"/>
      <x/>
      <x v="1"/>
      <x v="7379"/>
      <x v="2191"/>
      <x v="2"/>
      <x/>
    </i>
    <i r="1">
      <x v="7321"/>
      <x v="7380"/>
      <x v="7337"/>
      <x v="5"/>
      <x v="1"/>
      <x v="1"/>
      <x v="1"/>
      <x/>
      <x v="1"/>
      <x v="7380"/>
      <x v="2191"/>
      <x v="2"/>
      <x/>
    </i>
    <i r="1">
      <x v="7324"/>
      <x v="7383"/>
      <x v="7340"/>
      <x v="5"/>
      <x v="1"/>
      <x v="1"/>
      <x v="1"/>
      <x/>
      <x v="1"/>
      <x v="7383"/>
      <x v="1163"/>
      <x v="2"/>
      <x/>
    </i>
    <i r="1">
      <x v="7325"/>
      <x v="7384"/>
      <x v="7341"/>
      <x v="70"/>
      <x/>
      <x v="1"/>
      <x v="1"/>
      <x/>
      <x v="1"/>
      <x v="7384"/>
      <x v="4028"/>
      <x v="2"/>
      <x v="4"/>
    </i>
    <i r="1">
      <x v="7326"/>
      <x v="7385"/>
      <x v="7342"/>
      <x v="56"/>
      <x v="1"/>
      <x v="1"/>
      <x v="1"/>
      <x/>
      <x v="1"/>
      <x v="7385"/>
      <x v="634"/>
      <x v="2"/>
      <x v="4"/>
    </i>
    <i r="1">
      <x v="7327"/>
      <x v="7386"/>
      <x v="7343"/>
      <x/>
      <x v="1"/>
      <x v="1"/>
      <x v="1"/>
      <x/>
      <x v="1"/>
      <x v="7386"/>
      <x v="3016"/>
      <x v="2"/>
      <x/>
    </i>
    <i r="1">
      <x v="7329"/>
      <x v="7388"/>
      <x v="7345"/>
      <x v="1"/>
      <x v="1"/>
      <x v="1"/>
      <x v="1"/>
      <x/>
      <x v="1"/>
      <x v="7388"/>
      <x v="5129"/>
      <x v="2"/>
      <x/>
    </i>
    <i r="1">
      <x v="7334"/>
      <x v="7393"/>
      <x v="7350"/>
      <x v="24"/>
      <x/>
      <x/>
      <x v="1"/>
      <x/>
      <x v="1"/>
      <x v="7393"/>
      <x v="47"/>
      <x v="2"/>
      <x v="2"/>
    </i>
    <i r="1">
      <x v="7337"/>
      <x v="7396"/>
      <x v="7353"/>
      <x v="85"/>
      <x v="1"/>
      <x v="1"/>
      <x v="1"/>
      <x/>
      <x v="1"/>
      <x v="7396"/>
      <x v="7767"/>
      <x v="2"/>
      <x v="5"/>
    </i>
    <i r="1">
      <x v="7338"/>
      <x v="7397"/>
      <x v="7354"/>
      <x v="5"/>
      <x v="1"/>
      <x v="1"/>
      <x v="1"/>
      <x/>
      <x v="1"/>
      <x v="7397"/>
      <x v="3822"/>
      <x v="2"/>
      <x/>
    </i>
    <i r="1">
      <x v="7339"/>
      <x v="7398"/>
      <x v="7354"/>
      <x v="5"/>
      <x v="1"/>
      <x v="1"/>
      <x v="1"/>
      <x/>
      <x v="1"/>
      <x v="7398"/>
      <x v="2023"/>
      <x v="2"/>
      <x/>
    </i>
    <i r="1">
      <x v="7343"/>
      <x v="7402"/>
      <x v="7358"/>
      <x v="30"/>
      <x v="1"/>
      <x/>
      <x v="1"/>
      <x/>
      <x v="1"/>
      <x v="7402"/>
      <x v="2219"/>
      <x v="2"/>
      <x v="2"/>
    </i>
    <i r="1">
      <x v="7352"/>
      <x v="7411"/>
      <x v="7367"/>
      <x v="62"/>
      <x/>
      <x v="1"/>
      <x v="1"/>
      <x/>
      <x v="1"/>
      <x v="7411"/>
      <x v="3514"/>
      <x v="2"/>
      <x v="4"/>
    </i>
    <i r="1">
      <x v="7534"/>
      <x v="7467"/>
      <x v="211"/>
      <x v="68"/>
      <x v="1"/>
      <x v="1"/>
      <x v="1"/>
      <x/>
      <x v="1"/>
      <x v="4606"/>
      <x v="419"/>
      <x v="2"/>
      <x v="4"/>
    </i>
    <i r="1">
      <x v="7539"/>
      <x v="7472"/>
      <x v="7556"/>
      <x v="5"/>
      <x v="1"/>
      <x v="1"/>
      <x v="1"/>
      <x/>
      <x v="1"/>
      <x v="7471"/>
      <x v="6302"/>
      <x v="2"/>
      <x/>
    </i>
    <i r="1">
      <x v="7540"/>
      <x v="7473"/>
      <x v="7557"/>
      <x v="5"/>
      <x v="1"/>
      <x v="1"/>
      <x v="1"/>
      <x/>
      <x v="1"/>
      <x v="7472"/>
      <x v="2550"/>
      <x v="2"/>
      <x/>
    </i>
    <i r="1">
      <x v="7548"/>
      <x v="7481"/>
      <x v="7141"/>
      <x v="5"/>
      <x v="1"/>
      <x v="1"/>
      <x v="1"/>
      <x/>
      <x v="1"/>
      <x v="7480"/>
      <x v="4520"/>
      <x v="2"/>
      <x/>
    </i>
    <i r="1">
      <x v="7553"/>
      <x v="7486"/>
      <x v="7569"/>
      <x v="57"/>
      <x/>
      <x v="1"/>
      <x v="1"/>
      <x/>
      <x v="1"/>
      <x v="7485"/>
      <x v="2614"/>
      <x v="2"/>
      <x v="4"/>
    </i>
    <i r="1">
      <x v="7554"/>
      <x v="7487"/>
      <x v="7570"/>
      <x v="54"/>
      <x v="1"/>
      <x v="1"/>
      <x v="1"/>
      <x/>
      <x v="1"/>
      <x v="7486"/>
      <x v="1478"/>
      <x v="2"/>
      <x v="4"/>
    </i>
    <i r="1">
      <x v="7556"/>
      <x v="7489"/>
      <x v="7572"/>
      <x v="3"/>
      <x v="1"/>
      <x v="1"/>
      <x v="1"/>
      <x/>
      <x v="1"/>
      <x v="7488"/>
      <x v="889"/>
      <x v="2"/>
      <x/>
    </i>
    <i r="1">
      <x v="7557"/>
      <x v="7490"/>
      <x v="7104"/>
      <x v="5"/>
      <x v="1"/>
      <x v="1"/>
      <x v="1"/>
      <x/>
      <x v="1"/>
      <x v="7489"/>
      <x v="505"/>
      <x v="2"/>
      <x/>
    </i>
    <i r="1">
      <x v="7558"/>
      <x v="7491"/>
      <x v="7573"/>
      <x v="61"/>
      <x v="1"/>
      <x v="1"/>
      <x v="1"/>
      <x/>
      <x v="1"/>
      <x v="7490"/>
      <x v="6432"/>
      <x v="2"/>
      <x v="4"/>
    </i>
    <i r="1">
      <x v="7562"/>
      <x v="7495"/>
      <x v="7577"/>
      <x v="54"/>
      <x/>
      <x v="1"/>
      <x v="1"/>
      <x/>
      <x v="1"/>
      <x v="7494"/>
      <x v="3054"/>
      <x v="2"/>
      <x v="4"/>
    </i>
    <i r="1">
      <x v="7563"/>
      <x v="7496"/>
      <x v="7578"/>
      <x v="38"/>
      <x v="1"/>
      <x/>
      <x v="1"/>
      <x/>
      <x v="1"/>
      <x v="7495"/>
      <x v="577"/>
      <x v="2"/>
      <x v="1"/>
    </i>
    <i r="1">
      <x v="7564"/>
      <x v="7497"/>
      <x v="7579"/>
      <x v="83"/>
      <x v="1"/>
      <x v="1"/>
      <x v="1"/>
      <x/>
      <x v="1"/>
      <x v="7496"/>
      <x v="533"/>
      <x v="2"/>
      <x v="5"/>
    </i>
    <i r="1">
      <x v="7566"/>
      <x v="7499"/>
      <x v="7581"/>
      <x v="5"/>
      <x v="1"/>
      <x v="1"/>
      <x v="1"/>
      <x/>
      <x v="1"/>
      <x v="7498"/>
      <x v="1875"/>
      <x v="2"/>
      <x/>
    </i>
    <i r="1">
      <x v="7570"/>
      <x v="7503"/>
      <x v="7585"/>
      <x v="55"/>
      <x/>
      <x v="1"/>
      <x v="1"/>
      <x/>
      <x v="1"/>
      <x v="7502"/>
      <x v="1153"/>
      <x v="2"/>
      <x v="4"/>
    </i>
    <i r="1">
      <x v="7573"/>
      <x v="7506"/>
      <x v="7588"/>
      <x v="56"/>
      <x v="1"/>
      <x v="1"/>
      <x v="1"/>
      <x/>
      <x v="1"/>
      <x v="7505"/>
      <x v="4106"/>
      <x v="2"/>
      <x v="4"/>
    </i>
    <i r="1">
      <x v="7574"/>
      <x v="7507"/>
      <x v="7589"/>
      <x v="5"/>
      <x v="1"/>
      <x v="1"/>
      <x v="1"/>
      <x/>
      <x v="1"/>
      <x v="7506"/>
      <x v="4106"/>
      <x v="2"/>
      <x/>
    </i>
    <i r="1">
      <x v="7575"/>
      <x v="7508"/>
      <x v="7590"/>
      <x v="79"/>
      <x/>
      <x v="1"/>
      <x v="1"/>
      <x/>
      <x v="1"/>
      <x v="7507"/>
      <x v="61"/>
      <x v="2"/>
      <x v="5"/>
    </i>
    <i r="1">
      <x v="7578"/>
      <x v="7511"/>
      <x v="7593"/>
      <x v="5"/>
      <x v="1"/>
      <x v="1"/>
      <x v="1"/>
      <x/>
      <x v="1"/>
      <x v="7510"/>
      <x v="1169"/>
      <x v="2"/>
      <x/>
    </i>
    <i r="1">
      <x v="7579"/>
      <x v="7512"/>
      <x v="7594"/>
      <x v="79"/>
      <x/>
      <x v="1"/>
      <x v="1"/>
      <x/>
      <x v="1"/>
      <x v="7511"/>
      <x v="1169"/>
      <x v="2"/>
      <x v="5"/>
    </i>
    <i r="1">
      <x v="7584"/>
      <x v="7517"/>
      <x v="7599"/>
      <x v="66"/>
      <x/>
      <x v="1"/>
      <x v="1"/>
      <x/>
      <x v="1"/>
      <x v="7516"/>
      <x v="1994"/>
      <x v="2"/>
      <x v="4"/>
    </i>
    <i r="1">
      <x v="7585"/>
      <x v="7518"/>
      <x v="7600"/>
      <x v="5"/>
      <x v="1"/>
      <x v="1"/>
      <x v="1"/>
      <x/>
      <x v="1"/>
      <x v="7517"/>
      <x v="4357"/>
      <x v="2"/>
      <x/>
    </i>
    <i r="1">
      <x v="7588"/>
      <x v="7521"/>
      <x v="7603"/>
      <x v="4"/>
      <x v="1"/>
      <x v="1"/>
      <x v="1"/>
      <x/>
      <x v="1"/>
      <x v="7520"/>
      <x v="1248"/>
      <x v="2"/>
      <x/>
    </i>
    <i r="1">
      <x v="7589"/>
      <x v="7522"/>
      <x v="7604"/>
      <x v="2"/>
      <x/>
      <x v="1"/>
      <x v="1"/>
      <x/>
      <x v="1"/>
      <x v="7521"/>
      <x v="1248"/>
      <x v="2"/>
      <x v="4"/>
    </i>
    <i r="1">
      <x v="7592"/>
      <x v="7525"/>
      <x v="7607"/>
      <x v="37"/>
      <x/>
      <x/>
      <x v="1"/>
      <x/>
      <x v="1"/>
      <x v="7524"/>
      <x v="605"/>
      <x v="2"/>
      <x v="1"/>
    </i>
    <i r="1">
      <x v="7593"/>
      <x v="7526"/>
      <x v="7608"/>
      <x v="64"/>
      <x v="1"/>
      <x v="1"/>
      <x v="1"/>
      <x/>
      <x v="1"/>
      <x v="7525"/>
      <x v="1424"/>
      <x v="2"/>
      <x v="4"/>
    </i>
    <i r="1">
      <x v="7595"/>
      <x v="7528"/>
      <x v="7610"/>
      <x v="38"/>
      <x v="1"/>
      <x/>
      <x v="1"/>
      <x/>
      <x v="1"/>
      <x v="7527"/>
      <x v="64"/>
      <x v="2"/>
      <x v="1"/>
    </i>
    <i r="1">
      <x v="7596"/>
      <x v="7529"/>
      <x v="7611"/>
      <x v="42"/>
      <x v="1"/>
      <x/>
      <x v="1"/>
      <x/>
      <x v="1"/>
      <x v="7528"/>
      <x v="1250"/>
      <x v="2"/>
      <x v="1"/>
    </i>
    <i r="1">
      <x v="7608"/>
      <x v="7542"/>
      <x v="7622"/>
      <x v="56"/>
      <x v="1"/>
      <x v="1"/>
      <x v="1"/>
      <x/>
      <x v="1"/>
      <x v="7541"/>
      <x v="537"/>
      <x v="2"/>
      <x v="4"/>
    </i>
    <i r="1">
      <x v="7611"/>
      <x v="7545"/>
      <x v="5170"/>
      <x v="5"/>
      <x v="1"/>
      <x v="1"/>
      <x v="1"/>
      <x/>
      <x v="1"/>
      <x v="7544"/>
      <x v="6461"/>
      <x v="2"/>
      <x/>
    </i>
    <i r="1">
      <x v="7648"/>
      <x v="7589"/>
      <x v="7661"/>
      <x v="5"/>
      <x v="1"/>
      <x v="1"/>
      <x v="1"/>
      <x/>
      <x v="1"/>
      <x v="7588"/>
      <x v="606"/>
      <x v="2"/>
      <x/>
    </i>
    <i r="1">
      <x v="7651"/>
      <x v="7592"/>
      <x v="7664"/>
      <x v="42"/>
      <x/>
      <x/>
      <x v="1"/>
      <x/>
      <x v="1"/>
      <x v="7591"/>
      <x v="817"/>
      <x v="2"/>
      <x v="1"/>
    </i>
    <i r="1">
      <x v="7662"/>
      <x v="7603"/>
      <x v="3552"/>
      <x v="86"/>
      <x/>
      <x v="1"/>
      <x v="1"/>
      <x/>
      <x v="1"/>
      <x v="7602"/>
      <x v="70"/>
      <x v="2"/>
      <x v="5"/>
    </i>
    <i r="1">
      <x v="7663"/>
      <x v="7604"/>
      <x v="2923"/>
      <x v="86"/>
      <x/>
      <x v="1"/>
      <x v="1"/>
      <x/>
      <x v="1"/>
      <x v="7603"/>
      <x v="2054"/>
      <x v="2"/>
      <x v="5"/>
    </i>
    <i r="1">
      <x v="7664"/>
      <x v="7605"/>
      <x v="7675"/>
      <x v="87"/>
      <x v="1"/>
      <x v="1"/>
      <x v="1"/>
      <x/>
      <x v="1"/>
      <x v="7604"/>
      <x v="4696"/>
      <x v="2"/>
      <x v="5"/>
    </i>
    <i r="1">
      <x v="7665"/>
      <x v="7606"/>
      <x v="7676"/>
      <x v="77"/>
      <x/>
      <x v="1"/>
      <x v="1"/>
      <x/>
      <x v="1"/>
      <x v="7605"/>
      <x v="1222"/>
      <x v="2"/>
      <x v="5"/>
    </i>
    <i r="1">
      <x v="7666"/>
      <x v="7607"/>
      <x v="7677"/>
      <x v="5"/>
      <x v="1"/>
      <x v="1"/>
      <x v="1"/>
      <x/>
      <x v="1"/>
      <x v="7606"/>
      <x v="1144"/>
      <x v="2"/>
      <x/>
    </i>
    <i r="1">
      <x v="7667"/>
      <x v="7608"/>
      <x v="2895"/>
      <x v="92"/>
      <x/>
      <x v="1"/>
      <x v="1"/>
      <x/>
      <x v="1"/>
      <x v="7607"/>
      <x v="4776"/>
      <x v="2"/>
      <x v="5"/>
    </i>
    <i r="1">
      <x v="7669"/>
      <x v="7610"/>
      <x v="4913"/>
      <x v="42"/>
      <x v="1"/>
      <x/>
      <x v="1"/>
      <x/>
      <x v="1"/>
      <x v="7609"/>
      <x v="3553"/>
      <x v="2"/>
      <x v="1"/>
    </i>
    <i r="1">
      <x v="7670"/>
      <x v="7611"/>
      <x v="2951"/>
      <x v="92"/>
      <x/>
      <x v="1"/>
      <x v="1"/>
      <x/>
      <x v="1"/>
      <x v="7610"/>
      <x v="3955"/>
      <x v="2"/>
      <x v="5"/>
    </i>
    <i r="1">
      <x v="7671"/>
      <x v="7612"/>
      <x v="7679"/>
      <x v="21"/>
      <x v="1"/>
      <x/>
      <x v="1"/>
      <x/>
      <x v="1"/>
      <x v="7611"/>
      <x v="2870"/>
      <x v="2"/>
      <x v="2"/>
    </i>
    <i r="1">
      <x v="7672"/>
      <x v="7613"/>
      <x v="7680"/>
      <x v="47"/>
      <x/>
      <x/>
      <x v="1"/>
      <x/>
      <x v="1"/>
      <x v="7612"/>
      <x v="7263"/>
      <x v="2"/>
      <x v="1"/>
    </i>
    <i r="1">
      <x v="7674"/>
      <x v="7615"/>
      <x v="7682"/>
      <x v="37"/>
      <x v="1"/>
      <x/>
      <x v="1"/>
      <x/>
      <x v="1"/>
      <x v="7614"/>
      <x v="5303"/>
      <x v="2"/>
      <x v="1"/>
    </i>
    <i r="1">
      <x v="7675"/>
      <x v="7616"/>
      <x v="7683"/>
      <x v="1"/>
      <x v="1"/>
      <x v="1"/>
      <x v="1"/>
      <x/>
      <x v="1"/>
      <x v="7615"/>
      <x v="7948"/>
      <x v="2"/>
      <x/>
    </i>
    <i r="1">
      <x v="7679"/>
      <x v="7620"/>
      <x v="2446"/>
      <x v="64"/>
      <x/>
      <x v="1"/>
      <x v="1"/>
      <x/>
      <x v="1"/>
      <x v="7619"/>
      <x v="4884"/>
      <x v="2"/>
      <x v="4"/>
    </i>
    <i r="1">
      <x v="7680"/>
      <x v="7621"/>
      <x v="2850"/>
      <x v="49"/>
      <x v="1"/>
      <x/>
      <x v="1"/>
      <x/>
      <x v="1"/>
      <x v="7620"/>
      <x v="4021"/>
      <x v="2"/>
      <x v="1"/>
    </i>
    <i r="1">
      <x v="7682"/>
      <x v="7623"/>
      <x v="7688"/>
      <x v="63"/>
      <x/>
      <x v="1"/>
      <x v="1"/>
      <x/>
      <x v="1"/>
      <x v="7622"/>
      <x v="7951"/>
      <x v="2"/>
      <x v="4"/>
    </i>
    <i r="1">
      <x v="7683"/>
      <x v="7624"/>
      <x v="7689"/>
      <x v="71"/>
      <x/>
      <x v="1"/>
      <x v="1"/>
      <x/>
      <x v="1"/>
      <x v="7623"/>
      <x v="7952"/>
      <x v="2"/>
      <x v="4"/>
    </i>
    <i r="1">
      <x v="7684"/>
      <x v="7625"/>
      <x v="7690"/>
      <x v="72"/>
      <x/>
      <x v="1"/>
      <x v="1"/>
      <x/>
      <x v="1"/>
      <x v="7624"/>
      <x v="7953"/>
      <x v="2"/>
      <x v="4"/>
    </i>
    <i r="1">
      <x v="7689"/>
      <x v="7630"/>
      <x v="7695"/>
      <x v="1"/>
      <x v="1"/>
      <x v="1"/>
      <x v="1"/>
      <x/>
      <x v="1"/>
      <x v="7629"/>
      <x v="5657"/>
      <x v="2"/>
      <x/>
    </i>
    <i r="1">
      <x v="7690"/>
      <x v="7631"/>
      <x v="2598"/>
      <x v="56"/>
      <x/>
      <x v="1"/>
      <x v="1"/>
      <x/>
      <x v="1"/>
      <x v="7630"/>
      <x v="7958"/>
      <x v="2"/>
      <x v="4"/>
    </i>
    <i r="1">
      <x v="7692"/>
      <x v="7633"/>
      <x v="7697"/>
      <x v="66"/>
      <x/>
      <x v="1"/>
      <x v="1"/>
      <x/>
      <x v="1"/>
      <x v="7632"/>
      <x v="7960"/>
      <x v="2"/>
      <x v="4"/>
    </i>
    <i r="1">
      <x v="7693"/>
      <x v="7634"/>
      <x v="7698"/>
      <x v="55"/>
      <x/>
      <x v="1"/>
      <x v="1"/>
      <x/>
      <x v="1"/>
      <x v="7633"/>
      <x v="7961"/>
      <x v="2"/>
      <x v="4"/>
    </i>
    <i>
      <x v="3"/>
      <x v="6"/>
      <x v="6782"/>
      <x v="13"/>
      <x v="30"/>
      <x v="1"/>
      <x v="1"/>
      <x v="4"/>
      <x v="5"/>
      <x v="3"/>
      <x v="6780"/>
      <x v="3246"/>
      <x v="3"/>
      <x v="2"/>
    </i>
    <i r="1">
      <x v="16"/>
      <x v="6654"/>
      <x v="22"/>
      <x v="56"/>
      <x v="1"/>
      <x v="1"/>
      <x v="6"/>
      <x v="2"/>
      <x v="5"/>
      <x v="6652"/>
      <x v="4687"/>
      <x v="3"/>
      <x v="4"/>
    </i>
    <i r="1">
      <x v="23"/>
      <x v="5865"/>
      <x v="32"/>
      <x v="87"/>
      <x v="1"/>
      <x v="1"/>
      <x v="4"/>
      <x v="5"/>
      <x v="3"/>
      <x v="5863"/>
      <x v="1783"/>
      <x v="3"/>
      <x v="5"/>
    </i>
    <i r="1">
      <x v="25"/>
      <x v="5502"/>
      <x v="35"/>
      <x v="2"/>
      <x/>
      <x v="1"/>
      <x v="10"/>
      <x v="4"/>
      <x v="7"/>
      <x v="5498"/>
      <x v="2656"/>
      <x v="3"/>
      <x v="4"/>
    </i>
    <i r="1">
      <x v="26"/>
      <x v="5003"/>
      <x v="36"/>
      <x v="56"/>
      <x/>
      <x v="1"/>
      <x v="4"/>
      <x v="5"/>
      <x v="6"/>
      <x v="4996"/>
      <x v="7359"/>
      <x v="3"/>
      <x v="4"/>
    </i>
    <i r="1">
      <x v="30"/>
      <x v="5005"/>
      <x v="41"/>
      <x v="56"/>
      <x/>
      <x v="1"/>
      <x v="4"/>
      <x v="5"/>
      <x v="6"/>
      <x v="4997"/>
      <x v="2380"/>
      <x v="3"/>
      <x v="4"/>
    </i>
    <i r="1">
      <x v="49"/>
      <x v="5504"/>
      <x v="59"/>
      <x v="66"/>
      <x v="1"/>
      <x v="1"/>
      <x v="5"/>
      <x v="3"/>
      <x v="3"/>
      <x v="5500"/>
      <x v="2931"/>
      <x v="3"/>
      <x v="4"/>
    </i>
    <i r="1">
      <x v="89"/>
      <x v="4272"/>
      <x v="123"/>
      <x v="77"/>
      <x/>
      <x v="1"/>
      <x v="6"/>
      <x v="2"/>
      <x v="8"/>
      <x v="4263"/>
      <x v="7390"/>
      <x v="3"/>
      <x v="5"/>
    </i>
    <i r="1">
      <x v="98"/>
      <x v="6074"/>
      <x v="134"/>
      <x v="67"/>
      <x v="1"/>
      <x v="1"/>
      <x v="5"/>
      <x v="3"/>
      <x v="3"/>
      <x v="6074"/>
      <x v="7516"/>
      <x v="3"/>
      <x v="4"/>
    </i>
    <i r="1">
      <x v="106"/>
      <x v="5008"/>
      <x v="142"/>
      <x v="38"/>
      <x/>
      <x v="1"/>
      <x v="4"/>
      <x v="5"/>
      <x v="6"/>
      <x v="5000"/>
      <x v="117"/>
      <x v="3"/>
      <x v="1"/>
    </i>
    <i r="1">
      <x v="118"/>
      <x v="7668"/>
      <x v="157"/>
      <x v="5"/>
      <x v="1"/>
      <x v="1"/>
      <x v="4"/>
      <x v="5"/>
      <x v="3"/>
      <x v="7667"/>
      <x v="7791"/>
      <x v="3"/>
      <x/>
    </i>
    <i r="1">
      <x v="120"/>
      <x v="2522"/>
      <x v="163"/>
      <x v="48"/>
      <x/>
      <x v="1"/>
      <x v="6"/>
      <x v="2"/>
      <x v="8"/>
      <x v="2503"/>
      <x v="7792"/>
      <x v="3"/>
      <x v="1"/>
    </i>
    <i r="1">
      <x v="148"/>
      <x v="2526"/>
      <x v="196"/>
      <x v="48"/>
      <x/>
      <x v="1"/>
      <x v="6"/>
      <x v="2"/>
      <x v="8"/>
      <x v="2507"/>
      <x v="7239"/>
      <x v="3"/>
      <x v="1"/>
    </i>
    <i r="1">
      <x v="158"/>
      <x v="4862"/>
      <x v="206"/>
      <x v="5"/>
      <x/>
      <x v="1"/>
      <x v="6"/>
      <x v="2"/>
      <x v="8"/>
      <x v="4857"/>
      <x v="3907"/>
      <x v="3"/>
      <x/>
    </i>
    <i r="1">
      <x v="161"/>
      <x v="7168"/>
      <x v="210"/>
      <x v="4"/>
      <x v="1"/>
      <x v="1"/>
      <x v="2"/>
      <x v="5"/>
      <x v="3"/>
      <x v="7166"/>
      <x v="1457"/>
      <x v="3"/>
      <x/>
    </i>
    <i r="1">
      <x v="169"/>
      <x v="6778"/>
      <x v="218"/>
      <x v="37"/>
      <x/>
      <x v="1"/>
      <x v="4"/>
      <x v="5"/>
      <x v="6"/>
      <x v="6776"/>
      <x v="3118"/>
      <x v="3"/>
      <x v="1"/>
    </i>
    <i r="1">
      <x v="181"/>
      <x v="6952"/>
      <x v="232"/>
      <x v="66"/>
      <x v="1"/>
      <x v="1"/>
      <x v="4"/>
      <x v="5"/>
      <x v="3"/>
      <x v="6950"/>
      <x v="2821"/>
      <x v="3"/>
      <x v="4"/>
    </i>
    <i r="1">
      <x v="183"/>
      <x v="7658"/>
      <x v="234"/>
      <x v="64"/>
      <x/>
      <x v="1"/>
      <x/>
      <x v="3"/>
      <x v="6"/>
      <x v="7657"/>
      <x v="2672"/>
      <x v="3"/>
      <x v="4"/>
    </i>
    <i r="1">
      <x v="198"/>
      <x v="6538"/>
      <x v="11"/>
      <x v="5"/>
      <x v="1"/>
      <x v="1"/>
      <x v="2"/>
      <x v="3"/>
      <x v="3"/>
      <x v="6536"/>
      <x v="751"/>
      <x v="3"/>
      <x/>
    </i>
    <i r="1">
      <x v="200"/>
      <x v="2537"/>
      <x v="256"/>
      <x v="19"/>
      <x/>
      <x v="1"/>
      <x v="6"/>
      <x v="2"/>
      <x v="8"/>
      <x v="2518"/>
      <x v="632"/>
      <x v="3"/>
      <x v="2"/>
    </i>
    <i r="1">
      <x v="214"/>
      <x v="4453"/>
      <x v="284"/>
      <x v="41"/>
      <x/>
      <x v="1"/>
      <x v="6"/>
      <x v="2"/>
      <x v="8"/>
      <x v="4448"/>
      <x v="282"/>
      <x v="3"/>
      <x v="1"/>
    </i>
    <i r="1">
      <x v="219"/>
      <x v="6966"/>
      <x v="6999"/>
      <x v="44"/>
      <x v="1"/>
      <x/>
      <x v="2"/>
      <x v="5"/>
      <x v="3"/>
      <x v="6964"/>
      <x v="7798"/>
      <x v="3"/>
      <x v="1"/>
    </i>
    <i r="1">
      <x v="246"/>
      <x v="7676"/>
      <x v="329"/>
      <x v="5"/>
      <x v="1"/>
      <x v="1"/>
      <x v="4"/>
      <x v="5"/>
      <x v="3"/>
      <x v="7675"/>
      <x v="7800"/>
      <x v="3"/>
      <x/>
    </i>
    <i r="1">
      <x v="269"/>
      <x v="6515"/>
      <x v="354"/>
      <x v="2"/>
      <x/>
      <x v="1"/>
      <x v="4"/>
      <x v="5"/>
      <x v="6"/>
      <x v="6513"/>
      <x v="3677"/>
      <x v="3"/>
      <x v="4"/>
    </i>
    <i r="1">
      <x v="273"/>
      <x v="5498"/>
      <x v="358"/>
      <x v="67"/>
      <x v="1"/>
      <x v="1"/>
      <x v="4"/>
      <x v="5"/>
      <x v="3"/>
      <x v="5494"/>
      <x v="1009"/>
      <x v="3"/>
      <x v="4"/>
    </i>
    <i r="1">
      <x v="325"/>
      <x v="7416"/>
      <x v="376"/>
      <x v="5"/>
      <x/>
      <x v="1"/>
      <x v="8"/>
      <x v="5"/>
      <x v="4"/>
      <x v="7416"/>
      <x v="4087"/>
      <x v="3"/>
      <x/>
    </i>
    <i r="1">
      <x v="340"/>
      <x v="5520"/>
      <x v="448"/>
      <x v="66"/>
      <x/>
      <x v="1"/>
      <x v="4"/>
      <x v="5"/>
      <x v="6"/>
      <x v="5516"/>
      <x v="1152"/>
      <x v="3"/>
      <x v="4"/>
    </i>
    <i r="1">
      <x v="351"/>
      <x v="5014"/>
      <x v="460"/>
      <x v="85"/>
      <x v="1"/>
      <x v="1"/>
      <x v="6"/>
      <x v="2"/>
      <x v="5"/>
      <x v="5006"/>
      <x v="5797"/>
      <x v="3"/>
      <x v="5"/>
    </i>
    <i r="1">
      <x v="363"/>
      <x v="5013"/>
      <x v="472"/>
      <x v="5"/>
      <x/>
      <x v="1"/>
      <x v="3"/>
      <x v="5"/>
      <x v="6"/>
      <x v="5005"/>
      <x v="962"/>
      <x v="3"/>
      <x/>
    </i>
    <i r="1">
      <x v="406"/>
      <x v="4872"/>
      <x v="520"/>
      <x v="83"/>
      <x v="1"/>
      <x v="1"/>
      <x v="10"/>
      <x v="4"/>
      <x v="7"/>
      <x v="4866"/>
      <x v="4489"/>
      <x v="3"/>
      <x v="5"/>
    </i>
    <i r="1">
      <x v="434"/>
      <x v="7677"/>
      <x v="554"/>
      <x v="56"/>
      <x/>
      <x v="1"/>
      <x v="5"/>
      <x v="3"/>
      <x v="6"/>
      <x v="7676"/>
      <x v="2818"/>
      <x v="3"/>
      <x v="4"/>
    </i>
    <i r="1">
      <x v="488"/>
      <x v="7182"/>
      <x v="634"/>
      <x v="5"/>
      <x v="1"/>
      <x v="1"/>
      <x v="8"/>
      <x v="5"/>
      <x v="2"/>
      <x v="7180"/>
      <x v="81"/>
      <x v="3"/>
      <x/>
    </i>
    <i r="1">
      <x v="516"/>
      <x v="6307"/>
      <x v="661"/>
      <x v="80"/>
      <x/>
      <x v="1"/>
      <x v="4"/>
      <x v="5"/>
      <x v="6"/>
      <x v="6305"/>
      <x v="1456"/>
      <x v="3"/>
      <x v="5"/>
    </i>
    <i r="1">
      <x v="528"/>
      <x v="6811"/>
      <x v="674"/>
      <x v="78"/>
      <x v="1"/>
      <x v="1"/>
      <x v="10"/>
      <x v="4"/>
      <x v="7"/>
      <x v="6809"/>
      <x v="2875"/>
      <x v="3"/>
      <x v="5"/>
    </i>
    <i r="1">
      <x v="529"/>
      <x v="6813"/>
      <x v="675"/>
      <x v="78"/>
      <x v="1"/>
      <x v="1"/>
      <x v="10"/>
      <x v="4"/>
      <x v="7"/>
      <x v="6811"/>
      <x v="2494"/>
      <x v="3"/>
      <x v="5"/>
    </i>
    <i r="1">
      <x v="535"/>
      <x v="6783"/>
      <x v="684"/>
      <x v="30"/>
      <x v="1"/>
      <x v="1"/>
      <x v="4"/>
      <x v="5"/>
      <x v="3"/>
      <x v="6781"/>
      <x v="237"/>
      <x v="3"/>
      <x v="2"/>
    </i>
    <i r="1">
      <x v="536"/>
      <x v="6784"/>
      <x v="685"/>
      <x v="30"/>
      <x v="1"/>
      <x v="1"/>
      <x v="4"/>
      <x v="5"/>
      <x v="3"/>
      <x v="6782"/>
      <x v="237"/>
      <x v="3"/>
      <x v="2"/>
    </i>
    <i r="1">
      <x v="569"/>
      <x v="6812"/>
      <x v="725"/>
      <x v="87"/>
      <x v="1"/>
      <x v="1"/>
      <x v="4"/>
      <x v="5"/>
      <x v="3"/>
      <x v="6810"/>
      <x v="1712"/>
      <x v="3"/>
      <x v="5"/>
    </i>
    <i r="1">
      <x v="571"/>
      <x v="7185"/>
      <x v="729"/>
      <x v="33"/>
      <x/>
      <x/>
      <x v="6"/>
      <x v="2"/>
      <x v="8"/>
      <x v="7183"/>
      <x v="7804"/>
      <x v="3"/>
      <x v="2"/>
    </i>
    <i r="1">
      <x v="572"/>
      <x v="7419"/>
      <x v="731"/>
      <x v="5"/>
      <x/>
      <x v="1"/>
      <x v="2"/>
      <x v="5"/>
      <x v="9"/>
      <x v="7419"/>
      <x v="6567"/>
      <x v="3"/>
      <x/>
    </i>
    <i r="1">
      <x v="581"/>
      <x v="7965"/>
      <x v="742"/>
      <x v="5"/>
      <x v="1"/>
      <x/>
      <x v="8"/>
      <x v="5"/>
      <x v="2"/>
      <x v="7965"/>
      <x v="205"/>
      <x v="3"/>
      <x/>
    </i>
    <i r="1">
      <x v="587"/>
      <x v="6814"/>
      <x v="748"/>
      <x v="86"/>
      <x v="1"/>
      <x v="1"/>
      <x v="4"/>
      <x v="5"/>
      <x v="3"/>
      <x v="6812"/>
      <x v="7805"/>
      <x v="3"/>
      <x v="5"/>
    </i>
    <i r="1">
      <x v="588"/>
      <x v="6815"/>
      <x v="749"/>
      <x v="86"/>
      <x v="1"/>
      <x v="1"/>
      <x v="4"/>
      <x v="5"/>
      <x v="3"/>
      <x v="6813"/>
      <x v="97"/>
      <x v="3"/>
      <x v="5"/>
    </i>
    <i r="1">
      <x v="610"/>
      <x v="7643"/>
      <x v="776"/>
      <x v="56"/>
      <x/>
      <x v="1"/>
      <x v="4"/>
      <x v="5"/>
      <x v="6"/>
      <x v="7642"/>
      <x v="5007"/>
      <x v="3"/>
      <x v="4"/>
    </i>
    <i r="1">
      <x v="611"/>
      <x v="7644"/>
      <x v="777"/>
      <x v="56"/>
      <x/>
      <x v="1"/>
      <x v="4"/>
      <x v="5"/>
      <x v="6"/>
      <x v="7643"/>
      <x v="5474"/>
      <x v="3"/>
      <x v="4"/>
    </i>
    <i r="1">
      <x v="615"/>
      <x v="6522"/>
      <x v="781"/>
      <x v="56"/>
      <x v="1"/>
      <x v="1"/>
      <x v="4"/>
      <x v="5"/>
      <x v="3"/>
      <x v="6520"/>
      <x v="2547"/>
      <x v="3"/>
      <x v="4"/>
    </i>
    <i r="1">
      <x v="633"/>
      <x v="5527"/>
      <x v="800"/>
      <x v="70"/>
      <x/>
      <x v="1"/>
      <x v="4"/>
      <x v="5"/>
      <x v="6"/>
      <x v="5523"/>
      <x v="1856"/>
      <x v="3"/>
      <x v="4"/>
    </i>
    <i r="1">
      <x v="656"/>
      <x v="6214"/>
      <x v="6362"/>
      <x v="19"/>
      <x/>
      <x v="1"/>
      <x v="2"/>
      <x v="5"/>
      <x v="9"/>
      <x v="6212"/>
      <x v="3650"/>
      <x v="3"/>
      <x v="2"/>
    </i>
    <i r="1">
      <x v="658"/>
      <x v="5017"/>
      <x v="5312"/>
      <x v="93"/>
      <x v="1"/>
      <x v="1"/>
      <x v="2"/>
      <x v="5"/>
      <x v="3"/>
      <x v="5009"/>
      <x v="404"/>
      <x v="3"/>
      <x v="5"/>
    </i>
    <i r="1">
      <x v="662"/>
      <x v="7840"/>
      <x v="830"/>
      <x v="2"/>
      <x/>
      <x v="1"/>
      <x v="4"/>
      <x v="5"/>
      <x v="6"/>
      <x v="7840"/>
      <x v="7468"/>
      <x v="3"/>
      <x v="4"/>
    </i>
    <i r="1">
      <x v="664"/>
      <x v="7845"/>
      <x v="832"/>
      <x v="5"/>
      <x v="1"/>
      <x v="1"/>
      <x v="4"/>
      <x v="5"/>
      <x v="3"/>
      <x v="7845"/>
      <x v="3323"/>
      <x v="3"/>
      <x/>
    </i>
    <i r="1">
      <x v="666"/>
      <x v="7142"/>
      <x v="834"/>
      <x v="5"/>
      <x v="1"/>
      <x v="1"/>
      <x v="4"/>
      <x v="5"/>
      <x v="3"/>
      <x v="7141"/>
      <x v="3064"/>
      <x v="3"/>
      <x/>
    </i>
    <i r="1">
      <x v="677"/>
      <x v="6080"/>
      <x v="846"/>
      <x v="55"/>
      <x/>
      <x v="1"/>
      <x v="3"/>
      <x v="5"/>
      <x v="6"/>
      <x v="6080"/>
      <x v="7782"/>
      <x v="3"/>
      <x v="4"/>
    </i>
    <i r="1">
      <x v="732"/>
      <x v="6412"/>
      <x v="910"/>
      <x v="66"/>
      <x/>
      <x v="1"/>
      <x v="6"/>
      <x v="2"/>
      <x v="8"/>
      <x v="6409"/>
      <x v="7806"/>
      <x v="3"/>
      <x v="4"/>
    </i>
    <i r="1">
      <x v="737"/>
      <x v="6968"/>
      <x v="7000"/>
      <x v="12"/>
      <x v="1"/>
      <x/>
      <x v="2"/>
      <x v="5"/>
      <x v="3"/>
      <x v="6966"/>
      <x v="7807"/>
      <x v="3"/>
      <x v="2"/>
    </i>
    <i r="1">
      <x v="747"/>
      <x v="6651"/>
      <x v="929"/>
      <x v="11"/>
      <x v="1"/>
      <x v="1"/>
      <x v="8"/>
      <x v="5"/>
      <x v="2"/>
      <x v="6649"/>
      <x v="561"/>
      <x v="3"/>
      <x v="2"/>
    </i>
    <i r="1">
      <x v="752"/>
      <x v="5861"/>
      <x v="934"/>
      <x v="38"/>
      <x/>
      <x v="1"/>
      <x v="3"/>
      <x v="5"/>
      <x v="6"/>
      <x v="5859"/>
      <x v="6648"/>
      <x v="3"/>
      <x v="1"/>
    </i>
    <i r="1">
      <x v="754"/>
      <x v="7659"/>
      <x v="936"/>
      <x v="87"/>
      <x v="1"/>
      <x/>
      <x v="2"/>
      <x v="5"/>
      <x v="3"/>
      <x v="7658"/>
      <x v="7780"/>
      <x v="3"/>
      <x v="5"/>
    </i>
    <i r="1">
      <x v="768"/>
      <x v="6816"/>
      <x v="951"/>
      <x v="38"/>
      <x/>
      <x v="1"/>
      <x v="4"/>
      <x v="5"/>
      <x v="6"/>
      <x v="6814"/>
      <x v="287"/>
      <x v="3"/>
      <x v="1"/>
    </i>
    <i r="1">
      <x v="789"/>
      <x v="7187"/>
      <x v="977"/>
      <x v="5"/>
      <x/>
      <x v="1"/>
      <x v="4"/>
      <x v="5"/>
      <x v="6"/>
      <x v="7185"/>
      <x v="3444"/>
      <x v="3"/>
      <x/>
    </i>
    <i r="1">
      <x v="813"/>
      <x v="5018"/>
      <x v="1001"/>
      <x v="47"/>
      <x v="1"/>
      <x v="1"/>
      <x v="6"/>
      <x v="2"/>
      <x v="5"/>
      <x v="5010"/>
      <x v="2015"/>
      <x v="3"/>
      <x v="1"/>
    </i>
    <i r="1">
      <x v="822"/>
      <x v="5482"/>
      <x v="1010"/>
      <x v="70"/>
      <x/>
      <x v="1"/>
      <x v="5"/>
      <x v="3"/>
      <x v="6"/>
      <x v="5478"/>
      <x v="1637"/>
      <x v="3"/>
      <x v="4"/>
    </i>
    <i r="1">
      <x v="831"/>
      <x v="7648"/>
      <x v="1019"/>
      <x v="63"/>
      <x v="1"/>
      <x v="1"/>
      <x v="4"/>
      <x v="5"/>
      <x v="3"/>
      <x v="7647"/>
      <x v="7765"/>
      <x v="3"/>
      <x v="4"/>
    </i>
    <i r="1">
      <x v="845"/>
      <x v="6072"/>
      <x v="1033"/>
      <x v="68"/>
      <x/>
      <x v="1"/>
      <x v="4"/>
      <x v="5"/>
      <x v="6"/>
      <x v="6072"/>
      <x v="7782"/>
      <x v="3"/>
      <x v="4"/>
    </i>
    <i r="1">
      <x v="856"/>
      <x v="6082"/>
      <x v="1046"/>
      <x v="2"/>
      <x/>
      <x v="1"/>
      <x v="4"/>
      <x v="5"/>
      <x v="6"/>
      <x v="6082"/>
      <x v="1226"/>
      <x v="3"/>
      <x v="4"/>
    </i>
    <i r="1">
      <x v="863"/>
      <x v="6083"/>
      <x v="900"/>
      <x v="55"/>
      <x/>
      <x v="1"/>
      <x v="5"/>
      <x v="3"/>
      <x v="6"/>
      <x v="6083"/>
      <x v="5861"/>
      <x v="3"/>
      <x v="4"/>
    </i>
    <i r="1">
      <x v="869"/>
      <x v="6967"/>
      <x v="1058"/>
      <x v="62"/>
      <x/>
      <x v="1"/>
      <x v="4"/>
      <x v="5"/>
      <x v="6"/>
      <x v="6965"/>
      <x v="2935"/>
      <x v="3"/>
      <x v="4"/>
    </i>
    <i r="1">
      <x v="933"/>
      <x v="5899"/>
      <x v="1125"/>
      <x v="59"/>
      <x v="1"/>
      <x v="1"/>
      <x v="2"/>
      <x v="5"/>
      <x v="3"/>
      <x v="5897"/>
      <x v="2670"/>
      <x v="3"/>
      <x v="4"/>
    </i>
    <i r="1">
      <x v="960"/>
      <x v="3586"/>
      <x v="4022"/>
      <x v="19"/>
      <x/>
      <x v="1"/>
      <x v="2"/>
      <x v="5"/>
      <x v="9"/>
      <x v="3569"/>
      <x v="4307"/>
      <x v="3"/>
      <x v="2"/>
    </i>
    <i r="1">
      <x v="962"/>
      <x v="3587"/>
      <x v="4023"/>
      <x v="19"/>
      <x/>
      <x v="1"/>
      <x v="2"/>
      <x v="5"/>
      <x v="9"/>
      <x v="3570"/>
      <x v="1719"/>
      <x v="3"/>
      <x v="2"/>
    </i>
    <i r="1">
      <x v="969"/>
      <x v="6822"/>
      <x v="1163"/>
      <x v="50"/>
      <x/>
      <x v="1"/>
      <x v="4"/>
      <x v="5"/>
      <x v="6"/>
      <x v="6820"/>
      <x v="1964"/>
      <x v="3"/>
      <x v="1"/>
    </i>
    <i r="1">
      <x v="975"/>
      <x v="5019"/>
      <x v="1174"/>
      <x v="37"/>
      <x/>
      <x v="1"/>
      <x v="5"/>
      <x v="3"/>
      <x v="6"/>
      <x v="5011"/>
      <x v="3555"/>
      <x v="3"/>
      <x v="1"/>
    </i>
    <i r="1">
      <x v="982"/>
      <x v="6413"/>
      <x v="1186"/>
      <x v="5"/>
      <x v="1"/>
      <x v="1"/>
      <x v="2"/>
      <x v="5"/>
      <x v="3"/>
      <x v="6410"/>
      <x v="5354"/>
      <x v="3"/>
      <x/>
    </i>
    <i r="1">
      <x v="990"/>
      <x v="7681"/>
      <x v="7725"/>
      <x v="83"/>
      <x v="1"/>
      <x/>
      <x v="2"/>
      <x v="5"/>
      <x v="3"/>
      <x v="7680"/>
      <x v="7808"/>
      <x v="3"/>
      <x v="5"/>
    </i>
    <i r="1">
      <x v="1012"/>
      <x v="5902"/>
      <x v="1221"/>
      <x v="82"/>
      <x/>
      <x v="1"/>
      <x v="4"/>
      <x v="5"/>
      <x v="6"/>
      <x v="5900"/>
      <x v="483"/>
      <x v="3"/>
      <x v="5"/>
    </i>
    <i r="1">
      <x v="1015"/>
      <x v="6671"/>
      <x v="1227"/>
      <x v="5"/>
      <x v="1"/>
      <x v="1"/>
      <x v="2"/>
      <x v="5"/>
      <x v="3"/>
      <x v="6669"/>
      <x v="7810"/>
      <x v="3"/>
      <x/>
    </i>
    <i r="1">
      <x v="1078"/>
      <x v="4882"/>
      <x v="5209"/>
      <x v="19"/>
      <x/>
      <x v="1"/>
      <x v="2"/>
      <x v="5"/>
      <x v="9"/>
      <x v="4876"/>
      <x v="5909"/>
      <x v="3"/>
      <x v="2"/>
    </i>
    <i r="1">
      <x v="1082"/>
      <x v="6063"/>
      <x v="1298"/>
      <x v="2"/>
      <x/>
      <x v="1"/>
      <x v="4"/>
      <x v="5"/>
      <x v="6"/>
      <x v="6063"/>
      <x v="652"/>
      <x v="3"/>
      <x v="4"/>
    </i>
    <i r="1">
      <x v="1087"/>
      <x v="7645"/>
      <x v="1303"/>
      <x v="56"/>
      <x/>
      <x v="1"/>
      <x v="4"/>
      <x v="5"/>
      <x v="6"/>
      <x v="7644"/>
      <x v="3366"/>
      <x v="3"/>
      <x v="4"/>
    </i>
    <i r="1">
      <x v="1104"/>
      <x v="7147"/>
      <x v="1320"/>
      <x v="5"/>
      <x v="1"/>
      <x v="1"/>
      <x v="8"/>
      <x v="5"/>
      <x v="2"/>
      <x v="7145"/>
      <x v="2129"/>
      <x v="3"/>
      <x/>
    </i>
    <i r="1">
      <x v="1129"/>
      <x v="7680"/>
      <x v="1346"/>
      <x v="66"/>
      <x v="1"/>
      <x v="1"/>
      <x v="5"/>
      <x v="3"/>
      <x v="3"/>
      <x v="7679"/>
      <x v="1233"/>
      <x v="3"/>
      <x v="4"/>
    </i>
    <i r="1">
      <x v="1181"/>
      <x v="7188"/>
      <x v="1396"/>
      <x v="5"/>
      <x v="1"/>
      <x v="1"/>
      <x v="4"/>
      <x v="5"/>
      <x v="3"/>
      <x v="7186"/>
      <x v="1301"/>
      <x v="3"/>
      <x/>
    </i>
    <i r="1">
      <x v="1185"/>
      <x v="7549"/>
      <x v="1400"/>
      <x v="55"/>
      <x/>
      <x v="1"/>
      <x v="4"/>
      <x v="5"/>
      <x v="6"/>
      <x v="7548"/>
      <x v="3334"/>
      <x v="3"/>
      <x v="4"/>
    </i>
    <i r="1">
      <x v="1214"/>
      <x v="6540"/>
      <x v="1437"/>
      <x v="62"/>
      <x/>
      <x v="1"/>
      <x v="4"/>
      <x v="5"/>
      <x v="6"/>
      <x v="6538"/>
      <x v="669"/>
      <x v="3"/>
      <x v="4"/>
    </i>
    <i r="1">
      <x v="1241"/>
      <x v="6215"/>
      <x v="1462"/>
      <x v="28"/>
      <x v="1"/>
      <x v="1"/>
      <x v="6"/>
      <x v="2"/>
      <x v="5"/>
      <x v="6213"/>
      <x v="4881"/>
      <x v="3"/>
      <x v="2"/>
    </i>
    <i r="1">
      <x v="1245"/>
      <x v="4471"/>
      <x v="1468"/>
      <x v="48"/>
      <x/>
      <x v="1"/>
      <x v="10"/>
      <x v="4"/>
      <x v="7"/>
      <x v="4466"/>
      <x v="633"/>
      <x v="3"/>
      <x v="1"/>
    </i>
    <i r="1">
      <x v="1272"/>
      <x v="5904"/>
      <x v="1493"/>
      <x v="87"/>
      <x v="1"/>
      <x v="1"/>
      <x v="4"/>
      <x v="5"/>
      <x v="3"/>
      <x v="5902"/>
      <x v="2368"/>
      <x v="3"/>
      <x v="5"/>
    </i>
    <i r="1">
      <x v="1274"/>
      <x v="7189"/>
      <x v="1495"/>
      <x v="5"/>
      <x v="1"/>
      <x v="1"/>
      <x v="4"/>
      <x v="5"/>
      <x v="3"/>
      <x v="7187"/>
      <x v="2340"/>
      <x v="3"/>
      <x/>
    </i>
    <i r="1">
      <x v="1276"/>
      <x v="7859"/>
      <x v="1497"/>
      <x v="5"/>
      <x v="1"/>
      <x v="1"/>
      <x v="5"/>
      <x v="3"/>
      <x v="3"/>
      <x v="7859"/>
      <x v="7811"/>
      <x v="3"/>
      <x/>
    </i>
    <i r="1">
      <x v="1310"/>
      <x v="7452"/>
      <x v="1525"/>
      <x v="84"/>
      <x v="1"/>
      <x v="1"/>
      <x v="8"/>
      <x v="5"/>
      <x v="2"/>
      <x v="7452"/>
      <x v="2775"/>
      <x v="3"/>
      <x v="5"/>
    </i>
    <i r="1">
      <x v="1333"/>
      <x v="6088"/>
      <x v="1549"/>
      <x v="44"/>
      <x/>
      <x v="1"/>
      <x v="8"/>
      <x v="5"/>
      <x v="4"/>
      <x v="6088"/>
      <x v="867"/>
      <x v="3"/>
      <x v="1"/>
    </i>
    <i r="1">
      <x v="1477"/>
      <x v="6823"/>
      <x v="1694"/>
      <x v="24"/>
      <x/>
      <x v="1"/>
      <x v="4"/>
      <x v="5"/>
      <x v="6"/>
      <x v="6821"/>
      <x v="1471"/>
      <x v="3"/>
      <x v="2"/>
    </i>
    <i r="1">
      <x v="1534"/>
      <x v="7191"/>
      <x v="1749"/>
      <x v="5"/>
      <x v="1"/>
      <x v="1"/>
      <x v="8"/>
      <x v="5"/>
      <x v="2"/>
      <x v="7189"/>
      <x v="2284"/>
      <x v="3"/>
      <x/>
    </i>
    <i r="1">
      <x v="1549"/>
      <x v="7687"/>
      <x v="1762"/>
      <x v="3"/>
      <x v="1"/>
      <x v="1"/>
      <x v="2"/>
      <x v="5"/>
      <x v="3"/>
      <x v="7686"/>
      <x v="4050"/>
      <x v="3"/>
      <x/>
    </i>
    <i r="1">
      <x v="1569"/>
      <x v="3597"/>
      <x v="4024"/>
      <x v="77"/>
      <x v="1"/>
      <x v="1"/>
      <x v="2"/>
      <x v="5"/>
      <x v="3"/>
      <x v="3580"/>
      <x v="2184"/>
      <x v="3"/>
      <x v="5"/>
    </i>
    <i r="1">
      <x v="1591"/>
      <x v="4473"/>
      <x v="4869"/>
      <x v="79"/>
      <x/>
      <x v="1"/>
      <x v="2"/>
      <x v="5"/>
      <x v="9"/>
      <x v="4468"/>
      <x v="524"/>
      <x v="3"/>
      <x v="5"/>
    </i>
    <i r="1">
      <x v="1599"/>
      <x v="6521"/>
      <x v="1808"/>
      <x v="56"/>
      <x v="1"/>
      <x v="1"/>
      <x v="4"/>
      <x v="5"/>
      <x v="3"/>
      <x v="6519"/>
      <x v="2547"/>
      <x v="3"/>
      <x v="4"/>
    </i>
    <i r="1">
      <x v="1651"/>
      <x v="7686"/>
      <x v="1864"/>
      <x v="62"/>
      <x/>
      <x v="1"/>
      <x v="4"/>
      <x v="5"/>
      <x v="6"/>
      <x v="7685"/>
      <x v="6688"/>
      <x v="3"/>
      <x v="4"/>
    </i>
    <i r="1">
      <x v="1676"/>
      <x v="5531"/>
      <x v="1889"/>
      <x v="56"/>
      <x v="1"/>
      <x v="1"/>
      <x v="4"/>
      <x v="5"/>
      <x v="3"/>
      <x v="5527"/>
      <x v="1254"/>
      <x v="3"/>
      <x v="4"/>
    </i>
    <i r="1">
      <x v="1722"/>
      <x v="6541"/>
      <x v="1932"/>
      <x v="56"/>
      <x/>
      <x v="1"/>
      <x v="4"/>
      <x v="5"/>
      <x v="6"/>
      <x v="6539"/>
      <x v="1334"/>
      <x v="3"/>
      <x v="4"/>
    </i>
    <i r="1">
      <x v="1755"/>
      <x v="5530"/>
      <x v="1960"/>
      <x v="62"/>
      <x v="1"/>
      <x v="1"/>
      <x v="5"/>
      <x v="3"/>
      <x v="3"/>
      <x v="5526"/>
      <x v="1541"/>
      <x v="3"/>
      <x v="4"/>
    </i>
    <i r="1">
      <x v="1770"/>
      <x v="7688"/>
      <x v="1975"/>
      <x v="70"/>
      <x/>
      <x v="1"/>
      <x v="5"/>
      <x v="3"/>
      <x v="6"/>
      <x v="7687"/>
      <x v="2994"/>
      <x v="3"/>
      <x v="4"/>
    </i>
    <i r="1">
      <x v="1832"/>
      <x v="6407"/>
      <x v="2027"/>
      <x v="5"/>
      <x v="1"/>
      <x v="1"/>
      <x v="4"/>
      <x v="5"/>
      <x v="3"/>
      <x v="6404"/>
      <x v="2113"/>
      <x v="3"/>
      <x/>
    </i>
    <i r="1">
      <x v="1854"/>
      <x v="6414"/>
      <x v="2050"/>
      <x v="5"/>
      <x v="1"/>
      <x v="1"/>
      <x/>
      <x v="3"/>
      <x v="3"/>
      <x v="6411"/>
      <x v="1123"/>
      <x v="3"/>
      <x/>
    </i>
    <i r="1">
      <x v="1873"/>
      <x v="6825"/>
      <x v="2069"/>
      <x v="44"/>
      <x v="1"/>
      <x v="1"/>
      <x v="5"/>
      <x v="3"/>
      <x v="3"/>
      <x v="6823"/>
      <x v="658"/>
      <x v="3"/>
      <x v="1"/>
    </i>
    <i r="1">
      <x v="1889"/>
      <x v="5026"/>
      <x v="2084"/>
      <x v="44"/>
      <x v="1"/>
      <x v="1"/>
      <x v="5"/>
      <x v="3"/>
      <x v="3"/>
      <x v="5018"/>
      <x v="4004"/>
      <x v="3"/>
      <x v="1"/>
    </i>
    <i r="1">
      <x v="1890"/>
      <x v="5027"/>
      <x v="2085"/>
      <x v="44"/>
      <x v="1"/>
      <x v="1"/>
      <x v="4"/>
      <x v="5"/>
      <x v="3"/>
      <x v="5019"/>
      <x v="2890"/>
      <x v="3"/>
      <x v="1"/>
    </i>
    <i r="1">
      <x v="1894"/>
      <x v="5028"/>
      <x v="2089"/>
      <x v="44"/>
      <x v="1"/>
      <x v="1"/>
      <x v="4"/>
      <x v="5"/>
      <x v="3"/>
      <x v="5020"/>
      <x v="4004"/>
      <x v="3"/>
      <x v="1"/>
    </i>
    <i r="1">
      <x v="1933"/>
      <x v="6826"/>
      <x v="2124"/>
      <x v="37"/>
      <x v="1"/>
      <x v="1"/>
      <x v="4"/>
      <x v="5"/>
      <x v="3"/>
      <x v="6824"/>
      <x v="4771"/>
      <x v="3"/>
      <x v="1"/>
    </i>
    <i r="1">
      <x v="1944"/>
      <x v="7689"/>
      <x v="2135"/>
      <x v="56"/>
      <x v="1"/>
      <x v="1"/>
      <x v="5"/>
      <x v="3"/>
      <x v="3"/>
      <x v="7688"/>
      <x v="444"/>
      <x v="3"/>
      <x v="4"/>
    </i>
    <i r="1">
      <x v="1947"/>
      <x v="6827"/>
      <x v="2137"/>
      <x v="38"/>
      <x/>
      <x v="1"/>
      <x v="3"/>
      <x v="5"/>
      <x v="6"/>
      <x v="6825"/>
      <x v="2304"/>
      <x v="3"/>
      <x v="1"/>
    </i>
    <i r="1">
      <x v="2032"/>
      <x v="7131"/>
      <x v="2220"/>
      <x v="5"/>
      <x v="1"/>
      <x v="1"/>
      <x v="4"/>
      <x v="5"/>
      <x v="3"/>
      <x v="7130"/>
      <x v="7710"/>
      <x v="3"/>
      <x/>
    </i>
    <i r="1">
      <x v="2040"/>
      <x v="5389"/>
      <x v="5652"/>
      <x v="19"/>
      <x/>
      <x v="1"/>
      <x v="2"/>
      <x v="5"/>
      <x v="9"/>
      <x v="5384"/>
      <x v="5011"/>
      <x v="3"/>
      <x v="2"/>
    </i>
    <i r="1">
      <x v="2050"/>
      <x v="7192"/>
      <x v="2240"/>
      <x v="5"/>
      <x v="1"/>
      <x v="1"/>
      <x v="4"/>
      <x v="5"/>
      <x v="3"/>
      <x v="7191"/>
      <x v="7812"/>
      <x v="3"/>
      <x/>
    </i>
    <i r="1">
      <x v="2052"/>
      <x v="7193"/>
      <x v="2242"/>
      <x v="5"/>
      <x v="1"/>
      <x v="1"/>
      <x v="4"/>
      <x v="5"/>
      <x v="3"/>
      <x v="7192"/>
      <x v="7813"/>
      <x v="3"/>
      <x/>
    </i>
    <i r="1">
      <x v="2081"/>
      <x v="6828"/>
      <x v="2271"/>
      <x v="82"/>
      <x/>
      <x v="1"/>
      <x v="4"/>
      <x v="5"/>
      <x v="6"/>
      <x v="6826"/>
      <x v="782"/>
      <x v="3"/>
      <x v="5"/>
    </i>
    <i r="1">
      <x v="2082"/>
      <x v="7194"/>
      <x v="2272"/>
      <x v="5"/>
      <x v="1"/>
      <x v="1"/>
      <x v="4"/>
      <x v="5"/>
      <x v="3"/>
      <x v="7193"/>
      <x v="188"/>
      <x v="3"/>
      <x/>
    </i>
    <i r="1">
      <x v="2084"/>
      <x v="7195"/>
      <x v="2274"/>
      <x v="5"/>
      <x v="1"/>
      <x v="1"/>
      <x v="4"/>
      <x v="5"/>
      <x v="3"/>
      <x v="7194"/>
      <x v="2340"/>
      <x v="3"/>
      <x/>
    </i>
    <i r="1">
      <x v="2098"/>
      <x v="7196"/>
      <x v="2287"/>
      <x v="1"/>
      <x v="1"/>
      <x v="1"/>
      <x/>
      <x v="3"/>
      <x v="3"/>
      <x v="7195"/>
      <x v="3766"/>
      <x v="3"/>
      <x/>
    </i>
    <i r="1">
      <x v="2135"/>
      <x v="7690"/>
      <x v="2323"/>
      <x v="5"/>
      <x/>
      <x v="1"/>
      <x v="6"/>
      <x v="2"/>
      <x v="8"/>
      <x v="7689"/>
      <x v="7817"/>
      <x v="3"/>
      <x/>
    </i>
    <i r="1">
      <x v="2323"/>
      <x v="4884"/>
      <x v="5210"/>
      <x v="87"/>
      <x v="1"/>
      <x v="1"/>
      <x v="2"/>
      <x v="5"/>
      <x v="3"/>
      <x v="4878"/>
      <x v="6275"/>
      <x v="3"/>
      <x v="5"/>
    </i>
    <i r="1">
      <x v="2326"/>
      <x v="7691"/>
      <x v="2503"/>
      <x v="3"/>
      <x v="1"/>
      <x v="1"/>
      <x v="6"/>
      <x v="2"/>
      <x v="5"/>
      <x v="7690"/>
      <x v="1569"/>
      <x v="3"/>
      <x/>
    </i>
    <i r="1">
      <x v="2333"/>
      <x v="7197"/>
      <x v="2510"/>
      <x v="5"/>
      <x v="1"/>
      <x v="1"/>
      <x v="8"/>
      <x v="5"/>
      <x v="2"/>
      <x v="7196"/>
      <x v="3066"/>
      <x v="3"/>
      <x/>
    </i>
    <i r="1">
      <x v="2334"/>
      <x v="7198"/>
      <x v="2511"/>
      <x v="5"/>
      <x v="1"/>
      <x v="1"/>
      <x v="8"/>
      <x v="5"/>
      <x v="2"/>
      <x v="7197"/>
      <x v="75"/>
      <x v="3"/>
      <x/>
    </i>
    <i r="1">
      <x v="2355"/>
      <x v="4306"/>
      <x v="4740"/>
      <x v="42"/>
      <x v="1"/>
      <x v="1"/>
      <x v="2"/>
      <x v="5"/>
      <x v="3"/>
      <x v="4297"/>
      <x v="388"/>
      <x v="3"/>
      <x v="1"/>
    </i>
    <i r="1">
      <x v="2402"/>
      <x v="7552"/>
      <x v="2578"/>
      <x v="56"/>
      <x/>
      <x v="1"/>
      <x v="4"/>
      <x v="5"/>
      <x v="6"/>
      <x v="7551"/>
      <x v="3165"/>
      <x v="3"/>
      <x v="4"/>
    </i>
    <i r="1">
      <x v="2404"/>
      <x v="7553"/>
      <x v="2579"/>
      <x v="56"/>
      <x/>
      <x v="1"/>
      <x v="4"/>
      <x v="5"/>
      <x v="6"/>
      <x v="7552"/>
      <x v="4243"/>
      <x v="3"/>
      <x v="4"/>
    </i>
    <i r="1">
      <x v="2424"/>
      <x v="6969"/>
      <x v="2599"/>
      <x v="66"/>
      <x v="1"/>
      <x v="1"/>
      <x v="4"/>
      <x v="5"/>
      <x v="3"/>
      <x v="6967"/>
      <x v="6602"/>
      <x v="3"/>
      <x v="4"/>
    </i>
    <i r="1">
      <x v="2460"/>
      <x v="7692"/>
      <x v="2634"/>
      <x v="87"/>
      <x v="1"/>
      <x v="1"/>
      <x v="1"/>
      <x/>
      <x v="1"/>
      <x v="7691"/>
      <x v="489"/>
      <x v="3"/>
      <x v="5"/>
    </i>
    <i r="1">
      <x v="2521"/>
      <x v="5254"/>
      <x v="5509"/>
      <x v="87"/>
      <x v="1"/>
      <x v="1"/>
      <x v="2"/>
      <x v="5"/>
      <x v="3"/>
      <x v="3035"/>
      <x v="1251"/>
      <x v="3"/>
      <x v="5"/>
    </i>
    <i r="1">
      <x v="2548"/>
      <x v="5535"/>
      <x v="5773"/>
      <x v="81"/>
      <x v="1"/>
      <x v="1"/>
      <x v="2"/>
      <x v="5"/>
      <x v="3"/>
      <x v="5531"/>
      <x v="1821"/>
      <x v="3"/>
      <x v="5"/>
    </i>
    <i r="1">
      <x v="2576"/>
      <x v="7153"/>
      <x v="2748"/>
      <x v="5"/>
      <x v="1"/>
      <x v="1"/>
      <x/>
      <x v="3"/>
      <x v="3"/>
      <x v="7151"/>
      <x v="1701"/>
      <x v="3"/>
      <x/>
    </i>
    <i r="1">
      <x v="2577"/>
      <x v="7154"/>
      <x v="2749"/>
      <x v="5"/>
      <x v="1"/>
      <x v="1"/>
      <x/>
      <x v="3"/>
      <x v="3"/>
      <x v="7152"/>
      <x v="1701"/>
      <x v="3"/>
      <x/>
    </i>
    <i r="1">
      <x v="2583"/>
      <x v="7685"/>
      <x v="2759"/>
      <x v="5"/>
      <x/>
      <x v="1"/>
      <x v="5"/>
      <x v="3"/>
      <x v="6"/>
      <x v="7684"/>
      <x v="2100"/>
      <x v="3"/>
      <x v="4"/>
    </i>
    <i r="1">
      <x v="2620"/>
      <x v="7693"/>
      <x v="2796"/>
      <x v="5"/>
      <x/>
      <x v="1"/>
      <x v="4"/>
      <x v="5"/>
      <x v="6"/>
      <x v="7692"/>
      <x v="2466"/>
      <x v="3"/>
      <x/>
    </i>
    <i r="1">
      <x v="2663"/>
      <x v="7199"/>
      <x v="2835"/>
      <x v="58"/>
      <x v="1"/>
      <x v="1"/>
      <x v="2"/>
      <x v="5"/>
      <x v="3"/>
      <x v="7198"/>
      <x v="3556"/>
      <x v="3"/>
      <x v="4"/>
    </i>
    <i r="1">
      <x v="2694"/>
      <x v="7695"/>
      <x v="2862"/>
      <x v="5"/>
      <x v="1"/>
      <x v="1"/>
      <x v="8"/>
      <x v="5"/>
      <x v="2"/>
      <x v="7694"/>
      <x v="1430"/>
      <x v="3"/>
      <x/>
    </i>
    <i r="1">
      <x v="2784"/>
      <x v="6408"/>
      <x v="2948"/>
      <x v="5"/>
      <x v="1"/>
      <x v="1"/>
      <x v="4"/>
      <x v="5"/>
      <x v="3"/>
      <x v="6405"/>
      <x v="3180"/>
      <x v="3"/>
      <x/>
    </i>
    <i r="1">
      <x v="2840"/>
      <x v="7200"/>
      <x v="3004"/>
      <x v="3"/>
      <x v="1"/>
      <x v="1"/>
      <x v="4"/>
      <x v="5"/>
      <x v="3"/>
      <x v="7199"/>
      <x v="766"/>
      <x v="3"/>
      <x/>
    </i>
    <i r="1">
      <x v="2842"/>
      <x v="7860"/>
      <x v="3005"/>
      <x v="5"/>
      <x v="1"/>
      <x v="1"/>
      <x v="4"/>
      <x v="5"/>
      <x v="3"/>
      <x v="7860"/>
      <x v="2817"/>
      <x v="3"/>
      <x/>
    </i>
    <i r="1">
      <x v="2844"/>
      <x v="4483"/>
      <x v="4871"/>
      <x v="77"/>
      <x v="1"/>
      <x v="1"/>
      <x v="2"/>
      <x v="5"/>
      <x v="3"/>
      <x v="4478"/>
      <x v="892"/>
      <x v="3"/>
      <x v="5"/>
    </i>
    <i r="1">
      <x v="2853"/>
      <x v="5536"/>
      <x v="5774"/>
      <x v="87"/>
      <x v="1"/>
      <x v="1"/>
      <x v="2"/>
      <x v="5"/>
      <x v="3"/>
      <x v="5533"/>
      <x v="3385"/>
      <x v="3"/>
      <x v="5"/>
    </i>
    <i r="1">
      <x v="2907"/>
      <x v="6762"/>
      <x v="3068"/>
      <x v="17"/>
      <x v="1"/>
      <x v="1"/>
      <x v="4"/>
      <x v="5"/>
      <x v="3"/>
      <x v="5700"/>
      <x v="7393"/>
      <x v="3"/>
      <x v="2"/>
    </i>
    <i r="1">
      <x v="2908"/>
      <x v="6764"/>
      <x v="3069"/>
      <x v="49"/>
      <x v="1"/>
      <x v="1"/>
      <x v="4"/>
      <x v="5"/>
      <x v="3"/>
      <x v="6762"/>
      <x v="6464"/>
      <x v="3"/>
      <x v="1"/>
    </i>
    <i r="1">
      <x v="2909"/>
      <x v="6765"/>
      <x v="3070"/>
      <x v="49"/>
      <x v="1"/>
      <x v="1"/>
      <x v="4"/>
      <x v="5"/>
      <x v="3"/>
      <x v="6763"/>
      <x v="4923"/>
      <x v="3"/>
      <x v="1"/>
    </i>
    <i r="1">
      <x v="2924"/>
      <x v="2482"/>
      <x v="3085"/>
      <x v="53"/>
      <x/>
      <x v="1"/>
      <x v="6"/>
      <x v="2"/>
      <x v="8"/>
      <x v="2463"/>
      <x v="457"/>
      <x v="3"/>
      <x v="4"/>
    </i>
    <i r="1">
      <x v="3184"/>
      <x v="6543"/>
      <x v="3342"/>
      <x v="66"/>
      <x v="1"/>
      <x v="1"/>
      <x v="4"/>
      <x v="5"/>
      <x v="3"/>
      <x v="6541"/>
      <x v="738"/>
      <x v="3"/>
      <x v="4"/>
    </i>
    <i r="1">
      <x v="3219"/>
      <x v="5538"/>
      <x v="5775"/>
      <x v="84"/>
      <x v="1"/>
      <x v="1"/>
      <x v="10"/>
      <x v="4"/>
      <x v="7"/>
      <x v="5535"/>
      <x v="2767"/>
      <x v="3"/>
      <x v="5"/>
    </i>
    <i r="1">
      <x v="3229"/>
      <x v="7696"/>
      <x v="3387"/>
      <x/>
      <x v="1"/>
      <x v="1"/>
      <x v="6"/>
      <x v="2"/>
      <x v="5"/>
      <x v="7695"/>
      <x v="4243"/>
      <x v="3"/>
      <x/>
    </i>
    <i r="1">
      <x v="3247"/>
      <x v="2829"/>
      <x v="3405"/>
      <x v="93"/>
      <x/>
      <x v="1"/>
      <x v="6"/>
      <x v="2"/>
      <x v="8"/>
      <x v="2811"/>
      <x v="3555"/>
      <x v="3"/>
      <x v="5"/>
    </i>
    <i r="1">
      <x v="3257"/>
      <x v="2839"/>
      <x v="3415"/>
      <x v="11"/>
      <x/>
      <x v="1"/>
      <x v="6"/>
      <x v="2"/>
      <x v="8"/>
      <x v="2821"/>
      <x v="3428"/>
      <x v="3"/>
      <x v="2"/>
    </i>
    <i r="1">
      <x v="3267"/>
      <x v="2849"/>
      <x v="3425"/>
      <x v="41"/>
      <x/>
      <x v="1"/>
      <x v="6"/>
      <x v="2"/>
      <x v="8"/>
      <x v="2830"/>
      <x v="1939"/>
      <x v="3"/>
      <x v="1"/>
    </i>
    <i r="1">
      <x v="3275"/>
      <x v="2857"/>
      <x v="3433"/>
      <x v="55"/>
      <x/>
      <x v="1"/>
      <x v="6"/>
      <x v="2"/>
      <x v="8"/>
      <x v="2838"/>
      <x v="1567"/>
      <x v="3"/>
      <x v="4"/>
    </i>
    <i r="1">
      <x v="3291"/>
      <x v="2873"/>
      <x v="3445"/>
      <x v="38"/>
      <x/>
      <x v="1"/>
      <x v="6"/>
      <x v="2"/>
      <x v="8"/>
      <x v="2854"/>
      <x v="856"/>
      <x v="3"/>
      <x v="1"/>
    </i>
    <i r="1">
      <x v="3307"/>
      <x v="5914"/>
      <x v="6102"/>
      <x v="87"/>
      <x v="1"/>
      <x v="1"/>
      <x v="2"/>
      <x v="5"/>
      <x v="3"/>
      <x v="5913"/>
      <x v="7473"/>
      <x v="3"/>
      <x v="5"/>
    </i>
    <i r="1">
      <x v="3308"/>
      <x v="7861"/>
      <x v="3461"/>
      <x v="53"/>
      <x/>
      <x v="1"/>
      <x v="1"/>
      <x/>
      <x v="1"/>
      <x v="7861"/>
      <x v="647"/>
      <x v="3"/>
      <x v="4"/>
    </i>
    <i r="1">
      <x v="3309"/>
      <x v="5915"/>
      <x v="6103"/>
      <x v="87"/>
      <x v="1"/>
      <x v="1"/>
      <x v="2"/>
      <x v="5"/>
      <x v="3"/>
      <x v="5914"/>
      <x v="4997"/>
      <x v="3"/>
      <x v="5"/>
    </i>
    <i r="1">
      <x v="3310"/>
      <x v="7455"/>
      <x v="3463"/>
      <x v="5"/>
      <x v="1"/>
      <x v="1"/>
      <x v="8"/>
      <x v="5"/>
      <x v="2"/>
      <x v="7455"/>
      <x v="3174"/>
      <x v="3"/>
      <x/>
    </i>
    <i r="1">
      <x v="3317"/>
      <x v="2899"/>
      <x v="3470"/>
      <x v="77"/>
      <x/>
      <x v="1"/>
      <x v="6"/>
      <x v="2"/>
      <x v="8"/>
      <x v="2879"/>
      <x v="2435"/>
      <x v="3"/>
      <x v="5"/>
    </i>
    <i r="1">
      <x v="3373"/>
      <x v="6094"/>
      <x v="3526"/>
      <x v="58"/>
      <x v="1"/>
      <x v="1"/>
      <x v="10"/>
      <x v="4"/>
      <x v="7"/>
      <x v="6094"/>
      <x v="428"/>
      <x v="3"/>
      <x v="4"/>
    </i>
    <i r="1">
      <x v="3398"/>
      <x v="3001"/>
      <x v="3549"/>
      <x v="66"/>
      <x/>
      <x v="1"/>
      <x v="6"/>
      <x v="2"/>
      <x v="8"/>
      <x v="2983"/>
      <x v="6269"/>
      <x v="3"/>
      <x v="4"/>
    </i>
    <i r="1">
      <x v="3402"/>
      <x v="7697"/>
      <x v="3553"/>
      <x v="5"/>
      <x/>
      <x v="1"/>
      <x v="2"/>
      <x v="5"/>
      <x v="9"/>
      <x v="7696"/>
      <x v="7821"/>
      <x v="3"/>
      <x/>
    </i>
    <i r="1">
      <x v="3422"/>
      <x v="3025"/>
      <x v="3566"/>
      <x v="61"/>
      <x/>
      <x v="1"/>
      <x v="6"/>
      <x v="2"/>
      <x v="8"/>
      <x v="3007"/>
      <x v="2319"/>
      <x v="3"/>
      <x v="4"/>
    </i>
    <i r="1">
      <x v="3427"/>
      <x v="3030"/>
      <x v="3571"/>
      <x v="95"/>
      <x/>
      <x v="1"/>
      <x v="6"/>
      <x v="2"/>
      <x v="8"/>
      <x v="3012"/>
      <x v="992"/>
      <x v="3"/>
      <x v="5"/>
    </i>
    <i r="1">
      <x v="3434"/>
      <x v="7456"/>
      <x v="3578"/>
      <x v="5"/>
      <x v="1"/>
      <x v="1"/>
      <x v="8"/>
      <x v="5"/>
      <x v="2"/>
      <x v="7456"/>
      <x v="4274"/>
      <x v="3"/>
      <x/>
    </i>
    <i r="1">
      <x v="3437"/>
      <x v="3040"/>
      <x v="3581"/>
      <x v="56"/>
      <x/>
      <x v="1"/>
      <x v="6"/>
      <x v="2"/>
      <x v="8"/>
      <x v="3022"/>
      <x v="839"/>
      <x v="3"/>
      <x v="4"/>
    </i>
    <i r="1">
      <x v="3472"/>
      <x v="5912"/>
      <x v="1003"/>
      <x v="83"/>
      <x v="1"/>
      <x v="1"/>
      <x v="10"/>
      <x v="4"/>
      <x v="7"/>
      <x v="5911"/>
      <x v="1811"/>
      <x v="3"/>
      <x v="5"/>
    </i>
    <i r="1">
      <x v="3474"/>
      <x v="5913"/>
      <x v="1002"/>
      <x v="83"/>
      <x v="1"/>
      <x v="1"/>
      <x v="10"/>
      <x v="4"/>
      <x v="7"/>
      <x v="5912"/>
      <x v="2216"/>
      <x v="3"/>
      <x v="5"/>
    </i>
    <i r="1">
      <x v="3479"/>
      <x v="7201"/>
      <x v="3622"/>
      <x v="5"/>
      <x v="1"/>
      <x v="1"/>
      <x v="4"/>
      <x v="5"/>
      <x v="3"/>
      <x v="7200"/>
      <x v="1234"/>
      <x v="3"/>
      <x/>
    </i>
    <i r="1">
      <x v="3492"/>
      <x v="3103"/>
      <x v="3635"/>
      <x v="64"/>
      <x/>
      <x v="1"/>
      <x v="6"/>
      <x v="2"/>
      <x v="8"/>
      <x v="3084"/>
      <x v="150"/>
      <x v="3"/>
      <x v="4"/>
    </i>
    <i r="1">
      <x v="3496"/>
      <x v="5541"/>
      <x v="5778"/>
      <x v="44"/>
      <x v="1"/>
      <x v="1"/>
      <x v="2"/>
      <x v="5"/>
      <x v="3"/>
      <x v="5538"/>
      <x v="7572"/>
      <x v="3"/>
      <x v="1"/>
    </i>
    <i r="1">
      <x v="3500"/>
      <x v="3111"/>
      <x v="3643"/>
      <x v="66"/>
      <x/>
      <x v="1"/>
      <x v="6"/>
      <x v="2"/>
      <x v="8"/>
      <x v="3092"/>
      <x v="3722"/>
      <x v="3"/>
      <x v="4"/>
    </i>
    <i r="1">
      <x v="3534"/>
      <x v="7667"/>
      <x v="3678"/>
      <x v="83"/>
      <x v="1"/>
      <x/>
      <x v="2"/>
      <x v="5"/>
      <x v="3"/>
      <x v="7666"/>
      <x v="6395"/>
      <x v="3"/>
      <x v="5"/>
    </i>
    <i r="1">
      <x v="3546"/>
      <x v="6095"/>
      <x v="3695"/>
      <x v="58"/>
      <x v="1"/>
      <x v="1"/>
      <x v="10"/>
      <x v="4"/>
      <x v="7"/>
      <x v="6095"/>
      <x v="303"/>
      <x v="3"/>
      <x v="4"/>
    </i>
    <i r="1">
      <x v="3555"/>
      <x v="5539"/>
      <x v="5776"/>
      <x v="84"/>
      <x v="1"/>
      <x v="1"/>
      <x v="10"/>
      <x v="4"/>
      <x v="7"/>
      <x v="5536"/>
      <x v="521"/>
      <x v="3"/>
      <x v="5"/>
    </i>
    <i r="1">
      <x v="3568"/>
      <x v="3218"/>
      <x v="3716"/>
      <x v="91"/>
      <x v="1"/>
      <x v="1"/>
      <x v="6"/>
      <x v="2"/>
      <x v="5"/>
      <x v="3199"/>
      <x v="3938"/>
      <x v="3"/>
      <x v="5"/>
    </i>
    <i r="1">
      <x v="3572"/>
      <x v="3222"/>
      <x v="3720"/>
      <x v="30"/>
      <x v="1"/>
      <x v="1"/>
      <x v="6"/>
      <x v="2"/>
      <x v="5"/>
      <x v="3203"/>
      <x v="157"/>
      <x v="3"/>
      <x v="2"/>
    </i>
    <i r="1">
      <x v="3573"/>
      <x v="3223"/>
      <x v="3721"/>
      <x v="78"/>
      <x v="1"/>
      <x v="1"/>
      <x v="6"/>
      <x v="2"/>
      <x v="5"/>
      <x v="3204"/>
      <x v="7822"/>
      <x v="3"/>
      <x v="5"/>
    </i>
    <i r="1">
      <x v="3574"/>
      <x v="3224"/>
      <x v="3722"/>
      <x v="84"/>
      <x v="1"/>
      <x v="1"/>
      <x v="6"/>
      <x v="2"/>
      <x v="5"/>
      <x v="3205"/>
      <x v="2090"/>
      <x v="3"/>
      <x v="5"/>
    </i>
    <i r="1">
      <x v="3589"/>
      <x v="3239"/>
      <x v="3737"/>
      <x v="81"/>
      <x/>
      <x v="1"/>
      <x v="6"/>
      <x v="2"/>
      <x v="8"/>
      <x v="3220"/>
      <x v="1262"/>
      <x v="3"/>
      <x v="5"/>
    </i>
    <i r="1">
      <x v="3600"/>
      <x v="3249"/>
      <x v="3747"/>
      <x v="93"/>
      <x/>
      <x v="1"/>
      <x v="6"/>
      <x v="2"/>
      <x v="8"/>
      <x v="3231"/>
      <x v="927"/>
      <x v="3"/>
      <x v="5"/>
    </i>
    <i r="1">
      <x v="3607"/>
      <x v="3256"/>
      <x v="3754"/>
      <x v="66"/>
      <x/>
      <x v="1"/>
      <x v="6"/>
      <x v="2"/>
      <x v="8"/>
      <x v="3238"/>
      <x v="929"/>
      <x v="3"/>
      <x v="4"/>
    </i>
    <i r="1">
      <x v="3612"/>
      <x v="7202"/>
      <x v="3759"/>
      <x v="5"/>
      <x v="1"/>
      <x v="1"/>
      <x v="2"/>
      <x v="5"/>
      <x v="3"/>
      <x v="7201"/>
      <x v="1628"/>
      <x v="3"/>
      <x/>
    </i>
    <i r="1">
      <x v="3622"/>
      <x v="6319"/>
      <x v="6443"/>
      <x v="83"/>
      <x v="1"/>
      <x v="1"/>
      <x v="2"/>
      <x v="5"/>
      <x v="3"/>
      <x v="6317"/>
      <x v="4347"/>
      <x v="3"/>
      <x v="5"/>
    </i>
    <i r="1">
      <x v="3642"/>
      <x v="6953"/>
      <x v="6988"/>
      <x v="35"/>
      <x/>
      <x/>
      <x v="2"/>
      <x v="5"/>
      <x v="9"/>
      <x v="6951"/>
      <x v="7768"/>
      <x v="3"/>
      <x v="1"/>
    </i>
    <i r="1">
      <x v="3646"/>
      <x v="6954"/>
      <x v="6989"/>
      <x v="35"/>
      <x/>
      <x/>
      <x v="2"/>
      <x v="5"/>
      <x v="9"/>
      <x v="6952"/>
      <x v="7769"/>
      <x v="3"/>
      <x v="1"/>
    </i>
    <i r="1">
      <x v="3647"/>
      <x v="7847"/>
      <x v="3792"/>
      <x v="35"/>
      <x/>
      <x/>
      <x v="2"/>
      <x v="5"/>
      <x v="9"/>
      <x v="7847"/>
      <x v="7770"/>
      <x v="3"/>
      <x v="1"/>
    </i>
    <i r="1">
      <x v="3650"/>
      <x v="6955"/>
      <x v="3796"/>
      <x v="35"/>
      <x/>
      <x/>
      <x v="2"/>
      <x v="5"/>
      <x v="9"/>
      <x v="6953"/>
      <x v="7773"/>
      <x v="3"/>
      <x v="1"/>
    </i>
    <i r="1">
      <x v="3651"/>
      <x v="6956"/>
      <x v="6990"/>
      <x v="35"/>
      <x/>
      <x/>
      <x v="2"/>
      <x v="5"/>
      <x v="9"/>
      <x v="6954"/>
      <x v="7774"/>
      <x v="3"/>
      <x v="1"/>
    </i>
    <i r="1">
      <x v="3652"/>
      <x v="7849"/>
      <x v="7860"/>
      <x v="35"/>
      <x/>
      <x/>
      <x v="2"/>
      <x v="5"/>
      <x v="9"/>
      <x v="7849"/>
      <x v="7150"/>
      <x v="3"/>
      <x v="1"/>
    </i>
    <i r="1">
      <x v="3653"/>
      <x v="7850"/>
      <x v="3799"/>
      <x v="35"/>
      <x/>
      <x/>
      <x v="2"/>
      <x v="5"/>
      <x v="9"/>
      <x v="7850"/>
      <x v="7490"/>
      <x v="3"/>
      <x v="1"/>
    </i>
    <i r="1">
      <x v="3661"/>
      <x v="5508"/>
      <x v="5759"/>
      <x v="90"/>
      <x v="1"/>
      <x v="1"/>
      <x v="2"/>
      <x v="5"/>
      <x v="3"/>
      <x v="5504"/>
      <x v="1035"/>
      <x v="3"/>
      <x v="5"/>
    </i>
    <i r="1">
      <x v="3674"/>
      <x v="6415"/>
      <x v="6523"/>
      <x v="21"/>
      <x/>
      <x v="1"/>
      <x v="2"/>
      <x v="5"/>
      <x v="9"/>
      <x v="6412"/>
      <x v="2019"/>
      <x v="3"/>
      <x v="2"/>
    </i>
    <i r="1">
      <x v="3699"/>
      <x v="6097"/>
      <x v="6249"/>
      <x v="35"/>
      <x v="1"/>
      <x v="1"/>
      <x v="2"/>
      <x v="5"/>
      <x v="3"/>
      <x v="6097"/>
      <x v="2841"/>
      <x v="3"/>
      <x v="1"/>
    </i>
    <i r="1">
      <x v="3709"/>
      <x v="3370"/>
      <x v="3855"/>
      <x v="77"/>
      <x/>
      <x v="1"/>
      <x v="6"/>
      <x v="2"/>
      <x v="8"/>
      <x v="3353"/>
      <x v="4988"/>
      <x v="3"/>
      <x v="5"/>
    </i>
    <i r="1">
      <x v="3722"/>
      <x v="3383"/>
      <x v="3868"/>
      <x v="93"/>
      <x/>
      <x v="1"/>
      <x v="6"/>
      <x v="2"/>
      <x v="8"/>
      <x v="3366"/>
      <x v="4423"/>
      <x v="3"/>
      <x v="5"/>
    </i>
    <i r="1">
      <x v="3746"/>
      <x v="3407"/>
      <x v="2691"/>
      <x v="87"/>
      <x v="1"/>
      <x v="1"/>
      <x v="6"/>
      <x v="2"/>
      <x v="5"/>
      <x v="3390"/>
      <x v="1073"/>
      <x v="3"/>
      <x v="5"/>
    </i>
    <i r="1">
      <x v="3767"/>
      <x v="3428"/>
      <x v="102"/>
      <x v="79"/>
      <x/>
      <x v="1"/>
      <x v="6"/>
      <x v="2"/>
      <x v="8"/>
      <x v="3411"/>
      <x v="3453"/>
      <x v="3"/>
      <x v="5"/>
    </i>
    <i r="1">
      <x v="3769"/>
      <x v="6098"/>
      <x v="6250"/>
      <x v="35"/>
      <x v="1"/>
      <x v="1"/>
      <x v="2"/>
      <x v="5"/>
      <x v="3"/>
      <x v="6098"/>
      <x v="3034"/>
      <x v="3"/>
      <x v="1"/>
    </i>
    <i r="1">
      <x v="3815"/>
      <x v="3494"/>
      <x v="3954"/>
      <x v="55"/>
      <x/>
      <x v="1"/>
      <x v="6"/>
      <x v="2"/>
      <x v="8"/>
      <x v="3477"/>
      <x v="594"/>
      <x v="3"/>
      <x v="4"/>
    </i>
    <i r="1">
      <x v="3818"/>
      <x v="3497"/>
      <x v="3956"/>
      <x v="58"/>
      <x/>
      <x v="1"/>
      <x v="6"/>
      <x v="2"/>
      <x v="8"/>
      <x v="3480"/>
      <x v="2441"/>
      <x v="3"/>
      <x v="4"/>
    </i>
    <i r="1">
      <x v="3824"/>
      <x v="3503"/>
      <x v="3962"/>
      <x v="62"/>
      <x/>
      <x v="1"/>
      <x v="6"/>
      <x v="2"/>
      <x v="8"/>
      <x v="3486"/>
      <x v="206"/>
      <x v="3"/>
      <x v="4"/>
    </i>
    <i r="1">
      <x v="3827"/>
      <x v="3506"/>
      <x v="3965"/>
      <x v="56"/>
      <x/>
      <x v="1"/>
      <x v="6"/>
      <x v="2"/>
      <x v="8"/>
      <x v="3489"/>
      <x v="953"/>
      <x v="3"/>
      <x v="4"/>
    </i>
    <i r="1">
      <x v="3829"/>
      <x v="3508"/>
      <x v="3967"/>
      <x v="26"/>
      <x/>
      <x v="1"/>
      <x v="6"/>
      <x v="2"/>
      <x v="8"/>
      <x v="3491"/>
      <x v="3689"/>
      <x v="3"/>
      <x v="2"/>
    </i>
    <i r="1">
      <x v="3833"/>
      <x v="7966"/>
      <x v="3971"/>
      <x v="5"/>
      <x v="1"/>
      <x/>
      <x v="1"/>
      <x/>
      <x v="1"/>
      <x v="7966"/>
      <x v="7826"/>
      <x v="3"/>
      <x/>
    </i>
    <i r="1">
      <x v="3839"/>
      <x v="3518"/>
      <x v="3977"/>
      <x v="5"/>
      <x/>
      <x v="1"/>
      <x v="6"/>
      <x v="2"/>
      <x v="8"/>
      <x v="3501"/>
      <x v="815"/>
      <x v="3"/>
      <x/>
    </i>
    <i r="1">
      <x v="3848"/>
      <x v="3527"/>
      <x v="3986"/>
      <x v="89"/>
      <x v="1"/>
      <x v="1"/>
      <x v="6"/>
      <x v="2"/>
      <x v="5"/>
      <x v="3510"/>
      <x v="4690"/>
      <x v="3"/>
      <x v="5"/>
    </i>
    <i r="1">
      <x v="3851"/>
      <x v="3530"/>
      <x v="3989"/>
      <x v="53"/>
      <x/>
      <x v="1"/>
      <x v="6"/>
      <x v="2"/>
      <x v="8"/>
      <x v="3513"/>
      <x v="4291"/>
      <x v="3"/>
      <x v="4"/>
    </i>
    <i r="1">
      <x v="3869"/>
      <x v="3555"/>
      <x v="4008"/>
      <x v="83"/>
      <x/>
      <x v="1"/>
      <x v="2"/>
      <x v="5"/>
      <x v="9"/>
      <x v="3538"/>
      <x v="1774"/>
      <x v="3"/>
      <x v="5"/>
    </i>
    <i r="1">
      <x v="3871"/>
      <x v="3558"/>
      <x v="4010"/>
      <x v="37"/>
      <x/>
      <x v="1"/>
      <x v="2"/>
      <x v="5"/>
      <x v="9"/>
      <x v="3541"/>
      <x v="3744"/>
      <x v="3"/>
      <x v="1"/>
    </i>
    <i r="1">
      <x v="3895"/>
      <x v="7203"/>
      <x v="4039"/>
      <x v="6"/>
      <x v="1"/>
      <x v="1"/>
      <x v="4"/>
      <x v="5"/>
      <x v="3"/>
      <x v="7202"/>
      <x v="6112"/>
      <x v="3"/>
      <x/>
    </i>
    <i r="1">
      <x v="3896"/>
      <x v="7204"/>
      <x v="4040"/>
      <x v="6"/>
      <x v="1"/>
      <x v="1"/>
      <x v="4"/>
      <x v="5"/>
      <x v="3"/>
      <x v="7203"/>
      <x v="5176"/>
      <x v="3"/>
      <x/>
    </i>
    <i r="1">
      <x v="3897"/>
      <x v="7205"/>
      <x v="4041"/>
      <x v="6"/>
      <x v="1"/>
      <x v="1"/>
      <x v="4"/>
      <x v="5"/>
      <x v="3"/>
      <x v="7204"/>
      <x v="7823"/>
      <x v="3"/>
      <x/>
    </i>
    <i r="1">
      <x v="3898"/>
      <x v="7206"/>
      <x v="4042"/>
      <x v="6"/>
      <x v="1"/>
      <x v="1"/>
      <x v="4"/>
      <x v="5"/>
      <x v="3"/>
      <x v="7205"/>
      <x v="4059"/>
      <x v="3"/>
      <x/>
    </i>
    <i r="1">
      <x v="3899"/>
      <x v="7207"/>
      <x v="4043"/>
      <x v="6"/>
      <x v="1"/>
      <x v="1"/>
      <x v="4"/>
      <x v="5"/>
      <x v="3"/>
      <x v="7206"/>
      <x v="773"/>
      <x v="3"/>
      <x/>
    </i>
    <i r="1">
      <x v="3919"/>
      <x v="7208"/>
      <x v="4060"/>
      <x v="1"/>
      <x v="1"/>
      <x v="1"/>
      <x v="4"/>
      <x v="5"/>
      <x v="3"/>
      <x v="7207"/>
      <x v="5223"/>
      <x v="3"/>
      <x/>
    </i>
    <i r="1">
      <x v="3939"/>
      <x v="3555"/>
      <x v="4078"/>
      <x v="29"/>
      <x/>
      <x v="1"/>
      <x v="6"/>
      <x v="2"/>
      <x v="8"/>
      <x v="3651"/>
      <x v="2807"/>
      <x v="3"/>
      <x v="2"/>
    </i>
    <i r="1">
      <x v="3945"/>
      <x v="3672"/>
      <x v="4083"/>
      <x v="5"/>
      <x/>
      <x v="1"/>
      <x v="6"/>
      <x v="2"/>
      <x v="8"/>
      <x v="3657"/>
      <x v="2345"/>
      <x v="3"/>
      <x/>
    </i>
    <i r="1">
      <x v="3961"/>
      <x v="3688"/>
      <x v="4099"/>
      <x v="68"/>
      <x/>
      <x v="1"/>
      <x v="6"/>
      <x v="2"/>
      <x v="8"/>
      <x v="3673"/>
      <x v="6651"/>
      <x v="3"/>
      <x v="4"/>
    </i>
    <i r="1">
      <x v="3962"/>
      <x v="3689"/>
      <x v="4100"/>
      <x v="65"/>
      <x/>
      <x v="1"/>
      <x v="6"/>
      <x v="2"/>
      <x v="8"/>
      <x v="3674"/>
      <x v="1453"/>
      <x v="3"/>
      <x v="4"/>
    </i>
    <i r="1">
      <x v="3963"/>
      <x v="3690"/>
      <x v="4101"/>
      <x v="74"/>
      <x/>
      <x v="1"/>
      <x v="6"/>
      <x v="2"/>
      <x v="8"/>
      <x v="3675"/>
      <x v="358"/>
      <x v="3"/>
      <x v="4"/>
    </i>
    <i r="1">
      <x v="3966"/>
      <x v="3693"/>
      <x v="4104"/>
      <x v="26"/>
      <x v="1"/>
      <x v="1"/>
      <x v="6"/>
      <x v="2"/>
      <x v="5"/>
      <x v="3678"/>
      <x v="6275"/>
      <x v="3"/>
      <x v="2"/>
    </i>
    <i r="1">
      <x v="3981"/>
      <x v="3708"/>
      <x v="4118"/>
      <x v="18"/>
      <x v="1"/>
      <x v="1"/>
      <x v="6"/>
      <x v="2"/>
      <x v="5"/>
      <x v="3693"/>
      <x v="1944"/>
      <x v="3"/>
      <x v="2"/>
    </i>
    <i r="1">
      <x v="3984"/>
      <x v="3711"/>
      <x v="4120"/>
      <x v="87"/>
      <x v="1"/>
      <x v="1"/>
      <x v="6"/>
      <x v="2"/>
      <x v="5"/>
      <x v="3696"/>
      <x v="4250"/>
      <x v="3"/>
      <x v="5"/>
    </i>
    <i r="1">
      <x v="3994"/>
      <x v="3721"/>
      <x v="4130"/>
      <x v="62"/>
      <x/>
      <x v="1"/>
      <x v="6"/>
      <x v="2"/>
      <x v="8"/>
      <x v="3706"/>
      <x v="3202"/>
      <x v="3"/>
      <x v="4"/>
    </i>
    <i r="1">
      <x v="4119"/>
      <x v="3843"/>
      <x v="4254"/>
      <x v="49"/>
      <x/>
      <x v="1"/>
      <x v="6"/>
      <x v="2"/>
      <x v="8"/>
      <x v="3830"/>
      <x v="1951"/>
      <x v="3"/>
      <x v="1"/>
    </i>
    <i r="1">
      <x v="4127"/>
      <x v="3851"/>
      <x v="4262"/>
      <x v="22"/>
      <x/>
      <x v="1"/>
      <x v="6"/>
      <x v="2"/>
      <x v="8"/>
      <x v="3838"/>
      <x v="3135"/>
      <x v="3"/>
      <x v="2"/>
    </i>
    <i r="1">
      <x v="4137"/>
      <x v="3861"/>
      <x v="4272"/>
      <x v="2"/>
      <x/>
      <x v="1"/>
      <x v="6"/>
      <x v="2"/>
      <x v="8"/>
      <x v="3848"/>
      <x v="986"/>
      <x v="3"/>
      <x v="4"/>
    </i>
    <i r="1">
      <x v="4154"/>
      <x v="3877"/>
      <x v="4288"/>
      <x v="78"/>
      <x v="1"/>
      <x v="1"/>
      <x v="6"/>
      <x v="2"/>
      <x v="5"/>
      <x v="3865"/>
      <x v="251"/>
      <x v="3"/>
      <x v="5"/>
    </i>
    <i r="1">
      <x v="4155"/>
      <x v="3878"/>
      <x v="4289"/>
      <x/>
      <x/>
      <x v="1"/>
      <x v="6"/>
      <x v="2"/>
      <x v="8"/>
      <x v="3866"/>
      <x v="3286"/>
      <x v="3"/>
      <x/>
    </i>
    <i r="1">
      <x v="4157"/>
      <x v="3880"/>
      <x v="4291"/>
      <x v="90"/>
      <x/>
      <x v="1"/>
      <x v="6"/>
      <x v="2"/>
      <x v="8"/>
      <x v="3868"/>
      <x v="660"/>
      <x v="3"/>
      <x v="5"/>
    </i>
    <i r="1">
      <x v="4162"/>
      <x v="6682"/>
      <x v="6781"/>
      <x v="87"/>
      <x v="1"/>
      <x v="1"/>
      <x v="2"/>
      <x v="5"/>
      <x v="3"/>
      <x v="6680"/>
      <x v="7830"/>
      <x v="3"/>
      <x v="5"/>
    </i>
    <i r="1">
      <x v="4175"/>
      <x v="3898"/>
      <x v="4306"/>
      <x v="11"/>
      <x v="1"/>
      <x v="1"/>
      <x v="6"/>
      <x v="2"/>
      <x v="5"/>
      <x v="3886"/>
      <x v="2734"/>
      <x v="3"/>
      <x v="2"/>
    </i>
    <i r="1">
      <x v="4179"/>
      <x v="3902"/>
      <x v="4310"/>
      <x v="11"/>
      <x/>
      <x v="1"/>
      <x v="6"/>
      <x v="2"/>
      <x v="8"/>
      <x v="3890"/>
      <x v="3314"/>
      <x v="3"/>
      <x v="2"/>
    </i>
    <i r="1">
      <x v="4182"/>
      <x v="7123"/>
      <x v="4313"/>
      <x v="5"/>
      <x v="1"/>
      <x v="1"/>
      <x v="4"/>
      <x v="5"/>
      <x v="3"/>
      <x v="7122"/>
      <x v="1802"/>
      <x v="3"/>
      <x/>
    </i>
    <i r="1">
      <x v="4365"/>
      <x v="4010"/>
      <x v="4497"/>
      <x v="43"/>
      <x/>
      <x v="1"/>
      <x v="6"/>
      <x v="2"/>
      <x v="8"/>
      <x v="4000"/>
      <x v="2281"/>
      <x v="3"/>
      <x v="1"/>
    </i>
    <i r="1">
      <x v="4368"/>
      <x v="6831"/>
      <x v="4500"/>
      <x v="72"/>
      <x v="1"/>
      <x v="1"/>
      <x v="2"/>
      <x v="5"/>
      <x v="3"/>
      <x v="6829"/>
      <x v="4929"/>
      <x v="3"/>
      <x v="4"/>
    </i>
    <i r="1">
      <x v="4379"/>
      <x v="4024"/>
      <x v="4510"/>
      <x v="2"/>
      <x/>
      <x v="1"/>
      <x v="6"/>
      <x v="2"/>
      <x v="8"/>
      <x v="4014"/>
      <x v="265"/>
      <x v="3"/>
      <x v="4"/>
    </i>
    <i r="1">
      <x v="4385"/>
      <x v="6975"/>
      <x v="4516"/>
      <x v="56"/>
      <x v="1"/>
      <x v="1"/>
      <x v="2"/>
      <x v="5"/>
      <x v="3"/>
      <x v="6974"/>
      <x v="5359"/>
      <x v="3"/>
      <x v="4"/>
    </i>
    <i r="1">
      <x v="4390"/>
      <x v="4034"/>
      <x v="4521"/>
      <x v="2"/>
      <x/>
      <x v="1"/>
      <x v="6"/>
      <x v="2"/>
      <x v="8"/>
      <x v="4024"/>
      <x v="4608"/>
      <x v="3"/>
      <x v="4"/>
    </i>
    <i r="1">
      <x v="4392"/>
      <x v="7862"/>
      <x v="4523"/>
      <x v="5"/>
      <x v="1"/>
      <x v="1"/>
      <x v="1"/>
      <x/>
      <x v="1"/>
      <x v="7862"/>
      <x v="1256"/>
      <x v="3"/>
      <x/>
    </i>
    <i r="1">
      <x v="4395"/>
      <x v="7967"/>
      <x v="4526"/>
      <x v="5"/>
      <x v="1"/>
      <x/>
      <x v="2"/>
      <x v="5"/>
      <x v="3"/>
      <x v="7967"/>
      <x v="1825"/>
      <x v="3"/>
      <x/>
    </i>
    <i r="1">
      <x v="4645"/>
      <x v="4328"/>
      <x v="4750"/>
      <x v="65"/>
      <x/>
      <x v="1"/>
      <x v="6"/>
      <x v="2"/>
      <x v="8"/>
      <x v="4319"/>
      <x v="2926"/>
      <x v="3"/>
      <x v="4"/>
    </i>
    <i r="1">
      <x v="4656"/>
      <x v="6683"/>
      <x v="4760"/>
      <x v="3"/>
      <x v="1"/>
      <x v="1"/>
      <x v="2"/>
      <x v="5"/>
      <x v="3"/>
      <x v="6681"/>
      <x v="2068"/>
      <x v="3"/>
      <x/>
    </i>
    <i r="1">
      <x v="4657"/>
      <x v="7209"/>
      <x v="7188"/>
      <x v="85"/>
      <x v="1"/>
      <x v="1"/>
      <x v="2"/>
      <x v="5"/>
      <x v="3"/>
      <x v="7208"/>
      <x v="5190"/>
      <x v="3"/>
      <x v="5"/>
    </i>
    <i r="1">
      <x v="4660"/>
      <x v="6321"/>
      <x v="4764"/>
      <x v="5"/>
      <x v="1"/>
      <x v="1"/>
      <x v="2"/>
      <x v="5"/>
      <x v="3"/>
      <x v="6319"/>
      <x v="7834"/>
      <x v="3"/>
      <x/>
    </i>
    <i r="1">
      <x v="4666"/>
      <x v="4349"/>
      <x v="4770"/>
      <x v="93"/>
      <x v="1"/>
      <x v="1"/>
      <x v="6"/>
      <x v="2"/>
      <x v="5"/>
      <x v="4340"/>
      <x v="1401"/>
      <x v="3"/>
      <x v="5"/>
    </i>
    <i r="1">
      <x v="4670"/>
      <x v="4353"/>
      <x v="4774"/>
      <x v="5"/>
      <x/>
      <x v="1"/>
      <x v="6"/>
      <x v="2"/>
      <x v="8"/>
      <x v="4344"/>
      <x v="465"/>
      <x v="3"/>
      <x/>
    </i>
    <i r="1">
      <x v="4676"/>
      <x v="6417"/>
      <x v="6524"/>
      <x v="23"/>
      <x v="1"/>
      <x v="1"/>
      <x v="2"/>
      <x v="5"/>
      <x v="3"/>
      <x v="6414"/>
      <x v="2516"/>
      <x v="3"/>
      <x v="2"/>
    </i>
    <i r="1">
      <x v="4677"/>
      <x v="4360"/>
      <x v="4781"/>
      <x v="23"/>
      <x/>
      <x v="1"/>
      <x v="6"/>
      <x v="2"/>
      <x v="8"/>
      <x v="4351"/>
      <x v="1961"/>
      <x v="3"/>
      <x v="2"/>
    </i>
    <i r="1">
      <x v="4684"/>
      <x v="4367"/>
      <x v="4788"/>
      <x v="54"/>
      <x v="1"/>
      <x v="1"/>
      <x v="6"/>
      <x v="2"/>
      <x v="5"/>
      <x v="4358"/>
      <x v="1741"/>
      <x v="3"/>
      <x v="4"/>
    </i>
    <i r="1">
      <x v="4688"/>
      <x v="4371"/>
      <x v="1872"/>
      <x v="87"/>
      <x v="1"/>
      <x v="1"/>
      <x v="6"/>
      <x v="2"/>
      <x v="5"/>
      <x v="4362"/>
      <x v="278"/>
      <x v="3"/>
      <x v="5"/>
    </i>
    <i r="1">
      <x v="4689"/>
      <x v="4372"/>
      <x v="4792"/>
      <x v="22"/>
      <x v="1"/>
      <x v="1"/>
      <x v="6"/>
      <x v="2"/>
      <x v="5"/>
      <x v="4363"/>
      <x v="4723"/>
      <x v="3"/>
      <x v="2"/>
    </i>
    <i r="1">
      <x v="4691"/>
      <x v="4374"/>
      <x v="4794"/>
      <x v="2"/>
      <x/>
      <x v="1"/>
      <x v="6"/>
      <x v="2"/>
      <x v="8"/>
      <x v="4365"/>
      <x v="1913"/>
      <x v="3"/>
      <x v="4"/>
    </i>
    <i r="1">
      <x v="4693"/>
      <x v="4376"/>
      <x v="4796"/>
      <x v="55"/>
      <x/>
      <x v="1"/>
      <x v="6"/>
      <x v="2"/>
      <x v="8"/>
      <x v="4367"/>
      <x v="1686"/>
      <x v="3"/>
      <x v="4"/>
    </i>
    <i r="1">
      <x v="4694"/>
      <x v="4377"/>
      <x v="4797"/>
      <x v="83"/>
      <x/>
      <x v="1"/>
      <x v="6"/>
      <x v="2"/>
      <x v="8"/>
      <x v="4368"/>
      <x v="7811"/>
      <x v="3"/>
      <x v="5"/>
    </i>
    <i r="1">
      <x v="4696"/>
      <x v="4379"/>
      <x v="4799"/>
      <x v="54"/>
      <x/>
      <x v="1"/>
      <x v="10"/>
      <x v="4"/>
      <x v="7"/>
      <x v="4370"/>
      <x v="695"/>
      <x v="3"/>
      <x v="4"/>
    </i>
    <i r="1">
      <x v="4875"/>
      <x v="4583"/>
      <x v="4973"/>
      <x v="48"/>
      <x/>
      <x v="1"/>
      <x v="6"/>
      <x v="2"/>
      <x v="8"/>
      <x v="4580"/>
      <x v="1308"/>
      <x v="3"/>
      <x v="1"/>
    </i>
    <i r="1">
      <x v="4879"/>
      <x v="4587"/>
      <x v="4977"/>
      <x v="35"/>
      <x/>
      <x v="1"/>
      <x v="10"/>
      <x v="4"/>
      <x v="7"/>
      <x v="4584"/>
      <x v="856"/>
      <x v="3"/>
      <x v="1"/>
    </i>
    <i r="1">
      <x v="4880"/>
      <x v="4588"/>
      <x v="4978"/>
      <x v="42"/>
      <x/>
      <x v="1"/>
      <x v="6"/>
      <x v="2"/>
      <x v="8"/>
      <x v="4585"/>
      <x v="1811"/>
      <x v="3"/>
      <x v="1"/>
    </i>
    <i r="1">
      <x v="4906"/>
      <x v="4613"/>
      <x v="5003"/>
      <x v="86"/>
      <x/>
      <x v="1"/>
      <x v="6"/>
      <x v="2"/>
      <x v="8"/>
      <x v="4611"/>
      <x v="7572"/>
      <x v="3"/>
      <x v="5"/>
    </i>
    <i r="1">
      <x v="4909"/>
      <x v="7212"/>
      <x v="5006"/>
      <x v="83"/>
      <x v="1"/>
      <x v="1"/>
      <x v="2"/>
      <x v="5"/>
      <x v="3"/>
      <x v="7211"/>
      <x v="7836"/>
      <x v="3"/>
      <x v="5"/>
    </i>
    <i r="1">
      <x v="4946"/>
      <x v="4653"/>
      <x v="5041"/>
      <x v="77"/>
      <x/>
      <x v="1"/>
      <x v="6"/>
      <x v="2"/>
      <x v="8"/>
      <x v="4650"/>
      <x v="1817"/>
      <x v="3"/>
      <x v="5"/>
    </i>
    <i r="1">
      <x v="4957"/>
      <x v="4664"/>
      <x v="5052"/>
      <x v="68"/>
      <x/>
      <x v="1"/>
      <x v="6"/>
      <x v="2"/>
      <x v="8"/>
      <x v="4661"/>
      <x v="2254"/>
      <x v="3"/>
      <x v="4"/>
    </i>
    <i r="1">
      <x v="4958"/>
      <x v="4665"/>
      <x v="5053"/>
      <x v="83"/>
      <x v="1"/>
      <x v="1"/>
      <x v="6"/>
      <x v="2"/>
      <x v="5"/>
      <x v="4662"/>
      <x v="2775"/>
      <x v="3"/>
      <x v="5"/>
    </i>
    <i r="1">
      <x v="4961"/>
      <x v="4668"/>
      <x v="5056"/>
      <x v="11"/>
      <x/>
      <x v="1"/>
      <x v="6"/>
      <x v="2"/>
      <x v="8"/>
      <x v="4665"/>
      <x v="2280"/>
      <x v="3"/>
      <x v="2"/>
    </i>
    <i r="1">
      <x v="4965"/>
      <x v="4672"/>
      <x v="5059"/>
      <x v="77"/>
      <x v="1"/>
      <x v="1"/>
      <x v="6"/>
      <x v="2"/>
      <x v="5"/>
      <x v="4669"/>
      <x v="2256"/>
      <x v="3"/>
      <x v="5"/>
    </i>
    <i r="1">
      <x v="4988"/>
      <x v="4708"/>
      <x v="5080"/>
      <x v="63"/>
      <x v="1"/>
      <x v="1"/>
      <x v="6"/>
      <x v="2"/>
      <x v="5"/>
      <x v="4703"/>
      <x v="2257"/>
      <x v="3"/>
      <x v="4"/>
    </i>
    <i r="1">
      <x v="4996"/>
      <x v="4716"/>
      <x v="5088"/>
      <x v="65"/>
      <x v="1"/>
      <x v="1"/>
      <x v="6"/>
      <x v="2"/>
      <x v="5"/>
      <x v="4711"/>
      <x v="742"/>
      <x v="3"/>
      <x v="4"/>
    </i>
    <i r="1">
      <x v="5002"/>
      <x v="4722"/>
      <x v="5094"/>
      <x v="13"/>
      <x v="1"/>
      <x v="1"/>
      <x v="6"/>
      <x v="2"/>
      <x v="5"/>
      <x v="4717"/>
      <x v="4333"/>
      <x v="3"/>
      <x v="2"/>
    </i>
    <i r="1">
      <x v="5005"/>
      <x v="4725"/>
      <x v="5096"/>
      <x v="82"/>
      <x/>
      <x v="1"/>
      <x v="6"/>
      <x v="2"/>
      <x v="8"/>
      <x v="4720"/>
      <x v="3806"/>
      <x v="3"/>
      <x v="5"/>
    </i>
    <i r="1">
      <x v="5006"/>
      <x v="6418"/>
      <x v="6525"/>
      <x v="23"/>
      <x v="1"/>
      <x v="1"/>
      <x v="2"/>
      <x v="5"/>
      <x v="3"/>
      <x v="6415"/>
      <x v="2522"/>
      <x v="3"/>
      <x v="2"/>
    </i>
    <i r="1">
      <x v="5018"/>
      <x v="6976"/>
      <x v="5109"/>
      <x v="5"/>
      <x v="1"/>
      <x v="1"/>
      <x v="6"/>
      <x v="2"/>
      <x v="5"/>
      <x v="6975"/>
      <x v="7838"/>
      <x v="3"/>
      <x/>
    </i>
    <i r="1">
      <x v="5019"/>
      <x v="4739"/>
      <x v="5110"/>
      <x v="61"/>
      <x/>
      <x v="1"/>
      <x v="6"/>
      <x v="2"/>
      <x v="8"/>
      <x v="4734"/>
      <x v="7839"/>
      <x v="3"/>
      <x v="4"/>
    </i>
    <i r="1">
      <x v="5070"/>
      <x v="6686"/>
      <x v="5157"/>
      <x v="3"/>
      <x v="1"/>
      <x v="1"/>
      <x v="2"/>
      <x v="5"/>
      <x v="3"/>
      <x v="6684"/>
      <x v="932"/>
      <x v="3"/>
      <x/>
    </i>
    <i r="1">
      <x v="5127"/>
      <x v="4840"/>
      <x v="5189"/>
      <x v="78"/>
      <x v="1"/>
      <x v="1"/>
      <x v="2"/>
      <x v="5"/>
      <x v="3"/>
      <x v="4835"/>
      <x v="2932"/>
      <x v="3"/>
      <x v="5"/>
    </i>
    <i r="1">
      <x v="5128"/>
      <x v="7532"/>
      <x v="5190"/>
      <x v="39"/>
      <x v="1"/>
      <x/>
      <x v="8"/>
      <x v="5"/>
      <x v="2"/>
      <x v="7531"/>
      <x v="320"/>
      <x v="3"/>
      <x v="1"/>
    </i>
    <i r="1">
      <x v="5130"/>
      <x v="7655"/>
      <x v="5194"/>
      <x v="5"/>
      <x v="1"/>
      <x v="1"/>
      <x v="8"/>
      <x v="5"/>
      <x v="2"/>
      <x v="7654"/>
      <x v="685"/>
      <x v="3"/>
      <x/>
    </i>
    <i r="1">
      <x v="5140"/>
      <x v="4860"/>
      <x v="5204"/>
      <x v="83"/>
      <x v="1"/>
      <x v="1"/>
      <x v="2"/>
      <x v="5"/>
      <x v="3"/>
      <x v="4855"/>
      <x v="1827"/>
      <x v="3"/>
      <x v="5"/>
    </i>
    <i r="1">
      <x v="5142"/>
      <x v="4863"/>
      <x v="5206"/>
      <x v="89"/>
      <x v="1"/>
      <x v="1"/>
      <x v="2"/>
      <x v="5"/>
      <x v="3"/>
      <x v="4858"/>
      <x v="4979"/>
      <x v="3"/>
      <x v="5"/>
    </i>
    <i r="1">
      <x v="5162"/>
      <x v="7210"/>
      <x v="5228"/>
      <x v="5"/>
      <x v="1"/>
      <x v="1"/>
      <x v="4"/>
      <x v="5"/>
      <x v="3"/>
      <x v="7209"/>
      <x v="1628"/>
      <x v="3"/>
      <x/>
    </i>
    <i r="1">
      <x v="5163"/>
      <x v="7211"/>
      <x v="5229"/>
      <x v="5"/>
      <x v="1"/>
      <x v="1"/>
      <x v="4"/>
      <x v="5"/>
      <x v="3"/>
      <x v="7210"/>
      <x v="779"/>
      <x v="3"/>
      <x/>
    </i>
    <i r="1">
      <x v="5164"/>
      <x v="7863"/>
      <x v="5230"/>
      <x v="5"/>
      <x v="1"/>
      <x v="1"/>
      <x v="5"/>
      <x v="3"/>
      <x v="3"/>
      <x v="7863"/>
      <x v="2774"/>
      <x v="3"/>
      <x/>
    </i>
    <i r="1">
      <x v="5177"/>
      <x v="7213"/>
      <x v="5243"/>
      <x v="3"/>
      <x v="1"/>
      <x v="1"/>
      <x v="5"/>
      <x v="3"/>
      <x v="3"/>
      <x v="7212"/>
      <x v="1221"/>
      <x v="3"/>
      <x/>
    </i>
    <i r="1">
      <x v="5180"/>
      <x v="7214"/>
      <x v="5246"/>
      <x v="3"/>
      <x v="1"/>
      <x v="1"/>
      <x v="5"/>
      <x v="3"/>
      <x v="3"/>
      <x v="7213"/>
      <x v="613"/>
      <x v="3"/>
      <x/>
    </i>
    <i r="1">
      <x v="5183"/>
      <x v="7215"/>
      <x v="5249"/>
      <x v="3"/>
      <x v="1"/>
      <x v="1"/>
      <x v="5"/>
      <x v="3"/>
      <x v="3"/>
      <x v="7214"/>
      <x v="613"/>
      <x v="3"/>
      <x/>
    </i>
    <i r="1">
      <x v="5184"/>
      <x v="7216"/>
      <x v="5250"/>
      <x v="3"/>
      <x v="1"/>
      <x v="1"/>
      <x v="5"/>
      <x v="3"/>
      <x v="3"/>
      <x v="7215"/>
      <x v="170"/>
      <x v="3"/>
      <x/>
    </i>
    <i r="1">
      <x v="5186"/>
      <x v="7698"/>
      <x v="7727"/>
      <x v="87"/>
      <x v="1"/>
      <x/>
      <x v="10"/>
      <x v="4"/>
      <x v="7"/>
      <x v="7697"/>
      <x v="7837"/>
      <x v="3"/>
      <x v="5"/>
    </i>
    <i r="1">
      <x v="5193"/>
      <x v="4947"/>
      <x v="5258"/>
      <x v="62"/>
      <x/>
      <x v="1"/>
      <x v="6"/>
      <x v="2"/>
      <x v="8"/>
      <x v="4940"/>
      <x v="3940"/>
      <x v="3"/>
      <x v="4"/>
    </i>
    <i r="1">
      <x v="5209"/>
      <x v="4963"/>
      <x v="5271"/>
      <x v="91"/>
      <x v="1"/>
      <x v="1"/>
      <x v="6"/>
      <x v="2"/>
      <x v="5"/>
      <x v="4956"/>
      <x v="1015"/>
      <x v="3"/>
      <x v="5"/>
    </i>
    <i r="1">
      <x v="5214"/>
      <x v="4968"/>
      <x v="5276"/>
      <x/>
      <x/>
      <x v="1"/>
      <x v="6"/>
      <x v="2"/>
      <x v="8"/>
      <x v="4961"/>
      <x v="1967"/>
      <x v="3"/>
      <x/>
    </i>
    <i r="1">
      <x v="5220"/>
      <x v="4974"/>
      <x v="5282"/>
      <x v="37"/>
      <x/>
      <x v="1"/>
      <x v="6"/>
      <x v="2"/>
      <x v="8"/>
      <x v="4967"/>
      <x v="7380"/>
      <x v="3"/>
      <x v="1"/>
    </i>
    <i r="1">
      <x v="5224"/>
      <x v="4978"/>
      <x v="5286"/>
      <x v="22"/>
      <x/>
      <x v="1"/>
      <x v="6"/>
      <x v="2"/>
      <x v="8"/>
      <x v="4971"/>
      <x v="2121"/>
      <x v="3"/>
      <x v="2"/>
    </i>
    <i r="1">
      <x v="5229"/>
      <x v="4983"/>
      <x v="5291"/>
      <x v="53"/>
      <x v="1"/>
      <x v="1"/>
      <x v="4"/>
      <x v="5"/>
      <x v="3"/>
      <x v="4976"/>
      <x v="1404"/>
      <x v="3"/>
      <x v="4"/>
    </i>
    <i r="1">
      <x v="5231"/>
      <x v="4986"/>
      <x v="5293"/>
      <x v="38"/>
      <x v="1"/>
      <x v="1"/>
      <x v="4"/>
      <x v="5"/>
      <x v="3"/>
      <x v="4979"/>
      <x v="2371"/>
      <x v="3"/>
      <x v="1"/>
    </i>
    <i r="1">
      <x v="5232"/>
      <x v="4987"/>
      <x v="5294"/>
      <x/>
      <x/>
      <x v="1"/>
      <x v="4"/>
      <x v="5"/>
      <x v="6"/>
      <x v="4980"/>
      <x v="705"/>
      <x v="3"/>
      <x/>
    </i>
    <i r="1">
      <x v="5233"/>
      <x v="4988"/>
      <x v="5742"/>
      <x v="56"/>
      <x/>
      <x v="1"/>
      <x v="4"/>
      <x v="5"/>
      <x v="6"/>
      <x v="4981"/>
      <x v="1474"/>
      <x v="3"/>
      <x v="4"/>
    </i>
    <i r="1">
      <x v="5238"/>
      <x v="7146"/>
      <x v="5300"/>
      <x v="5"/>
      <x/>
      <x v="1"/>
      <x v="2"/>
      <x v="5"/>
      <x v="9"/>
      <x v="7144"/>
      <x v="7273"/>
      <x v="3"/>
      <x/>
    </i>
    <i r="1">
      <x v="5239"/>
      <x v="4999"/>
      <x v="5301"/>
      <x v="2"/>
      <x v="1"/>
      <x v="1"/>
      <x v="4"/>
      <x v="5"/>
      <x v="3"/>
      <x v="4992"/>
      <x v="2806"/>
      <x v="3"/>
      <x v="4"/>
    </i>
    <i r="1">
      <x v="5244"/>
      <x v="5006"/>
      <x v="5307"/>
      <x v="56"/>
      <x/>
      <x v="1"/>
      <x v="4"/>
      <x v="5"/>
      <x v="6"/>
      <x v="4998"/>
      <x v="7786"/>
      <x v="3"/>
      <x v="4"/>
    </i>
    <i r="1">
      <x v="5248"/>
      <x v="7171"/>
      <x v="5311"/>
      <x v="3"/>
      <x v="1"/>
      <x v="1"/>
      <x v="5"/>
      <x v="3"/>
      <x v="3"/>
      <x v="7169"/>
      <x v="956"/>
      <x v="3"/>
      <x/>
    </i>
    <i r="1">
      <x v="5249"/>
      <x v="7184"/>
      <x v="656"/>
      <x v="5"/>
      <x v="1"/>
      <x v="1"/>
      <x v="2"/>
      <x v="5"/>
      <x v="3"/>
      <x v="7182"/>
      <x v="1234"/>
      <x v="3"/>
      <x/>
    </i>
    <i r="1">
      <x v="5285"/>
      <x v="5068"/>
      <x v="5347"/>
      <x v="57"/>
      <x v="1"/>
      <x v="1"/>
      <x v="4"/>
      <x v="5"/>
      <x v="3"/>
      <x v="5060"/>
      <x v="2344"/>
      <x v="3"/>
      <x v="4"/>
    </i>
    <i r="1">
      <x v="5290"/>
      <x v="5073"/>
      <x v="5352"/>
      <x v="66"/>
      <x/>
      <x v="1"/>
      <x v="4"/>
      <x v="5"/>
      <x v="6"/>
      <x v="5065"/>
      <x v="3266"/>
      <x v="3"/>
      <x v="4"/>
    </i>
    <i r="1">
      <x v="5291"/>
      <x v="5074"/>
      <x v="5353"/>
      <x v="57"/>
      <x/>
      <x v="1"/>
      <x v="4"/>
      <x v="5"/>
      <x v="6"/>
      <x v="5066"/>
      <x v="3266"/>
      <x v="3"/>
      <x v="4"/>
    </i>
    <i r="1">
      <x v="5301"/>
      <x v="5084"/>
      <x v="5363"/>
      <x v="56"/>
      <x/>
      <x v="1"/>
      <x v="4"/>
      <x v="5"/>
      <x v="6"/>
      <x v="5076"/>
      <x v="1596"/>
      <x v="3"/>
      <x v="4"/>
    </i>
    <i r="1">
      <x v="5303"/>
      <x v="5086"/>
      <x v="5365"/>
      <x v="56"/>
      <x/>
      <x v="1"/>
      <x v="4"/>
      <x v="5"/>
      <x v="6"/>
      <x v="5078"/>
      <x v="1146"/>
      <x v="3"/>
      <x v="4"/>
    </i>
    <i r="1">
      <x v="5312"/>
      <x v="5095"/>
      <x v="5374"/>
      <x v="89"/>
      <x v="1"/>
      <x v="1"/>
      <x v="9"/>
      <x v="4"/>
      <x v="4"/>
      <x v="5087"/>
      <x v="566"/>
      <x v="3"/>
      <x v="5"/>
    </i>
    <i r="1">
      <x v="5325"/>
      <x v="5108"/>
      <x v="5387"/>
      <x v="35"/>
      <x/>
      <x v="1"/>
      <x v="10"/>
      <x v="4"/>
      <x v="7"/>
      <x v="5100"/>
      <x v="700"/>
      <x v="3"/>
      <x v="1"/>
    </i>
    <i r="1">
      <x v="5335"/>
      <x v="6834"/>
      <x v="5395"/>
      <x v="5"/>
      <x v="1"/>
      <x v="1"/>
      <x v="2"/>
      <x v="5"/>
      <x v="3"/>
      <x v="6832"/>
      <x v="3117"/>
      <x v="3"/>
      <x/>
    </i>
    <i r="1">
      <x v="5358"/>
      <x v="5141"/>
      <x v="5418"/>
      <x v="54"/>
      <x/>
      <x v="1"/>
      <x v="4"/>
      <x v="5"/>
      <x v="6"/>
      <x v="5133"/>
      <x v="3666"/>
      <x v="3"/>
      <x v="4"/>
    </i>
    <i r="1">
      <x v="5374"/>
      <x v="5157"/>
      <x v="5434"/>
      <x v="87"/>
      <x/>
      <x v="1"/>
      <x v="6"/>
      <x v="2"/>
      <x v="8"/>
      <x v="5149"/>
      <x v="1088"/>
      <x v="3"/>
      <x v="5"/>
    </i>
    <i r="1">
      <x v="5375"/>
      <x v="6835"/>
      <x v="5435"/>
      <x v="3"/>
      <x v="1"/>
      <x v="1"/>
      <x v="2"/>
      <x v="5"/>
      <x v="3"/>
      <x v="6833"/>
      <x v="1701"/>
      <x v="3"/>
      <x/>
    </i>
    <i r="1">
      <x v="5376"/>
      <x v="5159"/>
      <x v="5436"/>
      <x v="48"/>
      <x/>
      <x v="1"/>
      <x v="4"/>
      <x v="5"/>
      <x v="6"/>
      <x v="5151"/>
      <x v="118"/>
      <x v="3"/>
      <x v="1"/>
    </i>
    <i r="1">
      <x v="5389"/>
      <x v="6836"/>
      <x v="5447"/>
      <x v="5"/>
      <x v="1"/>
      <x v="1"/>
      <x v="2"/>
      <x v="5"/>
      <x v="3"/>
      <x v="6834"/>
      <x v="584"/>
      <x v="3"/>
      <x/>
    </i>
    <i r="1">
      <x v="5410"/>
      <x v="6837"/>
      <x v="5466"/>
      <x v="5"/>
      <x v="1"/>
      <x v="1"/>
      <x v="2"/>
      <x v="5"/>
      <x v="3"/>
      <x v="6835"/>
      <x v="2397"/>
      <x v="3"/>
      <x/>
    </i>
    <i r="1">
      <x v="5412"/>
      <x v="5195"/>
      <x v="1689"/>
      <x v="45"/>
      <x/>
      <x v="1"/>
      <x v="6"/>
      <x v="2"/>
      <x v="8"/>
      <x v="5187"/>
      <x v="3208"/>
      <x v="3"/>
      <x v="1"/>
    </i>
    <i r="1">
      <x v="5416"/>
      <x v="7218"/>
      <x v="5471"/>
      <x v="5"/>
      <x v="1"/>
      <x v="1"/>
      <x v="4"/>
      <x v="5"/>
      <x v="3"/>
      <x v="7217"/>
      <x v="367"/>
      <x v="3"/>
      <x/>
    </i>
    <i r="1">
      <x v="5419"/>
      <x v="6977"/>
      <x v="5474"/>
      <x v="5"/>
      <x v="1"/>
      <x v="1"/>
      <x v="2"/>
      <x v="5"/>
      <x v="3"/>
      <x v="6976"/>
      <x v="708"/>
      <x v="3"/>
      <x/>
    </i>
    <i r="1">
      <x v="5423"/>
      <x v="5206"/>
      <x v="5477"/>
      <x v="38"/>
      <x v="1"/>
      <x v="1"/>
      <x v="4"/>
      <x v="5"/>
      <x v="3"/>
      <x v="5198"/>
      <x v="876"/>
      <x v="3"/>
      <x v="1"/>
    </i>
    <i r="1">
      <x v="5425"/>
      <x v="5208"/>
      <x v="5479"/>
      <x v="2"/>
      <x/>
      <x v="1"/>
      <x v="6"/>
      <x v="2"/>
      <x v="8"/>
      <x v="5200"/>
      <x v="1092"/>
      <x v="3"/>
      <x v="4"/>
    </i>
    <i r="1">
      <x v="5427"/>
      <x v="5210"/>
      <x v="5481"/>
      <x v="48"/>
      <x/>
      <x v="1"/>
      <x v="4"/>
      <x v="5"/>
      <x v="6"/>
      <x v="5202"/>
      <x v="992"/>
      <x v="3"/>
      <x v="1"/>
    </i>
    <i r="1">
      <x v="5430"/>
      <x v="5213"/>
      <x v="5484"/>
      <x v="50"/>
      <x v="1"/>
      <x v="1"/>
      <x v="4"/>
      <x v="5"/>
      <x v="3"/>
      <x v="5205"/>
      <x v="3126"/>
      <x v="3"/>
      <x v="1"/>
    </i>
    <i r="1">
      <x v="5434"/>
      <x v="5217"/>
      <x v="5487"/>
      <x v="5"/>
      <x v="1"/>
      <x v="1"/>
      <x v="10"/>
      <x v="4"/>
      <x v="7"/>
      <x v="5209"/>
      <x v="1212"/>
      <x v="3"/>
      <x/>
    </i>
    <i r="1">
      <x v="5435"/>
      <x v="5218"/>
      <x v="5488"/>
      <x v="48"/>
      <x/>
      <x v="1"/>
      <x v="10"/>
      <x v="4"/>
      <x v="7"/>
      <x v="5210"/>
      <x v="797"/>
      <x v="3"/>
      <x v="1"/>
    </i>
    <i r="1">
      <x v="5439"/>
      <x v="5222"/>
      <x v="5492"/>
      <x v="76"/>
      <x v="1"/>
      <x v="1"/>
      <x v="6"/>
      <x v="2"/>
      <x v="5"/>
      <x v="5214"/>
      <x v="2010"/>
      <x v="3"/>
      <x v="5"/>
    </i>
    <i r="1">
      <x v="5443"/>
      <x v="5226"/>
      <x v="5495"/>
      <x v="2"/>
      <x/>
      <x v="1"/>
      <x v="6"/>
      <x v="2"/>
      <x v="8"/>
      <x v="5218"/>
      <x v="1154"/>
      <x v="3"/>
      <x v="4"/>
    </i>
    <i r="1">
      <x v="5446"/>
      <x v="6770"/>
      <x v="5498"/>
      <x v="84"/>
      <x v="1"/>
      <x v="1"/>
      <x v="4"/>
      <x v="5"/>
      <x v="3"/>
      <x v="6768"/>
      <x v="898"/>
      <x v="3"/>
      <x v="5"/>
    </i>
    <i r="1">
      <x v="5451"/>
      <x v="5236"/>
      <x v="5503"/>
      <x v="87"/>
      <x v="1"/>
      <x v="1"/>
      <x v="4"/>
      <x v="5"/>
      <x v="3"/>
      <x v="5228"/>
      <x v="6208"/>
      <x v="3"/>
      <x v="5"/>
    </i>
    <i r="1">
      <x v="5452"/>
      <x v="5371"/>
      <x v="5504"/>
      <x v="82"/>
      <x/>
      <x v="1"/>
      <x v="4"/>
      <x v="5"/>
      <x v="6"/>
      <x v="5364"/>
      <x v="1016"/>
      <x v="3"/>
      <x v="5"/>
    </i>
    <i r="1">
      <x v="5454"/>
      <x v="6965"/>
      <x v="5506"/>
      <x v="6"/>
      <x v="1"/>
      <x v="1"/>
      <x v="2"/>
      <x v="5"/>
      <x v="3"/>
      <x v="6963"/>
      <x v="7795"/>
      <x v="3"/>
      <x/>
    </i>
    <i r="1">
      <x v="5477"/>
      <x v="5277"/>
      <x v="5530"/>
      <x v="92"/>
      <x/>
      <x v="1"/>
      <x v="4"/>
      <x v="5"/>
      <x v="6"/>
      <x v="5268"/>
      <x v="4191"/>
      <x v="3"/>
      <x v="5"/>
    </i>
    <i r="1">
      <x v="5478"/>
      <x v="5278"/>
      <x v="5531"/>
      <x v="22"/>
      <x v="1"/>
      <x v="1"/>
      <x v="4"/>
      <x v="5"/>
      <x v="3"/>
      <x v="5269"/>
      <x v="79"/>
      <x v="3"/>
      <x v="2"/>
    </i>
    <i r="1">
      <x v="5479"/>
      <x v="5279"/>
      <x v="5532"/>
      <x v="22"/>
      <x v="1"/>
      <x v="1"/>
      <x v="4"/>
      <x v="5"/>
      <x v="3"/>
      <x v="5270"/>
      <x v="6935"/>
      <x v="3"/>
      <x v="2"/>
    </i>
    <i r="1">
      <x v="5480"/>
      <x v="5280"/>
      <x v="5533"/>
      <x v="87"/>
      <x v="1"/>
      <x v="1"/>
      <x v="5"/>
      <x v="3"/>
      <x v="3"/>
      <x v="5271"/>
      <x v="806"/>
      <x v="3"/>
      <x v="5"/>
    </i>
    <i r="1">
      <x v="5481"/>
      <x v="5281"/>
      <x v="5534"/>
      <x v="87"/>
      <x v="1"/>
      <x v="1"/>
      <x v="4"/>
      <x v="5"/>
      <x v="3"/>
      <x v="5272"/>
      <x v="632"/>
      <x v="3"/>
      <x v="5"/>
    </i>
    <i r="1">
      <x v="5482"/>
      <x v="5282"/>
      <x v="5535"/>
      <x v="87"/>
      <x v="1"/>
      <x v="1"/>
      <x v="4"/>
      <x v="5"/>
      <x v="3"/>
      <x v="5273"/>
      <x v="4195"/>
      <x v="3"/>
      <x v="5"/>
    </i>
    <i r="1">
      <x v="5483"/>
      <x v="5283"/>
      <x v="5536"/>
      <x v="87"/>
      <x v="1"/>
      <x v="1"/>
      <x v="4"/>
      <x v="5"/>
      <x v="3"/>
      <x v="5274"/>
      <x v="976"/>
      <x v="3"/>
      <x v="5"/>
    </i>
    <i r="1">
      <x v="5484"/>
      <x v="5284"/>
      <x v="5537"/>
      <x v="82"/>
      <x v="1"/>
      <x v="1"/>
      <x v="4"/>
      <x v="5"/>
      <x v="3"/>
      <x v="5275"/>
      <x v="108"/>
      <x v="3"/>
      <x v="5"/>
    </i>
    <i r="1">
      <x v="5485"/>
      <x v="5285"/>
      <x v="5538"/>
      <x v="83"/>
      <x v="1"/>
      <x v="1"/>
      <x v="4"/>
      <x v="5"/>
      <x v="3"/>
      <x v="5276"/>
      <x v="647"/>
      <x v="3"/>
      <x v="5"/>
    </i>
    <i r="1">
      <x v="5486"/>
      <x v="5286"/>
      <x v="5539"/>
      <x v="87"/>
      <x v="1"/>
      <x v="1"/>
      <x v="4"/>
      <x v="5"/>
      <x v="3"/>
      <x v="5277"/>
      <x v="4973"/>
      <x v="3"/>
      <x v="5"/>
    </i>
    <i r="1">
      <x v="5488"/>
      <x v="5288"/>
      <x v="5540"/>
      <x v="28"/>
      <x v="1"/>
      <x v="1"/>
      <x v="3"/>
      <x v="5"/>
      <x v="3"/>
      <x v="5279"/>
      <x v="3666"/>
      <x v="3"/>
      <x v="2"/>
    </i>
    <i r="1">
      <x v="5489"/>
      <x v="5289"/>
      <x v="5541"/>
      <x v="23"/>
      <x v="1"/>
      <x v="1"/>
      <x v="10"/>
      <x v="4"/>
      <x v="7"/>
      <x v="5280"/>
      <x v="1336"/>
      <x v="3"/>
      <x v="2"/>
    </i>
    <i r="1">
      <x v="5490"/>
      <x v="5290"/>
      <x v="5542"/>
      <x v="22"/>
      <x/>
      <x v="1"/>
      <x v="4"/>
      <x v="5"/>
      <x v="6"/>
      <x v="5281"/>
      <x v="705"/>
      <x v="3"/>
      <x v="2"/>
    </i>
    <i r="1">
      <x v="5501"/>
      <x v="5300"/>
      <x v="5553"/>
      <x v="83"/>
      <x v="1"/>
      <x v="1"/>
      <x v="4"/>
      <x v="5"/>
      <x v="3"/>
      <x v="5292"/>
      <x v="125"/>
      <x v="3"/>
      <x v="5"/>
    </i>
    <i r="1">
      <x v="5505"/>
      <x v="5304"/>
      <x v="5556"/>
      <x v="30"/>
      <x v="1"/>
      <x v="1"/>
      <x v="5"/>
      <x v="3"/>
      <x v="3"/>
      <x v="5296"/>
      <x v="992"/>
      <x v="3"/>
      <x v="2"/>
    </i>
    <i r="1">
      <x v="5507"/>
      <x v="5306"/>
      <x v="5558"/>
      <x v="30"/>
      <x v="1"/>
      <x v="1"/>
      <x v="5"/>
      <x v="3"/>
      <x v="3"/>
      <x v="5298"/>
      <x v="911"/>
      <x v="3"/>
      <x v="2"/>
    </i>
    <i r="1">
      <x v="5511"/>
      <x v="5310"/>
      <x v="5562"/>
      <x v="28"/>
      <x v="1"/>
      <x v="1"/>
      <x v="3"/>
      <x v="5"/>
      <x v="3"/>
      <x v="5302"/>
      <x v="140"/>
      <x v="3"/>
      <x v="2"/>
    </i>
    <i r="1">
      <x v="5512"/>
      <x v="5311"/>
      <x v="5563"/>
      <x v="83"/>
      <x v="1"/>
      <x v="1"/>
      <x v="4"/>
      <x v="5"/>
      <x v="3"/>
      <x v="5303"/>
      <x v="2065"/>
      <x v="3"/>
      <x v="5"/>
    </i>
    <i r="1">
      <x v="5524"/>
      <x v="6978"/>
      <x v="5573"/>
      <x v="5"/>
      <x v="1"/>
      <x v="1"/>
      <x v="2"/>
      <x v="5"/>
      <x v="3"/>
      <x v="6977"/>
      <x v="585"/>
      <x v="3"/>
      <x/>
    </i>
    <i r="1">
      <x v="5526"/>
      <x v="6693"/>
      <x v="5575"/>
      <x v="5"/>
      <x v="1"/>
      <x v="1"/>
      <x v="2"/>
      <x v="5"/>
      <x v="3"/>
      <x v="6691"/>
      <x v="7847"/>
      <x v="3"/>
      <x/>
    </i>
    <i r="1">
      <x v="5535"/>
      <x v="7864"/>
      <x v="5582"/>
      <x v="58"/>
      <x/>
      <x v="1"/>
      <x v="1"/>
      <x/>
      <x v="1"/>
      <x v="7864"/>
      <x v="2060"/>
      <x v="3"/>
      <x v="4"/>
    </i>
    <i r="1">
      <x v="5538"/>
      <x v="5337"/>
      <x v="5585"/>
      <x v="56"/>
      <x/>
      <x v="1"/>
      <x v="6"/>
      <x v="2"/>
      <x v="8"/>
      <x v="5329"/>
      <x v="7848"/>
      <x v="3"/>
      <x v="4"/>
    </i>
    <i r="1">
      <x v="5547"/>
      <x v="7457"/>
      <x v="7544"/>
      <x v="28"/>
      <x v="1"/>
      <x/>
      <x v="2"/>
      <x v="5"/>
      <x v="3"/>
      <x v="7457"/>
      <x v="4796"/>
      <x v="3"/>
      <x v="2"/>
    </i>
    <i r="1">
      <x v="5551"/>
      <x v="6979"/>
      <x v="5597"/>
      <x v="5"/>
      <x v="1"/>
      <x v="1"/>
      <x v="2"/>
      <x v="5"/>
      <x v="3"/>
      <x v="6978"/>
      <x v="812"/>
      <x v="3"/>
      <x/>
    </i>
    <i r="1">
      <x v="5552"/>
      <x v="6694"/>
      <x v="5598"/>
      <x v="5"/>
      <x v="1"/>
      <x v="1"/>
      <x v="2"/>
      <x v="5"/>
      <x v="3"/>
      <x v="6692"/>
      <x v="7847"/>
      <x v="3"/>
      <x/>
    </i>
    <i r="1">
      <x v="5566"/>
      <x v="5364"/>
      <x v="5611"/>
      <x v="1"/>
      <x/>
      <x v="1"/>
      <x v="6"/>
      <x v="2"/>
      <x v="8"/>
      <x v="5357"/>
      <x v="7851"/>
      <x v="3"/>
      <x/>
    </i>
    <i r="1">
      <x v="5568"/>
      <x v="5366"/>
      <x v="5613"/>
      <x v="62"/>
      <x/>
      <x v="1"/>
      <x v="6"/>
      <x v="2"/>
      <x v="8"/>
      <x v="5359"/>
      <x v="7852"/>
      <x v="3"/>
      <x v="4"/>
    </i>
    <i r="1">
      <x v="5569"/>
      <x v="5367"/>
      <x v="5614"/>
      <x v="39"/>
      <x/>
      <x v="1"/>
      <x v="2"/>
      <x v="5"/>
      <x v="9"/>
      <x v="5360"/>
      <x v="2647"/>
      <x v="3"/>
      <x v="1"/>
    </i>
    <i r="1">
      <x v="5570"/>
      <x v="7143"/>
      <x v="5616"/>
      <x v="72"/>
      <x v="1"/>
      <x v="1"/>
      <x v="2"/>
      <x v="5"/>
      <x v="3"/>
      <x v="7142"/>
      <x v="4272"/>
      <x v="3"/>
      <x v="4"/>
    </i>
    <i r="1">
      <x v="5571"/>
      <x v="7148"/>
      <x v="5617"/>
      <x v="5"/>
      <x v="1"/>
      <x v="1"/>
      <x v="2"/>
      <x v="5"/>
      <x v="3"/>
      <x v="7146"/>
      <x v="218"/>
      <x v="3"/>
      <x/>
    </i>
    <i r="1">
      <x v="5572"/>
      <x v="6298"/>
      <x v="5618"/>
      <x v="21"/>
      <x/>
      <x v="1"/>
      <x v="6"/>
      <x v="2"/>
      <x v="8"/>
      <x v="6296"/>
      <x v="5422"/>
      <x v="3"/>
      <x v="2"/>
    </i>
    <i r="1">
      <x v="5574"/>
      <x v="5374"/>
      <x v="5621"/>
      <x v="82"/>
      <x v="1"/>
      <x v="1"/>
      <x v="2"/>
      <x v="5"/>
      <x v="3"/>
      <x v="5367"/>
      <x v="1963"/>
      <x v="3"/>
      <x v="5"/>
    </i>
    <i r="1">
      <x v="5578"/>
      <x v="5377"/>
      <x v="5625"/>
      <x v="5"/>
      <x/>
      <x v="1"/>
      <x v="2"/>
      <x v="5"/>
      <x v="9"/>
      <x v="5371"/>
      <x v="1321"/>
      <x v="3"/>
      <x/>
    </i>
    <i r="1">
      <x v="5611"/>
      <x v="5404"/>
      <x v="5661"/>
      <x v="87"/>
      <x v="1"/>
      <x v="1"/>
      <x v="4"/>
      <x v="5"/>
      <x v="3"/>
      <x v="5400"/>
      <x v="3958"/>
      <x v="3"/>
      <x v="5"/>
    </i>
    <i r="1">
      <x v="5612"/>
      <x v="5405"/>
      <x v="5662"/>
      <x v="87"/>
      <x v="1"/>
      <x v="1"/>
      <x v="4"/>
      <x v="5"/>
      <x v="3"/>
      <x v="5401"/>
      <x v="5161"/>
      <x v="3"/>
      <x v="5"/>
    </i>
    <i r="1">
      <x v="5613"/>
      <x v="5406"/>
      <x v="5663"/>
      <x v="87"/>
      <x v="1"/>
      <x v="1"/>
      <x v="4"/>
      <x v="5"/>
      <x v="3"/>
      <x v="5402"/>
      <x v="4968"/>
      <x v="3"/>
      <x v="5"/>
    </i>
    <i r="1">
      <x v="5615"/>
      <x v="6695"/>
      <x v="5665"/>
      <x v="5"/>
      <x/>
      <x v="1"/>
      <x v="2"/>
      <x v="5"/>
      <x v="9"/>
      <x v="6693"/>
      <x v="4392"/>
      <x v="3"/>
      <x/>
    </i>
    <i r="1">
      <x v="5618"/>
      <x v="5411"/>
      <x v="5668"/>
      <x v="35"/>
      <x/>
      <x v="1"/>
      <x v="10"/>
      <x v="4"/>
      <x v="7"/>
      <x v="5407"/>
      <x v="2359"/>
      <x v="3"/>
      <x v="1"/>
    </i>
    <i r="1">
      <x v="5619"/>
      <x v="5412"/>
      <x v="5669"/>
      <x v="23"/>
      <x/>
      <x v="1"/>
      <x v="6"/>
      <x v="2"/>
      <x v="8"/>
      <x v="5408"/>
      <x v="1988"/>
      <x v="3"/>
      <x v="2"/>
    </i>
    <i r="1">
      <x v="5623"/>
      <x v="5416"/>
      <x v="5673"/>
      <x v="84"/>
      <x v="1"/>
      <x v="1"/>
      <x v="6"/>
      <x v="2"/>
      <x v="5"/>
      <x v="5412"/>
      <x v="4139"/>
      <x v="3"/>
      <x v="5"/>
    </i>
    <i r="1">
      <x v="5625"/>
      <x v="5418"/>
      <x v="5675"/>
      <x v="38"/>
      <x/>
      <x v="1"/>
      <x v="6"/>
      <x v="2"/>
      <x v="8"/>
      <x v="5414"/>
      <x v="4710"/>
      <x v="3"/>
      <x v="1"/>
    </i>
    <i r="1">
      <x v="5633"/>
      <x v="5426"/>
      <x v="5682"/>
      <x v="54"/>
      <x/>
      <x v="1"/>
      <x v="10"/>
      <x v="4"/>
      <x v="7"/>
      <x v="5422"/>
      <x v="799"/>
      <x v="3"/>
      <x v="4"/>
    </i>
    <i r="1">
      <x v="5634"/>
      <x v="5427"/>
      <x v="5683"/>
      <x v="89"/>
      <x v="1"/>
      <x v="1"/>
      <x v="10"/>
      <x v="4"/>
      <x v="7"/>
      <x v="5423"/>
      <x v="799"/>
      <x v="3"/>
      <x v="5"/>
    </i>
    <i r="1">
      <x v="5635"/>
      <x v="5428"/>
      <x v="5684"/>
      <x v="82"/>
      <x v="1"/>
      <x v="1"/>
      <x v="6"/>
      <x v="2"/>
      <x v="5"/>
      <x v="5424"/>
      <x v="2382"/>
      <x v="3"/>
      <x v="5"/>
    </i>
    <i r="1">
      <x v="5648"/>
      <x v="5441"/>
      <x v="5697"/>
      <x v="90"/>
      <x v="1"/>
      <x v="1"/>
      <x v="6"/>
      <x v="2"/>
      <x v="5"/>
      <x v="5437"/>
      <x v="1937"/>
      <x v="3"/>
      <x v="5"/>
    </i>
    <i r="1">
      <x v="5657"/>
      <x v="5450"/>
      <x v="5706"/>
      <x v="2"/>
      <x/>
      <x v="1"/>
      <x v="6"/>
      <x v="2"/>
      <x v="8"/>
      <x v="5446"/>
      <x v="3215"/>
      <x v="3"/>
      <x v="4"/>
    </i>
    <i r="1">
      <x v="5659"/>
      <x v="5452"/>
      <x v="5708"/>
      <x v="5"/>
      <x v="1"/>
      <x v="1"/>
      <x v="6"/>
      <x v="2"/>
      <x v="5"/>
      <x v="5448"/>
      <x v="7805"/>
      <x v="3"/>
      <x/>
    </i>
    <i r="1">
      <x v="5663"/>
      <x v="5456"/>
      <x v="5712"/>
      <x v="91"/>
      <x v="1"/>
      <x v="1"/>
      <x v="6"/>
      <x v="2"/>
      <x v="5"/>
      <x v="5452"/>
      <x v="2017"/>
      <x v="3"/>
      <x v="5"/>
    </i>
    <i r="1">
      <x v="5667"/>
      <x v="5460"/>
      <x v="5716"/>
      <x v="77"/>
      <x v="1"/>
      <x v="1"/>
      <x v="6"/>
      <x v="2"/>
      <x v="5"/>
      <x v="5456"/>
      <x v="2495"/>
      <x v="3"/>
      <x v="5"/>
    </i>
    <i r="1">
      <x v="5671"/>
      <x v="6696"/>
      <x v="5720"/>
      <x v="5"/>
      <x v="1"/>
      <x v="1"/>
      <x v="2"/>
      <x v="5"/>
      <x v="3"/>
      <x v="6694"/>
      <x v="7856"/>
      <x v="3"/>
      <x/>
    </i>
    <i r="1">
      <x v="5675"/>
      <x v="7458"/>
      <x v="5724"/>
      <x v="5"/>
      <x v="1"/>
      <x v="1"/>
      <x v="2"/>
      <x v="5"/>
      <x v="3"/>
      <x v="7458"/>
      <x v="1860"/>
      <x v="3"/>
      <x/>
    </i>
    <i r="1">
      <x v="5677"/>
      <x v="5469"/>
      <x v="5726"/>
      <x v="2"/>
      <x/>
      <x v="1"/>
      <x v="6"/>
      <x v="2"/>
      <x v="8"/>
      <x v="5465"/>
      <x v="2736"/>
      <x v="3"/>
      <x v="4"/>
    </i>
    <i r="1">
      <x v="5679"/>
      <x v="5471"/>
      <x v="5728"/>
      <x v="2"/>
      <x/>
      <x v="1"/>
      <x v="6"/>
      <x v="2"/>
      <x v="8"/>
      <x v="5467"/>
      <x v="7321"/>
      <x v="3"/>
      <x v="4"/>
    </i>
    <i r="1">
      <x v="5681"/>
      <x v="5473"/>
      <x v="5729"/>
      <x v="56"/>
      <x/>
      <x v="1"/>
      <x v="6"/>
      <x v="2"/>
      <x v="8"/>
      <x v="5469"/>
      <x v="2675"/>
      <x v="3"/>
      <x v="4"/>
    </i>
    <i r="1">
      <x v="5682"/>
      <x v="5474"/>
      <x v="5730"/>
      <x v="62"/>
      <x/>
      <x v="1"/>
      <x v="6"/>
      <x v="2"/>
      <x v="8"/>
      <x v="5470"/>
      <x v="2676"/>
      <x v="3"/>
      <x v="4"/>
    </i>
    <i r="1">
      <x v="5684"/>
      <x v="7219"/>
      <x v="2246"/>
      <x v="5"/>
      <x v="1"/>
      <x v="1"/>
      <x v="8"/>
      <x v="5"/>
      <x v="2"/>
      <x v="7218"/>
      <x v="85"/>
      <x v="3"/>
      <x/>
    </i>
    <i r="1">
      <x v="5690"/>
      <x v="5486"/>
      <x v="5737"/>
      <x v="56"/>
      <x/>
      <x v="1"/>
      <x v="5"/>
      <x v="3"/>
      <x v="6"/>
      <x v="5482"/>
      <x v="3410"/>
      <x v="3"/>
      <x v="4"/>
    </i>
    <i r="1">
      <x v="5691"/>
      <x v="5487"/>
      <x v="5738"/>
      <x v="58"/>
      <x/>
      <x v="1"/>
      <x v="4"/>
      <x v="5"/>
      <x v="6"/>
      <x v="5483"/>
      <x v="780"/>
      <x v="3"/>
      <x v="4"/>
    </i>
    <i r="1">
      <x v="5692"/>
      <x v="5488"/>
      <x v="5739"/>
      <x v="65"/>
      <x/>
      <x v="1"/>
      <x v="4"/>
      <x v="5"/>
      <x v="6"/>
      <x v="5484"/>
      <x v="1889"/>
      <x v="3"/>
      <x v="4"/>
    </i>
    <i r="1">
      <x v="5693"/>
      <x v="5489"/>
      <x v="5740"/>
      <x v="53"/>
      <x/>
      <x v="1"/>
      <x v="4"/>
      <x v="5"/>
      <x v="6"/>
      <x v="5485"/>
      <x v="780"/>
      <x v="3"/>
      <x v="4"/>
    </i>
    <i r="1">
      <x v="5696"/>
      <x v="5492"/>
      <x v="5744"/>
      <x v="2"/>
      <x/>
      <x v="1"/>
      <x v="4"/>
      <x v="5"/>
      <x v="6"/>
      <x v="5488"/>
      <x v="780"/>
      <x v="3"/>
      <x v="4"/>
    </i>
    <i r="1">
      <x v="5698"/>
      <x v="5493"/>
      <x v="5746"/>
      <x v="66"/>
      <x/>
      <x v="1"/>
      <x v="4"/>
      <x v="5"/>
      <x v="6"/>
      <x v="5489"/>
      <x v="780"/>
      <x v="3"/>
      <x v="4"/>
    </i>
    <i r="1">
      <x v="5699"/>
      <x v="5494"/>
      <x v="5747"/>
      <x v="53"/>
      <x/>
      <x v="1"/>
      <x v="4"/>
      <x v="5"/>
      <x v="6"/>
      <x v="5490"/>
      <x v="780"/>
      <x v="3"/>
      <x v="4"/>
    </i>
    <i r="1">
      <x v="5700"/>
      <x v="5495"/>
      <x v="5748"/>
      <x v="61"/>
      <x/>
      <x v="1"/>
      <x v="4"/>
      <x v="5"/>
      <x v="6"/>
      <x v="5491"/>
      <x v="7778"/>
      <x v="3"/>
      <x v="4"/>
    </i>
    <i r="1">
      <x v="5701"/>
      <x v="5496"/>
      <x v="5749"/>
      <x v="61"/>
      <x/>
      <x v="1"/>
      <x v="4"/>
      <x v="5"/>
      <x v="6"/>
      <x v="5492"/>
      <x v="7779"/>
      <x v="3"/>
      <x v="4"/>
    </i>
    <i r="1">
      <x v="5702"/>
      <x v="5497"/>
      <x v="5750"/>
      <x v="56"/>
      <x/>
      <x v="1"/>
      <x v="4"/>
      <x v="5"/>
      <x v="6"/>
      <x v="5493"/>
      <x v="801"/>
      <x v="3"/>
      <x v="4"/>
    </i>
    <i r="1">
      <x v="5704"/>
      <x v="5500"/>
      <x v="5752"/>
      <x v="70"/>
      <x/>
      <x v="1"/>
      <x v="5"/>
      <x v="3"/>
      <x v="6"/>
      <x v="5496"/>
      <x v="525"/>
      <x v="3"/>
      <x v="4"/>
    </i>
    <i r="1">
      <x v="5705"/>
      <x v="5874"/>
      <x v="5753"/>
      <x v="56"/>
      <x/>
      <x v="1"/>
      <x v="3"/>
      <x v="5"/>
      <x v="6"/>
      <x v="5872"/>
      <x v="1122"/>
      <x v="3"/>
      <x v="4"/>
    </i>
    <i r="1">
      <x v="5706"/>
      <x v="5505"/>
      <x v="5754"/>
      <x v="70"/>
      <x/>
      <x v="1"/>
      <x v="4"/>
      <x v="5"/>
      <x v="6"/>
      <x v="5501"/>
      <x v="2065"/>
      <x v="3"/>
      <x v="4"/>
    </i>
    <i r="1">
      <x v="5707"/>
      <x v="5505"/>
      <x v="5755"/>
      <x v="70"/>
      <x/>
      <x v="1"/>
      <x v="4"/>
      <x v="5"/>
      <x v="6"/>
      <x v="5501"/>
      <x v="2065"/>
      <x v="3"/>
      <x v="4"/>
    </i>
    <i r="1">
      <x v="5708"/>
      <x v="5506"/>
      <x v="5756"/>
      <x v="70"/>
      <x/>
      <x v="1"/>
      <x v="4"/>
      <x v="5"/>
      <x v="6"/>
      <x v="5502"/>
      <x v="2065"/>
      <x v="3"/>
      <x v="4"/>
    </i>
    <i r="1">
      <x v="5709"/>
      <x v="5506"/>
      <x v="5757"/>
      <x v="70"/>
      <x/>
      <x v="1"/>
      <x v="4"/>
      <x v="5"/>
      <x v="6"/>
      <x v="5502"/>
      <x v="2065"/>
      <x v="3"/>
      <x v="4"/>
    </i>
    <i r="1">
      <x v="5710"/>
      <x v="5879"/>
      <x v="5758"/>
      <x v="2"/>
      <x/>
      <x v="1"/>
      <x v="4"/>
      <x v="5"/>
      <x v="6"/>
      <x v="5877"/>
      <x v="7789"/>
      <x v="3"/>
      <x v="4"/>
    </i>
    <i r="1">
      <x v="5711"/>
      <x v="5881"/>
      <x v="5760"/>
      <x v="64"/>
      <x/>
      <x v="1"/>
      <x v="4"/>
      <x v="5"/>
      <x v="6"/>
      <x v="5879"/>
      <x v="1416"/>
      <x v="3"/>
      <x v="4"/>
    </i>
    <i r="1">
      <x v="5712"/>
      <x v="5510"/>
      <x v="5761"/>
      <x v="70"/>
      <x/>
      <x v="1"/>
      <x v="5"/>
      <x v="3"/>
      <x v="6"/>
      <x v="5506"/>
      <x v="840"/>
      <x v="3"/>
      <x v="4"/>
    </i>
    <i r="1">
      <x v="5714"/>
      <x v="5882"/>
      <x v="5763"/>
      <x v="64"/>
      <x v="1"/>
      <x v="1"/>
      <x v="5"/>
      <x v="3"/>
      <x v="3"/>
      <x v="5880"/>
      <x v="1416"/>
      <x v="3"/>
      <x v="4"/>
    </i>
    <i r="1">
      <x v="5715"/>
      <x v="5883"/>
      <x v="5764"/>
      <x v="2"/>
      <x v="1"/>
      <x v="1"/>
      <x v="4"/>
      <x v="5"/>
      <x v="3"/>
      <x v="5881"/>
      <x v="1971"/>
      <x v="3"/>
      <x v="4"/>
    </i>
    <i r="1">
      <x v="5717"/>
      <x v="6409"/>
      <x v="6519"/>
      <x v="21"/>
      <x/>
      <x v="1"/>
      <x v="2"/>
      <x v="5"/>
      <x v="9"/>
      <x v="6406"/>
      <x v="3352"/>
      <x v="3"/>
      <x v="2"/>
    </i>
    <i r="1">
      <x v="5719"/>
      <x v="5517"/>
      <x v="5768"/>
      <x v="70"/>
      <x/>
      <x v="1"/>
      <x v="5"/>
      <x v="3"/>
      <x v="6"/>
      <x v="5513"/>
      <x v="840"/>
      <x v="3"/>
      <x v="4"/>
    </i>
    <i r="1">
      <x v="5720"/>
      <x v="5517"/>
      <x v="5769"/>
      <x v="70"/>
      <x/>
      <x v="1"/>
      <x v="5"/>
      <x v="3"/>
      <x v="6"/>
      <x v="5513"/>
      <x v="840"/>
      <x v="3"/>
      <x v="4"/>
    </i>
    <i r="1">
      <x v="5721"/>
      <x v="5517"/>
      <x v="5770"/>
      <x v="70"/>
      <x/>
      <x v="1"/>
      <x v="5"/>
      <x v="3"/>
      <x v="6"/>
      <x v="5513"/>
      <x v="840"/>
      <x v="3"/>
      <x v="4"/>
    </i>
    <i r="1">
      <x v="5722"/>
      <x v="5892"/>
      <x v="5771"/>
      <x v="64"/>
      <x v="1"/>
      <x v="1"/>
      <x v="5"/>
      <x v="3"/>
      <x v="3"/>
      <x v="5890"/>
      <x v="2161"/>
      <x v="3"/>
      <x v="4"/>
    </i>
    <i r="1">
      <x v="5733"/>
      <x v="5557"/>
      <x v="5788"/>
      <x v="62"/>
      <x v="1"/>
      <x v="1"/>
      <x v="5"/>
      <x v="3"/>
      <x v="3"/>
      <x v="5554"/>
      <x v="7841"/>
      <x v="3"/>
      <x v="4"/>
    </i>
    <i r="1">
      <x v="5735"/>
      <x v="5559"/>
      <x v="5790"/>
      <x v="64"/>
      <x v="1"/>
      <x v="1"/>
      <x v="5"/>
      <x v="3"/>
      <x v="3"/>
      <x v="5556"/>
      <x v="4722"/>
      <x v="3"/>
      <x v="4"/>
    </i>
    <i r="1">
      <x v="5736"/>
      <x v="5560"/>
      <x v="5791"/>
      <x v="2"/>
      <x/>
      <x v="1"/>
      <x v="5"/>
      <x v="3"/>
      <x v="6"/>
      <x v="5557"/>
      <x v="622"/>
      <x v="3"/>
      <x v="4"/>
    </i>
    <i r="1">
      <x v="5738"/>
      <x v="5562"/>
      <x v="5793"/>
      <x v="66"/>
      <x/>
      <x v="1"/>
      <x v="5"/>
      <x v="3"/>
      <x v="6"/>
      <x v="5559"/>
      <x v="976"/>
      <x v="3"/>
      <x v="4"/>
    </i>
    <i r="1">
      <x v="5739"/>
      <x v="5563"/>
      <x v="1105"/>
      <x v="56"/>
      <x/>
      <x v="1"/>
      <x v="5"/>
      <x v="3"/>
      <x v="6"/>
      <x v="5560"/>
      <x v="1329"/>
      <x v="3"/>
      <x v="4"/>
    </i>
    <i r="1">
      <x v="5740"/>
      <x v="5564"/>
      <x v="5794"/>
      <x v="62"/>
      <x v="1"/>
      <x v="1"/>
      <x v="5"/>
      <x v="3"/>
      <x v="3"/>
      <x v="5561"/>
      <x v="4421"/>
      <x v="3"/>
      <x v="4"/>
    </i>
    <i r="1">
      <x v="5745"/>
      <x v="5569"/>
      <x v="5799"/>
      <x v="2"/>
      <x/>
      <x v="1"/>
      <x v="4"/>
      <x v="5"/>
      <x v="6"/>
      <x v="5566"/>
      <x v="1679"/>
      <x v="3"/>
      <x v="4"/>
    </i>
    <i r="1">
      <x v="5748"/>
      <x v="5572"/>
      <x v="5802"/>
      <x v="71"/>
      <x v="1"/>
      <x v="1"/>
      <x v="5"/>
      <x v="3"/>
      <x v="3"/>
      <x v="5569"/>
      <x v="124"/>
      <x v="3"/>
      <x v="4"/>
    </i>
    <i r="1">
      <x v="5751"/>
      <x v="5575"/>
      <x v="5805"/>
      <x v="64"/>
      <x v="1"/>
      <x v="1"/>
      <x v="4"/>
      <x v="5"/>
      <x v="3"/>
      <x v="5572"/>
      <x v="2996"/>
      <x v="3"/>
      <x v="4"/>
    </i>
    <i r="1">
      <x v="5754"/>
      <x v="5578"/>
      <x v="5808"/>
      <x v="53"/>
      <x/>
      <x v="1"/>
      <x v="4"/>
      <x v="5"/>
      <x v="6"/>
      <x v="5575"/>
      <x v="435"/>
      <x v="3"/>
      <x v="4"/>
    </i>
    <i r="1">
      <x v="5765"/>
      <x v="5589"/>
      <x v="5819"/>
      <x v="61"/>
      <x v="1"/>
      <x v="1"/>
      <x v="4"/>
      <x v="5"/>
      <x v="3"/>
      <x v="5586"/>
      <x v="129"/>
      <x v="3"/>
      <x v="4"/>
    </i>
    <i r="1">
      <x v="5768"/>
      <x v="5592"/>
      <x v="5822"/>
      <x v="2"/>
      <x/>
      <x v="1"/>
      <x v="4"/>
      <x v="5"/>
      <x v="6"/>
      <x v="5589"/>
      <x v="135"/>
      <x v="3"/>
      <x v="4"/>
    </i>
    <i r="1">
      <x v="5770"/>
      <x v="5594"/>
      <x v="5824"/>
      <x v="71"/>
      <x/>
      <x v="1"/>
      <x v="5"/>
      <x v="3"/>
      <x v="6"/>
      <x v="5591"/>
      <x v="867"/>
      <x v="3"/>
      <x v="4"/>
    </i>
    <i r="1">
      <x v="5771"/>
      <x v="5595"/>
      <x v="5825"/>
      <x v="2"/>
      <x/>
      <x v="1"/>
      <x v="5"/>
      <x v="3"/>
      <x v="6"/>
      <x v="5592"/>
      <x v="1038"/>
      <x v="3"/>
      <x v="4"/>
    </i>
    <i r="1">
      <x v="5772"/>
      <x v="5596"/>
      <x v="5826"/>
      <x v="57"/>
      <x/>
      <x v="1"/>
      <x v="4"/>
      <x v="5"/>
      <x v="6"/>
      <x v="5593"/>
      <x v="1040"/>
      <x v="3"/>
      <x v="4"/>
    </i>
    <i r="1">
      <x v="5773"/>
      <x v="5597"/>
      <x v="5827"/>
      <x v="62"/>
      <x v="1"/>
      <x v="1"/>
      <x v="5"/>
      <x v="3"/>
      <x v="3"/>
      <x v="5594"/>
      <x v="839"/>
      <x v="3"/>
      <x v="4"/>
    </i>
    <i r="1">
      <x v="5776"/>
      <x v="5600"/>
      <x v="5830"/>
      <x v="57"/>
      <x/>
      <x v="1"/>
      <x v="4"/>
      <x v="5"/>
      <x v="6"/>
      <x v="5597"/>
      <x v="1041"/>
      <x v="3"/>
      <x v="4"/>
    </i>
    <i r="1">
      <x v="5777"/>
      <x v="5601"/>
      <x v="5831"/>
      <x v="62"/>
      <x v="1"/>
      <x v="1"/>
      <x v="5"/>
      <x v="3"/>
      <x v="3"/>
      <x v="5598"/>
      <x v="828"/>
      <x v="3"/>
      <x v="4"/>
    </i>
    <i r="1">
      <x v="5778"/>
      <x v="5602"/>
      <x v="5832"/>
      <x v="64"/>
      <x/>
      <x v="1"/>
      <x v="4"/>
      <x v="5"/>
      <x v="6"/>
      <x v="5599"/>
      <x v="2547"/>
      <x v="3"/>
      <x v="4"/>
    </i>
    <i r="1">
      <x v="5779"/>
      <x v="5603"/>
      <x v="5833"/>
      <x v="55"/>
      <x/>
      <x v="1"/>
      <x v="4"/>
      <x v="5"/>
      <x v="6"/>
      <x v="5600"/>
      <x v="1129"/>
      <x v="3"/>
      <x v="4"/>
    </i>
    <i r="1">
      <x v="5780"/>
      <x v="5604"/>
      <x v="5834"/>
      <x v="55"/>
      <x/>
      <x v="1"/>
      <x v="4"/>
      <x v="5"/>
      <x v="6"/>
      <x v="5601"/>
      <x v="2572"/>
      <x v="3"/>
      <x v="4"/>
    </i>
    <i r="1">
      <x v="5781"/>
      <x v="5605"/>
      <x v="5835"/>
      <x v="64"/>
      <x v="1"/>
      <x v="1"/>
      <x v="4"/>
      <x v="5"/>
      <x v="3"/>
      <x v="5602"/>
      <x v="1347"/>
      <x v="3"/>
      <x v="4"/>
    </i>
    <i r="1">
      <x v="5782"/>
      <x v="5606"/>
      <x v="5836"/>
      <x v="64"/>
      <x/>
      <x v="1"/>
      <x v="4"/>
      <x v="5"/>
      <x v="6"/>
      <x v="5603"/>
      <x v="1254"/>
      <x v="3"/>
      <x v="4"/>
    </i>
    <i r="1">
      <x v="5783"/>
      <x v="5607"/>
      <x v="5837"/>
      <x v="61"/>
      <x/>
      <x v="1"/>
      <x v="4"/>
      <x v="5"/>
      <x v="6"/>
      <x v="5604"/>
      <x v="1004"/>
      <x v="3"/>
      <x v="4"/>
    </i>
    <i r="1">
      <x v="5784"/>
      <x v="5608"/>
      <x v="5838"/>
      <x v="2"/>
      <x/>
      <x v="1"/>
      <x v="4"/>
      <x v="5"/>
      <x v="6"/>
      <x v="5605"/>
      <x v="1101"/>
      <x v="3"/>
      <x v="4"/>
    </i>
    <i r="1">
      <x v="5785"/>
      <x v="5609"/>
      <x v="5839"/>
      <x v="53"/>
      <x/>
      <x v="1"/>
      <x v="4"/>
      <x v="5"/>
      <x v="6"/>
      <x v="5606"/>
      <x v="4616"/>
      <x v="3"/>
      <x v="4"/>
    </i>
    <i r="1">
      <x v="5791"/>
      <x v="5615"/>
      <x v="5845"/>
      <x v="53"/>
      <x/>
      <x v="1"/>
      <x v="5"/>
      <x v="3"/>
      <x v="6"/>
      <x v="5612"/>
      <x v="7007"/>
      <x v="3"/>
      <x v="4"/>
    </i>
    <i r="1">
      <x v="5800"/>
      <x v="5620"/>
      <x v="5854"/>
      <x v="71"/>
      <x v="1"/>
      <x v="1"/>
      <x v="4"/>
      <x v="5"/>
      <x v="3"/>
      <x v="5617"/>
      <x v="6678"/>
      <x v="3"/>
      <x v="4"/>
    </i>
    <i r="1">
      <x v="5801"/>
      <x v="5621"/>
      <x v="5855"/>
      <x v="57"/>
      <x v="1"/>
      <x v="1"/>
      <x v="5"/>
      <x v="3"/>
      <x v="3"/>
      <x v="5618"/>
      <x v="3818"/>
      <x v="3"/>
      <x v="4"/>
    </i>
    <i r="1">
      <x v="5802"/>
      <x v="5622"/>
      <x v="5856"/>
      <x v="56"/>
      <x/>
      <x v="1"/>
      <x v="4"/>
      <x v="5"/>
      <x v="6"/>
      <x v="5619"/>
      <x v="5211"/>
      <x v="3"/>
      <x v="4"/>
    </i>
    <i r="1">
      <x v="5803"/>
      <x v="5623"/>
      <x v="5857"/>
      <x v="66"/>
      <x v="1"/>
      <x v="1"/>
      <x v="4"/>
      <x v="5"/>
      <x v="3"/>
      <x v="5620"/>
      <x v="3148"/>
      <x v="3"/>
      <x v="4"/>
    </i>
    <i r="1">
      <x v="5804"/>
      <x v="5624"/>
      <x v="5858"/>
      <x v="57"/>
      <x v="1"/>
      <x v="1"/>
      <x v="4"/>
      <x v="5"/>
      <x v="3"/>
      <x v="5621"/>
      <x v="4334"/>
      <x v="3"/>
      <x v="4"/>
    </i>
    <i r="1">
      <x v="5805"/>
      <x v="5625"/>
      <x v="5859"/>
      <x v="66"/>
      <x v="1"/>
      <x v="1"/>
      <x v="4"/>
      <x v="5"/>
      <x v="3"/>
      <x v="5622"/>
      <x v="5714"/>
      <x v="3"/>
      <x v="4"/>
    </i>
    <i r="1">
      <x v="5806"/>
      <x v="5626"/>
      <x v="5860"/>
      <x v="53"/>
      <x/>
      <x v="1"/>
      <x v="3"/>
      <x v="5"/>
      <x v="6"/>
      <x v="5623"/>
      <x v="550"/>
      <x v="3"/>
      <x v="4"/>
    </i>
    <i r="1">
      <x v="5807"/>
      <x v="5627"/>
      <x v="5861"/>
      <x v="56"/>
      <x/>
      <x v="1"/>
      <x v="4"/>
      <x v="5"/>
      <x v="6"/>
      <x v="5624"/>
      <x v="3526"/>
      <x v="3"/>
      <x v="4"/>
    </i>
    <i r="1">
      <x v="5808"/>
      <x v="5628"/>
      <x v="5862"/>
      <x v="66"/>
      <x v="1"/>
      <x v="1"/>
      <x v="4"/>
      <x v="5"/>
      <x v="3"/>
      <x v="5625"/>
      <x v="6532"/>
      <x v="3"/>
      <x v="4"/>
    </i>
    <i r="1">
      <x v="5810"/>
      <x v="5630"/>
      <x v="5864"/>
      <x v="57"/>
      <x/>
      <x v="1"/>
      <x v="4"/>
      <x v="5"/>
      <x v="6"/>
      <x v="5627"/>
      <x v="6230"/>
      <x v="3"/>
      <x v="4"/>
    </i>
    <i r="1">
      <x v="5811"/>
      <x v="5631"/>
      <x v="5865"/>
      <x v="66"/>
      <x v="1"/>
      <x v="1"/>
      <x v="5"/>
      <x v="3"/>
      <x v="3"/>
      <x v="5628"/>
      <x v="683"/>
      <x v="3"/>
      <x v="4"/>
    </i>
    <i r="1">
      <x v="5815"/>
      <x v="5635"/>
      <x v="5869"/>
      <x v="58"/>
      <x v="1"/>
      <x v="1"/>
      <x v="4"/>
      <x v="5"/>
      <x v="3"/>
      <x v="5632"/>
      <x v="2040"/>
      <x v="3"/>
      <x v="4"/>
    </i>
    <i r="1">
      <x v="5816"/>
      <x v="5425"/>
      <x v="5870"/>
      <x v="66"/>
      <x v="1"/>
      <x v="1"/>
      <x v="4"/>
      <x v="5"/>
      <x v="3"/>
      <x v="5633"/>
      <x v="2040"/>
      <x v="3"/>
      <x v="4"/>
    </i>
    <i r="1">
      <x v="5817"/>
      <x v="5636"/>
      <x v="5871"/>
      <x v="53"/>
      <x/>
      <x v="1"/>
      <x v="4"/>
      <x v="5"/>
      <x v="6"/>
      <x v="5634"/>
      <x v="1017"/>
      <x v="3"/>
      <x v="4"/>
    </i>
    <i r="1">
      <x v="5818"/>
      <x v="5637"/>
      <x v="5872"/>
      <x v="66"/>
      <x v="1"/>
      <x v="1"/>
      <x v="5"/>
      <x v="3"/>
      <x v="3"/>
      <x v="5635"/>
      <x v="2457"/>
      <x v="3"/>
      <x v="4"/>
    </i>
    <i r="1">
      <x v="5820"/>
      <x v="5639"/>
      <x v="5874"/>
      <x v="56"/>
      <x/>
      <x v="1"/>
      <x v="4"/>
      <x v="5"/>
      <x v="6"/>
      <x v="5637"/>
      <x v="780"/>
      <x v="3"/>
      <x v="4"/>
    </i>
    <i r="1">
      <x v="5822"/>
      <x v="5641"/>
      <x v="5876"/>
      <x v="53"/>
      <x/>
      <x v="1"/>
      <x v="4"/>
      <x v="5"/>
      <x v="6"/>
      <x v="5639"/>
      <x v="1125"/>
      <x v="3"/>
      <x v="4"/>
    </i>
    <i r="1">
      <x v="5823"/>
      <x v="5642"/>
      <x v="5877"/>
      <x v="55"/>
      <x/>
      <x v="1"/>
      <x v="4"/>
      <x v="5"/>
      <x v="6"/>
      <x v="5640"/>
      <x v="1872"/>
      <x v="3"/>
      <x v="4"/>
    </i>
    <i r="1">
      <x v="5824"/>
      <x v="5643"/>
      <x v="5878"/>
      <x v="53"/>
      <x v="1"/>
      <x v="1"/>
      <x v="5"/>
      <x v="3"/>
      <x v="3"/>
      <x v="5641"/>
      <x v="498"/>
      <x v="3"/>
      <x v="4"/>
    </i>
    <i r="1">
      <x v="5825"/>
      <x v="5644"/>
      <x v="5879"/>
      <x v="2"/>
      <x/>
      <x v="1"/>
      <x v="4"/>
      <x v="5"/>
      <x v="6"/>
      <x v="5642"/>
      <x v="1495"/>
      <x v="3"/>
      <x v="4"/>
    </i>
    <i r="1">
      <x v="5826"/>
      <x v="5645"/>
      <x v="5880"/>
      <x v="67"/>
      <x/>
      <x v="1"/>
      <x v="4"/>
      <x v="5"/>
      <x v="6"/>
      <x v="5643"/>
      <x v="175"/>
      <x v="3"/>
      <x v="4"/>
    </i>
    <i r="1">
      <x v="5827"/>
      <x v="5646"/>
      <x v="5881"/>
      <x v="56"/>
      <x/>
      <x v="1"/>
      <x v="4"/>
      <x v="5"/>
      <x v="6"/>
      <x v="5644"/>
      <x v="481"/>
      <x v="3"/>
      <x v="4"/>
    </i>
    <i r="1">
      <x v="5828"/>
      <x v="5647"/>
      <x v="5882"/>
      <x v="56"/>
      <x/>
      <x v="1"/>
      <x v="4"/>
      <x v="5"/>
      <x v="6"/>
      <x v="5645"/>
      <x v="556"/>
      <x v="3"/>
      <x v="4"/>
    </i>
    <i r="1">
      <x v="5831"/>
      <x v="5650"/>
      <x v="5885"/>
      <x v="58"/>
      <x/>
      <x v="1"/>
      <x v="4"/>
      <x v="5"/>
      <x v="6"/>
      <x v="5648"/>
      <x v="2511"/>
      <x v="3"/>
      <x v="4"/>
    </i>
    <i r="1">
      <x v="5833"/>
      <x v="5652"/>
      <x v="5887"/>
      <x v="2"/>
      <x/>
      <x v="1"/>
      <x v="3"/>
      <x v="5"/>
      <x v="6"/>
      <x v="5650"/>
      <x v="1050"/>
      <x v="3"/>
      <x v="4"/>
    </i>
    <i r="1">
      <x v="5834"/>
      <x v="5653"/>
      <x v="5888"/>
      <x v="64"/>
      <x/>
      <x v="1"/>
      <x v="4"/>
      <x v="5"/>
      <x v="6"/>
      <x v="5651"/>
      <x v="1051"/>
      <x v="3"/>
      <x v="4"/>
    </i>
    <i r="1">
      <x v="5835"/>
      <x v="5654"/>
      <x v="5889"/>
      <x v="66"/>
      <x v="1"/>
      <x v="1"/>
      <x v="4"/>
      <x v="5"/>
      <x v="3"/>
      <x v="5652"/>
      <x v="2366"/>
      <x v="3"/>
      <x v="4"/>
    </i>
    <i r="1">
      <x v="5837"/>
      <x v="5656"/>
      <x v="5891"/>
      <x v="2"/>
      <x/>
      <x v="1"/>
      <x v="4"/>
      <x v="5"/>
      <x v="6"/>
      <x v="5654"/>
      <x v="182"/>
      <x v="3"/>
      <x v="4"/>
    </i>
    <i r="1">
      <x v="5838"/>
      <x v="5657"/>
      <x v="5892"/>
      <x v="64"/>
      <x/>
      <x v="1"/>
      <x v="3"/>
      <x v="5"/>
      <x v="6"/>
      <x v="5655"/>
      <x v="2071"/>
      <x v="3"/>
      <x v="4"/>
    </i>
    <i r="1">
      <x v="5839"/>
      <x v="5658"/>
      <x v="5893"/>
      <x v="56"/>
      <x/>
      <x v="1"/>
      <x v="4"/>
      <x v="5"/>
      <x v="6"/>
      <x v="5656"/>
      <x v="2320"/>
      <x v="3"/>
      <x v="4"/>
    </i>
    <i r="1">
      <x v="5842"/>
      <x v="5661"/>
      <x v="5895"/>
      <x v="64"/>
      <x v="1"/>
      <x v="1"/>
      <x v="4"/>
      <x v="5"/>
      <x v="3"/>
      <x v="5659"/>
      <x v="1431"/>
      <x v="3"/>
      <x v="4"/>
    </i>
    <i r="1">
      <x v="5853"/>
      <x v="5672"/>
      <x v="5904"/>
      <x v="67"/>
      <x v="1"/>
      <x v="1"/>
      <x v="6"/>
      <x v="2"/>
      <x v="5"/>
      <x v="5670"/>
      <x v="4122"/>
      <x v="3"/>
      <x v="4"/>
    </i>
    <i r="1">
      <x v="5857"/>
      <x v="5676"/>
      <x v="5908"/>
      <x v="82"/>
      <x/>
      <x v="1"/>
      <x v="6"/>
      <x v="2"/>
      <x v="8"/>
      <x v="5673"/>
      <x v="7785"/>
      <x v="3"/>
      <x v="5"/>
    </i>
    <i r="1">
      <x v="5859"/>
      <x v="5678"/>
      <x v="5910"/>
      <x v="57"/>
      <x v="1"/>
      <x v="1"/>
      <x v="6"/>
      <x v="2"/>
      <x v="5"/>
      <x v="5675"/>
      <x v="7857"/>
      <x v="3"/>
      <x v="4"/>
    </i>
    <i r="1">
      <x v="5863"/>
      <x v="5682"/>
      <x v="5914"/>
      <x v="82"/>
      <x v="1"/>
      <x v="1"/>
      <x v="6"/>
      <x v="2"/>
      <x v="5"/>
      <x v="5679"/>
      <x v="7448"/>
      <x v="3"/>
      <x v="5"/>
    </i>
    <i r="1">
      <x v="5866"/>
      <x v="5685"/>
      <x v="5917"/>
      <x v="3"/>
      <x v="1"/>
      <x v="1"/>
      <x v="6"/>
      <x v="2"/>
      <x v="5"/>
      <x v="5682"/>
      <x v="826"/>
      <x v="3"/>
      <x/>
    </i>
    <i r="1">
      <x v="5867"/>
      <x v="7554"/>
      <x v="5393"/>
      <x v="3"/>
      <x v="1"/>
      <x v="1"/>
      <x v="2"/>
      <x v="5"/>
      <x v="3"/>
      <x v="7553"/>
      <x v="2242"/>
      <x v="3"/>
      <x/>
    </i>
    <i r="1">
      <x v="5869"/>
      <x v="7459"/>
      <x v="5918"/>
      <x v="5"/>
      <x v="1"/>
      <x v="1"/>
      <x v="8"/>
      <x v="5"/>
      <x v="2"/>
      <x v="7459"/>
      <x v="901"/>
      <x v="3"/>
      <x/>
    </i>
    <i r="1">
      <x v="5873"/>
      <x v="5692"/>
      <x v="5922"/>
      <x v="66"/>
      <x/>
      <x v="1"/>
      <x v="4"/>
      <x v="5"/>
      <x v="6"/>
      <x v="5689"/>
      <x v="194"/>
      <x v="3"/>
      <x v="4"/>
    </i>
    <i r="1">
      <x v="5876"/>
      <x v="5695"/>
      <x v="2901"/>
      <x v="64"/>
      <x v="1"/>
      <x v="1"/>
      <x v="6"/>
      <x v="2"/>
      <x v="5"/>
      <x v="5692"/>
      <x v="5117"/>
      <x v="3"/>
      <x v="4"/>
    </i>
    <i r="1">
      <x v="5884"/>
      <x v="5703"/>
      <x v="5930"/>
      <x v="15"/>
      <x v="1"/>
      <x v="1"/>
      <x v="6"/>
      <x v="2"/>
      <x v="5"/>
      <x v="5700"/>
      <x v="7155"/>
      <x v="3"/>
      <x v="2"/>
    </i>
    <i r="1">
      <x v="5885"/>
      <x v="5704"/>
      <x v="5931"/>
      <x v="70"/>
      <x/>
      <x v="1"/>
      <x v="3"/>
      <x v="5"/>
      <x v="6"/>
      <x v="5701"/>
      <x v="1336"/>
      <x v="3"/>
      <x v="4"/>
    </i>
    <i r="1">
      <x v="5887"/>
      <x v="5706"/>
      <x v="5933"/>
      <x v="57"/>
      <x/>
      <x v="1"/>
      <x v="4"/>
      <x v="5"/>
      <x v="6"/>
      <x v="5703"/>
      <x v="406"/>
      <x v="3"/>
      <x v="4"/>
    </i>
    <i r="1">
      <x v="5893"/>
      <x v="5712"/>
      <x v="5938"/>
      <x v="5"/>
      <x v="1"/>
      <x v="1"/>
      <x v="6"/>
      <x v="2"/>
      <x v="5"/>
      <x v="5709"/>
      <x v="1584"/>
      <x v="3"/>
      <x/>
    </i>
    <i r="1">
      <x v="5896"/>
      <x v="5715"/>
      <x v="5939"/>
      <x v="42"/>
      <x/>
      <x v="1"/>
      <x v="10"/>
      <x v="4"/>
      <x v="7"/>
      <x v="5712"/>
      <x v="368"/>
      <x v="3"/>
      <x v="1"/>
    </i>
    <i r="1">
      <x v="5898"/>
      <x v="5717"/>
      <x v="5941"/>
      <x v="57"/>
      <x/>
      <x v="1"/>
      <x v="4"/>
      <x v="5"/>
      <x v="6"/>
      <x v="5714"/>
      <x v="1555"/>
      <x v="3"/>
      <x v="4"/>
    </i>
    <i r="1">
      <x v="5901"/>
      <x v="5720"/>
      <x v="5944"/>
      <x v="72"/>
      <x v="1"/>
      <x v="1"/>
      <x v="4"/>
      <x v="5"/>
      <x v="3"/>
      <x v="5717"/>
      <x v="1840"/>
      <x v="3"/>
      <x v="4"/>
    </i>
    <i r="1">
      <x v="5903"/>
      <x v="5722"/>
      <x v="5946"/>
      <x v="3"/>
      <x v="1"/>
      <x v="1"/>
      <x v="6"/>
      <x v="2"/>
      <x v="5"/>
      <x v="5719"/>
      <x v="132"/>
      <x v="3"/>
      <x/>
    </i>
    <i r="1">
      <x v="5905"/>
      <x v="5724"/>
      <x v="5948"/>
      <x v="56"/>
      <x v="1"/>
      <x v="1"/>
      <x v="6"/>
      <x v="2"/>
      <x v="5"/>
      <x v="5721"/>
      <x v="2364"/>
      <x v="3"/>
      <x v="4"/>
    </i>
    <i r="1">
      <x v="5907"/>
      <x v="5726"/>
      <x v="5950"/>
      <x v="5"/>
      <x v="1"/>
      <x v="1"/>
      <x v="6"/>
      <x v="2"/>
      <x v="5"/>
      <x v="5723"/>
      <x v="136"/>
      <x v="3"/>
      <x/>
    </i>
    <i r="1">
      <x v="5912"/>
      <x v="5730"/>
      <x v="5955"/>
      <x v="2"/>
      <x/>
      <x v="1"/>
      <x v="4"/>
      <x v="5"/>
      <x v="6"/>
      <x v="5728"/>
      <x v="1477"/>
      <x v="3"/>
      <x v="4"/>
    </i>
    <i r="1">
      <x v="5915"/>
      <x v="7865"/>
      <x v="7870"/>
      <x v="15"/>
      <x v="1"/>
      <x/>
      <x v="2"/>
      <x v="5"/>
      <x v="3"/>
      <x v="7865"/>
      <x v="7858"/>
      <x v="3"/>
      <x v="2"/>
    </i>
    <i r="1">
      <x v="5916"/>
      <x v="5734"/>
      <x v="5958"/>
      <x v="57"/>
      <x/>
      <x v="1"/>
      <x v="4"/>
      <x v="5"/>
      <x v="6"/>
      <x v="5732"/>
      <x v="1838"/>
      <x v="3"/>
      <x v="4"/>
    </i>
    <i r="1">
      <x v="5917"/>
      <x v="5735"/>
      <x v="5959"/>
      <x v="68"/>
      <x/>
      <x v="1"/>
      <x v="5"/>
      <x v="3"/>
      <x v="6"/>
      <x v="5733"/>
      <x v="2322"/>
      <x v="3"/>
      <x v="4"/>
    </i>
    <i r="1">
      <x v="5918"/>
      <x v="5736"/>
      <x v="5960"/>
      <x v="55"/>
      <x/>
      <x v="1"/>
      <x v="5"/>
      <x v="3"/>
      <x v="6"/>
      <x v="5734"/>
      <x v="2322"/>
      <x v="3"/>
      <x v="4"/>
    </i>
    <i r="1">
      <x v="5919"/>
      <x v="5737"/>
      <x v="438"/>
      <x v="53"/>
      <x/>
      <x v="1"/>
      <x v="10"/>
      <x v="4"/>
      <x v="7"/>
      <x v="5735"/>
      <x v="5871"/>
      <x v="3"/>
      <x v="4"/>
    </i>
    <i r="1">
      <x v="5920"/>
      <x v="5738"/>
      <x v="5961"/>
      <x v="66"/>
      <x/>
      <x v="1"/>
      <x v="4"/>
      <x v="5"/>
      <x v="6"/>
      <x v="5736"/>
      <x v="1214"/>
      <x v="3"/>
      <x v="4"/>
    </i>
    <i r="1">
      <x v="5923"/>
      <x v="5741"/>
      <x v="5964"/>
      <x v="57"/>
      <x/>
      <x v="1"/>
      <x v="4"/>
      <x v="5"/>
      <x v="6"/>
      <x v="5739"/>
      <x v="1215"/>
      <x v="3"/>
      <x v="4"/>
    </i>
    <i r="1">
      <x v="5924"/>
      <x v="6697"/>
      <x v="6782"/>
      <x v="77"/>
      <x v="1"/>
      <x v="1"/>
      <x v="2"/>
      <x v="5"/>
      <x v="3"/>
      <x v="6695"/>
      <x v="3421"/>
      <x v="3"/>
      <x v="5"/>
    </i>
    <i r="1">
      <x v="5926"/>
      <x v="5744"/>
      <x v="5967"/>
      <x v="42"/>
      <x/>
      <x v="1"/>
      <x v="6"/>
      <x v="2"/>
      <x v="8"/>
      <x v="5742"/>
      <x v="2470"/>
      <x v="3"/>
      <x v="1"/>
    </i>
    <i r="1">
      <x v="5933"/>
      <x v="7672"/>
      <x v="5974"/>
      <x v="5"/>
      <x v="1"/>
      <x v="1"/>
      <x v="2"/>
      <x v="5"/>
      <x v="3"/>
      <x v="7671"/>
      <x v="1598"/>
      <x v="3"/>
      <x/>
    </i>
    <i r="1">
      <x v="5934"/>
      <x v="7673"/>
      <x v="5975"/>
      <x v="5"/>
      <x v="1"/>
      <x v="1"/>
      <x v="2"/>
      <x v="5"/>
      <x v="3"/>
      <x v="7672"/>
      <x v="1811"/>
      <x v="3"/>
      <x/>
    </i>
    <i r="1">
      <x v="5935"/>
      <x v="5753"/>
      <x v="5976"/>
      <x v="82"/>
      <x v="1"/>
      <x v="1"/>
      <x v="2"/>
      <x v="5"/>
      <x v="3"/>
      <x v="5751"/>
      <x v="7799"/>
      <x v="3"/>
      <x v="5"/>
    </i>
    <i r="1">
      <x v="5972"/>
      <x v="5792"/>
      <x v="6013"/>
      <x v="5"/>
      <x/>
      <x v="1"/>
      <x v="4"/>
      <x v="5"/>
      <x v="6"/>
      <x v="5790"/>
      <x v="2005"/>
      <x v="3"/>
      <x/>
    </i>
    <i r="1">
      <x v="5998"/>
      <x v="5818"/>
      <x v="6039"/>
      <x v="52"/>
      <x v="1"/>
      <x v="1"/>
      <x v="6"/>
      <x v="2"/>
      <x v="5"/>
      <x v="5816"/>
      <x v="4482"/>
      <x v="3"/>
      <x v="2"/>
    </i>
    <i r="1">
      <x v="6004"/>
      <x v="7555"/>
      <x v="6045"/>
      <x v="5"/>
      <x v="1"/>
      <x v="1"/>
      <x v="2"/>
      <x v="5"/>
      <x v="3"/>
      <x v="7554"/>
      <x v="2241"/>
      <x v="3"/>
      <x/>
    </i>
    <i r="1">
      <x v="6014"/>
      <x v="5834"/>
      <x v="6055"/>
      <x v="2"/>
      <x/>
      <x v="1"/>
      <x v="6"/>
      <x v="2"/>
      <x v="8"/>
      <x v="5832"/>
      <x v="3586"/>
      <x v="3"/>
      <x v="4"/>
    </i>
    <i r="1">
      <x v="6024"/>
      <x v="5844"/>
      <x v="6065"/>
      <x v="56"/>
      <x/>
      <x v="1"/>
      <x v="6"/>
      <x v="2"/>
      <x v="8"/>
      <x v="5842"/>
      <x v="7859"/>
      <x v="3"/>
      <x v="4"/>
    </i>
    <i r="1">
      <x v="6027"/>
      <x v="5847"/>
      <x v="6068"/>
      <x v="56"/>
      <x/>
      <x v="1"/>
      <x v="6"/>
      <x v="2"/>
      <x v="8"/>
      <x v="5845"/>
      <x v="4935"/>
      <x v="3"/>
      <x v="4"/>
    </i>
    <i r="1">
      <x v="6033"/>
      <x v="5853"/>
      <x v="6073"/>
      <x v="28"/>
      <x/>
      <x v="1"/>
      <x v="3"/>
      <x v="5"/>
      <x v="6"/>
      <x v="5851"/>
      <x v="186"/>
      <x v="3"/>
      <x v="2"/>
    </i>
    <i r="1">
      <x v="6036"/>
      <x v="5856"/>
      <x v="6076"/>
      <x v="15"/>
      <x v="1"/>
      <x v="1"/>
      <x v="8"/>
      <x v="5"/>
      <x v="2"/>
      <x v="5854"/>
      <x v="1776"/>
      <x v="3"/>
      <x v="2"/>
    </i>
    <i r="1">
      <x v="6037"/>
      <x v="5857"/>
      <x v="6077"/>
      <x v="15"/>
      <x v="1"/>
      <x v="1"/>
      <x v="8"/>
      <x v="5"/>
      <x v="2"/>
      <x v="5855"/>
      <x v="539"/>
      <x v="3"/>
      <x v="2"/>
    </i>
    <i r="1">
      <x v="6039"/>
      <x v="5859"/>
      <x v="6079"/>
      <x v="85"/>
      <x/>
      <x v="1"/>
      <x v="4"/>
      <x v="5"/>
      <x v="6"/>
      <x v="5857"/>
      <x v="1432"/>
      <x v="3"/>
      <x v="5"/>
    </i>
    <i r="1">
      <x v="6040"/>
      <x v="5860"/>
      <x v="6080"/>
      <x v="42"/>
      <x v="1"/>
      <x v="1"/>
      <x v="4"/>
      <x v="5"/>
      <x v="3"/>
      <x v="5858"/>
      <x v="4836"/>
      <x v="3"/>
      <x v="1"/>
    </i>
    <i r="1">
      <x v="6042"/>
      <x v="5864"/>
      <x v="6082"/>
      <x v="5"/>
      <x/>
      <x v="1"/>
      <x v="2"/>
      <x v="5"/>
      <x v="9"/>
      <x v="5862"/>
      <x v="1548"/>
      <x v="3"/>
      <x/>
    </i>
    <i r="1">
      <x v="6044"/>
      <x v="5870"/>
      <x v="6084"/>
      <x v="28"/>
      <x/>
      <x v="1"/>
      <x v="4"/>
      <x v="5"/>
      <x v="6"/>
      <x v="5868"/>
      <x v="4652"/>
      <x v="3"/>
      <x v="2"/>
    </i>
    <i r="1">
      <x v="6045"/>
      <x v="5872"/>
      <x v="6085"/>
      <x v="38"/>
      <x/>
      <x v="1"/>
      <x v="4"/>
      <x v="5"/>
      <x v="6"/>
      <x v="5870"/>
      <x v="4045"/>
      <x v="3"/>
      <x v="1"/>
    </i>
    <i r="1">
      <x v="6046"/>
      <x v="5873"/>
      <x v="6086"/>
      <x v="38"/>
      <x/>
      <x v="1"/>
      <x v="3"/>
      <x v="5"/>
      <x v="6"/>
      <x v="5871"/>
      <x v="2155"/>
      <x v="3"/>
      <x v="1"/>
    </i>
    <i r="1">
      <x v="6049"/>
      <x v="5880"/>
      <x v="6088"/>
      <x v="38"/>
      <x/>
      <x v="1"/>
      <x v="4"/>
      <x v="5"/>
      <x v="6"/>
      <x v="5878"/>
      <x v="4475"/>
      <x v="3"/>
      <x v="1"/>
    </i>
    <i r="1">
      <x v="6051"/>
      <x v="7666"/>
      <x v="6090"/>
      <x v="5"/>
      <x v="1"/>
      <x v="1"/>
      <x v="2"/>
      <x v="5"/>
      <x v="3"/>
      <x v="7665"/>
      <x v="1094"/>
      <x v="3"/>
      <x/>
    </i>
    <i r="1">
      <x v="6054"/>
      <x v="7172"/>
      <x v="6093"/>
      <x v="21"/>
      <x v="1"/>
      <x v="1"/>
      <x v="6"/>
      <x v="2"/>
      <x v="5"/>
      <x v="7170"/>
      <x v="3891"/>
      <x v="3"/>
      <x v="2"/>
    </i>
    <i r="1">
      <x v="6056"/>
      <x v="6304"/>
      <x v="6095"/>
      <x v="34"/>
      <x/>
      <x v="1"/>
      <x v="4"/>
      <x v="5"/>
      <x v="6"/>
      <x v="6302"/>
      <x v="7801"/>
      <x v="3"/>
      <x v="2"/>
    </i>
    <i r="1">
      <x v="6057"/>
      <x v="5893"/>
      <x v="6096"/>
      <x v="12"/>
      <x/>
      <x v="1"/>
      <x v="4"/>
      <x v="5"/>
      <x v="6"/>
      <x v="5891"/>
      <x v="202"/>
      <x v="3"/>
      <x v="2"/>
    </i>
    <i r="1">
      <x v="6059"/>
      <x v="6309"/>
      <x v="6098"/>
      <x v="15"/>
      <x v="1"/>
      <x v="1"/>
      <x v="4"/>
      <x v="5"/>
      <x v="3"/>
      <x v="6307"/>
      <x v="4844"/>
      <x v="3"/>
      <x v="2"/>
    </i>
    <i r="1">
      <x v="6061"/>
      <x v="5909"/>
      <x v="6100"/>
      <x v="45"/>
      <x/>
      <x v="1"/>
      <x v="2"/>
      <x v="5"/>
      <x v="9"/>
      <x v="5908"/>
      <x v="1883"/>
      <x v="3"/>
      <x v="1"/>
    </i>
    <i r="1">
      <x v="6062"/>
      <x v="5911"/>
      <x v="6101"/>
      <x v="40"/>
      <x/>
      <x v="1"/>
      <x v="2"/>
      <x v="5"/>
      <x v="9"/>
      <x v="5910"/>
      <x v="3405"/>
      <x v="3"/>
      <x v="1"/>
    </i>
    <i r="1">
      <x v="6063"/>
      <x v="5923"/>
      <x v="6105"/>
      <x v="14"/>
      <x v="1"/>
      <x v="1"/>
      <x v="4"/>
      <x v="5"/>
      <x v="3"/>
      <x v="5922"/>
      <x v="2547"/>
      <x v="3"/>
      <x v="2"/>
    </i>
    <i r="1">
      <x v="6067"/>
      <x v="5927"/>
      <x v="6109"/>
      <x v="34"/>
      <x/>
      <x v="1"/>
      <x v="3"/>
      <x v="5"/>
      <x v="6"/>
      <x v="5926"/>
      <x v="1861"/>
      <x v="3"/>
      <x v="2"/>
    </i>
    <i r="1">
      <x v="6074"/>
      <x v="5934"/>
      <x v="6115"/>
      <x v="44"/>
      <x v="1"/>
      <x v="1"/>
      <x v="4"/>
      <x v="5"/>
      <x v="3"/>
      <x v="5933"/>
      <x v="7854"/>
      <x v="3"/>
      <x v="1"/>
    </i>
    <i r="1">
      <x v="6075"/>
      <x v="5935"/>
      <x v="6116"/>
      <x v="44"/>
      <x v="1"/>
      <x v="1"/>
      <x v="4"/>
      <x v="5"/>
      <x v="3"/>
      <x v="5934"/>
      <x v="5126"/>
      <x v="3"/>
      <x v="1"/>
    </i>
    <i r="1">
      <x v="6079"/>
      <x v="5939"/>
      <x v="6120"/>
      <x v="44"/>
      <x v="1"/>
      <x v="1"/>
      <x v="4"/>
      <x v="5"/>
      <x v="3"/>
      <x v="5938"/>
      <x v="4142"/>
      <x v="3"/>
      <x v="1"/>
    </i>
    <i r="1">
      <x v="6080"/>
      <x v="5940"/>
      <x v="6121"/>
      <x v="38"/>
      <x v="1"/>
      <x v="1"/>
      <x v="4"/>
      <x v="5"/>
      <x v="3"/>
      <x v="5939"/>
      <x v="3730"/>
      <x v="3"/>
      <x v="1"/>
    </i>
    <i r="1">
      <x v="6081"/>
      <x v="5941"/>
      <x v="6122"/>
      <x v="44"/>
      <x v="1"/>
      <x v="1"/>
      <x v="4"/>
      <x v="5"/>
      <x v="3"/>
      <x v="5940"/>
      <x v="2721"/>
      <x v="3"/>
      <x v="1"/>
    </i>
    <i r="1">
      <x v="6086"/>
      <x v="5946"/>
      <x v="6124"/>
      <x v="22"/>
      <x v="1"/>
      <x v="1"/>
      <x v="4"/>
      <x v="5"/>
      <x v="3"/>
      <x v="5945"/>
      <x v="2040"/>
      <x v="3"/>
      <x v="2"/>
    </i>
    <i r="1">
      <x v="6087"/>
      <x v="5947"/>
      <x v="6125"/>
      <x v="79"/>
      <x/>
      <x v="1"/>
      <x v="4"/>
      <x v="5"/>
      <x v="6"/>
      <x v="5946"/>
      <x v="1017"/>
      <x v="3"/>
      <x v="5"/>
    </i>
    <i r="1">
      <x v="6088"/>
      <x v="5948"/>
      <x v="6126"/>
      <x v="44"/>
      <x v="1"/>
      <x v="1"/>
      <x v="4"/>
      <x v="5"/>
      <x v="3"/>
      <x v="5947"/>
      <x v="165"/>
      <x v="3"/>
      <x v="1"/>
    </i>
    <i r="1">
      <x v="6089"/>
      <x v="5949"/>
      <x v="6127"/>
      <x v="14"/>
      <x/>
      <x v="1"/>
      <x v="5"/>
      <x v="3"/>
      <x v="6"/>
      <x v="5948"/>
      <x v="7220"/>
      <x v="3"/>
      <x v="2"/>
    </i>
    <i r="1">
      <x v="6091"/>
      <x v="5951"/>
      <x v="6129"/>
      <x v="44"/>
      <x v="1"/>
      <x v="1"/>
      <x v="4"/>
      <x v="5"/>
      <x v="3"/>
      <x v="5950"/>
      <x v="2891"/>
      <x v="3"/>
      <x v="1"/>
    </i>
    <i r="1">
      <x v="6094"/>
      <x v="5954"/>
      <x v="6132"/>
      <x v="43"/>
      <x/>
      <x v="1"/>
      <x v="4"/>
      <x v="5"/>
      <x v="6"/>
      <x v="5953"/>
      <x v="3445"/>
      <x v="3"/>
      <x v="1"/>
    </i>
    <i r="1">
      <x v="6097"/>
      <x v="5957"/>
      <x v="6135"/>
      <x v="87"/>
      <x v="1"/>
      <x v="1"/>
      <x v="5"/>
      <x v="3"/>
      <x v="3"/>
      <x v="5956"/>
      <x v="392"/>
      <x v="3"/>
      <x v="5"/>
    </i>
    <i r="1">
      <x v="6098"/>
      <x v="5958"/>
      <x v="6136"/>
      <x v="83"/>
      <x v="1"/>
      <x v="1"/>
      <x v="5"/>
      <x v="3"/>
      <x v="3"/>
      <x v="5957"/>
      <x v="1832"/>
      <x v="3"/>
      <x v="5"/>
    </i>
    <i r="1">
      <x v="6099"/>
      <x v="5959"/>
      <x v="6137"/>
      <x v="78"/>
      <x v="1"/>
      <x v="1"/>
      <x v="4"/>
      <x v="5"/>
      <x v="3"/>
      <x v="5958"/>
      <x v="805"/>
      <x v="3"/>
      <x v="5"/>
    </i>
    <i r="1">
      <x v="6100"/>
      <x v="5960"/>
      <x v="6138"/>
      <x v="34"/>
      <x/>
      <x v="1"/>
      <x v="5"/>
      <x v="3"/>
      <x v="6"/>
      <x v="5959"/>
      <x v="3022"/>
      <x v="3"/>
      <x v="2"/>
    </i>
    <i r="1">
      <x v="6101"/>
      <x v="5961"/>
      <x v="6139"/>
      <x v="87"/>
      <x v="1"/>
      <x v="1"/>
      <x v="4"/>
      <x v="5"/>
      <x v="3"/>
      <x v="5960"/>
      <x v="696"/>
      <x v="3"/>
      <x v="5"/>
    </i>
    <i r="1">
      <x v="6102"/>
      <x v="5962"/>
      <x v="6140"/>
      <x v="42"/>
      <x v="1"/>
      <x v="1"/>
      <x v="4"/>
      <x v="5"/>
      <x v="3"/>
      <x v="5961"/>
      <x v="187"/>
      <x v="3"/>
      <x v="1"/>
    </i>
    <i r="1">
      <x v="6103"/>
      <x v="5963"/>
      <x v="6141"/>
      <x v="34"/>
      <x/>
      <x v="1"/>
      <x v="5"/>
      <x v="3"/>
      <x v="6"/>
      <x v="5962"/>
      <x v="935"/>
      <x v="3"/>
      <x v="2"/>
    </i>
    <i r="1">
      <x v="6104"/>
      <x v="5964"/>
      <x v="6142"/>
      <x v="34"/>
      <x/>
      <x v="1"/>
      <x v="5"/>
      <x v="3"/>
      <x v="6"/>
      <x v="5963"/>
      <x v="1676"/>
      <x v="3"/>
      <x v="2"/>
    </i>
    <i r="1">
      <x v="6105"/>
      <x v="5965"/>
      <x v="6143"/>
      <x v="34"/>
      <x/>
      <x v="1"/>
      <x v="5"/>
      <x v="3"/>
      <x v="6"/>
      <x v="5964"/>
      <x v="699"/>
      <x v="3"/>
      <x v="2"/>
    </i>
    <i r="1">
      <x v="6106"/>
      <x v="5966"/>
      <x v="6144"/>
      <x v="34"/>
      <x/>
      <x v="1"/>
      <x v="5"/>
      <x v="3"/>
      <x v="6"/>
      <x v="5965"/>
      <x v="2920"/>
      <x v="3"/>
      <x v="2"/>
    </i>
    <i r="1">
      <x v="6107"/>
      <x v="5967"/>
      <x v="6145"/>
      <x v="11"/>
      <x v="1"/>
      <x v="1"/>
      <x v="5"/>
      <x v="3"/>
      <x v="3"/>
      <x v="5966"/>
      <x v="4850"/>
      <x v="3"/>
      <x v="2"/>
    </i>
    <i r="1">
      <x v="6108"/>
      <x v="5968"/>
      <x v="6146"/>
      <x v="11"/>
      <x v="1"/>
      <x v="1"/>
      <x v="5"/>
      <x v="3"/>
      <x v="3"/>
      <x v="5967"/>
      <x v="4158"/>
      <x v="3"/>
      <x v="2"/>
    </i>
    <i r="1">
      <x v="6109"/>
      <x v="5969"/>
      <x v="6147"/>
      <x v="13"/>
      <x/>
      <x v="1"/>
      <x v="4"/>
      <x v="5"/>
      <x v="6"/>
      <x v="5968"/>
      <x v="403"/>
      <x v="3"/>
      <x v="2"/>
    </i>
    <i r="1">
      <x v="6113"/>
      <x v="5973"/>
      <x v="6150"/>
      <x v="49"/>
      <x v="1"/>
      <x v="1"/>
      <x v="4"/>
      <x v="5"/>
      <x v="3"/>
      <x v="5972"/>
      <x v="814"/>
      <x v="3"/>
      <x v="1"/>
    </i>
    <i r="1">
      <x v="6115"/>
      <x v="5975"/>
      <x v="6152"/>
      <x v="52"/>
      <x v="1"/>
      <x v="1"/>
      <x v="4"/>
      <x v="5"/>
      <x v="3"/>
      <x v="5974"/>
      <x v="2322"/>
      <x v="3"/>
      <x v="2"/>
    </i>
    <i r="1">
      <x v="6117"/>
      <x v="5977"/>
      <x v="6154"/>
      <x v="82"/>
      <x/>
      <x v="1"/>
      <x v="4"/>
      <x v="5"/>
      <x v="6"/>
      <x v="5976"/>
      <x v="205"/>
      <x v="3"/>
      <x v="5"/>
    </i>
    <i r="1">
      <x v="6118"/>
      <x v="5978"/>
      <x v="6155"/>
      <x v="12"/>
      <x/>
      <x v="1"/>
      <x v="4"/>
      <x v="5"/>
      <x v="6"/>
      <x v="5977"/>
      <x v="952"/>
      <x v="3"/>
      <x v="2"/>
    </i>
    <i r="1">
      <x v="6121"/>
      <x v="5981"/>
      <x v="6158"/>
      <x v="1"/>
      <x/>
      <x v="1"/>
      <x v="4"/>
      <x v="5"/>
      <x v="6"/>
      <x v="5980"/>
      <x v="2954"/>
      <x v="3"/>
      <x/>
    </i>
    <i r="1">
      <x v="6122"/>
      <x v="5982"/>
      <x v="6159"/>
      <x v="81"/>
      <x v="1"/>
      <x v="1"/>
      <x v="4"/>
      <x v="5"/>
      <x v="3"/>
      <x v="5981"/>
      <x v="2555"/>
      <x v="3"/>
      <x v="5"/>
    </i>
    <i r="1">
      <x v="6123"/>
      <x v="5983"/>
      <x v="6160"/>
      <x v="37"/>
      <x v="1"/>
      <x v="1"/>
      <x v="5"/>
      <x v="3"/>
      <x v="3"/>
      <x v="5982"/>
      <x v="6681"/>
      <x v="3"/>
      <x v="1"/>
    </i>
    <i r="1">
      <x v="6124"/>
      <x v="5984"/>
      <x v="6161"/>
      <x v="78"/>
      <x v="1"/>
      <x v="1"/>
      <x v="4"/>
      <x v="5"/>
      <x v="3"/>
      <x v="5983"/>
      <x v="3888"/>
      <x v="3"/>
      <x v="5"/>
    </i>
    <i r="1">
      <x v="6126"/>
      <x v="5986"/>
      <x v="6163"/>
      <x v="78"/>
      <x v="1"/>
      <x v="1"/>
      <x v="5"/>
      <x v="3"/>
      <x v="3"/>
      <x v="5985"/>
      <x v="7860"/>
      <x v="3"/>
      <x v="5"/>
    </i>
    <i r="1">
      <x v="6129"/>
      <x v="5989"/>
      <x v="6166"/>
      <x v="49"/>
      <x v="1"/>
      <x v="1"/>
      <x v="4"/>
      <x v="5"/>
      <x v="3"/>
      <x v="5988"/>
      <x v="2924"/>
      <x v="3"/>
      <x v="1"/>
    </i>
    <i r="1">
      <x v="6134"/>
      <x v="5994"/>
      <x v="6171"/>
      <x/>
      <x/>
      <x v="1"/>
      <x v="4"/>
      <x v="5"/>
      <x v="6"/>
      <x v="5993"/>
      <x v="4771"/>
      <x v="3"/>
      <x/>
    </i>
    <i r="1">
      <x v="6140"/>
      <x v="6000"/>
      <x v="2350"/>
      <x v="87"/>
      <x v="1"/>
      <x v="1"/>
      <x v="8"/>
      <x v="5"/>
      <x v="2"/>
      <x v="5999"/>
      <x v="960"/>
      <x v="3"/>
      <x v="5"/>
    </i>
    <i r="1">
      <x v="6145"/>
      <x v="6419"/>
      <x v="328"/>
      <x v="77"/>
      <x v="1"/>
      <x v="1"/>
      <x v="5"/>
      <x v="3"/>
      <x v="3"/>
      <x v="6416"/>
      <x v="7699"/>
      <x v="3"/>
      <x v="5"/>
    </i>
    <i r="1">
      <x v="6148"/>
      <x v="6007"/>
      <x v="6181"/>
      <x v="83"/>
      <x v="1"/>
      <x v="1"/>
      <x v="4"/>
      <x v="5"/>
      <x v="3"/>
      <x v="6007"/>
      <x v="1446"/>
      <x v="3"/>
      <x v="5"/>
    </i>
    <i r="1">
      <x v="6150"/>
      <x v="6009"/>
      <x v="6183"/>
      <x v="77"/>
      <x v="1"/>
      <x v="1"/>
      <x v="4"/>
      <x v="5"/>
      <x v="3"/>
      <x v="6009"/>
      <x v="7862"/>
      <x v="3"/>
      <x v="5"/>
    </i>
    <i r="1">
      <x v="6152"/>
      <x v="7699"/>
      <x v="6185"/>
      <x v="5"/>
      <x v="1"/>
      <x v="1"/>
      <x v="2"/>
      <x v="5"/>
      <x v="3"/>
      <x v="7698"/>
      <x v="1094"/>
      <x v="3"/>
      <x/>
    </i>
    <i r="1">
      <x v="6153"/>
      <x v="6012"/>
      <x v="6186"/>
      <x v="82"/>
      <x v="1"/>
      <x v="1"/>
      <x v="4"/>
      <x v="5"/>
      <x v="3"/>
      <x v="6012"/>
      <x v="778"/>
      <x v="3"/>
      <x v="5"/>
    </i>
    <i r="1">
      <x v="6154"/>
      <x v="7700"/>
      <x v="6187"/>
      <x v="5"/>
      <x v="1"/>
      <x v="1"/>
      <x v="2"/>
      <x v="5"/>
      <x v="3"/>
      <x v="7699"/>
      <x v="1094"/>
      <x v="3"/>
      <x/>
    </i>
    <i r="1">
      <x v="6155"/>
      <x v="7701"/>
      <x v="6188"/>
      <x v="5"/>
      <x v="1"/>
      <x v="1"/>
      <x v="2"/>
      <x v="5"/>
      <x v="3"/>
      <x v="7700"/>
      <x v="2216"/>
      <x v="3"/>
      <x/>
    </i>
    <i r="1">
      <x v="6158"/>
      <x v="6017"/>
      <x v="6191"/>
      <x v="56"/>
      <x v="1"/>
      <x v="1"/>
      <x v="6"/>
      <x v="2"/>
      <x v="5"/>
      <x v="6017"/>
      <x v="165"/>
      <x v="3"/>
      <x v="4"/>
    </i>
    <i r="1">
      <x v="6160"/>
      <x v="6019"/>
      <x v="6193"/>
      <x v="93"/>
      <x v="1"/>
      <x v="1"/>
      <x v="6"/>
      <x v="2"/>
      <x v="5"/>
      <x v="6019"/>
      <x v="7719"/>
      <x v="3"/>
      <x v="5"/>
    </i>
    <i r="1">
      <x v="6166"/>
      <x v="6025"/>
      <x v="6197"/>
      <x v="82"/>
      <x/>
      <x v="1"/>
      <x v="6"/>
      <x v="2"/>
      <x v="8"/>
      <x v="6025"/>
      <x v="5194"/>
      <x v="3"/>
      <x v="5"/>
    </i>
    <i r="1">
      <x v="6167"/>
      <x v="7866"/>
      <x v="6198"/>
      <x v="5"/>
      <x v="1"/>
      <x v="1"/>
      <x v="2"/>
      <x v="5"/>
      <x v="3"/>
      <x v="7866"/>
      <x v="1035"/>
      <x v="3"/>
      <x/>
    </i>
    <i r="1">
      <x v="6169"/>
      <x v="6028"/>
      <x v="6200"/>
      <x v="85"/>
      <x v="1"/>
      <x v="1"/>
      <x v="4"/>
      <x v="5"/>
      <x v="3"/>
      <x v="6028"/>
      <x v="548"/>
      <x v="3"/>
      <x v="5"/>
    </i>
    <i r="1">
      <x v="6170"/>
      <x v="6029"/>
      <x v="6201"/>
      <x v="83"/>
      <x v="1"/>
      <x v="1"/>
      <x v="6"/>
      <x v="2"/>
      <x v="5"/>
      <x v="6029"/>
      <x v="7143"/>
      <x v="3"/>
      <x v="5"/>
    </i>
    <i r="1">
      <x v="6172"/>
      <x v="7702"/>
      <x v="6203"/>
      <x v="5"/>
      <x v="1"/>
      <x v="1"/>
      <x v="2"/>
      <x v="5"/>
      <x v="3"/>
      <x v="7701"/>
      <x v="2216"/>
      <x v="3"/>
      <x/>
    </i>
    <i r="1">
      <x v="6174"/>
      <x v="7968"/>
      <x v="6205"/>
      <x v="3"/>
      <x v="1"/>
      <x/>
      <x v="2"/>
      <x v="5"/>
      <x v="3"/>
      <x v="7968"/>
      <x v="312"/>
      <x v="3"/>
      <x/>
    </i>
    <i r="1">
      <x v="6175"/>
      <x v="7220"/>
      <x v="6206"/>
      <x v="5"/>
      <x v="1"/>
      <x v="1"/>
      <x v="2"/>
      <x v="5"/>
      <x v="3"/>
      <x v="7219"/>
      <x v="1455"/>
      <x v="3"/>
      <x/>
    </i>
    <i r="1">
      <x v="6178"/>
      <x v="6037"/>
      <x v="6209"/>
      <x v="85"/>
      <x v="1"/>
      <x v="1"/>
      <x v="5"/>
      <x v="3"/>
      <x v="3"/>
      <x v="6037"/>
      <x v="1711"/>
      <x v="3"/>
      <x v="5"/>
    </i>
    <i r="1">
      <x v="6182"/>
      <x v="6041"/>
      <x v="6213"/>
      <x v="22"/>
      <x/>
      <x v="1"/>
      <x v="6"/>
      <x v="2"/>
      <x v="8"/>
      <x v="6041"/>
      <x v="3587"/>
      <x v="3"/>
      <x v="2"/>
    </i>
    <i r="1">
      <x v="6185"/>
      <x v="6044"/>
      <x v="6216"/>
      <x v="78"/>
      <x v="1"/>
      <x v="1"/>
      <x v="8"/>
      <x v="5"/>
      <x v="2"/>
      <x v="6044"/>
      <x v="2129"/>
      <x v="3"/>
      <x v="5"/>
    </i>
    <i r="1">
      <x v="6186"/>
      <x v="6045"/>
      <x v="6217"/>
      <x v="5"/>
      <x v="1"/>
      <x v="1"/>
      <x v="6"/>
      <x v="2"/>
      <x v="5"/>
      <x v="6045"/>
      <x v="177"/>
      <x v="3"/>
      <x/>
    </i>
    <i r="1">
      <x v="6188"/>
      <x v="6047"/>
      <x v="6218"/>
      <x v="21"/>
      <x/>
      <x v="1"/>
      <x v="6"/>
      <x v="2"/>
      <x v="8"/>
      <x v="6047"/>
      <x v="3276"/>
      <x v="3"/>
      <x v="2"/>
    </i>
    <i r="1">
      <x v="6189"/>
      <x v="6048"/>
      <x v="6219"/>
      <x v="87"/>
      <x v="1"/>
      <x v="1"/>
      <x v="8"/>
      <x v="5"/>
      <x v="2"/>
      <x v="6048"/>
      <x v="90"/>
      <x v="3"/>
      <x v="5"/>
    </i>
    <i r="1">
      <x v="6190"/>
      <x v="6049"/>
      <x v="6220"/>
      <x v="84"/>
      <x v="1"/>
      <x v="1"/>
      <x v="6"/>
      <x v="2"/>
      <x v="5"/>
      <x v="6049"/>
      <x v="2309"/>
      <x v="3"/>
      <x v="5"/>
    </i>
    <i r="1">
      <x v="6194"/>
      <x v="6053"/>
      <x v="6224"/>
      <x v="89"/>
      <x v="1"/>
      <x v="1"/>
      <x v="8"/>
      <x v="5"/>
      <x v="2"/>
      <x v="6053"/>
      <x v="475"/>
      <x v="3"/>
      <x v="5"/>
    </i>
    <i r="1">
      <x v="6200"/>
      <x v="6059"/>
      <x v="6230"/>
      <x v="50"/>
      <x v="1"/>
      <x v="1"/>
      <x v="6"/>
      <x v="2"/>
      <x v="5"/>
      <x v="6059"/>
      <x v="530"/>
      <x v="3"/>
      <x v="1"/>
    </i>
    <i r="1">
      <x v="6202"/>
      <x v="7221"/>
      <x v="6232"/>
      <x v="5"/>
      <x v="1"/>
      <x v="1"/>
      <x v="2"/>
      <x v="5"/>
      <x v="3"/>
      <x v="7220"/>
      <x v="219"/>
      <x v="3"/>
      <x/>
    </i>
    <i r="1">
      <x v="6204"/>
      <x v="6064"/>
      <x v="6234"/>
      <x v="54"/>
      <x/>
      <x v="1"/>
      <x v="4"/>
      <x v="5"/>
      <x v="6"/>
      <x v="6064"/>
      <x v="7516"/>
      <x v="3"/>
      <x v="4"/>
    </i>
    <i r="1">
      <x v="6205"/>
      <x v="6065"/>
      <x v="6235"/>
      <x v="67"/>
      <x/>
      <x v="1"/>
      <x v="4"/>
      <x v="5"/>
      <x v="6"/>
      <x v="6065"/>
      <x v="1896"/>
      <x v="3"/>
      <x v="4"/>
    </i>
    <i r="1">
      <x v="6206"/>
      <x v="6066"/>
      <x v="6236"/>
      <x v="62"/>
      <x/>
      <x v="1"/>
      <x v="4"/>
      <x v="5"/>
      <x v="6"/>
      <x v="6066"/>
      <x v="1364"/>
      <x v="3"/>
      <x v="4"/>
    </i>
    <i r="1">
      <x v="6207"/>
      <x v="6067"/>
      <x v="6237"/>
      <x v="58"/>
      <x/>
      <x v="1"/>
      <x v="4"/>
      <x v="5"/>
      <x v="6"/>
      <x v="6067"/>
      <x v="555"/>
      <x v="3"/>
      <x v="4"/>
    </i>
    <i r="1">
      <x v="6209"/>
      <x v="6294"/>
      <x v="6239"/>
      <x v="54"/>
      <x v="1"/>
      <x v="1"/>
      <x v="4"/>
      <x v="5"/>
      <x v="3"/>
      <x v="6292"/>
      <x v="3828"/>
      <x v="3"/>
      <x v="4"/>
    </i>
    <i r="1">
      <x v="6212"/>
      <x v="6301"/>
      <x v="6243"/>
      <x v="60"/>
      <x/>
      <x v="1"/>
      <x v="4"/>
      <x v="5"/>
      <x v="6"/>
      <x v="6299"/>
      <x v="995"/>
      <x v="3"/>
      <x v="4"/>
    </i>
    <i r="1">
      <x v="6213"/>
      <x v="6075"/>
      <x v="6244"/>
      <x v="57"/>
      <x/>
      <x v="1"/>
      <x v="4"/>
      <x v="5"/>
      <x v="6"/>
      <x v="6075"/>
      <x v="7794"/>
      <x v="3"/>
      <x v="4"/>
    </i>
    <i r="1">
      <x v="6214"/>
      <x v="6076"/>
      <x v="6245"/>
      <x v="56"/>
      <x v="1"/>
      <x v="1"/>
      <x v="4"/>
      <x v="5"/>
      <x v="3"/>
      <x v="6076"/>
      <x v="1831"/>
      <x v="3"/>
      <x v="4"/>
    </i>
    <i r="1">
      <x v="6217"/>
      <x v="7179"/>
      <x v="6248"/>
      <x v="5"/>
      <x v="1"/>
      <x v="1"/>
      <x v="2"/>
      <x v="5"/>
      <x v="3"/>
      <x v="7177"/>
      <x v="1897"/>
      <x v="3"/>
      <x/>
    </i>
    <i r="1">
      <x v="6218"/>
      <x v="6099"/>
      <x v="6251"/>
      <x v="80"/>
      <x/>
      <x v="1"/>
      <x v="10"/>
      <x v="4"/>
      <x v="7"/>
      <x v="6099"/>
      <x v="4400"/>
      <x v="3"/>
      <x v="5"/>
    </i>
    <i r="1">
      <x v="6219"/>
      <x v="6100"/>
      <x v="6252"/>
      <x v="2"/>
      <x/>
      <x v="1"/>
      <x v="4"/>
      <x v="5"/>
      <x v="6"/>
      <x v="6100"/>
      <x v="1044"/>
      <x v="3"/>
      <x v="4"/>
    </i>
    <i r="1">
      <x v="6220"/>
      <x v="6101"/>
      <x v="6253"/>
      <x v="56"/>
      <x v="1"/>
      <x v="1"/>
      <x v="5"/>
      <x v="3"/>
      <x v="3"/>
      <x v="6101"/>
      <x v="204"/>
      <x v="3"/>
      <x v="4"/>
    </i>
    <i r="1">
      <x v="6221"/>
      <x v="6102"/>
      <x v="6254"/>
      <x v="57"/>
      <x/>
      <x v="1"/>
      <x v="4"/>
      <x v="5"/>
      <x v="6"/>
      <x v="6102"/>
      <x v="1773"/>
      <x v="3"/>
      <x v="4"/>
    </i>
    <i r="1">
      <x v="6222"/>
      <x v="6103"/>
      <x v="6255"/>
      <x v="62"/>
      <x v="1"/>
      <x v="1"/>
      <x v="4"/>
      <x v="5"/>
      <x v="3"/>
      <x v="6103"/>
      <x v="613"/>
      <x v="3"/>
      <x v="4"/>
    </i>
    <i r="1">
      <x v="6223"/>
      <x v="6104"/>
      <x v="6256"/>
      <x v="57"/>
      <x/>
      <x v="1"/>
      <x v="4"/>
      <x v="5"/>
      <x v="6"/>
      <x v="6104"/>
      <x v="5873"/>
      <x v="3"/>
      <x v="4"/>
    </i>
    <i r="1">
      <x v="6225"/>
      <x v="6106"/>
      <x v="6258"/>
      <x v="58"/>
      <x/>
      <x v="1"/>
      <x v="4"/>
      <x v="5"/>
      <x v="6"/>
      <x v="6106"/>
      <x v="6682"/>
      <x v="3"/>
      <x v="4"/>
    </i>
    <i r="1">
      <x v="6227"/>
      <x v="6108"/>
      <x v="6260"/>
      <x v="70"/>
      <x/>
      <x v="1"/>
      <x v="5"/>
      <x v="3"/>
      <x v="6"/>
      <x v="6108"/>
      <x v="7861"/>
      <x v="3"/>
      <x v="4"/>
    </i>
    <i r="1">
      <x v="6228"/>
      <x v="6109"/>
      <x v="6261"/>
      <x v="67"/>
      <x v="1"/>
      <x v="1"/>
      <x v="4"/>
      <x v="5"/>
      <x v="3"/>
      <x v="6109"/>
      <x v="2345"/>
      <x v="3"/>
      <x v="4"/>
    </i>
    <i r="1">
      <x v="6229"/>
      <x v="6110"/>
      <x v="6262"/>
      <x v="67"/>
      <x v="1"/>
      <x v="1"/>
      <x v="4"/>
      <x v="5"/>
      <x v="3"/>
      <x v="6110"/>
      <x v="1226"/>
      <x v="3"/>
      <x v="4"/>
    </i>
    <i r="1">
      <x v="6230"/>
      <x v="6111"/>
      <x v="6263"/>
      <x v="66"/>
      <x/>
      <x v="1"/>
      <x v="4"/>
      <x v="5"/>
      <x v="6"/>
      <x v="6111"/>
      <x v="776"/>
      <x v="3"/>
      <x v="4"/>
    </i>
    <i r="1">
      <x v="6231"/>
      <x v="6112"/>
      <x v="6264"/>
      <x v="58"/>
      <x v="1"/>
      <x v="1"/>
      <x v="4"/>
      <x v="5"/>
      <x v="3"/>
      <x v="6112"/>
      <x v="356"/>
      <x v="3"/>
      <x v="4"/>
    </i>
    <i r="1">
      <x v="6232"/>
      <x v="6113"/>
      <x v="5927"/>
      <x v="55"/>
      <x/>
      <x v="1"/>
      <x v="4"/>
      <x v="5"/>
      <x v="6"/>
      <x v="6113"/>
      <x v="1453"/>
      <x v="3"/>
      <x v="4"/>
    </i>
    <i r="1">
      <x v="6233"/>
      <x v="6114"/>
      <x v="6265"/>
      <x v="55"/>
      <x/>
      <x v="1"/>
      <x v="4"/>
      <x v="5"/>
      <x v="6"/>
      <x v="6114"/>
      <x v="799"/>
      <x v="3"/>
      <x v="4"/>
    </i>
    <i r="1">
      <x v="6234"/>
      <x v="6115"/>
      <x v="6266"/>
      <x v="73"/>
      <x v="1"/>
      <x v="1"/>
      <x v="4"/>
      <x v="5"/>
      <x v="3"/>
      <x v="6115"/>
      <x v="2909"/>
      <x v="3"/>
      <x v="4"/>
    </i>
    <i r="1">
      <x v="6235"/>
      <x v="6116"/>
      <x v="6267"/>
      <x v="56"/>
      <x/>
      <x v="1"/>
      <x v="5"/>
      <x v="3"/>
      <x v="6"/>
      <x v="6116"/>
      <x v="386"/>
      <x v="3"/>
      <x v="4"/>
    </i>
    <i r="1">
      <x v="6236"/>
      <x v="6117"/>
      <x v="6268"/>
      <x v="57"/>
      <x v="1"/>
      <x v="1"/>
      <x v="4"/>
      <x v="5"/>
      <x v="3"/>
      <x v="6117"/>
      <x v="779"/>
      <x v="3"/>
      <x v="4"/>
    </i>
    <i r="1">
      <x v="6238"/>
      <x v="6119"/>
      <x v="6270"/>
      <x v="67"/>
      <x v="1"/>
      <x v="1"/>
      <x v="4"/>
      <x v="5"/>
      <x v="3"/>
      <x v="6119"/>
      <x v="218"/>
      <x v="3"/>
      <x v="4"/>
    </i>
    <i r="1">
      <x v="6239"/>
      <x v="6120"/>
      <x v="6271"/>
      <x v="71"/>
      <x/>
      <x v="1"/>
      <x v="5"/>
      <x v="3"/>
      <x v="6"/>
      <x v="6120"/>
      <x v="3767"/>
      <x v="3"/>
      <x v="4"/>
    </i>
    <i r="1">
      <x v="6240"/>
      <x v="6121"/>
      <x v="6272"/>
      <x v="2"/>
      <x/>
      <x v="1"/>
      <x v="4"/>
      <x v="5"/>
      <x v="6"/>
      <x v="6121"/>
      <x v="461"/>
      <x v="3"/>
      <x v="4"/>
    </i>
    <i r="1">
      <x v="6241"/>
      <x v="6122"/>
      <x v="6273"/>
      <x v="56"/>
      <x/>
      <x v="1"/>
      <x v="4"/>
      <x v="5"/>
      <x v="6"/>
      <x v="6122"/>
      <x v="422"/>
      <x v="3"/>
      <x v="4"/>
    </i>
    <i r="1">
      <x v="6242"/>
      <x v="6123"/>
      <x v="6274"/>
      <x v="2"/>
      <x v="1"/>
      <x v="1"/>
      <x v="5"/>
      <x v="3"/>
      <x v="3"/>
      <x v="6123"/>
      <x v="1298"/>
      <x v="3"/>
      <x v="4"/>
    </i>
    <i r="1">
      <x v="6244"/>
      <x v="6125"/>
      <x v="6276"/>
      <x v="56"/>
      <x v="1"/>
      <x v="1"/>
      <x v="4"/>
      <x v="5"/>
      <x v="3"/>
      <x v="6125"/>
      <x v="1630"/>
      <x v="3"/>
      <x v="4"/>
    </i>
    <i r="1">
      <x v="6245"/>
      <x v="6126"/>
      <x v="6277"/>
      <x v="63"/>
      <x/>
      <x v="1"/>
      <x v="4"/>
      <x v="5"/>
      <x v="6"/>
      <x v="6126"/>
      <x v="396"/>
      <x v="3"/>
      <x v="4"/>
    </i>
    <i r="1">
      <x v="6246"/>
      <x v="6127"/>
      <x v="6278"/>
      <x v="56"/>
      <x v="1"/>
      <x v="1"/>
      <x v="4"/>
      <x v="5"/>
      <x v="3"/>
      <x v="6127"/>
      <x v="2558"/>
      <x v="3"/>
      <x v="4"/>
    </i>
    <i r="1">
      <x v="6247"/>
      <x v="6128"/>
      <x v="6279"/>
      <x v="63"/>
      <x/>
      <x v="1"/>
      <x v="4"/>
      <x v="5"/>
      <x v="6"/>
      <x v="6128"/>
      <x v="1292"/>
      <x v="3"/>
      <x v="4"/>
    </i>
    <i r="1">
      <x v="6248"/>
      <x v="6129"/>
      <x v="6280"/>
      <x v="87"/>
      <x v="1"/>
      <x v="1"/>
      <x v="6"/>
      <x v="2"/>
      <x v="5"/>
      <x v="6129"/>
      <x v="2279"/>
      <x v="3"/>
      <x v="5"/>
    </i>
    <i r="1">
      <x v="6249"/>
      <x v="6130"/>
      <x v="6281"/>
      <x v="49"/>
      <x/>
      <x v="1"/>
      <x v="6"/>
      <x v="2"/>
      <x v="8"/>
      <x v="6130"/>
      <x v="4092"/>
      <x v="3"/>
      <x v="1"/>
    </i>
    <i r="1">
      <x v="6250"/>
      <x v="6131"/>
      <x v="6282"/>
      <x v="63"/>
      <x/>
      <x v="1"/>
      <x v="4"/>
      <x v="5"/>
      <x v="6"/>
      <x v="6131"/>
      <x v="516"/>
      <x v="3"/>
      <x v="4"/>
    </i>
    <i r="1">
      <x v="6252"/>
      <x v="6133"/>
      <x v="6284"/>
      <x v="2"/>
      <x/>
      <x v="1"/>
      <x v="4"/>
      <x v="5"/>
      <x v="6"/>
      <x v="6133"/>
      <x v="7429"/>
      <x v="3"/>
      <x v="4"/>
    </i>
    <i r="1">
      <x v="6255"/>
      <x v="6136"/>
      <x v="6287"/>
      <x v="51"/>
      <x/>
      <x v="1"/>
      <x v="6"/>
      <x v="2"/>
      <x v="8"/>
      <x v="6136"/>
      <x v="7863"/>
      <x v="3"/>
      <x v="1"/>
    </i>
    <i r="1">
      <x v="6258"/>
      <x v="6139"/>
      <x v="6290"/>
      <x v="68"/>
      <x/>
      <x v="1"/>
      <x v="4"/>
      <x v="5"/>
      <x v="6"/>
      <x v="6139"/>
      <x v="6178"/>
      <x v="3"/>
      <x v="4"/>
    </i>
    <i r="1">
      <x v="6260"/>
      <x v="6141"/>
      <x v="6292"/>
      <x v="76"/>
      <x/>
      <x v="1"/>
      <x v="6"/>
      <x v="2"/>
      <x v="8"/>
      <x v="6141"/>
      <x v="5512"/>
      <x v="3"/>
      <x v="5"/>
    </i>
    <i r="1">
      <x v="6266"/>
      <x v="6147"/>
      <x v="6297"/>
      <x v="57"/>
      <x/>
      <x v="1"/>
      <x v="6"/>
      <x v="2"/>
      <x v="8"/>
      <x v="6147"/>
      <x v="4942"/>
      <x v="3"/>
      <x v="4"/>
    </i>
    <i r="1">
      <x v="6269"/>
      <x v="6150"/>
      <x v="6300"/>
      <x v="66"/>
      <x/>
      <x v="1"/>
      <x v="4"/>
      <x v="5"/>
      <x v="6"/>
      <x v="6150"/>
      <x v="2894"/>
      <x v="3"/>
      <x v="4"/>
    </i>
    <i r="1">
      <x v="6270"/>
      <x v="6151"/>
      <x v="6301"/>
      <x v="58"/>
      <x/>
      <x v="1"/>
      <x v="10"/>
      <x v="4"/>
      <x v="7"/>
      <x v="6151"/>
      <x v="428"/>
      <x v="3"/>
      <x v="4"/>
    </i>
    <i r="1">
      <x v="6272"/>
      <x v="6153"/>
      <x v="6303"/>
      <x v="53"/>
      <x v="1"/>
      <x v="1"/>
      <x v="5"/>
      <x v="3"/>
      <x v="3"/>
      <x v="6153"/>
      <x v="1623"/>
      <x v="3"/>
      <x v="4"/>
    </i>
    <i r="1">
      <x v="6274"/>
      <x v="6155"/>
      <x v="6305"/>
      <x v="66"/>
      <x v="1"/>
      <x v="1"/>
      <x v="4"/>
      <x v="5"/>
      <x v="3"/>
      <x v="6155"/>
      <x v="1242"/>
      <x v="3"/>
      <x v="4"/>
    </i>
    <i r="1">
      <x v="6279"/>
      <x v="6160"/>
      <x v="6309"/>
      <x v="87"/>
      <x v="1"/>
      <x v="1"/>
      <x v="8"/>
      <x v="5"/>
      <x v="2"/>
      <x v="6160"/>
      <x v="1917"/>
      <x v="3"/>
      <x v="5"/>
    </i>
    <i r="1">
      <x v="6280"/>
      <x v="6161"/>
      <x v="6310"/>
      <x v="64"/>
      <x v="1"/>
      <x v="1"/>
      <x v="4"/>
      <x v="5"/>
      <x v="3"/>
      <x v="6161"/>
      <x v="244"/>
      <x v="3"/>
      <x v="4"/>
    </i>
    <i r="1">
      <x v="6281"/>
      <x v="6162"/>
      <x v="6311"/>
      <x v="83"/>
      <x v="1"/>
      <x v="1"/>
      <x v="8"/>
      <x v="5"/>
      <x v="2"/>
      <x v="5284"/>
      <x v="2996"/>
      <x v="3"/>
      <x v="5"/>
    </i>
    <i r="1">
      <x v="6282"/>
      <x v="6163"/>
      <x v="6312"/>
      <x v="66"/>
      <x/>
      <x v="1"/>
      <x v="4"/>
      <x v="5"/>
      <x v="6"/>
      <x v="6162"/>
      <x v="2872"/>
      <x v="3"/>
      <x v="4"/>
    </i>
    <i r="1">
      <x v="6283"/>
      <x v="6164"/>
      <x v="6313"/>
      <x v="2"/>
      <x/>
      <x v="1"/>
      <x v="4"/>
      <x v="5"/>
      <x v="6"/>
      <x v="6163"/>
      <x v="1881"/>
      <x v="3"/>
      <x v="4"/>
    </i>
    <i r="1">
      <x v="6285"/>
      <x v="6166"/>
      <x v="6315"/>
      <x v="53"/>
      <x v="1"/>
      <x v="1"/>
      <x v="5"/>
      <x v="3"/>
      <x v="3"/>
      <x v="6165"/>
      <x v="246"/>
      <x v="3"/>
      <x v="4"/>
    </i>
    <i r="1">
      <x v="6292"/>
      <x v="6173"/>
      <x v="6322"/>
      <x v="16"/>
      <x v="1"/>
      <x v="1"/>
      <x v="6"/>
      <x v="2"/>
      <x v="5"/>
      <x v="6172"/>
      <x v="3340"/>
      <x v="3"/>
      <x v="2"/>
    </i>
    <i r="1">
      <x v="6293"/>
      <x v="6174"/>
      <x v="6323"/>
      <x v="55"/>
      <x v="1"/>
      <x v="1"/>
      <x v="6"/>
      <x v="2"/>
      <x v="5"/>
      <x v="6173"/>
      <x v="892"/>
      <x v="3"/>
      <x v="4"/>
    </i>
    <i r="1">
      <x v="6296"/>
      <x v="6177"/>
      <x v="6326"/>
      <x v="50"/>
      <x v="1"/>
      <x v="1"/>
      <x v="8"/>
      <x v="5"/>
      <x v="2"/>
      <x v="6176"/>
      <x v="1157"/>
      <x v="3"/>
      <x v="1"/>
    </i>
    <i r="1">
      <x v="6297"/>
      <x v="6178"/>
      <x v="6327"/>
      <x v="64"/>
      <x v="1"/>
      <x v="1"/>
      <x v="5"/>
      <x v="3"/>
      <x v="3"/>
      <x v="6177"/>
      <x v="248"/>
      <x v="3"/>
      <x v="4"/>
    </i>
    <i r="1">
      <x v="6298"/>
      <x v="6179"/>
      <x v="6328"/>
      <x v="53"/>
      <x v="1"/>
      <x v="1"/>
      <x v="4"/>
      <x v="5"/>
      <x v="3"/>
      <x v="6178"/>
      <x v="369"/>
      <x v="3"/>
      <x v="4"/>
    </i>
    <i r="1">
      <x v="6303"/>
      <x v="6184"/>
      <x v="6333"/>
      <x v="53"/>
      <x v="1"/>
      <x v="1"/>
      <x v="4"/>
      <x v="5"/>
      <x v="3"/>
      <x v="2239"/>
      <x v="254"/>
      <x v="3"/>
      <x v="4"/>
    </i>
    <i r="1">
      <x v="6305"/>
      <x v="6186"/>
      <x v="6335"/>
      <x v="56"/>
      <x/>
      <x v="1"/>
      <x v="3"/>
      <x v="5"/>
      <x v="6"/>
      <x v="6184"/>
      <x v="7477"/>
      <x v="3"/>
      <x v="4"/>
    </i>
    <i r="1">
      <x v="6306"/>
      <x v="6187"/>
      <x v="6336"/>
      <x v="56"/>
      <x/>
      <x v="1"/>
      <x v="4"/>
      <x v="5"/>
      <x v="6"/>
      <x v="6185"/>
      <x v="659"/>
      <x v="3"/>
      <x v="4"/>
    </i>
    <i r="1">
      <x v="6307"/>
      <x v="6188"/>
      <x v="6337"/>
      <x v="66"/>
      <x v="1"/>
      <x v="1"/>
      <x v="4"/>
      <x v="5"/>
      <x v="3"/>
      <x v="6186"/>
      <x v="660"/>
      <x v="3"/>
      <x v="4"/>
    </i>
    <i r="1">
      <x v="6312"/>
      <x v="6193"/>
      <x v="6342"/>
      <x v="53"/>
      <x v="1"/>
      <x v="1"/>
      <x v="4"/>
      <x v="5"/>
      <x v="3"/>
      <x v="6191"/>
      <x v="914"/>
      <x v="3"/>
      <x v="4"/>
    </i>
    <i r="1">
      <x v="6314"/>
      <x v="6195"/>
      <x v="6344"/>
      <x v="56"/>
      <x/>
      <x v="1"/>
      <x v="3"/>
      <x v="5"/>
      <x v="6"/>
      <x v="6193"/>
      <x v="661"/>
      <x v="3"/>
      <x v="4"/>
    </i>
    <i r="1">
      <x v="6316"/>
      <x v="6197"/>
      <x v="6346"/>
      <x v="2"/>
      <x/>
      <x v="1"/>
      <x v="4"/>
      <x v="5"/>
      <x v="6"/>
      <x v="6195"/>
      <x v="2036"/>
      <x v="3"/>
      <x v="4"/>
    </i>
    <i r="1">
      <x v="6317"/>
      <x v="6198"/>
      <x v="6347"/>
      <x v="53"/>
      <x v="1"/>
      <x v="1"/>
      <x v="4"/>
      <x v="5"/>
      <x v="3"/>
      <x v="6196"/>
      <x v="547"/>
      <x v="3"/>
      <x v="4"/>
    </i>
    <i r="1">
      <x v="6319"/>
      <x v="6200"/>
      <x v="6349"/>
      <x v="2"/>
      <x/>
      <x v="1"/>
      <x v="4"/>
      <x v="5"/>
      <x v="6"/>
      <x v="6198"/>
      <x v="1728"/>
      <x v="3"/>
      <x v="4"/>
    </i>
    <i r="1">
      <x v="6321"/>
      <x v="6202"/>
      <x v="6351"/>
      <x v="2"/>
      <x/>
      <x v="1"/>
      <x v="4"/>
      <x v="5"/>
      <x v="6"/>
      <x v="6200"/>
      <x v="2240"/>
      <x v="3"/>
      <x v="4"/>
    </i>
    <i r="1">
      <x v="6323"/>
      <x v="6204"/>
      <x v="6353"/>
      <x v="2"/>
      <x/>
      <x v="1"/>
      <x v="10"/>
      <x v="4"/>
      <x v="7"/>
      <x v="6202"/>
      <x v="1427"/>
      <x v="3"/>
      <x v="4"/>
    </i>
    <i r="1">
      <x v="6344"/>
      <x v="6231"/>
      <x v="6374"/>
      <x v="1"/>
      <x/>
      <x v="1"/>
      <x v="3"/>
      <x v="5"/>
      <x v="6"/>
      <x v="6229"/>
      <x v="2804"/>
      <x v="3"/>
      <x/>
    </i>
    <i r="1">
      <x v="6367"/>
      <x v="7703"/>
      <x v="6396"/>
      <x v="5"/>
      <x v="1"/>
      <x v="1"/>
      <x v="2"/>
      <x v="5"/>
      <x v="3"/>
      <x v="7702"/>
      <x v="1734"/>
      <x v="3"/>
      <x/>
    </i>
    <i r="1">
      <x v="6368"/>
      <x v="6255"/>
      <x v="6397"/>
      <x v="35"/>
      <x v="1"/>
      <x v="1"/>
      <x v="6"/>
      <x v="2"/>
      <x v="5"/>
      <x v="6253"/>
      <x v="7364"/>
      <x v="3"/>
      <x v="1"/>
    </i>
    <i r="1">
      <x v="6370"/>
      <x v="6257"/>
      <x v="6399"/>
      <x v="84"/>
      <x v="1"/>
      <x v="1"/>
      <x v="8"/>
      <x v="5"/>
      <x v="2"/>
      <x v="6255"/>
      <x v="1043"/>
      <x v="3"/>
      <x v="5"/>
    </i>
    <i r="1">
      <x v="6376"/>
      <x v="6263"/>
      <x v="6405"/>
      <x v="54"/>
      <x/>
      <x v="1"/>
      <x v="10"/>
      <x v="4"/>
      <x v="7"/>
      <x v="6261"/>
      <x v="3474"/>
      <x v="3"/>
      <x v="4"/>
    </i>
    <i r="1">
      <x v="6378"/>
      <x v="6265"/>
      <x v="6407"/>
      <x v="78"/>
      <x v="1"/>
      <x v="1"/>
      <x v="10"/>
      <x v="4"/>
      <x v="7"/>
      <x v="6263"/>
      <x v="1376"/>
      <x v="3"/>
      <x v="5"/>
    </i>
    <i r="1">
      <x v="6379"/>
      <x v="7704"/>
      <x v="6408"/>
      <x v="5"/>
      <x v="1"/>
      <x v="1"/>
      <x v="2"/>
      <x v="5"/>
      <x v="3"/>
      <x v="7703"/>
      <x v="1734"/>
      <x v="3"/>
      <x/>
    </i>
    <i r="1">
      <x v="6385"/>
      <x v="7705"/>
      <x v="6414"/>
      <x v="5"/>
      <x v="1"/>
      <x v="1"/>
      <x v="2"/>
      <x v="5"/>
      <x v="3"/>
      <x v="7704"/>
      <x v="4050"/>
      <x v="3"/>
      <x/>
    </i>
    <i r="1">
      <x v="6386"/>
      <x v="6273"/>
      <x v="6415"/>
      <x v="88"/>
      <x v="1"/>
      <x v="1"/>
      <x v="6"/>
      <x v="2"/>
      <x v="5"/>
      <x v="6271"/>
      <x v="4543"/>
      <x v="3"/>
      <x v="5"/>
    </i>
    <i r="1">
      <x v="6387"/>
      <x v="7969"/>
      <x v="6416"/>
      <x v="5"/>
      <x v="1"/>
      <x/>
      <x v="2"/>
      <x v="5"/>
      <x v="3"/>
      <x v="7969"/>
      <x v="2260"/>
      <x v="3"/>
      <x/>
    </i>
    <i r="1">
      <x v="6392"/>
      <x v="6279"/>
      <x v="6420"/>
      <x v="38"/>
      <x/>
      <x v="1"/>
      <x v="8"/>
      <x v="5"/>
      <x v="4"/>
      <x v="6277"/>
      <x v="3723"/>
      <x v="3"/>
      <x v="1"/>
    </i>
    <i r="1">
      <x v="6396"/>
      <x v="6283"/>
      <x v="6424"/>
      <x v="5"/>
      <x/>
      <x v="1"/>
      <x v="6"/>
      <x v="2"/>
      <x v="8"/>
      <x v="6281"/>
      <x v="7866"/>
      <x v="3"/>
      <x/>
    </i>
    <i r="1">
      <x v="6402"/>
      <x v="6289"/>
      <x v="6429"/>
      <x v="90"/>
      <x/>
      <x v="1"/>
      <x v="3"/>
      <x v="5"/>
      <x v="6"/>
      <x v="6287"/>
      <x v="470"/>
      <x v="3"/>
      <x v="5"/>
    </i>
    <i r="1">
      <x v="6404"/>
      <x v="6291"/>
      <x v="6431"/>
      <x v="93"/>
      <x v="1"/>
      <x v="1"/>
      <x/>
      <x v="3"/>
      <x v="3"/>
      <x v="6289"/>
      <x v="1570"/>
      <x v="3"/>
      <x v="5"/>
    </i>
    <i r="1">
      <x v="6405"/>
      <x v="6293"/>
      <x v="6432"/>
      <x v="77"/>
      <x/>
      <x v="1"/>
      <x v="4"/>
      <x v="5"/>
      <x v="6"/>
      <x v="6291"/>
      <x v="2802"/>
      <x v="3"/>
      <x v="5"/>
    </i>
    <i r="1">
      <x v="6408"/>
      <x v="6303"/>
      <x v="6435"/>
      <x v="79"/>
      <x/>
      <x v="1"/>
      <x v="8"/>
      <x v="4"/>
      <x v="4"/>
      <x v="6301"/>
      <x v="1454"/>
      <x v="3"/>
      <x v="5"/>
    </i>
    <i r="1">
      <x v="6409"/>
      <x v="7174"/>
      <x v="6436"/>
      <x v="5"/>
      <x v="1"/>
      <x v="1"/>
      <x v="2"/>
      <x v="5"/>
      <x v="3"/>
      <x v="7172"/>
      <x v="1944"/>
      <x v="3"/>
      <x/>
    </i>
    <i r="1">
      <x v="6410"/>
      <x v="6306"/>
      <x v="6437"/>
      <x v="37"/>
      <x v="1"/>
      <x v="1"/>
      <x v="2"/>
      <x v="5"/>
      <x v="3"/>
      <x v="6304"/>
      <x v="3401"/>
      <x v="3"/>
      <x v="1"/>
    </i>
    <i r="1">
      <x v="6411"/>
      <x v="6310"/>
      <x v="6438"/>
      <x v="25"/>
      <x/>
      <x v="1"/>
      <x v="8"/>
      <x v="5"/>
      <x v="4"/>
      <x v="6308"/>
      <x v="2586"/>
      <x v="3"/>
      <x v="2"/>
    </i>
    <i r="1">
      <x v="6412"/>
      <x v="7679"/>
      <x v="6439"/>
      <x v="5"/>
      <x v="1"/>
      <x v="1"/>
      <x v="2"/>
      <x v="5"/>
      <x v="3"/>
      <x v="7678"/>
      <x v="4050"/>
      <x v="3"/>
      <x/>
    </i>
    <i r="1">
      <x v="6414"/>
      <x v="6313"/>
      <x v="6442"/>
      <x v="5"/>
      <x/>
      <x v="1"/>
      <x v="8"/>
      <x v="5"/>
      <x v="4"/>
      <x v="6311"/>
      <x v="2703"/>
      <x v="3"/>
      <x/>
    </i>
    <i r="1">
      <x v="6417"/>
      <x v="6330"/>
      <x v="6446"/>
      <x v="85"/>
      <x v="1"/>
      <x v="1"/>
      <x v="4"/>
      <x v="5"/>
      <x v="3"/>
      <x v="6328"/>
      <x v="7227"/>
      <x v="3"/>
      <x v="5"/>
    </i>
    <i r="1">
      <x v="6418"/>
      <x v="6331"/>
      <x v="6447"/>
      <x v="83"/>
      <x v="1"/>
      <x v="1"/>
      <x v="4"/>
      <x v="5"/>
      <x v="3"/>
      <x v="6329"/>
      <x v="3202"/>
      <x v="3"/>
      <x v="5"/>
    </i>
    <i r="1">
      <x v="6419"/>
      <x v="6332"/>
      <x v="6448"/>
      <x v="87"/>
      <x v="1"/>
      <x v="1"/>
      <x v="8"/>
      <x v="4"/>
      <x v="2"/>
      <x v="6330"/>
      <x v="1873"/>
      <x v="3"/>
      <x v="5"/>
    </i>
    <i r="1">
      <x v="6421"/>
      <x v="6334"/>
      <x v="6450"/>
      <x v="79"/>
      <x/>
      <x v="1"/>
      <x v="4"/>
      <x v="5"/>
      <x v="6"/>
      <x v="6332"/>
      <x v="232"/>
      <x v="3"/>
      <x v="5"/>
    </i>
    <i r="1">
      <x v="6422"/>
      <x v="6335"/>
      <x v="6451"/>
      <x v="79"/>
      <x/>
      <x v="1"/>
      <x v="4"/>
      <x v="5"/>
      <x v="6"/>
      <x v="6333"/>
      <x v="6404"/>
      <x v="3"/>
      <x v="5"/>
    </i>
    <i r="1">
      <x v="6423"/>
      <x v="6336"/>
      <x v="6452"/>
      <x v="87"/>
      <x v="1"/>
      <x v="1"/>
      <x v="4"/>
      <x v="5"/>
      <x v="3"/>
      <x v="6334"/>
      <x v="431"/>
      <x v="3"/>
      <x v="5"/>
    </i>
    <i r="1">
      <x v="6424"/>
      <x v="6337"/>
      <x v="6453"/>
      <x v="93"/>
      <x/>
      <x v="1"/>
      <x v="3"/>
      <x v="5"/>
      <x v="6"/>
      <x v="6335"/>
      <x v="253"/>
      <x v="3"/>
      <x v="5"/>
    </i>
    <i r="1">
      <x v="6425"/>
      <x v="6338"/>
      <x v="6454"/>
      <x v="91"/>
      <x v="1"/>
      <x v="1"/>
      <x v="5"/>
      <x v="3"/>
      <x v="3"/>
      <x v="6336"/>
      <x v="255"/>
      <x v="3"/>
      <x v="5"/>
    </i>
    <i r="1">
      <x v="6426"/>
      <x v="6339"/>
      <x v="6455"/>
      <x v="76"/>
      <x/>
      <x v="1"/>
      <x v="4"/>
      <x v="5"/>
      <x v="6"/>
      <x v="6337"/>
      <x v="256"/>
      <x v="3"/>
      <x v="5"/>
    </i>
    <i r="1">
      <x v="6427"/>
      <x v="6340"/>
      <x v="6456"/>
      <x v="91"/>
      <x v="1"/>
      <x v="1"/>
      <x v="4"/>
      <x v="5"/>
      <x v="3"/>
      <x v="6338"/>
      <x v="2036"/>
      <x v="3"/>
      <x v="5"/>
    </i>
    <i r="1">
      <x v="6428"/>
      <x v="6341"/>
      <x v="6457"/>
      <x v="83"/>
      <x v="1"/>
      <x v="1"/>
      <x v="4"/>
      <x v="5"/>
      <x v="3"/>
      <x v="6339"/>
      <x v="6308"/>
      <x v="3"/>
      <x v="5"/>
    </i>
    <i r="1">
      <x v="6430"/>
      <x v="6343"/>
      <x v="6459"/>
      <x v="92"/>
      <x/>
      <x v="1"/>
      <x v="4"/>
      <x v="5"/>
      <x v="6"/>
      <x v="6341"/>
      <x v="1877"/>
      <x v="3"/>
      <x v="5"/>
    </i>
    <i r="1">
      <x v="6433"/>
      <x v="6346"/>
      <x v="6462"/>
      <x v="5"/>
      <x v="1"/>
      <x v="1"/>
      <x v="10"/>
      <x v="4"/>
      <x v="7"/>
      <x v="6344"/>
      <x v="2633"/>
      <x v="3"/>
      <x/>
    </i>
    <i r="1">
      <x v="6436"/>
      <x v="6349"/>
      <x v="6465"/>
      <x v="48"/>
      <x/>
      <x v="1"/>
      <x v="6"/>
      <x v="2"/>
      <x v="8"/>
      <x v="6347"/>
      <x v="7870"/>
      <x v="3"/>
      <x v="1"/>
    </i>
    <i r="1">
      <x v="6441"/>
      <x v="6354"/>
      <x v="6470"/>
      <x v="87"/>
      <x v="1"/>
      <x v="1"/>
      <x v="4"/>
      <x v="5"/>
      <x v="3"/>
      <x v="6352"/>
      <x v="2509"/>
      <x v="3"/>
      <x v="5"/>
    </i>
    <i r="1">
      <x v="6442"/>
      <x v="6355"/>
      <x v="6471"/>
      <x v="58"/>
      <x v="1"/>
      <x v="1"/>
      <x v="6"/>
      <x v="2"/>
      <x v="5"/>
      <x v="6353"/>
      <x v="5414"/>
      <x v="3"/>
      <x v="4"/>
    </i>
    <i r="1">
      <x v="6443"/>
      <x v="6356"/>
      <x v="6472"/>
      <x v="48"/>
      <x/>
      <x v="1"/>
      <x v="6"/>
      <x v="2"/>
      <x v="8"/>
      <x v="6354"/>
      <x v="5214"/>
      <x v="3"/>
      <x v="1"/>
    </i>
    <i r="1">
      <x v="6444"/>
      <x v="6357"/>
      <x v="6473"/>
      <x v="11"/>
      <x v="1"/>
      <x v="1"/>
      <x v="6"/>
      <x v="2"/>
      <x v="5"/>
      <x v="6355"/>
      <x v="1791"/>
      <x v="3"/>
      <x v="2"/>
    </i>
    <i r="1">
      <x v="6445"/>
      <x v="6358"/>
      <x v="6474"/>
      <x v="83"/>
      <x v="1"/>
      <x v="1"/>
      <x v="5"/>
      <x v="3"/>
      <x v="3"/>
      <x v="6356"/>
      <x v="1525"/>
      <x v="3"/>
      <x v="5"/>
    </i>
    <i r="1">
      <x v="6456"/>
      <x v="6369"/>
      <x v="4800"/>
      <x v="77"/>
      <x v="1"/>
      <x v="1"/>
      <x v="6"/>
      <x v="2"/>
      <x v="5"/>
      <x v="6367"/>
      <x v="7871"/>
      <x v="3"/>
      <x v="5"/>
    </i>
    <i r="1">
      <x v="6463"/>
      <x v="6376"/>
      <x v="6489"/>
      <x v="5"/>
      <x v="1"/>
      <x v="1"/>
      <x v="10"/>
      <x v="4"/>
      <x v="7"/>
      <x v="6374"/>
      <x v="2711"/>
      <x v="3"/>
      <x/>
    </i>
    <i r="1">
      <x v="6466"/>
      <x v="6379"/>
      <x v="6492"/>
      <x v="58"/>
      <x/>
      <x v="1"/>
      <x v="6"/>
      <x v="2"/>
      <x v="8"/>
      <x v="6377"/>
      <x v="4585"/>
      <x v="3"/>
      <x v="4"/>
    </i>
    <i r="1">
      <x v="6468"/>
      <x v="6381"/>
      <x v="6493"/>
      <x v="5"/>
      <x v="1"/>
      <x v="1"/>
      <x v="10"/>
      <x v="4"/>
      <x v="7"/>
      <x v="6379"/>
      <x v="1548"/>
      <x v="3"/>
      <x/>
    </i>
    <i r="1">
      <x v="6470"/>
      <x v="6383"/>
      <x v="6495"/>
      <x v="11"/>
      <x/>
      <x v="1"/>
      <x v="6"/>
      <x v="2"/>
      <x v="8"/>
      <x v="6381"/>
      <x v="4451"/>
      <x v="3"/>
      <x v="2"/>
    </i>
    <i r="1">
      <x v="6471"/>
      <x v="6384"/>
      <x v="6496"/>
      <x v="5"/>
      <x/>
      <x v="1"/>
      <x v="8"/>
      <x v="5"/>
      <x v="4"/>
      <x v="6382"/>
      <x v="805"/>
      <x v="3"/>
      <x/>
    </i>
    <i r="1">
      <x v="6478"/>
      <x v="6391"/>
      <x v="6502"/>
      <x v="6"/>
      <x v="1"/>
      <x v="1"/>
      <x v="6"/>
      <x v="2"/>
      <x v="5"/>
      <x v="6389"/>
      <x v="1630"/>
      <x v="3"/>
      <x/>
    </i>
    <i r="1">
      <x v="6483"/>
      <x v="6396"/>
      <x v="6507"/>
      <x v="2"/>
      <x/>
      <x v="1"/>
      <x v="6"/>
      <x v="2"/>
      <x v="8"/>
      <x v="6394"/>
      <x v="7875"/>
      <x v="3"/>
      <x v="4"/>
    </i>
    <i r="1">
      <x v="6486"/>
      <x v="6399"/>
      <x v="6510"/>
      <x v="5"/>
      <x v="1"/>
      <x v="1"/>
      <x v="5"/>
      <x v="3"/>
      <x v="3"/>
      <x v="6397"/>
      <x v="3174"/>
      <x v="3"/>
      <x/>
    </i>
    <i r="1">
      <x v="6494"/>
      <x v="6410"/>
      <x v="6521"/>
      <x v="5"/>
      <x v="1"/>
      <x v="1"/>
      <x v="4"/>
      <x v="5"/>
      <x v="3"/>
      <x v="6407"/>
      <x v="826"/>
      <x v="3"/>
      <x/>
    </i>
    <i r="1">
      <x v="6500"/>
      <x v="6425"/>
      <x v="6531"/>
      <x v="5"/>
      <x v="1"/>
      <x v="1"/>
      <x v="4"/>
      <x v="5"/>
      <x v="3"/>
      <x v="6422"/>
      <x v="6258"/>
      <x v="3"/>
      <x/>
    </i>
    <i r="1">
      <x v="6501"/>
      <x v="6426"/>
      <x v="6532"/>
      <x v="5"/>
      <x v="1"/>
      <x v="1"/>
      <x v="4"/>
      <x v="5"/>
      <x v="3"/>
      <x v="6423"/>
      <x v="5191"/>
      <x v="3"/>
      <x/>
    </i>
    <i r="1">
      <x v="6502"/>
      <x v="6427"/>
      <x v="6533"/>
      <x v="5"/>
      <x v="1"/>
      <x v="1"/>
      <x v="4"/>
      <x v="5"/>
      <x v="3"/>
      <x v="6424"/>
      <x v="5191"/>
      <x v="3"/>
      <x/>
    </i>
    <i r="1">
      <x v="6503"/>
      <x v="6427"/>
      <x v="6534"/>
      <x v="5"/>
      <x v="1"/>
      <x v="1"/>
      <x v="4"/>
      <x v="5"/>
      <x v="3"/>
      <x v="6424"/>
      <x v="5191"/>
      <x v="3"/>
      <x/>
    </i>
    <i r="1">
      <x v="6504"/>
      <x v="6428"/>
      <x v="6535"/>
      <x v="5"/>
      <x v="1"/>
      <x v="1"/>
      <x v="4"/>
      <x v="5"/>
      <x v="3"/>
      <x v="6425"/>
      <x v="5191"/>
      <x v="3"/>
      <x/>
    </i>
    <i r="1">
      <x v="6505"/>
      <x v="6429"/>
      <x v="6536"/>
      <x v="5"/>
      <x v="1"/>
      <x v="1"/>
      <x v="4"/>
      <x v="5"/>
      <x v="3"/>
      <x v="6426"/>
      <x v="5191"/>
      <x v="3"/>
      <x/>
    </i>
    <i r="1">
      <x v="6506"/>
      <x v="6430"/>
      <x v="6537"/>
      <x v="5"/>
      <x v="1"/>
      <x v="1"/>
      <x v="4"/>
      <x v="5"/>
      <x v="3"/>
      <x v="6427"/>
      <x v="5191"/>
      <x v="3"/>
      <x/>
    </i>
    <i r="1">
      <x v="6508"/>
      <x v="6432"/>
      <x v="6539"/>
      <x v="5"/>
      <x v="1"/>
      <x v="1"/>
      <x v="4"/>
      <x v="5"/>
      <x v="3"/>
      <x v="6429"/>
      <x v="2184"/>
      <x v="3"/>
      <x/>
    </i>
    <i r="1">
      <x v="6509"/>
      <x v="6433"/>
      <x v="6540"/>
      <x v="5"/>
      <x v="1"/>
      <x v="1"/>
      <x v="4"/>
      <x v="5"/>
      <x v="3"/>
      <x v="6430"/>
      <x v="2184"/>
      <x v="3"/>
      <x/>
    </i>
    <i r="1">
      <x v="6510"/>
      <x v="6434"/>
      <x v="6541"/>
      <x v="5"/>
      <x v="1"/>
      <x v="1"/>
      <x v="4"/>
      <x v="5"/>
      <x v="3"/>
      <x v="6431"/>
      <x v="2184"/>
      <x v="3"/>
      <x/>
    </i>
    <i r="1">
      <x v="6511"/>
      <x v="6434"/>
      <x v="6542"/>
      <x v="5"/>
      <x v="1"/>
      <x v="1"/>
      <x v="4"/>
      <x v="5"/>
      <x v="3"/>
      <x v="6431"/>
      <x v="2184"/>
      <x v="3"/>
      <x/>
    </i>
    <i r="1">
      <x v="6512"/>
      <x v="6433"/>
      <x v="6543"/>
      <x v="5"/>
      <x v="1"/>
      <x v="1"/>
      <x v="4"/>
      <x v="5"/>
      <x v="3"/>
      <x v="6430"/>
      <x v="2184"/>
      <x v="3"/>
      <x/>
    </i>
    <i r="1">
      <x v="6513"/>
      <x v="6435"/>
      <x v="6544"/>
      <x v="5"/>
      <x v="1"/>
      <x v="1"/>
      <x v="4"/>
      <x v="5"/>
      <x v="3"/>
      <x v="6432"/>
      <x v="2184"/>
      <x v="3"/>
      <x/>
    </i>
    <i r="1">
      <x v="6514"/>
      <x v="6436"/>
      <x v="6545"/>
      <x v="5"/>
      <x v="1"/>
      <x v="1"/>
      <x v="5"/>
      <x v="3"/>
      <x v="3"/>
      <x v="6433"/>
      <x v="819"/>
      <x v="3"/>
      <x/>
    </i>
    <i r="1">
      <x v="6516"/>
      <x v="6438"/>
      <x v="6547"/>
      <x v="5"/>
      <x v="1"/>
      <x v="1"/>
      <x v="5"/>
      <x v="3"/>
      <x v="3"/>
      <x v="6435"/>
      <x v="962"/>
      <x v="3"/>
      <x/>
    </i>
    <i r="1">
      <x v="6519"/>
      <x v="6441"/>
      <x v="6550"/>
      <x v="3"/>
      <x v="1"/>
      <x v="1"/>
      <x/>
      <x v="3"/>
      <x v="3"/>
      <x v="6438"/>
      <x v="820"/>
      <x v="3"/>
      <x/>
    </i>
    <i r="1">
      <x v="6520"/>
      <x v="6442"/>
      <x v="6551"/>
      <x v="5"/>
      <x v="1"/>
      <x v="1"/>
      <x v="4"/>
      <x v="5"/>
      <x v="3"/>
      <x v="6439"/>
      <x v="513"/>
      <x v="3"/>
      <x/>
    </i>
    <i r="1">
      <x v="6521"/>
      <x v="6443"/>
      <x v="6552"/>
      <x v="5"/>
      <x v="1"/>
      <x v="1"/>
      <x v="4"/>
      <x v="5"/>
      <x v="3"/>
      <x v="6440"/>
      <x v="627"/>
      <x v="3"/>
      <x/>
    </i>
    <i r="1">
      <x v="6524"/>
      <x v="6445"/>
      <x v="6555"/>
      <x v="5"/>
      <x v="1"/>
      <x v="1"/>
      <x v="4"/>
      <x v="5"/>
      <x v="3"/>
      <x v="6443"/>
      <x v="694"/>
      <x v="3"/>
      <x/>
    </i>
    <i r="1">
      <x v="6527"/>
      <x v="6448"/>
      <x v="6558"/>
      <x v="5"/>
      <x v="1"/>
      <x v="1"/>
      <x v="4"/>
      <x v="5"/>
      <x v="3"/>
      <x v="6446"/>
      <x v="3242"/>
      <x v="3"/>
      <x/>
    </i>
    <i r="1">
      <x v="6528"/>
      <x v="6449"/>
      <x v="6559"/>
      <x v="1"/>
      <x/>
      <x v="1"/>
      <x v="4"/>
      <x v="5"/>
      <x v="6"/>
      <x v="6447"/>
      <x v="7873"/>
      <x v="3"/>
      <x/>
    </i>
    <i r="1">
      <x v="6530"/>
      <x v="6451"/>
      <x v="6561"/>
      <x v="5"/>
      <x v="1"/>
      <x v="1"/>
      <x v="5"/>
      <x v="3"/>
      <x v="3"/>
      <x v="6449"/>
      <x v="3180"/>
      <x v="3"/>
      <x/>
    </i>
    <i r="1">
      <x v="6531"/>
      <x v="6452"/>
      <x v="6562"/>
      <x v="1"/>
      <x v="1"/>
      <x v="1"/>
      <x v="4"/>
      <x v="5"/>
      <x v="3"/>
      <x v="6450"/>
      <x v="2337"/>
      <x v="3"/>
      <x/>
    </i>
    <i r="1">
      <x v="6534"/>
      <x v="6455"/>
      <x v="6565"/>
      <x v="5"/>
      <x v="1"/>
      <x v="1"/>
      <x v="4"/>
      <x v="5"/>
      <x v="3"/>
      <x v="6453"/>
      <x v="106"/>
      <x v="3"/>
      <x/>
    </i>
    <i r="1">
      <x v="6536"/>
      <x v="6457"/>
      <x v="6567"/>
      <x v="64"/>
      <x/>
      <x v="1"/>
      <x v="6"/>
      <x v="2"/>
      <x v="8"/>
      <x v="6455"/>
      <x v="33"/>
      <x v="3"/>
      <x v="4"/>
    </i>
    <i r="1">
      <x v="6537"/>
      <x v="6458"/>
      <x v="6568"/>
      <x v="5"/>
      <x/>
      <x v="1"/>
      <x v="10"/>
      <x v="4"/>
      <x v="7"/>
      <x v="6456"/>
      <x v="2974"/>
      <x v="3"/>
      <x/>
    </i>
    <i r="1">
      <x v="6538"/>
      <x v="6459"/>
      <x v="6569"/>
      <x v="6"/>
      <x v="1"/>
      <x v="1"/>
      <x v="5"/>
      <x v="3"/>
      <x v="3"/>
      <x v="6457"/>
      <x v="3921"/>
      <x v="3"/>
      <x/>
    </i>
    <i r="1">
      <x v="6539"/>
      <x v="6460"/>
      <x v="6570"/>
      <x v="5"/>
      <x v="1"/>
      <x v="1"/>
      <x v="4"/>
      <x v="5"/>
      <x v="3"/>
      <x v="6458"/>
      <x v="4928"/>
      <x v="3"/>
      <x/>
    </i>
    <i r="1">
      <x v="6540"/>
      <x v="6461"/>
      <x v="6571"/>
      <x v="5"/>
      <x/>
      <x v="1"/>
      <x v="4"/>
      <x v="5"/>
      <x v="6"/>
      <x v="6459"/>
      <x v="5582"/>
      <x v="3"/>
      <x/>
    </i>
    <i r="1">
      <x v="6546"/>
      <x v="6467"/>
      <x v="6577"/>
      <x v="57"/>
      <x/>
      <x v="1"/>
      <x v="6"/>
      <x v="2"/>
      <x v="8"/>
      <x v="6465"/>
      <x v="6320"/>
      <x v="3"/>
      <x v="4"/>
    </i>
    <i r="1">
      <x v="6554"/>
      <x v="6475"/>
      <x v="6584"/>
      <x v="5"/>
      <x v="1"/>
      <x v="1"/>
      <x v="4"/>
      <x v="5"/>
      <x v="3"/>
      <x v="6473"/>
      <x v="2762"/>
      <x v="3"/>
      <x/>
    </i>
    <i r="1">
      <x v="6556"/>
      <x v="6477"/>
      <x v="6586"/>
      <x v="87"/>
      <x v="1"/>
      <x v="1"/>
      <x v="8"/>
      <x v="5"/>
      <x v="2"/>
      <x v="6475"/>
      <x v="1435"/>
      <x v="3"/>
      <x v="5"/>
    </i>
    <i r="1">
      <x v="6565"/>
      <x v="6486"/>
      <x v="6593"/>
      <x v="56"/>
      <x v="1"/>
      <x v="1"/>
      <x v="6"/>
      <x v="2"/>
      <x v="5"/>
      <x v="6484"/>
      <x v="1622"/>
      <x v="3"/>
      <x v="4"/>
    </i>
    <i r="1">
      <x v="6568"/>
      <x v="6489"/>
      <x v="6596"/>
      <x v="56"/>
      <x v="1"/>
      <x v="1"/>
      <x v="6"/>
      <x v="2"/>
      <x v="5"/>
      <x v="6487"/>
      <x v="1291"/>
      <x v="3"/>
      <x v="4"/>
    </i>
    <i r="1">
      <x v="6572"/>
      <x v="6493"/>
      <x v="6600"/>
      <x v="5"/>
      <x/>
      <x v="1"/>
      <x v="8"/>
      <x v="5"/>
      <x v="4"/>
      <x v="6491"/>
      <x v="2575"/>
      <x v="3"/>
      <x/>
    </i>
    <i r="1">
      <x v="6574"/>
      <x v="6495"/>
      <x v="6602"/>
      <x v="39"/>
      <x/>
      <x v="1"/>
      <x v="6"/>
      <x v="2"/>
      <x v="8"/>
      <x v="6493"/>
      <x v="7876"/>
      <x v="3"/>
      <x v="1"/>
    </i>
    <i r="1">
      <x v="6577"/>
      <x v="6498"/>
      <x v="6605"/>
      <x v="61"/>
      <x v="1"/>
      <x v="1"/>
      <x v="6"/>
      <x v="2"/>
      <x v="5"/>
      <x v="6496"/>
      <x v="4830"/>
      <x v="3"/>
      <x v="4"/>
    </i>
    <i r="1">
      <x v="6581"/>
      <x v="6502"/>
      <x v="6609"/>
      <x v="87"/>
      <x v="1"/>
      <x v="1"/>
      <x v="6"/>
      <x v="2"/>
      <x v="5"/>
      <x v="6500"/>
      <x v="5810"/>
      <x v="3"/>
      <x v="5"/>
    </i>
    <i r="1">
      <x v="6582"/>
      <x v="6503"/>
      <x v="213"/>
      <x v="83"/>
      <x v="1"/>
      <x v="1"/>
      <x v="6"/>
      <x v="2"/>
      <x v="5"/>
      <x v="6501"/>
      <x v="5810"/>
      <x v="3"/>
      <x v="5"/>
    </i>
    <i r="1">
      <x v="6593"/>
      <x v="6514"/>
      <x v="6618"/>
      <x v="2"/>
      <x/>
      <x v="1"/>
      <x v="8"/>
      <x v="5"/>
      <x v="4"/>
      <x v="6512"/>
      <x v="2150"/>
      <x v="3"/>
      <x v="4"/>
    </i>
    <i r="1">
      <x v="6594"/>
      <x v="6516"/>
      <x v="6619"/>
      <x v="68"/>
      <x/>
      <x v="1"/>
      <x v="4"/>
      <x v="5"/>
      <x v="6"/>
      <x v="6514"/>
      <x v="7606"/>
      <x v="3"/>
      <x v="4"/>
    </i>
    <i r="1">
      <x v="6595"/>
      <x v="6517"/>
      <x v="6620"/>
      <x v="68"/>
      <x/>
      <x v="1"/>
      <x v="4"/>
      <x v="5"/>
      <x v="6"/>
      <x v="6515"/>
      <x v="1065"/>
      <x v="3"/>
      <x v="4"/>
    </i>
    <i r="1">
      <x v="6596"/>
      <x v="6518"/>
      <x v="6621"/>
      <x v="68"/>
      <x/>
      <x v="1"/>
      <x v="4"/>
      <x v="5"/>
      <x v="6"/>
      <x v="6516"/>
      <x v="1863"/>
      <x v="3"/>
      <x v="4"/>
    </i>
    <i r="1">
      <x v="6599"/>
      <x v="6520"/>
      <x v="6624"/>
      <x v="5"/>
      <x v="1"/>
      <x v="1"/>
      <x v="4"/>
      <x v="1"/>
      <x v="3"/>
      <x v="6518"/>
      <x v="765"/>
      <x v="3"/>
      <x/>
    </i>
    <i r="1">
      <x v="6634"/>
      <x v="6532"/>
      <x v="6659"/>
      <x v="2"/>
      <x/>
      <x v="1"/>
      <x v="4"/>
      <x v="5"/>
      <x v="6"/>
      <x v="6530"/>
      <x v="287"/>
      <x v="3"/>
      <x v="4"/>
    </i>
    <i r="1">
      <x v="6635"/>
      <x v="6533"/>
      <x v="6660"/>
      <x v="64"/>
      <x/>
      <x v="1"/>
      <x v="4"/>
      <x v="5"/>
      <x v="6"/>
      <x v="6531"/>
      <x v="5562"/>
      <x v="3"/>
      <x v="4"/>
    </i>
    <i r="1">
      <x v="6636"/>
      <x v="6655"/>
      <x v="6661"/>
      <x v="2"/>
      <x/>
      <x v="1"/>
      <x v="4"/>
      <x v="5"/>
      <x v="6"/>
      <x v="6653"/>
      <x v="1598"/>
      <x v="3"/>
      <x v="4"/>
    </i>
    <i r="1">
      <x v="6637"/>
      <x v="6657"/>
      <x v="6662"/>
      <x v="57"/>
      <x/>
      <x v="1"/>
      <x v="4"/>
      <x v="5"/>
      <x v="6"/>
      <x v="6655"/>
      <x v="7793"/>
      <x v="3"/>
      <x v="4"/>
    </i>
    <i r="1">
      <x v="6638"/>
      <x v="6658"/>
      <x v="6663"/>
      <x v="64"/>
      <x/>
      <x v="1"/>
      <x v="4"/>
      <x v="5"/>
      <x v="6"/>
      <x v="6656"/>
      <x v="1598"/>
      <x v="3"/>
      <x v="4"/>
    </i>
    <i r="1">
      <x v="6639"/>
      <x v="6659"/>
      <x v="6664"/>
      <x v="57"/>
      <x/>
      <x v="1"/>
      <x v="4"/>
      <x v="5"/>
      <x v="6"/>
      <x v="6657"/>
      <x v="1598"/>
      <x v="3"/>
      <x v="4"/>
    </i>
    <i r="1">
      <x v="6640"/>
      <x v="6539"/>
      <x v="6665"/>
      <x v="62"/>
      <x v="1"/>
      <x v="1"/>
      <x v="5"/>
      <x v="3"/>
      <x v="3"/>
      <x v="6537"/>
      <x v="716"/>
      <x v="3"/>
      <x v="4"/>
    </i>
    <i r="1">
      <x v="6641"/>
      <x v="6520"/>
      <x v="6666"/>
      <x v="5"/>
      <x v="1"/>
      <x v="1"/>
      <x v="2"/>
      <x v="5"/>
      <x v="3"/>
      <x v="6518"/>
      <x v="765"/>
      <x v="3"/>
      <x/>
    </i>
    <i r="1">
      <x v="6642"/>
      <x v="6546"/>
      <x v="6667"/>
      <x v="2"/>
      <x/>
      <x v="1"/>
      <x v="4"/>
      <x v="5"/>
      <x v="6"/>
      <x v="6544"/>
      <x v="997"/>
      <x v="3"/>
      <x v="4"/>
    </i>
    <i r="1">
      <x v="6643"/>
      <x v="6547"/>
      <x v="6668"/>
      <x v="53"/>
      <x v="1"/>
      <x v="1"/>
      <x v="4"/>
      <x v="5"/>
      <x v="3"/>
      <x v="6545"/>
      <x v="998"/>
      <x v="3"/>
      <x v="4"/>
    </i>
    <i r="1">
      <x v="6645"/>
      <x v="6549"/>
      <x v="6670"/>
      <x v="66"/>
      <x v="1"/>
      <x v="1"/>
      <x v="4"/>
      <x v="5"/>
      <x v="3"/>
      <x v="6547"/>
      <x v="1488"/>
      <x v="3"/>
      <x v="4"/>
    </i>
    <i r="1">
      <x v="6646"/>
      <x v="6550"/>
      <x v="6671"/>
      <x v="55"/>
      <x/>
      <x v="1"/>
      <x v="5"/>
      <x v="3"/>
      <x v="6"/>
      <x v="6548"/>
      <x v="3506"/>
      <x v="3"/>
      <x v="4"/>
    </i>
    <i r="1">
      <x v="6647"/>
      <x v="6551"/>
      <x v="6672"/>
      <x v="2"/>
      <x v="1"/>
      <x v="1"/>
      <x v="4"/>
      <x v="5"/>
      <x v="3"/>
      <x v="6549"/>
      <x v="2450"/>
      <x v="3"/>
      <x v="4"/>
    </i>
    <i r="1">
      <x v="6648"/>
      <x v="6552"/>
      <x v="6673"/>
      <x v="56"/>
      <x v="1"/>
      <x v="1"/>
      <x v="5"/>
      <x v="3"/>
      <x v="3"/>
      <x v="6550"/>
      <x v="1320"/>
      <x v="3"/>
      <x v="4"/>
    </i>
    <i r="1">
      <x v="6649"/>
      <x v="6553"/>
      <x v="6674"/>
      <x v="53"/>
      <x/>
      <x v="1"/>
      <x v="4"/>
      <x v="5"/>
      <x v="6"/>
      <x v="6551"/>
      <x v="4792"/>
      <x v="3"/>
      <x v="4"/>
    </i>
    <i r="1">
      <x v="6650"/>
      <x v="6554"/>
      <x v="176"/>
      <x v="55"/>
      <x/>
      <x v="1"/>
      <x v="4"/>
      <x v="5"/>
      <x v="6"/>
      <x v="6552"/>
      <x v="1909"/>
      <x v="3"/>
      <x v="4"/>
    </i>
    <i r="1">
      <x v="6652"/>
      <x v="6556"/>
      <x v="6676"/>
      <x v="56"/>
      <x/>
      <x v="1"/>
      <x v="5"/>
      <x v="3"/>
      <x v="6"/>
      <x v="6554"/>
      <x v="7864"/>
      <x v="3"/>
      <x v="4"/>
    </i>
    <i r="1">
      <x v="6653"/>
      <x v="6557"/>
      <x v="6677"/>
      <x v="56"/>
      <x/>
      <x v="1"/>
      <x v="4"/>
      <x v="5"/>
      <x v="6"/>
      <x v="6555"/>
      <x v="3545"/>
      <x v="3"/>
      <x v="4"/>
    </i>
    <i r="1">
      <x v="6654"/>
      <x v="6558"/>
      <x v="6678"/>
      <x v="64"/>
      <x/>
      <x v="1"/>
      <x v="4"/>
      <x v="5"/>
      <x v="6"/>
      <x v="6556"/>
      <x v="3296"/>
      <x v="3"/>
      <x v="4"/>
    </i>
    <i r="1">
      <x v="6655"/>
      <x v="6559"/>
      <x v="6679"/>
      <x v="56"/>
      <x/>
      <x v="1"/>
      <x v="3"/>
      <x v="5"/>
      <x v="6"/>
      <x v="6557"/>
      <x v="2343"/>
      <x v="3"/>
      <x v="4"/>
    </i>
    <i r="1">
      <x v="6657"/>
      <x v="6561"/>
      <x v="6681"/>
      <x v="64"/>
      <x v="1"/>
      <x v="1"/>
      <x v="4"/>
      <x v="5"/>
      <x v="3"/>
      <x v="6559"/>
      <x v="7865"/>
      <x v="3"/>
      <x v="4"/>
    </i>
    <i r="1">
      <x v="6658"/>
      <x v="6562"/>
      <x v="6682"/>
      <x v="56"/>
      <x v="1"/>
      <x v="1"/>
      <x v="4"/>
      <x v="5"/>
      <x v="3"/>
      <x v="6560"/>
      <x v="7868"/>
      <x v="3"/>
      <x v="4"/>
    </i>
    <i r="1">
      <x v="6659"/>
      <x v="6563"/>
      <x v="6683"/>
      <x v="64"/>
      <x/>
      <x v="1"/>
      <x v="4"/>
      <x v="5"/>
      <x v="6"/>
      <x v="6561"/>
      <x v="4209"/>
      <x v="3"/>
      <x v="4"/>
    </i>
    <i r="1">
      <x v="6660"/>
      <x v="6564"/>
      <x v="6684"/>
      <x v="57"/>
      <x/>
      <x v="1"/>
      <x v="4"/>
      <x v="5"/>
      <x v="6"/>
      <x v="6562"/>
      <x v="4720"/>
      <x v="3"/>
      <x v="4"/>
    </i>
    <i r="1">
      <x v="6661"/>
      <x v="6565"/>
      <x v="6685"/>
      <x v="66"/>
      <x/>
      <x v="1"/>
      <x v="4"/>
      <x v="5"/>
      <x v="6"/>
      <x v="6563"/>
      <x v="5312"/>
      <x v="3"/>
      <x v="4"/>
    </i>
    <i r="1">
      <x v="6662"/>
      <x v="6566"/>
      <x v="6686"/>
      <x v="57"/>
      <x/>
      <x v="1"/>
      <x v="4"/>
      <x v="5"/>
      <x v="6"/>
      <x v="6564"/>
      <x v="2335"/>
      <x v="3"/>
      <x v="4"/>
    </i>
    <i r="1">
      <x v="6663"/>
      <x v="6567"/>
      <x v="6687"/>
      <x v="2"/>
      <x/>
      <x v="1"/>
      <x v="4"/>
      <x v="5"/>
      <x v="6"/>
      <x v="6565"/>
      <x v="4855"/>
      <x v="3"/>
      <x v="4"/>
    </i>
    <i r="1">
      <x v="6664"/>
      <x v="6568"/>
      <x v="6688"/>
      <x v="2"/>
      <x/>
      <x v="1"/>
      <x v="4"/>
      <x v="5"/>
      <x v="6"/>
      <x v="6566"/>
      <x v="1958"/>
      <x v="3"/>
      <x v="4"/>
    </i>
    <i r="1">
      <x v="6665"/>
      <x v="6569"/>
      <x v="6689"/>
      <x v="2"/>
      <x/>
      <x v="1"/>
      <x v="4"/>
      <x v="5"/>
      <x v="6"/>
      <x v="6567"/>
      <x v="1960"/>
      <x v="3"/>
      <x v="4"/>
    </i>
    <i r="1">
      <x v="6666"/>
      <x v="6570"/>
      <x v="6690"/>
      <x v="56"/>
      <x v="1"/>
      <x v="1"/>
      <x v="4"/>
      <x v="5"/>
      <x v="3"/>
      <x v="6568"/>
      <x v="1746"/>
      <x v="3"/>
      <x v="4"/>
    </i>
    <i r="1">
      <x v="6667"/>
      <x v="6571"/>
      <x v="6691"/>
      <x v="70"/>
      <x/>
      <x v="1"/>
      <x v="5"/>
      <x v="3"/>
      <x v="6"/>
      <x v="6569"/>
      <x v="818"/>
      <x v="3"/>
      <x v="4"/>
    </i>
    <i r="1">
      <x v="6668"/>
      <x v="6572"/>
      <x v="6692"/>
      <x v="63"/>
      <x/>
      <x v="1"/>
      <x v="4"/>
      <x v="5"/>
      <x v="6"/>
      <x v="6570"/>
      <x v="1544"/>
      <x v="3"/>
      <x v="4"/>
    </i>
    <i r="1">
      <x v="6669"/>
      <x v="6573"/>
      <x v="6693"/>
      <x v="62"/>
      <x v="1"/>
      <x v="1"/>
      <x v="4"/>
      <x v="5"/>
      <x v="3"/>
      <x v="6571"/>
      <x v="1174"/>
      <x v="3"/>
      <x v="4"/>
    </i>
    <i r="1">
      <x v="6670"/>
      <x v="6574"/>
      <x v="6694"/>
      <x v="54"/>
      <x v="1"/>
      <x v="1"/>
      <x v="4"/>
      <x v="5"/>
      <x v="3"/>
      <x v="6572"/>
      <x v="1510"/>
      <x v="3"/>
      <x v="4"/>
    </i>
    <i r="1">
      <x v="6671"/>
      <x v="6575"/>
      <x v="6695"/>
      <x v="63"/>
      <x v="1"/>
      <x v="1"/>
      <x v="4"/>
      <x v="5"/>
      <x v="3"/>
      <x v="6573"/>
      <x v="89"/>
      <x v="3"/>
      <x v="4"/>
    </i>
    <i r="1">
      <x v="6672"/>
      <x v="6576"/>
      <x v="6696"/>
      <x v="2"/>
      <x/>
      <x v="1"/>
      <x v="4"/>
      <x v="5"/>
      <x v="6"/>
      <x v="6574"/>
      <x v="275"/>
      <x v="3"/>
      <x v="4"/>
    </i>
    <i r="1">
      <x v="6673"/>
      <x v="6577"/>
      <x v="6697"/>
      <x v="2"/>
      <x/>
      <x v="1"/>
      <x v="4"/>
      <x v="5"/>
      <x v="6"/>
      <x v="6575"/>
      <x v="841"/>
      <x v="3"/>
      <x v="4"/>
    </i>
    <i r="1">
      <x v="6674"/>
      <x v="6578"/>
      <x v="6698"/>
      <x v="2"/>
      <x/>
      <x v="1"/>
      <x v="4"/>
      <x v="5"/>
      <x v="6"/>
      <x v="6576"/>
      <x v="2045"/>
      <x v="3"/>
      <x v="4"/>
    </i>
    <i r="1">
      <x v="6675"/>
      <x v="6579"/>
      <x v="6699"/>
      <x v="2"/>
      <x/>
      <x v="1"/>
      <x v="4"/>
      <x v="5"/>
      <x v="6"/>
      <x v="6577"/>
      <x v="2045"/>
      <x v="3"/>
      <x v="4"/>
    </i>
    <i r="1">
      <x v="6676"/>
      <x v="6580"/>
      <x v="6700"/>
      <x v="56"/>
      <x v="1"/>
      <x v="1"/>
      <x v="5"/>
      <x v="3"/>
      <x v="3"/>
      <x v="6578"/>
      <x v="1601"/>
      <x v="3"/>
      <x v="4"/>
    </i>
    <i r="1">
      <x v="6677"/>
      <x v="6581"/>
      <x v="6701"/>
      <x v="2"/>
      <x/>
      <x v="1"/>
      <x v="4"/>
      <x v="5"/>
      <x v="6"/>
      <x v="6579"/>
      <x v="278"/>
      <x v="3"/>
      <x v="4"/>
    </i>
    <i r="1">
      <x v="6678"/>
      <x v="6582"/>
      <x v="6702"/>
      <x v="66"/>
      <x/>
      <x v="1"/>
      <x v="4"/>
      <x v="5"/>
      <x v="6"/>
      <x v="6580"/>
      <x v="1813"/>
      <x v="3"/>
      <x v="4"/>
    </i>
    <i r="1">
      <x v="6679"/>
      <x v="6583"/>
      <x v="6703"/>
      <x v="55"/>
      <x/>
      <x v="1"/>
      <x v="5"/>
      <x v="3"/>
      <x v="6"/>
      <x v="6581"/>
      <x v="2285"/>
      <x v="3"/>
      <x v="4"/>
    </i>
    <i r="1">
      <x v="6680"/>
      <x v="6584"/>
      <x v="6704"/>
      <x v="55"/>
      <x/>
      <x v="1"/>
      <x v="4"/>
      <x v="5"/>
      <x v="6"/>
      <x v="6582"/>
      <x v="727"/>
      <x v="3"/>
      <x v="4"/>
    </i>
    <i r="1">
      <x v="6681"/>
      <x v="6585"/>
      <x v="6705"/>
      <x v="2"/>
      <x/>
      <x v="1"/>
      <x v="4"/>
      <x v="5"/>
      <x v="6"/>
      <x v="6583"/>
      <x v="1605"/>
      <x v="3"/>
      <x v="4"/>
    </i>
    <i r="1">
      <x v="6683"/>
      <x v="6587"/>
      <x v="6707"/>
      <x v="55"/>
      <x/>
      <x v="1"/>
      <x v="5"/>
      <x v="3"/>
      <x v="6"/>
      <x v="6585"/>
      <x v="3982"/>
      <x v="3"/>
      <x v="4"/>
    </i>
    <i r="1">
      <x v="6684"/>
      <x v="6588"/>
      <x v="6708"/>
      <x v="56"/>
      <x v="1"/>
      <x v="1"/>
      <x v="4"/>
      <x v="5"/>
      <x v="3"/>
      <x v="6586"/>
      <x v="6717"/>
      <x v="3"/>
      <x v="4"/>
    </i>
    <i r="1">
      <x v="6685"/>
      <x v="6589"/>
      <x v="6709"/>
      <x v="2"/>
      <x/>
      <x v="1"/>
      <x v="4"/>
      <x v="5"/>
      <x v="6"/>
      <x v="6587"/>
      <x v="2404"/>
      <x v="3"/>
      <x v="4"/>
    </i>
    <i r="1">
      <x v="6686"/>
      <x v="6590"/>
      <x v="6710"/>
      <x v="56"/>
      <x/>
      <x v="1"/>
      <x v="5"/>
      <x v="3"/>
      <x v="6"/>
      <x v="6588"/>
      <x v="1201"/>
      <x v="3"/>
      <x v="4"/>
    </i>
    <i r="1">
      <x v="6687"/>
      <x v="6591"/>
      <x v="6711"/>
      <x v="70"/>
      <x/>
      <x v="1"/>
      <x v="5"/>
      <x v="3"/>
      <x v="6"/>
      <x v="6589"/>
      <x v="2093"/>
      <x v="3"/>
      <x v="4"/>
    </i>
    <i r="1">
      <x v="6688"/>
      <x v="6592"/>
      <x v="6712"/>
      <x v="53"/>
      <x/>
      <x v="1"/>
      <x v="4"/>
      <x v="5"/>
      <x v="6"/>
      <x v="6590"/>
      <x v="1817"/>
      <x v="3"/>
      <x v="4"/>
    </i>
    <i r="1">
      <x v="6689"/>
      <x v="6593"/>
      <x v="6713"/>
      <x v="56"/>
      <x/>
      <x v="1"/>
      <x v="5"/>
      <x v="3"/>
      <x v="6"/>
      <x v="6591"/>
      <x v="2114"/>
      <x v="3"/>
      <x v="4"/>
    </i>
    <i r="1">
      <x v="6690"/>
      <x v="6594"/>
      <x v="6714"/>
      <x v="56"/>
      <x v="1"/>
      <x v="1"/>
      <x v="4"/>
      <x v="5"/>
      <x v="3"/>
      <x v="6592"/>
      <x v="3323"/>
      <x v="3"/>
      <x v="4"/>
    </i>
    <i r="1">
      <x v="6691"/>
      <x v="6595"/>
      <x v="6715"/>
      <x v="5"/>
      <x/>
      <x v="1"/>
      <x v="6"/>
      <x v="2"/>
      <x v="8"/>
      <x v="6593"/>
      <x v="5732"/>
      <x v="3"/>
      <x/>
    </i>
    <i r="1">
      <x v="6692"/>
      <x v="6596"/>
      <x v="6716"/>
      <x v="62"/>
      <x/>
      <x v="1"/>
      <x v="3"/>
      <x v="5"/>
      <x v="6"/>
      <x v="6594"/>
      <x v="7260"/>
      <x v="3"/>
      <x v="4"/>
    </i>
    <i r="1">
      <x v="6693"/>
      <x v="6597"/>
      <x v="6717"/>
      <x v="55"/>
      <x/>
      <x v="1"/>
      <x v="4"/>
      <x v="5"/>
      <x v="6"/>
      <x v="6595"/>
      <x v="2255"/>
      <x v="3"/>
      <x v="4"/>
    </i>
    <i r="1">
      <x v="6694"/>
      <x v="6598"/>
      <x v="6718"/>
      <x v="56"/>
      <x/>
      <x v="1"/>
      <x v="3"/>
      <x v="5"/>
      <x v="6"/>
      <x v="6596"/>
      <x v="1369"/>
      <x v="3"/>
      <x v="4"/>
    </i>
    <i r="1">
      <x v="6695"/>
      <x v="6599"/>
      <x v="6719"/>
      <x v="57"/>
      <x/>
      <x v="1"/>
      <x v="4"/>
      <x v="5"/>
      <x v="6"/>
      <x v="6597"/>
      <x v="1369"/>
      <x v="3"/>
      <x v="4"/>
    </i>
    <i r="1">
      <x v="6696"/>
      <x v="6600"/>
      <x v="6720"/>
      <x v="57"/>
      <x/>
      <x v="1"/>
      <x v="4"/>
      <x v="5"/>
      <x v="6"/>
      <x v="6598"/>
      <x v="2256"/>
      <x v="3"/>
      <x v="4"/>
    </i>
    <i r="1">
      <x v="6697"/>
      <x v="6601"/>
      <x v="6721"/>
      <x v="58"/>
      <x v="1"/>
      <x v="1"/>
      <x v="4"/>
      <x v="5"/>
      <x v="3"/>
      <x v="6599"/>
      <x v="299"/>
      <x v="3"/>
      <x v="4"/>
    </i>
    <i r="1">
      <x v="6698"/>
      <x v="6602"/>
      <x v="6722"/>
      <x v="70"/>
      <x v="1"/>
      <x v="1"/>
      <x v="3"/>
      <x v="5"/>
      <x v="3"/>
      <x v="6600"/>
      <x v="3331"/>
      <x v="3"/>
      <x v="4"/>
    </i>
    <i r="1">
      <x v="6699"/>
      <x v="6603"/>
      <x v="6723"/>
      <x v="56"/>
      <x v="1"/>
      <x v="1"/>
      <x v="4"/>
      <x v="5"/>
      <x v="3"/>
      <x v="6601"/>
      <x v="720"/>
      <x v="3"/>
      <x v="4"/>
    </i>
    <i r="1">
      <x v="6700"/>
      <x v="6604"/>
      <x v="6724"/>
      <x v="5"/>
      <x/>
      <x v="1"/>
      <x v="6"/>
      <x v="2"/>
      <x v="8"/>
      <x v="6602"/>
      <x v="5091"/>
      <x v="3"/>
      <x/>
    </i>
    <i r="1">
      <x v="6701"/>
      <x v="6605"/>
      <x v="6725"/>
      <x v="56"/>
      <x v="1"/>
      <x v="1"/>
      <x v="4"/>
      <x v="5"/>
      <x v="3"/>
      <x v="6603"/>
      <x v="2065"/>
      <x v="3"/>
      <x v="4"/>
    </i>
    <i r="1">
      <x v="6702"/>
      <x v="6606"/>
      <x v="6726"/>
      <x v="2"/>
      <x/>
      <x v="1"/>
      <x v="4"/>
      <x v="5"/>
      <x v="6"/>
      <x v="6604"/>
      <x v="718"/>
      <x v="3"/>
      <x v="4"/>
    </i>
    <i r="1">
      <x v="6703"/>
      <x v="6607"/>
      <x v="6727"/>
      <x v="56"/>
      <x v="1"/>
      <x v="1"/>
      <x v="4"/>
      <x v="5"/>
      <x v="3"/>
      <x v="6605"/>
      <x v="840"/>
      <x v="3"/>
      <x v="4"/>
    </i>
    <i r="1">
      <x v="6704"/>
      <x v="6608"/>
      <x v="6728"/>
      <x v="2"/>
      <x/>
      <x v="1"/>
      <x v="4"/>
      <x v="5"/>
      <x v="6"/>
      <x v="6606"/>
      <x v="2975"/>
      <x v="3"/>
      <x v="4"/>
    </i>
    <i r="1">
      <x v="6705"/>
      <x v="6609"/>
      <x v="6729"/>
      <x v="2"/>
      <x/>
      <x v="1"/>
      <x v="4"/>
      <x v="5"/>
      <x v="6"/>
      <x v="6607"/>
      <x v="740"/>
      <x v="3"/>
      <x v="4"/>
    </i>
    <i r="1">
      <x v="6706"/>
      <x v="6610"/>
      <x v="6730"/>
      <x v="66"/>
      <x v="1"/>
      <x v="1"/>
      <x v="4"/>
      <x v="5"/>
      <x v="3"/>
      <x v="6608"/>
      <x v="1065"/>
      <x v="3"/>
      <x v="4"/>
    </i>
    <i r="1">
      <x v="6709"/>
      <x v="6613"/>
      <x v="6733"/>
      <x v="5"/>
      <x v="1"/>
      <x v="1"/>
      <x v="10"/>
      <x v="4"/>
      <x v="7"/>
      <x v="6611"/>
      <x v="2016"/>
      <x v="3"/>
      <x/>
    </i>
    <i r="1">
      <x v="6710"/>
      <x v="6614"/>
      <x v="6734"/>
      <x v="50"/>
      <x/>
      <x v="1"/>
      <x v="10"/>
      <x v="4"/>
      <x v="7"/>
      <x v="6612"/>
      <x v="3081"/>
      <x v="3"/>
      <x v="1"/>
    </i>
    <i r="1">
      <x v="6712"/>
      <x v="6616"/>
      <x v="6736"/>
      <x v="61"/>
      <x/>
      <x v="1"/>
      <x v="6"/>
      <x v="2"/>
      <x v="8"/>
      <x v="6614"/>
      <x v="5157"/>
      <x v="3"/>
      <x v="4"/>
    </i>
    <i r="1">
      <x v="6713"/>
      <x v="6617"/>
      <x v="6737"/>
      <x v="22"/>
      <x v="1"/>
      <x v="1"/>
      <x v="8"/>
      <x v="5"/>
      <x v="2"/>
      <x v="6615"/>
      <x v="1842"/>
      <x v="3"/>
      <x v="2"/>
    </i>
    <i r="1">
      <x v="6715"/>
      <x v="6619"/>
      <x v="6739"/>
      <x v="5"/>
      <x v="1"/>
      <x v="1"/>
      <x v="6"/>
      <x v="2"/>
      <x v="5"/>
      <x v="6617"/>
      <x v="3062"/>
      <x v="3"/>
      <x/>
    </i>
    <i r="1">
      <x v="6717"/>
      <x v="6621"/>
      <x v="5005"/>
      <x v="5"/>
      <x v="1"/>
      <x v="1"/>
      <x v="6"/>
      <x v="2"/>
      <x v="5"/>
      <x v="6619"/>
      <x v="1909"/>
      <x v="3"/>
      <x/>
    </i>
    <i r="1">
      <x v="6719"/>
      <x v="6623"/>
      <x v="6742"/>
      <x v="2"/>
      <x/>
      <x v="1"/>
      <x v="4"/>
      <x v="5"/>
      <x v="6"/>
      <x v="6621"/>
      <x v="4525"/>
      <x v="3"/>
      <x v="4"/>
    </i>
    <i r="1">
      <x v="6721"/>
      <x v="6625"/>
      <x v="6744"/>
      <x v="57"/>
      <x/>
      <x v="1"/>
      <x v="4"/>
      <x v="5"/>
      <x v="6"/>
      <x v="6623"/>
      <x v="3483"/>
      <x v="3"/>
      <x v="4"/>
    </i>
    <i r="1">
      <x v="6727"/>
      <x v="6631"/>
      <x v="104"/>
      <x v="53"/>
      <x/>
      <x v="1"/>
      <x v="6"/>
      <x v="2"/>
      <x v="8"/>
      <x v="6629"/>
      <x v="7003"/>
      <x v="3"/>
      <x v="4"/>
    </i>
    <i r="1">
      <x v="6730"/>
      <x v="6634"/>
      <x v="6752"/>
      <x v="26"/>
      <x v="1"/>
      <x v="1"/>
      <x v="6"/>
      <x v="2"/>
      <x v="5"/>
      <x v="6632"/>
      <x v="7668"/>
      <x v="3"/>
      <x v="2"/>
    </i>
    <i r="1">
      <x v="6733"/>
      <x v="6637"/>
      <x v="6755"/>
      <x v="82"/>
      <x v="1"/>
      <x v="1"/>
      <x v="6"/>
      <x v="2"/>
      <x v="5"/>
      <x v="6635"/>
      <x v="7884"/>
      <x v="3"/>
      <x v="5"/>
    </i>
    <i r="1">
      <x v="6735"/>
      <x v="6639"/>
      <x v="6757"/>
      <x v="83"/>
      <x v="1"/>
      <x v="1"/>
      <x v="6"/>
      <x v="2"/>
      <x v="5"/>
      <x v="6637"/>
      <x v="7885"/>
      <x v="3"/>
      <x v="5"/>
    </i>
    <i r="1">
      <x v="6736"/>
      <x v="6640"/>
      <x v="6758"/>
      <x v="61"/>
      <x/>
      <x v="1"/>
      <x v="6"/>
      <x v="2"/>
      <x v="8"/>
      <x v="6638"/>
      <x v="4539"/>
      <x v="3"/>
      <x v="4"/>
    </i>
    <i r="1">
      <x v="6745"/>
      <x v="6649"/>
      <x v="6767"/>
      <x v="5"/>
      <x v="1"/>
      <x v="1"/>
      <x v="10"/>
      <x v="4"/>
      <x v="7"/>
      <x v="6647"/>
      <x v="7890"/>
      <x v="3"/>
      <x/>
    </i>
    <i r="1">
      <x v="6747"/>
      <x v="6652"/>
      <x v="6769"/>
      <x v="77"/>
      <x v="1"/>
      <x v="1"/>
      <x v="8"/>
      <x v="5"/>
      <x v="2"/>
      <x v="6650"/>
      <x v="2814"/>
      <x v="3"/>
      <x v="5"/>
    </i>
    <i r="1">
      <x v="6748"/>
      <x v="6653"/>
      <x v="6770"/>
      <x v="87"/>
      <x v="1"/>
      <x v="1"/>
      <x v="2"/>
      <x v="5"/>
      <x v="3"/>
      <x v="6651"/>
      <x v="1933"/>
      <x v="3"/>
      <x v="5"/>
    </i>
    <i r="1">
      <x v="6751"/>
      <x v="6662"/>
      <x v="6773"/>
      <x v="83"/>
      <x/>
      <x v="1"/>
      <x v="2"/>
      <x v="5"/>
      <x v="9"/>
      <x v="6660"/>
      <x v="7802"/>
      <x v="3"/>
      <x v="5"/>
    </i>
    <i r="1">
      <x v="6754"/>
      <x v="6669"/>
      <x v="6777"/>
      <x v="83"/>
      <x/>
      <x v="1"/>
      <x v="2"/>
      <x v="5"/>
      <x v="9"/>
      <x v="6667"/>
      <x v="3462"/>
      <x v="3"/>
      <x v="5"/>
    </i>
    <i r="1">
      <x v="6755"/>
      <x v="7868"/>
      <x v="6783"/>
      <x v="84"/>
      <x v="1"/>
      <x/>
      <x v="10"/>
      <x v="4"/>
      <x v="7"/>
      <x v="7868"/>
      <x v="7879"/>
      <x v="3"/>
      <x v="5"/>
    </i>
    <i r="1">
      <x v="6756"/>
      <x v="6699"/>
      <x v="6784"/>
      <x v="87"/>
      <x v="1"/>
      <x v="1"/>
      <x v="8"/>
      <x v="4"/>
      <x v="2"/>
      <x v="6697"/>
      <x v="4787"/>
      <x v="3"/>
      <x v="5"/>
    </i>
    <i r="1">
      <x v="6773"/>
      <x v="6716"/>
      <x v="6799"/>
      <x v="83"/>
      <x v="1"/>
      <x v="1"/>
      <x v="8"/>
      <x v="5"/>
      <x v="2"/>
      <x v="6714"/>
      <x v="356"/>
      <x v="3"/>
      <x v="5"/>
    </i>
    <i r="1">
      <x v="6778"/>
      <x v="6721"/>
      <x v="6803"/>
      <x v="5"/>
      <x v="1"/>
      <x v="1"/>
      <x v="6"/>
      <x v="2"/>
      <x v="5"/>
      <x v="6719"/>
      <x v="4532"/>
      <x v="3"/>
      <x/>
    </i>
    <i r="1">
      <x v="6781"/>
      <x v="6724"/>
      <x v="6806"/>
      <x v="70"/>
      <x/>
      <x v="1"/>
      <x v="6"/>
      <x v="2"/>
      <x v="8"/>
      <x v="6722"/>
      <x v="7896"/>
      <x v="3"/>
      <x v="4"/>
    </i>
    <i r="1">
      <x v="6782"/>
      <x v="6725"/>
      <x v="6807"/>
      <x v="35"/>
      <x v="1"/>
      <x v="1"/>
      <x v="6"/>
      <x v="2"/>
      <x v="5"/>
      <x v="6723"/>
      <x v="7897"/>
      <x v="3"/>
      <x v="1"/>
    </i>
    <i r="1">
      <x v="6787"/>
      <x v="6730"/>
      <x v="6812"/>
      <x v="14"/>
      <x/>
      <x v="1"/>
      <x v="6"/>
      <x v="2"/>
      <x v="8"/>
      <x v="6728"/>
      <x v="5261"/>
      <x v="3"/>
      <x v="2"/>
    </i>
    <i r="1">
      <x v="6791"/>
      <x v="6734"/>
      <x v="6816"/>
      <x v="78"/>
      <x v="1"/>
      <x v="1"/>
      <x v="6"/>
      <x v="2"/>
      <x v="5"/>
      <x v="6732"/>
      <x v="3510"/>
      <x v="3"/>
      <x v="5"/>
    </i>
    <i r="1">
      <x v="6792"/>
      <x v="6735"/>
      <x v="6817"/>
      <x v="79"/>
      <x v="1"/>
      <x v="1"/>
      <x v="6"/>
      <x v="2"/>
      <x v="5"/>
      <x v="6733"/>
      <x v="7898"/>
      <x v="3"/>
      <x v="5"/>
    </i>
    <i r="1">
      <x v="6797"/>
      <x v="6740"/>
      <x v="6821"/>
      <x v="93"/>
      <x v="1"/>
      <x v="1"/>
      <x v="8"/>
      <x v="5"/>
      <x v="2"/>
      <x v="6738"/>
      <x v="1570"/>
      <x v="3"/>
      <x v="5"/>
    </i>
    <i r="1">
      <x v="6806"/>
      <x v="6678"/>
      <x v="6830"/>
      <x v="3"/>
      <x v="1"/>
      <x v="1"/>
      <x v="6"/>
      <x v="2"/>
      <x v="5"/>
      <x v="6747"/>
      <x v="7873"/>
      <x v="3"/>
      <x/>
    </i>
    <i r="1">
      <x v="6809"/>
      <x v="6751"/>
      <x v="6832"/>
      <x v="66"/>
      <x/>
      <x v="1"/>
      <x v="6"/>
      <x v="2"/>
      <x v="8"/>
      <x v="6750"/>
      <x v="7899"/>
      <x v="3"/>
      <x v="4"/>
    </i>
    <i r="1">
      <x v="6810"/>
      <x v="6752"/>
      <x v="6833"/>
      <x v="77"/>
      <x/>
      <x v="1"/>
      <x v="6"/>
      <x v="2"/>
      <x v="8"/>
      <x v="6751"/>
      <x v="5034"/>
      <x v="3"/>
      <x v="5"/>
    </i>
    <i r="1">
      <x v="6813"/>
      <x v="6755"/>
      <x v="6836"/>
      <x v="65"/>
      <x/>
      <x v="1"/>
      <x v="6"/>
      <x v="2"/>
      <x v="8"/>
      <x v="6754"/>
      <x v="7900"/>
      <x v="3"/>
      <x v="4"/>
    </i>
    <i r="1">
      <x v="6817"/>
      <x v="6759"/>
      <x v="6840"/>
      <x v="5"/>
      <x/>
      <x v="1"/>
      <x v="8"/>
      <x v="5"/>
      <x v="4"/>
      <x v="6758"/>
      <x v="642"/>
      <x v="3"/>
      <x/>
    </i>
    <i r="1">
      <x v="6821"/>
      <x v="6767"/>
      <x v="6844"/>
      <x v="25"/>
      <x/>
      <x v="1"/>
      <x v="4"/>
      <x v="5"/>
      <x v="6"/>
      <x v="6765"/>
      <x v="7576"/>
      <x v="3"/>
      <x v="2"/>
    </i>
    <i r="1">
      <x v="6822"/>
      <x v="6768"/>
      <x v="6845"/>
      <x v="36"/>
      <x v="1"/>
      <x v="1"/>
      <x v="4"/>
      <x v="5"/>
      <x v="3"/>
      <x v="6766"/>
      <x v="411"/>
      <x v="3"/>
      <x v="1"/>
    </i>
    <i r="1">
      <x v="6823"/>
      <x v="6769"/>
      <x v="6846"/>
      <x v="37"/>
      <x v="1"/>
      <x v="1"/>
      <x v="4"/>
      <x v="5"/>
      <x v="3"/>
      <x v="6767"/>
      <x v="1751"/>
      <x v="3"/>
      <x v="1"/>
    </i>
    <i r="1">
      <x v="6824"/>
      <x v="6771"/>
      <x v="6847"/>
      <x v="77"/>
      <x/>
      <x v="1"/>
      <x v="4"/>
      <x v="5"/>
      <x v="6"/>
      <x v="6769"/>
      <x v="3028"/>
      <x v="3"/>
      <x v="5"/>
    </i>
    <i r="1">
      <x v="6825"/>
      <x v="6772"/>
      <x v="6848"/>
      <x v="77"/>
      <x v="1"/>
      <x v="1"/>
      <x v="3"/>
      <x v="5"/>
      <x v="3"/>
      <x v="6770"/>
      <x v="2011"/>
      <x v="3"/>
      <x v="5"/>
    </i>
    <i r="1">
      <x v="6826"/>
      <x v="6775"/>
      <x v="6849"/>
      <x v="30"/>
      <x v="1"/>
      <x v="1"/>
      <x v="4"/>
      <x v="5"/>
      <x v="3"/>
      <x v="6773"/>
      <x v="2961"/>
      <x v="3"/>
      <x v="2"/>
    </i>
    <i r="1">
      <x v="6827"/>
      <x v="6776"/>
      <x v="6850"/>
      <x v="51"/>
      <x/>
      <x v="1"/>
      <x v="4"/>
      <x v="5"/>
      <x v="6"/>
      <x v="6774"/>
      <x v="440"/>
      <x v="3"/>
      <x v="1"/>
    </i>
    <i r="1">
      <x v="6828"/>
      <x v="6777"/>
      <x v="6851"/>
      <x v="48"/>
      <x v="1"/>
      <x v="1"/>
      <x v="4"/>
      <x v="5"/>
      <x v="3"/>
      <x v="6775"/>
      <x v="1405"/>
      <x v="3"/>
      <x v="1"/>
    </i>
    <i r="1">
      <x v="6831"/>
      <x v="6785"/>
      <x v="6854"/>
      <x v="37"/>
      <x v="1"/>
      <x v="1"/>
      <x v="4"/>
      <x v="5"/>
      <x v="3"/>
      <x v="6783"/>
      <x v="3335"/>
      <x v="3"/>
      <x v="1"/>
    </i>
    <i r="1">
      <x v="6832"/>
      <x v="6786"/>
      <x v="6855"/>
      <x v="51"/>
      <x/>
      <x v="1"/>
      <x v="4"/>
      <x v="5"/>
      <x v="6"/>
      <x v="6784"/>
      <x v="1023"/>
      <x v="3"/>
      <x v="1"/>
    </i>
    <i r="1">
      <x v="6833"/>
      <x v="6787"/>
      <x v="6856"/>
      <x v="51"/>
      <x/>
      <x v="1"/>
      <x v="4"/>
      <x v="5"/>
      <x v="6"/>
      <x v="6785"/>
      <x v="282"/>
      <x v="3"/>
      <x v="1"/>
    </i>
    <i r="1">
      <x v="6834"/>
      <x v="6788"/>
      <x v="6857"/>
      <x v="51"/>
      <x/>
      <x v="1"/>
      <x v="4"/>
      <x v="5"/>
      <x v="6"/>
      <x v="6786"/>
      <x v="1498"/>
      <x v="3"/>
      <x v="1"/>
    </i>
    <i r="1">
      <x v="6835"/>
      <x v="6789"/>
      <x v="6858"/>
      <x v="77"/>
      <x/>
      <x v="1"/>
      <x v="4"/>
      <x v="5"/>
      <x v="6"/>
      <x v="6787"/>
      <x v="1062"/>
      <x v="3"/>
      <x v="5"/>
    </i>
    <i r="1">
      <x v="6836"/>
      <x v="6790"/>
      <x v="6859"/>
      <x v="43"/>
      <x v="1"/>
      <x v="1"/>
      <x v="5"/>
      <x v="3"/>
      <x v="3"/>
      <x v="6788"/>
      <x v="328"/>
      <x v="3"/>
      <x v="1"/>
    </i>
    <i r="1">
      <x v="6837"/>
      <x v="6791"/>
      <x v="6860"/>
      <x v="37"/>
      <x v="1"/>
      <x v="1"/>
      <x v="4"/>
      <x v="5"/>
      <x v="3"/>
      <x v="6789"/>
      <x v="3933"/>
      <x v="3"/>
      <x v="1"/>
    </i>
    <i r="1">
      <x v="6838"/>
      <x v="6792"/>
      <x v="6862"/>
      <x v="11"/>
      <x/>
      <x v="1"/>
      <x v="4"/>
      <x v="5"/>
      <x v="6"/>
      <x v="6790"/>
      <x v="905"/>
      <x v="3"/>
      <x v="2"/>
    </i>
    <i r="1">
      <x v="6839"/>
      <x v="6793"/>
      <x v="6863"/>
      <x v="11"/>
      <x/>
      <x v="1"/>
      <x v="4"/>
      <x v="5"/>
      <x v="6"/>
      <x v="6791"/>
      <x v="2838"/>
      <x v="3"/>
      <x v="2"/>
    </i>
    <i r="1">
      <x v="6840"/>
      <x v="6794"/>
      <x v="6864"/>
      <x v="48"/>
      <x/>
      <x v="1"/>
      <x v="5"/>
      <x v="3"/>
      <x v="6"/>
      <x v="6792"/>
      <x v="2948"/>
      <x v="3"/>
      <x v="1"/>
    </i>
    <i r="1">
      <x v="6841"/>
      <x v="6795"/>
      <x v="6865"/>
      <x v="37"/>
      <x/>
      <x v="1"/>
      <x v="4"/>
      <x v="5"/>
      <x v="6"/>
      <x v="6793"/>
      <x v="756"/>
      <x v="3"/>
      <x v="1"/>
    </i>
    <i r="1">
      <x v="6842"/>
      <x v="6797"/>
      <x v="6866"/>
      <x v="37"/>
      <x v="1"/>
      <x v="1"/>
      <x v="3"/>
      <x v="5"/>
      <x v="3"/>
      <x v="6795"/>
      <x v="411"/>
      <x v="3"/>
      <x v="1"/>
    </i>
    <i r="1">
      <x v="6843"/>
      <x v="6798"/>
      <x v="6867"/>
      <x v="38"/>
      <x/>
      <x v="1"/>
      <x v="4"/>
      <x v="5"/>
      <x v="6"/>
      <x v="6796"/>
      <x v="1441"/>
      <x v="3"/>
      <x v="1"/>
    </i>
    <i r="1">
      <x v="6844"/>
      <x v="7170"/>
      <x v="6868"/>
      <x v="82"/>
      <x/>
      <x v="1"/>
      <x v="4"/>
      <x v="5"/>
      <x v="6"/>
      <x v="7168"/>
      <x v="6931"/>
      <x v="3"/>
      <x v="5"/>
    </i>
    <i r="1">
      <x v="6845"/>
      <x v="6801"/>
      <x v="6869"/>
      <x v="83"/>
      <x/>
      <x v="1"/>
      <x v="2"/>
      <x v="5"/>
      <x v="9"/>
      <x v="6799"/>
      <x v="1020"/>
      <x v="3"/>
      <x v="5"/>
    </i>
    <i r="1">
      <x v="6846"/>
      <x v="6802"/>
      <x v="6870"/>
      <x v="83"/>
      <x/>
      <x v="1"/>
      <x v="2"/>
      <x v="5"/>
      <x v="9"/>
      <x v="6800"/>
      <x v="2589"/>
      <x v="3"/>
      <x v="5"/>
    </i>
    <i r="1">
      <x v="6847"/>
      <x v="6803"/>
      <x v="6871"/>
      <x v="83"/>
      <x/>
      <x v="1"/>
      <x v="2"/>
      <x v="5"/>
      <x v="9"/>
      <x v="6801"/>
      <x v="3891"/>
      <x v="3"/>
      <x v="5"/>
    </i>
    <i r="1">
      <x v="6848"/>
      <x v="7175"/>
      <x v="6872"/>
      <x v="42"/>
      <x/>
      <x v="1"/>
      <x v="3"/>
      <x v="5"/>
      <x v="6"/>
      <x v="7173"/>
      <x v="5342"/>
      <x v="3"/>
      <x v="1"/>
    </i>
    <i r="1">
      <x v="6849"/>
      <x v="6805"/>
      <x v="6873"/>
      <x v="81"/>
      <x v="1"/>
      <x v="1"/>
      <x v="4"/>
      <x v="5"/>
      <x v="3"/>
      <x v="6803"/>
      <x v="2262"/>
      <x v="3"/>
      <x v="5"/>
    </i>
    <i r="1">
      <x v="6850"/>
      <x v="6806"/>
      <x v="715"/>
      <x v="38"/>
      <x/>
      <x v="1"/>
      <x v="4"/>
      <x v="5"/>
      <x v="6"/>
      <x v="6804"/>
      <x v="2077"/>
      <x v="3"/>
      <x v="1"/>
    </i>
    <i r="1">
      <x v="6856"/>
      <x v="6817"/>
      <x v="6879"/>
      <x v="83"/>
      <x/>
      <x v="1"/>
      <x v="2"/>
      <x v="5"/>
      <x v="9"/>
      <x v="6815"/>
      <x v="4445"/>
      <x v="3"/>
      <x v="5"/>
    </i>
    <i r="1">
      <x v="6857"/>
      <x v="6818"/>
      <x v="6880"/>
      <x v="83"/>
      <x/>
      <x v="1"/>
      <x v="2"/>
      <x v="5"/>
      <x v="9"/>
      <x v="6816"/>
      <x v="5119"/>
      <x v="3"/>
      <x v="5"/>
    </i>
    <i r="1">
      <x v="6860"/>
      <x v="6838"/>
      <x v="5308"/>
      <x v="35"/>
      <x/>
      <x v="1"/>
      <x v="4"/>
      <x v="5"/>
      <x v="6"/>
      <x v="6836"/>
      <x v="5917"/>
      <x v="3"/>
      <x v="1"/>
    </i>
    <i r="1">
      <x v="6862"/>
      <x v="6840"/>
      <x v="6884"/>
      <x v="40"/>
      <x/>
      <x v="1"/>
      <x v="5"/>
      <x v="3"/>
      <x v="6"/>
      <x v="6838"/>
      <x v="6275"/>
      <x v="3"/>
      <x v="1"/>
    </i>
    <i r="1">
      <x v="6864"/>
      <x v="6842"/>
      <x v="6886"/>
      <x v="48"/>
      <x/>
      <x v="1"/>
      <x v="4"/>
      <x v="5"/>
      <x v="6"/>
      <x v="6840"/>
      <x v="1923"/>
      <x v="3"/>
      <x v="1"/>
    </i>
    <i r="1">
      <x v="6865"/>
      <x v="6843"/>
      <x v="6887"/>
      <x v="38"/>
      <x v="1"/>
      <x v="1"/>
      <x v="4"/>
      <x v="5"/>
      <x v="3"/>
      <x v="6841"/>
      <x v="7764"/>
      <x v="3"/>
      <x v="1"/>
    </i>
    <i r="1">
      <x v="6866"/>
      <x v="6844"/>
      <x v="6888"/>
      <x v="46"/>
      <x/>
      <x v="1"/>
      <x v="4"/>
      <x v="5"/>
      <x v="6"/>
      <x v="6842"/>
      <x v="630"/>
      <x v="3"/>
      <x v="1"/>
    </i>
    <i r="1">
      <x v="6867"/>
      <x v="6845"/>
      <x v="6889"/>
      <x v="35"/>
      <x v="1"/>
      <x v="1"/>
      <x v="5"/>
      <x v="3"/>
      <x v="3"/>
      <x v="6843"/>
      <x v="226"/>
      <x v="3"/>
      <x v="1"/>
    </i>
    <i r="1">
      <x v="6868"/>
      <x v="6846"/>
      <x v="6890"/>
      <x v="16"/>
      <x v="1"/>
      <x v="1"/>
      <x v="4"/>
      <x v="5"/>
      <x v="3"/>
      <x v="6844"/>
      <x v="862"/>
      <x v="3"/>
      <x v="2"/>
    </i>
    <i r="1">
      <x v="6870"/>
      <x v="6848"/>
      <x v="6892"/>
      <x v="49"/>
      <x/>
      <x v="1"/>
      <x v="3"/>
      <x v="5"/>
      <x v="6"/>
      <x v="6846"/>
      <x v="1242"/>
      <x v="3"/>
      <x v="1"/>
    </i>
    <i r="1">
      <x v="6871"/>
      <x v="6849"/>
      <x v="6893"/>
      <x v="47"/>
      <x v="1"/>
      <x v="1"/>
      <x v="4"/>
      <x v="5"/>
      <x v="3"/>
      <x v="6847"/>
      <x v="405"/>
      <x v="3"/>
      <x v="1"/>
    </i>
    <i r="1">
      <x v="6872"/>
      <x v="6850"/>
      <x v="6894"/>
      <x v="48"/>
      <x/>
      <x v="1"/>
      <x v="4"/>
      <x v="5"/>
      <x v="6"/>
      <x v="6848"/>
      <x v="1303"/>
      <x v="3"/>
      <x v="1"/>
    </i>
    <i r="1">
      <x v="6873"/>
      <x v="6853"/>
      <x v="6895"/>
      <x v="36"/>
      <x v="1"/>
      <x v="1"/>
      <x v="4"/>
      <x v="5"/>
      <x v="3"/>
      <x v="6851"/>
      <x v="253"/>
      <x v="3"/>
      <x v="1"/>
    </i>
    <i r="1">
      <x v="6874"/>
      <x v="6855"/>
      <x v="6898"/>
      <x v="40"/>
      <x/>
      <x v="1"/>
      <x v="5"/>
      <x v="3"/>
      <x v="6"/>
      <x v="6853"/>
      <x v="671"/>
      <x v="3"/>
      <x v="1"/>
    </i>
    <i r="1">
      <x v="6875"/>
      <x v="6856"/>
      <x v="6899"/>
      <x v="38"/>
      <x/>
      <x v="1"/>
      <x v="4"/>
      <x v="5"/>
      <x v="6"/>
      <x v="6854"/>
      <x v="3966"/>
      <x v="3"/>
      <x v="1"/>
    </i>
    <i r="1">
      <x v="6876"/>
      <x v="6857"/>
      <x v="6900"/>
      <x v="38"/>
      <x/>
      <x v="1"/>
      <x v="5"/>
      <x v="3"/>
      <x v="6"/>
      <x v="6855"/>
      <x v="2244"/>
      <x v="3"/>
      <x v="1"/>
    </i>
    <i r="1">
      <x v="6877"/>
      <x v="6858"/>
      <x v="6901"/>
      <x v="48"/>
      <x v="1"/>
      <x v="1"/>
      <x v="4"/>
      <x v="5"/>
      <x v="3"/>
      <x v="6856"/>
      <x v="1595"/>
      <x v="3"/>
      <x v="1"/>
    </i>
    <i r="1">
      <x v="6878"/>
      <x v="6859"/>
      <x v="6902"/>
      <x v="41"/>
      <x/>
      <x v="1"/>
      <x v="4"/>
      <x v="5"/>
      <x v="6"/>
      <x v="6857"/>
      <x v="1192"/>
      <x v="3"/>
      <x v="1"/>
    </i>
    <i r="1">
      <x v="6880"/>
      <x v="6861"/>
      <x v="10"/>
      <x v="31"/>
      <x/>
      <x v="1"/>
      <x v="3"/>
      <x v="5"/>
      <x v="6"/>
      <x v="6859"/>
      <x v="1174"/>
      <x v="3"/>
      <x v="2"/>
    </i>
    <i r="1">
      <x v="6881"/>
      <x v="6862"/>
      <x v="6904"/>
      <x v="86"/>
      <x v="1"/>
      <x v="1"/>
      <x v="5"/>
      <x v="3"/>
      <x v="3"/>
      <x v="6860"/>
      <x v="88"/>
      <x v="3"/>
      <x v="5"/>
    </i>
    <i r="1">
      <x v="6882"/>
      <x v="6863"/>
      <x v="6905"/>
      <x v="77"/>
      <x/>
      <x v="1"/>
      <x v="5"/>
      <x v="3"/>
      <x v="6"/>
      <x v="6861"/>
      <x v="4723"/>
      <x v="3"/>
      <x v="5"/>
    </i>
    <i r="1">
      <x v="6883"/>
      <x v="6864"/>
      <x v="6906"/>
      <x v="77"/>
      <x/>
      <x v="1"/>
      <x v="4"/>
      <x v="5"/>
      <x v="6"/>
      <x v="6862"/>
      <x v="7811"/>
      <x v="3"/>
      <x v="5"/>
    </i>
    <i r="1">
      <x v="6884"/>
      <x v="6865"/>
      <x v="6907"/>
      <x v="79"/>
      <x/>
      <x v="1"/>
      <x v="4"/>
      <x v="5"/>
      <x v="6"/>
      <x v="6863"/>
      <x v="7260"/>
      <x v="3"/>
      <x v="5"/>
    </i>
    <i r="1">
      <x v="6885"/>
      <x v="6866"/>
      <x v="6908"/>
      <x v="77"/>
      <x/>
      <x v="1"/>
      <x v="4"/>
      <x v="5"/>
      <x v="6"/>
      <x v="6864"/>
      <x v="3505"/>
      <x v="3"/>
      <x v="5"/>
    </i>
    <i r="1">
      <x v="6886"/>
      <x v="6867"/>
      <x v="6909"/>
      <x v="87"/>
      <x/>
      <x v="1"/>
      <x v="4"/>
      <x v="5"/>
      <x v="6"/>
      <x v="6865"/>
      <x v="1278"/>
      <x v="3"/>
      <x v="5"/>
    </i>
    <i r="1">
      <x v="6887"/>
      <x v="6868"/>
      <x v="6910"/>
      <x v="37"/>
      <x v="1"/>
      <x v="1"/>
      <x v="4"/>
      <x v="5"/>
      <x v="3"/>
      <x v="6866"/>
      <x v="301"/>
      <x v="3"/>
      <x v="1"/>
    </i>
    <i r="1">
      <x v="6888"/>
      <x v="6869"/>
      <x v="6911"/>
      <x v="79"/>
      <x/>
      <x v="1"/>
      <x v="4"/>
      <x v="5"/>
      <x v="6"/>
      <x v="6867"/>
      <x v="305"/>
      <x v="3"/>
      <x v="5"/>
    </i>
    <i r="1">
      <x v="6889"/>
      <x v="6870"/>
      <x v="6912"/>
      <x v="11"/>
      <x/>
      <x v="1"/>
      <x v="4"/>
      <x v="5"/>
      <x v="6"/>
      <x v="6868"/>
      <x v="712"/>
      <x v="3"/>
      <x v="2"/>
    </i>
    <i r="1">
      <x v="6890"/>
      <x v="6871"/>
      <x v="6913"/>
      <x v="90"/>
      <x v="1"/>
      <x v="1"/>
      <x v="5"/>
      <x v="3"/>
      <x v="3"/>
      <x v="6869"/>
      <x v="1065"/>
      <x v="3"/>
      <x v="5"/>
    </i>
    <i r="1">
      <x v="6891"/>
      <x v="6872"/>
      <x v="6914"/>
      <x v="17"/>
      <x/>
      <x v="1"/>
      <x v="4"/>
      <x v="5"/>
      <x v="6"/>
      <x v="6870"/>
      <x v="318"/>
      <x v="3"/>
      <x v="2"/>
    </i>
    <i r="1">
      <x v="6892"/>
      <x v="6873"/>
      <x v="6915"/>
      <x v="24"/>
      <x/>
      <x v="1"/>
      <x v="5"/>
      <x v="3"/>
      <x v="6"/>
      <x v="6871"/>
      <x v="3144"/>
      <x v="3"/>
      <x v="2"/>
    </i>
    <i r="1">
      <x v="6893"/>
      <x v="6874"/>
      <x v="6916"/>
      <x v="90"/>
      <x/>
      <x v="1"/>
      <x v="4"/>
      <x v="5"/>
      <x v="6"/>
      <x v="6872"/>
      <x v="7886"/>
      <x v="3"/>
      <x v="5"/>
    </i>
    <i r="1">
      <x v="6894"/>
      <x v="6875"/>
      <x v="6917"/>
      <x v="83"/>
      <x v="1"/>
      <x v="1"/>
      <x v="4"/>
      <x v="5"/>
      <x v="3"/>
      <x v="6873"/>
      <x v="3026"/>
      <x v="3"/>
      <x v="5"/>
    </i>
    <i r="1">
      <x v="6895"/>
      <x v="6876"/>
      <x v="6918"/>
      <x v="83"/>
      <x v="1"/>
      <x v="1"/>
      <x v="4"/>
      <x v="5"/>
      <x v="3"/>
      <x v="6874"/>
      <x v="6960"/>
      <x v="3"/>
      <x v="5"/>
    </i>
    <i r="1">
      <x v="6896"/>
      <x v="6877"/>
      <x v="6919"/>
      <x v="77"/>
      <x/>
      <x v="1"/>
      <x v="4"/>
      <x v="5"/>
      <x v="6"/>
      <x v="6875"/>
      <x v="2505"/>
      <x v="3"/>
      <x v="5"/>
    </i>
    <i r="1">
      <x v="6897"/>
      <x v="6878"/>
      <x v="6920"/>
      <x v="83"/>
      <x v="1"/>
      <x v="1"/>
      <x v="4"/>
      <x v="5"/>
      <x v="3"/>
      <x v="6876"/>
      <x v="5322"/>
      <x v="3"/>
      <x v="5"/>
    </i>
    <i r="1">
      <x v="6898"/>
      <x v="6879"/>
      <x v="6921"/>
      <x v="77"/>
      <x/>
      <x v="1"/>
      <x v="4"/>
      <x v="5"/>
      <x v="6"/>
      <x v="6877"/>
      <x v="6961"/>
      <x v="3"/>
      <x v="5"/>
    </i>
    <i r="1">
      <x v="6899"/>
      <x v="6880"/>
      <x v="6922"/>
      <x v="76"/>
      <x/>
      <x v="1"/>
      <x v="3"/>
      <x v="5"/>
      <x v="6"/>
      <x v="6878"/>
      <x v="2168"/>
      <x v="3"/>
      <x v="5"/>
    </i>
    <i r="1">
      <x v="6900"/>
      <x v="6881"/>
      <x v="6923"/>
      <x v="83"/>
      <x v="1"/>
      <x v="1"/>
      <x v="4"/>
      <x v="5"/>
      <x v="3"/>
      <x v="6879"/>
      <x v="756"/>
      <x v="3"/>
      <x v="5"/>
    </i>
    <i r="1">
      <x v="6901"/>
      <x v="6882"/>
      <x v="6924"/>
      <x v="37"/>
      <x/>
      <x v="1"/>
      <x v="4"/>
      <x v="5"/>
      <x v="6"/>
      <x v="6880"/>
      <x v="2170"/>
      <x v="3"/>
      <x v="1"/>
    </i>
    <i r="1">
      <x v="6905"/>
      <x v="6886"/>
      <x v="6928"/>
      <x v="83"/>
      <x v="1"/>
      <x v="1"/>
      <x v="4"/>
      <x v="5"/>
      <x v="3"/>
      <x v="6884"/>
      <x v="1083"/>
      <x v="3"/>
      <x v="5"/>
    </i>
    <i r="1">
      <x v="6906"/>
      <x v="6887"/>
      <x v="6929"/>
      <x v="49"/>
      <x v="1"/>
      <x v="1"/>
      <x v="4"/>
      <x v="5"/>
      <x v="3"/>
      <x v="6885"/>
      <x v="7734"/>
      <x v="3"/>
      <x v="1"/>
    </i>
    <i r="1">
      <x v="6907"/>
      <x v="6888"/>
      <x v="6930"/>
      <x v="46"/>
      <x/>
      <x v="1"/>
      <x v="3"/>
      <x v="5"/>
      <x v="6"/>
      <x v="6886"/>
      <x v="2265"/>
      <x v="3"/>
      <x v="1"/>
    </i>
    <i r="1">
      <x v="6908"/>
      <x v="6889"/>
      <x v="6931"/>
      <x v="77"/>
      <x v="1"/>
      <x v="1"/>
      <x v="4"/>
      <x v="5"/>
      <x v="3"/>
      <x v="6887"/>
      <x v="3645"/>
      <x v="3"/>
      <x v="5"/>
    </i>
    <i r="1">
      <x v="6909"/>
      <x v="6890"/>
      <x v="6932"/>
      <x v="44"/>
      <x v="1"/>
      <x v="1"/>
      <x v="4"/>
      <x v="5"/>
      <x v="3"/>
      <x v="6888"/>
      <x v="2139"/>
      <x v="3"/>
      <x v="1"/>
    </i>
    <i r="1">
      <x v="6910"/>
      <x v="6891"/>
      <x v="6933"/>
      <x v="34"/>
      <x v="1"/>
      <x v="1"/>
      <x v="4"/>
      <x v="5"/>
      <x v="3"/>
      <x v="6889"/>
      <x v="750"/>
      <x v="3"/>
      <x v="2"/>
    </i>
    <i r="1">
      <x v="6911"/>
      <x v="6892"/>
      <x v="6934"/>
      <x v="77"/>
      <x v="1"/>
      <x v="1"/>
      <x v="4"/>
      <x v="5"/>
      <x v="3"/>
      <x v="6890"/>
      <x v="2794"/>
      <x v="3"/>
      <x v="5"/>
    </i>
    <i r="1">
      <x v="6913"/>
      <x v="6894"/>
      <x v="6936"/>
      <x v="40"/>
      <x v="1"/>
      <x v="1"/>
      <x v="4"/>
      <x v="5"/>
      <x v="3"/>
      <x v="6892"/>
      <x v="1086"/>
      <x v="3"/>
      <x v="1"/>
    </i>
    <i r="1">
      <x v="6918"/>
      <x v="6899"/>
      <x v="6941"/>
      <x v="59"/>
      <x/>
      <x v="1"/>
      <x v="5"/>
      <x v="3"/>
      <x v="6"/>
      <x v="6897"/>
      <x v="2000"/>
      <x v="3"/>
      <x v="4"/>
    </i>
    <i r="1">
      <x v="6928"/>
      <x v="6909"/>
      <x v="6949"/>
      <x v="38"/>
      <x/>
      <x v="1"/>
      <x v="4"/>
      <x v="5"/>
      <x v="6"/>
      <x v="6907"/>
      <x v="2974"/>
      <x v="3"/>
      <x v="1"/>
    </i>
    <i r="1">
      <x v="6929"/>
      <x v="6910"/>
      <x v="5066"/>
      <x v="5"/>
      <x v="1"/>
      <x v="1"/>
      <x v="6"/>
      <x v="2"/>
      <x v="5"/>
      <x v="6908"/>
      <x v="3976"/>
      <x v="3"/>
      <x/>
    </i>
    <i r="1">
      <x v="6930"/>
      <x v="6911"/>
      <x v="6950"/>
      <x v="5"/>
      <x/>
      <x v="1"/>
      <x v="10"/>
      <x v="4"/>
      <x v="7"/>
      <x v="6909"/>
      <x v="7485"/>
      <x v="3"/>
      <x/>
    </i>
    <i r="1">
      <x v="6941"/>
      <x v="6922"/>
      <x v="4915"/>
      <x v="41"/>
      <x/>
      <x v="1"/>
      <x v="6"/>
      <x v="2"/>
      <x v="8"/>
      <x v="6920"/>
      <x v="7904"/>
      <x v="3"/>
      <x v="1"/>
    </i>
    <i r="1">
      <x v="6943"/>
      <x v="6924"/>
      <x v="6960"/>
      <x v="83"/>
      <x v="1"/>
      <x v="1"/>
      <x v="8"/>
      <x v="5"/>
      <x v="2"/>
      <x v="6922"/>
      <x v="361"/>
      <x v="3"/>
      <x v="5"/>
    </i>
    <i r="1">
      <x v="6947"/>
      <x v="6928"/>
      <x v="6964"/>
      <x v="5"/>
      <x v="1"/>
      <x v="1"/>
      <x v="6"/>
      <x v="2"/>
      <x v="5"/>
      <x v="6926"/>
      <x v="3140"/>
      <x v="3"/>
      <x/>
    </i>
    <i r="1">
      <x v="6951"/>
      <x v="6932"/>
      <x v="6968"/>
      <x v="3"/>
      <x v="1"/>
      <x v="1"/>
      <x v="10"/>
      <x v="4"/>
      <x v="7"/>
      <x v="6930"/>
      <x v="7155"/>
      <x v="3"/>
      <x/>
    </i>
    <i r="1">
      <x v="6952"/>
      <x v="6933"/>
      <x v="6969"/>
      <x/>
      <x/>
      <x v="1"/>
      <x v="8"/>
      <x v="5"/>
      <x v="4"/>
      <x v="6931"/>
      <x v="1242"/>
      <x v="3"/>
      <x/>
    </i>
    <i r="1">
      <x v="6954"/>
      <x v="6935"/>
      <x v="6971"/>
      <x v="30"/>
      <x/>
      <x v="1"/>
      <x v="3"/>
      <x v="5"/>
      <x v="6"/>
      <x v="6933"/>
      <x v="1090"/>
      <x v="3"/>
      <x v="2"/>
    </i>
    <i r="1">
      <x v="6956"/>
      <x v="6937"/>
      <x v="6973"/>
      <x v="83"/>
      <x v="1"/>
      <x v="1"/>
      <x v="8"/>
      <x v="5"/>
      <x v="2"/>
      <x v="6935"/>
      <x v="5805"/>
      <x v="3"/>
      <x v="5"/>
    </i>
    <i r="1">
      <x v="6960"/>
      <x v="6941"/>
      <x v="6977"/>
      <x v="25"/>
      <x/>
      <x v="1"/>
      <x v="8"/>
      <x v="5"/>
      <x v="4"/>
      <x v="6939"/>
      <x v="243"/>
      <x v="3"/>
      <x v="2"/>
    </i>
    <i r="1">
      <x v="6961"/>
      <x v="6942"/>
      <x v="6978"/>
      <x v="2"/>
      <x/>
      <x v="1"/>
      <x v="6"/>
      <x v="2"/>
      <x v="8"/>
      <x v="6940"/>
      <x v="7589"/>
      <x v="3"/>
      <x v="4"/>
    </i>
    <i r="1">
      <x v="6966"/>
      <x v="6947"/>
      <x v="6983"/>
      <x v="3"/>
      <x v="1"/>
      <x v="1"/>
      <x v="9"/>
      <x v="4"/>
      <x v="4"/>
      <x v="6945"/>
      <x v="1333"/>
      <x v="3"/>
      <x/>
    </i>
    <i r="1">
      <x v="6970"/>
      <x v="6951"/>
      <x v="6987"/>
      <x v="56"/>
      <x/>
      <x v="1"/>
      <x v="4"/>
      <x v="5"/>
      <x v="6"/>
      <x v="6949"/>
      <x v="7762"/>
      <x v="3"/>
      <x v="4"/>
    </i>
    <i r="1">
      <x v="6971"/>
      <x v="6957"/>
      <x v="6991"/>
      <x v="66"/>
      <x/>
      <x v="1"/>
      <x v="5"/>
      <x v="3"/>
      <x v="6"/>
      <x v="6955"/>
      <x v="2974"/>
      <x v="3"/>
      <x v="4"/>
    </i>
    <i r="1">
      <x v="6972"/>
      <x v="6958"/>
      <x v="6992"/>
      <x v="53"/>
      <x/>
      <x v="1"/>
      <x v="5"/>
      <x v="3"/>
      <x v="6"/>
      <x v="6956"/>
      <x v="2710"/>
      <x v="3"/>
      <x v="4"/>
    </i>
    <i r="1">
      <x v="6973"/>
      <x v="6959"/>
      <x v="6993"/>
      <x v="62"/>
      <x v="1"/>
      <x v="1"/>
      <x v="4"/>
      <x v="5"/>
      <x v="3"/>
      <x v="6957"/>
      <x v="2586"/>
      <x v="3"/>
      <x v="4"/>
    </i>
    <i r="1">
      <x v="6974"/>
      <x v="6960"/>
      <x v="6994"/>
      <x v="66"/>
      <x/>
      <x v="1"/>
      <x v="4"/>
      <x v="5"/>
      <x v="6"/>
      <x v="6958"/>
      <x v="3262"/>
      <x v="3"/>
      <x v="4"/>
    </i>
    <i r="1">
      <x v="6975"/>
      <x v="6961"/>
      <x v="6995"/>
      <x v="56"/>
      <x/>
      <x v="1"/>
      <x v="5"/>
      <x v="3"/>
      <x v="6"/>
      <x v="6959"/>
      <x v="3996"/>
      <x v="3"/>
      <x v="4"/>
    </i>
    <i r="1">
      <x v="6977"/>
      <x v="7165"/>
      <x v="6998"/>
      <x v="57"/>
      <x/>
      <x v="1"/>
      <x v="4"/>
      <x v="5"/>
      <x v="6"/>
      <x v="7163"/>
      <x v="2138"/>
      <x v="3"/>
      <x v="4"/>
    </i>
    <i r="1">
      <x v="6988"/>
      <x v="6988"/>
      <x v="7015"/>
      <x v="53"/>
      <x/>
      <x v="1"/>
      <x v="4"/>
      <x v="5"/>
      <x v="6"/>
      <x v="6987"/>
      <x v="7883"/>
      <x v="3"/>
      <x v="4"/>
    </i>
    <i r="1">
      <x v="6989"/>
      <x v="6989"/>
      <x v="7016"/>
      <x v="68"/>
      <x/>
      <x v="1"/>
      <x v="5"/>
      <x v="3"/>
      <x v="6"/>
      <x v="6988"/>
      <x v="322"/>
      <x v="3"/>
      <x v="4"/>
    </i>
    <i r="1">
      <x v="6991"/>
      <x v="6991"/>
      <x v="7018"/>
      <x v="53"/>
      <x/>
      <x v="1"/>
      <x v="4"/>
      <x v="5"/>
      <x v="6"/>
      <x v="6990"/>
      <x v="3105"/>
      <x v="3"/>
      <x v="4"/>
    </i>
    <i r="1">
      <x v="6992"/>
      <x v="6992"/>
      <x v="7019"/>
      <x v="2"/>
      <x/>
      <x v="1"/>
      <x v="4"/>
      <x v="5"/>
      <x v="6"/>
      <x v="6991"/>
      <x v="3238"/>
      <x v="3"/>
      <x v="4"/>
    </i>
    <i r="1">
      <x v="6993"/>
      <x v="6993"/>
      <x v="7020"/>
      <x v="56"/>
      <x v="1"/>
      <x v="1"/>
      <x v="5"/>
      <x v="3"/>
      <x v="3"/>
      <x v="6992"/>
      <x v="3520"/>
      <x v="3"/>
      <x v="4"/>
    </i>
    <i r="1">
      <x v="6994"/>
      <x v="6994"/>
      <x v="7021"/>
      <x v="56"/>
      <x/>
      <x v="1"/>
      <x v="5"/>
      <x v="3"/>
      <x v="6"/>
      <x v="6993"/>
      <x v="2086"/>
      <x v="3"/>
      <x v="4"/>
    </i>
    <i r="1">
      <x v="6995"/>
      <x v="6995"/>
      <x v="7022"/>
      <x v="72"/>
      <x v="1"/>
      <x v="1"/>
      <x v="3"/>
      <x v="5"/>
      <x v="3"/>
      <x v="6994"/>
      <x v="3703"/>
      <x v="3"/>
      <x v="4"/>
    </i>
    <i r="1">
      <x v="6996"/>
      <x v="6996"/>
      <x v="7023"/>
      <x v="2"/>
      <x v="1"/>
      <x v="1"/>
      <x v="4"/>
      <x v="5"/>
      <x v="3"/>
      <x v="6995"/>
      <x v="1743"/>
      <x v="3"/>
      <x v="4"/>
    </i>
    <i r="1">
      <x v="6997"/>
      <x v="6997"/>
      <x v="7024"/>
      <x v="73"/>
      <x/>
      <x v="1"/>
      <x v="4"/>
      <x v="5"/>
      <x v="6"/>
      <x v="6996"/>
      <x v="5942"/>
      <x v="3"/>
      <x v="4"/>
    </i>
    <i r="1">
      <x v="6998"/>
      <x v="6998"/>
      <x v="7025"/>
      <x v="2"/>
      <x v="1"/>
      <x v="1"/>
      <x v="4"/>
      <x v="5"/>
      <x v="3"/>
      <x v="6997"/>
      <x v="3488"/>
      <x v="3"/>
      <x v="4"/>
    </i>
    <i r="1">
      <x v="6999"/>
      <x v="6999"/>
      <x v="7026"/>
      <x v="2"/>
      <x v="1"/>
      <x v="1"/>
      <x v="4"/>
      <x v="5"/>
      <x v="3"/>
      <x v="6998"/>
      <x v="6658"/>
      <x v="3"/>
      <x v="4"/>
    </i>
    <i r="1">
      <x v="7000"/>
      <x v="7000"/>
      <x v="7027"/>
      <x v="2"/>
      <x/>
      <x v="1"/>
      <x v="4"/>
      <x v="5"/>
      <x v="6"/>
      <x v="6999"/>
      <x v="3926"/>
      <x v="3"/>
      <x v="4"/>
    </i>
    <i r="1">
      <x v="7001"/>
      <x v="7001"/>
      <x v="7028"/>
      <x v="2"/>
      <x v="1"/>
      <x v="1"/>
      <x v="4"/>
      <x v="5"/>
      <x v="3"/>
      <x v="7000"/>
      <x v="6059"/>
      <x v="3"/>
      <x v="4"/>
    </i>
    <i r="1">
      <x v="7002"/>
      <x v="7002"/>
      <x v="7029"/>
      <x v="61"/>
      <x/>
      <x v="1"/>
      <x v="4"/>
      <x v="5"/>
      <x v="6"/>
      <x v="7001"/>
      <x v="6328"/>
      <x v="3"/>
      <x v="4"/>
    </i>
    <i r="1">
      <x v="7003"/>
      <x v="7003"/>
      <x v="7030"/>
      <x v="2"/>
      <x v="1"/>
      <x v="1"/>
      <x v="4"/>
      <x v="5"/>
      <x v="3"/>
      <x v="7002"/>
      <x v="3146"/>
      <x v="3"/>
      <x v="4"/>
    </i>
    <i r="1">
      <x v="7004"/>
      <x v="7004"/>
      <x v="7031"/>
      <x v="55"/>
      <x v="1"/>
      <x v="1"/>
      <x v="4"/>
      <x v="5"/>
      <x v="3"/>
      <x v="7003"/>
      <x v="4666"/>
      <x v="3"/>
      <x v="4"/>
    </i>
    <i r="1">
      <x v="7005"/>
      <x v="7005"/>
      <x v="7032"/>
      <x v="56"/>
      <x v="1"/>
      <x v="1"/>
      <x v="4"/>
      <x v="5"/>
      <x v="3"/>
      <x v="7004"/>
      <x v="4206"/>
      <x v="3"/>
      <x v="4"/>
    </i>
    <i r="1">
      <x v="7006"/>
      <x v="7006"/>
      <x v="7033"/>
      <x v="35"/>
      <x/>
      <x/>
      <x v="8"/>
      <x v="4"/>
      <x v="4"/>
      <x v="7005"/>
      <x v="7893"/>
      <x v="3"/>
      <x v="1"/>
    </i>
    <i r="1">
      <x v="7007"/>
      <x v="7007"/>
      <x v="7034"/>
      <x v="67"/>
      <x/>
      <x v="1"/>
      <x v="4"/>
      <x v="5"/>
      <x v="6"/>
      <x v="7006"/>
      <x v="7692"/>
      <x v="3"/>
      <x v="4"/>
    </i>
    <i r="1">
      <x v="7008"/>
      <x v="7008"/>
      <x v="7035"/>
      <x v="2"/>
      <x/>
      <x v="1"/>
      <x v="4"/>
      <x v="5"/>
      <x v="6"/>
      <x v="7007"/>
      <x v="3320"/>
      <x v="3"/>
      <x v="4"/>
    </i>
    <i r="1">
      <x v="7009"/>
      <x v="7009"/>
      <x v="7036"/>
      <x v="55"/>
      <x v="1"/>
      <x v="1"/>
      <x v="4"/>
      <x v="5"/>
      <x v="3"/>
      <x v="7008"/>
      <x v="7822"/>
      <x v="3"/>
      <x v="4"/>
    </i>
    <i r="1">
      <x v="7010"/>
      <x v="7010"/>
      <x v="7037"/>
      <x v="53"/>
      <x/>
      <x v="1"/>
      <x v="4"/>
      <x v="5"/>
      <x v="6"/>
      <x v="7009"/>
      <x v="1102"/>
      <x v="3"/>
      <x v="4"/>
    </i>
    <i r="1">
      <x v="7011"/>
      <x v="7011"/>
      <x v="7038"/>
      <x v="62"/>
      <x/>
      <x v="1"/>
      <x v="4"/>
      <x v="5"/>
      <x v="6"/>
      <x v="7010"/>
      <x v="3027"/>
      <x v="3"/>
      <x v="4"/>
    </i>
    <i r="1">
      <x v="7012"/>
      <x v="7012"/>
      <x v="7039"/>
      <x v="62"/>
      <x v="1"/>
      <x v="1"/>
      <x v="5"/>
      <x v="3"/>
      <x v="3"/>
      <x v="7011"/>
      <x v="6866"/>
      <x v="3"/>
      <x v="4"/>
    </i>
    <i r="1">
      <x v="7013"/>
      <x v="7013"/>
      <x v="7040"/>
      <x v="66"/>
      <x/>
      <x v="1"/>
      <x v="4"/>
      <x v="5"/>
      <x v="6"/>
      <x v="7012"/>
      <x v="3093"/>
      <x v="3"/>
      <x v="4"/>
    </i>
    <i r="1">
      <x v="7014"/>
      <x v="7014"/>
      <x v="7041"/>
      <x v="58"/>
      <x v="1"/>
      <x v="1"/>
      <x v="4"/>
      <x v="5"/>
      <x v="3"/>
      <x v="7013"/>
      <x v="6931"/>
      <x v="3"/>
      <x v="4"/>
    </i>
    <i r="1">
      <x v="7015"/>
      <x v="7015"/>
      <x v="7042"/>
      <x v="63"/>
      <x/>
      <x v="1"/>
      <x v="4"/>
      <x v="5"/>
      <x v="6"/>
      <x v="7014"/>
      <x v="3405"/>
      <x v="3"/>
      <x v="4"/>
    </i>
    <i r="1">
      <x v="7016"/>
      <x v="7016"/>
      <x v="7043"/>
      <x v="56"/>
      <x v="1"/>
      <x v="1"/>
      <x v="4"/>
      <x v="5"/>
      <x v="3"/>
      <x v="7015"/>
      <x v="5604"/>
      <x v="3"/>
      <x v="4"/>
    </i>
    <i r="1">
      <x v="7017"/>
      <x v="7017"/>
      <x v="7044"/>
      <x v="65"/>
      <x/>
      <x v="1"/>
      <x v="4"/>
      <x v="5"/>
      <x v="6"/>
      <x v="7016"/>
      <x v="6667"/>
      <x v="3"/>
      <x v="4"/>
    </i>
    <i r="1">
      <x v="7018"/>
      <x v="7018"/>
      <x v="7045"/>
      <x v="71"/>
      <x v="1"/>
      <x v="1"/>
      <x/>
      <x v="3"/>
      <x v="3"/>
      <x v="7017"/>
      <x v="800"/>
      <x v="3"/>
      <x v="4"/>
    </i>
    <i r="1">
      <x v="7019"/>
      <x v="7019"/>
      <x v="7046"/>
      <x v="66"/>
      <x/>
      <x v="1"/>
      <x v="5"/>
      <x v="3"/>
      <x v="6"/>
      <x v="7018"/>
      <x v="3907"/>
      <x v="3"/>
      <x v="4"/>
    </i>
    <i r="1">
      <x v="7020"/>
      <x v="7020"/>
      <x v="7047"/>
      <x v="56"/>
      <x/>
      <x v="1"/>
      <x v="5"/>
      <x v="3"/>
      <x v="6"/>
      <x v="7019"/>
      <x v="2373"/>
      <x v="3"/>
      <x v="4"/>
    </i>
    <i r="1">
      <x v="7021"/>
      <x v="7021"/>
      <x v="7048"/>
      <x v="71"/>
      <x v="1"/>
      <x v="1"/>
      <x v="4"/>
      <x v="5"/>
      <x v="3"/>
      <x v="7020"/>
      <x v="1795"/>
      <x v="3"/>
      <x v="4"/>
    </i>
    <i r="1">
      <x v="7022"/>
      <x v="7022"/>
      <x v="7049"/>
      <x v="62"/>
      <x v="1"/>
      <x v="1"/>
      <x v="4"/>
      <x v="5"/>
      <x v="3"/>
      <x v="7021"/>
      <x v="4656"/>
      <x v="3"/>
      <x v="4"/>
    </i>
    <i r="1">
      <x v="7023"/>
      <x v="7023"/>
      <x v="7050"/>
      <x v="71"/>
      <x v="1"/>
      <x v="1"/>
      <x v="4"/>
      <x v="5"/>
      <x v="3"/>
      <x v="7022"/>
      <x v="2862"/>
      <x v="3"/>
      <x v="4"/>
    </i>
    <i r="1">
      <x v="7024"/>
      <x v="7024"/>
      <x v="7051"/>
      <x v="71"/>
      <x v="1"/>
      <x v="1"/>
      <x v="4"/>
      <x v="5"/>
      <x v="3"/>
      <x v="7023"/>
      <x v="2862"/>
      <x v="3"/>
      <x v="4"/>
    </i>
    <i r="1">
      <x v="7025"/>
      <x v="7025"/>
      <x v="7052"/>
      <x v="53"/>
      <x v="1"/>
      <x v="1"/>
      <x/>
      <x v="3"/>
      <x v="3"/>
      <x v="7024"/>
      <x v="2836"/>
      <x v="3"/>
      <x v="4"/>
    </i>
    <i r="1">
      <x v="7026"/>
      <x v="7026"/>
      <x v="7053"/>
      <x v="71"/>
      <x v="1"/>
      <x v="1"/>
      <x v="4"/>
      <x v="5"/>
      <x v="3"/>
      <x v="7025"/>
      <x v="1931"/>
      <x v="3"/>
      <x v="4"/>
    </i>
    <i r="1">
      <x v="7027"/>
      <x v="7027"/>
      <x v="7054"/>
      <x v="71"/>
      <x v="1"/>
      <x v="1"/>
      <x v="4"/>
      <x v="5"/>
      <x v="3"/>
      <x v="7026"/>
      <x v="2795"/>
      <x v="3"/>
      <x v="4"/>
    </i>
    <i r="1">
      <x v="7028"/>
      <x v="7028"/>
      <x v="7055"/>
      <x v="71"/>
      <x v="1"/>
      <x v="1"/>
      <x v="4"/>
      <x v="5"/>
      <x v="3"/>
      <x v="7027"/>
      <x v="1411"/>
      <x v="3"/>
      <x v="4"/>
    </i>
    <i r="1">
      <x v="7029"/>
      <x v="7029"/>
      <x v="7056"/>
      <x v="2"/>
      <x/>
      <x v="1"/>
      <x v="4"/>
      <x v="5"/>
      <x v="6"/>
      <x v="7028"/>
      <x v="7901"/>
      <x v="3"/>
      <x v="4"/>
    </i>
    <i r="1">
      <x v="7030"/>
      <x v="7030"/>
      <x v="7057"/>
      <x v="56"/>
      <x/>
      <x v="1"/>
      <x/>
      <x v="3"/>
      <x v="6"/>
      <x v="7029"/>
      <x v="3155"/>
      <x v="3"/>
      <x v="4"/>
    </i>
    <i r="1">
      <x v="7031"/>
      <x v="7031"/>
      <x v="7058"/>
      <x v="65"/>
      <x/>
      <x v="1"/>
      <x v="4"/>
      <x v="5"/>
      <x v="6"/>
      <x v="7030"/>
      <x v="3208"/>
      <x v="3"/>
      <x v="4"/>
    </i>
    <i r="1">
      <x v="7032"/>
      <x v="7032"/>
      <x v="7059"/>
      <x v="70"/>
      <x/>
      <x v="1"/>
      <x v="5"/>
      <x v="3"/>
      <x v="6"/>
      <x v="7031"/>
      <x v="1208"/>
      <x v="3"/>
      <x v="4"/>
    </i>
    <i r="1">
      <x v="7033"/>
      <x v="7033"/>
      <x v="7060"/>
      <x v="57"/>
      <x/>
      <x v="1"/>
      <x v="4"/>
      <x v="5"/>
      <x v="6"/>
      <x v="7032"/>
      <x v="6548"/>
      <x v="3"/>
      <x v="4"/>
    </i>
    <i r="1">
      <x v="7034"/>
      <x v="7034"/>
      <x v="7061"/>
      <x v="71"/>
      <x v="1"/>
      <x v="1"/>
      <x v="4"/>
      <x v="5"/>
      <x v="3"/>
      <x v="7033"/>
      <x v="795"/>
      <x v="3"/>
      <x v="4"/>
    </i>
    <i r="1">
      <x v="7035"/>
      <x v="7035"/>
      <x v="7062"/>
      <x v="55"/>
      <x/>
      <x v="1"/>
      <x v="3"/>
      <x v="5"/>
      <x v="6"/>
      <x v="7034"/>
      <x v="334"/>
      <x v="3"/>
      <x v="4"/>
    </i>
    <i r="1">
      <x v="7036"/>
      <x v="7036"/>
      <x v="7063"/>
      <x v="44"/>
      <x/>
      <x/>
      <x v="6"/>
      <x v="2"/>
      <x v="8"/>
      <x v="7035"/>
      <x v="7906"/>
      <x v="3"/>
      <x v="1"/>
    </i>
    <i r="1">
      <x v="7037"/>
      <x v="7037"/>
      <x v="7064"/>
      <x v="5"/>
      <x v="1"/>
      <x v="1"/>
      <x v="10"/>
      <x v="4"/>
      <x v="7"/>
      <x v="7036"/>
      <x v="737"/>
      <x v="3"/>
      <x/>
    </i>
    <i r="1">
      <x v="7038"/>
      <x v="7038"/>
      <x v="7065"/>
      <x v="30"/>
      <x v="1"/>
      <x/>
      <x v="8"/>
      <x v="5"/>
      <x v="2"/>
      <x v="7037"/>
      <x v="1372"/>
      <x v="3"/>
      <x v="2"/>
    </i>
    <i r="1">
      <x v="7039"/>
      <x v="7039"/>
      <x v="7066"/>
      <x v="5"/>
      <x v="1"/>
      <x v="1"/>
      <x v="6"/>
      <x v="2"/>
      <x v="5"/>
      <x v="7038"/>
      <x v="1807"/>
      <x v="3"/>
      <x/>
    </i>
    <i r="1">
      <x v="7042"/>
      <x v="7042"/>
      <x v="7069"/>
      <x v="77"/>
      <x v="1"/>
      <x v="1"/>
      <x v="8"/>
      <x v="5"/>
      <x v="2"/>
      <x v="7041"/>
      <x v="2448"/>
      <x v="3"/>
      <x v="5"/>
    </i>
    <i r="1">
      <x v="7044"/>
      <x v="7044"/>
      <x v="7071"/>
      <x v="82"/>
      <x v="1"/>
      <x v="1"/>
      <x v="8"/>
      <x v="5"/>
      <x v="2"/>
      <x v="7043"/>
      <x v="251"/>
      <x v="3"/>
      <x v="5"/>
    </i>
    <i r="1">
      <x v="7045"/>
      <x v="7045"/>
      <x v="7072"/>
      <x v="71"/>
      <x v="1"/>
      <x v="1"/>
      <x v="3"/>
      <x v="5"/>
      <x v="3"/>
      <x v="7044"/>
      <x v="3440"/>
      <x v="3"/>
      <x v="4"/>
    </i>
    <i r="1">
      <x v="7047"/>
      <x v="7047"/>
      <x v="7074"/>
      <x v="55"/>
      <x/>
      <x v="1"/>
      <x v="4"/>
      <x v="5"/>
      <x v="6"/>
      <x v="7046"/>
      <x v="1782"/>
      <x v="3"/>
      <x v="4"/>
    </i>
    <i r="1">
      <x v="7048"/>
      <x v="7048"/>
      <x v="7075"/>
      <x v="65"/>
      <x v="1"/>
      <x v="1"/>
      <x v="4"/>
      <x v="5"/>
      <x v="3"/>
      <x v="7047"/>
      <x v="1782"/>
      <x v="3"/>
      <x v="4"/>
    </i>
    <i r="1">
      <x v="7052"/>
      <x v="7052"/>
      <x v="7079"/>
      <x v="71"/>
      <x v="1"/>
      <x v="1"/>
      <x v="3"/>
      <x v="5"/>
      <x v="3"/>
      <x v="7051"/>
      <x v="5280"/>
      <x v="3"/>
      <x v="4"/>
    </i>
    <i r="1">
      <x v="7055"/>
      <x v="7055"/>
      <x v="7082"/>
      <x v="11"/>
      <x/>
      <x/>
      <x v="6"/>
      <x v="2"/>
      <x v="8"/>
      <x v="7054"/>
      <x v="5615"/>
      <x v="3"/>
      <x v="2"/>
    </i>
    <i r="1">
      <x v="7058"/>
      <x v="7058"/>
      <x v="7085"/>
      <x v="2"/>
      <x/>
      <x v="1"/>
      <x v="4"/>
      <x v="5"/>
      <x v="6"/>
      <x v="7057"/>
      <x v="3261"/>
      <x v="3"/>
      <x v="4"/>
    </i>
    <i r="1">
      <x v="7059"/>
      <x v="7059"/>
      <x v="7086"/>
      <x v="53"/>
      <x/>
      <x v="1"/>
      <x v="4"/>
      <x v="5"/>
      <x v="6"/>
      <x v="7058"/>
      <x v="3036"/>
      <x v="3"/>
      <x v="4"/>
    </i>
    <i r="1">
      <x v="7060"/>
      <x v="7060"/>
      <x v="7087"/>
      <x v="56"/>
      <x/>
      <x v="1"/>
      <x v="4"/>
      <x v="5"/>
      <x v="6"/>
      <x v="7059"/>
      <x v="2653"/>
      <x v="3"/>
      <x v="4"/>
    </i>
    <i r="1">
      <x v="7061"/>
      <x v="7061"/>
      <x v="278"/>
      <x v="74"/>
      <x/>
      <x v="1"/>
      <x v="4"/>
      <x v="5"/>
      <x v="6"/>
      <x v="7060"/>
      <x v="1282"/>
      <x v="3"/>
      <x v="4"/>
    </i>
    <i r="1">
      <x v="7063"/>
      <x v="7063"/>
      <x v="7089"/>
      <x v="58"/>
      <x v="1"/>
      <x v="1"/>
      <x v="8"/>
      <x v="5"/>
      <x v="2"/>
      <x v="7062"/>
      <x v="1692"/>
      <x v="3"/>
      <x v="4"/>
    </i>
    <i r="1">
      <x v="7067"/>
      <x v="7067"/>
      <x v="7093"/>
      <x v="36"/>
      <x/>
      <x/>
      <x v="6"/>
      <x v="2"/>
      <x v="8"/>
      <x v="7066"/>
      <x v="7908"/>
      <x v="3"/>
      <x v="1"/>
    </i>
    <i r="1">
      <x v="7070"/>
      <x v="7070"/>
      <x v="7096"/>
      <x v="55"/>
      <x/>
      <x v="1"/>
      <x v="6"/>
      <x v="2"/>
      <x v="8"/>
      <x v="7069"/>
      <x v="7309"/>
      <x v="3"/>
      <x v="4"/>
    </i>
    <i r="1">
      <x v="7072"/>
      <x v="7072"/>
      <x v="7098"/>
      <x v="31"/>
      <x/>
      <x/>
      <x v="6"/>
      <x v="2"/>
      <x v="8"/>
      <x v="7071"/>
      <x v="5039"/>
      <x v="3"/>
      <x v="2"/>
    </i>
    <i r="1">
      <x v="7073"/>
      <x v="7073"/>
      <x v="7099"/>
      <x v="64"/>
      <x/>
      <x v="1"/>
      <x v="4"/>
      <x v="5"/>
      <x v="6"/>
      <x v="7072"/>
      <x v="3324"/>
      <x v="3"/>
      <x v="4"/>
    </i>
    <i r="1">
      <x v="7076"/>
      <x v="7076"/>
      <x v="7102"/>
      <x v="57"/>
      <x/>
      <x v="1"/>
      <x v="4"/>
      <x v="5"/>
      <x v="6"/>
      <x v="7075"/>
      <x v="5131"/>
      <x v="3"/>
      <x v="4"/>
    </i>
    <i r="1">
      <x v="7077"/>
      <x v="7077"/>
      <x v="7103"/>
      <x v="58"/>
      <x v="1"/>
      <x v="1"/>
      <x v="4"/>
      <x v="5"/>
      <x v="3"/>
      <x v="7076"/>
      <x v="2935"/>
      <x v="3"/>
      <x v="4"/>
    </i>
    <i r="1">
      <x v="7079"/>
      <x v="7079"/>
      <x v="7105"/>
      <x v="5"/>
      <x v="1"/>
      <x v="1"/>
      <x v="6"/>
      <x v="2"/>
      <x v="5"/>
      <x v="7078"/>
      <x v="321"/>
      <x v="3"/>
      <x/>
    </i>
    <i r="1">
      <x v="7084"/>
      <x v="7084"/>
      <x v="7109"/>
      <x v="64"/>
      <x/>
      <x v="1"/>
      <x v="4"/>
      <x v="5"/>
      <x v="6"/>
      <x v="7083"/>
      <x v="677"/>
      <x v="3"/>
      <x v="4"/>
    </i>
    <i r="1">
      <x v="7085"/>
      <x v="7085"/>
      <x v="7110"/>
      <x v="71"/>
      <x v="1"/>
      <x v="1"/>
      <x v="3"/>
      <x v="5"/>
      <x v="3"/>
      <x v="7084"/>
      <x v="2825"/>
      <x v="3"/>
      <x v="4"/>
    </i>
    <i r="1">
      <x v="7087"/>
      <x v="7087"/>
      <x v="7112"/>
      <x v="64"/>
      <x/>
      <x v="1"/>
      <x v="4"/>
      <x v="5"/>
      <x v="6"/>
      <x v="7086"/>
      <x v="7310"/>
      <x v="3"/>
      <x v="4"/>
    </i>
    <i r="1">
      <x v="7090"/>
      <x v="7090"/>
      <x v="7115"/>
      <x v="57"/>
      <x/>
      <x v="1"/>
      <x v="4"/>
      <x v="5"/>
      <x v="6"/>
      <x v="7089"/>
      <x v="4359"/>
      <x v="3"/>
      <x v="4"/>
    </i>
    <i r="1">
      <x v="7092"/>
      <x v="7092"/>
      <x v="7117"/>
      <x v="56"/>
      <x v="1"/>
      <x v="1"/>
      <x v="8"/>
      <x v="5"/>
      <x v="2"/>
      <x v="7091"/>
      <x v="1673"/>
      <x v="3"/>
      <x v="4"/>
    </i>
    <i r="1">
      <x v="7093"/>
      <x v="7093"/>
      <x v="7118"/>
      <x v="5"/>
      <x v="1"/>
      <x v="1"/>
      <x v="6"/>
      <x v="2"/>
      <x v="5"/>
      <x v="7092"/>
      <x v="5159"/>
      <x v="3"/>
      <x/>
    </i>
    <i r="1">
      <x v="7094"/>
      <x v="7094"/>
      <x v="7119"/>
      <x v="56"/>
      <x v="1"/>
      <x v="1"/>
      <x v="4"/>
      <x v="5"/>
      <x v="3"/>
      <x v="7093"/>
      <x v="3927"/>
      <x v="3"/>
      <x v="4"/>
    </i>
    <i r="1">
      <x v="7095"/>
      <x v="7095"/>
      <x v="7120"/>
      <x v="3"/>
      <x v="1"/>
      <x v="1"/>
      <x v="6"/>
      <x v="2"/>
      <x v="5"/>
      <x v="7094"/>
      <x v="6328"/>
      <x v="3"/>
      <x/>
    </i>
    <i r="1">
      <x v="7102"/>
      <x v="7102"/>
      <x v="7126"/>
      <x/>
      <x v="1"/>
      <x v="1"/>
      <x v="11"/>
      <x v="4"/>
      <x v="7"/>
      <x v="7101"/>
      <x v="1569"/>
      <x v="3"/>
      <x/>
    </i>
    <i r="1">
      <x v="7103"/>
      <x v="7103"/>
      <x v="7127"/>
      <x v="2"/>
      <x/>
      <x v="1"/>
      <x v="5"/>
      <x v="3"/>
      <x v="6"/>
      <x v="7102"/>
      <x v="7734"/>
      <x v="3"/>
      <x v="4"/>
    </i>
    <i r="1">
      <x v="7107"/>
      <x v="7107"/>
      <x v="7131"/>
      <x v="1"/>
      <x/>
      <x v="1"/>
      <x v="8"/>
      <x v="5"/>
      <x v="4"/>
      <x v="7106"/>
      <x v="1571"/>
      <x v="3"/>
      <x/>
    </i>
    <i r="1">
      <x v="7109"/>
      <x v="7109"/>
      <x v="7133"/>
      <x v="55"/>
      <x/>
      <x v="1"/>
      <x v="6"/>
      <x v="2"/>
      <x v="8"/>
      <x v="7108"/>
      <x v="7415"/>
      <x v="3"/>
      <x v="4"/>
    </i>
    <i r="1">
      <x v="7113"/>
      <x v="7113"/>
      <x v="7137"/>
      <x v="5"/>
      <x v="1"/>
      <x v="1"/>
      <x v="11"/>
      <x v="4"/>
      <x v="7"/>
      <x v="7112"/>
      <x v="2477"/>
      <x v="3"/>
      <x/>
    </i>
    <i r="1">
      <x v="7114"/>
      <x v="7114"/>
      <x v="7138"/>
      <x v="66"/>
      <x/>
      <x v="1"/>
      <x v="6"/>
      <x v="2"/>
      <x v="8"/>
      <x v="7113"/>
      <x v="5089"/>
      <x v="3"/>
      <x v="4"/>
    </i>
    <i r="1">
      <x v="7115"/>
      <x v="7115"/>
      <x v="7139"/>
      <x v="5"/>
      <x v="1"/>
      <x v="1"/>
      <x v="6"/>
      <x v="2"/>
      <x v="5"/>
      <x v="7114"/>
      <x v="7915"/>
      <x v="3"/>
      <x/>
    </i>
    <i r="1">
      <x v="7116"/>
      <x v="7116"/>
      <x v="7140"/>
      <x v="72"/>
      <x/>
      <x v="1"/>
      <x v="6"/>
      <x v="2"/>
      <x v="8"/>
      <x v="7115"/>
      <x v="7916"/>
      <x v="3"/>
      <x v="4"/>
    </i>
    <i r="1">
      <x v="7123"/>
      <x v="7124"/>
      <x v="7147"/>
      <x v="5"/>
      <x v="1"/>
      <x v="1"/>
      <x v="4"/>
      <x v="5"/>
      <x v="3"/>
      <x v="7123"/>
      <x v="1644"/>
      <x v="3"/>
      <x/>
    </i>
    <i r="1">
      <x v="7124"/>
      <x v="7125"/>
      <x v="7148"/>
      <x v="3"/>
      <x v="1"/>
      <x v="1"/>
      <x v="4"/>
      <x v="5"/>
      <x v="3"/>
      <x v="7124"/>
      <x v="166"/>
      <x v="3"/>
      <x/>
    </i>
    <i r="1">
      <x v="7125"/>
      <x v="7126"/>
      <x v="7149"/>
      <x v="3"/>
      <x v="1"/>
      <x v="1"/>
      <x v="3"/>
      <x v="5"/>
      <x v="3"/>
      <x v="7125"/>
      <x v="2174"/>
      <x v="3"/>
      <x/>
    </i>
    <i r="1">
      <x v="7127"/>
      <x v="7128"/>
      <x v="7151"/>
      <x v="5"/>
      <x/>
      <x v="1"/>
      <x v="8"/>
      <x v="5"/>
      <x v="4"/>
      <x v="7127"/>
      <x v="271"/>
      <x v="3"/>
      <x/>
    </i>
    <i r="1">
      <x v="7128"/>
      <x v="7129"/>
      <x v="7152"/>
      <x v="1"/>
      <x v="1"/>
      <x v="1"/>
      <x v="4"/>
      <x v="5"/>
      <x v="3"/>
      <x v="7128"/>
      <x v="4278"/>
      <x v="3"/>
      <x/>
    </i>
    <i r="1">
      <x v="7129"/>
      <x v="7130"/>
      <x v="7153"/>
      <x v="5"/>
      <x v="1"/>
      <x v="1"/>
      <x v="4"/>
      <x v="5"/>
      <x v="3"/>
      <x v="7129"/>
      <x v="1849"/>
      <x v="3"/>
      <x/>
    </i>
    <i r="1">
      <x v="7130"/>
      <x v="7132"/>
      <x v="7154"/>
      <x v="1"/>
      <x/>
      <x v="1"/>
      <x v="4"/>
      <x v="5"/>
      <x v="6"/>
      <x v="7131"/>
      <x v="5621"/>
      <x v="3"/>
      <x/>
    </i>
    <i r="1">
      <x v="7131"/>
      <x v="7133"/>
      <x v="7155"/>
      <x v="5"/>
      <x v="1"/>
      <x v="1"/>
      <x v="4"/>
      <x v="5"/>
      <x v="3"/>
      <x v="7132"/>
      <x v="7764"/>
      <x v="3"/>
      <x/>
    </i>
    <i r="1">
      <x v="7132"/>
      <x v="7134"/>
      <x v="7156"/>
      <x v="77"/>
      <x/>
      <x v="1"/>
      <x v="4"/>
      <x v="5"/>
      <x v="6"/>
      <x v="7133"/>
      <x v="1706"/>
      <x v="3"/>
      <x v="5"/>
    </i>
    <i r="1">
      <x v="7133"/>
      <x v="7135"/>
      <x v="7157"/>
      <x v="5"/>
      <x v="1"/>
      <x v="1"/>
      <x v="4"/>
      <x v="5"/>
      <x v="3"/>
      <x v="7134"/>
      <x v="2127"/>
      <x v="3"/>
      <x/>
    </i>
    <i r="1">
      <x v="7134"/>
      <x v="7137"/>
      <x v="7158"/>
      <x v="5"/>
      <x v="1"/>
      <x v="1"/>
      <x v="8"/>
      <x v="5"/>
      <x v="2"/>
      <x v="7136"/>
      <x v="1646"/>
      <x v="3"/>
      <x/>
    </i>
    <i r="1">
      <x v="7135"/>
      <x v="7138"/>
      <x v="7159"/>
      <x v="4"/>
      <x v="1"/>
      <x v="1"/>
      <x v="4"/>
      <x v="5"/>
      <x v="3"/>
      <x v="7137"/>
      <x v="2572"/>
      <x v="3"/>
      <x/>
    </i>
    <i r="1">
      <x v="7136"/>
      <x v="7139"/>
      <x v="7160"/>
      <x v="5"/>
      <x v="1"/>
      <x v="1"/>
      <x v="4"/>
      <x v="5"/>
      <x v="3"/>
      <x v="7138"/>
      <x v="593"/>
      <x v="3"/>
      <x/>
    </i>
    <i r="1">
      <x v="7138"/>
      <x v="7141"/>
      <x v="7162"/>
      <x v="5"/>
      <x/>
      <x v="1"/>
      <x v="4"/>
      <x v="5"/>
      <x v="6"/>
      <x v="7140"/>
      <x v="1077"/>
      <x v="3"/>
      <x/>
    </i>
    <i r="1">
      <x v="7139"/>
      <x v="7144"/>
      <x v="7163"/>
      <x v="1"/>
      <x v="1"/>
      <x v="1"/>
      <x v="4"/>
      <x v="5"/>
      <x v="3"/>
      <x v="6297"/>
      <x v="691"/>
      <x v="3"/>
      <x/>
    </i>
    <i r="1">
      <x v="7140"/>
      <x v="7145"/>
      <x v="7164"/>
      <x v="5"/>
      <x v="1"/>
      <x v="1"/>
      <x v="8"/>
      <x v="5"/>
      <x v="2"/>
      <x v="7143"/>
      <x v="881"/>
      <x v="3"/>
      <x/>
    </i>
    <i r="1">
      <x v="7141"/>
      <x v="7150"/>
      <x v="7165"/>
      <x v="5"/>
      <x v="1"/>
      <x v="1"/>
      <x v="4"/>
      <x v="5"/>
      <x v="3"/>
      <x v="7148"/>
      <x v="953"/>
      <x v="3"/>
      <x/>
    </i>
    <i r="1">
      <x v="7143"/>
      <x v="7155"/>
      <x v="7167"/>
      <x v="5"/>
      <x v="1"/>
      <x v="1"/>
      <x v="5"/>
      <x v="3"/>
      <x v="3"/>
      <x v="7153"/>
      <x v="2848"/>
      <x v="3"/>
      <x/>
    </i>
    <i r="1">
      <x v="7147"/>
      <x v="7159"/>
      <x v="7171"/>
      <x v="5"/>
      <x v="1"/>
      <x v="1"/>
      <x v="8"/>
      <x v="5"/>
      <x v="2"/>
      <x v="7157"/>
      <x v="1330"/>
      <x v="3"/>
      <x/>
    </i>
    <i r="1">
      <x v="7149"/>
      <x v="7161"/>
      <x v="7173"/>
      <x v="5"/>
      <x v="1"/>
      <x v="1"/>
      <x v="4"/>
      <x v="5"/>
      <x v="3"/>
      <x v="7159"/>
      <x v="3829"/>
      <x v="3"/>
      <x/>
    </i>
    <i r="1">
      <x v="7150"/>
      <x v="7162"/>
      <x v="7174"/>
      <x v="5"/>
      <x v="1"/>
      <x v="1"/>
      <x v="4"/>
      <x v="5"/>
      <x v="3"/>
      <x v="7160"/>
      <x v="1869"/>
      <x v="3"/>
      <x/>
    </i>
    <i r="1">
      <x v="7151"/>
      <x v="7163"/>
      <x v="7175"/>
      <x v="5"/>
      <x v="1"/>
      <x v="1"/>
      <x v="4"/>
      <x v="5"/>
      <x v="3"/>
      <x v="7161"/>
      <x v="6882"/>
      <x v="3"/>
      <x/>
    </i>
    <i r="1">
      <x v="7154"/>
      <x v="7169"/>
      <x v="7178"/>
      <x v="5"/>
      <x v="1"/>
      <x v="1"/>
      <x v="4"/>
      <x v="5"/>
      <x v="3"/>
      <x v="7167"/>
      <x v="6882"/>
      <x v="3"/>
      <x/>
    </i>
    <i r="1">
      <x v="7155"/>
      <x v="7176"/>
      <x v="7179"/>
      <x v="4"/>
      <x v="1"/>
      <x v="1"/>
      <x v="4"/>
      <x v="5"/>
      <x v="3"/>
      <x v="7174"/>
      <x v="1443"/>
      <x v="3"/>
      <x/>
    </i>
    <i r="1">
      <x v="7156"/>
      <x v="7177"/>
      <x v="7180"/>
      <x v="1"/>
      <x v="1"/>
      <x v="1"/>
      <x v="4"/>
      <x v="5"/>
      <x v="3"/>
      <x v="7175"/>
      <x v="948"/>
      <x v="3"/>
      <x/>
    </i>
    <i r="1">
      <x v="7157"/>
      <x v="7178"/>
      <x v="7181"/>
      <x v="5"/>
      <x v="1"/>
      <x v="1"/>
      <x v="2"/>
      <x v="5"/>
      <x v="3"/>
      <x v="7176"/>
      <x v="2236"/>
      <x v="3"/>
      <x/>
    </i>
    <i r="1">
      <x v="7158"/>
      <x v="7180"/>
      <x v="7182"/>
      <x v="1"/>
      <x v="1"/>
      <x v="1"/>
      <x v="4"/>
      <x v="5"/>
      <x v="3"/>
      <x v="7178"/>
      <x v="948"/>
      <x v="3"/>
      <x/>
    </i>
    <i r="1">
      <x v="7159"/>
      <x v="7181"/>
      <x v="7183"/>
      <x v="1"/>
      <x v="1"/>
      <x v="1"/>
      <x v="4"/>
      <x v="5"/>
      <x v="3"/>
      <x v="7179"/>
      <x v="948"/>
      <x v="3"/>
      <x/>
    </i>
    <i r="1">
      <x v="7160"/>
      <x v="7183"/>
      <x v="7184"/>
      <x v="5"/>
      <x v="1"/>
      <x v="1"/>
      <x v="2"/>
      <x v="5"/>
      <x v="3"/>
      <x v="7181"/>
      <x v="555"/>
      <x v="3"/>
      <x/>
    </i>
    <i r="1">
      <x v="7161"/>
      <x v="7186"/>
      <x v="7185"/>
      <x v="5"/>
      <x v="1"/>
      <x v="1"/>
      <x v="2"/>
      <x v="5"/>
      <x v="3"/>
      <x v="7184"/>
      <x v="4605"/>
      <x v="3"/>
      <x/>
    </i>
    <i r="1">
      <x v="7162"/>
      <x v="7222"/>
      <x v="7189"/>
      <x v="5"/>
      <x v="1"/>
      <x v="1"/>
      <x v="4"/>
      <x v="5"/>
      <x v="3"/>
      <x v="7221"/>
      <x v="1002"/>
      <x v="3"/>
      <x/>
    </i>
    <i r="1">
      <x v="7163"/>
      <x v="7223"/>
      <x v="7190"/>
      <x v="3"/>
      <x v="1"/>
      <x v="1"/>
      <x v="4"/>
      <x v="5"/>
      <x v="3"/>
      <x v="7222"/>
      <x v="150"/>
      <x v="3"/>
      <x/>
    </i>
    <i r="1">
      <x v="7168"/>
      <x v="7228"/>
      <x v="7195"/>
      <x v="5"/>
      <x v="1"/>
      <x v="1"/>
      <x v="4"/>
      <x v="5"/>
      <x v="3"/>
      <x v="7227"/>
      <x v="154"/>
      <x v="3"/>
      <x/>
    </i>
    <i r="1">
      <x v="7171"/>
      <x v="7231"/>
      <x v="7198"/>
      <x v="5"/>
      <x v="1"/>
      <x v="1"/>
      <x v="4"/>
      <x v="5"/>
      <x v="3"/>
      <x v="7230"/>
      <x v="1101"/>
      <x v="3"/>
      <x/>
    </i>
    <i r="1">
      <x v="7172"/>
      <x v="7232"/>
      <x v="7199"/>
      <x v="5"/>
      <x v="1"/>
      <x v="1"/>
      <x v="4"/>
      <x v="5"/>
      <x v="3"/>
      <x v="7231"/>
      <x v="2035"/>
      <x v="3"/>
      <x/>
    </i>
    <i r="1">
      <x v="7174"/>
      <x v="7234"/>
      <x v="7201"/>
      <x v="5"/>
      <x v="1"/>
      <x v="1"/>
      <x v="4"/>
      <x v="5"/>
      <x v="3"/>
      <x v="7233"/>
      <x v="2811"/>
      <x v="3"/>
      <x/>
    </i>
    <i r="1">
      <x v="7175"/>
      <x v="7235"/>
      <x v="7202"/>
      <x v="5"/>
      <x v="1"/>
      <x v="1"/>
      <x/>
      <x v="3"/>
      <x v="3"/>
      <x v="7234"/>
      <x v="3991"/>
      <x v="3"/>
      <x/>
    </i>
    <i r="1">
      <x v="7176"/>
      <x v="7236"/>
      <x v="7203"/>
      <x v="5"/>
      <x/>
      <x v="1"/>
      <x v="5"/>
      <x v="3"/>
      <x v="6"/>
      <x v="7235"/>
      <x v="7887"/>
      <x v="3"/>
      <x/>
    </i>
    <i r="1">
      <x v="7177"/>
      <x v="7237"/>
      <x v="7204"/>
      <x v="5"/>
      <x v="1"/>
      <x v="1"/>
      <x v="4"/>
      <x v="5"/>
      <x v="3"/>
      <x v="7236"/>
      <x v="2721"/>
      <x v="3"/>
      <x/>
    </i>
    <i r="1">
      <x v="7178"/>
      <x v="7238"/>
      <x v="3423"/>
      <x v="5"/>
      <x v="1"/>
      <x v="1"/>
      <x v="3"/>
      <x v="5"/>
      <x v="3"/>
      <x v="7237"/>
      <x v="7892"/>
      <x v="3"/>
      <x/>
    </i>
    <i r="1">
      <x v="7179"/>
      <x v="7239"/>
      <x v="7205"/>
      <x v="5"/>
      <x v="1"/>
      <x v="1"/>
      <x v="4"/>
      <x v="5"/>
      <x v="3"/>
      <x v="7238"/>
      <x v="3574"/>
      <x v="3"/>
      <x/>
    </i>
    <i r="1">
      <x v="7180"/>
      <x v="7240"/>
      <x v="7206"/>
      <x v="5"/>
      <x v="1"/>
      <x v="1"/>
      <x v="4"/>
      <x v="5"/>
      <x v="3"/>
      <x v="7239"/>
      <x v="5573"/>
      <x v="3"/>
      <x/>
    </i>
    <i r="1">
      <x v="7181"/>
      <x v="7241"/>
      <x v="7207"/>
      <x v="5"/>
      <x v="1"/>
      <x v="1"/>
      <x v="4"/>
      <x v="5"/>
      <x v="3"/>
      <x v="7240"/>
      <x v="3455"/>
      <x v="3"/>
      <x/>
    </i>
    <i r="1">
      <x v="7182"/>
      <x v="7242"/>
      <x v="7208"/>
      <x v="5"/>
      <x/>
      <x v="1"/>
      <x v="4"/>
      <x v="5"/>
      <x v="6"/>
      <x v="7241"/>
      <x v="3590"/>
      <x v="3"/>
      <x/>
    </i>
    <i r="1">
      <x v="7183"/>
      <x v="7243"/>
      <x v="7209"/>
      <x v="5"/>
      <x v="1"/>
      <x v="1"/>
      <x v="4"/>
      <x v="5"/>
      <x v="3"/>
      <x v="7242"/>
      <x v="433"/>
      <x v="3"/>
      <x/>
    </i>
    <i r="1">
      <x v="7184"/>
      <x v="7244"/>
      <x v="7210"/>
      <x v="5"/>
      <x/>
      <x v="1"/>
      <x v="4"/>
      <x v="5"/>
      <x v="6"/>
      <x v="7243"/>
      <x v="4154"/>
      <x v="3"/>
      <x/>
    </i>
    <i r="1">
      <x v="7185"/>
      <x v="7245"/>
      <x v="7211"/>
      <x/>
      <x/>
      <x v="1"/>
      <x v="4"/>
      <x v="5"/>
      <x v="6"/>
      <x v="7244"/>
      <x v="6961"/>
      <x v="3"/>
      <x/>
    </i>
    <i r="1">
      <x v="7186"/>
      <x v="7246"/>
      <x v="7212"/>
      <x/>
      <x/>
      <x v="1"/>
      <x v="4"/>
      <x v="5"/>
      <x v="6"/>
      <x v="7245"/>
      <x v="3527"/>
      <x v="3"/>
      <x/>
    </i>
    <i r="1">
      <x v="7187"/>
      <x v="7247"/>
      <x v="7213"/>
      <x v="5"/>
      <x v="1"/>
      <x v="1"/>
      <x v="4"/>
      <x v="5"/>
      <x v="3"/>
      <x v="7246"/>
      <x v="1188"/>
      <x v="3"/>
      <x/>
    </i>
    <i r="1">
      <x v="7188"/>
      <x v="7248"/>
      <x v="7214"/>
      <x v="5"/>
      <x v="1"/>
      <x v="1"/>
      <x/>
      <x v="3"/>
      <x v="3"/>
      <x v="7247"/>
      <x v="3365"/>
      <x v="3"/>
      <x/>
    </i>
    <i r="1">
      <x v="7189"/>
      <x v="7249"/>
      <x v="7215"/>
      <x v="5"/>
      <x v="1"/>
      <x v="1"/>
      <x v="4"/>
      <x v="5"/>
      <x v="3"/>
      <x v="7248"/>
      <x v="2416"/>
      <x v="3"/>
      <x/>
    </i>
    <i r="1">
      <x v="7190"/>
      <x v="7250"/>
      <x v="7216"/>
      <x v="3"/>
      <x v="1"/>
      <x v="1"/>
      <x v="5"/>
      <x v="3"/>
      <x v="3"/>
      <x v="7249"/>
      <x v="388"/>
      <x v="3"/>
      <x/>
    </i>
    <i r="1">
      <x v="7191"/>
      <x v="7251"/>
      <x v="7217"/>
      <x v="3"/>
      <x v="1"/>
      <x v="1"/>
      <x v="5"/>
      <x v="3"/>
      <x v="3"/>
      <x v="7250"/>
      <x v="1125"/>
      <x v="3"/>
      <x/>
    </i>
    <i r="1">
      <x v="7192"/>
      <x v="7252"/>
      <x v="7218"/>
      <x v="3"/>
      <x v="1"/>
      <x v="1"/>
      <x v="5"/>
      <x v="3"/>
      <x v="3"/>
      <x v="7251"/>
      <x v="554"/>
      <x v="3"/>
      <x/>
    </i>
    <i r="1">
      <x v="7193"/>
      <x v="7253"/>
      <x v="7219"/>
      <x v="3"/>
      <x v="1"/>
      <x v="1"/>
      <x v="4"/>
      <x v="5"/>
      <x v="3"/>
      <x v="7252"/>
      <x v="554"/>
      <x v="3"/>
      <x/>
    </i>
    <i r="1">
      <x v="7194"/>
      <x v="7254"/>
      <x v="7220"/>
      <x v="5"/>
      <x v="1"/>
      <x v="1"/>
      <x/>
      <x v="3"/>
      <x v="3"/>
      <x v="7253"/>
      <x v="558"/>
      <x v="3"/>
      <x/>
    </i>
    <i r="1">
      <x v="7195"/>
      <x v="7255"/>
      <x v="7221"/>
      <x v="1"/>
      <x/>
      <x v="1"/>
      <x v="4"/>
      <x v="5"/>
      <x v="6"/>
      <x v="7254"/>
      <x v="2993"/>
      <x v="3"/>
      <x/>
    </i>
    <i r="1">
      <x v="7196"/>
      <x v="7256"/>
      <x v="7222"/>
      <x v="1"/>
      <x/>
      <x v="1"/>
      <x v="5"/>
      <x v="3"/>
      <x v="6"/>
      <x v="7255"/>
      <x v="6403"/>
      <x v="3"/>
      <x/>
    </i>
    <i r="1">
      <x v="7197"/>
      <x v="7257"/>
      <x v="7223"/>
      <x v="5"/>
      <x v="1"/>
      <x v="1"/>
      <x v="4"/>
      <x v="5"/>
      <x v="3"/>
      <x v="7256"/>
      <x v="1133"/>
      <x v="3"/>
      <x/>
    </i>
    <i r="1">
      <x v="7198"/>
      <x v="7258"/>
      <x v="7224"/>
      <x v="5"/>
      <x v="1"/>
      <x v="1"/>
      <x v="4"/>
      <x v="5"/>
      <x v="3"/>
      <x v="7257"/>
      <x v="1701"/>
      <x v="3"/>
      <x/>
    </i>
    <i r="1">
      <x v="7199"/>
      <x v="7259"/>
      <x v="7225"/>
      <x v="1"/>
      <x v="1"/>
      <x v="1"/>
      <x v="4"/>
      <x v="5"/>
      <x v="3"/>
      <x v="7258"/>
      <x v="1270"/>
      <x v="3"/>
      <x/>
    </i>
    <i r="1">
      <x v="7200"/>
      <x v="7260"/>
      <x v="7226"/>
      <x v="5"/>
      <x v="1"/>
      <x v="1"/>
      <x v="5"/>
      <x v="3"/>
      <x v="3"/>
      <x v="7259"/>
      <x v="2512"/>
      <x v="3"/>
      <x/>
    </i>
    <i r="1">
      <x v="7202"/>
      <x v="7262"/>
      <x v="7228"/>
      <x v="1"/>
      <x v="1"/>
      <x v="1"/>
      <x v="4"/>
      <x v="5"/>
      <x v="3"/>
      <x v="7261"/>
      <x v="2858"/>
      <x v="3"/>
      <x/>
    </i>
    <i r="1">
      <x v="7203"/>
      <x v="7263"/>
      <x v="7229"/>
      <x v="5"/>
      <x v="1"/>
      <x v="1"/>
      <x v="4"/>
      <x v="5"/>
      <x v="3"/>
      <x v="7262"/>
      <x v="7151"/>
      <x v="3"/>
      <x/>
    </i>
    <i r="1">
      <x v="7204"/>
      <x v="7264"/>
      <x v="7230"/>
      <x v="5"/>
      <x v="1"/>
      <x v="1"/>
      <x v="4"/>
      <x v="5"/>
      <x v="3"/>
      <x v="7263"/>
      <x v="6760"/>
      <x v="3"/>
      <x/>
    </i>
    <i r="1">
      <x v="7205"/>
      <x v="7265"/>
      <x v="7231"/>
      <x v="5"/>
      <x v="1"/>
      <x v="1"/>
      <x v="4"/>
      <x v="5"/>
      <x v="3"/>
      <x v="7264"/>
      <x v="702"/>
      <x v="3"/>
      <x/>
    </i>
    <i r="1">
      <x v="7206"/>
      <x v="7266"/>
      <x v="7232"/>
      <x v="92"/>
      <x/>
      <x v="1"/>
      <x v="4"/>
      <x v="5"/>
      <x v="6"/>
      <x v="7265"/>
      <x v="905"/>
      <x v="3"/>
      <x v="5"/>
    </i>
    <i r="1">
      <x v="7207"/>
      <x v="7267"/>
      <x v="7233"/>
      <x v="4"/>
      <x v="1"/>
      <x v="1"/>
      <x v="4"/>
      <x v="5"/>
      <x v="3"/>
      <x v="7266"/>
      <x v="2945"/>
      <x v="3"/>
      <x/>
    </i>
    <i r="1">
      <x v="7208"/>
      <x v="7268"/>
      <x v="7234"/>
      <x v="87"/>
      <x/>
      <x v="1"/>
      <x v="4"/>
      <x v="5"/>
      <x v="6"/>
      <x v="7267"/>
      <x v="7445"/>
      <x v="3"/>
      <x v="5"/>
    </i>
    <i r="1">
      <x v="7209"/>
      <x v="7269"/>
      <x v="7235"/>
      <x v="5"/>
      <x v="1"/>
      <x v="1"/>
      <x v="4"/>
      <x v="5"/>
      <x v="3"/>
      <x v="7268"/>
      <x v="478"/>
      <x v="3"/>
      <x/>
    </i>
    <i r="1">
      <x v="7210"/>
      <x v="7270"/>
      <x v="7236"/>
      <x v="79"/>
      <x/>
      <x v="1"/>
      <x v="4"/>
      <x v="5"/>
      <x v="6"/>
      <x v="7269"/>
      <x v="6578"/>
      <x v="3"/>
      <x v="5"/>
    </i>
    <i r="1">
      <x v="7211"/>
      <x v="7271"/>
      <x v="7237"/>
      <x v="5"/>
      <x v="1"/>
      <x v="1"/>
      <x v="4"/>
      <x v="5"/>
      <x v="3"/>
      <x v="7270"/>
      <x v="198"/>
      <x v="3"/>
      <x/>
    </i>
    <i r="1">
      <x v="7212"/>
      <x v="7272"/>
      <x v="7238"/>
      <x v="5"/>
      <x v="1"/>
      <x v="1"/>
      <x v="4"/>
      <x v="5"/>
      <x v="3"/>
      <x v="7271"/>
      <x v="708"/>
      <x v="3"/>
      <x/>
    </i>
    <i r="1">
      <x v="7213"/>
      <x v="7273"/>
      <x v="7239"/>
      <x v="5"/>
      <x v="1"/>
      <x v="1"/>
      <x v="4"/>
      <x v="5"/>
      <x v="3"/>
      <x v="7272"/>
      <x v="585"/>
      <x v="3"/>
      <x/>
    </i>
    <i r="1">
      <x v="7214"/>
      <x v="7274"/>
      <x v="7240"/>
      <x v="79"/>
      <x/>
      <x v="1"/>
      <x v="4"/>
      <x v="5"/>
      <x v="6"/>
      <x v="7273"/>
      <x v="363"/>
      <x v="3"/>
      <x v="5"/>
    </i>
    <i r="1">
      <x v="7215"/>
      <x v="7275"/>
      <x v="7241"/>
      <x v="79"/>
      <x/>
      <x v="1"/>
      <x v="4"/>
      <x v="5"/>
      <x v="6"/>
      <x v="7274"/>
      <x v="2375"/>
      <x v="3"/>
      <x v="5"/>
    </i>
    <i r="1">
      <x v="7216"/>
      <x v="7276"/>
      <x v="7242"/>
      <x v="77"/>
      <x/>
      <x v="1"/>
      <x v="4"/>
      <x v="5"/>
      <x v="6"/>
      <x v="7275"/>
      <x v="1154"/>
      <x v="3"/>
      <x v="5"/>
    </i>
    <i r="1">
      <x v="7217"/>
      <x v="7277"/>
      <x v="7243"/>
      <x v="5"/>
      <x v="1"/>
      <x v="1"/>
      <x v="4"/>
      <x v="5"/>
      <x v="3"/>
      <x v="7276"/>
      <x v="7444"/>
      <x v="3"/>
      <x/>
    </i>
    <i r="1">
      <x v="7218"/>
      <x v="7278"/>
      <x v="7244"/>
      <x v="82"/>
      <x/>
      <x v="1"/>
      <x v="4"/>
      <x v="5"/>
      <x v="6"/>
      <x v="7277"/>
      <x v="3084"/>
      <x v="3"/>
      <x v="5"/>
    </i>
    <i r="1">
      <x v="7219"/>
      <x v="7279"/>
      <x v="7245"/>
      <x v="5"/>
      <x v="1"/>
      <x v="1"/>
      <x v="4"/>
      <x v="5"/>
      <x v="3"/>
      <x v="7278"/>
      <x v="1044"/>
      <x v="3"/>
      <x/>
    </i>
    <i r="1">
      <x v="7220"/>
      <x v="7280"/>
      <x v="7246"/>
      <x v="5"/>
      <x v="1"/>
      <x v="1"/>
      <x v="4"/>
      <x v="5"/>
      <x v="3"/>
      <x v="7279"/>
      <x v="2748"/>
      <x v="3"/>
      <x/>
    </i>
    <i r="1">
      <x v="7221"/>
      <x v="7281"/>
      <x v="7247"/>
      <x v="5"/>
      <x v="1"/>
      <x v="1"/>
      <x v="4"/>
      <x v="5"/>
      <x v="3"/>
      <x v="7280"/>
      <x v="1443"/>
      <x v="3"/>
      <x/>
    </i>
    <i r="1">
      <x v="7222"/>
      <x v="7282"/>
      <x v="7248"/>
      <x v="5"/>
      <x v="1"/>
      <x v="1"/>
      <x v="4"/>
      <x v="5"/>
      <x v="3"/>
      <x v="7281"/>
      <x v="2621"/>
      <x v="3"/>
      <x/>
    </i>
    <i r="1">
      <x v="7223"/>
      <x v="7283"/>
      <x v="7249"/>
      <x v="5"/>
      <x v="1"/>
      <x v="1"/>
      <x v="4"/>
      <x v="5"/>
      <x v="3"/>
      <x v="7282"/>
      <x v="764"/>
      <x v="3"/>
      <x/>
    </i>
    <i r="1">
      <x v="7224"/>
      <x v="7284"/>
      <x v="7250"/>
      <x/>
      <x/>
      <x v="1"/>
      <x v="4"/>
      <x v="5"/>
      <x v="6"/>
      <x v="7283"/>
      <x v="3429"/>
      <x v="3"/>
      <x/>
    </i>
    <i r="1">
      <x v="7226"/>
      <x v="7286"/>
      <x v="346"/>
      <x v="82"/>
      <x/>
      <x v="1"/>
      <x v="4"/>
      <x v="5"/>
      <x v="6"/>
      <x v="7285"/>
      <x v="3136"/>
      <x v="3"/>
      <x v="5"/>
    </i>
    <i r="1">
      <x v="7228"/>
      <x v="7288"/>
      <x v="7253"/>
      <x/>
      <x/>
      <x v="1"/>
      <x v="4"/>
      <x v="5"/>
      <x v="6"/>
      <x v="7287"/>
      <x v="7909"/>
      <x v="3"/>
      <x/>
    </i>
    <i r="1">
      <x v="7229"/>
      <x v="7289"/>
      <x v="7254"/>
      <x v="5"/>
      <x v="1"/>
      <x v="1"/>
      <x v="3"/>
      <x v="5"/>
      <x v="3"/>
      <x v="7288"/>
      <x v="7910"/>
      <x v="3"/>
      <x/>
    </i>
    <i r="1">
      <x v="7230"/>
      <x v="7290"/>
      <x v="7255"/>
      <x/>
      <x/>
      <x v="1"/>
      <x v="4"/>
      <x v="5"/>
      <x v="6"/>
      <x v="7289"/>
      <x v="7911"/>
      <x v="3"/>
      <x/>
    </i>
    <i r="1">
      <x v="7231"/>
      <x v="7291"/>
      <x v="7256"/>
      <x/>
      <x/>
      <x v="1"/>
      <x v="4"/>
      <x v="5"/>
      <x v="6"/>
      <x v="7290"/>
      <x v="7597"/>
      <x v="3"/>
      <x/>
    </i>
    <i r="1">
      <x v="7232"/>
      <x v="7292"/>
      <x v="7257"/>
      <x v="6"/>
      <x v="1"/>
      <x v="1"/>
      <x v="5"/>
      <x v="3"/>
      <x v="3"/>
      <x v="7291"/>
      <x v="433"/>
      <x v="3"/>
      <x/>
    </i>
    <i r="1">
      <x v="7233"/>
      <x v="7293"/>
      <x v="2872"/>
      <x v="5"/>
      <x v="1"/>
      <x v="1"/>
      <x/>
      <x v="3"/>
      <x v="3"/>
      <x v="7292"/>
      <x v="1050"/>
      <x v="3"/>
      <x/>
    </i>
    <i r="1">
      <x v="7234"/>
      <x v="7294"/>
      <x v="7258"/>
      <x v="6"/>
      <x v="1"/>
      <x v="1"/>
      <x v="4"/>
      <x v="5"/>
      <x v="3"/>
      <x v="7293"/>
      <x v="4692"/>
      <x v="3"/>
      <x/>
    </i>
    <i r="1">
      <x v="7235"/>
      <x v="7295"/>
      <x v="7259"/>
      <x/>
      <x v="1"/>
      <x v="1"/>
      <x v="5"/>
      <x v="3"/>
      <x v="3"/>
      <x v="7294"/>
      <x v="7917"/>
      <x v="3"/>
      <x/>
    </i>
    <i r="1">
      <x v="7236"/>
      <x v="7296"/>
      <x v="7260"/>
      <x v="5"/>
      <x/>
      <x v="1"/>
      <x v="4"/>
      <x v="5"/>
      <x v="6"/>
      <x v="7295"/>
      <x v="7918"/>
      <x v="3"/>
      <x/>
    </i>
    <i r="1">
      <x v="7237"/>
      <x v="7297"/>
      <x v="7261"/>
      <x v="68"/>
      <x/>
      <x v="1"/>
      <x v="6"/>
      <x v="2"/>
      <x v="8"/>
      <x v="7296"/>
      <x v="7919"/>
      <x v="3"/>
      <x v="4"/>
    </i>
    <i r="1">
      <x v="7238"/>
      <x v="7298"/>
      <x v="7262"/>
      <x v="5"/>
      <x v="1"/>
      <x v="1"/>
      <x v="6"/>
      <x v="2"/>
      <x v="5"/>
      <x v="7297"/>
      <x v="3484"/>
      <x v="3"/>
      <x/>
    </i>
    <i r="1">
      <x v="7241"/>
      <x v="7301"/>
      <x v="7265"/>
      <x v="31"/>
      <x v="1"/>
      <x/>
      <x v="8"/>
      <x v="5"/>
      <x v="2"/>
      <x v="7300"/>
      <x v="2724"/>
      <x v="3"/>
      <x v="2"/>
    </i>
    <i r="1">
      <x v="7242"/>
      <x v="7302"/>
      <x v="7266"/>
      <x v="87"/>
      <x v="1"/>
      <x v="1"/>
      <x v="4"/>
      <x v="5"/>
      <x v="3"/>
      <x v="7301"/>
      <x v="6677"/>
      <x v="3"/>
      <x v="5"/>
    </i>
    <i r="1">
      <x v="7247"/>
      <x v="7307"/>
      <x v="7271"/>
      <x v="93"/>
      <x/>
      <x v="1"/>
      <x v="4"/>
      <x v="5"/>
      <x v="6"/>
      <x v="7306"/>
      <x v="4626"/>
      <x v="3"/>
      <x v="5"/>
    </i>
    <i r="1">
      <x v="7248"/>
      <x v="7308"/>
      <x v="7272"/>
      <x v="5"/>
      <x/>
      <x v="1"/>
      <x v="4"/>
      <x v="5"/>
      <x v="6"/>
      <x v="7307"/>
      <x v="1706"/>
      <x v="3"/>
      <x/>
    </i>
    <i r="1">
      <x v="7250"/>
      <x v="7310"/>
      <x v="7273"/>
      <x v="5"/>
      <x/>
      <x v="1"/>
      <x v="4"/>
      <x v="5"/>
      <x v="6"/>
      <x v="7309"/>
      <x v="2879"/>
      <x v="3"/>
      <x/>
    </i>
    <i r="1">
      <x v="7251"/>
      <x v="7311"/>
      <x v="7274"/>
      <x v="87"/>
      <x v="1"/>
      <x v="1"/>
      <x v="8"/>
      <x v="5"/>
      <x v="2"/>
      <x v="7310"/>
      <x v="723"/>
      <x v="3"/>
      <x v="5"/>
    </i>
    <i r="1">
      <x v="7253"/>
      <x v="7313"/>
      <x v="7276"/>
      <x v="5"/>
      <x/>
      <x v="1"/>
      <x v="4"/>
      <x v="5"/>
      <x v="6"/>
      <x v="7312"/>
      <x v="2995"/>
      <x v="3"/>
      <x/>
    </i>
    <i r="1">
      <x v="7255"/>
      <x v="7315"/>
      <x v="7278"/>
      <x v="5"/>
      <x/>
      <x v="1"/>
      <x v="4"/>
      <x v="5"/>
      <x v="6"/>
      <x v="7314"/>
      <x v="2382"/>
      <x v="3"/>
      <x/>
    </i>
    <i r="1">
      <x v="7256"/>
      <x v="7316"/>
      <x v="7279"/>
      <x v="5"/>
      <x/>
      <x v="1"/>
      <x v="4"/>
      <x v="5"/>
      <x v="6"/>
      <x v="7315"/>
      <x v="1285"/>
      <x v="3"/>
      <x/>
    </i>
    <i r="1">
      <x v="7257"/>
      <x v="7317"/>
      <x v="7280"/>
      <x v="5"/>
      <x/>
      <x v="1"/>
      <x v="4"/>
      <x v="5"/>
      <x v="6"/>
      <x v="7316"/>
      <x v="5113"/>
      <x v="3"/>
      <x/>
    </i>
    <i r="1">
      <x v="7258"/>
      <x v="7318"/>
      <x v="7281"/>
      <x v="87"/>
      <x v="1"/>
      <x v="1"/>
      <x v="4"/>
      <x v="5"/>
      <x v="3"/>
      <x v="7317"/>
      <x v="5113"/>
      <x v="3"/>
      <x v="5"/>
    </i>
    <i r="1">
      <x v="7259"/>
      <x v="7319"/>
      <x v="7282"/>
      <x v="5"/>
      <x/>
      <x v="1"/>
      <x v="4"/>
      <x v="5"/>
      <x v="6"/>
      <x v="7318"/>
      <x v="3046"/>
      <x v="3"/>
      <x/>
    </i>
    <i r="1">
      <x v="7260"/>
      <x v="7320"/>
      <x v="7283"/>
      <x v="5"/>
      <x/>
      <x v="1"/>
      <x v="4"/>
      <x v="5"/>
      <x v="6"/>
      <x v="7319"/>
      <x v="6643"/>
      <x v="3"/>
      <x/>
    </i>
    <i r="1">
      <x v="7261"/>
      <x v="7321"/>
      <x v="7284"/>
      <x v="87"/>
      <x v="1"/>
      <x v="1"/>
      <x v="4"/>
      <x v="5"/>
      <x v="3"/>
      <x v="7320"/>
      <x v="7048"/>
      <x v="3"/>
      <x v="5"/>
    </i>
    <i r="1">
      <x v="7262"/>
      <x v="7322"/>
      <x v="7285"/>
      <x v="5"/>
      <x/>
      <x v="1"/>
      <x v="4"/>
      <x v="5"/>
      <x v="6"/>
      <x v="7321"/>
      <x v="7048"/>
      <x v="3"/>
      <x/>
    </i>
    <i r="1">
      <x v="7263"/>
      <x v="7323"/>
      <x v="7286"/>
      <x v="5"/>
      <x/>
      <x v="1"/>
      <x v="4"/>
      <x v="5"/>
      <x v="6"/>
      <x v="7322"/>
      <x v="3114"/>
      <x v="3"/>
      <x/>
    </i>
    <i r="1">
      <x v="7264"/>
      <x v="7324"/>
      <x v="7287"/>
      <x v="4"/>
      <x v="1"/>
      <x v="1"/>
      <x v="4"/>
      <x v="5"/>
      <x v="3"/>
      <x v="7323"/>
      <x v="385"/>
      <x v="3"/>
      <x/>
    </i>
    <i r="1">
      <x v="7266"/>
      <x v="7326"/>
      <x v="7289"/>
      <x v="5"/>
      <x v="1"/>
      <x v="1"/>
      <x v="8"/>
      <x v="5"/>
      <x v="2"/>
      <x v="7325"/>
      <x v="7508"/>
      <x v="3"/>
      <x/>
    </i>
    <i r="1">
      <x v="7268"/>
      <x v="7328"/>
      <x v="7291"/>
      <x v="87"/>
      <x v="1"/>
      <x v="1"/>
      <x v="8"/>
      <x v="5"/>
      <x v="2"/>
      <x v="7327"/>
      <x v="7921"/>
      <x v="3"/>
      <x v="5"/>
    </i>
    <i r="1">
      <x v="7269"/>
      <x v="7329"/>
      <x v="7292"/>
      <x v="5"/>
      <x v="1"/>
      <x v="1"/>
      <x v="8"/>
      <x v="5"/>
      <x v="2"/>
      <x v="7328"/>
      <x v="1315"/>
      <x v="3"/>
      <x/>
    </i>
    <i r="1">
      <x v="7270"/>
      <x v="7330"/>
      <x v="7293"/>
      <x v="2"/>
      <x v="1"/>
      <x v="1"/>
      <x v="8"/>
      <x v="5"/>
      <x v="2"/>
      <x v="7329"/>
      <x v="2647"/>
      <x v="3"/>
      <x v="4"/>
    </i>
    <i r="1">
      <x v="7273"/>
      <x v="7333"/>
      <x v="7295"/>
      <x v="54"/>
      <x v="1"/>
      <x v="1"/>
      <x v="8"/>
      <x v="5"/>
      <x v="2"/>
      <x v="7332"/>
      <x v="1260"/>
      <x v="3"/>
      <x v="4"/>
    </i>
    <i r="1">
      <x v="7274"/>
      <x v="7334"/>
      <x v="2739"/>
      <x v="5"/>
      <x v="1"/>
      <x v="1"/>
      <x v="10"/>
      <x v="4"/>
      <x v="7"/>
      <x v="7333"/>
      <x v="4329"/>
      <x v="3"/>
      <x/>
    </i>
    <i r="1">
      <x v="7275"/>
      <x v="7335"/>
      <x v="7296"/>
      <x v="18"/>
      <x v="1"/>
      <x/>
      <x v="6"/>
      <x v="2"/>
      <x v="5"/>
      <x v="7334"/>
      <x v="7922"/>
      <x v="3"/>
      <x v="2"/>
    </i>
    <i r="1">
      <x v="7277"/>
      <x v="7337"/>
      <x v="7297"/>
      <x v="55"/>
      <x/>
      <x v="1"/>
      <x v="6"/>
      <x v="2"/>
      <x v="8"/>
      <x v="7336"/>
      <x v="6040"/>
      <x v="3"/>
      <x v="4"/>
    </i>
    <i r="1">
      <x v="7279"/>
      <x v="7338"/>
      <x v="3970"/>
      <x v="3"/>
      <x v="1"/>
      <x v="1"/>
      <x v="6"/>
      <x v="2"/>
      <x v="5"/>
      <x v="7338"/>
      <x v="2264"/>
      <x v="3"/>
      <x/>
    </i>
    <i r="1">
      <x v="7281"/>
      <x v="7340"/>
      <x v="7300"/>
      <x v="3"/>
      <x v="1"/>
      <x v="1"/>
      <x v="4"/>
      <x v="5"/>
      <x v="3"/>
      <x v="7340"/>
      <x v="215"/>
      <x v="3"/>
      <x/>
    </i>
    <i r="1">
      <x v="7282"/>
      <x v="7341"/>
      <x v="7301"/>
      <x v="5"/>
      <x v="1"/>
      <x v="1"/>
      <x v="3"/>
      <x v="5"/>
      <x v="3"/>
      <x v="7341"/>
      <x v="216"/>
      <x v="3"/>
      <x/>
    </i>
    <i r="1">
      <x v="7283"/>
      <x v="7342"/>
      <x v="7302"/>
      <x v="5"/>
      <x v="1"/>
      <x v="1"/>
      <x v="5"/>
      <x v="3"/>
      <x v="3"/>
      <x v="7342"/>
      <x v="2814"/>
      <x v="3"/>
      <x/>
    </i>
    <i r="1">
      <x v="7285"/>
      <x v="7344"/>
      <x v="7304"/>
      <x v="87"/>
      <x v="1"/>
      <x v="1"/>
      <x v="8"/>
      <x v="5"/>
      <x v="2"/>
      <x v="7344"/>
      <x v="2510"/>
      <x v="3"/>
      <x v="5"/>
    </i>
    <i r="1">
      <x v="7286"/>
      <x v="7345"/>
      <x v="7305"/>
      <x v="81"/>
      <x v="1"/>
      <x v="1"/>
      <x v="4"/>
      <x v="5"/>
      <x v="3"/>
      <x v="7345"/>
      <x v="2859"/>
      <x v="3"/>
      <x v="5"/>
    </i>
    <i r="1">
      <x v="7287"/>
      <x v="7346"/>
      <x v="7306"/>
      <x v="5"/>
      <x v="1"/>
      <x v="1"/>
      <x v="4"/>
      <x v="5"/>
      <x v="3"/>
      <x v="7346"/>
      <x v="1711"/>
      <x v="3"/>
      <x/>
    </i>
    <i r="1">
      <x v="7288"/>
      <x v="7347"/>
      <x v="7307"/>
      <x v="93"/>
      <x v="1"/>
      <x v="1"/>
      <x v="4"/>
      <x v="5"/>
      <x v="3"/>
      <x v="7347"/>
      <x v="7923"/>
      <x v="3"/>
      <x v="5"/>
    </i>
    <i r="1">
      <x v="7289"/>
      <x v="7348"/>
      <x v="7308"/>
      <x v="83"/>
      <x v="1"/>
      <x v="1"/>
      <x v="8"/>
      <x v="5"/>
      <x v="2"/>
      <x v="7348"/>
      <x v="7793"/>
      <x v="3"/>
      <x v="5"/>
    </i>
    <i r="1">
      <x v="7291"/>
      <x v="7350"/>
      <x v="7310"/>
      <x v="35"/>
      <x/>
      <x/>
      <x v="10"/>
      <x v="4"/>
      <x v="7"/>
      <x v="7350"/>
      <x v="2097"/>
      <x v="3"/>
      <x v="1"/>
    </i>
    <i r="1">
      <x v="7292"/>
      <x v="7351"/>
      <x v="7311"/>
      <x v="5"/>
      <x/>
      <x v="1"/>
      <x v="8"/>
      <x v="5"/>
      <x v="4"/>
      <x v="7351"/>
      <x v="2453"/>
      <x v="3"/>
      <x/>
    </i>
    <i r="1">
      <x v="7293"/>
      <x v="7352"/>
      <x v="7312"/>
      <x v="5"/>
      <x v="1"/>
      <x v="1"/>
      <x v="10"/>
      <x v="4"/>
      <x v="7"/>
      <x v="7352"/>
      <x v="4446"/>
      <x v="3"/>
      <x/>
    </i>
    <i r="1">
      <x v="7295"/>
      <x v="7354"/>
      <x v="5002"/>
      <x v="87"/>
      <x v="1"/>
      <x v="1"/>
      <x v="6"/>
      <x v="2"/>
      <x v="5"/>
      <x v="7354"/>
      <x v="7924"/>
      <x v="3"/>
      <x v="5"/>
    </i>
    <i r="1">
      <x v="7297"/>
      <x v="7356"/>
      <x v="7315"/>
      <x v="5"/>
      <x v="1"/>
      <x v="1"/>
      <x v="4"/>
      <x v="5"/>
      <x v="3"/>
      <x v="7356"/>
      <x v="1664"/>
      <x v="3"/>
      <x/>
    </i>
    <i r="1">
      <x v="7299"/>
      <x v="7358"/>
      <x v="7317"/>
      <x v="42"/>
      <x v="1"/>
      <x/>
      <x v="6"/>
      <x v="2"/>
      <x v="5"/>
      <x v="7358"/>
      <x v="7925"/>
      <x v="3"/>
      <x v="1"/>
    </i>
    <i r="1">
      <x v="7300"/>
      <x v="7359"/>
      <x v="7318"/>
      <x v="5"/>
      <x v="1"/>
      <x v="1"/>
      <x v="4"/>
      <x v="5"/>
      <x v="3"/>
      <x v="7359"/>
      <x v="448"/>
      <x v="3"/>
      <x/>
    </i>
    <i r="1">
      <x v="7301"/>
      <x v="7360"/>
      <x v="7319"/>
      <x v="5"/>
      <x v="1"/>
      <x v="1"/>
      <x v="4"/>
      <x v="5"/>
      <x v="3"/>
      <x v="7360"/>
      <x v="628"/>
      <x v="3"/>
      <x/>
    </i>
    <i r="1">
      <x v="7302"/>
      <x v="7361"/>
      <x v="3996"/>
      <x v="5"/>
      <x v="1"/>
      <x v="1"/>
      <x v="6"/>
      <x v="2"/>
      <x v="5"/>
      <x v="7361"/>
      <x v="2671"/>
      <x v="3"/>
      <x/>
    </i>
    <i r="1">
      <x v="7303"/>
      <x v="7362"/>
      <x v="7320"/>
      <x v="81"/>
      <x v="1"/>
      <x v="1"/>
      <x v="4"/>
      <x v="5"/>
      <x v="3"/>
      <x v="7362"/>
      <x v="7142"/>
      <x v="3"/>
      <x v="5"/>
    </i>
    <i r="1">
      <x v="7304"/>
      <x v="7363"/>
      <x v="7321"/>
      <x v="21"/>
      <x/>
      <x/>
      <x v="6"/>
      <x v="2"/>
      <x v="8"/>
      <x v="7363"/>
      <x v="7926"/>
      <x v="3"/>
      <x v="2"/>
    </i>
    <i r="1">
      <x v="7305"/>
      <x v="7364"/>
      <x v="7322"/>
      <x v="63"/>
      <x/>
      <x v="1"/>
      <x v="6"/>
      <x v="2"/>
      <x v="8"/>
      <x v="7364"/>
      <x v="5339"/>
      <x v="3"/>
      <x v="4"/>
    </i>
    <i r="1">
      <x v="7307"/>
      <x v="7366"/>
      <x v="7324"/>
      <x v="79"/>
      <x v="1"/>
      <x v="1"/>
      <x v="8"/>
      <x v="5"/>
      <x v="2"/>
      <x v="7366"/>
      <x v="1601"/>
      <x v="3"/>
      <x v="5"/>
    </i>
    <i r="1">
      <x v="7308"/>
      <x v="7367"/>
      <x v="7325"/>
      <x v="82"/>
      <x/>
      <x v="1"/>
      <x v="6"/>
      <x v="2"/>
      <x v="8"/>
      <x v="7367"/>
      <x v="7927"/>
      <x v="3"/>
      <x v="5"/>
    </i>
    <i r="1">
      <x v="7309"/>
      <x v="7368"/>
      <x v="7326"/>
      <x v="15"/>
      <x v="1"/>
      <x/>
      <x v="8"/>
      <x v="5"/>
      <x v="2"/>
      <x v="7368"/>
      <x v="898"/>
      <x v="3"/>
      <x v="2"/>
    </i>
    <i r="1">
      <x v="7310"/>
      <x v="7369"/>
      <x v="7327"/>
      <x v="87"/>
      <x v="1"/>
      <x v="1"/>
      <x v="6"/>
      <x v="2"/>
      <x v="5"/>
      <x v="7369"/>
      <x v="5073"/>
      <x v="3"/>
      <x v="5"/>
    </i>
    <i r="1">
      <x v="7312"/>
      <x v="7371"/>
      <x v="7329"/>
      <x v="37"/>
      <x v="1"/>
      <x/>
      <x v="10"/>
      <x v="4"/>
      <x v="7"/>
      <x v="7371"/>
      <x v="7081"/>
      <x v="3"/>
      <x v="1"/>
    </i>
    <i r="1">
      <x v="7313"/>
      <x v="7372"/>
      <x v="7330"/>
      <x v="5"/>
      <x v="1"/>
      <x v="1"/>
      <x v="6"/>
      <x v="2"/>
      <x v="5"/>
      <x v="7372"/>
      <x v="1176"/>
      <x v="3"/>
      <x/>
    </i>
    <i r="1">
      <x v="7315"/>
      <x v="7374"/>
      <x v="7332"/>
      <x v="81"/>
      <x v="1"/>
      <x v="1"/>
      <x v="6"/>
      <x v="2"/>
      <x v="5"/>
      <x v="7374"/>
      <x v="7929"/>
      <x v="3"/>
      <x v="5"/>
    </i>
    <i r="1">
      <x v="7317"/>
      <x v="7376"/>
      <x v="7334"/>
      <x v="87"/>
      <x v="1"/>
      <x v="1"/>
      <x v="4"/>
      <x v="5"/>
      <x v="3"/>
      <x v="7376"/>
      <x v="2272"/>
      <x v="3"/>
      <x v="5"/>
    </i>
    <i r="1">
      <x v="7318"/>
      <x v="7377"/>
      <x v="7335"/>
      <x v="5"/>
      <x v="1"/>
      <x v="1"/>
      <x v="8"/>
      <x v="5"/>
      <x v="2"/>
      <x v="7377"/>
      <x v="1719"/>
      <x v="3"/>
      <x/>
    </i>
    <i r="1">
      <x v="7319"/>
      <x v="7378"/>
      <x v="6883"/>
      <x v="33"/>
      <x/>
      <x/>
      <x v="6"/>
      <x v="2"/>
      <x v="8"/>
      <x v="7378"/>
      <x v="7930"/>
      <x v="3"/>
      <x v="2"/>
    </i>
    <i r="1">
      <x v="7322"/>
      <x v="7381"/>
      <x v="7338"/>
      <x v="44"/>
      <x v="1"/>
      <x/>
      <x v="8"/>
      <x v="5"/>
      <x v="2"/>
      <x v="7381"/>
      <x v="7873"/>
      <x v="3"/>
      <x v="1"/>
    </i>
    <i r="1">
      <x v="7323"/>
      <x v="7382"/>
      <x v="7339"/>
      <x v="5"/>
      <x v="1"/>
      <x v="1"/>
      <x v="8"/>
      <x v="5"/>
      <x v="2"/>
      <x v="7382"/>
      <x v="1068"/>
      <x v="3"/>
      <x/>
    </i>
    <i r="1">
      <x v="7328"/>
      <x v="7387"/>
      <x v="7344"/>
      <x v="5"/>
      <x v="1"/>
      <x v="1"/>
      <x v="8"/>
      <x v="5"/>
      <x v="2"/>
      <x v="7387"/>
      <x v="1969"/>
      <x v="3"/>
      <x/>
    </i>
    <i r="1">
      <x v="7331"/>
      <x v="7390"/>
      <x v="7347"/>
      <x v="5"/>
      <x v="1"/>
      <x v="1"/>
      <x v="10"/>
      <x v="4"/>
      <x v="7"/>
      <x v="7390"/>
      <x v="2311"/>
      <x v="3"/>
      <x/>
    </i>
    <i r="1">
      <x v="7332"/>
      <x v="7391"/>
      <x v="7348"/>
      <x v="85"/>
      <x v="1"/>
      <x v="1"/>
      <x v="6"/>
      <x v="2"/>
      <x v="5"/>
      <x v="7391"/>
      <x v="7931"/>
      <x v="3"/>
      <x v="5"/>
    </i>
    <i r="1">
      <x v="7333"/>
      <x v="7392"/>
      <x v="7349"/>
      <x v="90"/>
      <x v="1"/>
      <x v="1"/>
      <x v="6"/>
      <x v="2"/>
      <x v="5"/>
      <x v="7392"/>
      <x v="4918"/>
      <x v="3"/>
      <x v="5"/>
    </i>
    <i r="1">
      <x v="7335"/>
      <x v="7394"/>
      <x v="7351"/>
      <x v="5"/>
      <x v="1"/>
      <x v="1"/>
      <x v="8"/>
      <x v="5"/>
      <x v="2"/>
      <x v="7394"/>
      <x v="1155"/>
      <x v="3"/>
      <x/>
    </i>
    <i r="1">
      <x v="7336"/>
      <x v="7395"/>
      <x v="7352"/>
      <x v="5"/>
      <x v="1"/>
      <x v="1"/>
      <x v="6"/>
      <x v="2"/>
      <x v="5"/>
      <x v="7395"/>
      <x v="2795"/>
      <x v="3"/>
      <x/>
    </i>
    <i r="1">
      <x v="7340"/>
      <x v="7399"/>
      <x v="7355"/>
      <x v="55"/>
      <x/>
      <x v="1"/>
      <x v="8"/>
      <x v="5"/>
      <x v="4"/>
      <x v="7399"/>
      <x v="2342"/>
      <x v="3"/>
      <x v="4"/>
    </i>
    <i r="1">
      <x v="7341"/>
      <x v="7400"/>
      <x v="7356"/>
      <x v="5"/>
      <x v="1"/>
      <x v="1"/>
      <x v="8"/>
      <x v="5"/>
      <x v="2"/>
      <x v="7400"/>
      <x v="450"/>
      <x v="3"/>
      <x/>
    </i>
    <i r="1">
      <x v="7342"/>
      <x v="7401"/>
      <x v="7357"/>
      <x v="63"/>
      <x v="1"/>
      <x v="1"/>
      <x v="6"/>
      <x v="2"/>
      <x v="5"/>
      <x v="7401"/>
      <x v="7932"/>
      <x v="3"/>
      <x v="4"/>
    </i>
    <i r="1">
      <x v="7344"/>
      <x v="7403"/>
      <x v="7359"/>
      <x v="90"/>
      <x v="1"/>
      <x v="1"/>
      <x v="3"/>
      <x v="5"/>
      <x v="3"/>
      <x v="7403"/>
      <x v="5431"/>
      <x v="3"/>
      <x v="5"/>
    </i>
    <i r="1">
      <x v="7345"/>
      <x v="7404"/>
      <x v="7360"/>
      <x v="11"/>
      <x/>
      <x/>
      <x v="2"/>
      <x v="5"/>
      <x v="9"/>
      <x v="7404"/>
      <x v="7775"/>
      <x v="3"/>
      <x v="2"/>
    </i>
    <i r="1">
      <x v="7346"/>
      <x v="7405"/>
      <x v="7361"/>
      <x v="77"/>
      <x/>
      <x v="1"/>
      <x v="4"/>
      <x v="5"/>
      <x v="6"/>
      <x v="7405"/>
      <x v="3462"/>
      <x v="3"/>
      <x v="5"/>
    </i>
    <i r="1">
      <x v="7347"/>
      <x v="7406"/>
      <x v="7362"/>
      <x v="3"/>
      <x v="1"/>
      <x v="1"/>
      <x v="8"/>
      <x v="5"/>
      <x v="2"/>
      <x v="7406"/>
      <x v="3935"/>
      <x v="3"/>
      <x/>
    </i>
    <i r="1">
      <x v="7348"/>
      <x v="7407"/>
      <x v="7363"/>
      <x v="3"/>
      <x v="1"/>
      <x v="1"/>
      <x v="8"/>
      <x v="5"/>
      <x v="2"/>
      <x v="7407"/>
      <x v="4928"/>
      <x v="3"/>
      <x/>
    </i>
    <i r="1">
      <x v="7349"/>
      <x v="7408"/>
      <x v="7364"/>
      <x v="3"/>
      <x v="1"/>
      <x v="1"/>
      <x v="8"/>
      <x v="5"/>
      <x v="2"/>
      <x v="7408"/>
      <x v="2348"/>
      <x v="3"/>
      <x/>
    </i>
    <i r="1">
      <x v="7350"/>
      <x v="7409"/>
      <x v="7365"/>
      <x v="5"/>
      <x v="1"/>
      <x v="1"/>
      <x v="8"/>
      <x v="5"/>
      <x v="2"/>
      <x v="7409"/>
      <x v="1417"/>
      <x v="3"/>
      <x/>
    </i>
    <i r="1">
      <x v="7351"/>
      <x v="7410"/>
      <x v="7366"/>
      <x v="3"/>
      <x v="1"/>
      <x v="1"/>
      <x v="8"/>
      <x v="5"/>
      <x v="2"/>
      <x v="7410"/>
      <x v="4227"/>
      <x v="3"/>
      <x/>
    </i>
    <i r="1">
      <x v="7355"/>
      <x v="7414"/>
      <x v="7370"/>
      <x v="1"/>
      <x/>
      <x v="1"/>
      <x v="2"/>
      <x v="5"/>
      <x v="9"/>
      <x v="7414"/>
      <x v="4796"/>
      <x v="3"/>
      <x/>
    </i>
    <i r="1">
      <x v="7357"/>
      <x v="7417"/>
      <x v="7372"/>
      <x v="5"/>
      <x/>
      <x v="1"/>
      <x v="8"/>
      <x v="5"/>
      <x v="4"/>
      <x v="7417"/>
      <x v="1334"/>
      <x v="3"/>
      <x/>
    </i>
    <i r="1">
      <x v="7358"/>
      <x v="7418"/>
      <x v="7373"/>
      <x v="37"/>
      <x v="1"/>
      <x/>
      <x v="2"/>
      <x v="5"/>
      <x v="3"/>
      <x v="7418"/>
      <x v="7803"/>
      <x v="3"/>
      <x v="1"/>
    </i>
    <i r="1">
      <x v="7527"/>
      <x v="7460"/>
      <x v="7545"/>
      <x v="5"/>
      <x v="1"/>
      <x v="1"/>
      <x v="8"/>
      <x v="4"/>
      <x v="2"/>
      <x v="7460"/>
      <x v="1901"/>
      <x v="3"/>
      <x/>
    </i>
    <i r="1">
      <x v="7528"/>
      <x v="7461"/>
      <x v="7546"/>
      <x v="3"/>
      <x v="1"/>
      <x v="1"/>
      <x v="8"/>
      <x v="4"/>
      <x v="2"/>
      <x v="7461"/>
      <x v="106"/>
      <x v="3"/>
      <x/>
    </i>
    <i r="1">
      <x v="7529"/>
      <x v="7462"/>
      <x v="7547"/>
      <x v="87"/>
      <x v="1"/>
      <x v="1"/>
      <x v="5"/>
      <x v="3"/>
      <x v="3"/>
      <x v="7462"/>
      <x v="3324"/>
      <x v="3"/>
      <x v="5"/>
    </i>
    <i r="1">
      <x v="7530"/>
      <x v="7463"/>
      <x v="7548"/>
      <x v="81"/>
      <x v="1"/>
      <x v="1"/>
      <x v="3"/>
      <x v="5"/>
      <x v="3"/>
      <x v="7463"/>
      <x v="3082"/>
      <x v="3"/>
      <x v="5"/>
    </i>
    <i r="1">
      <x v="7531"/>
      <x v="7464"/>
      <x v="7549"/>
      <x v="82"/>
      <x/>
      <x v="1"/>
      <x v="5"/>
      <x v="3"/>
      <x v="6"/>
      <x v="7464"/>
      <x v="2871"/>
      <x v="3"/>
      <x v="5"/>
    </i>
    <i r="1">
      <x v="7532"/>
      <x v="7465"/>
      <x v="7550"/>
      <x v="2"/>
      <x/>
      <x v="1"/>
      <x v="6"/>
      <x v="2"/>
      <x v="8"/>
      <x v="7465"/>
      <x v="5050"/>
      <x v="3"/>
      <x v="4"/>
    </i>
    <i r="1">
      <x v="7533"/>
      <x v="7466"/>
      <x v="7551"/>
      <x v="5"/>
      <x v="1"/>
      <x v="1"/>
      <x v="8"/>
      <x v="5"/>
      <x v="2"/>
      <x v="7466"/>
      <x v="1575"/>
      <x v="3"/>
      <x/>
    </i>
    <i r="1">
      <x v="7535"/>
      <x v="7468"/>
      <x v="7552"/>
      <x v="5"/>
      <x v="1"/>
      <x v="1"/>
      <x v="8"/>
      <x v="5"/>
      <x v="2"/>
      <x v="7467"/>
      <x v="976"/>
      <x v="3"/>
      <x/>
    </i>
    <i r="1">
      <x v="7536"/>
      <x v="7469"/>
      <x v="7553"/>
      <x v="5"/>
      <x v="1"/>
      <x v="1"/>
      <x v="6"/>
      <x v="2"/>
      <x v="5"/>
      <x v="7468"/>
      <x v="7305"/>
      <x v="3"/>
      <x/>
    </i>
    <i r="1">
      <x v="7537"/>
      <x v="7470"/>
      <x v="7554"/>
      <x v="43"/>
      <x/>
      <x/>
      <x v="8"/>
      <x v="5"/>
      <x v="4"/>
      <x v="7469"/>
      <x v="1269"/>
      <x v="3"/>
      <x v="1"/>
    </i>
    <i r="1">
      <x v="7538"/>
      <x v="7471"/>
      <x v="7555"/>
      <x v="50"/>
      <x/>
      <x/>
      <x v="6"/>
      <x v="2"/>
      <x v="8"/>
      <x v="7470"/>
      <x v="7933"/>
      <x v="3"/>
      <x v="1"/>
    </i>
    <i r="1">
      <x v="7541"/>
      <x v="7474"/>
      <x v="7558"/>
      <x v="93"/>
      <x/>
      <x v="1"/>
      <x v="4"/>
      <x v="5"/>
      <x v="6"/>
      <x v="7473"/>
      <x v="2845"/>
      <x v="3"/>
      <x v="5"/>
    </i>
    <i r="1">
      <x v="7542"/>
      <x v="7475"/>
      <x v="7559"/>
      <x v="5"/>
      <x v="1"/>
      <x v="1"/>
      <x v="8"/>
      <x v="5"/>
      <x v="2"/>
      <x v="7474"/>
      <x v="110"/>
      <x v="3"/>
      <x/>
    </i>
    <i r="1">
      <x v="7543"/>
      <x v="7476"/>
      <x v="7560"/>
      <x/>
      <x/>
      <x v="1"/>
      <x v="6"/>
      <x v="2"/>
      <x v="8"/>
      <x v="7475"/>
      <x v="7934"/>
      <x v="3"/>
      <x/>
    </i>
    <i r="1">
      <x v="7544"/>
      <x v="7477"/>
      <x v="7561"/>
      <x v="3"/>
      <x v="1"/>
      <x v="1"/>
      <x v="6"/>
      <x v="2"/>
      <x v="5"/>
      <x v="7476"/>
      <x v="5796"/>
      <x v="3"/>
      <x/>
    </i>
    <i r="1">
      <x v="7545"/>
      <x v="7478"/>
      <x v="7562"/>
      <x v="5"/>
      <x v="1"/>
      <x v="1"/>
      <x v="8"/>
      <x v="5"/>
      <x v="2"/>
      <x v="7477"/>
      <x v="6671"/>
      <x v="3"/>
      <x/>
    </i>
    <i r="1">
      <x v="7546"/>
      <x v="7479"/>
      <x v="7563"/>
      <x v="37"/>
      <x/>
      <x/>
      <x v="6"/>
      <x v="2"/>
      <x v="8"/>
      <x v="7478"/>
      <x v="7935"/>
      <x v="3"/>
      <x v="1"/>
    </i>
    <i r="1">
      <x v="7547"/>
      <x v="7480"/>
      <x v="7564"/>
      <x v="70"/>
      <x/>
      <x v="1"/>
      <x v="6"/>
      <x v="2"/>
      <x v="8"/>
      <x v="7479"/>
      <x v="7936"/>
      <x v="3"/>
      <x v="4"/>
    </i>
    <i r="1">
      <x v="7549"/>
      <x v="7482"/>
      <x v="7565"/>
      <x v="5"/>
      <x v="1"/>
      <x v="1"/>
      <x v="8"/>
      <x v="5"/>
      <x v="2"/>
      <x v="7481"/>
      <x v="3666"/>
      <x v="3"/>
      <x/>
    </i>
    <i r="1">
      <x v="7550"/>
      <x v="7483"/>
      <x v="7566"/>
      <x v="3"/>
      <x v="1"/>
      <x v="1"/>
      <x v="8"/>
      <x v="5"/>
      <x v="2"/>
      <x v="7482"/>
      <x v="1666"/>
      <x v="3"/>
      <x/>
    </i>
    <i r="1">
      <x v="7551"/>
      <x v="7484"/>
      <x v="7567"/>
      <x v="53"/>
      <x/>
      <x v="1"/>
      <x v="6"/>
      <x v="2"/>
      <x v="8"/>
      <x v="7483"/>
      <x v="7937"/>
      <x v="3"/>
      <x v="4"/>
    </i>
    <i r="1">
      <x v="7552"/>
      <x v="7485"/>
      <x v="7568"/>
      <x v="23"/>
      <x v="1"/>
      <x/>
      <x v="8"/>
      <x v="5"/>
      <x v="2"/>
      <x v="7484"/>
      <x v="1814"/>
      <x v="3"/>
      <x v="2"/>
    </i>
    <i r="1">
      <x v="7555"/>
      <x v="7488"/>
      <x v="7571"/>
      <x v="77"/>
      <x/>
      <x v="1"/>
      <x v="6"/>
      <x v="2"/>
      <x v="8"/>
      <x v="7487"/>
      <x v="7938"/>
      <x v="3"/>
      <x v="5"/>
    </i>
    <i r="1">
      <x v="7559"/>
      <x v="7492"/>
      <x v="7574"/>
      <x v="5"/>
      <x v="1"/>
      <x v="1"/>
      <x v="8"/>
      <x v="5"/>
      <x v="2"/>
      <x v="7491"/>
      <x v="1127"/>
      <x v="3"/>
      <x/>
    </i>
    <i r="1">
      <x v="7560"/>
      <x v="7493"/>
      <x v="7575"/>
      <x v="5"/>
      <x v="1"/>
      <x v="1"/>
      <x v="8"/>
      <x v="5"/>
      <x v="2"/>
      <x v="7492"/>
      <x v="1100"/>
      <x v="3"/>
      <x/>
    </i>
    <i r="1">
      <x v="7561"/>
      <x v="7494"/>
      <x v="7576"/>
      <x v="77"/>
      <x v="1"/>
      <x v="1"/>
      <x v="6"/>
      <x v="2"/>
      <x v="5"/>
      <x v="7493"/>
      <x v="7939"/>
      <x v="3"/>
      <x v="5"/>
    </i>
    <i r="1">
      <x v="7565"/>
      <x v="7498"/>
      <x v="7580"/>
      <x v="61"/>
      <x/>
      <x v="1"/>
      <x v="10"/>
      <x v="4"/>
      <x v="7"/>
      <x v="7497"/>
      <x v="7940"/>
      <x v="3"/>
      <x v="4"/>
    </i>
    <i r="1">
      <x v="7567"/>
      <x v="7500"/>
      <x v="7582"/>
      <x v="5"/>
      <x v="1"/>
      <x v="1"/>
      <x v="8"/>
      <x v="5"/>
      <x v="2"/>
      <x v="7499"/>
      <x v="2996"/>
      <x v="3"/>
      <x/>
    </i>
    <i r="1">
      <x v="7568"/>
      <x v="7501"/>
      <x v="7583"/>
      <x v="16"/>
      <x/>
      <x/>
      <x v="6"/>
      <x v="2"/>
      <x v="8"/>
      <x v="7500"/>
      <x v="7941"/>
      <x v="3"/>
      <x v="2"/>
    </i>
    <i r="1">
      <x v="7569"/>
      <x v="7502"/>
      <x v="7584"/>
      <x v="70"/>
      <x/>
      <x v="1"/>
      <x v="6"/>
      <x v="2"/>
      <x v="8"/>
      <x v="7501"/>
      <x v="7942"/>
      <x v="3"/>
      <x v="4"/>
    </i>
    <i r="1">
      <x v="7571"/>
      <x v="7504"/>
      <x v="7586"/>
      <x v="5"/>
      <x v="1"/>
      <x v="1"/>
      <x v="8"/>
      <x v="5"/>
      <x v="2"/>
      <x v="7503"/>
      <x v="1370"/>
      <x v="3"/>
      <x/>
    </i>
    <i r="1">
      <x v="7572"/>
      <x v="7505"/>
      <x v="7587"/>
      <x v="25"/>
      <x/>
      <x/>
      <x v="6"/>
      <x v="2"/>
      <x v="8"/>
      <x v="7504"/>
      <x v="7943"/>
      <x v="3"/>
      <x v="2"/>
    </i>
    <i r="1">
      <x v="7577"/>
      <x v="7510"/>
      <x v="7592"/>
      <x v="83"/>
      <x v="1"/>
      <x/>
      <x v="8"/>
      <x v="5"/>
      <x v="2"/>
      <x v="7509"/>
      <x v="1211"/>
      <x v="3"/>
      <x v="5"/>
    </i>
    <i r="1">
      <x v="7580"/>
      <x v="7513"/>
      <x v="7595"/>
      <x v="5"/>
      <x v="1"/>
      <x v="1"/>
      <x v="8"/>
      <x v="5"/>
      <x v="2"/>
      <x v="7512"/>
      <x v="911"/>
      <x v="3"/>
      <x/>
    </i>
    <i r="1">
      <x v="7581"/>
      <x v="7514"/>
      <x v="7596"/>
      <x v="93"/>
      <x v="1"/>
      <x/>
      <x v="6"/>
      <x v="2"/>
      <x v="5"/>
      <x v="7513"/>
      <x v="4715"/>
      <x v="3"/>
      <x v="5"/>
    </i>
    <i r="1">
      <x v="7582"/>
      <x v="7515"/>
      <x v="7597"/>
      <x v="83"/>
      <x v="1"/>
      <x/>
      <x v="8"/>
      <x v="5"/>
      <x v="2"/>
      <x v="7514"/>
      <x v="1823"/>
      <x v="3"/>
      <x v="5"/>
    </i>
    <i r="1">
      <x v="7586"/>
      <x v="7519"/>
      <x v="7601"/>
      <x v="5"/>
      <x v="1"/>
      <x v="1"/>
      <x v="8"/>
      <x v="5"/>
      <x v="2"/>
      <x v="7518"/>
      <x v="1182"/>
      <x v="3"/>
      <x/>
    </i>
    <i r="1">
      <x v="7587"/>
      <x v="7520"/>
      <x v="7602"/>
      <x v="5"/>
      <x v="1"/>
      <x v="1"/>
      <x v="8"/>
      <x v="5"/>
      <x v="2"/>
      <x v="7519"/>
      <x v="1182"/>
      <x v="3"/>
      <x/>
    </i>
    <i r="1">
      <x v="7590"/>
      <x v="7523"/>
      <x v="7605"/>
      <x v="24"/>
      <x/>
      <x/>
      <x v="6"/>
      <x v="2"/>
      <x v="8"/>
      <x v="7522"/>
      <x v="7944"/>
      <x v="3"/>
      <x v="2"/>
    </i>
    <i r="1">
      <x v="7591"/>
      <x v="7524"/>
      <x v="7606"/>
      <x v="5"/>
      <x v="1"/>
      <x v="1"/>
      <x v="8"/>
      <x v="5"/>
      <x v="2"/>
      <x v="7523"/>
      <x v="1041"/>
      <x v="3"/>
      <x/>
    </i>
    <i r="1">
      <x v="7594"/>
      <x v="7527"/>
      <x v="7609"/>
      <x v="5"/>
      <x v="1"/>
      <x v="1"/>
      <x v="8"/>
      <x v="5"/>
      <x v="2"/>
      <x v="7526"/>
      <x v="1425"/>
      <x v="3"/>
      <x/>
    </i>
    <i r="1">
      <x v="7597"/>
      <x v="7530"/>
      <x v="7612"/>
      <x v="57"/>
      <x/>
      <x v="1"/>
      <x v="4"/>
      <x v="5"/>
      <x v="6"/>
      <x v="7529"/>
      <x v="5964"/>
      <x v="3"/>
      <x v="4"/>
    </i>
    <i r="1">
      <x v="7598"/>
      <x v="7531"/>
      <x v="7613"/>
      <x v="2"/>
      <x/>
      <x v="1"/>
      <x v="4"/>
      <x v="5"/>
      <x v="6"/>
      <x v="7530"/>
      <x v="3308"/>
      <x v="3"/>
      <x v="4"/>
    </i>
    <i r="1">
      <x v="7599"/>
      <x v="7533"/>
      <x v="7614"/>
      <x v="57"/>
      <x v="1"/>
      <x v="1"/>
      <x v="4"/>
      <x v="5"/>
      <x v="3"/>
      <x v="7532"/>
      <x v="2360"/>
      <x v="3"/>
      <x v="4"/>
    </i>
    <i r="1">
      <x v="7600"/>
      <x v="7534"/>
      <x v="7615"/>
      <x v="57"/>
      <x/>
      <x v="1"/>
      <x v="4"/>
      <x v="5"/>
      <x v="6"/>
      <x v="7533"/>
      <x v="7766"/>
      <x v="3"/>
      <x v="4"/>
    </i>
    <i r="1">
      <x v="7601"/>
      <x v="7535"/>
      <x v="7616"/>
      <x v="66"/>
      <x/>
      <x v="1"/>
      <x v="4"/>
      <x v="5"/>
      <x v="6"/>
      <x v="7534"/>
      <x v="3432"/>
      <x v="3"/>
      <x v="4"/>
    </i>
    <i r="1">
      <x v="7602"/>
      <x v="7536"/>
      <x v="7617"/>
      <x v="21"/>
      <x/>
      <x/>
      <x v="2"/>
      <x v="5"/>
      <x v="9"/>
      <x v="7535"/>
      <x v="7777"/>
      <x v="3"/>
      <x v="2"/>
    </i>
    <i r="1">
      <x v="7603"/>
      <x v="7537"/>
      <x v="7618"/>
      <x v="56"/>
      <x v="1"/>
      <x v="1"/>
      <x v="4"/>
      <x v="5"/>
      <x v="3"/>
      <x v="7536"/>
      <x v="7784"/>
      <x v="3"/>
      <x v="4"/>
    </i>
    <i r="1">
      <x v="7604"/>
      <x v="7538"/>
      <x v="7619"/>
      <x v="56"/>
      <x v="1"/>
      <x v="1"/>
      <x v="4"/>
      <x v="5"/>
      <x v="3"/>
      <x v="7537"/>
      <x v="7785"/>
      <x v="3"/>
      <x v="4"/>
    </i>
    <i r="1">
      <x v="7605"/>
      <x v="7539"/>
      <x v="5821"/>
      <x v="56"/>
      <x v="1"/>
      <x v="1"/>
      <x v="4"/>
      <x v="5"/>
      <x v="3"/>
      <x v="7538"/>
      <x v="7485"/>
      <x v="3"/>
      <x v="4"/>
    </i>
    <i r="1">
      <x v="7606"/>
      <x v="7540"/>
      <x v="7620"/>
      <x v="2"/>
      <x/>
      <x v="1"/>
      <x v="4"/>
      <x v="5"/>
      <x v="6"/>
      <x v="7539"/>
      <x v="6250"/>
      <x v="3"/>
      <x v="4"/>
    </i>
    <i r="1">
      <x v="7607"/>
      <x v="7662"/>
      <x v="7621"/>
      <x v="66"/>
      <x/>
      <x v="1"/>
      <x v="4"/>
      <x v="5"/>
      <x v="6"/>
      <x v="7661"/>
      <x v="2728"/>
      <x v="3"/>
      <x v="4"/>
    </i>
    <i r="1">
      <x v="7609"/>
      <x v="7663"/>
      <x v="7623"/>
      <x v="2"/>
      <x/>
      <x v="1"/>
      <x v="4"/>
      <x v="5"/>
      <x v="6"/>
      <x v="7662"/>
      <x v="3705"/>
      <x v="3"/>
      <x v="4"/>
    </i>
    <i r="1">
      <x v="7610"/>
      <x v="7664"/>
      <x v="7624"/>
      <x v="54"/>
      <x/>
      <x v="1"/>
      <x v="4"/>
      <x v="5"/>
      <x v="6"/>
      <x v="7663"/>
      <x v="5336"/>
      <x v="3"/>
      <x v="4"/>
    </i>
    <i r="1">
      <x v="7612"/>
      <x v="7674"/>
      <x v="7625"/>
      <x v="66"/>
      <x/>
      <x v="1"/>
      <x v="4"/>
      <x v="5"/>
      <x v="6"/>
      <x v="7673"/>
      <x v="4951"/>
      <x v="3"/>
      <x v="4"/>
    </i>
    <i r="1">
      <x v="7614"/>
      <x v="7548"/>
      <x v="7627"/>
      <x v="5"/>
      <x v="1"/>
      <x v="1"/>
      <x v="8"/>
      <x v="5"/>
      <x v="2"/>
      <x v="7547"/>
      <x v="3956"/>
      <x v="3"/>
      <x/>
    </i>
    <i r="1">
      <x v="7615"/>
      <x v="7551"/>
      <x v="7628"/>
      <x/>
      <x/>
      <x v="1"/>
      <x v="4"/>
      <x v="5"/>
      <x v="6"/>
      <x v="7550"/>
      <x v="7816"/>
      <x v="3"/>
      <x/>
    </i>
    <i r="1">
      <x v="7616"/>
      <x v="7557"/>
      <x v="7629"/>
      <x v="70"/>
      <x/>
      <x v="1"/>
      <x v="4"/>
      <x v="5"/>
      <x v="6"/>
      <x v="7556"/>
      <x v="7920"/>
      <x v="3"/>
      <x v="4"/>
    </i>
    <i r="1">
      <x v="7617"/>
      <x v="7558"/>
      <x v="7630"/>
      <x v="55"/>
      <x/>
      <x v="1"/>
      <x v="4"/>
      <x v="5"/>
      <x v="6"/>
      <x v="7557"/>
      <x v="2902"/>
      <x v="3"/>
      <x v="4"/>
    </i>
    <i r="1">
      <x v="7618"/>
      <x v="7559"/>
      <x v="7631"/>
      <x v="67"/>
      <x v="1"/>
      <x v="1"/>
      <x v="4"/>
      <x v="5"/>
      <x v="3"/>
      <x v="7558"/>
      <x v="2655"/>
      <x v="3"/>
      <x v="4"/>
    </i>
    <i r="1">
      <x v="7619"/>
      <x v="7560"/>
      <x v="7632"/>
      <x v="67"/>
      <x v="1"/>
      <x v="1"/>
      <x v="4"/>
      <x v="5"/>
      <x v="3"/>
      <x v="7559"/>
      <x v="2879"/>
      <x v="3"/>
      <x v="4"/>
    </i>
    <i r="1">
      <x v="7620"/>
      <x v="7561"/>
      <x v="7633"/>
      <x v="67"/>
      <x v="1"/>
      <x v="1"/>
      <x v="4"/>
      <x v="5"/>
      <x v="3"/>
      <x v="7560"/>
      <x v="6441"/>
      <x v="3"/>
      <x v="4"/>
    </i>
    <i r="1">
      <x v="7621"/>
      <x v="7562"/>
      <x v="7634"/>
      <x v="57"/>
      <x v="1"/>
      <x v="1"/>
      <x v="4"/>
      <x v="5"/>
      <x v="3"/>
      <x v="7561"/>
      <x v="2733"/>
      <x v="3"/>
      <x v="4"/>
    </i>
    <i r="1">
      <x v="7622"/>
      <x v="7563"/>
      <x v="7635"/>
      <x v="67"/>
      <x v="1"/>
      <x v="1"/>
      <x v="4"/>
      <x v="5"/>
      <x v="3"/>
      <x v="7562"/>
      <x v="2855"/>
      <x v="3"/>
      <x v="4"/>
    </i>
    <i r="1">
      <x v="7623"/>
      <x v="7564"/>
      <x v="7636"/>
      <x v="66"/>
      <x v="1"/>
      <x v="1"/>
      <x v="4"/>
      <x v="5"/>
      <x v="3"/>
      <x v="7563"/>
      <x v="7185"/>
      <x v="3"/>
      <x v="4"/>
    </i>
    <i r="1">
      <x v="7624"/>
      <x v="7565"/>
      <x v="7637"/>
      <x v="64"/>
      <x/>
      <x v="1"/>
      <x v="4"/>
      <x v="5"/>
      <x v="6"/>
      <x v="7564"/>
      <x v="6830"/>
      <x v="3"/>
      <x v="4"/>
    </i>
    <i r="1">
      <x v="7625"/>
      <x v="7566"/>
      <x v="7638"/>
      <x v="56"/>
      <x/>
      <x v="1"/>
      <x v="4"/>
      <x v="5"/>
      <x v="6"/>
      <x v="7565"/>
      <x v="2820"/>
      <x v="3"/>
      <x v="4"/>
    </i>
    <i r="1">
      <x v="7626"/>
      <x v="7567"/>
      <x v="7639"/>
      <x v="56"/>
      <x v="1"/>
      <x v="1"/>
      <x v="4"/>
      <x v="5"/>
      <x v="3"/>
      <x v="7566"/>
      <x v="6885"/>
      <x v="3"/>
      <x v="4"/>
    </i>
    <i r="1">
      <x v="7627"/>
      <x v="7568"/>
      <x v="7640"/>
      <x v="55"/>
      <x/>
      <x v="1"/>
      <x v="4"/>
      <x v="5"/>
      <x v="6"/>
      <x v="7567"/>
      <x v="4553"/>
      <x v="3"/>
      <x v="4"/>
    </i>
    <i r="1">
      <x v="7628"/>
      <x v="7569"/>
      <x v="7641"/>
      <x v="68"/>
      <x/>
      <x v="1"/>
      <x v="4"/>
      <x v="5"/>
      <x v="6"/>
      <x v="7568"/>
      <x v="2229"/>
      <x v="3"/>
      <x v="4"/>
    </i>
    <i r="1">
      <x v="7629"/>
      <x v="7570"/>
      <x v="7642"/>
      <x v="55"/>
      <x/>
      <x v="1"/>
      <x v="4"/>
      <x v="5"/>
      <x v="6"/>
      <x v="7569"/>
      <x v="2229"/>
      <x v="3"/>
      <x v="4"/>
    </i>
    <i r="1">
      <x v="7630"/>
      <x v="7571"/>
      <x v="7643"/>
      <x v="70"/>
      <x/>
      <x v="1"/>
      <x v="4"/>
      <x v="5"/>
      <x v="6"/>
      <x v="7570"/>
      <x v="6046"/>
      <x v="3"/>
      <x v="4"/>
    </i>
    <i r="1">
      <x v="7631"/>
      <x v="7572"/>
      <x v="7644"/>
      <x v="56"/>
      <x/>
      <x v="1"/>
      <x v="4"/>
      <x v="5"/>
      <x v="6"/>
      <x v="7571"/>
      <x v="7784"/>
      <x v="3"/>
      <x v="4"/>
    </i>
    <i r="1">
      <x v="7632"/>
      <x v="7573"/>
      <x v="7645"/>
      <x v="57"/>
      <x/>
      <x v="1"/>
      <x v="4"/>
      <x v="5"/>
      <x v="6"/>
      <x v="7572"/>
      <x v="3309"/>
      <x v="3"/>
      <x v="4"/>
    </i>
    <i r="1">
      <x v="7633"/>
      <x v="7574"/>
      <x v="7646"/>
      <x v="57"/>
      <x/>
      <x v="1"/>
      <x v="4"/>
      <x v="5"/>
      <x v="6"/>
      <x v="7573"/>
      <x v="3171"/>
      <x v="3"/>
      <x v="4"/>
    </i>
    <i r="1">
      <x v="7634"/>
      <x v="7575"/>
      <x v="7647"/>
      <x v="57"/>
      <x/>
      <x v="1"/>
      <x v="4"/>
      <x v="5"/>
      <x v="6"/>
      <x v="7574"/>
      <x v="3173"/>
      <x v="3"/>
      <x v="4"/>
    </i>
    <i r="1">
      <x v="7635"/>
      <x v="7576"/>
      <x v="7648"/>
      <x v="56"/>
      <x/>
      <x v="1"/>
      <x v="4"/>
      <x v="5"/>
      <x v="6"/>
      <x v="7575"/>
      <x v="3173"/>
      <x v="3"/>
      <x v="4"/>
    </i>
    <i r="1">
      <x v="7636"/>
      <x v="7577"/>
      <x v="7649"/>
      <x v="5"/>
      <x/>
      <x v="1"/>
      <x v="5"/>
      <x v="3"/>
      <x v="6"/>
      <x v="7576"/>
      <x v="3272"/>
      <x v="3"/>
      <x/>
    </i>
    <i r="1">
      <x v="7637"/>
      <x v="7578"/>
      <x v="7650"/>
      <x v="59"/>
      <x/>
      <x v="1"/>
      <x v="4"/>
      <x v="5"/>
      <x v="6"/>
      <x v="7577"/>
      <x v="2947"/>
      <x v="3"/>
      <x v="4"/>
    </i>
    <i r="1">
      <x v="7638"/>
      <x v="7579"/>
      <x v="7651"/>
      <x v="2"/>
      <x/>
      <x v="1"/>
      <x v="4"/>
      <x v="5"/>
      <x v="6"/>
      <x v="7578"/>
      <x v="3057"/>
      <x v="3"/>
      <x v="4"/>
    </i>
    <i r="1">
      <x v="7639"/>
      <x v="7580"/>
      <x v="7652"/>
      <x v="57"/>
      <x/>
      <x v="1"/>
      <x v="4"/>
      <x v="5"/>
      <x v="6"/>
      <x v="7579"/>
      <x v="3057"/>
      <x v="3"/>
      <x v="4"/>
    </i>
    <i r="1">
      <x v="7640"/>
      <x v="7581"/>
      <x v="7653"/>
      <x v="66"/>
      <x v="1"/>
      <x v="1"/>
      <x v="4"/>
      <x v="5"/>
      <x v="3"/>
      <x v="7580"/>
      <x v="2278"/>
      <x v="3"/>
      <x v="4"/>
    </i>
    <i r="1">
      <x v="7641"/>
      <x v="7582"/>
      <x v="7654"/>
      <x v="66"/>
      <x v="1"/>
      <x v="1"/>
      <x v="4"/>
      <x v="5"/>
      <x v="3"/>
      <x v="7581"/>
      <x v="2490"/>
      <x v="3"/>
      <x v="4"/>
    </i>
    <i r="1">
      <x v="7642"/>
      <x v="7583"/>
      <x v="7655"/>
      <x v="64"/>
      <x v="1"/>
      <x v="1"/>
      <x v="4"/>
      <x v="5"/>
      <x v="3"/>
      <x v="7582"/>
      <x v="6457"/>
      <x v="3"/>
      <x v="4"/>
    </i>
    <i r="1">
      <x v="7643"/>
      <x v="7584"/>
      <x v="7656"/>
      <x v="2"/>
      <x/>
      <x v="1"/>
      <x v="4"/>
      <x v="5"/>
      <x v="6"/>
      <x v="7583"/>
      <x v="945"/>
      <x v="3"/>
      <x v="4"/>
    </i>
    <i r="1">
      <x v="7644"/>
      <x v="7585"/>
      <x v="7657"/>
      <x v="57"/>
      <x v="1"/>
      <x v="1"/>
      <x v="4"/>
      <x v="5"/>
      <x v="3"/>
      <x v="7584"/>
      <x v="342"/>
      <x v="3"/>
      <x v="4"/>
    </i>
    <i r="1">
      <x v="7645"/>
      <x v="7586"/>
      <x v="7658"/>
      <x v="56"/>
      <x v="1"/>
      <x v="1"/>
      <x v="4"/>
      <x v="5"/>
      <x v="3"/>
      <x v="7585"/>
      <x v="547"/>
      <x v="3"/>
      <x v="4"/>
    </i>
    <i r="1">
      <x v="7646"/>
      <x v="7587"/>
      <x v="7659"/>
      <x v="2"/>
      <x v="1"/>
      <x v="1"/>
      <x v="4"/>
      <x v="5"/>
      <x v="3"/>
      <x v="7586"/>
      <x v="1979"/>
      <x v="3"/>
      <x v="4"/>
    </i>
    <i r="1">
      <x v="7647"/>
      <x v="7588"/>
      <x v="7660"/>
      <x v="56"/>
      <x/>
      <x v="1"/>
      <x v="4"/>
      <x v="5"/>
      <x v="6"/>
      <x v="7587"/>
      <x v="1288"/>
      <x v="3"/>
      <x v="4"/>
    </i>
    <i r="1">
      <x v="7649"/>
      <x v="7590"/>
      <x v="7662"/>
      <x v="58"/>
      <x/>
      <x v="1"/>
      <x v="4"/>
      <x v="5"/>
      <x v="6"/>
      <x v="7589"/>
      <x v="3552"/>
      <x v="3"/>
      <x v="4"/>
    </i>
    <i r="1">
      <x v="7650"/>
      <x v="7591"/>
      <x v="7663"/>
      <x v="65"/>
      <x v="1"/>
      <x v="1"/>
      <x v="6"/>
      <x v="2"/>
      <x v="5"/>
      <x v="7590"/>
      <x v="5639"/>
      <x v="3"/>
      <x v="4"/>
    </i>
    <i r="1">
      <x v="7652"/>
      <x v="7593"/>
      <x v="7665"/>
      <x v="2"/>
      <x/>
      <x v="1"/>
      <x v="4"/>
      <x v="5"/>
      <x v="6"/>
      <x v="7592"/>
      <x v="3334"/>
      <x v="3"/>
      <x v="4"/>
    </i>
    <i r="1">
      <x v="7653"/>
      <x v="7594"/>
      <x v="7666"/>
      <x v="58"/>
      <x/>
      <x v="1"/>
      <x v="4"/>
      <x v="5"/>
      <x v="6"/>
      <x v="7593"/>
      <x v="2853"/>
      <x v="3"/>
      <x v="4"/>
    </i>
    <i r="1">
      <x v="7654"/>
      <x v="7595"/>
      <x v="7667"/>
      <x v="5"/>
      <x v="1"/>
      <x v="1"/>
      <x v="8"/>
      <x v="5"/>
      <x v="2"/>
      <x v="7594"/>
      <x v="150"/>
      <x v="3"/>
      <x/>
    </i>
    <i r="1">
      <x v="7655"/>
      <x v="7596"/>
      <x v="7668"/>
      <x v="5"/>
      <x v="1"/>
      <x v="1"/>
      <x v="8"/>
      <x v="5"/>
      <x v="2"/>
      <x v="7595"/>
      <x v="3956"/>
      <x v="3"/>
      <x/>
    </i>
    <i r="1">
      <x v="7656"/>
      <x v="7597"/>
      <x v="7669"/>
      <x v="5"/>
      <x v="1"/>
      <x v="1"/>
      <x v="6"/>
      <x v="2"/>
      <x v="5"/>
      <x v="7596"/>
      <x v="677"/>
      <x v="3"/>
      <x/>
    </i>
    <i r="1">
      <x v="7657"/>
      <x v="7598"/>
      <x v="7670"/>
      <x v="1"/>
      <x v="1"/>
      <x v="1"/>
      <x v="5"/>
      <x v="3"/>
      <x v="3"/>
      <x v="7597"/>
      <x v="2030"/>
      <x v="3"/>
      <x/>
    </i>
    <i r="1">
      <x v="7658"/>
      <x v="7599"/>
      <x v="7671"/>
      <x v="5"/>
      <x v="1"/>
      <x v="1"/>
      <x v="10"/>
      <x v="4"/>
      <x v="7"/>
      <x v="7598"/>
      <x v="4103"/>
      <x v="3"/>
      <x/>
    </i>
    <i r="1">
      <x v="7659"/>
      <x v="7600"/>
      <x v="7672"/>
      <x v="62"/>
      <x/>
      <x v="1"/>
      <x v="6"/>
      <x v="2"/>
      <x v="8"/>
      <x v="7599"/>
      <x v="7947"/>
      <x v="3"/>
      <x v="4"/>
    </i>
    <i r="1">
      <x v="7660"/>
      <x v="7601"/>
      <x v="7673"/>
      <x v="5"/>
      <x v="1"/>
      <x v="1"/>
      <x v="8"/>
      <x v="5"/>
      <x v="2"/>
      <x v="7600"/>
      <x v="3600"/>
      <x v="3"/>
      <x/>
    </i>
    <i r="1">
      <x v="7661"/>
      <x v="7602"/>
      <x v="7674"/>
      <x v="5"/>
      <x v="1"/>
      <x v="1"/>
      <x v="8"/>
      <x v="5"/>
      <x v="2"/>
      <x v="7601"/>
      <x v="2035"/>
      <x v="3"/>
      <x/>
    </i>
    <i r="1">
      <x v="7668"/>
      <x v="7609"/>
      <x v="7678"/>
      <x v="5"/>
      <x v="1"/>
      <x v="1"/>
      <x v="10"/>
      <x v="4"/>
      <x v="7"/>
      <x v="7608"/>
      <x v="4233"/>
      <x v="3"/>
      <x/>
    </i>
    <i r="1">
      <x v="7676"/>
      <x v="7617"/>
      <x v="7684"/>
      <x v="5"/>
      <x v="1"/>
      <x v="1"/>
      <x v="8"/>
      <x v="5"/>
      <x v="2"/>
      <x v="7616"/>
      <x v="5489"/>
      <x v="3"/>
      <x/>
    </i>
    <i r="1">
      <x v="7677"/>
      <x v="7618"/>
      <x v="7685"/>
      <x v="1"/>
      <x/>
      <x v="1"/>
      <x v="6"/>
      <x v="2"/>
      <x v="8"/>
      <x v="7617"/>
      <x v="7949"/>
      <x v="3"/>
      <x/>
    </i>
    <i r="1">
      <x v="7678"/>
      <x v="7619"/>
      <x v="7686"/>
      <x v="44"/>
      <x v="1"/>
      <x/>
      <x v="6"/>
      <x v="2"/>
      <x v="5"/>
      <x v="7618"/>
      <x v="7950"/>
      <x v="3"/>
      <x v="1"/>
    </i>
    <i r="1">
      <x v="7681"/>
      <x v="7622"/>
      <x v="7687"/>
      <x v="5"/>
      <x v="1"/>
      <x v="1"/>
      <x v="8"/>
      <x v="5"/>
      <x v="2"/>
      <x v="7621"/>
      <x v="3720"/>
      <x v="3"/>
      <x/>
    </i>
    <i r="1">
      <x v="7685"/>
      <x v="7626"/>
      <x v="7691"/>
      <x v="77"/>
      <x/>
      <x/>
      <x v="6"/>
      <x v="2"/>
      <x v="8"/>
      <x v="7625"/>
      <x v="7954"/>
      <x v="3"/>
      <x v="5"/>
    </i>
    <i r="1">
      <x v="7686"/>
      <x v="7627"/>
      <x v="7692"/>
      <x v="5"/>
      <x v="1"/>
      <x v="1"/>
      <x v="8"/>
      <x v="5"/>
      <x v="2"/>
      <x v="7626"/>
      <x v="7955"/>
      <x v="3"/>
      <x/>
    </i>
    <i r="1">
      <x v="7687"/>
      <x v="7628"/>
      <x v="7693"/>
      <x v="57"/>
      <x/>
      <x v="1"/>
      <x v="6"/>
      <x v="2"/>
      <x v="8"/>
      <x v="7627"/>
      <x v="7956"/>
      <x v="3"/>
      <x v="4"/>
    </i>
    <i r="1">
      <x v="7688"/>
      <x v="7629"/>
      <x v="7694"/>
      <x v="54"/>
      <x v="1"/>
      <x v="1"/>
      <x v="6"/>
      <x v="2"/>
      <x v="5"/>
      <x v="7628"/>
      <x v="7957"/>
      <x v="3"/>
      <x v="4"/>
    </i>
    <i r="1">
      <x v="7691"/>
      <x v="7632"/>
      <x v="7696"/>
      <x v="25"/>
      <x/>
      <x/>
      <x v="8"/>
      <x v="5"/>
      <x v="4"/>
      <x v="7631"/>
      <x v="7959"/>
      <x v="3"/>
      <x v="2"/>
    </i>
    <i r="1">
      <x v="7694"/>
      <x v="7635"/>
      <x v="1190"/>
      <x v="28"/>
      <x/>
      <x/>
      <x v="6"/>
      <x v="2"/>
      <x v="8"/>
      <x v="7634"/>
      <x v="7962"/>
      <x v="3"/>
      <x v="2"/>
    </i>
    <i r="1">
      <x v="7695"/>
      <x v="7636"/>
      <x v="7699"/>
      <x v="5"/>
      <x v="1"/>
      <x v="1"/>
      <x v="8"/>
      <x v="5"/>
      <x v="2"/>
      <x v="7635"/>
      <x v="1621"/>
      <x v="3"/>
      <x/>
    </i>
    <i r="1">
      <x v="7696"/>
      <x v="7637"/>
      <x v="7700"/>
      <x v="5"/>
      <x v="1"/>
      <x v="1"/>
      <x v="4"/>
      <x v="5"/>
      <x v="3"/>
      <x v="7636"/>
      <x v="641"/>
      <x v="3"/>
      <x/>
    </i>
    <i r="1">
      <x v="7697"/>
      <x v="7638"/>
      <x v="7701"/>
      <x v="5"/>
      <x v="1"/>
      <x v="1"/>
      <x v="4"/>
      <x v="5"/>
      <x v="3"/>
      <x v="7637"/>
      <x v="2558"/>
      <x v="3"/>
      <x/>
    </i>
    <i r="1">
      <x v="7698"/>
      <x v="7639"/>
      <x v="7702"/>
      <x v="58"/>
      <x v="1"/>
      <x v="1"/>
      <x v="2"/>
      <x v="5"/>
      <x v="3"/>
      <x v="7638"/>
      <x v="7760"/>
      <x v="3"/>
      <x v="4"/>
    </i>
    <i r="1">
      <x v="7699"/>
      <x v="7640"/>
      <x v="7703"/>
      <x v="5"/>
      <x v="1"/>
      <x v="1"/>
      <x v="4"/>
      <x v="5"/>
      <x v="3"/>
      <x v="7639"/>
      <x v="1291"/>
      <x v="3"/>
      <x/>
    </i>
    <i r="1">
      <x v="7700"/>
      <x v="7641"/>
      <x v="7704"/>
      <x v="3"/>
      <x v="1"/>
      <x v="1"/>
      <x v="4"/>
      <x v="5"/>
      <x v="3"/>
      <x v="7640"/>
      <x v="399"/>
      <x v="3"/>
      <x/>
    </i>
    <i r="1">
      <x v="7701"/>
      <x v="7642"/>
      <x v="7705"/>
      <x v="66"/>
      <x v="1"/>
      <x v="1"/>
      <x v="4"/>
      <x v="5"/>
      <x v="3"/>
      <x v="7641"/>
      <x v="7763"/>
      <x v="3"/>
      <x v="4"/>
    </i>
    <i r="1">
      <x v="7702"/>
      <x v="7646"/>
      <x v="7706"/>
      <x v="56"/>
      <x/>
      <x v="1"/>
      <x v="5"/>
      <x v="3"/>
      <x v="6"/>
      <x v="7645"/>
      <x v="2145"/>
      <x v="3"/>
      <x v="4"/>
    </i>
    <i r="1">
      <x v="7703"/>
      <x v="7647"/>
      <x v="7707"/>
      <x v="62"/>
      <x v="1"/>
      <x v="1"/>
      <x v="5"/>
      <x v="3"/>
      <x v="3"/>
      <x v="7646"/>
      <x v="1733"/>
      <x v="3"/>
      <x v="4"/>
    </i>
    <i r="1">
      <x v="7704"/>
      <x v="7649"/>
      <x v="7708"/>
      <x v="62"/>
      <x v="1"/>
      <x v="1"/>
      <x v="5"/>
      <x v="3"/>
      <x v="3"/>
      <x v="7648"/>
      <x v="3051"/>
      <x v="3"/>
      <x v="4"/>
    </i>
    <i r="1">
      <x v="7705"/>
      <x v="7650"/>
      <x v="7709"/>
      <x v="70"/>
      <x/>
      <x v="1"/>
      <x v="5"/>
      <x v="3"/>
      <x v="6"/>
      <x v="7649"/>
      <x v="2367"/>
      <x v="3"/>
      <x v="4"/>
    </i>
    <i r="1">
      <x v="7706"/>
      <x v="7651"/>
      <x v="7710"/>
      <x v="5"/>
      <x v="1"/>
      <x v="1"/>
      <x v="4"/>
      <x v="5"/>
      <x v="3"/>
      <x v="7650"/>
      <x v="7772"/>
      <x v="3"/>
      <x/>
    </i>
    <i r="1">
      <x v="7707"/>
      <x v="7652"/>
      <x v="7711"/>
      <x v="5"/>
      <x v="1"/>
      <x v="1"/>
      <x v="4"/>
      <x v="5"/>
      <x v="3"/>
      <x v="7651"/>
      <x v="6308"/>
      <x v="3"/>
      <x/>
    </i>
    <i r="1">
      <x v="7708"/>
      <x v="7653"/>
      <x v="7712"/>
      <x v="69"/>
      <x v="1"/>
      <x v="1"/>
      <x v="4"/>
      <x v="5"/>
      <x v="3"/>
      <x v="7652"/>
      <x v="4277"/>
      <x v="3"/>
      <x v="4"/>
    </i>
    <i r="1">
      <x v="7709"/>
      <x v="7654"/>
      <x v="7713"/>
      <x v="53"/>
      <x/>
      <x v="1"/>
      <x v="5"/>
      <x v="3"/>
      <x v="6"/>
      <x v="7653"/>
      <x v="2494"/>
      <x v="3"/>
      <x v="4"/>
    </i>
    <i r="1">
      <x v="7712"/>
      <x v="7660"/>
      <x v="7717"/>
      <x v="56"/>
      <x/>
      <x v="1"/>
      <x v="1"/>
      <x/>
      <x v="1"/>
      <x v="7659"/>
      <x v="2158"/>
      <x v="3"/>
      <x v="4"/>
    </i>
    <i r="1">
      <x v="7713"/>
      <x v="7661"/>
      <x v="7718"/>
      <x v="5"/>
      <x v="1"/>
      <x v="1"/>
      <x v="4"/>
      <x v="5"/>
      <x v="3"/>
      <x v="7660"/>
      <x v="368"/>
      <x v="3"/>
      <x/>
    </i>
    <i r="1">
      <x v="7714"/>
      <x v="7665"/>
      <x v="7719"/>
      <x v="5"/>
      <x v="1"/>
      <x v="1"/>
      <x v="4"/>
      <x v="5"/>
      <x v="3"/>
      <x v="7664"/>
      <x v="2183"/>
      <x v="3"/>
      <x/>
    </i>
    <i r="1">
      <x v="7716"/>
      <x v="7670"/>
      <x v="7721"/>
      <x v="5"/>
      <x v="1"/>
      <x v="1"/>
      <x v="8"/>
      <x v="5"/>
      <x v="2"/>
      <x v="7669"/>
      <x v="1054"/>
      <x v="3"/>
      <x/>
    </i>
    <i r="1">
      <x v="7720"/>
      <x v="7682"/>
      <x v="7726"/>
      <x v="5"/>
      <x v="1"/>
      <x v="1"/>
      <x v="2"/>
      <x v="5"/>
      <x v="3"/>
      <x v="7681"/>
      <x v="1484"/>
      <x v="3"/>
      <x/>
    </i>
    <i r="1">
      <x v="7721"/>
      <x v="7706"/>
      <x v="7729"/>
      <x v="57"/>
      <x/>
      <x v="1"/>
      <x v="5"/>
      <x v="3"/>
      <x v="6"/>
      <x v="7705"/>
      <x v="4781"/>
      <x v="3"/>
      <x v="4"/>
    </i>
    <i r="1">
      <x v="7722"/>
      <x v="7707"/>
      <x v="7730"/>
      <x v="62"/>
      <x/>
      <x v="1"/>
      <x v="3"/>
      <x v="5"/>
      <x v="6"/>
      <x v="7706"/>
      <x v="2901"/>
      <x v="3"/>
      <x v="4"/>
    </i>
    <i r="1">
      <x v="7723"/>
      <x v="7708"/>
      <x v="7731"/>
      <x v="62"/>
      <x/>
      <x v="1"/>
      <x v="3"/>
      <x v="5"/>
      <x v="6"/>
      <x v="7707"/>
      <x v="2474"/>
      <x v="3"/>
      <x v="4"/>
    </i>
    <i r="1">
      <x v="7724"/>
      <x v="7709"/>
      <x v="7732"/>
      <x v="6"/>
      <x v="1"/>
      <x v="1"/>
      <x v="4"/>
      <x v="5"/>
      <x v="3"/>
      <x v="7708"/>
      <x v="7928"/>
      <x v="3"/>
      <x/>
    </i>
    <i r="1">
      <x v="7725"/>
      <x v="7710"/>
      <x v="7733"/>
      <x v="5"/>
      <x v="1"/>
      <x v="1"/>
      <x v="4"/>
      <x v="5"/>
      <x v="3"/>
      <x v="7709"/>
      <x v="1457"/>
      <x v="3"/>
      <x/>
    </i>
    <i r="1">
      <x v="7726"/>
      <x v="7711"/>
      <x v="7734"/>
      <x v="5"/>
      <x v="1"/>
      <x v="1"/>
      <x v="4"/>
      <x v="5"/>
      <x v="3"/>
      <x v="7710"/>
      <x v="422"/>
      <x v="3"/>
      <x/>
    </i>
    <i r="1">
      <x v="7727"/>
      <x v="7712"/>
      <x v="7735"/>
      <x v="66"/>
      <x v="1"/>
      <x v="1"/>
      <x v="5"/>
      <x v="3"/>
      <x v="3"/>
      <x v="7711"/>
      <x v="1949"/>
      <x v="3"/>
      <x v="4"/>
    </i>
    <i r="1">
      <x v="7728"/>
      <x v="7713"/>
      <x v="7736"/>
      <x v="5"/>
      <x v="1"/>
      <x v="1"/>
      <x v="4"/>
      <x v="5"/>
      <x v="3"/>
      <x v="7712"/>
      <x v="973"/>
      <x v="3"/>
      <x/>
    </i>
    <i r="1">
      <x v="7729"/>
      <x v="7714"/>
      <x v="7737"/>
      <x v="5"/>
      <x v="1"/>
      <x v="1"/>
      <x v="4"/>
      <x v="5"/>
      <x v="3"/>
      <x v="7713"/>
      <x v="2832"/>
      <x v="3"/>
      <x/>
    </i>
    <i r="1">
      <x v="7730"/>
      <x v="7715"/>
      <x v="7738"/>
      <x v="5"/>
      <x v="1"/>
      <x v="1"/>
      <x v="4"/>
      <x v="5"/>
      <x v="3"/>
      <x v="7714"/>
      <x v="651"/>
      <x v="3"/>
      <x/>
    </i>
    <i r="1">
      <x v="7731"/>
      <x v="7716"/>
      <x v="7739"/>
      <x v="5"/>
      <x v="1"/>
      <x v="1"/>
      <x v="4"/>
      <x v="5"/>
      <x v="3"/>
      <x v="7715"/>
      <x v="3905"/>
      <x v="3"/>
      <x/>
    </i>
    <i r="1">
      <x v="7732"/>
      <x v="7717"/>
      <x v="7740"/>
      <x v="5"/>
      <x v="1"/>
      <x v="1"/>
      <x v="4"/>
      <x v="5"/>
      <x v="3"/>
      <x v="7716"/>
      <x v="3905"/>
      <x v="3"/>
      <x/>
    </i>
    <i r="1">
      <x v="7733"/>
      <x v="7718"/>
      <x v="7741"/>
      <x v="5"/>
      <x v="1"/>
      <x v="1"/>
      <x v="4"/>
      <x v="5"/>
      <x v="3"/>
      <x v="7717"/>
      <x v="3905"/>
      <x v="3"/>
      <x/>
    </i>
    <i r="1">
      <x v="7734"/>
      <x v="7719"/>
      <x v="7742"/>
      <x v="5"/>
      <x v="1"/>
      <x v="1"/>
      <x v="4"/>
      <x v="5"/>
      <x v="3"/>
      <x v="7718"/>
      <x v="3905"/>
      <x v="3"/>
      <x/>
    </i>
    <i r="1">
      <x v="7735"/>
      <x v="7720"/>
      <x v="7743"/>
      <x v="5"/>
      <x v="1"/>
      <x v="1"/>
      <x v="4"/>
      <x v="5"/>
      <x v="3"/>
      <x v="7719"/>
      <x v="1450"/>
      <x v="3"/>
      <x/>
    </i>
    <i r="1">
      <x v="7736"/>
      <x v="7721"/>
      <x v="7744"/>
      <x v="5"/>
      <x v="1"/>
      <x v="1"/>
      <x v="4"/>
      <x v="5"/>
      <x v="3"/>
      <x v="7720"/>
      <x v="1240"/>
      <x v="3"/>
      <x/>
    </i>
    <i r="1">
      <x v="7737"/>
      <x v="7722"/>
      <x v="7745"/>
      <x v="5"/>
      <x v="1"/>
      <x v="1"/>
      <x v="4"/>
      <x v="5"/>
      <x v="3"/>
      <x v="7721"/>
      <x v="1580"/>
      <x v="3"/>
      <x/>
    </i>
    <i r="1">
      <x v="7738"/>
      <x v="7723"/>
      <x v="7746"/>
      <x v="5"/>
      <x v="1"/>
      <x v="1"/>
      <x v="4"/>
      <x v="5"/>
      <x v="3"/>
      <x v="7722"/>
      <x v="1902"/>
      <x v="3"/>
      <x/>
    </i>
    <i r="1">
      <x v="7739"/>
      <x v="7724"/>
      <x v="7747"/>
      <x v="5"/>
      <x v="1"/>
      <x v="1"/>
      <x v="4"/>
      <x v="5"/>
      <x v="3"/>
      <x v="7723"/>
      <x v="2580"/>
      <x v="3"/>
      <x/>
    </i>
    <i r="1">
      <x v="7740"/>
      <x v="7725"/>
      <x v="7748"/>
      <x v="5"/>
      <x v="1"/>
      <x v="1"/>
      <x v="4"/>
      <x v="5"/>
      <x v="3"/>
      <x v="7724"/>
      <x v="652"/>
      <x v="3"/>
      <x/>
    </i>
    <i r="1">
      <x v="7741"/>
      <x v="7726"/>
      <x v="7749"/>
      <x v="66"/>
      <x v="1"/>
      <x v="1"/>
      <x v="3"/>
      <x v="5"/>
      <x v="3"/>
      <x v="7725"/>
      <x v="4743"/>
      <x v="3"/>
      <x v="4"/>
    </i>
    <i r="1">
      <x v="7742"/>
      <x v="7727"/>
      <x v="7750"/>
      <x v="66"/>
      <x v="1"/>
      <x v="1"/>
      <x v="5"/>
      <x v="3"/>
      <x v="3"/>
      <x v="7726"/>
      <x v="4575"/>
      <x v="3"/>
      <x v="4"/>
    </i>
    <i r="1">
      <x v="7743"/>
      <x v="7728"/>
      <x v="7751"/>
      <x v="5"/>
      <x v="1"/>
      <x v="1"/>
      <x v="4"/>
      <x v="5"/>
      <x v="3"/>
      <x v="7727"/>
      <x v="849"/>
      <x v="3"/>
      <x/>
    </i>
    <i r="1">
      <x v="7744"/>
      <x v="7729"/>
      <x v="7752"/>
      <x v="5"/>
      <x v="1"/>
      <x v="1"/>
      <x v="4"/>
      <x v="5"/>
      <x v="3"/>
      <x v="7728"/>
      <x v="258"/>
      <x v="3"/>
      <x/>
    </i>
    <i r="1">
      <x v="7745"/>
      <x v="7730"/>
      <x v="7753"/>
      <x v="68"/>
      <x/>
      <x v="1"/>
      <x v="5"/>
      <x v="3"/>
      <x v="6"/>
      <x v="7729"/>
      <x v="2019"/>
      <x v="3"/>
      <x v="4"/>
    </i>
    <i r="1">
      <x v="7746"/>
      <x v="7731"/>
      <x v="7754"/>
      <x v="5"/>
      <x v="1"/>
      <x v="1"/>
      <x v="4"/>
      <x v="5"/>
      <x v="3"/>
      <x v="7730"/>
      <x v="1116"/>
      <x v="3"/>
      <x/>
    </i>
    <i r="1">
      <x v="7747"/>
      <x v="7732"/>
      <x v="7755"/>
      <x v="55"/>
      <x/>
      <x v="1"/>
      <x v="3"/>
      <x v="5"/>
      <x v="6"/>
      <x v="7731"/>
      <x v="7945"/>
      <x v="3"/>
      <x v="4"/>
    </i>
    <i r="1">
      <x v="7748"/>
      <x v="7733"/>
      <x v="7756"/>
      <x v="5"/>
      <x v="1"/>
      <x v="1"/>
      <x v="4"/>
      <x v="5"/>
      <x v="3"/>
      <x v="7732"/>
      <x v="4598"/>
      <x v="3"/>
      <x/>
    </i>
    <i r="1">
      <x v="7749"/>
      <x v="7734"/>
      <x v="7757"/>
      <x v="66"/>
      <x/>
      <x v="1"/>
      <x v="4"/>
      <x v="5"/>
      <x v="6"/>
      <x v="7733"/>
      <x v="3990"/>
      <x v="3"/>
      <x v="4"/>
    </i>
    <i r="1">
      <x v="7750"/>
      <x v="7735"/>
      <x v="7758"/>
      <x v="56"/>
      <x/>
      <x v="1"/>
      <x v="5"/>
      <x v="3"/>
      <x v="6"/>
      <x v="7734"/>
      <x v="7946"/>
      <x v="3"/>
      <x v="4"/>
    </i>
    <i r="1">
      <x v="7751"/>
      <x v="7736"/>
      <x v="7759"/>
      <x v="58"/>
      <x/>
      <x v="1"/>
      <x v="4"/>
      <x v="5"/>
      <x v="6"/>
      <x v="7735"/>
      <x v="3691"/>
      <x v="3"/>
      <x v="4"/>
    </i>
    <i r="1">
      <x v="7752"/>
      <x v="7737"/>
      <x v="7760"/>
      <x v="53"/>
      <x/>
      <x v="1"/>
      <x v="4"/>
      <x v="5"/>
      <x v="6"/>
      <x v="7736"/>
      <x v="2492"/>
      <x v="3"/>
      <x v="4"/>
    </i>
    <i r="1">
      <x v="7753"/>
      <x v="7738"/>
      <x v="7761"/>
      <x v="5"/>
      <x v="1"/>
      <x v="1"/>
      <x v="4"/>
      <x v="5"/>
      <x v="3"/>
      <x v="7737"/>
      <x v="5146"/>
      <x v="3"/>
      <x/>
    </i>
    <i r="1">
      <x v="7754"/>
      <x v="7739"/>
      <x v="7762"/>
      <x v="2"/>
      <x v="1"/>
      <x v="1"/>
      <x v="4"/>
      <x v="5"/>
      <x v="3"/>
      <x v="7738"/>
      <x v="7337"/>
      <x v="3"/>
      <x v="4"/>
    </i>
    <i r="1">
      <x v="7755"/>
      <x v="7740"/>
      <x v="7763"/>
      <x v="2"/>
      <x/>
      <x v="1"/>
      <x v="5"/>
      <x v="3"/>
      <x v="6"/>
      <x v="7739"/>
      <x v="7963"/>
      <x v="3"/>
      <x v="4"/>
    </i>
    <i r="1">
      <x v="7756"/>
      <x v="7741"/>
      <x v="7764"/>
      <x v="21"/>
      <x v="1"/>
      <x/>
      <x v="1"/>
      <x/>
      <x v="1"/>
      <x v="7740"/>
      <x v="6087"/>
      <x v="3"/>
      <x v="2"/>
    </i>
    <i r="1">
      <x v="7757"/>
      <x v="7742"/>
      <x v="7765"/>
      <x v="53"/>
      <x/>
      <x v="1"/>
      <x v="5"/>
      <x v="3"/>
      <x v="6"/>
      <x v="7741"/>
      <x v="6522"/>
      <x v="3"/>
      <x v="4"/>
    </i>
    <i r="1">
      <x v="7758"/>
      <x v="7743"/>
      <x v="7252"/>
      <x v="5"/>
      <x v="1"/>
      <x v="1"/>
      <x/>
      <x v="3"/>
      <x v="3"/>
      <x v="7742"/>
      <x v="7964"/>
      <x v="3"/>
      <x/>
    </i>
    <i r="1">
      <x v="7759"/>
      <x v="7744"/>
      <x v="7766"/>
      <x v="56"/>
      <x v="1"/>
      <x v="1"/>
      <x v="5"/>
      <x v="3"/>
      <x v="3"/>
      <x v="7743"/>
      <x v="5075"/>
      <x v="3"/>
      <x v="4"/>
    </i>
    <i r="1">
      <x v="7760"/>
      <x v="7745"/>
      <x v="7767"/>
      <x v="67"/>
      <x v="1"/>
      <x v="1"/>
      <x v="4"/>
      <x v="5"/>
      <x v="3"/>
      <x v="7744"/>
      <x v="7965"/>
      <x v="3"/>
      <x v="4"/>
    </i>
    <i r="1">
      <x v="7761"/>
      <x v="7746"/>
      <x v="1981"/>
      <x v="70"/>
      <x/>
      <x v="1"/>
      <x v="1"/>
      <x/>
      <x v="1"/>
      <x v="7745"/>
      <x v="2344"/>
      <x v="3"/>
      <x v="4"/>
    </i>
    <i r="1">
      <x v="7762"/>
      <x v="7747"/>
      <x v="7768"/>
      <x v="5"/>
      <x v="1"/>
      <x v="1"/>
      <x v="8"/>
      <x v="5"/>
      <x v="2"/>
      <x v="7746"/>
      <x v="1789"/>
      <x v="3"/>
      <x/>
    </i>
    <i r="1">
      <x v="7763"/>
      <x v="7748"/>
      <x v="7769"/>
      <x v="56"/>
      <x v="1"/>
      <x v="1"/>
      <x v="4"/>
      <x v="5"/>
      <x v="3"/>
      <x v="7747"/>
      <x v="2186"/>
      <x v="3"/>
      <x v="4"/>
    </i>
    <i r="1">
      <x v="7764"/>
      <x v="7749"/>
      <x v="7770"/>
      <x v="56"/>
      <x/>
      <x v="1"/>
      <x v="4"/>
      <x v="5"/>
      <x v="6"/>
      <x v="7748"/>
      <x v="5712"/>
      <x v="3"/>
      <x v="4"/>
    </i>
    <i r="1">
      <x v="7765"/>
      <x v="7750"/>
      <x v="7771"/>
      <x/>
      <x/>
      <x v="1"/>
      <x v="4"/>
      <x v="5"/>
      <x v="6"/>
      <x v="7749"/>
      <x v="7348"/>
      <x v="3"/>
      <x/>
    </i>
    <i r="1">
      <x v="7766"/>
      <x v="7751"/>
      <x v="7772"/>
      <x v="5"/>
      <x v="1"/>
      <x v="1"/>
      <x v="8"/>
      <x v="5"/>
      <x v="2"/>
      <x v="7750"/>
      <x v="5714"/>
      <x v="3"/>
      <x/>
    </i>
    <i r="1">
      <x v="7767"/>
      <x v="7752"/>
      <x v="7773"/>
      <x v="56"/>
      <x v="1"/>
      <x v="1"/>
      <x v="4"/>
      <x v="5"/>
      <x v="3"/>
      <x v="7751"/>
      <x v="2785"/>
      <x v="3"/>
      <x v="4"/>
    </i>
    <i r="1">
      <x v="7768"/>
      <x v="7753"/>
      <x v="7774"/>
      <x v="3"/>
      <x v="1"/>
      <x v="1"/>
      <x v="8"/>
      <x v="5"/>
      <x v="2"/>
      <x v="7752"/>
      <x v="3455"/>
      <x v="3"/>
      <x/>
    </i>
    <i r="1">
      <x v="7769"/>
      <x v="7754"/>
      <x v="7775"/>
      <x v="5"/>
      <x v="1"/>
      <x v="1"/>
      <x v="8"/>
      <x v="5"/>
      <x v="2"/>
      <x v="7753"/>
      <x v="7966"/>
      <x v="3"/>
      <x/>
    </i>
    <i r="1">
      <x v="7770"/>
      <x v="7755"/>
      <x v="7776"/>
      <x v="56"/>
      <x v="1"/>
      <x v="1"/>
      <x v="5"/>
      <x v="3"/>
      <x v="3"/>
      <x v="7754"/>
      <x v="6523"/>
      <x v="3"/>
      <x v="4"/>
    </i>
    <i r="1">
      <x v="7771"/>
      <x v="7756"/>
      <x v="7777"/>
      <x v="55"/>
      <x/>
      <x v="1"/>
      <x v="3"/>
      <x v="5"/>
      <x v="6"/>
      <x v="7755"/>
      <x v="4019"/>
      <x v="3"/>
      <x v="4"/>
    </i>
    <i r="1">
      <x v="7772"/>
      <x v="7757"/>
      <x v="7778"/>
      <x v="5"/>
      <x v="1"/>
      <x v="1"/>
      <x v="8"/>
      <x v="5"/>
      <x v="2"/>
      <x v="7756"/>
      <x v="1137"/>
      <x v="3"/>
      <x/>
    </i>
    <i r="1">
      <x v="7773"/>
      <x v="7758"/>
      <x v="7779"/>
      <x/>
      <x/>
      <x/>
      <x v="8"/>
      <x v="5"/>
      <x v="4"/>
      <x v="7757"/>
      <x v="3527"/>
      <x v="3"/>
      <x/>
    </i>
    <i r="1">
      <x v="7774"/>
      <x v="7759"/>
      <x v="7780"/>
      <x v="2"/>
      <x/>
      <x v="1"/>
      <x v="1"/>
      <x/>
      <x v="1"/>
      <x v="7758"/>
      <x v="479"/>
      <x v="3"/>
      <x v="4"/>
    </i>
    <i r="1">
      <x v="7775"/>
      <x v="7760"/>
      <x v="7781"/>
      <x v="5"/>
      <x v="1"/>
      <x v="1"/>
      <x v="8"/>
      <x v="5"/>
      <x v="2"/>
      <x v="7759"/>
      <x v="683"/>
      <x v="3"/>
      <x/>
    </i>
    <i r="1">
      <x v="7776"/>
      <x v="7761"/>
      <x v="7782"/>
      <x v="55"/>
      <x/>
      <x v="1"/>
      <x v="1"/>
      <x/>
      <x v="1"/>
      <x v="7760"/>
      <x v="960"/>
      <x v="3"/>
      <x v="4"/>
    </i>
    <i r="1">
      <x v="7777"/>
      <x v="7762"/>
      <x v="7783"/>
      <x v="56"/>
      <x/>
      <x v="1"/>
      <x v="6"/>
      <x v="2"/>
      <x v="8"/>
      <x v="7761"/>
      <x v="7967"/>
      <x v="3"/>
      <x v="4"/>
    </i>
    <i r="1">
      <x v="7778"/>
      <x v="7763"/>
      <x v="7784"/>
      <x v="62"/>
      <x/>
      <x v="1"/>
      <x v="4"/>
      <x v="5"/>
      <x v="6"/>
      <x v="7762"/>
      <x v="4485"/>
      <x v="3"/>
      <x v="4"/>
    </i>
    <i r="1">
      <x v="7779"/>
      <x v="7764"/>
      <x v="7785"/>
      <x v="5"/>
      <x v="1"/>
      <x v="1"/>
      <x v="8"/>
      <x v="5"/>
      <x v="2"/>
      <x v="7763"/>
      <x v="1188"/>
      <x v="3"/>
      <x/>
    </i>
    <i r="1">
      <x v="7780"/>
      <x v="7765"/>
      <x v="7786"/>
      <x v="5"/>
      <x v="1"/>
      <x v="1"/>
      <x v="8"/>
      <x v="5"/>
      <x v="2"/>
      <x v="7764"/>
      <x v="5107"/>
      <x v="3"/>
      <x/>
    </i>
    <i r="1">
      <x v="7781"/>
      <x v="7766"/>
      <x v="7787"/>
      <x v="5"/>
      <x v="1"/>
      <x v="1"/>
      <x v="8"/>
      <x v="5"/>
      <x v="2"/>
      <x v="7765"/>
      <x v="1858"/>
      <x v="3"/>
      <x/>
    </i>
    <i r="1">
      <x v="7782"/>
      <x v="7767"/>
      <x v="7788"/>
      <x v="54"/>
      <x/>
      <x v="1"/>
      <x v="10"/>
      <x v="4"/>
      <x v="7"/>
      <x v="7766"/>
      <x v="7968"/>
      <x v="3"/>
      <x v="4"/>
    </i>
    <i r="1">
      <x v="7783"/>
      <x v="7768"/>
      <x v="7789"/>
      <x v="51"/>
      <x v="1"/>
      <x/>
      <x v="8"/>
      <x v="5"/>
      <x v="2"/>
      <x v="7767"/>
      <x v="2262"/>
      <x v="3"/>
      <x v="1"/>
    </i>
    <i r="1">
      <x v="7784"/>
      <x v="7769"/>
      <x v="7790"/>
      <x v="39"/>
      <x/>
      <x/>
      <x v="8"/>
      <x v="5"/>
      <x v="4"/>
      <x v="7768"/>
      <x v="4493"/>
      <x v="3"/>
      <x v="1"/>
    </i>
    <i r="1">
      <x v="7785"/>
      <x v="7770"/>
      <x v="7791"/>
      <x v="54"/>
      <x/>
      <x v="1"/>
      <x v="6"/>
      <x v="2"/>
      <x v="8"/>
      <x v="7769"/>
      <x v="7969"/>
      <x v="3"/>
      <x v="4"/>
    </i>
    <i r="1">
      <x v="7786"/>
      <x v="7771"/>
      <x v="7792"/>
      <x v="55"/>
      <x/>
      <x v="1"/>
      <x v="1"/>
      <x/>
      <x v="1"/>
      <x v="7770"/>
      <x v="2376"/>
      <x v="3"/>
      <x v="4"/>
    </i>
    <i r="1">
      <x v="7787"/>
      <x v="7772"/>
      <x v="7793"/>
      <x v="61"/>
      <x v="1"/>
      <x v="1"/>
      <x v="3"/>
      <x v="5"/>
      <x v="3"/>
      <x v="7771"/>
      <x v="6689"/>
      <x v="3"/>
      <x v="4"/>
    </i>
    <i r="1">
      <x v="7788"/>
      <x v="7773"/>
      <x v="7794"/>
      <x v="4"/>
      <x v="1"/>
      <x v="1"/>
      <x v="6"/>
      <x v="2"/>
      <x v="5"/>
      <x v="7772"/>
      <x v="1120"/>
      <x v="3"/>
      <x/>
    </i>
    <i r="1">
      <x v="7789"/>
      <x v="7774"/>
      <x v="7795"/>
      <x v="57"/>
      <x/>
      <x v="1"/>
      <x v="6"/>
      <x v="2"/>
      <x v="8"/>
      <x v="7773"/>
      <x v="7970"/>
      <x v="3"/>
      <x v="4"/>
    </i>
    <i r="1">
      <x v="7790"/>
      <x v="7775"/>
      <x v="7796"/>
      <x v="55"/>
      <x/>
      <x/>
      <x v="8"/>
      <x v="5"/>
      <x v="4"/>
      <x v="7774"/>
      <x v="3101"/>
      <x v="3"/>
      <x v="4"/>
    </i>
    <i r="1">
      <x v="7791"/>
      <x v="7776"/>
      <x v="7797"/>
      <x v="53"/>
      <x/>
      <x v="1"/>
      <x v="1"/>
      <x/>
      <x v="1"/>
      <x v="7775"/>
      <x v="79"/>
      <x v="3"/>
      <x v="4"/>
    </i>
    <i r="1">
      <x v="7792"/>
      <x v="7777"/>
      <x v="7798"/>
      <x v="57"/>
      <x/>
      <x v="1"/>
      <x v="1"/>
      <x/>
      <x v="1"/>
      <x v="7776"/>
      <x v="3817"/>
      <x v="3"/>
      <x v="4"/>
    </i>
    <i r="1">
      <x v="7793"/>
      <x v="7778"/>
      <x v="7799"/>
      <x v="5"/>
      <x/>
      <x v="1"/>
      <x v="1"/>
      <x/>
      <x v="1"/>
      <x v="7777"/>
      <x v="1509"/>
      <x v="3"/>
      <x/>
    </i>
    <i r="1">
      <x v="7794"/>
      <x v="7779"/>
      <x v="7800"/>
      <x v="66"/>
      <x v="1"/>
      <x v="1"/>
      <x v="6"/>
      <x v="2"/>
      <x v="5"/>
      <x v="7778"/>
      <x v="7971"/>
      <x v="3"/>
      <x v="4"/>
    </i>
    <i r="1">
      <x v="7795"/>
      <x v="7780"/>
      <x v="7783"/>
      <x v="56"/>
      <x/>
      <x v="1"/>
      <x v="1"/>
      <x/>
      <x v="1"/>
      <x v="7779"/>
      <x v="2617"/>
      <x v="3"/>
      <x v="4"/>
    </i>
    <i r="1">
      <x v="7796"/>
      <x v="7781"/>
      <x v="7801"/>
      <x v="27"/>
      <x/>
      <x/>
      <x v="1"/>
      <x/>
      <x v="1"/>
      <x v="7780"/>
      <x v="1637"/>
      <x v="3"/>
      <x v="2"/>
    </i>
    <i r="1">
      <x v="7797"/>
      <x v="7782"/>
      <x v="7802"/>
      <x v="5"/>
      <x v="1"/>
      <x v="1"/>
      <x v="8"/>
      <x v="5"/>
      <x v="2"/>
      <x v="7781"/>
      <x v="4651"/>
      <x v="3"/>
      <x/>
    </i>
    <i r="1">
      <x v="7798"/>
      <x v="7783"/>
      <x v="7803"/>
      <x v="66"/>
      <x/>
      <x v="1"/>
      <x v="4"/>
      <x v="5"/>
      <x v="6"/>
      <x v="7782"/>
      <x v="2994"/>
      <x v="3"/>
      <x v="4"/>
    </i>
    <i r="1">
      <x v="7799"/>
      <x v="7784"/>
      <x v="7804"/>
      <x v="5"/>
      <x v="1"/>
      <x v="1"/>
      <x v="8"/>
      <x v="5"/>
      <x v="2"/>
      <x v="7783"/>
      <x v="6648"/>
      <x v="3"/>
      <x/>
    </i>
    <i r="1">
      <x v="7800"/>
      <x v="7785"/>
      <x v="7805"/>
      <x v="56"/>
      <x v="1"/>
      <x v="1"/>
      <x v="4"/>
      <x v="5"/>
      <x v="3"/>
      <x v="7784"/>
      <x v="5899"/>
      <x v="3"/>
      <x v="4"/>
    </i>
    <i r="1">
      <x v="7801"/>
      <x v="7786"/>
      <x v="7806"/>
      <x v="58"/>
      <x v="1"/>
      <x v="1"/>
      <x v="4"/>
      <x v="5"/>
      <x v="3"/>
      <x v="7785"/>
      <x v="5143"/>
      <x v="3"/>
      <x v="4"/>
    </i>
    <i r="1">
      <x v="7802"/>
      <x v="7787"/>
      <x v="7807"/>
      <x v="5"/>
      <x v="1"/>
      <x v="1"/>
      <x v="8"/>
      <x v="5"/>
      <x v="2"/>
      <x v="7786"/>
      <x v="6648"/>
      <x v="3"/>
      <x/>
    </i>
    <i r="1">
      <x v="7803"/>
      <x v="7788"/>
      <x v="7808"/>
      <x v="58"/>
      <x v="1"/>
      <x v="1"/>
      <x v="4"/>
      <x v="5"/>
      <x v="3"/>
      <x v="7787"/>
      <x v="888"/>
      <x v="3"/>
      <x v="4"/>
    </i>
    <i r="1">
      <x v="7804"/>
      <x v="7789"/>
      <x v="7809"/>
      <x v="77"/>
      <x/>
      <x/>
      <x v="8"/>
      <x v="5"/>
      <x v="4"/>
      <x v="7788"/>
      <x v="1967"/>
      <x v="3"/>
      <x v="5"/>
    </i>
    <i r="1">
      <x v="7805"/>
      <x v="7790"/>
      <x v="7810"/>
      <x v="5"/>
      <x v="1"/>
      <x v="1"/>
      <x v="6"/>
      <x v="2"/>
      <x v="5"/>
      <x v="7789"/>
      <x v="6137"/>
      <x v="3"/>
      <x/>
    </i>
    <i r="1">
      <x v="7806"/>
      <x v="7791"/>
      <x v="7811"/>
      <x v="56"/>
      <x/>
      <x v="1"/>
      <x v="4"/>
      <x v="5"/>
      <x v="6"/>
      <x v="7790"/>
      <x v="4329"/>
      <x v="3"/>
      <x v="4"/>
    </i>
    <i r="1">
      <x v="7807"/>
      <x v="7792"/>
      <x v="7812"/>
      <x v="85"/>
      <x v="1"/>
      <x/>
      <x v="8"/>
      <x v="5"/>
      <x v="2"/>
      <x v="7791"/>
      <x v="5821"/>
      <x v="3"/>
      <x v="5"/>
    </i>
    <i r="1">
      <x v="7808"/>
      <x v="7793"/>
      <x v="7813"/>
      <x v="43"/>
      <x/>
      <x/>
      <x v="10"/>
      <x v="4"/>
      <x v="7"/>
      <x v="7792"/>
      <x v="4321"/>
      <x v="3"/>
      <x v="1"/>
    </i>
    <i r="1">
      <x v="7809"/>
      <x v="7794"/>
      <x v="7814"/>
      <x v="5"/>
      <x v="1"/>
      <x v="1"/>
      <x v="6"/>
      <x v="2"/>
      <x v="5"/>
      <x v="7793"/>
      <x v="1990"/>
      <x v="3"/>
      <x/>
    </i>
    <i r="1">
      <x v="7810"/>
      <x v="7795"/>
      <x v="7815"/>
      <x v="56"/>
      <x v="1"/>
      <x v="1"/>
      <x v="1"/>
      <x/>
      <x v="1"/>
      <x v="7794"/>
      <x v="2215"/>
      <x v="3"/>
      <x v="4"/>
    </i>
    <i r="1">
      <x v="7811"/>
      <x v="7796"/>
      <x v="4773"/>
      <x v="77"/>
      <x/>
      <x v="1"/>
      <x v="1"/>
      <x/>
      <x v="1"/>
      <x v="7795"/>
      <x v="81"/>
      <x v="3"/>
      <x v="5"/>
    </i>
    <i r="1">
      <x v="7812"/>
      <x v="7797"/>
      <x v="7816"/>
      <x v="5"/>
      <x v="1"/>
      <x v="1"/>
      <x v="10"/>
      <x v="4"/>
      <x v="7"/>
      <x v="7796"/>
      <x v="4490"/>
      <x v="3"/>
      <x/>
    </i>
    <i r="1">
      <x v="7813"/>
      <x v="7798"/>
      <x v="5660"/>
      <x v="77"/>
      <x/>
      <x v="1"/>
      <x v="1"/>
      <x/>
      <x v="1"/>
      <x v="7797"/>
      <x v="820"/>
      <x v="3"/>
      <x v="5"/>
    </i>
    <i r="1">
      <x v="7814"/>
      <x v="7799"/>
      <x v="7817"/>
      <x v="2"/>
      <x/>
      <x v="1"/>
      <x v="4"/>
      <x v="5"/>
      <x v="6"/>
      <x v="7798"/>
      <x v="1020"/>
      <x v="3"/>
      <x v="4"/>
    </i>
    <i r="1">
      <x v="7815"/>
      <x v="7800"/>
      <x v="3017"/>
      <x v="77"/>
      <x/>
      <x v="1"/>
      <x v="1"/>
      <x/>
      <x v="1"/>
      <x v="7799"/>
      <x v="688"/>
      <x v="3"/>
      <x v="5"/>
    </i>
    <i r="1">
      <x v="7816"/>
      <x v="7801"/>
      <x v="7818"/>
      <x v="11"/>
      <x v="1"/>
      <x/>
      <x v="1"/>
      <x/>
      <x v="1"/>
      <x v="7800"/>
      <x v="4084"/>
      <x v="3"/>
      <x v="2"/>
    </i>
    <i r="1">
      <x v="7817"/>
      <x v="7802"/>
      <x v="5449"/>
      <x v="2"/>
      <x/>
      <x v="1"/>
      <x v="4"/>
      <x v="5"/>
      <x v="6"/>
      <x v="7801"/>
      <x v="7973"/>
      <x v="3"/>
      <x v="4"/>
    </i>
    <i r="1">
      <x v="7818"/>
      <x v="7803"/>
      <x v="7819"/>
      <x v="54"/>
      <x/>
      <x v="1"/>
      <x v="10"/>
      <x v="4"/>
      <x v="7"/>
      <x v="7802"/>
      <x v="7409"/>
      <x v="3"/>
      <x v="4"/>
    </i>
    <i r="1">
      <x v="7819"/>
      <x v="7804"/>
      <x v="7820"/>
      <x v="5"/>
      <x v="1"/>
      <x v="1"/>
      <x v="8"/>
      <x v="5"/>
      <x v="2"/>
      <x v="7803"/>
      <x v="1097"/>
      <x v="3"/>
      <x/>
    </i>
    <i r="1">
      <x v="7820"/>
      <x v="7805"/>
      <x v="7821"/>
      <x v="37"/>
      <x v="1"/>
      <x/>
      <x v="1"/>
      <x/>
      <x v="1"/>
      <x v="7804"/>
      <x v="426"/>
      <x v="3"/>
      <x v="1"/>
    </i>
    <i r="1">
      <x v="7821"/>
      <x v="7806"/>
      <x v="7822"/>
      <x v="29"/>
      <x/>
      <x/>
      <x v="6"/>
      <x v="2"/>
      <x v="8"/>
      <x v="7805"/>
      <x v="5350"/>
      <x v="3"/>
      <x v="2"/>
    </i>
    <i r="1">
      <x v="7822"/>
      <x v="7807"/>
      <x v="7823"/>
      <x v="2"/>
      <x/>
      <x v="1"/>
      <x v="4"/>
      <x v="5"/>
      <x v="6"/>
      <x v="7806"/>
      <x v="5015"/>
      <x v="3"/>
      <x v="4"/>
    </i>
    <i r="1">
      <x v="7823"/>
      <x v="7808"/>
      <x v="7824"/>
      <x v="2"/>
      <x/>
      <x v="1"/>
      <x v="1"/>
      <x/>
      <x v="1"/>
      <x v="7807"/>
      <x v="1508"/>
      <x v="3"/>
      <x v="4"/>
    </i>
    <i r="1">
      <x v="7824"/>
      <x v="7809"/>
      <x v="7825"/>
      <x v="61"/>
      <x/>
      <x v="1"/>
      <x v="6"/>
      <x v="2"/>
      <x v="8"/>
      <x v="7808"/>
      <x v="5351"/>
      <x v="3"/>
      <x v="4"/>
    </i>
    <i r="1">
      <x v="7825"/>
      <x v="7810"/>
      <x v="7826"/>
      <x v="5"/>
      <x v="1"/>
      <x v="1"/>
      <x v="10"/>
      <x v="4"/>
      <x v="7"/>
      <x v="7809"/>
      <x v="7199"/>
      <x v="3"/>
      <x/>
    </i>
    <i r="1">
      <x v="7826"/>
      <x v="7811"/>
      <x v="7827"/>
      <x v="5"/>
      <x v="1"/>
      <x v="1"/>
      <x v="8"/>
      <x v="5"/>
      <x v="2"/>
      <x v="7810"/>
      <x v="801"/>
      <x v="3"/>
      <x/>
    </i>
    <i r="1">
      <x v="7827"/>
      <x v="7812"/>
      <x v="7828"/>
      <x v="56"/>
      <x/>
      <x v="1"/>
      <x v="1"/>
      <x/>
      <x v="1"/>
      <x v="7811"/>
      <x v="92"/>
      <x v="3"/>
      <x v="4"/>
    </i>
    <i r="1">
      <x v="7829"/>
      <x v="7814"/>
      <x v="7829"/>
      <x v="5"/>
      <x v="1"/>
      <x v="1"/>
      <x v="9"/>
      <x v="4"/>
      <x v="4"/>
      <x v="7813"/>
      <x v="1983"/>
      <x v="3"/>
      <x/>
    </i>
    <i r="1">
      <x v="7830"/>
      <x v="7815"/>
      <x v="7830"/>
      <x v="64"/>
      <x/>
      <x v="1"/>
      <x v="1"/>
      <x/>
      <x v="1"/>
      <x v="7814"/>
      <x v="2252"/>
      <x v="3"/>
      <x v="4"/>
    </i>
    <i r="1">
      <x v="7831"/>
      <x v="7816"/>
      <x v="7831"/>
      <x v="5"/>
      <x v="1"/>
      <x v="1"/>
      <x v="6"/>
      <x v="2"/>
      <x v="5"/>
      <x v="7815"/>
      <x v="2488"/>
      <x v="3"/>
      <x/>
    </i>
    <i r="1">
      <x v="7832"/>
      <x v="7817"/>
      <x v="7832"/>
      <x v="5"/>
      <x v="1"/>
      <x v="1"/>
      <x v="1"/>
      <x/>
      <x v="1"/>
      <x v="7816"/>
      <x v="897"/>
      <x v="3"/>
      <x/>
    </i>
    <i r="1">
      <x v="7833"/>
      <x v="7818"/>
      <x v="7833"/>
      <x v="5"/>
      <x v="1"/>
      <x v="1"/>
      <x v="8"/>
      <x v="5"/>
      <x v="2"/>
      <x v="7817"/>
      <x v="559"/>
      <x v="3"/>
      <x/>
    </i>
    <i r="1">
      <x v="7834"/>
      <x v="7819"/>
      <x v="7834"/>
      <x v="57"/>
      <x/>
      <x/>
      <x v="6"/>
      <x v="2"/>
      <x v="8"/>
      <x v="7818"/>
      <x v="7976"/>
      <x v="3"/>
      <x v="4"/>
    </i>
    <i r="1">
      <x v="7835"/>
      <x v="7820"/>
      <x v="7835"/>
      <x v="66"/>
      <x/>
      <x v="1"/>
      <x v="1"/>
      <x/>
      <x v="1"/>
      <x v="7819"/>
      <x v="694"/>
      <x v="3"/>
      <x v="4"/>
    </i>
    <i r="1">
      <x v="7836"/>
      <x v="7821"/>
      <x v="7836"/>
      <x v="55"/>
      <x v="1"/>
      <x v="1"/>
      <x v="5"/>
      <x v="3"/>
      <x v="3"/>
      <x v="7820"/>
      <x v="808"/>
      <x v="3"/>
      <x v="4"/>
    </i>
    <i r="1">
      <x v="7837"/>
      <x v="7822"/>
      <x v="7837"/>
      <x v="5"/>
      <x/>
      <x v="1"/>
      <x v="6"/>
      <x v="2"/>
      <x v="8"/>
      <x v="7821"/>
      <x v="7977"/>
      <x v="3"/>
      <x/>
    </i>
    <i r="1">
      <x v="7838"/>
      <x v="7822"/>
      <x v="5258"/>
      <x v="62"/>
      <x/>
      <x v="1"/>
      <x v="1"/>
      <x/>
      <x v="1"/>
      <x v="7822"/>
      <x v="1167"/>
      <x v="3"/>
      <x v="4"/>
    </i>
    <i r="1">
      <x v="7839"/>
      <x v="7823"/>
      <x v="7838"/>
      <x v="70"/>
      <x/>
      <x v="1"/>
      <x v="1"/>
      <x/>
      <x v="1"/>
      <x v="7823"/>
      <x v="2284"/>
      <x v="3"/>
      <x v="4"/>
    </i>
    <i r="1">
      <x v="7840"/>
      <x v="7824"/>
      <x v="7839"/>
      <x v="44"/>
      <x/>
      <x/>
      <x v="1"/>
      <x/>
      <x v="1"/>
      <x v="7824"/>
      <x v="633"/>
      <x v="3"/>
      <x v="1"/>
    </i>
    <i r="1">
      <x v="7841"/>
      <x v="7825"/>
      <x v="7840"/>
      <x v="54"/>
      <x/>
      <x/>
      <x v="8"/>
      <x v="5"/>
      <x v="4"/>
      <x v="7825"/>
      <x v="1659"/>
      <x v="3"/>
      <x v="4"/>
    </i>
    <i r="1">
      <x v="7842"/>
      <x v="7826"/>
      <x v="542"/>
      <x v="56"/>
      <x/>
      <x v="1"/>
      <x v="1"/>
      <x/>
      <x v="1"/>
      <x v="7826"/>
      <x v="97"/>
      <x v="3"/>
      <x v="4"/>
    </i>
    <i r="1">
      <x v="7843"/>
      <x v="7827"/>
      <x v="7841"/>
      <x v="2"/>
      <x/>
      <x v="1"/>
      <x v="1"/>
      <x/>
      <x v="1"/>
      <x v="7827"/>
      <x v="1969"/>
      <x v="3"/>
      <x v="4"/>
    </i>
    <i r="1">
      <x v="7844"/>
      <x v="7828"/>
      <x v="7842"/>
      <x v="56"/>
      <x/>
      <x v="1"/>
      <x v="1"/>
      <x/>
      <x v="1"/>
      <x v="7828"/>
      <x v="2324"/>
      <x v="3"/>
      <x v="4"/>
    </i>
    <i r="1">
      <x v="7845"/>
      <x v="7829"/>
      <x v="7843"/>
      <x v="25"/>
      <x/>
      <x/>
      <x v="1"/>
      <x/>
      <x v="1"/>
      <x v="7829"/>
      <x v="98"/>
      <x v="3"/>
      <x v="2"/>
    </i>
    <i r="1">
      <x v="7846"/>
      <x v="7830"/>
      <x v="7844"/>
      <x v="82"/>
      <x/>
      <x/>
      <x v="6"/>
      <x v="2"/>
      <x v="8"/>
      <x v="7830"/>
      <x v="6489"/>
      <x v="3"/>
      <x v="5"/>
    </i>
    <i r="1">
      <x v="7847"/>
      <x v="7831"/>
      <x v="7845"/>
      <x v="95"/>
      <x v="1"/>
      <x/>
      <x v="6"/>
      <x v="2"/>
      <x v="5"/>
      <x v="7831"/>
      <x v="7978"/>
      <x v="3"/>
      <x v="5"/>
    </i>
    <i r="1">
      <x v="7848"/>
      <x v="7832"/>
      <x v="7846"/>
      <x v="44"/>
      <x v="1"/>
      <x/>
      <x v="8"/>
      <x v="5"/>
      <x v="2"/>
      <x v="7832"/>
      <x v="7979"/>
      <x v="3"/>
      <x v="1"/>
    </i>
    <i r="1">
      <x v="7849"/>
      <x v="7833"/>
      <x v="7847"/>
      <x v="52"/>
      <x/>
      <x/>
      <x v="6"/>
      <x v="2"/>
      <x v="8"/>
      <x v="7833"/>
      <x v="7980"/>
      <x v="3"/>
      <x v="2"/>
    </i>
    <i r="1">
      <x v="7850"/>
      <x v="7834"/>
      <x v="7848"/>
      <x v="16"/>
      <x/>
      <x/>
      <x v="1"/>
      <x/>
      <x v="1"/>
      <x v="7834"/>
      <x v="1786"/>
      <x v="3"/>
      <x v="2"/>
    </i>
    <i r="1">
      <x v="7851"/>
      <x v="7835"/>
      <x v="7849"/>
      <x v="2"/>
      <x v="1"/>
      <x v="1"/>
      <x v="8"/>
      <x v="5"/>
      <x v="2"/>
      <x v="7835"/>
      <x v="1086"/>
      <x v="3"/>
      <x v="4"/>
    </i>
    <i r="1">
      <x v="7852"/>
      <x v="7836"/>
      <x v="7850"/>
      <x v="53"/>
      <x/>
      <x v="1"/>
      <x v="4"/>
      <x v="5"/>
      <x v="6"/>
      <x v="7836"/>
      <x v="4005"/>
      <x v="3"/>
      <x v="4"/>
    </i>
    <i r="1">
      <x v="7853"/>
      <x v="7837"/>
      <x v="7851"/>
      <x v="53"/>
      <x/>
      <x v="1"/>
      <x v="4"/>
      <x v="5"/>
      <x v="6"/>
      <x v="7837"/>
      <x v="7758"/>
      <x v="3"/>
      <x v="4"/>
    </i>
    <i r="1">
      <x v="7854"/>
      <x v="7838"/>
      <x v="7852"/>
      <x v="58"/>
      <x/>
      <x v="1"/>
      <x v="4"/>
      <x v="5"/>
      <x v="6"/>
      <x v="7838"/>
      <x v="6526"/>
      <x v="3"/>
      <x v="4"/>
    </i>
    <i r="1">
      <x v="7855"/>
      <x v="7839"/>
      <x v="7853"/>
      <x v="55"/>
      <x/>
      <x v="1"/>
      <x v="4"/>
      <x v="5"/>
      <x v="6"/>
      <x v="7839"/>
      <x v="6303"/>
      <x v="3"/>
      <x v="4"/>
    </i>
    <i r="1">
      <x v="7856"/>
      <x v="7841"/>
      <x v="7854"/>
      <x v="62"/>
      <x v="1"/>
      <x v="1"/>
      <x v="5"/>
      <x v="3"/>
      <x v="3"/>
      <x v="7841"/>
      <x v="2738"/>
      <x v="3"/>
      <x v="4"/>
    </i>
    <i r="1">
      <x v="7857"/>
      <x v="7842"/>
      <x v="7855"/>
      <x v="4"/>
      <x v="1"/>
      <x v="1"/>
      <x v="4"/>
      <x v="5"/>
      <x v="3"/>
      <x v="7842"/>
      <x v="523"/>
      <x v="3"/>
      <x/>
    </i>
    <i r="1">
      <x v="7858"/>
      <x v="7843"/>
      <x v="7856"/>
      <x v="5"/>
      <x v="1"/>
      <x v="1"/>
      <x v="5"/>
      <x v="3"/>
      <x v="3"/>
      <x v="7843"/>
      <x v="296"/>
      <x v="3"/>
      <x/>
    </i>
    <i r="1">
      <x v="7859"/>
      <x v="7844"/>
      <x v="7857"/>
      <x v="4"/>
      <x v="1"/>
      <x v="1"/>
      <x v="5"/>
      <x v="3"/>
      <x v="3"/>
      <x v="7844"/>
      <x v="1601"/>
      <x v="3"/>
      <x/>
    </i>
    <i r="1">
      <x v="7860"/>
      <x v="7846"/>
      <x v="7858"/>
      <x v="70"/>
      <x/>
      <x/>
      <x v="1"/>
      <x/>
      <x v="1"/>
      <x v="7846"/>
      <x v="138"/>
      <x v="3"/>
      <x v="4"/>
    </i>
    <i r="1">
      <x v="7861"/>
      <x v="7848"/>
      <x v="7859"/>
      <x v="5"/>
      <x v="1"/>
      <x v="1"/>
      <x v="4"/>
      <x v="5"/>
      <x v="3"/>
      <x v="7848"/>
      <x v="2770"/>
      <x v="3"/>
      <x/>
    </i>
    <i r="1">
      <x v="7862"/>
      <x v="7851"/>
      <x v="7861"/>
      <x v="5"/>
      <x v="1"/>
      <x v="1"/>
      <x v="4"/>
      <x v="5"/>
      <x v="3"/>
      <x v="7851"/>
      <x v="2250"/>
      <x v="3"/>
      <x/>
    </i>
    <i r="1">
      <x v="7863"/>
      <x v="7852"/>
      <x v="7862"/>
      <x v="5"/>
      <x v="1"/>
      <x v="1"/>
      <x v="5"/>
      <x v="3"/>
      <x v="3"/>
      <x v="7852"/>
      <x v="2484"/>
      <x v="3"/>
      <x/>
    </i>
    <i r="1">
      <x v="7864"/>
      <x v="7853"/>
      <x v="7863"/>
      <x v="5"/>
      <x v="1"/>
      <x v="1"/>
      <x v="8"/>
      <x v="5"/>
      <x v="2"/>
      <x v="7853"/>
      <x v="3220"/>
      <x v="3"/>
      <x/>
    </i>
    <i r="1">
      <x v="7865"/>
      <x v="7854"/>
      <x v="7864"/>
      <x v="5"/>
      <x v="1"/>
      <x v="1"/>
      <x v="5"/>
      <x v="3"/>
      <x v="3"/>
      <x v="7854"/>
      <x v="1816"/>
      <x v="3"/>
      <x/>
    </i>
    <i r="1">
      <x v="7866"/>
      <x v="7855"/>
      <x v="7865"/>
      <x v="5"/>
      <x v="1"/>
      <x v="1"/>
      <x v="5"/>
      <x v="3"/>
      <x v="3"/>
      <x v="7855"/>
      <x v="7699"/>
      <x v="3"/>
      <x/>
    </i>
    <i r="1">
      <x v="7867"/>
      <x v="7856"/>
      <x v="7866"/>
      <x v="35"/>
      <x/>
      <x/>
      <x v="1"/>
      <x/>
      <x v="1"/>
      <x v="7856"/>
      <x v="876"/>
      <x v="3"/>
      <x v="1"/>
    </i>
    <i r="1">
      <x v="7868"/>
      <x v="7857"/>
      <x v="7867"/>
      <x v="56"/>
      <x/>
      <x v="1"/>
      <x v="4"/>
      <x v="5"/>
      <x v="6"/>
      <x v="7857"/>
      <x v="1235"/>
      <x v="3"/>
      <x v="4"/>
    </i>
    <i r="1">
      <x v="7869"/>
      <x v="7858"/>
      <x v="7868"/>
      <x v="5"/>
      <x v="1"/>
      <x v="1"/>
      <x v="8"/>
      <x v="5"/>
      <x v="2"/>
      <x v="7858"/>
      <x v="5471"/>
      <x v="3"/>
      <x/>
    </i>
    <i r="1">
      <x v="7870"/>
      <x v="7867"/>
      <x v="7872"/>
      <x v="80"/>
      <x/>
      <x v="1"/>
      <x v="6"/>
      <x v="2"/>
      <x v="8"/>
      <x v="7867"/>
      <x v="7877"/>
      <x v="3"/>
      <x v="5"/>
    </i>
    <i r="1">
      <x v="7871"/>
      <x v="7869"/>
      <x v="7873"/>
      <x v="23"/>
      <x/>
      <x/>
      <x v="8"/>
      <x v="5"/>
      <x v="4"/>
      <x v="7869"/>
      <x v="3024"/>
      <x v="3"/>
      <x v="2"/>
    </i>
    <i r="1">
      <x v="7873"/>
      <x v="7871"/>
      <x v="7300"/>
      <x v="3"/>
      <x v="1"/>
      <x v="1"/>
      <x v="4"/>
      <x v="5"/>
      <x v="3"/>
      <x v="7871"/>
      <x v="2112"/>
      <x v="3"/>
      <x/>
    </i>
    <i r="1">
      <x v="7874"/>
      <x v="7872"/>
      <x v="7875"/>
      <x v="4"/>
      <x v="1"/>
      <x v="1"/>
      <x v="4"/>
      <x v="5"/>
      <x v="3"/>
      <x v="7872"/>
      <x v="7234"/>
      <x v="3"/>
      <x/>
    </i>
    <i r="1">
      <x v="7875"/>
      <x v="7873"/>
      <x v="7876"/>
      <x v="5"/>
      <x v="1"/>
      <x v="1"/>
      <x v="4"/>
      <x v="5"/>
      <x v="3"/>
      <x v="7873"/>
      <x v="5575"/>
      <x v="3"/>
      <x/>
    </i>
    <i r="1">
      <x v="7876"/>
      <x v="7874"/>
      <x v="7877"/>
      <x v="5"/>
      <x/>
      <x v="1"/>
      <x v="5"/>
      <x v="3"/>
      <x v="6"/>
      <x v="7874"/>
      <x v="3861"/>
      <x v="3"/>
      <x/>
    </i>
    <i r="1">
      <x v="7877"/>
      <x v="7875"/>
      <x v="7878"/>
      <x v="5"/>
      <x v="1"/>
      <x v="1"/>
      <x v="4"/>
      <x v="5"/>
      <x v="3"/>
      <x v="7875"/>
      <x v="2400"/>
      <x v="3"/>
      <x/>
    </i>
    <i r="1">
      <x v="7878"/>
      <x v="7876"/>
      <x v="7879"/>
      <x v="5"/>
      <x v="1"/>
      <x v="1"/>
      <x v="4"/>
      <x v="5"/>
      <x v="3"/>
      <x v="7876"/>
      <x v="267"/>
      <x v="3"/>
      <x/>
    </i>
    <i r="1">
      <x v="7879"/>
      <x v="7877"/>
      <x v="7880"/>
      <x v="5"/>
      <x v="1"/>
      <x v="1"/>
      <x v="4"/>
      <x v="5"/>
      <x v="3"/>
      <x v="7877"/>
      <x v="267"/>
      <x v="3"/>
      <x/>
    </i>
    <i r="1">
      <x v="7880"/>
      <x v="7878"/>
      <x v="7881"/>
      <x v="5"/>
      <x v="1"/>
      <x v="1"/>
      <x v="4"/>
      <x v="5"/>
      <x v="3"/>
      <x v="7878"/>
      <x v="723"/>
      <x v="3"/>
      <x/>
    </i>
    <i r="1">
      <x v="7881"/>
      <x v="7879"/>
      <x v="7882"/>
      <x v="5"/>
      <x v="1"/>
      <x v="1"/>
      <x v="4"/>
      <x v="5"/>
      <x v="3"/>
      <x v="7879"/>
      <x v="2817"/>
      <x v="3"/>
      <x/>
    </i>
    <i r="1">
      <x v="7882"/>
      <x v="7880"/>
      <x v="7883"/>
      <x v="5"/>
      <x v="1"/>
      <x v="1"/>
      <x v="4"/>
      <x v="5"/>
      <x v="3"/>
      <x v="7880"/>
      <x v="7562"/>
      <x v="3"/>
      <x/>
    </i>
    <i r="1">
      <x v="7883"/>
      <x v="7881"/>
      <x v="7884"/>
      <x v="5"/>
      <x v="1"/>
      <x v="1"/>
      <x v="5"/>
      <x v="3"/>
      <x v="3"/>
      <x v="7881"/>
      <x v="1591"/>
      <x v="3"/>
      <x/>
    </i>
    <i r="1">
      <x v="7884"/>
      <x v="7882"/>
      <x v="7885"/>
      <x v="5"/>
      <x/>
      <x v="1"/>
      <x v="4"/>
      <x v="5"/>
      <x v="6"/>
      <x v="7882"/>
      <x v="7972"/>
      <x v="3"/>
      <x/>
    </i>
    <i r="1">
      <x v="7885"/>
      <x v="7883"/>
      <x v="7886"/>
      <x v="5"/>
      <x v="1"/>
      <x v="1"/>
      <x v="4"/>
      <x v="5"/>
      <x v="3"/>
      <x v="7883"/>
      <x v="270"/>
      <x v="3"/>
      <x/>
    </i>
    <i r="1">
      <x v="7887"/>
      <x v="7885"/>
      <x v="7888"/>
      <x v="5"/>
      <x v="1"/>
      <x v="1"/>
      <x v="4"/>
      <x v="5"/>
      <x v="3"/>
      <x v="7885"/>
      <x v="2503"/>
      <x v="3"/>
      <x/>
    </i>
    <i r="1">
      <x v="7889"/>
      <x v="7887"/>
      <x v="7890"/>
      <x v="5"/>
      <x v="1"/>
      <x v="1"/>
      <x v="4"/>
      <x v="5"/>
      <x v="3"/>
      <x v="7887"/>
      <x v="1525"/>
      <x v="3"/>
      <x/>
    </i>
    <i r="1">
      <x v="7890"/>
      <x v="7888"/>
      <x v="7891"/>
      <x v="5"/>
      <x v="1"/>
      <x v="1"/>
      <x v="4"/>
      <x v="5"/>
      <x v="3"/>
      <x v="7888"/>
      <x v="6954"/>
      <x v="3"/>
      <x/>
    </i>
    <i r="1">
      <x v="7891"/>
      <x v="7889"/>
      <x v="7892"/>
      <x v="22"/>
      <x/>
      <x/>
      <x v="8"/>
      <x v="5"/>
      <x v="4"/>
      <x v="7889"/>
      <x v="3048"/>
      <x v="3"/>
      <x v="2"/>
    </i>
    <i r="1">
      <x v="7892"/>
      <x v="7890"/>
      <x v="7893"/>
      <x v="5"/>
      <x v="1"/>
      <x v="1"/>
      <x v="5"/>
      <x v="3"/>
      <x v="3"/>
      <x v="7890"/>
      <x v="715"/>
      <x v="3"/>
      <x/>
    </i>
    <i r="1">
      <x v="7893"/>
      <x v="7891"/>
      <x v="7894"/>
      <x v="3"/>
      <x v="1"/>
      <x v="1"/>
      <x v="4"/>
      <x v="5"/>
      <x v="3"/>
      <x v="7891"/>
      <x v="7974"/>
      <x v="3"/>
      <x/>
    </i>
    <i r="1">
      <x v="7894"/>
      <x v="7892"/>
      <x v="7895"/>
      <x v="1"/>
      <x/>
      <x v="1"/>
      <x v="5"/>
      <x v="3"/>
      <x v="6"/>
      <x v="7892"/>
      <x v="7975"/>
      <x v="3"/>
      <x/>
    </i>
    <i r="1">
      <x v="7895"/>
      <x v="7893"/>
      <x v="7896"/>
      <x v="53"/>
      <x/>
      <x v="1"/>
      <x v="5"/>
      <x v="3"/>
      <x v="6"/>
      <x v="7893"/>
      <x v="3409"/>
      <x v="3"/>
      <x v="4"/>
    </i>
    <i r="1">
      <x v="7896"/>
      <x v="7894"/>
      <x v="7897"/>
      <x v="57"/>
      <x v="1"/>
      <x v="1"/>
      <x v="5"/>
      <x v="3"/>
      <x v="3"/>
      <x v="7894"/>
      <x v="7355"/>
      <x v="3"/>
      <x v="4"/>
    </i>
    <i r="1">
      <x v="7897"/>
      <x v="7895"/>
      <x v="7898"/>
      <x v="57"/>
      <x v="1"/>
      <x v="1"/>
      <x v="5"/>
      <x v="3"/>
      <x v="3"/>
      <x v="7895"/>
      <x v="348"/>
      <x v="3"/>
      <x v="4"/>
    </i>
    <i r="1">
      <x v="7898"/>
      <x v="7896"/>
      <x v="7899"/>
      <x v="5"/>
      <x/>
      <x v="1"/>
      <x v="4"/>
      <x v="5"/>
      <x v="6"/>
      <x v="7896"/>
      <x v="3313"/>
      <x v="3"/>
      <x/>
    </i>
    <i r="1">
      <x v="7899"/>
      <x v="7897"/>
      <x v="7900"/>
      <x v="5"/>
      <x v="1"/>
      <x v="1"/>
      <x v="1"/>
      <x/>
      <x v="1"/>
      <x v="7897"/>
      <x v="643"/>
      <x v="3"/>
      <x/>
    </i>
    <i r="1">
      <x v="7900"/>
      <x v="7898"/>
      <x v="7901"/>
      <x v="77"/>
      <x v="1"/>
      <x/>
      <x v="8"/>
      <x v="5"/>
      <x v="2"/>
      <x v="7898"/>
      <x v="785"/>
      <x v="3"/>
      <x v="5"/>
    </i>
    <i r="1">
      <x v="7901"/>
      <x v="7899"/>
      <x v="7902"/>
      <x v="58"/>
      <x v="1"/>
      <x v="1"/>
      <x/>
      <x v="3"/>
      <x v="3"/>
      <x v="7899"/>
      <x v="644"/>
      <x v="3"/>
      <x v="4"/>
    </i>
    <i r="1">
      <x v="7902"/>
      <x v="7900"/>
      <x v="7903"/>
      <x v="77"/>
      <x v="1"/>
      <x/>
      <x v="8"/>
      <x v="5"/>
      <x v="2"/>
      <x v="7900"/>
      <x v="4422"/>
      <x v="3"/>
      <x v="5"/>
    </i>
    <i r="1">
      <x v="7903"/>
      <x v="7901"/>
      <x v="7904"/>
      <x v="58"/>
      <x/>
      <x v="1"/>
      <x v="4"/>
      <x v="5"/>
      <x v="6"/>
      <x v="7901"/>
      <x v="7981"/>
      <x v="3"/>
      <x v="4"/>
    </i>
    <i r="1">
      <x v="7904"/>
      <x v="7902"/>
      <x v="7905"/>
      <x v="4"/>
      <x v="1"/>
      <x v="1"/>
      <x v="4"/>
      <x v="5"/>
      <x v="3"/>
      <x v="7902"/>
      <x v="1688"/>
      <x v="3"/>
      <x/>
    </i>
    <i r="1">
      <x v="7905"/>
      <x v="7903"/>
      <x v="7906"/>
      <x v="2"/>
      <x/>
      <x v="1"/>
      <x v="4"/>
      <x v="5"/>
      <x v="6"/>
      <x v="7903"/>
      <x v="3692"/>
      <x v="3"/>
      <x v="4"/>
    </i>
    <i r="1">
      <x v="7906"/>
      <x v="7904"/>
      <x v="7907"/>
      <x v="51"/>
      <x v="1"/>
      <x/>
      <x v="8"/>
      <x v="5"/>
      <x v="2"/>
      <x v="7904"/>
      <x v="3826"/>
      <x v="3"/>
      <x v="1"/>
    </i>
    <i r="1">
      <x v="7907"/>
      <x v="7905"/>
      <x v="7908"/>
      <x v="4"/>
      <x v="1"/>
      <x v="1"/>
      <x v="4"/>
      <x v="5"/>
      <x v="3"/>
      <x v="7905"/>
      <x v="1606"/>
      <x v="3"/>
      <x/>
    </i>
    <i r="1">
      <x v="7908"/>
      <x v="7906"/>
      <x v="7909"/>
      <x v="3"/>
      <x v="1"/>
      <x v="1"/>
      <x v="1"/>
      <x/>
      <x v="1"/>
      <x v="7906"/>
      <x v="2060"/>
      <x v="3"/>
      <x/>
    </i>
    <i r="1">
      <x v="7909"/>
      <x v="7907"/>
      <x v="7910"/>
      <x v="58"/>
      <x/>
      <x v="1"/>
      <x v="1"/>
      <x/>
      <x v="1"/>
      <x v="7907"/>
      <x v="4173"/>
      <x v="3"/>
      <x v="4"/>
    </i>
    <i r="1">
      <x v="7910"/>
      <x v="7908"/>
      <x v="7911"/>
      <x v="3"/>
      <x v="1"/>
      <x v="1"/>
      <x v="8"/>
      <x v="5"/>
      <x v="2"/>
      <x v="7908"/>
      <x v="6757"/>
      <x v="3"/>
      <x/>
    </i>
    <i r="1">
      <x v="7911"/>
      <x v="7909"/>
      <x v="7912"/>
      <x v="3"/>
      <x v="1"/>
      <x v="1"/>
      <x v="8"/>
      <x v="5"/>
      <x v="2"/>
      <x v="7909"/>
      <x v="7982"/>
      <x v="3"/>
      <x/>
    </i>
    <i r="1">
      <x v="7912"/>
      <x v="7910"/>
      <x v="7913"/>
      <x v="5"/>
      <x v="1"/>
      <x v="1"/>
      <x v="4"/>
      <x v="5"/>
      <x v="3"/>
      <x v="7910"/>
      <x v="7983"/>
      <x v="3"/>
      <x/>
    </i>
    <i r="1">
      <x v="7913"/>
      <x v="7911"/>
      <x v="7914"/>
      <x v="5"/>
      <x v="1"/>
      <x v="1"/>
      <x v="4"/>
      <x v="5"/>
      <x v="3"/>
      <x v="7911"/>
      <x v="7983"/>
      <x v="3"/>
      <x/>
    </i>
    <i r="1">
      <x v="7914"/>
      <x v="7911"/>
      <x v="7915"/>
      <x v="5"/>
      <x v="1"/>
      <x v="1"/>
      <x v="4"/>
      <x v="5"/>
      <x v="3"/>
      <x v="7911"/>
      <x v="7983"/>
      <x v="3"/>
      <x/>
    </i>
    <i r="1">
      <x v="7915"/>
      <x v="7910"/>
      <x v="7916"/>
      <x v="5"/>
      <x v="1"/>
      <x v="1"/>
      <x v="4"/>
      <x v="5"/>
      <x v="3"/>
      <x v="7910"/>
      <x v="7983"/>
      <x v="3"/>
      <x/>
    </i>
    <i r="1">
      <x v="7916"/>
      <x v="7911"/>
      <x v="7917"/>
      <x v="5"/>
      <x v="1"/>
      <x v="1"/>
      <x v="4"/>
      <x v="5"/>
      <x v="3"/>
      <x v="7911"/>
      <x v="7983"/>
      <x v="3"/>
      <x/>
    </i>
    <i r="1">
      <x v="7917"/>
      <x v="7912"/>
      <x v="7918"/>
      <x v="5"/>
      <x v="1"/>
      <x v="1"/>
      <x v="4"/>
      <x v="5"/>
      <x v="3"/>
      <x v="7912"/>
      <x v="6279"/>
      <x v="3"/>
      <x/>
    </i>
    <i r="1">
      <x v="7919"/>
      <x v="7914"/>
      <x v="7920"/>
      <x/>
      <x/>
      <x v="1"/>
      <x v="4"/>
      <x v="5"/>
      <x v="6"/>
      <x v="7914"/>
      <x v="7984"/>
      <x v="3"/>
      <x/>
    </i>
    <i r="1">
      <x v="7920"/>
      <x v="7915"/>
      <x v="7921"/>
      <x v="5"/>
      <x v="1"/>
      <x v="1"/>
      <x v="4"/>
      <x v="5"/>
      <x v="3"/>
      <x v="7915"/>
      <x v="2773"/>
      <x v="3"/>
      <x/>
    </i>
    <i r="1">
      <x v="7921"/>
      <x v="7916"/>
      <x v="7922"/>
      <x v="77"/>
      <x/>
      <x/>
      <x v="1"/>
      <x/>
      <x v="1"/>
      <x v="7916"/>
      <x v="7985"/>
      <x v="3"/>
      <x v="5"/>
    </i>
    <i r="1">
      <x v="7922"/>
      <x v="7917"/>
      <x v="7923"/>
      <x v="66"/>
      <x/>
      <x v="1"/>
      <x v="1"/>
      <x/>
      <x v="1"/>
      <x v="7917"/>
      <x v="2951"/>
      <x v="3"/>
      <x v="4"/>
    </i>
    <i r="1">
      <x v="7923"/>
      <x v="7918"/>
      <x v="7924"/>
      <x v="62"/>
      <x/>
      <x/>
      <x v="6"/>
      <x v="2"/>
      <x v="8"/>
      <x v="7918"/>
      <x v="7986"/>
      <x v="3"/>
      <x v="4"/>
    </i>
    <i r="1">
      <x v="7924"/>
      <x v="7919"/>
      <x v="7925"/>
      <x v="5"/>
      <x v="1"/>
      <x v="1"/>
      <x v="6"/>
      <x v="2"/>
      <x v="5"/>
      <x v="7919"/>
      <x v="7987"/>
      <x v="3"/>
      <x/>
    </i>
    <i r="1">
      <x v="7925"/>
      <x v="7920"/>
      <x v="7926"/>
      <x v="3"/>
      <x v="1"/>
      <x v="1"/>
      <x v="8"/>
      <x v="5"/>
      <x v="2"/>
      <x v="7920"/>
      <x v="4163"/>
      <x v="3"/>
      <x/>
    </i>
    <i r="1">
      <x v="7926"/>
      <x v="7921"/>
      <x v="7927"/>
      <x v="5"/>
      <x v="1"/>
      <x v="1"/>
      <x v="8"/>
      <x v="5"/>
      <x v="2"/>
      <x v="7921"/>
      <x v="1523"/>
      <x v="3"/>
      <x/>
    </i>
    <i r="1">
      <x v="7927"/>
      <x v="7922"/>
      <x v="7928"/>
      <x v="56"/>
      <x/>
      <x v="1"/>
      <x v="1"/>
      <x/>
      <x v="1"/>
      <x v="7922"/>
      <x v="1674"/>
      <x v="3"/>
      <x v="4"/>
    </i>
    <i r="1">
      <x v="7928"/>
      <x v="7923"/>
      <x v="7929"/>
      <x v="57"/>
      <x/>
      <x v="1"/>
      <x v="1"/>
      <x/>
      <x v="1"/>
      <x v="7923"/>
      <x v="2063"/>
      <x v="3"/>
      <x v="4"/>
    </i>
    <i r="1">
      <x v="7929"/>
      <x v="7924"/>
      <x v="7930"/>
      <x v="5"/>
      <x v="1"/>
      <x v="1"/>
      <x v="1"/>
      <x/>
      <x v="1"/>
      <x v="7924"/>
      <x v="115"/>
      <x v="3"/>
      <x/>
    </i>
    <i r="1">
      <x v="7930"/>
      <x v="7925"/>
      <x v="7931"/>
      <x v="2"/>
      <x/>
      <x v="1"/>
      <x v="1"/>
      <x/>
      <x v="1"/>
      <x v="7925"/>
      <x v="3307"/>
      <x v="3"/>
      <x v="4"/>
    </i>
    <i r="1">
      <x v="7931"/>
      <x v="7926"/>
      <x v="7932"/>
      <x v="11"/>
      <x/>
      <x/>
      <x v="10"/>
      <x v="4"/>
      <x v="7"/>
      <x v="7926"/>
      <x v="7988"/>
      <x v="3"/>
      <x v="2"/>
    </i>
    <i r="1">
      <x v="7932"/>
      <x v="7927"/>
      <x v="7933"/>
      <x v="5"/>
      <x v="1"/>
      <x v="1"/>
      <x v="4"/>
      <x v="5"/>
      <x v="3"/>
      <x v="7927"/>
      <x v="1964"/>
      <x v="3"/>
      <x/>
    </i>
    <i r="1">
      <x v="7933"/>
      <x v="7928"/>
      <x v="5419"/>
      <x v="3"/>
      <x v="1"/>
      <x v="1"/>
      <x v="6"/>
      <x v="2"/>
      <x v="5"/>
      <x v="7928"/>
      <x v="3566"/>
      <x v="3"/>
      <x/>
    </i>
    <i r="1">
      <x v="7934"/>
      <x v="7929"/>
      <x v="7934"/>
      <x v="5"/>
      <x/>
      <x v="1"/>
      <x v="4"/>
      <x v="5"/>
      <x v="6"/>
      <x v="7929"/>
      <x v="3211"/>
      <x v="3"/>
      <x/>
    </i>
    <i r="1">
      <x v="7935"/>
      <x v="7930"/>
      <x v="7935"/>
      <x v="6"/>
      <x v="1"/>
      <x v="1"/>
      <x v="1"/>
      <x/>
      <x v="1"/>
      <x v="7930"/>
      <x v="854"/>
      <x v="3"/>
      <x/>
    </i>
    <i r="1">
      <x v="7936"/>
      <x v="7931"/>
      <x v="7936"/>
      <x v="38"/>
      <x/>
      <x/>
      <x v="1"/>
      <x/>
      <x v="1"/>
      <x v="7931"/>
      <x v="987"/>
      <x v="3"/>
      <x v="1"/>
    </i>
    <i r="1">
      <x v="7937"/>
      <x v="7932"/>
      <x v="7937"/>
      <x v="76"/>
      <x/>
      <x/>
      <x v="1"/>
      <x/>
      <x v="1"/>
      <x v="7932"/>
      <x v="3443"/>
      <x v="3"/>
      <x v="5"/>
    </i>
    <i r="1">
      <x v="7938"/>
      <x v="7933"/>
      <x v="7938"/>
      <x v="5"/>
      <x v="1"/>
      <x v="1"/>
      <x v="4"/>
      <x v="5"/>
      <x v="3"/>
      <x v="7933"/>
      <x v="2254"/>
      <x v="3"/>
      <x/>
    </i>
    <i r="1">
      <x v="7939"/>
      <x v="7934"/>
      <x v="7939"/>
      <x v="5"/>
      <x v="1"/>
      <x v="1"/>
      <x v="4"/>
      <x v="5"/>
      <x v="3"/>
      <x v="7934"/>
      <x v="3315"/>
      <x v="3"/>
      <x/>
    </i>
    <i r="1">
      <x v="7940"/>
      <x v="7935"/>
      <x v="7940"/>
      <x v="5"/>
      <x v="1"/>
      <x v="1"/>
      <x v="4"/>
      <x v="5"/>
      <x v="3"/>
      <x v="7935"/>
      <x v="2775"/>
      <x v="3"/>
      <x/>
    </i>
    <i r="1">
      <x v="7941"/>
      <x v="7936"/>
      <x v="7941"/>
      <x v="5"/>
      <x v="1"/>
      <x v="1"/>
      <x v="8"/>
      <x v="5"/>
      <x v="2"/>
      <x v="7936"/>
      <x v="1632"/>
      <x v="3"/>
      <x/>
    </i>
    <i r="1">
      <x v="7942"/>
      <x v="7937"/>
      <x v="7942"/>
      <x v="35"/>
      <x/>
      <x/>
      <x v="10"/>
      <x v="4"/>
      <x v="7"/>
      <x v="7937"/>
      <x v="7989"/>
      <x v="3"/>
      <x v="1"/>
    </i>
    <i r="1">
      <x v="7943"/>
      <x v="7938"/>
      <x v="7943"/>
      <x v="5"/>
      <x v="1"/>
      <x v="1"/>
      <x v="1"/>
      <x/>
      <x v="1"/>
      <x v="7938"/>
      <x v="1584"/>
      <x v="3"/>
      <x/>
    </i>
    <i r="1">
      <x v="7944"/>
      <x v="7939"/>
      <x v="7944"/>
      <x v="34"/>
      <x v="1"/>
      <x/>
      <x v="1"/>
      <x/>
      <x v="1"/>
      <x v="7939"/>
      <x v="907"/>
      <x v="3"/>
      <x v="2"/>
    </i>
    <i r="1">
      <x v="7945"/>
      <x v="7940"/>
      <x v="7945"/>
      <x v="61"/>
      <x/>
      <x v="1"/>
      <x v="1"/>
      <x/>
      <x v="1"/>
      <x v="7940"/>
      <x v="876"/>
      <x v="3"/>
      <x v="4"/>
    </i>
    <i r="1">
      <x v="7946"/>
      <x v="7941"/>
      <x v="7946"/>
      <x v="44"/>
      <x v="1"/>
      <x/>
      <x v="6"/>
      <x v="2"/>
      <x v="5"/>
      <x v="7941"/>
      <x v="7990"/>
      <x v="3"/>
      <x v="1"/>
    </i>
    <i r="1">
      <x v="7947"/>
      <x v="7942"/>
      <x v="7947"/>
      <x v="62"/>
      <x/>
      <x v="1"/>
      <x v="1"/>
      <x/>
      <x v="1"/>
      <x v="7942"/>
      <x v="129"/>
      <x v="3"/>
      <x v="4"/>
    </i>
    <i r="1">
      <x v="7948"/>
      <x v="7943"/>
      <x v="7948"/>
      <x v="5"/>
      <x v="1"/>
      <x v="1"/>
      <x v="10"/>
      <x v="4"/>
      <x v="7"/>
      <x v="7943"/>
      <x v="4930"/>
      <x v="3"/>
      <x/>
    </i>
    <i r="1">
      <x v="7949"/>
      <x v="7944"/>
      <x v="7949"/>
      <x v="5"/>
      <x v="1"/>
      <x v="1"/>
      <x v="8"/>
      <x v="5"/>
      <x v="2"/>
      <x v="7944"/>
      <x v="875"/>
      <x v="3"/>
      <x/>
    </i>
    <i r="1">
      <x v="7950"/>
      <x v="7945"/>
      <x v="7950"/>
      <x v="5"/>
      <x v="1"/>
      <x v="1"/>
      <x v="8"/>
      <x v="5"/>
      <x v="2"/>
      <x v="7945"/>
      <x v="1840"/>
      <x v="3"/>
      <x/>
    </i>
    <i r="1">
      <x v="7951"/>
      <x v="7946"/>
      <x v="7951"/>
      <x v="5"/>
      <x v="1"/>
      <x v="1"/>
      <x v="8"/>
      <x v="5"/>
      <x v="2"/>
      <x v="7946"/>
      <x v="884"/>
      <x v="3"/>
      <x/>
    </i>
    <i r="1">
      <x v="7952"/>
      <x v="7947"/>
      <x v="7952"/>
      <x v="5"/>
      <x v="1"/>
      <x v="1"/>
      <x v="8"/>
      <x v="5"/>
      <x v="2"/>
      <x v="7947"/>
      <x v="884"/>
      <x v="3"/>
      <x/>
    </i>
    <i r="1">
      <x v="7953"/>
      <x v="7948"/>
      <x v="7953"/>
      <x v="5"/>
      <x/>
      <x v="1"/>
      <x v="8"/>
      <x v="5"/>
      <x v="4"/>
      <x v="7948"/>
      <x v="2593"/>
      <x v="3"/>
      <x/>
    </i>
    <i r="1">
      <x v="7954"/>
      <x v="7949"/>
      <x v="7954"/>
      <x v="28"/>
      <x/>
      <x/>
      <x v="6"/>
      <x v="2"/>
      <x v="8"/>
      <x v="7949"/>
      <x v="7991"/>
      <x v="3"/>
      <x v="2"/>
    </i>
    <i r="1">
      <x v="7955"/>
      <x v="7950"/>
      <x v="7955"/>
      <x v="55"/>
      <x/>
      <x/>
      <x v="1"/>
      <x/>
      <x v="1"/>
      <x v="7950"/>
      <x v="136"/>
      <x v="3"/>
      <x v="4"/>
    </i>
    <i r="1">
      <x v="7956"/>
      <x v="7951"/>
      <x v="7956"/>
      <x v="5"/>
      <x v="1"/>
      <x/>
      <x v="8"/>
      <x v="5"/>
      <x v="2"/>
      <x v="7951"/>
      <x v="7795"/>
      <x v="3"/>
      <x/>
    </i>
    <i r="1">
      <x v="7957"/>
      <x v="7952"/>
      <x v="7957"/>
      <x v="4"/>
      <x v="1"/>
      <x v="1"/>
      <x v="6"/>
      <x v="2"/>
      <x v="5"/>
      <x v="7952"/>
      <x v="3465"/>
      <x v="3"/>
      <x/>
    </i>
    <i r="1">
      <x v="7958"/>
      <x v="7953"/>
      <x v="7958"/>
      <x v="22"/>
      <x/>
      <x/>
      <x v="1"/>
      <x/>
      <x v="1"/>
      <x v="7953"/>
      <x v="4274"/>
      <x v="3"/>
      <x v="2"/>
    </i>
    <i r="1">
      <x v="7959"/>
      <x v="7954"/>
      <x v="7959"/>
      <x v="5"/>
      <x v="1"/>
      <x v="1"/>
      <x v="1"/>
      <x/>
      <x v="1"/>
      <x v="7954"/>
      <x v="139"/>
      <x v="3"/>
      <x/>
    </i>
    <i r="1">
      <x v="7960"/>
      <x v="7955"/>
      <x v="7960"/>
      <x v="67"/>
      <x/>
      <x/>
      <x v="1"/>
      <x/>
      <x v="1"/>
      <x v="7955"/>
      <x v="139"/>
      <x v="3"/>
      <x v="4"/>
    </i>
    <i r="1">
      <x v="7961"/>
      <x v="7956"/>
      <x v="7961"/>
      <x v="5"/>
      <x v="1"/>
      <x/>
      <x v="10"/>
      <x v="4"/>
      <x v="7"/>
      <x v="7956"/>
      <x v="7992"/>
      <x v="3"/>
      <x/>
    </i>
    <i r="1">
      <x v="7962"/>
      <x v="7957"/>
      <x v="7962"/>
      <x v="56"/>
      <x/>
      <x/>
      <x v="8"/>
      <x v="5"/>
      <x v="4"/>
      <x v="7957"/>
      <x v="2486"/>
      <x v="3"/>
      <x v="4"/>
    </i>
    <i r="1">
      <x v="7963"/>
      <x v="7958"/>
      <x v="7963"/>
      <x v="5"/>
      <x v="1"/>
      <x/>
      <x v="8"/>
      <x v="5"/>
      <x v="2"/>
      <x v="7958"/>
      <x v="375"/>
      <x v="3"/>
      <x/>
    </i>
    <i r="1">
      <x v="7964"/>
      <x v="7959"/>
      <x v="7964"/>
      <x v="24"/>
      <x/>
      <x/>
      <x v="1"/>
      <x/>
      <x v="1"/>
      <x v="7959"/>
      <x v="1876"/>
      <x v="3"/>
      <x v="2"/>
    </i>
    <i r="1">
      <x v="7965"/>
      <x v="7960"/>
      <x v="7965"/>
      <x v="62"/>
      <x/>
      <x/>
      <x v="1"/>
      <x/>
      <x v="1"/>
      <x v="7960"/>
      <x v="1042"/>
      <x v="3"/>
      <x v="4"/>
    </i>
    <i r="1">
      <x v="7966"/>
      <x v="7961"/>
      <x v="7966"/>
      <x/>
      <x/>
      <x/>
      <x v="1"/>
      <x/>
      <x v="1"/>
      <x v="7961"/>
      <x v="1129"/>
      <x v="3"/>
      <x/>
    </i>
    <i r="1">
      <x v="7967"/>
      <x v="7962"/>
      <x v="7967"/>
      <x v="87"/>
      <x/>
      <x/>
      <x v="6"/>
      <x v="2"/>
      <x v="8"/>
      <x v="7962"/>
      <x v="7993"/>
      <x v="3"/>
      <x v="5"/>
    </i>
    <i r="1">
      <x v="7968"/>
      <x v="7963"/>
      <x v="7968"/>
      <x v="34"/>
      <x/>
      <x/>
      <x v="1"/>
      <x/>
      <x v="1"/>
      <x v="7963"/>
      <x v="1644"/>
      <x v="3"/>
      <x v="2"/>
    </i>
    <i r="1">
      <x v="7969"/>
      <x v="7964"/>
      <x v="7969"/>
      <x v="5"/>
      <x/>
      <x/>
      <x v="2"/>
      <x v="5"/>
      <x v="9"/>
      <x v="7964"/>
      <x v="7790"/>
      <x v="3"/>
      <x/>
    </i>
    <i r="1">
      <x v="7970"/>
      <x v="7970"/>
      <x v="7970"/>
      <x v="55"/>
      <x/>
      <x v="1"/>
      <x v="5"/>
      <x v="3"/>
      <x v="6"/>
      <x v="7970"/>
      <x v="3354"/>
      <x v="3"/>
      <x v="4"/>
    </i>
    <i r="1">
      <x v="7971"/>
      <x v="7971"/>
      <x v="7971"/>
      <x v="38"/>
      <x/>
      <x/>
      <x v="1"/>
      <x/>
      <x v="1"/>
      <x v="7971"/>
      <x v="147"/>
      <x v="3"/>
      <x v="1"/>
    </i>
    <i r="1">
      <x v="7972"/>
      <x v="7972"/>
      <x v="7972"/>
      <x v="42"/>
      <x/>
      <x/>
      <x v="6"/>
      <x v="2"/>
      <x v="8"/>
      <x v="7972"/>
      <x v="7994"/>
      <x v="3"/>
      <x v="1"/>
    </i>
    <i r="1">
      <x v="7973"/>
      <x v="7973"/>
      <x v="7973"/>
      <x v="86"/>
      <x/>
      <x/>
      <x v="1"/>
      <x/>
      <x v="1"/>
      <x v="7973"/>
      <x v="1183"/>
      <x v="3"/>
      <x v="5"/>
    </i>
    <i r="1">
      <x v="7974"/>
      <x v="7974"/>
      <x v="7974"/>
      <x v="55"/>
      <x/>
      <x/>
      <x v="1"/>
      <x/>
      <x v="1"/>
      <x v="7974"/>
      <x v="1347"/>
      <x v="3"/>
      <x v="4"/>
    </i>
    <i r="1">
      <x v="7975"/>
      <x v="7975"/>
      <x v="7975"/>
      <x v="5"/>
      <x v="1"/>
      <x/>
      <x v="10"/>
      <x v="4"/>
      <x v="7"/>
      <x v="7975"/>
      <x v="7995"/>
      <x v="3"/>
      <x/>
    </i>
    <i r="1">
      <x v="7976"/>
      <x v="7976"/>
      <x v="7976"/>
      <x v="5"/>
      <x v="1"/>
      <x/>
      <x v="8"/>
      <x v="5"/>
      <x v="2"/>
      <x v="7976"/>
      <x v="2341"/>
      <x v="3"/>
      <x/>
    </i>
    <i r="1">
      <x v="7977"/>
      <x v="7977"/>
      <x v="7977"/>
      <x v="5"/>
      <x v="1"/>
      <x/>
      <x v="1"/>
      <x/>
      <x v="1"/>
      <x v="7977"/>
      <x v="508"/>
      <x v="3"/>
      <x/>
    </i>
    <i r="1">
      <x v="7978"/>
      <x v="7978"/>
      <x v="7978"/>
      <x v="38"/>
      <x/>
      <x/>
      <x v="10"/>
      <x v="4"/>
      <x v="7"/>
      <x v="7978"/>
      <x v="7996"/>
      <x v="3"/>
      <x v="1"/>
    </i>
    <i r="1">
      <x v="7979"/>
      <x v="7979"/>
      <x v="7979"/>
      <x v="3"/>
      <x v="1"/>
      <x/>
      <x v="1"/>
      <x/>
      <x v="1"/>
      <x v="7979"/>
      <x v="3219"/>
      <x v="3"/>
      <x/>
    </i>
    <i r="1">
      <x v="7980"/>
      <x v="7980"/>
      <x v="7980"/>
      <x v="5"/>
      <x v="1"/>
      <x/>
      <x v="8"/>
      <x v="5"/>
      <x v="2"/>
      <x v="7980"/>
      <x v="3038"/>
      <x v="3"/>
      <x/>
    </i>
    <i r="1">
      <x v="7981"/>
      <x v="7981"/>
      <x v="7981"/>
      <x v="5"/>
      <x v="1"/>
      <x/>
      <x v="8"/>
      <x v="5"/>
      <x v="2"/>
      <x v="7981"/>
      <x v="3828"/>
      <x v="3"/>
      <x/>
    </i>
    <i r="1">
      <x v="7982"/>
      <x v="7982"/>
      <x v="7982"/>
      <x v="28"/>
      <x v="1"/>
      <x/>
      <x v="1"/>
      <x/>
      <x v="1"/>
      <x v="7982"/>
      <x v="4474"/>
      <x v="3"/>
      <x v="2"/>
    </i>
    <i r="1">
      <x v="7983"/>
      <x v="7983"/>
      <x v="7983"/>
      <x v="14"/>
      <x/>
      <x/>
      <x v="1"/>
      <x/>
      <x v="1"/>
      <x v="7983"/>
      <x v="3064"/>
      <x v="3"/>
      <x v="2"/>
    </i>
    <i r="1">
      <x v="7984"/>
      <x v="7984"/>
      <x v="7984"/>
      <x v="5"/>
      <x v="1"/>
      <x/>
      <x v="1"/>
      <x/>
      <x v="1"/>
      <x v="7984"/>
      <x v="1009"/>
      <x v="3"/>
      <x/>
    </i>
    <i r="1">
      <x v="7985"/>
      <x v="7985"/>
      <x v="7985"/>
      <x v="55"/>
      <x/>
      <x/>
      <x v="1"/>
      <x/>
      <x v="1"/>
      <x v="7985"/>
      <x v="382"/>
      <x v="3"/>
      <x v="4"/>
    </i>
    <i r="1">
      <x v="7986"/>
      <x v="7986"/>
      <x v="7986"/>
      <x v="21"/>
      <x v="1"/>
      <x/>
      <x v="8"/>
      <x v="5"/>
      <x v="2"/>
      <x v="7986"/>
      <x v="1641"/>
      <x v="3"/>
      <x v="2"/>
    </i>
    <i r="1">
      <x v="7987"/>
      <x v="7987"/>
      <x v="7987"/>
      <x v="3"/>
      <x v="1"/>
      <x/>
      <x v="8"/>
      <x v="5"/>
      <x v="2"/>
      <x v="7987"/>
      <x v="6882"/>
      <x v="3"/>
      <x/>
    </i>
    <i r="1">
      <x v="7988"/>
      <x v="7988"/>
      <x v="7988"/>
      <x v="4"/>
      <x v="1"/>
      <x/>
      <x v="1"/>
      <x/>
      <x v="1"/>
      <x v="7988"/>
      <x v="383"/>
      <x v="3"/>
      <x/>
    </i>
    <i r="1">
      <x v="7989"/>
      <x v="7989"/>
      <x v="7989"/>
      <x v="5"/>
      <x v="1"/>
      <x/>
      <x v="8"/>
      <x v="5"/>
      <x v="2"/>
      <x v="7989"/>
      <x v="4690"/>
      <x v="3"/>
      <x/>
    </i>
    <i r="1">
      <x v="7990"/>
      <x v="7990"/>
      <x v="7990"/>
      <x v="57"/>
      <x v="1"/>
      <x/>
      <x v="1"/>
      <x/>
      <x v="1"/>
      <x v="7990"/>
      <x v="3723"/>
      <x v="3"/>
      <x v="4"/>
    </i>
    <i r="1">
      <x v="7991"/>
      <x v="7991"/>
      <x v="7991"/>
      <x v="19"/>
      <x/>
      <x/>
      <x v="8"/>
      <x v="5"/>
      <x v="4"/>
      <x v="7991"/>
      <x v="7997"/>
      <x v="3"/>
      <x v="2"/>
    </i>
    <i r="1">
      <x v="7992"/>
      <x v="7992"/>
      <x v="7992"/>
      <x v="1"/>
      <x v="1"/>
      <x/>
      <x v="1"/>
      <x/>
      <x v="1"/>
      <x v="7992"/>
      <x v="5055"/>
      <x v="3"/>
      <x/>
    </i>
    <i r="1">
      <x v="7993"/>
      <x v="7993"/>
      <x v="7993"/>
      <x v="37"/>
      <x/>
      <x/>
      <x v="1"/>
      <x/>
      <x v="1"/>
      <x v="7993"/>
      <x v="3380"/>
      <x v="3"/>
      <x v="1"/>
    </i>
    <i r="1">
      <x v="7994"/>
      <x v="7994"/>
      <x v="7994"/>
      <x v="38"/>
      <x/>
      <x/>
      <x v="1"/>
      <x/>
      <x v="1"/>
      <x v="7994"/>
      <x v="7669"/>
      <x v="3"/>
      <x v="1"/>
    </i>
    <i r="1">
      <x v="7995"/>
      <x v="7995"/>
      <x v="7995"/>
      <x v="57"/>
      <x/>
      <x/>
      <x v="1"/>
      <x/>
      <x v="1"/>
      <x v="7995"/>
      <x v="4800"/>
      <x v="3"/>
      <x v="4"/>
    </i>
    <i r="1">
      <x v="7996"/>
      <x v="7996"/>
      <x v="7996"/>
      <x v="56"/>
      <x/>
      <x/>
      <x v="1"/>
      <x/>
      <x v="1"/>
      <x v="7996"/>
      <x v="7998"/>
      <x v="3"/>
      <x v="4"/>
    </i>
    <i r="1">
      <x v="7997"/>
      <x v="7997"/>
      <x v="7997"/>
      <x v="65"/>
      <x/>
      <x/>
      <x v="1"/>
      <x/>
      <x v="1"/>
      <x v="7997"/>
      <x v="6222"/>
      <x v="3"/>
      <x v="4"/>
    </i>
    <i r="1">
      <x v="7998"/>
      <x v="7998"/>
      <x v="7998"/>
      <x v="3"/>
      <x v="1"/>
      <x/>
      <x v="8"/>
      <x v="5"/>
      <x v="2"/>
      <x v="7998"/>
      <x v="7254"/>
      <x v="3"/>
      <x/>
    </i>
    <i r="1">
      <x v="7999"/>
      <x v="7999"/>
      <x v="7999"/>
      <x v="5"/>
      <x v="1"/>
      <x/>
      <x v="8"/>
      <x v="5"/>
      <x v="2"/>
      <x v="7999"/>
      <x v="7999"/>
      <x v="3"/>
      <x/>
    </i>
  </rowItems>
  <colItems count="1">
    <i/>
  </colItems>
  <formats count="27">
    <format dxfId="51">
      <pivotArea field="32" type="button" dataOnly="0" labelOnly="1" outline="0" axis="axisRow" fieldPosition="0"/>
    </format>
    <format dxfId="50">
      <pivotArea field="0" type="button" dataOnly="0" labelOnly="1" outline="0" axis="axisRow" fieldPosition="1"/>
    </format>
    <format dxfId="49">
      <pivotArea field="5" type="button" dataOnly="0" labelOnly="1" outline="0" axis="axisRow" fieldPosition="2"/>
    </format>
    <format dxfId="48">
      <pivotArea field="10" type="button" dataOnly="0" labelOnly="1" outline="0" axis="axisRow" fieldPosition="3"/>
    </format>
    <format dxfId="47">
      <pivotArea field="11" type="button" dataOnly="0" labelOnly="1" outline="0" axis="axisRow" fieldPosition="4"/>
    </format>
    <format dxfId="46">
      <pivotArea field="13" type="button" dataOnly="0" labelOnly="1" outline="0"/>
    </format>
    <format dxfId="45">
      <pivotArea field="14" type="button" dataOnly="0" labelOnly="1" outline="0" axis="axisRow" fieldPosition="7"/>
    </format>
    <format dxfId="44">
      <pivotArea field="16" type="button" dataOnly="0" labelOnly="1" outline="0" axis="axisRow" fieldPosition="5"/>
    </format>
    <format dxfId="43">
      <pivotArea field="18" type="button" dataOnly="0" labelOnly="1" outline="0" axis="axisRow" fieldPosition="9"/>
    </format>
    <format dxfId="42">
      <pivotArea field="19" type="button" dataOnly="0" labelOnly="1" outline="0" axis="axisRow" fieldPosition="10"/>
    </format>
    <format dxfId="41">
      <pivotArea field="21" type="button" dataOnly="0" labelOnly="1" outline="0" axis="axisRow" fieldPosition="11"/>
    </format>
    <format dxfId="40">
      <pivotArea field="22" type="button" dataOnly="0" labelOnly="1" outline="0" axis="axisRow" fieldPosition="12"/>
    </format>
    <format dxfId="39">
      <pivotArea type="all" dataOnly="0" outline="0" fieldPosition="0"/>
    </format>
    <format dxfId="38">
      <pivotArea field="32" type="button" dataOnly="0" labelOnly="1" outline="0" axis="axisRow" fieldPosition="0"/>
    </format>
    <format dxfId="37">
      <pivotArea field="0" type="button" dataOnly="0" labelOnly="1" outline="0" axis="axisRow" fieldPosition="1"/>
    </format>
    <format dxfId="36">
      <pivotArea field="5" type="button" dataOnly="0" labelOnly="1" outline="0" axis="axisRow" fieldPosition="2"/>
    </format>
    <format dxfId="35">
      <pivotArea field="10" type="button" dataOnly="0" labelOnly="1" outline="0" axis="axisRow" fieldPosition="3"/>
    </format>
    <format dxfId="34">
      <pivotArea field="11" type="button" dataOnly="0" labelOnly="1" outline="0" axis="axisRow" fieldPosition="4"/>
    </format>
    <format dxfId="33">
      <pivotArea field="13" type="button" dataOnly="0" labelOnly="1" outline="0"/>
    </format>
    <format dxfId="32">
      <pivotArea field="14" type="button" dataOnly="0" labelOnly="1" outline="0" axis="axisRow" fieldPosition="7"/>
    </format>
    <format dxfId="31">
      <pivotArea field="16" type="button" dataOnly="0" labelOnly="1" outline="0" axis="axisRow" fieldPosition="5"/>
    </format>
    <format dxfId="30">
      <pivotArea field="18" type="button" dataOnly="0" labelOnly="1" outline="0" axis="axisRow" fieldPosition="9"/>
    </format>
    <format dxfId="29">
      <pivotArea field="19" type="button" dataOnly="0" labelOnly="1" outline="0" axis="axisRow" fieldPosition="10"/>
    </format>
    <format dxfId="28">
      <pivotArea field="21" type="button" dataOnly="0" labelOnly="1" outline="0" axis="axisRow" fieldPosition="11"/>
    </format>
    <format dxfId="27">
      <pivotArea field="22" type="button" dataOnly="0" labelOnly="1" outline="0" axis="axisRow" fieldPosition="12"/>
    </format>
    <format dxfId="26">
      <pivotArea dataOnly="0" labelOnly="1" outline="0" fieldPosition="0">
        <references count="1">
          <reference field="32" count="0"/>
        </references>
      </pivotArea>
    </format>
    <format dxfId="25">
      <pivotArea dataOnly="0" labelOnly="1" outline="0" fieldPosition="0">
        <references count="2">
          <reference field="0" count="1">
            <x v="4"/>
          </reference>
          <reference field="32" count="1" selected="0">
            <x v="2"/>
          </reference>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D62691D-01DA-46BC-BBCF-C831BAB9438A}" name="TablaDinámica14" cacheId="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F24:F27" firstHeaderRow="1" firstDataRow="1" firstDataCol="1"/>
  <pivotFields count="33">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1"/>
        <item x="0"/>
        <item m="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7"/>
  </rowFields>
  <rowItems count="3">
    <i>
      <x/>
    </i>
    <i>
      <x v="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TablaDinámica2" cacheId="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0">
  <location ref="E3:F8"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items count="101">
        <item x="18"/>
        <item m="1" x="91"/>
        <item x="79"/>
        <item x="47"/>
        <item x="31"/>
        <item x="45"/>
        <item x="36"/>
        <item x="81"/>
        <item x="64"/>
        <item m="1" x="90"/>
        <item x="88"/>
        <item m="1" x="95"/>
        <item m="1" x="92"/>
        <item x="78"/>
        <item x="14"/>
        <item x="9"/>
        <item x="69"/>
        <item x="37"/>
        <item x="55"/>
        <item x="32"/>
        <item x="82"/>
        <item x="86"/>
        <item x="42"/>
        <item x="12"/>
        <item x="51"/>
        <item x="46"/>
        <item x="85"/>
        <item m="1" x="94"/>
        <item x="41"/>
        <item m="1" x="99"/>
        <item x="25"/>
        <item x="74"/>
        <item x="33"/>
        <item x="4"/>
        <item x="22"/>
        <item x="10"/>
        <item x="76"/>
        <item x="28"/>
        <item x="72"/>
        <item m="1" x="96"/>
        <item x="71"/>
        <item x="56"/>
        <item x="80"/>
        <item x="7"/>
        <item x="38"/>
        <item x="84"/>
        <item m="1" x="89"/>
        <item x="0"/>
        <item x="53"/>
        <item x="67"/>
        <item x="11"/>
        <item x="24"/>
        <item x="83"/>
        <item x="19"/>
        <item x="61"/>
        <item x="77"/>
        <item x="5"/>
        <item x="8"/>
        <item x="87"/>
        <item x="54"/>
        <item x="44"/>
        <item x="39"/>
        <item x="16"/>
        <item x="35"/>
        <item x="62"/>
        <item x="60"/>
        <item x="27"/>
        <item x="23"/>
        <item x="21"/>
        <item x="59"/>
        <item x="63"/>
        <item x="3"/>
        <item x="52"/>
        <item x="48"/>
        <item x="17"/>
        <item m="1" x="98"/>
        <item x="34"/>
        <item x="29"/>
        <item x="1"/>
        <item x="13"/>
        <item x="68"/>
        <item x="40"/>
        <item x="58"/>
        <item x="50"/>
        <item x="2"/>
        <item x="43"/>
        <item x="30"/>
        <item x="57"/>
        <item x="66"/>
        <item x="70"/>
        <item x="73"/>
        <item x="65"/>
        <item x="75"/>
        <item x="26"/>
        <item x="6"/>
        <item x="15"/>
        <item x="49"/>
        <item x="20"/>
        <item m="1" x="97"/>
        <item m="1" x="93"/>
        <item t="default"/>
      </items>
    </pivotField>
    <pivotField showAll="0"/>
    <pivotField showAll="0"/>
    <pivotField showAll="0">
      <items count="15">
        <item x="9"/>
        <item x="3"/>
        <item x="0"/>
        <item x="5"/>
        <item x="1"/>
        <item x="4"/>
        <item x="6"/>
        <item x="8"/>
        <item x="2"/>
        <item x="11"/>
        <item x="10"/>
        <item x="7"/>
        <item m="1" x="12"/>
        <item m="1" x="13"/>
        <item t="default"/>
      </items>
    </pivotField>
    <pivotField showAll="0"/>
    <pivotField showAll="0">
      <items count="4">
        <item x="1"/>
        <item x="0"/>
        <item m="1" x="2"/>
        <item t="default"/>
      </items>
    </pivotField>
    <pivotField showAll="0">
      <items count="4">
        <item x="1"/>
        <item x="0"/>
        <item m="1" x="2"/>
        <item t="default"/>
      </items>
    </pivotField>
    <pivotField showAll="0"/>
    <pivotField showAll="0"/>
    <pivotField showAll="0"/>
    <pivotField showAll="0"/>
    <pivotField axis="axisRow" dataField="1" showAll="0">
      <items count="7">
        <item x="1"/>
        <item x="0"/>
        <item x="3"/>
        <item m="1" x="5"/>
        <item m="1" x="4"/>
        <item x="2"/>
        <item t="default"/>
      </items>
    </pivotField>
    <pivotField showAll="0"/>
    <pivotField showAll="0"/>
    <pivotField showAll="0"/>
    <pivotField showAll="0"/>
    <pivotField showAll="0"/>
    <pivotField showAll="0"/>
    <pivotField showAll="0"/>
    <pivotField showAll="0">
      <items count="7">
        <item x="0"/>
        <item x="2"/>
        <item x="4"/>
        <item x="1"/>
        <item x="3"/>
        <item m="1" x="5"/>
        <item t="default"/>
      </items>
    </pivotField>
    <pivotField showAll="0"/>
    <pivotField showAll="0"/>
  </pivotFields>
  <rowFields count="1">
    <field x="22"/>
  </rowFields>
  <rowItems count="5">
    <i>
      <x/>
    </i>
    <i>
      <x v="1"/>
    </i>
    <i>
      <x v="2"/>
    </i>
    <i>
      <x v="5"/>
    </i>
    <i t="grand">
      <x/>
    </i>
  </rowItems>
  <colItems count="1">
    <i/>
  </colItems>
  <dataFields count="1">
    <dataField name="Cuenta de ESTADO" fld="22" subtotal="count" showDataAs="percentOfTotal" baseField="21" baseItem="0" numFmtId="10"/>
  </dataFields>
  <chartFormats count="15">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22" count="1" selected="0">
            <x v="0"/>
          </reference>
        </references>
      </pivotArea>
    </chartFormat>
    <chartFormat chart="3" format="7">
      <pivotArea type="data" outline="0" fieldPosition="0">
        <references count="2">
          <reference field="4294967294" count="1" selected="0">
            <x v="0"/>
          </reference>
          <reference field="22" count="1" selected="0">
            <x v="1"/>
          </reference>
        </references>
      </pivotArea>
    </chartFormat>
    <chartFormat chart="3" format="8">
      <pivotArea type="data" outline="0" fieldPosition="0">
        <references count="2">
          <reference field="4294967294" count="1" selected="0">
            <x v="0"/>
          </reference>
          <reference field="22" count="1" selected="0">
            <x v="2"/>
          </reference>
        </references>
      </pivotArea>
    </chartFormat>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22" count="1" selected="0">
            <x v="0"/>
          </reference>
        </references>
      </pivotArea>
    </chartFormat>
    <chartFormat chart="7" format="2">
      <pivotArea type="data" outline="0" fieldPosition="0">
        <references count="2">
          <reference field="4294967294" count="1" selected="0">
            <x v="0"/>
          </reference>
          <reference field="22" count="1" selected="0">
            <x v="1"/>
          </reference>
        </references>
      </pivotArea>
    </chartFormat>
    <chartFormat chart="7" format="3">
      <pivotArea type="data" outline="0" fieldPosition="0">
        <references count="2">
          <reference field="4294967294" count="1" selected="0">
            <x v="0"/>
          </reference>
          <reference field="22" count="1" selected="0">
            <x v="2"/>
          </reference>
        </references>
      </pivotArea>
    </chartFormat>
    <chartFormat chart="9" format="8" series="1">
      <pivotArea type="data" outline="0" fieldPosition="0">
        <references count="1">
          <reference field="4294967294" count="1" selected="0">
            <x v="0"/>
          </reference>
        </references>
      </pivotArea>
    </chartFormat>
    <chartFormat chart="9" format="9">
      <pivotArea type="data" outline="0" fieldPosition="0">
        <references count="2">
          <reference field="4294967294" count="1" selected="0">
            <x v="0"/>
          </reference>
          <reference field="22" count="1" selected="0">
            <x v="0"/>
          </reference>
        </references>
      </pivotArea>
    </chartFormat>
    <chartFormat chart="9" format="10">
      <pivotArea type="data" outline="0" fieldPosition="0">
        <references count="2">
          <reference field="4294967294" count="1" selected="0">
            <x v="0"/>
          </reference>
          <reference field="22" count="1" selected="0">
            <x v="1"/>
          </reference>
        </references>
      </pivotArea>
    </chartFormat>
    <chartFormat chart="9" format="11">
      <pivotArea type="data" outline="0" fieldPosition="0">
        <references count="2">
          <reference field="4294967294" count="1" selected="0">
            <x v="0"/>
          </reference>
          <reference field="22" count="1" selected="0">
            <x v="2"/>
          </reference>
        </references>
      </pivotArea>
    </chartFormat>
    <chartFormat chart="9" format="12">
      <pivotArea type="data" outline="0" fieldPosition="0">
        <references count="2">
          <reference field="4294967294" count="1" selected="0">
            <x v="0"/>
          </reference>
          <reference field="22" count="1" selected="0">
            <x v="3"/>
          </reference>
        </references>
      </pivotArea>
    </chartFormat>
    <chartFormat chart="9" format="13">
      <pivotArea type="data" outline="0" fieldPosition="0">
        <references count="2">
          <reference field="4294967294" count="1" selected="0">
            <x v="0"/>
          </reference>
          <reference field="22" count="1" selected="0">
            <x v="4"/>
          </reference>
        </references>
      </pivotArea>
    </chartFormat>
    <chartFormat chart="9" format="14">
      <pivotArea type="data" outline="0" fieldPosition="0">
        <references count="2">
          <reference field="4294967294" count="1" selected="0">
            <x v="0"/>
          </reference>
          <reference field="22" count="1" selected="0">
            <x v="5"/>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2E97549-4F35-46E0-9491-867A4B238FFB}" name="TablaDinámica7" cacheId="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F16:F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1">
        <item x="18"/>
        <item m="1" x="91"/>
        <item x="79"/>
        <item x="47"/>
        <item x="31"/>
        <item x="45"/>
        <item x="36"/>
        <item x="81"/>
        <item x="64"/>
        <item m="1" x="90"/>
        <item x="88"/>
        <item m="1" x="95"/>
        <item m="1" x="92"/>
        <item x="78"/>
        <item x="14"/>
        <item x="9"/>
        <item x="69"/>
        <item x="37"/>
        <item x="55"/>
        <item x="32"/>
        <item x="82"/>
        <item x="86"/>
        <item x="42"/>
        <item x="12"/>
        <item x="51"/>
        <item x="46"/>
        <item x="85"/>
        <item m="1" x="94"/>
        <item x="41"/>
        <item m="1" x="99"/>
        <item x="25"/>
        <item x="74"/>
        <item x="33"/>
        <item x="4"/>
        <item x="22"/>
        <item x="10"/>
        <item x="76"/>
        <item x="28"/>
        <item x="72"/>
        <item m="1" x="96"/>
        <item x="71"/>
        <item x="56"/>
        <item x="80"/>
        <item x="7"/>
        <item x="38"/>
        <item x="84"/>
        <item m="1" x="89"/>
        <item x="0"/>
        <item x="53"/>
        <item x="67"/>
        <item x="11"/>
        <item x="24"/>
        <item x="83"/>
        <item x="19"/>
        <item x="61"/>
        <item x="77"/>
        <item x="5"/>
        <item x="8"/>
        <item x="87"/>
        <item x="54"/>
        <item x="44"/>
        <item x="39"/>
        <item x="16"/>
        <item x="35"/>
        <item x="62"/>
        <item x="60"/>
        <item x="27"/>
        <item x="23"/>
        <item x="21"/>
        <item x="59"/>
        <item x="63"/>
        <item x="3"/>
        <item x="52"/>
        <item x="48"/>
        <item x="17"/>
        <item m="1" x="98"/>
        <item x="34"/>
        <item x="29"/>
        <item x="1"/>
        <item x="13"/>
        <item x="68"/>
        <item x="40"/>
        <item x="58"/>
        <item x="50"/>
        <item x="2"/>
        <item x="43"/>
        <item x="30"/>
        <item x="57"/>
        <item x="66"/>
        <item x="70"/>
        <item x="73"/>
        <item x="65"/>
        <item x="75"/>
        <item x="26"/>
        <item x="6"/>
        <item x="15"/>
        <item x="49"/>
        <item x="20"/>
        <item m="1" x="97"/>
        <item m="1" x="93"/>
        <item t="default"/>
      </items>
    </pivotField>
    <pivotField showAll="0"/>
    <pivotField showAll="0"/>
    <pivotField showAll="0">
      <items count="15">
        <item x="9"/>
        <item x="3"/>
        <item x="0"/>
        <item x="5"/>
        <item x="1"/>
        <item x="4"/>
        <item x="6"/>
        <item x="8"/>
        <item x="2"/>
        <item x="11"/>
        <item x="10"/>
        <item x="7"/>
        <item m="1" x="12"/>
        <item m="1" x="13"/>
        <item t="default"/>
      </items>
    </pivotField>
    <pivotField showAll="0"/>
    <pivotField showAll="0">
      <items count="4">
        <item x="1"/>
        <item x="0"/>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x="3"/>
        <item x="2"/>
        <item x="0"/>
        <item x="1"/>
        <item m="1" x="4"/>
        <item m="1" x="5"/>
        <item t="default"/>
      </items>
    </pivotField>
    <pivotField showAll="0"/>
    <pivotField showAll="0"/>
    <pivotField showAll="0"/>
    <pivotField showAll="0"/>
    <pivotField showAll="0"/>
    <pivotField showAll="0"/>
    <pivotField showAll="0"/>
    <pivotField showAll="0">
      <items count="7">
        <item x="0"/>
        <item x="2"/>
        <item x="4"/>
        <item x="1"/>
        <item x="3"/>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BD90906-4B52-49A2-BBD4-99FD5EAEEE02}" name="TablaDinámica12" cacheId="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R16:R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1">
        <item x="18"/>
        <item m="1" x="91"/>
        <item x="79"/>
        <item x="47"/>
        <item x="31"/>
        <item x="45"/>
        <item x="36"/>
        <item x="81"/>
        <item x="64"/>
        <item m="1" x="90"/>
        <item x="88"/>
        <item m="1" x="95"/>
        <item m="1" x="92"/>
        <item x="78"/>
        <item x="14"/>
        <item x="9"/>
        <item x="69"/>
        <item x="37"/>
        <item x="55"/>
        <item x="32"/>
        <item x="82"/>
        <item x="86"/>
        <item x="42"/>
        <item x="12"/>
        <item x="51"/>
        <item x="46"/>
        <item x="85"/>
        <item m="1" x="94"/>
        <item x="41"/>
        <item m="1" x="99"/>
        <item x="25"/>
        <item x="74"/>
        <item x="33"/>
        <item x="4"/>
        <item x="22"/>
        <item x="10"/>
        <item x="76"/>
        <item x="28"/>
        <item x="72"/>
        <item m="1" x="96"/>
        <item x="71"/>
        <item x="56"/>
        <item x="80"/>
        <item x="7"/>
        <item x="38"/>
        <item x="84"/>
        <item m="1" x="89"/>
        <item x="0"/>
        <item x="53"/>
        <item x="67"/>
        <item x="11"/>
        <item x="24"/>
        <item x="83"/>
        <item x="19"/>
        <item x="61"/>
        <item x="77"/>
        <item x="5"/>
        <item x="8"/>
        <item x="87"/>
        <item x="54"/>
        <item x="44"/>
        <item x="39"/>
        <item x="16"/>
        <item x="35"/>
        <item x="62"/>
        <item x="60"/>
        <item x="27"/>
        <item x="23"/>
        <item x="21"/>
        <item x="59"/>
        <item x="63"/>
        <item x="3"/>
        <item x="52"/>
        <item x="48"/>
        <item x="17"/>
        <item m="1" x="98"/>
        <item x="34"/>
        <item x="29"/>
        <item x="1"/>
        <item x="13"/>
        <item x="68"/>
        <item x="40"/>
        <item x="58"/>
        <item x="50"/>
        <item x="2"/>
        <item x="43"/>
        <item x="30"/>
        <item x="57"/>
        <item x="66"/>
        <item x="70"/>
        <item x="73"/>
        <item x="65"/>
        <item x="75"/>
        <item x="26"/>
        <item x="6"/>
        <item x="15"/>
        <item x="49"/>
        <item x="20"/>
        <item m="1" x="97"/>
        <item m="1" x="93"/>
        <item t="default"/>
      </items>
    </pivotField>
    <pivotField showAll="0"/>
    <pivotField showAll="0"/>
    <pivotField showAll="0">
      <items count="15">
        <item x="9"/>
        <item x="3"/>
        <item x="0"/>
        <item x="5"/>
        <item x="1"/>
        <item x="4"/>
        <item x="6"/>
        <item x="8"/>
        <item x="2"/>
        <item x="11"/>
        <item x="10"/>
        <item x="7"/>
        <item m="1" x="12"/>
        <item m="1" x="13"/>
        <item t="default"/>
      </items>
    </pivotField>
    <pivotField showAll="0"/>
    <pivotField showAll="0">
      <items count="4">
        <item x="1"/>
        <item x="0"/>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h="1" x="3"/>
        <item h="1" x="2"/>
        <item h="1" x="0"/>
        <item x="1"/>
        <item h="1" m="1" x="4"/>
        <item m="1" x="5"/>
        <item t="default"/>
      </items>
    </pivotField>
    <pivotField showAll="0"/>
    <pivotField showAll="0"/>
    <pivotField showAll="0"/>
    <pivotField showAll="0"/>
    <pivotField showAll="0"/>
    <pivotField showAll="0"/>
    <pivotField showAll="0"/>
    <pivotField showAll="0">
      <items count="7">
        <item x="0"/>
        <item x="2"/>
        <item x="4"/>
        <item x="1"/>
        <item x="3"/>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TablaDinámica4" cacheId="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16:B29"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items count="101">
        <item x="18"/>
        <item m="1" x="91"/>
        <item x="79"/>
        <item x="47"/>
        <item x="31"/>
        <item x="45"/>
        <item x="36"/>
        <item x="81"/>
        <item x="64"/>
        <item m="1" x="90"/>
        <item x="88"/>
        <item m="1" x="95"/>
        <item m="1" x="92"/>
        <item x="78"/>
        <item x="14"/>
        <item x="9"/>
        <item x="69"/>
        <item x="37"/>
        <item x="55"/>
        <item x="32"/>
        <item x="82"/>
        <item x="86"/>
        <item x="42"/>
        <item x="12"/>
        <item x="51"/>
        <item x="46"/>
        <item x="85"/>
        <item m="1" x="94"/>
        <item x="41"/>
        <item m="1" x="99"/>
        <item x="25"/>
        <item x="74"/>
        <item x="33"/>
        <item x="4"/>
        <item x="22"/>
        <item x="10"/>
        <item x="76"/>
        <item x="28"/>
        <item x="72"/>
        <item m="1" x="96"/>
        <item x="71"/>
        <item x="56"/>
        <item x="80"/>
        <item x="7"/>
        <item x="38"/>
        <item x="84"/>
        <item m="1" x="89"/>
        <item x="0"/>
        <item x="53"/>
        <item x="67"/>
        <item x="11"/>
        <item x="24"/>
        <item x="83"/>
        <item x="19"/>
        <item x="61"/>
        <item x="77"/>
        <item x="5"/>
        <item x="8"/>
        <item x="87"/>
        <item x="54"/>
        <item x="44"/>
        <item x="39"/>
        <item x="16"/>
        <item x="35"/>
        <item x="62"/>
        <item x="60"/>
        <item x="27"/>
        <item x="23"/>
        <item x="21"/>
        <item x="59"/>
        <item x="63"/>
        <item x="3"/>
        <item x="52"/>
        <item x="48"/>
        <item x="17"/>
        <item m="1" x="98"/>
        <item x="34"/>
        <item x="29"/>
        <item x="1"/>
        <item x="13"/>
        <item x="68"/>
        <item x="40"/>
        <item x="58"/>
        <item x="50"/>
        <item x="2"/>
        <item x="43"/>
        <item x="30"/>
        <item x="57"/>
        <item x="66"/>
        <item x="70"/>
        <item x="73"/>
        <item x="65"/>
        <item x="75"/>
        <item x="26"/>
        <item x="6"/>
        <item x="15"/>
        <item x="49"/>
        <item x="20"/>
        <item m="1" x="97"/>
        <item m="1" x="93"/>
        <item t="default"/>
      </items>
    </pivotField>
    <pivotField showAll="0"/>
    <pivotField showAll="0"/>
    <pivotField axis="axisRow" dataField="1" showAll="0">
      <items count="15">
        <item x="9"/>
        <item x="3"/>
        <item x="0"/>
        <item x="1"/>
        <item x="4"/>
        <item x="6"/>
        <item x="2"/>
        <item x="11"/>
        <item x="10"/>
        <item x="7"/>
        <item m="1" x="13"/>
        <item x="5"/>
        <item x="8"/>
        <item m="1" x="12"/>
        <item t="default"/>
      </items>
    </pivotField>
    <pivotField showAll="0"/>
    <pivotField showAll="0">
      <items count="4">
        <item x="1"/>
        <item x="0"/>
        <item m="1" x="2"/>
        <item t="default"/>
      </items>
    </pivotField>
    <pivotField showAll="0">
      <items count="4">
        <item x="1"/>
        <item x="0"/>
        <item m="1" x="2"/>
        <item t="default"/>
      </items>
    </pivotField>
    <pivotField showAll="0"/>
    <pivotField showAll="0"/>
    <pivotField showAll="0"/>
    <pivotField showAll="0"/>
    <pivotField showAll="0">
      <items count="7">
        <item x="3"/>
        <item x="2"/>
        <item x="0"/>
        <item x="1"/>
        <item m="1" x="4"/>
        <item m="1" x="5"/>
        <item t="default"/>
      </items>
    </pivotField>
    <pivotField showAll="0"/>
    <pivotField showAll="0"/>
    <pivotField showAll="0"/>
    <pivotField showAll="0"/>
    <pivotField showAll="0"/>
    <pivotField showAll="0"/>
    <pivotField showAll="0"/>
    <pivotField showAll="0">
      <items count="7">
        <item x="0"/>
        <item x="2"/>
        <item x="4"/>
        <item x="1"/>
        <item x="3"/>
        <item m="1" x="5"/>
        <item t="default"/>
      </items>
    </pivotField>
    <pivotField showAll="0"/>
    <pivotField showAll="0"/>
  </pivotFields>
  <rowFields count="1">
    <field x="14"/>
  </rowFields>
  <rowItems count="13">
    <i>
      <x/>
    </i>
    <i>
      <x v="1"/>
    </i>
    <i>
      <x v="2"/>
    </i>
    <i>
      <x v="3"/>
    </i>
    <i>
      <x v="4"/>
    </i>
    <i>
      <x v="5"/>
    </i>
    <i>
      <x v="6"/>
    </i>
    <i>
      <x v="7"/>
    </i>
    <i>
      <x v="8"/>
    </i>
    <i>
      <x v="9"/>
    </i>
    <i>
      <x v="11"/>
    </i>
    <i>
      <x v="12"/>
    </i>
    <i t="grand">
      <x/>
    </i>
  </rowItems>
  <colItems count="1">
    <i/>
  </colItems>
  <dataFields count="1">
    <dataField name="Cuenta de ACTIVIDAD" fld="14"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C673724-CC19-461B-BE07-7B5B3BFA93B2}" name="TablaDinámica9" cacheId="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I16:I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1">
        <item x="18"/>
        <item m="1" x="91"/>
        <item x="79"/>
        <item x="47"/>
        <item x="31"/>
        <item x="45"/>
        <item x="36"/>
        <item x="81"/>
        <item x="64"/>
        <item m="1" x="90"/>
        <item x="88"/>
        <item m="1" x="95"/>
        <item m="1" x="92"/>
        <item x="78"/>
        <item x="14"/>
        <item x="9"/>
        <item x="69"/>
        <item x="37"/>
        <item x="55"/>
        <item x="32"/>
        <item x="82"/>
        <item x="86"/>
        <item x="42"/>
        <item x="12"/>
        <item x="51"/>
        <item x="46"/>
        <item x="85"/>
        <item m="1" x="94"/>
        <item x="41"/>
        <item m="1" x="99"/>
        <item x="25"/>
        <item x="74"/>
        <item x="33"/>
        <item x="4"/>
        <item x="22"/>
        <item x="10"/>
        <item x="76"/>
        <item x="28"/>
        <item x="72"/>
        <item m="1" x="96"/>
        <item x="71"/>
        <item x="56"/>
        <item x="80"/>
        <item x="7"/>
        <item x="38"/>
        <item x="84"/>
        <item m="1" x="89"/>
        <item x="0"/>
        <item x="53"/>
        <item x="67"/>
        <item x="11"/>
        <item x="24"/>
        <item x="83"/>
        <item x="19"/>
        <item x="61"/>
        <item x="77"/>
        <item x="5"/>
        <item x="8"/>
        <item x="87"/>
        <item x="54"/>
        <item x="44"/>
        <item x="39"/>
        <item x="16"/>
        <item x="35"/>
        <item x="62"/>
        <item x="60"/>
        <item x="27"/>
        <item x="23"/>
        <item x="21"/>
        <item x="59"/>
        <item x="63"/>
        <item x="3"/>
        <item x="52"/>
        <item x="48"/>
        <item x="17"/>
        <item m="1" x="98"/>
        <item x="34"/>
        <item x="29"/>
        <item x="1"/>
        <item x="13"/>
        <item x="68"/>
        <item x="40"/>
        <item x="58"/>
        <item x="50"/>
        <item x="2"/>
        <item x="43"/>
        <item x="30"/>
        <item x="57"/>
        <item x="66"/>
        <item x="70"/>
        <item x="73"/>
        <item x="65"/>
        <item x="75"/>
        <item x="26"/>
        <item x="6"/>
        <item x="15"/>
        <item x="49"/>
        <item x="20"/>
        <item m="1" x="97"/>
        <item m="1" x="93"/>
        <item t="default"/>
      </items>
    </pivotField>
    <pivotField showAll="0"/>
    <pivotField showAll="0"/>
    <pivotField showAll="0">
      <items count="15">
        <item x="9"/>
        <item x="3"/>
        <item x="0"/>
        <item x="5"/>
        <item x="1"/>
        <item x="4"/>
        <item x="6"/>
        <item x="8"/>
        <item x="2"/>
        <item x="11"/>
        <item x="10"/>
        <item x="7"/>
        <item m="1" x="12"/>
        <item m="1" x="13"/>
        <item t="default"/>
      </items>
    </pivotField>
    <pivotField showAll="0"/>
    <pivotField showAll="0">
      <items count="4">
        <item x="1"/>
        <item x="0"/>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x="3"/>
        <item h="1" x="2"/>
        <item h="1" x="0"/>
        <item h="1" x="1"/>
        <item h="1" m="1" x="4"/>
        <item m="1" x="5"/>
        <item t="default"/>
      </items>
    </pivotField>
    <pivotField showAll="0"/>
    <pivotField showAll="0"/>
    <pivotField showAll="0"/>
    <pivotField showAll="0"/>
    <pivotField showAll="0"/>
    <pivotField showAll="0"/>
    <pivotField showAll="0"/>
    <pivotField showAll="0">
      <items count="7">
        <item x="0"/>
        <item x="2"/>
        <item x="4"/>
        <item x="1"/>
        <item x="3"/>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AD8854F-A8C4-4C26-A9F4-481EB539123D}" name="TablaDinámica10" cacheId="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L16:L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1">
        <item x="18"/>
        <item m="1" x="91"/>
        <item x="79"/>
        <item x="47"/>
        <item x="31"/>
        <item x="45"/>
        <item x="36"/>
        <item x="81"/>
        <item x="64"/>
        <item m="1" x="90"/>
        <item x="88"/>
        <item m="1" x="95"/>
        <item m="1" x="92"/>
        <item x="78"/>
        <item x="14"/>
        <item x="9"/>
        <item x="69"/>
        <item x="37"/>
        <item x="55"/>
        <item x="32"/>
        <item x="82"/>
        <item x="86"/>
        <item x="42"/>
        <item x="12"/>
        <item x="51"/>
        <item x="46"/>
        <item x="85"/>
        <item m="1" x="94"/>
        <item x="41"/>
        <item m="1" x="99"/>
        <item x="25"/>
        <item x="74"/>
        <item x="33"/>
        <item x="4"/>
        <item x="22"/>
        <item x="10"/>
        <item x="76"/>
        <item x="28"/>
        <item x="72"/>
        <item m="1" x="96"/>
        <item x="71"/>
        <item x="56"/>
        <item x="80"/>
        <item x="7"/>
        <item x="38"/>
        <item x="84"/>
        <item m="1" x="89"/>
        <item x="0"/>
        <item x="53"/>
        <item x="67"/>
        <item x="11"/>
        <item x="24"/>
        <item x="83"/>
        <item x="19"/>
        <item x="61"/>
        <item x="77"/>
        <item x="5"/>
        <item x="8"/>
        <item x="87"/>
        <item x="54"/>
        <item x="44"/>
        <item x="39"/>
        <item x="16"/>
        <item x="35"/>
        <item x="62"/>
        <item x="60"/>
        <item x="27"/>
        <item x="23"/>
        <item x="21"/>
        <item x="59"/>
        <item x="63"/>
        <item x="3"/>
        <item x="52"/>
        <item x="48"/>
        <item x="17"/>
        <item m="1" x="98"/>
        <item x="34"/>
        <item x="29"/>
        <item x="1"/>
        <item x="13"/>
        <item x="68"/>
        <item x="40"/>
        <item x="58"/>
        <item x="50"/>
        <item x="2"/>
        <item x="43"/>
        <item x="30"/>
        <item x="57"/>
        <item x="66"/>
        <item x="70"/>
        <item x="73"/>
        <item x="65"/>
        <item x="75"/>
        <item x="26"/>
        <item x="6"/>
        <item x="15"/>
        <item x="49"/>
        <item x="20"/>
        <item m="1" x="97"/>
        <item m="1" x="93"/>
        <item t="default"/>
      </items>
    </pivotField>
    <pivotField showAll="0"/>
    <pivotField showAll="0"/>
    <pivotField showAll="0">
      <items count="15">
        <item x="9"/>
        <item x="3"/>
        <item x="0"/>
        <item x="5"/>
        <item x="1"/>
        <item x="4"/>
        <item x="6"/>
        <item x="8"/>
        <item x="2"/>
        <item x="11"/>
        <item x="10"/>
        <item x="7"/>
        <item m="1" x="12"/>
        <item m="1" x="13"/>
        <item t="default"/>
      </items>
    </pivotField>
    <pivotField showAll="0"/>
    <pivotField showAll="0">
      <items count="4">
        <item x="1"/>
        <item x="0"/>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h="1" x="3"/>
        <item x="2"/>
        <item h="1" x="0"/>
        <item h="1" x="1"/>
        <item h="1" m="1" x="4"/>
        <item m="1" x="5"/>
        <item t="default"/>
      </items>
    </pivotField>
    <pivotField showAll="0"/>
    <pivotField showAll="0"/>
    <pivotField showAll="0"/>
    <pivotField showAll="0"/>
    <pivotField showAll="0"/>
    <pivotField showAll="0"/>
    <pivotField showAll="0"/>
    <pivotField showAll="0">
      <items count="7">
        <item x="0"/>
        <item x="2"/>
        <item x="4"/>
        <item x="1"/>
        <item x="3"/>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F16FCF2-53A5-44F5-B52D-7F508000DE9D}" name="TablaDinámica5" cacheId="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D16:D106"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axis="axisRow" showAll="0">
      <items count="101">
        <item x="37"/>
        <item x="10"/>
        <item x="7"/>
        <item x="0"/>
        <item x="24"/>
        <item x="8"/>
        <item x="59"/>
        <item m="1" x="93"/>
        <item m="1" x="94"/>
        <item m="1" x="92"/>
        <item m="1" x="95"/>
        <item x="13"/>
        <item x="66"/>
        <item x="76"/>
        <item x="85"/>
        <item x="16"/>
        <item x="57"/>
        <item x="6"/>
        <item x="83"/>
        <item x="63"/>
        <item x="67"/>
        <item x="47"/>
        <item x="45"/>
        <item x="84"/>
        <item x="74"/>
        <item x="36"/>
        <item x="75"/>
        <item x="88"/>
        <item x="12"/>
        <item x="82"/>
        <item x="14"/>
        <item x="87"/>
        <item m="1" x="89"/>
        <item x="70"/>
        <item x="53"/>
        <item x="41"/>
        <item x="39"/>
        <item x="40"/>
        <item x="30"/>
        <item x="21"/>
        <item x="61"/>
        <item x="64"/>
        <item x="28"/>
        <item x="55"/>
        <item x="65"/>
        <item x="44"/>
        <item x="69"/>
        <item x="72"/>
        <item x="48"/>
        <item x="25"/>
        <item x="73"/>
        <item x="9"/>
        <item x="78"/>
        <item x="1"/>
        <item x="17"/>
        <item x="4"/>
        <item x="23"/>
        <item x="5"/>
        <item x="3"/>
        <item x="18"/>
        <item x="56"/>
        <item x="51"/>
        <item x="11"/>
        <item x="43"/>
        <item x="50"/>
        <item x="34"/>
        <item x="33"/>
        <item x="19"/>
        <item x="38"/>
        <item x="46"/>
        <item x="22"/>
        <item x="60"/>
        <item x="52"/>
        <item x="54"/>
        <item x="79"/>
        <item m="1" x="90"/>
        <item x="77"/>
        <item x="29"/>
        <item x="35"/>
        <item x="49"/>
        <item x="68"/>
        <item x="31"/>
        <item x="58"/>
        <item x="2"/>
        <item x="20"/>
        <item x="26"/>
        <item x="71"/>
        <item x="27"/>
        <item x="86"/>
        <item x="62"/>
        <item x="15"/>
        <item x="81"/>
        <item x="80"/>
        <item x="42"/>
        <item m="1" x="99"/>
        <item x="32"/>
        <item m="1" x="97"/>
        <item m="1" x="98"/>
        <item m="1" x="96"/>
        <item m="1" x="91"/>
        <item t="default"/>
      </items>
    </pivotField>
    <pivotField showAll="0"/>
    <pivotField showAll="0"/>
    <pivotField showAll="0">
      <items count="15">
        <item x="9"/>
        <item x="3"/>
        <item x="0"/>
        <item x="5"/>
        <item x="1"/>
        <item x="4"/>
        <item x="6"/>
        <item x="8"/>
        <item x="2"/>
        <item x="11"/>
        <item x="10"/>
        <item x="7"/>
        <item m="1" x="12"/>
        <item m="1" x="13"/>
        <item t="default"/>
      </items>
    </pivotField>
    <pivotField showAll="0"/>
    <pivotField showAll="0">
      <items count="4">
        <item x="1"/>
        <item x="0"/>
        <item m="1" x="2"/>
        <item t="default"/>
      </items>
    </pivotField>
    <pivotField showAll="0">
      <items count="4">
        <item x="1"/>
        <item x="0"/>
        <item m="1" x="2"/>
        <item t="default"/>
      </items>
    </pivotField>
    <pivotField showAll="0"/>
    <pivotField showAll="0"/>
    <pivotField showAll="0"/>
    <pivotField showAll="0"/>
    <pivotField showAll="0">
      <items count="7">
        <item x="3"/>
        <item x="2"/>
        <item x="0"/>
        <item x="1"/>
        <item m="1" x="4"/>
        <item m="1" x="5"/>
        <item t="default"/>
      </items>
    </pivotField>
    <pivotField showAll="0"/>
    <pivotField showAll="0"/>
    <pivotField showAll="0"/>
    <pivotField showAll="0"/>
    <pivotField showAll="0"/>
    <pivotField showAll="0"/>
    <pivotField showAll="0"/>
    <pivotField showAll="0">
      <items count="7">
        <item x="0"/>
        <item x="2"/>
        <item x="4"/>
        <item x="1"/>
        <item x="3"/>
        <item m="1" x="5"/>
        <item t="default"/>
      </items>
    </pivotField>
    <pivotField showAll="0"/>
    <pivotField showAll="0"/>
  </pivotFields>
  <rowFields count="1">
    <field x="11"/>
  </rowFields>
  <rowItems count="90">
    <i>
      <x/>
    </i>
    <i>
      <x v="1"/>
    </i>
    <i>
      <x v="2"/>
    </i>
    <i>
      <x v="3"/>
    </i>
    <i>
      <x v="4"/>
    </i>
    <i>
      <x v="5"/>
    </i>
    <i>
      <x v="6"/>
    </i>
    <i>
      <x v="11"/>
    </i>
    <i>
      <x v="12"/>
    </i>
    <i>
      <x v="13"/>
    </i>
    <i>
      <x v="14"/>
    </i>
    <i>
      <x v="15"/>
    </i>
    <i>
      <x v="16"/>
    </i>
    <i>
      <x v="17"/>
    </i>
    <i>
      <x v="18"/>
    </i>
    <i>
      <x v="19"/>
    </i>
    <i>
      <x v="20"/>
    </i>
    <i>
      <x v="21"/>
    </i>
    <i>
      <x v="22"/>
    </i>
    <i>
      <x v="23"/>
    </i>
    <i>
      <x v="24"/>
    </i>
    <i>
      <x v="25"/>
    </i>
    <i>
      <x v="26"/>
    </i>
    <i>
      <x v="27"/>
    </i>
    <i>
      <x v="28"/>
    </i>
    <i>
      <x v="29"/>
    </i>
    <i>
      <x v="30"/>
    </i>
    <i>
      <x v="31"/>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6"/>
    </i>
    <i>
      <x v="77"/>
    </i>
    <i>
      <x v="78"/>
    </i>
    <i>
      <x v="79"/>
    </i>
    <i>
      <x v="80"/>
    </i>
    <i>
      <x v="81"/>
    </i>
    <i>
      <x v="82"/>
    </i>
    <i>
      <x v="83"/>
    </i>
    <i>
      <x v="84"/>
    </i>
    <i>
      <x v="85"/>
    </i>
    <i>
      <x v="86"/>
    </i>
    <i>
      <x v="87"/>
    </i>
    <i>
      <x v="88"/>
    </i>
    <i>
      <x v="89"/>
    </i>
    <i>
      <x v="90"/>
    </i>
    <i>
      <x v="91"/>
    </i>
    <i>
      <x v="92"/>
    </i>
    <i>
      <x v="93"/>
    </i>
    <i>
      <x v="95"/>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37EDB18-838D-4CC0-A9EC-65ACE5AF5101}" name="TablaDinámica13" cacheId="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U16:U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1">
        <item x="18"/>
        <item m="1" x="91"/>
        <item x="79"/>
        <item x="47"/>
        <item x="31"/>
        <item x="45"/>
        <item x="36"/>
        <item x="81"/>
        <item x="64"/>
        <item m="1" x="90"/>
        <item x="88"/>
        <item m="1" x="95"/>
        <item m="1" x="92"/>
        <item x="78"/>
        <item x="14"/>
        <item x="9"/>
        <item x="69"/>
        <item x="37"/>
        <item x="55"/>
        <item x="32"/>
        <item x="82"/>
        <item x="86"/>
        <item x="42"/>
        <item x="12"/>
        <item x="51"/>
        <item x="46"/>
        <item x="85"/>
        <item m="1" x="94"/>
        <item x="41"/>
        <item m="1" x="99"/>
        <item x="25"/>
        <item x="74"/>
        <item x="33"/>
        <item x="4"/>
        <item x="22"/>
        <item x="10"/>
        <item x="76"/>
        <item x="28"/>
        <item x="72"/>
        <item m="1" x="96"/>
        <item x="71"/>
        <item x="56"/>
        <item x="80"/>
        <item x="7"/>
        <item x="38"/>
        <item x="84"/>
        <item m="1" x="89"/>
        <item x="0"/>
        <item x="53"/>
        <item x="67"/>
        <item x="11"/>
        <item x="24"/>
        <item x="83"/>
        <item x="19"/>
        <item x="61"/>
        <item x="77"/>
        <item x="5"/>
        <item x="8"/>
        <item x="87"/>
        <item x="54"/>
        <item x="44"/>
        <item x="39"/>
        <item x="16"/>
        <item x="35"/>
        <item x="62"/>
        <item x="60"/>
        <item x="27"/>
        <item x="23"/>
        <item x="21"/>
        <item x="59"/>
        <item x="63"/>
        <item x="3"/>
        <item x="52"/>
        <item x="48"/>
        <item x="17"/>
        <item m="1" x="98"/>
        <item x="34"/>
        <item x="29"/>
        <item x="1"/>
        <item x="13"/>
        <item x="68"/>
        <item x="40"/>
        <item x="58"/>
        <item x="50"/>
        <item x="2"/>
        <item x="43"/>
        <item x="30"/>
        <item x="57"/>
        <item x="66"/>
        <item x="70"/>
        <item x="73"/>
        <item x="65"/>
        <item x="75"/>
        <item x="26"/>
        <item x="6"/>
        <item x="15"/>
        <item x="49"/>
        <item x="20"/>
        <item m="1" x="97"/>
        <item m="1" x="93"/>
        <item t="default"/>
      </items>
    </pivotField>
    <pivotField showAll="0"/>
    <pivotField showAll="0"/>
    <pivotField showAll="0">
      <items count="15">
        <item x="9"/>
        <item x="3"/>
        <item x="0"/>
        <item x="5"/>
        <item x="1"/>
        <item x="4"/>
        <item x="6"/>
        <item x="8"/>
        <item x="2"/>
        <item x="11"/>
        <item x="10"/>
        <item x="7"/>
        <item m="1" x="12"/>
        <item m="1" x="13"/>
        <item t="default"/>
      </items>
    </pivotField>
    <pivotField showAll="0"/>
    <pivotField showAll="0">
      <items count="4">
        <item x="1"/>
        <item x="0"/>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h="1" x="3"/>
        <item h="1" x="2"/>
        <item h="1" x="0"/>
        <item h="1" x="1"/>
        <item m="1" x="4"/>
        <item m="1" x="5"/>
        <item t="default"/>
      </items>
    </pivotField>
    <pivotField showAll="0"/>
    <pivotField showAll="0"/>
    <pivotField showAll="0"/>
    <pivotField showAll="0"/>
    <pivotField showAll="0"/>
    <pivotField showAll="0"/>
    <pivotField showAll="0"/>
    <pivotField showAll="0">
      <items count="7">
        <item x="0"/>
        <item x="2"/>
        <item x="4"/>
        <item x="1"/>
        <item x="3"/>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TablaDinámica3" cacheId="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H3:I6"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items count="101">
        <item x="18"/>
        <item m="1" x="91"/>
        <item x="79"/>
        <item x="47"/>
        <item x="31"/>
        <item x="45"/>
        <item x="36"/>
        <item x="81"/>
        <item x="64"/>
        <item m="1" x="90"/>
        <item x="88"/>
        <item m="1" x="95"/>
        <item m="1" x="92"/>
        <item x="78"/>
        <item x="14"/>
        <item x="9"/>
        <item x="69"/>
        <item x="37"/>
        <item x="55"/>
        <item x="32"/>
        <item x="82"/>
        <item x="86"/>
        <item x="42"/>
        <item x="12"/>
        <item x="51"/>
        <item x="46"/>
        <item x="85"/>
        <item m="1" x="94"/>
        <item x="41"/>
        <item m="1" x="99"/>
        <item x="25"/>
        <item x="74"/>
        <item x="33"/>
        <item x="4"/>
        <item x="22"/>
        <item x="10"/>
        <item x="76"/>
        <item x="28"/>
        <item x="72"/>
        <item m="1" x="96"/>
        <item x="71"/>
        <item x="56"/>
        <item x="80"/>
        <item x="7"/>
        <item x="38"/>
        <item x="84"/>
        <item m="1" x="89"/>
        <item x="0"/>
        <item x="53"/>
        <item x="67"/>
        <item x="11"/>
        <item x="24"/>
        <item x="83"/>
        <item x="19"/>
        <item x="61"/>
        <item x="77"/>
        <item x="5"/>
        <item x="8"/>
        <item x="87"/>
        <item x="54"/>
        <item x="44"/>
        <item x="39"/>
        <item x="16"/>
        <item x="35"/>
        <item x="62"/>
        <item x="60"/>
        <item x="27"/>
        <item x="23"/>
        <item x="21"/>
        <item x="59"/>
        <item x="63"/>
        <item x="3"/>
        <item x="52"/>
        <item x="48"/>
        <item x="17"/>
        <item m="1" x="98"/>
        <item x="34"/>
        <item x="29"/>
        <item x="1"/>
        <item x="13"/>
        <item x="68"/>
        <item x="40"/>
        <item x="58"/>
        <item x="50"/>
        <item x="2"/>
        <item x="43"/>
        <item x="30"/>
        <item x="57"/>
        <item x="66"/>
        <item x="70"/>
        <item x="73"/>
        <item x="65"/>
        <item x="75"/>
        <item x="26"/>
        <item x="6"/>
        <item x="15"/>
        <item x="49"/>
        <item x="20"/>
        <item m="1" x="97"/>
        <item m="1" x="93"/>
        <item t="default"/>
      </items>
    </pivotField>
    <pivotField showAll="0"/>
    <pivotField showAll="0"/>
    <pivotField showAll="0">
      <items count="15">
        <item x="9"/>
        <item x="3"/>
        <item x="0"/>
        <item x="5"/>
        <item x="1"/>
        <item x="4"/>
        <item x="6"/>
        <item x="8"/>
        <item x="2"/>
        <item x="11"/>
        <item x="10"/>
        <item x="7"/>
        <item m="1" x="12"/>
        <item m="1" x="13"/>
        <item t="default"/>
      </items>
    </pivotField>
    <pivotField showAll="0"/>
    <pivotField axis="axisRow" dataField="1" showAll="0">
      <items count="4">
        <item x="1"/>
        <item x="0"/>
        <item m="1" x="2"/>
        <item t="default"/>
      </items>
    </pivotField>
    <pivotField showAll="0">
      <items count="4">
        <item x="1"/>
        <item x="0"/>
        <item m="1" x="2"/>
        <item t="default"/>
      </items>
    </pivotField>
    <pivotField showAll="0"/>
    <pivotField showAll="0"/>
    <pivotField showAll="0"/>
    <pivotField showAll="0"/>
    <pivotField showAll="0">
      <items count="7">
        <item x="3"/>
        <item x="2"/>
        <item x="0"/>
        <item x="1"/>
        <item m="1" x="4"/>
        <item m="1" x="5"/>
        <item t="default"/>
      </items>
    </pivotField>
    <pivotField showAll="0"/>
    <pivotField showAll="0"/>
    <pivotField showAll="0"/>
    <pivotField showAll="0"/>
    <pivotField showAll="0"/>
    <pivotField showAll="0"/>
    <pivotField showAll="0"/>
    <pivotField showAll="0">
      <items count="7">
        <item x="0"/>
        <item x="2"/>
        <item x="4"/>
        <item x="1"/>
        <item x="3"/>
        <item m="1" x="5"/>
        <item t="default"/>
      </items>
    </pivotField>
    <pivotField showAll="0"/>
    <pivotField showAll="0"/>
  </pivotFields>
  <rowFields count="1">
    <field x="16"/>
  </rowFields>
  <rowItems count="3">
    <i>
      <x/>
    </i>
    <i>
      <x v="1"/>
    </i>
    <i t="grand">
      <x/>
    </i>
  </rowItems>
  <colItems count="1">
    <i/>
  </colItems>
  <dataFields count="1">
    <dataField name="Cuenta de TIPO_DIRECCION" fld="1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FEB69B1-D896-4C04-A318-1027D710C946}" name="TablaDinámica11" cacheId="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O16:O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1">
        <item x="18"/>
        <item m="1" x="91"/>
        <item x="79"/>
        <item x="47"/>
        <item x="31"/>
        <item x="45"/>
        <item x="36"/>
        <item x="81"/>
        <item x="64"/>
        <item m="1" x="90"/>
        <item x="88"/>
        <item m="1" x="95"/>
        <item m="1" x="92"/>
        <item x="78"/>
        <item x="14"/>
        <item x="9"/>
        <item x="69"/>
        <item x="37"/>
        <item x="55"/>
        <item x="32"/>
        <item x="82"/>
        <item x="86"/>
        <item x="42"/>
        <item x="12"/>
        <item x="51"/>
        <item x="46"/>
        <item x="85"/>
        <item m="1" x="94"/>
        <item x="41"/>
        <item m="1" x="99"/>
        <item x="25"/>
        <item x="74"/>
        <item x="33"/>
        <item x="4"/>
        <item x="22"/>
        <item x="10"/>
        <item x="76"/>
        <item x="28"/>
        <item x="72"/>
        <item m="1" x="96"/>
        <item x="71"/>
        <item x="56"/>
        <item x="80"/>
        <item x="7"/>
        <item x="38"/>
        <item x="84"/>
        <item m="1" x="89"/>
        <item x="0"/>
        <item x="53"/>
        <item x="67"/>
        <item x="11"/>
        <item x="24"/>
        <item x="83"/>
        <item x="19"/>
        <item x="61"/>
        <item x="77"/>
        <item x="5"/>
        <item x="8"/>
        <item x="87"/>
        <item x="54"/>
        <item x="44"/>
        <item x="39"/>
        <item x="16"/>
        <item x="35"/>
        <item x="62"/>
        <item x="60"/>
        <item x="27"/>
        <item x="23"/>
        <item x="21"/>
        <item x="59"/>
        <item x="63"/>
        <item x="3"/>
        <item x="52"/>
        <item x="48"/>
        <item x="17"/>
        <item m="1" x="98"/>
        <item x="34"/>
        <item x="29"/>
        <item x="1"/>
        <item x="13"/>
        <item x="68"/>
        <item x="40"/>
        <item x="58"/>
        <item x="50"/>
        <item x="2"/>
        <item x="43"/>
        <item x="30"/>
        <item x="57"/>
        <item x="66"/>
        <item x="70"/>
        <item x="73"/>
        <item x="65"/>
        <item x="75"/>
        <item x="26"/>
        <item x="6"/>
        <item x="15"/>
        <item x="49"/>
        <item x="20"/>
        <item m="1" x="97"/>
        <item m="1" x="93"/>
        <item t="default"/>
      </items>
    </pivotField>
    <pivotField showAll="0"/>
    <pivotField showAll="0"/>
    <pivotField showAll="0">
      <items count="15">
        <item x="9"/>
        <item x="3"/>
        <item x="0"/>
        <item x="5"/>
        <item x="1"/>
        <item x="4"/>
        <item x="6"/>
        <item x="8"/>
        <item x="2"/>
        <item x="11"/>
        <item x="10"/>
        <item x="7"/>
        <item m="1" x="12"/>
        <item m="1" x="13"/>
        <item t="default"/>
      </items>
    </pivotField>
    <pivotField showAll="0"/>
    <pivotField showAll="0">
      <items count="4">
        <item x="1"/>
        <item x="0"/>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h="1" x="3"/>
        <item h="1" x="2"/>
        <item x="0"/>
        <item h="1" x="1"/>
        <item h="1" m="1" x="4"/>
        <item m="1" x="5"/>
        <item t="default"/>
      </items>
    </pivotField>
    <pivotField showAll="0"/>
    <pivotField showAll="0"/>
    <pivotField showAll="0"/>
    <pivotField showAll="0"/>
    <pivotField showAll="0"/>
    <pivotField showAll="0"/>
    <pivotField showAll="0"/>
    <pivotField showAll="0">
      <items count="7">
        <item x="0"/>
        <item x="2"/>
        <item x="4"/>
        <item x="1"/>
        <item x="3"/>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TablaDinámica1" cacheId="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1">
  <location ref="A3:B8"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items count="101">
        <item x="18"/>
        <item m="1" x="91"/>
        <item x="79"/>
        <item x="47"/>
        <item x="31"/>
        <item x="45"/>
        <item x="36"/>
        <item x="81"/>
        <item x="64"/>
        <item m="1" x="90"/>
        <item x="88"/>
        <item m="1" x="95"/>
        <item m="1" x="92"/>
        <item x="78"/>
        <item x="14"/>
        <item x="9"/>
        <item x="69"/>
        <item x="37"/>
        <item x="55"/>
        <item x="32"/>
        <item x="82"/>
        <item x="86"/>
        <item x="42"/>
        <item x="12"/>
        <item x="51"/>
        <item x="46"/>
        <item x="85"/>
        <item m="1" x="94"/>
        <item x="41"/>
        <item m="1" x="99"/>
        <item x="25"/>
        <item x="74"/>
        <item x="33"/>
        <item x="4"/>
        <item x="22"/>
        <item x="10"/>
        <item x="76"/>
        <item x="28"/>
        <item x="72"/>
        <item m="1" x="96"/>
        <item x="71"/>
        <item x="56"/>
        <item x="80"/>
        <item x="7"/>
        <item x="38"/>
        <item x="84"/>
        <item m="1" x="89"/>
        <item x="0"/>
        <item x="53"/>
        <item x="67"/>
        <item x="11"/>
        <item x="24"/>
        <item x="83"/>
        <item x="19"/>
        <item x="61"/>
        <item x="77"/>
        <item x="5"/>
        <item x="8"/>
        <item x="87"/>
        <item x="54"/>
        <item x="44"/>
        <item x="39"/>
        <item x="16"/>
        <item x="35"/>
        <item x="62"/>
        <item x="60"/>
        <item x="27"/>
        <item x="23"/>
        <item x="21"/>
        <item x="59"/>
        <item x="63"/>
        <item x="3"/>
        <item x="52"/>
        <item x="48"/>
        <item x="17"/>
        <item m="1" x="98"/>
        <item x="34"/>
        <item x="29"/>
        <item x="1"/>
        <item x="13"/>
        <item x="68"/>
        <item x="40"/>
        <item x="58"/>
        <item x="50"/>
        <item x="2"/>
        <item x="43"/>
        <item x="30"/>
        <item x="57"/>
        <item x="66"/>
        <item x="70"/>
        <item x="73"/>
        <item x="65"/>
        <item x="75"/>
        <item x="26"/>
        <item x="6"/>
        <item x="15"/>
        <item x="49"/>
        <item x="20"/>
        <item m="1" x="97"/>
        <item m="1" x="93"/>
        <item t="default"/>
      </items>
    </pivotField>
    <pivotField showAll="0"/>
    <pivotField showAll="0"/>
    <pivotField showAll="0">
      <items count="15">
        <item x="9"/>
        <item x="3"/>
        <item x="0"/>
        <item x="5"/>
        <item x="1"/>
        <item x="4"/>
        <item x="6"/>
        <item x="8"/>
        <item x="2"/>
        <item x="11"/>
        <item x="10"/>
        <item x="7"/>
        <item m="1" x="12"/>
        <item m="1" x="13"/>
        <item t="default"/>
      </items>
    </pivotField>
    <pivotField showAll="0"/>
    <pivotField showAll="0">
      <items count="4">
        <item x="1"/>
        <item x="0"/>
        <item m="1" x="2"/>
        <item t="default"/>
      </items>
    </pivotField>
    <pivotField showAll="0">
      <items count="4">
        <item x="1"/>
        <item x="0"/>
        <item m="1" x="2"/>
        <item t="default"/>
      </items>
    </pivotField>
    <pivotField showAll="0"/>
    <pivotField showAll="0"/>
    <pivotField showAll="0"/>
    <pivotField showAll="0"/>
    <pivotField axis="axisRow" dataField="1" showAll="0" sortType="descending">
      <items count="7">
        <item x="1"/>
        <item x="0"/>
        <item x="3"/>
        <item m="1" x="5"/>
        <item m="1" x="4"/>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items count="7">
        <item x="0"/>
        <item x="2"/>
        <item x="4"/>
        <item x="1"/>
        <item x="3"/>
        <item m="1" x="5"/>
        <item t="default"/>
      </items>
    </pivotField>
    <pivotField showAll="0"/>
    <pivotField showAll="0"/>
  </pivotFields>
  <rowFields count="1">
    <field x="22"/>
  </rowFields>
  <rowItems count="5">
    <i>
      <x/>
    </i>
    <i>
      <x v="1"/>
    </i>
    <i>
      <x v="5"/>
    </i>
    <i>
      <x v="2"/>
    </i>
    <i t="grand">
      <x/>
    </i>
  </rowItems>
  <colItems count="1">
    <i/>
  </colItems>
  <dataFields count="1">
    <dataField name="Cuenta de ESTADO" fld="22" subtotal="count" baseField="0" baseItem="0"/>
  </dataFields>
  <chartFormats count="13">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22" count="1" selected="0">
            <x v="0"/>
          </reference>
        </references>
      </pivotArea>
    </chartFormat>
    <chartFormat chart="3" format="4">
      <pivotArea type="data" outline="0" fieldPosition="0">
        <references count="2">
          <reference field="4294967294" count="1" selected="0">
            <x v="0"/>
          </reference>
          <reference field="22" count="1" selected="0">
            <x v="1"/>
          </reference>
        </references>
      </pivotArea>
    </chartFormat>
    <chartFormat chart="3" format="5">
      <pivotArea type="data" outline="0" fieldPosition="0">
        <references count="2">
          <reference field="4294967294" count="1" selected="0">
            <x v="0"/>
          </reference>
          <reference field="22" count="1" selected="0">
            <x v="2"/>
          </reference>
        </references>
      </pivotArea>
    </chartFormat>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22" count="1" selected="0">
            <x v="0"/>
          </reference>
        </references>
      </pivotArea>
    </chartFormat>
    <chartFormat chart="7" format="2">
      <pivotArea type="data" outline="0" fieldPosition="0">
        <references count="2">
          <reference field="4294967294" count="1" selected="0">
            <x v="0"/>
          </reference>
          <reference field="22" count="1" selected="0">
            <x v="1"/>
          </reference>
        </references>
      </pivotArea>
    </chartFormat>
    <chartFormat chart="7" format="3">
      <pivotArea type="data" outline="0" fieldPosition="0">
        <references count="2">
          <reference field="4294967294" count="1" selected="0">
            <x v="0"/>
          </reference>
          <reference field="22" count="1" selected="0">
            <x v="2"/>
          </reference>
        </references>
      </pivotArea>
    </chartFormat>
    <chartFormat chart="10" format="8" series="1">
      <pivotArea type="data" outline="0" fieldPosition="0">
        <references count="1">
          <reference field="4294967294" count="1" selected="0">
            <x v="0"/>
          </reference>
        </references>
      </pivotArea>
    </chartFormat>
    <chartFormat chart="10" format="9">
      <pivotArea type="data" outline="0" fieldPosition="0">
        <references count="2">
          <reference field="4294967294" count="1" selected="0">
            <x v="0"/>
          </reference>
          <reference field="22" count="1" selected="0">
            <x v="0"/>
          </reference>
        </references>
      </pivotArea>
    </chartFormat>
    <chartFormat chart="10" format="10">
      <pivotArea type="data" outline="0" fieldPosition="0">
        <references count="2">
          <reference field="4294967294" count="1" selected="0">
            <x v="0"/>
          </reference>
          <reference field="22" count="1" selected="0">
            <x v="1"/>
          </reference>
        </references>
      </pivotArea>
    </chartFormat>
    <chartFormat chart="10" format="11">
      <pivotArea type="data" outline="0" fieldPosition="0">
        <references count="2">
          <reference field="4294967294" count="1" selected="0">
            <x v="0"/>
          </reference>
          <reference field="22" count="1" selected="0">
            <x v="2"/>
          </reference>
        </references>
      </pivotArea>
    </chartFormat>
    <chartFormat chart="10" format="12">
      <pivotArea type="data" outline="0" fieldPosition="0">
        <references count="2">
          <reference field="4294967294" count="1" selected="0">
            <x v="0"/>
          </reference>
          <reference field="22" count="1" selected="0">
            <x v="5"/>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CTIVIDAD1" xr10:uid="{F27ED186-200A-46D9-9B17-1FCDE3E36CA1}" sourceName="ACTIVIDAD">
  <pivotTables>
    <pivotTable tabId="4" name="TablaDinámica4"/>
    <pivotTable tabId="4" name="TablaDinámica1"/>
    <pivotTable tabId="4" name="TablaDinámica2"/>
    <pivotTable tabId="4" name="TablaDinámica3"/>
    <pivotTable tabId="4" name="TablaDinámica5"/>
    <pivotTable tabId="3" name="TablaDinámica9"/>
    <pivotTable tabId="4" name="TablaDinámica10"/>
    <pivotTable tabId="4" name="TablaDinámica11"/>
    <pivotTable tabId="4" name="TablaDinámica12"/>
    <pivotTable tabId="4" name="TablaDinámica7"/>
    <pivotTable tabId="4" name="TablaDinámica9"/>
    <pivotTable tabId="4" name="TablaDinámica13"/>
  </pivotTables>
  <data>
    <tabular pivotCacheId="451245355">
      <items count="14">
        <i x="9" s="1"/>
        <i x="3" s="1"/>
        <i x="0" s="1"/>
        <i x="5" s="1"/>
        <i x="1" s="1"/>
        <i x="4" s="1"/>
        <i x="6" s="1"/>
        <i x="8" s="1"/>
        <i x="2" s="1"/>
        <i x="11" s="1"/>
        <i x="10" s="1"/>
        <i x="7" s="1"/>
        <i x="12" s="1" nd="1"/>
        <i x="1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UNICIPIO" xr10:uid="{5E3406F7-2BF7-4966-9D6A-26D378FD8257}" sourceName="MUNICIPIO">
  <pivotTables>
    <pivotTable tabId="4" name="TablaDinámica5"/>
    <pivotTable tabId="4" name="TablaDinámica1"/>
    <pivotTable tabId="4" name="TablaDinámica2"/>
    <pivotTable tabId="4" name="TablaDinámica3"/>
    <pivotTable tabId="4" name="TablaDinámica4"/>
    <pivotTable tabId="3" name="TablaDinámica9"/>
    <pivotTable tabId="4" name="TablaDinámica10"/>
    <pivotTable tabId="4" name="TablaDinámica11"/>
    <pivotTable tabId="4" name="TablaDinámica12"/>
    <pivotTable tabId="4" name="TablaDinámica7"/>
    <pivotTable tabId="4" name="TablaDinámica9"/>
    <pivotTable tabId="4" name="TablaDinámica13"/>
  </pivotTables>
  <data>
    <tabular pivotCacheId="451245355">
      <items count="100">
        <i x="18" s="1"/>
        <i x="79" s="1"/>
        <i x="47" s="1"/>
        <i x="31" s="1"/>
        <i x="45" s="1"/>
        <i x="36" s="1"/>
        <i x="81" s="1"/>
        <i x="64" s="1"/>
        <i x="88" s="1"/>
        <i x="78" s="1"/>
        <i x="14" s="1"/>
        <i x="9" s="1"/>
        <i x="69" s="1"/>
        <i x="37" s="1"/>
        <i x="55" s="1"/>
        <i x="32" s="1"/>
        <i x="82" s="1"/>
        <i x="86" s="1"/>
        <i x="42" s="1"/>
        <i x="12" s="1"/>
        <i x="51" s="1"/>
        <i x="46" s="1"/>
        <i x="85" s="1"/>
        <i x="41" s="1"/>
        <i x="25" s="1"/>
        <i x="74" s="1"/>
        <i x="33" s="1"/>
        <i x="4" s="1"/>
        <i x="22" s="1"/>
        <i x="10" s="1"/>
        <i x="76" s="1"/>
        <i x="28" s="1"/>
        <i x="72" s="1"/>
        <i x="71" s="1"/>
        <i x="56" s="1"/>
        <i x="80" s="1"/>
        <i x="7" s="1"/>
        <i x="38" s="1"/>
        <i x="84" s="1"/>
        <i x="0" s="1"/>
        <i x="53" s="1"/>
        <i x="67" s="1"/>
        <i x="11" s="1"/>
        <i x="24" s="1"/>
        <i x="83" s="1"/>
        <i x="19" s="1"/>
        <i x="61" s="1"/>
        <i x="77" s="1"/>
        <i x="5" s="1"/>
        <i x="8" s="1"/>
        <i x="87" s="1"/>
        <i x="54" s="1"/>
        <i x="44" s="1"/>
        <i x="39" s="1"/>
        <i x="16" s="1"/>
        <i x="35" s="1"/>
        <i x="62" s="1"/>
        <i x="60" s="1"/>
        <i x="27" s="1"/>
        <i x="23" s="1"/>
        <i x="21" s="1"/>
        <i x="59" s="1"/>
        <i x="63" s="1"/>
        <i x="3" s="1"/>
        <i x="52" s="1"/>
        <i x="48" s="1"/>
        <i x="17" s="1"/>
        <i x="34" s="1"/>
        <i x="29" s="1"/>
        <i x="1" s="1"/>
        <i x="13" s="1"/>
        <i x="68" s="1"/>
        <i x="40" s="1"/>
        <i x="58" s="1"/>
        <i x="50" s="1"/>
        <i x="2" s="1"/>
        <i x="43" s="1"/>
        <i x="30" s="1"/>
        <i x="57" s="1"/>
        <i x="66" s="1"/>
        <i x="70" s="1"/>
        <i x="73" s="1"/>
        <i x="65" s="1"/>
        <i x="75" s="1"/>
        <i x="26" s="1"/>
        <i x="6" s="1"/>
        <i x="15" s="1"/>
        <i x="49" s="1"/>
        <i x="20" s="1"/>
        <i x="91" s="1" nd="1"/>
        <i x="90" s="1" nd="1"/>
        <i x="95" s="1" nd="1"/>
        <i x="92" s="1" nd="1"/>
        <i x="94" s="1" nd="1"/>
        <i x="99" s="1" nd="1"/>
        <i x="96" s="1" nd="1"/>
        <i x="89" s="1" nd="1"/>
        <i x="98" s="1" nd="1"/>
        <i x="97" s="1" nd="1"/>
        <i x="93"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ESTADO" xr10:uid="{2444FF24-57DA-4249-BED3-67102C9E0F69}" sourceName="ESTADO">
  <pivotTables>
    <pivotTable tabId="4" name="TablaDinámica1"/>
    <pivotTable tabId="4" name="TablaDinámica2"/>
    <pivotTable tabId="4" name="TablaDinámica3"/>
    <pivotTable tabId="4" name="TablaDinámica4"/>
    <pivotTable tabId="4" name="TablaDinámica5"/>
    <pivotTable tabId="3" name="TablaDinámica9"/>
  </pivotTables>
  <data>
    <tabular pivotCacheId="451245355">
      <items count="6">
        <i x="3" s="1"/>
        <i x="2" s="1"/>
        <i x="0" s="1"/>
        <i x="1" s="1"/>
        <i x="4" s="1" nd="1"/>
        <i x="5"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_DIRECCION1" xr10:uid="{E4BA1329-0F43-450D-A335-1624CBC586D8}" sourceName="TIPO_DIRECCION">
  <pivotTables>
    <pivotTable tabId="4" name="TablaDinámica1"/>
    <pivotTable tabId="4" name="TablaDinámica2"/>
    <pivotTable tabId="4" name="TablaDinámica3"/>
    <pivotTable tabId="4" name="TablaDinámica4"/>
    <pivotTable tabId="4" name="TablaDinámica5"/>
    <pivotTable tabId="3" name="TablaDinámica9"/>
    <pivotTable tabId="4" name="TablaDinámica10"/>
    <pivotTable tabId="4" name="TablaDinámica11"/>
    <pivotTable tabId="4" name="TablaDinámica12"/>
    <pivotTable tabId="4" name="TablaDinámica7"/>
    <pivotTable tabId="4" name="TablaDinámica9"/>
    <pivotTable tabId="4" name="TablaDinámica13"/>
  </pivotTables>
  <data>
    <tabular pivotCacheId="451245355">
      <items count="3">
        <i x="1" s="1"/>
        <i x="0" s="1"/>
        <i x="2"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SUBZONA" xr10:uid="{996BADA8-7FA8-4857-992F-E6449E5CE428}" sourceName="SUBZONA">
  <pivotTables>
    <pivotTable tabId="3" name="TablaDinámica9"/>
    <pivotTable tabId="4" name="TablaDinámica1"/>
    <pivotTable tabId="4" name="TablaDinámica2"/>
    <pivotTable tabId="4" name="TablaDinámica3"/>
    <pivotTable tabId="4" name="TablaDinámica4"/>
    <pivotTable tabId="4" name="TablaDinámica5"/>
    <pivotTable tabId="4" name="TablaDinámica10"/>
    <pivotTable tabId="4" name="TablaDinámica11"/>
    <pivotTable tabId="4" name="TablaDinámica12"/>
    <pivotTable tabId="4" name="TablaDinámica7"/>
    <pivotTable tabId="4" name="TablaDinámica9"/>
    <pivotTable tabId="4" name="TablaDinámica13"/>
  </pivotTables>
  <data>
    <tabular pivotCacheId="451245355">
      <items count="6">
        <i x="0" s="1"/>
        <i x="2" s="1"/>
        <i x="4" s="1"/>
        <i x="1" s="1"/>
        <i x="3" s="1"/>
        <i x="5"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ONCEPTO" xr10:uid="{D5D38E42-95B4-4F0C-A5A6-495BDF77F35D}" sourceName="CONCEPTO">
  <pivotTables>
    <pivotTable tabId="4" name="TablaDinámica14"/>
    <pivotTable tabId="3" name="TablaDinámica9"/>
    <pivotTable tabId="4" name="TablaDinámica1"/>
    <pivotTable tabId="4" name="TablaDinámica10"/>
    <pivotTable tabId="4" name="TablaDinámica11"/>
    <pivotTable tabId="4" name="TablaDinámica12"/>
    <pivotTable tabId="4" name="TablaDinámica13"/>
    <pivotTable tabId="4" name="TablaDinámica2"/>
    <pivotTable tabId="4" name="TablaDinámica3"/>
    <pivotTable tabId="4" name="TablaDinámica4"/>
    <pivotTable tabId="4" name="TablaDinámica5"/>
    <pivotTable tabId="4" name="TablaDinámica7"/>
    <pivotTable tabId="4" name="TablaDinámica9"/>
  </pivotTables>
  <data>
    <tabular pivotCacheId="451245355">
      <items count="3">
        <i x="1" s="1"/>
        <i x="0" s="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IDAD" xr10:uid="{91BAC2B1-F130-4B61-8BAA-6E628DE82E16}" cache="SegmentaciónDeDatos_ACTIVIDAD1" caption="ACTIVIDAD" columnCount="2" style="SlicerStyleOther1" rowHeight="257175"/>
  <slicer name="MUNICIPIO" xr10:uid="{201E3820-0E7A-4710-BBCC-432899FA9E5A}" cache="SegmentaciónDeDatos_MUNICIPIO" caption="MUNICIPIO" columnCount="3" style="SlicerStyleOther1" rowHeight="257175"/>
  <slicer name="ESTADO" xr10:uid="{CC70E49A-3F35-4F49-8193-BB0909391DBE}" cache="SegmentaciónDeDatos_ESTADO" caption="ESTADO" style="SlicerStyleOther1" rowHeight="257175"/>
  <slicer name="TIPO_DIRECCION" xr10:uid="{BEE2A16F-6488-4A4D-B9FC-031B2DD1EB4F}" cache="SegmentaciónDeDatos_TIPO_DIRECCION1" caption="TIPO_DIRECCION" style="SlicerStyleOther1" rowHeight="257175"/>
  <slicer name="SUBZONA" xr10:uid="{E0E56D68-46B3-45A6-8792-15175E79804A}" cache="SegmentaciónDeDatos_SUBZONA" caption="SUBZONA" style="SlicerStyleOther1" rowHeight="257175"/>
  <slicer name="CONCEPTO 1" xr10:uid="{30D71202-4CCB-49B7-940D-73B8B46BC140}" cache="SegmentaciónDeDatos_CONCEPTO" caption="CONCEPTO" style="SlicerStyleOther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FENIX_ANS_TABLA" displayName="FENIX_ANS_TABLA" ref="A1:AH2323" headerRowDxfId="58" headerRowBorderDxfId="57">
  <tableColumns count="34">
    <tableColumn id="1" xr3:uid="{00000000-0010-0000-0000-000001000000}" name="PEDIDO"/>
    <tableColumn id="35" xr3:uid="{79F73B97-907D-4850-B343-1FB4A0491A46}" name="RESPONSABLE" dataDxfId="24">
      <calculatedColumnFormula>FENIX_ANS_TABLA[[#This Row],[PEDIDO]]*1</calculatedColumnFormula>
    </tableColumn>
    <tableColumn id="2" xr3:uid="{00000000-0010-0000-0000-000002000000}" name="PRODUCTO"/>
    <tableColumn id="3" xr3:uid="{00000000-0010-0000-0000-000003000000}" name="TIPO_TRABAJO"/>
    <tableColumn id="4" xr3:uid="{00000000-0010-0000-0000-000004000000}" name="TIPO_ELEMENTO_ID"/>
    <tableColumn id="5" xr3:uid="{00000000-0010-0000-0000-000005000000}" name="FECHA_RECIBO" dataDxfId="56"/>
    <tableColumn id="6" xr3:uid="{00000000-0010-0000-0000-000006000000}" name="FECHA_INICIO_ANS"/>
    <tableColumn id="7" xr3:uid="{00000000-0010-0000-0000-000007000000}" name="CLIENTEID"/>
    <tableColumn id="8" xr3:uid="{00000000-0010-0000-0000-000008000000}" name="NOMBRE_CLIENTE"/>
    <tableColumn id="9" xr3:uid="{00000000-0010-0000-0000-000009000000}" name="TELEFONO_CONTACTO" dataDxfId="55"/>
    <tableColumn id="10" xr3:uid="{00000000-0010-0000-0000-00000A000000}" name="CELULAR_CONTACTO" dataDxfId="54"/>
    <tableColumn id="11" xr3:uid="{00000000-0010-0000-0000-00000B000000}" name="DIRECCION"/>
    <tableColumn id="12" xr3:uid="{00000000-0010-0000-0000-00000C000000}" name="MUNICIPIO"/>
    <tableColumn id="13" xr3:uid="{00000000-0010-0000-0000-00000D000000}" name="INSTALACION"/>
    <tableColumn id="14" xr3:uid="{00000000-0010-0000-0000-00000E000000}" name="AREA_TRABAJO"/>
    <tableColumn id="15" xr3:uid="{00000000-0010-0000-0000-00000F000000}" name="ACTIVIDAD"/>
    <tableColumn id="16" xr3:uid="{00000000-0010-0000-0000-000010000000}" name="NOMBRE"/>
    <tableColumn id="17" xr3:uid="{00000000-0010-0000-0000-000011000000}" name="TIPO_DIRECCION"/>
    <tableColumn id="33" xr3:uid="{0C6E7D21-0C21-4E11-AD9D-D3CA4F74A2D4}" name="CONCEPTO"/>
    <tableColumn id="18" xr3:uid="{00000000-0010-0000-0000-000012000000}" name="DIAS_PACTADOS"/>
    <tableColumn id="19" xr3:uid="{00000000-0010-0000-0000-000013000000}" name="FECHA_LIMITE_ANS"/>
    <tableColumn id="20" xr3:uid="{00000000-0010-0000-0000-000014000000}" name="DIAS_TRANSCURRIDOS"/>
    <tableColumn id="21" xr3:uid="{00000000-0010-0000-0000-000015000000}" name="DIAS_RESTANTES"/>
    <tableColumn id="22" xr3:uid="{00000000-0010-0000-0000-000016000000}" name="ESTADO"/>
    <tableColumn id="34" xr3:uid="{F9E5B455-5725-42CC-B354-831E93F1A1F6}" name="MARCA_TEMPORAL"/>
    <tableColumn id="23" xr3:uid="{00000000-0010-0000-0000-000017000000}" name="REPORTE_TECNICO"/>
    <tableColumn id="24" xr3:uid="{00000000-0010-0000-0000-000018000000}" name="TECNICO_EJECUTA"/>
    <tableColumn id="25" xr3:uid="{00000000-0010-0000-0000-000019000000}" name="OBSERVACION" dataDxfId="53"/>
    <tableColumn id="27" xr3:uid="{4D8C3716-955D-4CAD-AE41-F55FE0002145}" name="COORDENADAX"/>
    <tableColumn id="28" xr3:uid="{A2A40A87-705F-4DC7-B65F-15F43DC86A66}" name="COORDENADAY"/>
    <tableColumn id="29" xr3:uid="{2C7FF450-324D-4716-9AC5-78CE7FD62C56}" name="AREA_OPERATIVA"/>
    <tableColumn id="30" xr3:uid="{3B5FEA28-301F-4CC5-B343-BCDCAFE73967}" name="SUBZONA"/>
    <tableColumn id="32" xr3:uid="{12301E98-1BF7-42CB-A2A1-50487254285C}" name="SUBPED"/>
    <tableColumn id="31" xr3:uid="{930DB512-DAFE-43BA-BB39-28FEB2888826}" name="ORDEN_ESTADO" dataDxfId="52">
      <calculatedColumnFormula>IFERROR(
    VLOOKUP(FENIX_ANS_TABLA[[#This Row],[ESTADO]],
        {"VENCIDO",1;"ALERTA_0 Días",2;"ALERTA",3;"A TIEMPO",4;"SIN FECHA",5},
    2,FALSE),
0)</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929DC2-031F-46C2-A909-E3D763A84304}" name="Tabla4" displayName="Tabla4" ref="A1:B36" totalsRowShown="0">
  <autoFilter ref="A1:B36" xr:uid="{11929DC2-031F-46C2-A909-E3D763A84304}"/>
  <tableColumns count="2">
    <tableColumn id="1" xr3:uid="{AE27C244-68D0-4C4F-B76E-68E9697C9D27}" name="Pedido" dataDxfId="0"/>
    <tableColumn id="2" xr3:uid="{D4F47772-C23F-4232-A564-41ECF21433D5}" name="Responsable"/>
  </tableColumns>
  <tableStyleInfo name="TableStyleMedium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9.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pivotTable" Target="../pivotTables/pivotTable13.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pivotTable" Target="../pivotTables/pivotTable12.xml"/><Relationship Id="rId5" Type="http://schemas.openxmlformats.org/officeDocument/2006/relationships/pivotTable" Target="../pivotTables/pivotTable6.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tabColor theme="0" tint="-0.499984740745262"/>
  </sheetPr>
  <dimension ref="A1:AI2323"/>
  <sheetViews>
    <sheetView showGridLines="0" tabSelected="1" zoomScale="85" zoomScaleNormal="85" workbookViewId="0">
      <pane xSplit="2" topLeftCell="V1" activePane="topRight" state="frozen"/>
      <selection pane="topRight" activeCell="B2" sqref="B2"/>
    </sheetView>
  </sheetViews>
  <sheetFormatPr baseColWidth="10" defaultRowHeight="15" x14ac:dyDescent="0.25"/>
  <cols>
    <col min="1" max="1" width="12.28515625" bestFit="1" customWidth="1"/>
    <col min="2" max="2" width="32.28515625" bestFit="1" customWidth="1"/>
    <col min="3" max="3" width="18.42578125" bestFit="1" customWidth="1"/>
    <col min="4" max="4" width="18.7109375" bestFit="1" customWidth="1"/>
    <col min="5" max="5" width="23.28515625" bestFit="1" customWidth="1"/>
    <col min="6" max="6" width="18.7109375" bestFit="1" customWidth="1"/>
    <col min="7" max="7" width="22.85546875" bestFit="1" customWidth="1"/>
    <col min="8" max="8" width="14.42578125" bestFit="1" customWidth="1"/>
    <col min="9" max="9" width="64.5703125" bestFit="1" customWidth="1"/>
    <col min="10" max="10" width="25.85546875" bestFit="1" customWidth="1"/>
    <col min="11" max="11" width="24.28515625" bestFit="1" customWidth="1"/>
    <col min="12" max="12" width="54.140625" bestFit="1" customWidth="1"/>
    <col min="13" max="13" width="15.7109375" bestFit="1" customWidth="1"/>
    <col min="14" max="14" width="26.85546875" bestFit="1" customWidth="1"/>
    <col min="15" max="15" width="19.28515625" bestFit="1" customWidth="1"/>
    <col min="16" max="16" width="15.28515625" bestFit="1" customWidth="1"/>
    <col min="17" max="17" width="36" bestFit="1" customWidth="1"/>
    <col min="18" max="18" width="20.42578125" bestFit="1" customWidth="1"/>
    <col min="19" max="19" width="20.42578125" customWidth="1"/>
    <col min="20" max="20" width="20.28515625" bestFit="1" customWidth="1"/>
    <col min="21" max="21" width="23" bestFit="1" customWidth="1"/>
    <col min="22" max="22" width="26" bestFit="1" customWidth="1"/>
    <col min="23" max="23" width="20.7109375" bestFit="1" customWidth="1"/>
    <col min="24" max="24" width="15.85546875" customWidth="1"/>
    <col min="25" max="25" width="23.140625" bestFit="1" customWidth="1"/>
    <col min="26" max="26" width="22.7109375" bestFit="1" customWidth="1"/>
    <col min="27" max="27" width="37.28515625" bestFit="1" customWidth="1"/>
    <col min="28" max="28" width="27.5703125" customWidth="1"/>
    <col min="29" max="29" width="20.7109375" customWidth="1"/>
    <col min="30" max="30" width="22.85546875" customWidth="1"/>
    <col min="31" max="31" width="17" bestFit="1" customWidth="1"/>
    <col min="32" max="32" width="16.85546875" bestFit="1" customWidth="1"/>
    <col min="33" max="33" width="10.85546875" customWidth="1"/>
    <col min="34" max="34" width="15.28515625" hidden="1" customWidth="1"/>
  </cols>
  <sheetData>
    <row r="1" spans="1:34" x14ac:dyDescent="0.25">
      <c r="A1" s="4" t="s">
        <v>0</v>
      </c>
      <c r="B1" s="4" t="s">
        <v>19672</v>
      </c>
      <c r="C1" s="4" t="s">
        <v>153</v>
      </c>
      <c r="D1" s="4" t="s">
        <v>1</v>
      </c>
      <c r="E1" s="4" t="s">
        <v>2</v>
      </c>
      <c r="F1" s="4" t="s">
        <v>3</v>
      </c>
      <c r="G1" s="4" t="s">
        <v>4</v>
      </c>
      <c r="H1" s="4" t="s">
        <v>5</v>
      </c>
      <c r="I1" s="4" t="s">
        <v>6</v>
      </c>
      <c r="J1" s="5" t="s">
        <v>7</v>
      </c>
      <c r="K1" s="5" t="s">
        <v>8</v>
      </c>
      <c r="L1" s="4" t="s">
        <v>9</v>
      </c>
      <c r="M1" s="4" t="s">
        <v>10</v>
      </c>
      <c r="N1" s="4" t="s">
        <v>11</v>
      </c>
      <c r="O1" s="4" t="s">
        <v>12</v>
      </c>
      <c r="P1" s="4" t="s">
        <v>13</v>
      </c>
      <c r="Q1" s="4" t="s">
        <v>14</v>
      </c>
      <c r="R1" s="4" t="s">
        <v>15</v>
      </c>
      <c r="S1" s="4" t="s">
        <v>258</v>
      </c>
      <c r="T1" s="4" t="s">
        <v>16</v>
      </c>
      <c r="U1" s="4" t="s">
        <v>17</v>
      </c>
      <c r="V1" s="4" t="s">
        <v>18</v>
      </c>
      <c r="W1" s="4" t="s">
        <v>19</v>
      </c>
      <c r="X1" s="4" t="s">
        <v>20</v>
      </c>
      <c r="Y1" s="4" t="s">
        <v>766</v>
      </c>
      <c r="Z1" s="4" t="s">
        <v>21</v>
      </c>
      <c r="AA1" s="4" t="s">
        <v>22</v>
      </c>
      <c r="AB1" s="4" t="s">
        <v>92</v>
      </c>
      <c r="AC1" s="4" t="s">
        <v>88</v>
      </c>
      <c r="AD1" s="4" t="s">
        <v>89</v>
      </c>
      <c r="AE1" s="4" t="s">
        <v>90</v>
      </c>
      <c r="AF1" s="4" t="s">
        <v>91</v>
      </c>
      <c r="AG1" s="4" t="s">
        <v>101</v>
      </c>
      <c r="AH1" s="6" t="s">
        <v>97</v>
      </c>
    </row>
    <row r="2" spans="1:34" x14ac:dyDescent="0.25">
      <c r="A2">
        <v>21982786</v>
      </c>
      <c r="B2" s="23" t="str">
        <f>IFERROR(VLOOKUP(FENIX_ANS_TABLA[[#This Row],[PEDIDO]],RESPONSABLE!A:B,2,0),"Pendiente por asignar responsable")</f>
        <v>A</v>
      </c>
      <c r="C2" t="s">
        <v>23</v>
      </c>
      <c r="D2" t="s">
        <v>24</v>
      </c>
      <c r="E2" t="s">
        <v>33</v>
      </c>
      <c r="F2" s="21">
        <v>44358.627060185187</v>
      </c>
      <c r="G2" t="s">
        <v>1102</v>
      </c>
      <c r="H2">
        <v>1046910966</v>
      </c>
      <c r="I2" t="s">
        <v>1103</v>
      </c>
      <c r="J2" s="23" t="s">
        <v>31</v>
      </c>
      <c r="K2" s="23" t="s">
        <v>1104</v>
      </c>
      <c r="L2" t="s">
        <v>1105</v>
      </c>
      <c r="M2" t="s">
        <v>226</v>
      </c>
      <c r="N2" t="s">
        <v>1106</v>
      </c>
      <c r="O2" t="s">
        <v>227</v>
      </c>
      <c r="P2" t="s">
        <v>40</v>
      </c>
      <c r="Q2" t="s">
        <v>214</v>
      </c>
      <c r="R2" t="s">
        <v>252</v>
      </c>
      <c r="S2" t="s">
        <v>260</v>
      </c>
      <c r="T2">
        <v>12</v>
      </c>
      <c r="U2" t="s">
        <v>1107</v>
      </c>
      <c r="V2" t="s">
        <v>17509</v>
      </c>
      <c r="W2" t="s">
        <v>7911</v>
      </c>
      <c r="X2" t="s">
        <v>43</v>
      </c>
      <c r="Y2" t="s">
        <v>30</v>
      </c>
      <c r="Z2" t="s">
        <v>30</v>
      </c>
      <c r="AA2" t="s">
        <v>30</v>
      </c>
      <c r="AB2" t="s">
        <v>30</v>
      </c>
      <c r="AC2">
        <v>-74.825053330000003</v>
      </c>
      <c r="AD2">
        <v>7.2584906699999996</v>
      </c>
      <c r="AE2" t="s">
        <v>86</v>
      </c>
      <c r="AF2" t="s">
        <v>215</v>
      </c>
      <c r="AG2" t="s">
        <v>102</v>
      </c>
      <c r="AH2">
        <f>IFERROR(
    VLOOKUP(FENIX_ANS_TABLA[[#This Row],[ESTADO]],
        {"VENCIDO",1;"ALERTA_0 Días",2;"ALERTA",3;"A TIEMPO",4;"SIN FECHA",5},
    2,FALSE),
0)</f>
        <v>3</v>
      </c>
    </row>
    <row r="3" spans="1:34" x14ac:dyDescent="0.25">
      <c r="A3">
        <v>22008890</v>
      </c>
      <c r="B3" s="23" t="str">
        <f>IFERROR(VLOOKUP(FENIX_ANS_TABLA[[#This Row],[PEDIDO]],RESPONSABLE!A:B,2,0),"Pendiente por asignar responsable")</f>
        <v>B</v>
      </c>
      <c r="C3" t="s">
        <v>23</v>
      </c>
      <c r="D3" t="s">
        <v>24</v>
      </c>
      <c r="E3" t="s">
        <v>23</v>
      </c>
      <c r="F3" s="21">
        <v>44368.478530092587</v>
      </c>
      <c r="G3" t="s">
        <v>16629</v>
      </c>
      <c r="H3">
        <v>1035222475</v>
      </c>
      <c r="I3" t="s">
        <v>16630</v>
      </c>
      <c r="J3" s="23" t="s">
        <v>31</v>
      </c>
      <c r="K3" s="23" t="s">
        <v>16631</v>
      </c>
      <c r="L3" t="s">
        <v>16632</v>
      </c>
      <c r="M3" t="s">
        <v>156</v>
      </c>
      <c r="N3" t="s">
        <v>16633</v>
      </c>
      <c r="O3" t="s">
        <v>157</v>
      </c>
      <c r="P3" t="s">
        <v>27</v>
      </c>
      <c r="Q3" t="s">
        <v>158</v>
      </c>
      <c r="R3" t="s">
        <v>252</v>
      </c>
      <c r="S3" t="s">
        <v>260</v>
      </c>
      <c r="T3">
        <v>10</v>
      </c>
      <c r="U3" t="s">
        <v>16634</v>
      </c>
      <c r="V3" t="s">
        <v>14117</v>
      </c>
      <c r="W3" t="s">
        <v>17510</v>
      </c>
      <c r="X3" t="s">
        <v>29</v>
      </c>
      <c r="Y3" t="s">
        <v>30</v>
      </c>
      <c r="Z3" t="s">
        <v>30</v>
      </c>
      <c r="AA3" t="s">
        <v>30</v>
      </c>
      <c r="AB3" t="s">
        <v>30</v>
      </c>
      <c r="AC3">
        <v>-75.32996</v>
      </c>
      <c r="AD3">
        <v>6.3819208999999999</v>
      </c>
      <c r="AE3" t="s">
        <v>86</v>
      </c>
      <c r="AF3" t="s">
        <v>159</v>
      </c>
      <c r="AG3" t="s">
        <v>102</v>
      </c>
      <c r="AH3">
        <f>IFERROR(
    VLOOKUP(FENIX_ANS_TABLA[[#This Row],[ESTADO]],
        {"VENCIDO",1;"ALERTA_0 Días",2;"ALERTA",3;"A TIEMPO",4;"SIN FECHA",5},
    2,FALSE),
0)</f>
        <v>4</v>
      </c>
    </row>
    <row r="4" spans="1:34" x14ac:dyDescent="0.25">
      <c r="A4">
        <v>22120937</v>
      </c>
      <c r="B4" s="23" t="str">
        <f>IFERROR(VLOOKUP(FENIX_ANS_TABLA[[#This Row],[PEDIDO]],RESPONSABLE!A:B,2,0),"Pendiente por asignar responsable")</f>
        <v>C</v>
      </c>
      <c r="C4" t="s">
        <v>23</v>
      </c>
      <c r="D4" t="s">
        <v>24</v>
      </c>
      <c r="E4" t="s">
        <v>23</v>
      </c>
      <c r="F4" s="21">
        <v>44463.642500000002</v>
      </c>
      <c r="G4" t="s">
        <v>16636</v>
      </c>
      <c r="H4">
        <v>1082472909</v>
      </c>
      <c r="I4" t="s">
        <v>16637</v>
      </c>
      <c r="J4" s="23" t="s">
        <v>31</v>
      </c>
      <c r="K4" s="23" t="s">
        <v>16638</v>
      </c>
      <c r="L4" t="s">
        <v>16639</v>
      </c>
      <c r="M4" t="s">
        <v>171</v>
      </c>
      <c r="N4" t="s">
        <v>16640</v>
      </c>
      <c r="O4" t="s">
        <v>188</v>
      </c>
      <c r="P4" t="s">
        <v>27</v>
      </c>
      <c r="Q4" t="s">
        <v>158</v>
      </c>
      <c r="R4" t="s">
        <v>252</v>
      </c>
      <c r="S4" t="s">
        <v>260</v>
      </c>
      <c r="T4">
        <v>10</v>
      </c>
      <c r="U4" t="s">
        <v>16641</v>
      </c>
      <c r="V4" t="s">
        <v>14194</v>
      </c>
      <c r="W4" t="s">
        <v>17511</v>
      </c>
      <c r="X4" t="s">
        <v>29</v>
      </c>
      <c r="Y4" t="s">
        <v>30</v>
      </c>
      <c r="Z4" t="s">
        <v>30</v>
      </c>
      <c r="AA4" t="s">
        <v>30</v>
      </c>
      <c r="AB4" t="s">
        <v>30</v>
      </c>
      <c r="AC4">
        <v>-75.043040000000005</v>
      </c>
      <c r="AD4">
        <v>6.1804189999999997</v>
      </c>
      <c r="AE4" t="s">
        <v>86</v>
      </c>
      <c r="AF4" t="s">
        <v>159</v>
      </c>
      <c r="AG4" t="s">
        <v>102</v>
      </c>
      <c r="AH4">
        <f>IFERROR(
    VLOOKUP(FENIX_ANS_TABLA[[#This Row],[ESTADO]],
        {"VENCIDO",1;"ALERTA_0 Días",2;"ALERTA",3;"A TIEMPO",4;"SIN FECHA",5},
    2,FALSE),
0)</f>
        <v>4</v>
      </c>
    </row>
    <row r="5" spans="1:34" x14ac:dyDescent="0.25">
      <c r="A5">
        <v>22136528</v>
      </c>
      <c r="B5" s="23" t="str">
        <f>IFERROR(VLOOKUP(FENIX_ANS_TABLA[[#This Row],[PEDIDO]],RESPONSABLE!A:B,2,0),"Pendiente por asignar responsable")</f>
        <v>D</v>
      </c>
      <c r="C5" t="s">
        <v>23</v>
      </c>
      <c r="D5" t="s">
        <v>24</v>
      </c>
      <c r="E5" t="s">
        <v>23</v>
      </c>
      <c r="F5" s="21">
        <v>44477.469687500001</v>
      </c>
      <c r="G5" t="s">
        <v>16643</v>
      </c>
      <c r="H5">
        <v>32225584</v>
      </c>
      <c r="I5" t="s">
        <v>16644</v>
      </c>
      <c r="J5" s="23" t="s">
        <v>31</v>
      </c>
      <c r="K5" s="23" t="s">
        <v>16645</v>
      </c>
      <c r="L5" t="s">
        <v>16646</v>
      </c>
      <c r="M5" t="s">
        <v>163</v>
      </c>
      <c r="N5" t="s">
        <v>16647</v>
      </c>
      <c r="O5" t="s">
        <v>164</v>
      </c>
      <c r="P5" t="s">
        <v>27</v>
      </c>
      <c r="Q5" t="s">
        <v>158</v>
      </c>
      <c r="R5" t="s">
        <v>252</v>
      </c>
      <c r="S5" t="s">
        <v>260</v>
      </c>
      <c r="T5">
        <v>10</v>
      </c>
      <c r="U5" t="s">
        <v>16648</v>
      </c>
      <c r="V5" t="s">
        <v>17512</v>
      </c>
      <c r="W5" t="s">
        <v>14387</v>
      </c>
      <c r="X5" t="s">
        <v>29</v>
      </c>
      <c r="Y5" t="s">
        <v>30</v>
      </c>
      <c r="Z5" t="s">
        <v>30</v>
      </c>
      <c r="AA5" t="s">
        <v>30</v>
      </c>
      <c r="AB5" t="s">
        <v>30</v>
      </c>
      <c r="AC5">
        <v>-75.219478670000001</v>
      </c>
      <c r="AD5">
        <v>6.2138429999999998</v>
      </c>
      <c r="AE5" t="s">
        <v>86</v>
      </c>
      <c r="AF5" t="s">
        <v>159</v>
      </c>
      <c r="AG5" t="s">
        <v>102</v>
      </c>
      <c r="AH5">
        <f>IFERROR(
    VLOOKUP(FENIX_ANS_TABLA[[#This Row],[ESTADO]],
        {"VENCIDO",1;"ALERTA_0 Días",2;"ALERTA",3;"A TIEMPO",4;"SIN FECHA",5},
    2,FALSE),
0)</f>
        <v>4</v>
      </c>
    </row>
    <row r="6" spans="1:34" x14ac:dyDescent="0.25">
      <c r="A6">
        <v>22378832</v>
      </c>
      <c r="B6" s="23" t="str">
        <f>IFERROR(VLOOKUP(FENIX_ANS_TABLA[[#This Row],[PEDIDO]],RESPONSABLE!A:B,2,0),"Pendiente por asignar responsable")</f>
        <v>E</v>
      </c>
      <c r="C6" t="s">
        <v>23</v>
      </c>
      <c r="D6" t="s">
        <v>24</v>
      </c>
      <c r="E6" t="s">
        <v>23</v>
      </c>
      <c r="F6" s="21">
        <v>44685.62599537037</v>
      </c>
      <c r="G6" t="s">
        <v>1201</v>
      </c>
      <c r="H6">
        <v>70903974</v>
      </c>
      <c r="I6" t="s">
        <v>1202</v>
      </c>
      <c r="J6" s="23" t="s">
        <v>1203</v>
      </c>
      <c r="K6" s="23" t="s">
        <v>257</v>
      </c>
      <c r="L6" t="s">
        <v>1204</v>
      </c>
      <c r="M6" t="s">
        <v>169</v>
      </c>
      <c r="N6" t="s">
        <v>1205</v>
      </c>
      <c r="O6" t="s">
        <v>170</v>
      </c>
      <c r="P6" t="s">
        <v>27</v>
      </c>
      <c r="Q6" t="s">
        <v>158</v>
      </c>
      <c r="R6" t="s">
        <v>252</v>
      </c>
      <c r="S6" t="s">
        <v>260</v>
      </c>
      <c r="T6">
        <v>10</v>
      </c>
      <c r="U6" t="s">
        <v>1206</v>
      </c>
      <c r="V6" t="s">
        <v>17513</v>
      </c>
      <c r="W6" t="s">
        <v>10519</v>
      </c>
      <c r="X6" t="s">
        <v>83</v>
      </c>
      <c r="Y6" t="s">
        <v>30</v>
      </c>
      <c r="Z6" t="s">
        <v>30</v>
      </c>
      <c r="AA6" t="s">
        <v>30</v>
      </c>
      <c r="AB6" t="s">
        <v>30</v>
      </c>
      <c r="AC6">
        <v>-75.324754540000001</v>
      </c>
      <c r="AD6">
        <v>6.1247242100000001</v>
      </c>
      <c r="AE6" t="s">
        <v>86</v>
      </c>
      <c r="AF6" t="s">
        <v>159</v>
      </c>
      <c r="AG6" t="s">
        <v>102</v>
      </c>
      <c r="AH6">
        <f>IFERROR(
    VLOOKUP(FENIX_ANS_TABLA[[#This Row],[ESTADO]],
        {"VENCIDO",1;"ALERTA_0 Días",2;"ALERTA",3;"A TIEMPO",4;"SIN FECHA",5},
    2,FALSE),
0)</f>
        <v>2</v>
      </c>
    </row>
    <row r="7" spans="1:34" x14ac:dyDescent="0.25">
      <c r="A7">
        <v>22736463</v>
      </c>
      <c r="B7" s="23" t="str">
        <f>IFERROR(VLOOKUP(FENIX_ANS_TABLA[[#This Row],[PEDIDO]],RESPONSABLE!A:B,2,0),"Pendiente por asignar responsable")</f>
        <v>F</v>
      </c>
      <c r="C7" t="s">
        <v>23</v>
      </c>
      <c r="D7" t="s">
        <v>24</v>
      </c>
      <c r="E7" t="s">
        <v>23</v>
      </c>
      <c r="F7" s="21">
        <v>45035.721898148149</v>
      </c>
      <c r="G7" t="s">
        <v>9314</v>
      </c>
      <c r="H7">
        <v>70661354</v>
      </c>
      <c r="I7" t="s">
        <v>9315</v>
      </c>
      <c r="J7" s="23" t="s">
        <v>9316</v>
      </c>
      <c r="K7" s="23" t="s">
        <v>9317</v>
      </c>
      <c r="L7" t="s">
        <v>9318</v>
      </c>
      <c r="M7" t="s">
        <v>9319</v>
      </c>
      <c r="N7" t="s">
        <v>9320</v>
      </c>
      <c r="O7" t="s">
        <v>9321</v>
      </c>
      <c r="P7" t="s">
        <v>27</v>
      </c>
      <c r="Q7" t="s">
        <v>108</v>
      </c>
      <c r="R7" t="s">
        <v>253</v>
      </c>
      <c r="S7" t="s">
        <v>260</v>
      </c>
      <c r="T7">
        <v>7</v>
      </c>
      <c r="U7" t="s">
        <v>4818</v>
      </c>
      <c r="V7" t="s">
        <v>17280</v>
      </c>
      <c r="W7" t="s">
        <v>17514</v>
      </c>
      <c r="X7" t="s">
        <v>29</v>
      </c>
      <c r="Y7" t="s">
        <v>30</v>
      </c>
      <c r="Z7" t="s">
        <v>30</v>
      </c>
      <c r="AA7" t="s">
        <v>30</v>
      </c>
      <c r="AB7" t="s">
        <v>30</v>
      </c>
      <c r="AC7">
        <v>-75.737671809999995</v>
      </c>
      <c r="AD7">
        <v>5.9633419999999999</v>
      </c>
      <c r="AE7" t="s">
        <v>86</v>
      </c>
      <c r="AF7" t="s">
        <v>109</v>
      </c>
      <c r="AG7" t="s">
        <v>102</v>
      </c>
      <c r="AH7">
        <f>IFERROR(
    VLOOKUP(FENIX_ANS_TABLA[[#This Row],[ESTADO]],
        {"VENCIDO",1;"ALERTA_0 Días",2;"ALERTA",3;"A TIEMPO",4;"SIN FECHA",5},
    2,FALSE),
0)</f>
        <v>4</v>
      </c>
    </row>
    <row r="8" spans="1:34" x14ac:dyDescent="0.25">
      <c r="A8">
        <v>22788915</v>
      </c>
      <c r="B8" s="23" t="str">
        <f>IFERROR(VLOOKUP(FENIX_ANS_TABLA[[#This Row],[PEDIDO]],RESPONSABLE!A:B,2,0),"Pendiente por asignar responsable")</f>
        <v>G</v>
      </c>
      <c r="C8" t="s">
        <v>23</v>
      </c>
      <c r="D8" t="s">
        <v>24</v>
      </c>
      <c r="E8" t="s">
        <v>23</v>
      </c>
      <c r="F8" s="21">
        <v>45090.464768518519</v>
      </c>
      <c r="G8" t="s">
        <v>7903</v>
      </c>
      <c r="H8">
        <v>42874895</v>
      </c>
      <c r="I8" t="s">
        <v>7904</v>
      </c>
      <c r="J8" s="23" t="s">
        <v>7905</v>
      </c>
      <c r="K8" s="23" t="s">
        <v>7906</v>
      </c>
      <c r="L8" t="s">
        <v>7907</v>
      </c>
      <c r="M8" t="s">
        <v>165</v>
      </c>
      <c r="N8" t="s">
        <v>7908</v>
      </c>
      <c r="O8" t="s">
        <v>166</v>
      </c>
      <c r="P8" t="s">
        <v>27</v>
      </c>
      <c r="Q8" t="s">
        <v>158</v>
      </c>
      <c r="R8" t="s">
        <v>252</v>
      </c>
      <c r="S8" t="s">
        <v>260</v>
      </c>
      <c r="T8">
        <v>10</v>
      </c>
      <c r="U8" t="s">
        <v>7909</v>
      </c>
      <c r="V8" t="s">
        <v>17515</v>
      </c>
      <c r="W8" t="s">
        <v>15794</v>
      </c>
      <c r="X8" t="s">
        <v>29</v>
      </c>
      <c r="Y8" t="s">
        <v>30</v>
      </c>
      <c r="Z8" t="s">
        <v>30</v>
      </c>
      <c r="AA8" t="s">
        <v>30</v>
      </c>
      <c r="AB8" t="s">
        <v>30</v>
      </c>
      <c r="AC8">
        <v>-75.460604000000004</v>
      </c>
      <c r="AD8">
        <v>6.2808888300000003</v>
      </c>
      <c r="AE8" t="s">
        <v>86</v>
      </c>
      <c r="AF8" t="s">
        <v>159</v>
      </c>
      <c r="AG8" t="s">
        <v>102</v>
      </c>
      <c r="AH8">
        <f>IFERROR(
    VLOOKUP(FENIX_ANS_TABLA[[#This Row],[ESTADO]],
        {"VENCIDO",1;"ALERTA_0 Días",2;"ALERTA",3;"A TIEMPO",4;"SIN FECHA",5},
    2,FALSE),
0)</f>
        <v>4</v>
      </c>
    </row>
    <row r="9" spans="1:34" x14ac:dyDescent="0.25">
      <c r="A9">
        <v>22876834</v>
      </c>
      <c r="B9" s="23" t="str">
        <f>IFERROR(VLOOKUP(FENIX_ANS_TABLA[[#This Row],[PEDIDO]],RESPONSABLE!A:B,2,0),"Pendiente por asignar responsable")</f>
        <v>H</v>
      </c>
      <c r="C9" t="s">
        <v>23</v>
      </c>
      <c r="D9" t="s">
        <v>24</v>
      </c>
      <c r="E9" t="s">
        <v>33</v>
      </c>
      <c r="F9" s="21">
        <v>45182.379814814813</v>
      </c>
      <c r="G9" t="s">
        <v>15308</v>
      </c>
      <c r="H9">
        <v>43586124</v>
      </c>
      <c r="I9" t="s">
        <v>15309</v>
      </c>
      <c r="J9" s="23" t="s">
        <v>15310</v>
      </c>
      <c r="K9" s="23" t="s">
        <v>15311</v>
      </c>
      <c r="L9" t="s">
        <v>15312</v>
      </c>
      <c r="M9" t="s">
        <v>25</v>
      </c>
      <c r="N9" t="s">
        <v>15313</v>
      </c>
      <c r="O9" t="s">
        <v>26</v>
      </c>
      <c r="P9" t="s">
        <v>34</v>
      </c>
      <c r="Q9" t="s">
        <v>35</v>
      </c>
      <c r="R9" t="s">
        <v>253</v>
      </c>
      <c r="S9" t="s">
        <v>260</v>
      </c>
      <c r="T9">
        <v>5</v>
      </c>
      <c r="U9" t="s">
        <v>15314</v>
      </c>
      <c r="V9" t="s">
        <v>14566</v>
      </c>
      <c r="W9" t="s">
        <v>14565</v>
      </c>
      <c r="X9" t="s">
        <v>29</v>
      </c>
      <c r="Y9" t="s">
        <v>30</v>
      </c>
      <c r="Z9" t="s">
        <v>30</v>
      </c>
      <c r="AA9" t="s">
        <v>30</v>
      </c>
      <c r="AB9" t="s">
        <v>30</v>
      </c>
      <c r="AC9">
        <v>-75.627365999999995</v>
      </c>
      <c r="AD9">
        <v>6.2587000000000002</v>
      </c>
      <c r="AE9" t="s">
        <v>86</v>
      </c>
      <c r="AF9" t="s">
        <v>105</v>
      </c>
      <c r="AG9" t="s">
        <v>102</v>
      </c>
      <c r="AH9">
        <f>IFERROR(
    VLOOKUP(FENIX_ANS_TABLA[[#This Row],[ESTADO]],
        {"VENCIDO",1;"ALERTA_0 Días",2;"ALERTA",3;"A TIEMPO",4;"SIN FECHA",5},
    2,FALSE),
0)</f>
        <v>4</v>
      </c>
    </row>
    <row r="10" spans="1:34" x14ac:dyDescent="0.25">
      <c r="A10">
        <v>22898022</v>
      </c>
      <c r="B10" s="23" t="str">
        <f>IFERROR(VLOOKUP(FENIX_ANS_TABLA[[#This Row],[PEDIDO]],RESPONSABLE!A:B,2,0),"Pendiente por asignar responsable")</f>
        <v>I</v>
      </c>
      <c r="C10" t="s">
        <v>23</v>
      </c>
      <c r="D10" t="s">
        <v>24</v>
      </c>
      <c r="E10" t="s">
        <v>23</v>
      </c>
      <c r="F10" s="21">
        <v>45204.672754629632</v>
      </c>
      <c r="G10" t="s">
        <v>15317</v>
      </c>
      <c r="H10">
        <v>71223219</v>
      </c>
      <c r="I10" t="s">
        <v>15318</v>
      </c>
      <c r="J10" s="23" t="s">
        <v>15319</v>
      </c>
      <c r="K10" s="23" t="s">
        <v>7471</v>
      </c>
      <c r="L10" t="s">
        <v>15320</v>
      </c>
      <c r="M10" t="s">
        <v>25</v>
      </c>
      <c r="N10" t="s">
        <v>15321</v>
      </c>
      <c r="O10" t="s">
        <v>26</v>
      </c>
      <c r="P10" t="s">
        <v>27</v>
      </c>
      <c r="Q10" t="s">
        <v>28</v>
      </c>
      <c r="R10" t="s">
        <v>253</v>
      </c>
      <c r="S10" t="s">
        <v>260</v>
      </c>
      <c r="T10">
        <v>7</v>
      </c>
      <c r="U10" t="s">
        <v>15322</v>
      </c>
      <c r="V10" t="s">
        <v>17516</v>
      </c>
      <c r="W10" t="s">
        <v>14511</v>
      </c>
      <c r="X10" t="s">
        <v>29</v>
      </c>
      <c r="Y10" t="s">
        <v>30</v>
      </c>
      <c r="Z10" t="s">
        <v>30</v>
      </c>
      <c r="AA10" t="s">
        <v>30</v>
      </c>
      <c r="AB10" t="s">
        <v>30</v>
      </c>
      <c r="AC10">
        <v>-75.551316</v>
      </c>
      <c r="AD10">
        <v>6.2502149999999999</v>
      </c>
      <c r="AE10" t="s">
        <v>86</v>
      </c>
      <c r="AF10" t="s">
        <v>105</v>
      </c>
      <c r="AG10" t="s">
        <v>102</v>
      </c>
      <c r="AH10">
        <f>IFERROR(
    VLOOKUP(FENIX_ANS_TABLA[[#This Row],[ESTADO]],
        {"VENCIDO",1;"ALERTA_0 Días",2;"ALERTA",3;"A TIEMPO",4;"SIN FECHA",5},
    2,FALSE),
0)</f>
        <v>4</v>
      </c>
    </row>
    <row r="11" spans="1:34" x14ac:dyDescent="0.25">
      <c r="A11">
        <v>22898067</v>
      </c>
      <c r="B11" s="23" t="str">
        <f>IFERROR(VLOOKUP(FENIX_ANS_TABLA[[#This Row],[PEDIDO]],RESPONSABLE!A:B,2,0),"Pendiente por asignar responsable")</f>
        <v>J</v>
      </c>
      <c r="C11" t="s">
        <v>23</v>
      </c>
      <c r="D11" t="s">
        <v>24</v>
      </c>
      <c r="E11" t="s">
        <v>23</v>
      </c>
      <c r="F11" s="21">
        <v>45204.688321759262</v>
      </c>
      <c r="G11" t="s">
        <v>15325</v>
      </c>
      <c r="H11">
        <v>71223219</v>
      </c>
      <c r="I11" t="s">
        <v>15318</v>
      </c>
      <c r="J11" s="23" t="s">
        <v>15319</v>
      </c>
      <c r="K11" s="23" t="s">
        <v>15326</v>
      </c>
      <c r="L11" t="s">
        <v>15327</v>
      </c>
      <c r="M11" t="s">
        <v>25</v>
      </c>
      <c r="N11" t="s">
        <v>15328</v>
      </c>
      <c r="O11" t="s">
        <v>26</v>
      </c>
      <c r="P11" t="s">
        <v>27</v>
      </c>
      <c r="Q11" t="s">
        <v>28</v>
      </c>
      <c r="R11" t="s">
        <v>253</v>
      </c>
      <c r="S11" t="s">
        <v>260</v>
      </c>
      <c r="T11">
        <v>7</v>
      </c>
      <c r="U11" t="s">
        <v>15329</v>
      </c>
      <c r="V11" t="s">
        <v>14401</v>
      </c>
      <c r="W11" t="s">
        <v>17517</v>
      </c>
      <c r="X11" t="s">
        <v>29</v>
      </c>
      <c r="Y11" t="s">
        <v>30</v>
      </c>
      <c r="Z11" t="s">
        <v>30</v>
      </c>
      <c r="AA11" t="s">
        <v>30</v>
      </c>
      <c r="AB11" t="s">
        <v>30</v>
      </c>
      <c r="AC11">
        <v>-75.551319680000006</v>
      </c>
      <c r="AD11">
        <v>6.2502186999999996</v>
      </c>
      <c r="AE11" t="s">
        <v>86</v>
      </c>
      <c r="AF11" t="s">
        <v>105</v>
      </c>
      <c r="AG11" t="s">
        <v>102</v>
      </c>
      <c r="AH11">
        <f>IFERROR(
    VLOOKUP(FENIX_ANS_TABLA[[#This Row],[ESTADO]],
        {"VENCIDO",1;"ALERTA_0 Días",2;"ALERTA",3;"A TIEMPO",4;"SIN FECHA",5},
    2,FALSE),
0)</f>
        <v>4</v>
      </c>
    </row>
    <row r="12" spans="1:34" x14ac:dyDescent="0.25">
      <c r="A12">
        <v>22966720</v>
      </c>
      <c r="B12" s="23" t="str">
        <f>IFERROR(VLOOKUP(FENIX_ANS_TABLA[[#This Row],[PEDIDO]],RESPONSABLE!A:B,2,0),"Pendiente por asignar responsable")</f>
        <v>A</v>
      </c>
      <c r="C12" t="s">
        <v>23</v>
      </c>
      <c r="D12" t="s">
        <v>24</v>
      </c>
      <c r="E12" t="s">
        <v>23</v>
      </c>
      <c r="F12" s="21">
        <v>45278.55810185185</v>
      </c>
      <c r="G12" t="s">
        <v>2158</v>
      </c>
      <c r="H12">
        <v>7519479</v>
      </c>
      <c r="I12" t="s">
        <v>2159</v>
      </c>
      <c r="J12" s="23" t="s">
        <v>31</v>
      </c>
      <c r="K12" s="23" t="s">
        <v>2160</v>
      </c>
      <c r="L12" t="s">
        <v>2161</v>
      </c>
      <c r="M12" t="s">
        <v>151</v>
      </c>
      <c r="N12" t="s">
        <v>2162</v>
      </c>
      <c r="O12" t="s">
        <v>152</v>
      </c>
      <c r="P12" t="s">
        <v>27</v>
      </c>
      <c r="Q12" t="s">
        <v>135</v>
      </c>
      <c r="R12" t="s">
        <v>252</v>
      </c>
      <c r="S12" t="s">
        <v>260</v>
      </c>
      <c r="T12">
        <v>10</v>
      </c>
      <c r="U12" t="s">
        <v>2163</v>
      </c>
      <c r="V12" t="s">
        <v>16906</v>
      </c>
      <c r="W12" t="s">
        <v>14729</v>
      </c>
      <c r="X12" t="s">
        <v>83</v>
      </c>
      <c r="Y12" t="s">
        <v>30</v>
      </c>
      <c r="Z12" t="s">
        <v>30</v>
      </c>
      <c r="AA12" t="s">
        <v>30</v>
      </c>
      <c r="AB12" t="s">
        <v>30</v>
      </c>
      <c r="AC12">
        <v>-75.897730499999994</v>
      </c>
      <c r="AD12">
        <v>6.6942034699999997</v>
      </c>
      <c r="AE12" t="s">
        <v>86</v>
      </c>
      <c r="AF12" t="s">
        <v>136</v>
      </c>
      <c r="AG12" t="s">
        <v>102</v>
      </c>
      <c r="AH12">
        <f>IFERROR(
    VLOOKUP(FENIX_ANS_TABLA[[#This Row],[ESTADO]],
        {"VENCIDO",1;"ALERTA_0 Días",2;"ALERTA",3;"A TIEMPO",4;"SIN FECHA",5},
    2,FALSE),
0)</f>
        <v>2</v>
      </c>
    </row>
    <row r="13" spans="1:34" x14ac:dyDescent="0.25">
      <c r="A13">
        <v>23120776</v>
      </c>
      <c r="B13" s="23" t="str">
        <f>IFERROR(VLOOKUP(FENIX_ANS_TABLA[[#This Row],[PEDIDO]],RESPONSABLE!A:B,2,0),"Pendiente por asignar responsable")</f>
        <v>B</v>
      </c>
      <c r="C13" t="s">
        <v>54</v>
      </c>
      <c r="D13" t="s">
        <v>24</v>
      </c>
      <c r="E13" t="s">
        <v>54</v>
      </c>
      <c r="F13" s="21">
        <v>46079.626770833333</v>
      </c>
      <c r="G13" t="s">
        <v>7389</v>
      </c>
      <c r="H13">
        <v>98671296</v>
      </c>
      <c r="I13" t="s">
        <v>7390</v>
      </c>
      <c r="J13" s="23" t="s">
        <v>31</v>
      </c>
      <c r="K13" s="23" t="s">
        <v>7391</v>
      </c>
      <c r="L13" t="s">
        <v>7392</v>
      </c>
      <c r="M13" t="s">
        <v>42</v>
      </c>
      <c r="N13" t="s">
        <v>7393</v>
      </c>
      <c r="O13" t="s">
        <v>57</v>
      </c>
      <c r="P13" t="s">
        <v>55</v>
      </c>
      <c r="Q13" t="s">
        <v>56</v>
      </c>
      <c r="R13" t="s">
        <v>253</v>
      </c>
      <c r="S13" t="s">
        <v>260</v>
      </c>
      <c r="T13">
        <v>4</v>
      </c>
      <c r="U13" t="s">
        <v>7394</v>
      </c>
      <c r="V13" t="s">
        <v>14471</v>
      </c>
      <c r="W13" t="s">
        <v>14241</v>
      </c>
      <c r="X13" t="s">
        <v>83</v>
      </c>
      <c r="Y13" t="s">
        <v>30</v>
      </c>
      <c r="Z13" t="s">
        <v>30</v>
      </c>
      <c r="AA13" t="s">
        <v>30</v>
      </c>
      <c r="AB13" t="s">
        <v>30</v>
      </c>
      <c r="AC13">
        <v>-75.58463587</v>
      </c>
      <c r="AD13">
        <v>6.1765725600000003</v>
      </c>
      <c r="AE13" t="s">
        <v>86</v>
      </c>
      <c r="AF13" t="s">
        <v>105</v>
      </c>
      <c r="AG13" t="s">
        <v>103</v>
      </c>
      <c r="AH13">
        <f>IFERROR(
    VLOOKUP(FENIX_ANS_TABLA[[#This Row],[ESTADO]],
        {"VENCIDO",1;"ALERTA_0 Días",2;"ALERTA",3;"A TIEMPO",4;"SIN FECHA",5},
    2,FALSE),
0)</f>
        <v>2</v>
      </c>
    </row>
    <row r="14" spans="1:34" x14ac:dyDescent="0.25">
      <c r="A14">
        <v>23161244</v>
      </c>
      <c r="B14" s="23" t="str">
        <f>IFERROR(VLOOKUP(FENIX_ANS_TABLA[[#This Row],[PEDIDO]],RESPONSABLE!A:B,2,0),"Pendiente por asignar responsable")</f>
        <v>C</v>
      </c>
      <c r="C14" t="s">
        <v>23</v>
      </c>
      <c r="D14" t="s">
        <v>24</v>
      </c>
      <c r="E14" t="s">
        <v>23</v>
      </c>
      <c r="F14" s="21">
        <v>45492.451793981483</v>
      </c>
      <c r="G14" t="s">
        <v>16651</v>
      </c>
      <c r="H14">
        <v>1017128032</v>
      </c>
      <c r="I14" t="s">
        <v>16652</v>
      </c>
      <c r="J14" s="23" t="s">
        <v>31</v>
      </c>
      <c r="K14" s="23" t="s">
        <v>192</v>
      </c>
      <c r="L14" t="s">
        <v>16653</v>
      </c>
      <c r="M14" t="s">
        <v>165</v>
      </c>
      <c r="N14" t="s">
        <v>16654</v>
      </c>
      <c r="O14" t="s">
        <v>166</v>
      </c>
      <c r="P14" t="s">
        <v>27</v>
      </c>
      <c r="Q14" t="s">
        <v>158</v>
      </c>
      <c r="R14" t="s">
        <v>252</v>
      </c>
      <c r="S14" t="s">
        <v>260</v>
      </c>
      <c r="T14">
        <v>10</v>
      </c>
      <c r="U14" t="s">
        <v>16655</v>
      </c>
      <c r="V14" t="s">
        <v>14128</v>
      </c>
      <c r="W14" t="s">
        <v>14129</v>
      </c>
      <c r="X14" t="s">
        <v>29</v>
      </c>
      <c r="Y14" t="s">
        <v>30</v>
      </c>
      <c r="Z14" t="s">
        <v>30</v>
      </c>
      <c r="AA14" t="s">
        <v>30</v>
      </c>
      <c r="AB14" t="s">
        <v>30</v>
      </c>
      <c r="AC14">
        <v>-75.428659999999994</v>
      </c>
      <c r="AD14">
        <v>6.2395227000000002</v>
      </c>
      <c r="AE14" t="s">
        <v>86</v>
      </c>
      <c r="AF14" t="s">
        <v>159</v>
      </c>
      <c r="AG14" t="s">
        <v>102</v>
      </c>
      <c r="AH14">
        <f>IFERROR(
    VLOOKUP(FENIX_ANS_TABLA[[#This Row],[ESTADO]],
        {"VENCIDO",1;"ALERTA_0 Días",2;"ALERTA",3;"A TIEMPO",4;"SIN FECHA",5},
    2,FALSE),
0)</f>
        <v>4</v>
      </c>
    </row>
    <row r="15" spans="1:34" x14ac:dyDescent="0.25">
      <c r="A15">
        <v>23194717</v>
      </c>
      <c r="B15" s="23" t="str">
        <f>IFERROR(VLOOKUP(FENIX_ANS_TABLA[[#This Row],[PEDIDO]],RESPONSABLE!A:B,2,0),"Pendiente por asignar responsable")</f>
        <v>D</v>
      </c>
      <c r="C15" t="s">
        <v>36</v>
      </c>
      <c r="D15" t="s">
        <v>24</v>
      </c>
      <c r="E15" t="s">
        <v>36</v>
      </c>
      <c r="F15" s="21">
        <v>45531.482152777768</v>
      </c>
      <c r="G15" t="s">
        <v>16657</v>
      </c>
      <c r="H15">
        <v>70561959</v>
      </c>
      <c r="I15" t="s">
        <v>16658</v>
      </c>
      <c r="J15" s="23" t="s">
        <v>16659</v>
      </c>
      <c r="K15" s="23" t="s">
        <v>16660</v>
      </c>
      <c r="L15" t="s">
        <v>16661</v>
      </c>
      <c r="M15" t="s">
        <v>180</v>
      </c>
      <c r="N15" t="s">
        <v>16662</v>
      </c>
      <c r="O15" t="s">
        <v>181</v>
      </c>
      <c r="P15" t="s">
        <v>37</v>
      </c>
      <c r="Q15" t="s">
        <v>158</v>
      </c>
      <c r="R15" t="s">
        <v>253</v>
      </c>
      <c r="S15" t="s">
        <v>260</v>
      </c>
      <c r="T15">
        <v>7</v>
      </c>
      <c r="U15" t="s">
        <v>16663</v>
      </c>
      <c r="V15" t="s">
        <v>14225</v>
      </c>
      <c r="W15" t="s">
        <v>17518</v>
      </c>
      <c r="X15" t="s">
        <v>29</v>
      </c>
      <c r="Y15" t="s">
        <v>30</v>
      </c>
      <c r="Z15" t="s">
        <v>30</v>
      </c>
      <c r="AA15" t="s">
        <v>30</v>
      </c>
      <c r="AB15" t="s">
        <v>30</v>
      </c>
      <c r="AC15">
        <v>-75.421207999999993</v>
      </c>
      <c r="AD15">
        <v>6.0333639999999997</v>
      </c>
      <c r="AE15" t="s">
        <v>86</v>
      </c>
      <c r="AF15" t="s">
        <v>159</v>
      </c>
      <c r="AG15" t="s">
        <v>102</v>
      </c>
      <c r="AH15">
        <f>IFERROR(
    VLOOKUP(FENIX_ANS_TABLA[[#This Row],[ESTADO]],
        {"VENCIDO",1;"ALERTA_0 Días",2;"ALERTA",3;"A TIEMPO",4;"SIN FECHA",5},
    2,FALSE),
0)</f>
        <v>4</v>
      </c>
    </row>
    <row r="16" spans="1:34" x14ac:dyDescent="0.25">
      <c r="A16">
        <v>23198611</v>
      </c>
      <c r="B16" s="23" t="str">
        <f>IFERROR(VLOOKUP(FENIX_ANS_TABLA[[#This Row],[PEDIDO]],RESPONSABLE!A:B,2,0),"Pendiente por asignar responsable")</f>
        <v>E</v>
      </c>
      <c r="C16" t="s">
        <v>23</v>
      </c>
      <c r="D16" t="s">
        <v>24</v>
      </c>
      <c r="E16" t="s">
        <v>33</v>
      </c>
      <c r="F16" s="21">
        <v>45540.623530092591</v>
      </c>
      <c r="G16" t="s">
        <v>15331</v>
      </c>
      <c r="H16">
        <v>3575231</v>
      </c>
      <c r="I16" t="s">
        <v>15332</v>
      </c>
      <c r="J16" s="23" t="s">
        <v>31</v>
      </c>
      <c r="K16" s="23" t="s">
        <v>15333</v>
      </c>
      <c r="L16" t="s">
        <v>15334</v>
      </c>
      <c r="M16" t="s">
        <v>171</v>
      </c>
      <c r="N16" t="s">
        <v>15335</v>
      </c>
      <c r="O16" t="s">
        <v>172</v>
      </c>
      <c r="P16" t="s">
        <v>40</v>
      </c>
      <c r="Q16" t="s">
        <v>175</v>
      </c>
      <c r="R16" t="s">
        <v>253</v>
      </c>
      <c r="S16" t="s">
        <v>260</v>
      </c>
      <c r="T16">
        <v>7</v>
      </c>
      <c r="U16" t="s">
        <v>15336</v>
      </c>
      <c r="V16" t="s">
        <v>14727</v>
      </c>
      <c r="W16" t="s">
        <v>17519</v>
      </c>
      <c r="X16" t="s">
        <v>29</v>
      </c>
      <c r="Y16" t="s">
        <v>30</v>
      </c>
      <c r="Z16" t="s">
        <v>30</v>
      </c>
      <c r="AA16" t="s">
        <v>30</v>
      </c>
      <c r="AB16" t="s">
        <v>30</v>
      </c>
      <c r="AC16">
        <v>-74.996017850000001</v>
      </c>
      <c r="AD16">
        <v>6.1897911600000004</v>
      </c>
      <c r="AE16" t="s">
        <v>86</v>
      </c>
      <c r="AF16" t="s">
        <v>159</v>
      </c>
      <c r="AG16" t="s">
        <v>102</v>
      </c>
      <c r="AH16">
        <f>IFERROR(
    VLOOKUP(FENIX_ANS_TABLA[[#This Row],[ESTADO]],
        {"VENCIDO",1;"ALERTA_0 Días",2;"ALERTA",3;"A TIEMPO",4;"SIN FECHA",5},
    2,FALSE),
0)</f>
        <v>4</v>
      </c>
    </row>
    <row r="17" spans="1:34" x14ac:dyDescent="0.25">
      <c r="A17">
        <v>23212359</v>
      </c>
      <c r="B17" s="23" t="str">
        <f>IFERROR(VLOOKUP(FENIX_ANS_TABLA[[#This Row],[PEDIDO]],RESPONSABLE!A:B,2,0),"Pendiente por asignar responsable")</f>
        <v>F</v>
      </c>
      <c r="C17" t="s">
        <v>23</v>
      </c>
      <c r="D17" t="s">
        <v>65</v>
      </c>
      <c r="E17" t="s">
        <v>23</v>
      </c>
      <c r="F17" s="21">
        <v>45547.679513888892</v>
      </c>
      <c r="G17" t="s">
        <v>5195</v>
      </c>
      <c r="H17">
        <v>70411967</v>
      </c>
      <c r="I17" t="s">
        <v>5196</v>
      </c>
      <c r="J17" s="23" t="s">
        <v>31</v>
      </c>
      <c r="K17" s="23" t="s">
        <v>5197</v>
      </c>
      <c r="L17" t="s">
        <v>5198</v>
      </c>
      <c r="M17" t="s">
        <v>126</v>
      </c>
      <c r="N17" t="s">
        <v>5199</v>
      </c>
      <c r="O17" t="s">
        <v>127</v>
      </c>
      <c r="P17" t="s">
        <v>87</v>
      </c>
      <c r="Q17" t="s">
        <v>108</v>
      </c>
      <c r="R17" t="s">
        <v>252</v>
      </c>
      <c r="S17" t="s">
        <v>260</v>
      </c>
      <c r="T17">
        <v>10</v>
      </c>
      <c r="U17" t="s">
        <v>5200</v>
      </c>
      <c r="V17" t="s">
        <v>17520</v>
      </c>
      <c r="W17" t="s">
        <v>17521</v>
      </c>
      <c r="X17" t="s">
        <v>29</v>
      </c>
      <c r="Y17" t="s">
        <v>30</v>
      </c>
      <c r="Z17" t="s">
        <v>30</v>
      </c>
      <c r="AA17" t="s">
        <v>30</v>
      </c>
      <c r="AB17" t="s">
        <v>30</v>
      </c>
      <c r="AC17">
        <v>-76.028797699999998</v>
      </c>
      <c r="AD17">
        <v>5.8001110000000002</v>
      </c>
      <c r="AE17" t="s">
        <v>86</v>
      </c>
      <c r="AF17" t="s">
        <v>109</v>
      </c>
      <c r="AG17" t="s">
        <v>103</v>
      </c>
      <c r="AH17">
        <f>IFERROR(
    VLOOKUP(FENIX_ANS_TABLA[[#This Row],[ESTADO]],
        {"VENCIDO",1;"ALERTA_0 Días",2;"ALERTA",3;"A TIEMPO",4;"SIN FECHA",5},
    2,FALSE),
0)</f>
        <v>4</v>
      </c>
    </row>
    <row r="18" spans="1:34" x14ac:dyDescent="0.25">
      <c r="A18">
        <v>23224262</v>
      </c>
      <c r="B18" s="23" t="str">
        <f>IFERROR(VLOOKUP(FENIX_ANS_TABLA[[#This Row],[PEDIDO]],RESPONSABLE!A:B,2,0),"Pendiente por asignar responsable")</f>
        <v>G</v>
      </c>
      <c r="C18" t="s">
        <v>23</v>
      </c>
      <c r="D18" t="s">
        <v>24</v>
      </c>
      <c r="E18" t="s">
        <v>33</v>
      </c>
      <c r="F18" s="21">
        <v>45560.352905092594</v>
      </c>
      <c r="G18" t="s">
        <v>8833</v>
      </c>
      <c r="H18">
        <v>15337268</v>
      </c>
      <c r="I18" t="s">
        <v>8834</v>
      </c>
      <c r="J18" s="23" t="s">
        <v>31</v>
      </c>
      <c r="K18" s="23" t="s">
        <v>8835</v>
      </c>
      <c r="L18" t="s">
        <v>8836</v>
      </c>
      <c r="M18" t="s">
        <v>106</v>
      </c>
      <c r="N18" t="s">
        <v>8837</v>
      </c>
      <c r="O18" t="s">
        <v>107</v>
      </c>
      <c r="P18" t="s">
        <v>34</v>
      </c>
      <c r="Q18" t="s">
        <v>112</v>
      </c>
      <c r="R18" t="s">
        <v>253</v>
      </c>
      <c r="S18" t="s">
        <v>260</v>
      </c>
      <c r="T18">
        <v>5</v>
      </c>
      <c r="U18" t="s">
        <v>8838</v>
      </c>
      <c r="V18" t="s">
        <v>10474</v>
      </c>
      <c r="W18" t="s">
        <v>17522</v>
      </c>
      <c r="X18" t="s">
        <v>29</v>
      </c>
      <c r="Y18" t="s">
        <v>30</v>
      </c>
      <c r="Z18" t="s">
        <v>30</v>
      </c>
      <c r="AA18" t="s">
        <v>30</v>
      </c>
      <c r="AB18" t="s">
        <v>30</v>
      </c>
      <c r="AC18">
        <v>-75.572330280000003</v>
      </c>
      <c r="AD18">
        <v>5.7908973399999999</v>
      </c>
      <c r="AE18" t="s">
        <v>86</v>
      </c>
      <c r="AF18" t="s">
        <v>109</v>
      </c>
      <c r="AG18" t="s">
        <v>102</v>
      </c>
      <c r="AH18">
        <f>IFERROR(
    VLOOKUP(FENIX_ANS_TABLA[[#This Row],[ESTADO]],
        {"VENCIDO",1;"ALERTA_0 Días",2;"ALERTA",3;"A TIEMPO",4;"SIN FECHA",5},
    2,FALSE),
0)</f>
        <v>4</v>
      </c>
    </row>
    <row r="19" spans="1:34" x14ac:dyDescent="0.25">
      <c r="A19">
        <v>23248919</v>
      </c>
      <c r="B19" s="23" t="str">
        <f>IFERROR(VLOOKUP(FENIX_ANS_TABLA[[#This Row],[PEDIDO]],RESPONSABLE!A:B,2,0),"Pendiente por asignar responsable")</f>
        <v>H</v>
      </c>
      <c r="C19" t="s">
        <v>23</v>
      </c>
      <c r="D19" t="s">
        <v>24</v>
      </c>
      <c r="E19" t="s">
        <v>23</v>
      </c>
      <c r="F19" s="21">
        <v>45583.476030092592</v>
      </c>
      <c r="G19" t="s">
        <v>2986</v>
      </c>
      <c r="H19">
        <v>1041328307</v>
      </c>
      <c r="I19" t="s">
        <v>2987</v>
      </c>
      <c r="J19" s="23" t="s">
        <v>31</v>
      </c>
      <c r="K19" s="23" t="s">
        <v>2988</v>
      </c>
      <c r="L19" t="s">
        <v>2989</v>
      </c>
      <c r="M19" t="s">
        <v>156</v>
      </c>
      <c r="N19" t="s">
        <v>2990</v>
      </c>
      <c r="O19" t="s">
        <v>157</v>
      </c>
      <c r="P19" t="s">
        <v>27</v>
      </c>
      <c r="Q19" t="s">
        <v>158</v>
      </c>
      <c r="R19" t="s">
        <v>253</v>
      </c>
      <c r="S19" t="s">
        <v>260</v>
      </c>
      <c r="T19">
        <v>7</v>
      </c>
      <c r="U19" t="s">
        <v>2991</v>
      </c>
      <c r="V19" t="s">
        <v>6629</v>
      </c>
      <c r="W19" t="s">
        <v>10540</v>
      </c>
      <c r="X19" t="s">
        <v>29</v>
      </c>
      <c r="Y19" t="s">
        <v>30</v>
      </c>
      <c r="Z19" t="s">
        <v>30</v>
      </c>
      <c r="AA19" t="s">
        <v>30</v>
      </c>
      <c r="AB19" t="s">
        <v>30</v>
      </c>
      <c r="AC19">
        <v>-75.334576999999996</v>
      </c>
      <c r="AD19">
        <v>6.2909879999999996</v>
      </c>
      <c r="AE19" t="s">
        <v>86</v>
      </c>
      <c r="AF19" t="s">
        <v>159</v>
      </c>
      <c r="AG19" t="s">
        <v>102</v>
      </c>
      <c r="AH19">
        <f>IFERROR(
    VLOOKUP(FENIX_ANS_TABLA[[#This Row],[ESTADO]],
        {"VENCIDO",1;"ALERTA_0 Días",2;"ALERTA",3;"A TIEMPO",4;"SIN FECHA",5},
    2,FALSE),
0)</f>
        <v>4</v>
      </c>
    </row>
    <row r="20" spans="1:34" x14ac:dyDescent="0.25">
      <c r="A20">
        <v>23323039</v>
      </c>
      <c r="B20" s="23" t="str">
        <f>IFERROR(VLOOKUP(FENIX_ANS_TABLA[[#This Row],[PEDIDO]],RESPONSABLE!A:B,2,0),"Pendiente por asignar responsable")</f>
        <v>I</v>
      </c>
      <c r="C20" t="s">
        <v>23</v>
      </c>
      <c r="D20" t="s">
        <v>24</v>
      </c>
      <c r="E20" t="s">
        <v>23</v>
      </c>
      <c r="F20" s="21">
        <v>45670.508043981477</v>
      </c>
      <c r="G20" t="s">
        <v>5953</v>
      </c>
      <c r="H20">
        <v>1128278753</v>
      </c>
      <c r="I20" t="s">
        <v>5954</v>
      </c>
      <c r="J20" s="23" t="s">
        <v>31</v>
      </c>
      <c r="K20" s="23" t="s">
        <v>5955</v>
      </c>
      <c r="L20" t="s">
        <v>5956</v>
      </c>
      <c r="M20" t="s">
        <v>165</v>
      </c>
      <c r="N20" t="s">
        <v>5957</v>
      </c>
      <c r="O20" t="s">
        <v>166</v>
      </c>
      <c r="P20" t="s">
        <v>27</v>
      </c>
      <c r="Q20" t="s">
        <v>158</v>
      </c>
      <c r="R20" t="s">
        <v>252</v>
      </c>
      <c r="S20" t="s">
        <v>260</v>
      </c>
      <c r="T20">
        <v>10</v>
      </c>
      <c r="U20" t="s">
        <v>5958</v>
      </c>
      <c r="V20" t="s">
        <v>10594</v>
      </c>
      <c r="W20" t="s">
        <v>10594</v>
      </c>
      <c r="X20" t="s">
        <v>29</v>
      </c>
      <c r="Y20" t="s">
        <v>30</v>
      </c>
      <c r="Z20" t="s">
        <v>30</v>
      </c>
      <c r="AA20" t="s">
        <v>30</v>
      </c>
      <c r="AB20" t="s">
        <v>30</v>
      </c>
      <c r="AC20">
        <v>-75.383825700000003</v>
      </c>
      <c r="AD20">
        <v>6.2518114899999997</v>
      </c>
      <c r="AE20" t="s">
        <v>86</v>
      </c>
      <c r="AF20" t="s">
        <v>159</v>
      </c>
      <c r="AG20" t="s">
        <v>102</v>
      </c>
      <c r="AH20">
        <f>IFERROR(
    VLOOKUP(FENIX_ANS_TABLA[[#This Row],[ESTADO]],
        {"VENCIDO",1;"ALERTA_0 Días",2;"ALERTA",3;"A TIEMPO",4;"SIN FECHA",5},
    2,FALSE),
0)</f>
        <v>4</v>
      </c>
    </row>
    <row r="21" spans="1:34" x14ac:dyDescent="0.25">
      <c r="A21">
        <v>23343431</v>
      </c>
      <c r="B21" s="23" t="str">
        <f>IFERROR(VLOOKUP(FENIX_ANS_TABLA[[#This Row],[PEDIDO]],RESPONSABLE!A:B,2,0),"Pendiente por asignar responsable")</f>
        <v>J</v>
      </c>
      <c r="C21" t="s">
        <v>23</v>
      </c>
      <c r="D21" t="s">
        <v>24</v>
      </c>
      <c r="E21" t="s">
        <v>23</v>
      </c>
      <c r="F21" s="21">
        <v>45686.55431712963</v>
      </c>
      <c r="G21" t="s">
        <v>1208</v>
      </c>
      <c r="H21">
        <v>70902498</v>
      </c>
      <c r="I21" t="s">
        <v>1209</v>
      </c>
      <c r="J21" s="23" t="s">
        <v>1210</v>
      </c>
      <c r="K21" s="23" t="s">
        <v>1211</v>
      </c>
      <c r="L21" t="s">
        <v>1212</v>
      </c>
      <c r="M21" t="s">
        <v>169</v>
      </c>
      <c r="N21" t="s">
        <v>1213</v>
      </c>
      <c r="O21" t="s">
        <v>170</v>
      </c>
      <c r="P21" t="s">
        <v>27</v>
      </c>
      <c r="Q21" t="s">
        <v>158</v>
      </c>
      <c r="R21" t="s">
        <v>252</v>
      </c>
      <c r="S21" t="s">
        <v>260</v>
      </c>
      <c r="T21">
        <v>10</v>
      </c>
      <c r="U21" t="s">
        <v>1214</v>
      </c>
      <c r="V21" t="s">
        <v>17523</v>
      </c>
      <c r="W21" t="s">
        <v>17524</v>
      </c>
      <c r="X21" t="s">
        <v>83</v>
      </c>
      <c r="Y21" t="s">
        <v>30</v>
      </c>
      <c r="Z21" t="s">
        <v>30</v>
      </c>
      <c r="AA21" t="s">
        <v>30</v>
      </c>
      <c r="AB21" t="s">
        <v>30</v>
      </c>
      <c r="AC21">
        <v>-75.322512000000003</v>
      </c>
      <c r="AD21">
        <v>6.1913299999999998</v>
      </c>
      <c r="AE21" t="s">
        <v>86</v>
      </c>
      <c r="AF21" t="s">
        <v>159</v>
      </c>
      <c r="AG21" t="s">
        <v>102</v>
      </c>
      <c r="AH21">
        <f>IFERROR(
    VLOOKUP(FENIX_ANS_TABLA[[#This Row],[ESTADO]],
        {"VENCIDO",1;"ALERTA_0 Días",2;"ALERTA",3;"A TIEMPO",4;"SIN FECHA",5},
    2,FALSE),
0)</f>
        <v>2</v>
      </c>
    </row>
    <row r="22" spans="1:34" x14ac:dyDescent="0.25">
      <c r="A22">
        <v>23345936</v>
      </c>
      <c r="B22" s="23" t="str">
        <f>IFERROR(VLOOKUP(FENIX_ANS_TABLA[[#This Row],[PEDIDO]],RESPONSABLE!A:B,2,0),"Pendiente por asignar responsable")</f>
        <v>A</v>
      </c>
      <c r="C22" t="s">
        <v>54</v>
      </c>
      <c r="D22" t="s">
        <v>24</v>
      </c>
      <c r="E22" t="s">
        <v>54</v>
      </c>
      <c r="F22" s="21">
        <v>46083.598090277781</v>
      </c>
      <c r="G22" t="s">
        <v>13356</v>
      </c>
      <c r="H22">
        <v>3412113</v>
      </c>
      <c r="I22" t="s">
        <v>13357</v>
      </c>
      <c r="J22" s="23" t="s">
        <v>31</v>
      </c>
      <c r="K22" s="23" t="s">
        <v>13358</v>
      </c>
      <c r="L22" t="s">
        <v>13359</v>
      </c>
      <c r="M22" t="s">
        <v>261</v>
      </c>
      <c r="N22" t="s">
        <v>13360</v>
      </c>
      <c r="O22" t="s">
        <v>262</v>
      </c>
      <c r="P22" t="s">
        <v>55</v>
      </c>
      <c r="Q22" t="s">
        <v>31</v>
      </c>
      <c r="R22" t="s">
        <v>253</v>
      </c>
      <c r="S22" t="s">
        <v>259</v>
      </c>
      <c r="T22">
        <v>4</v>
      </c>
      <c r="U22" t="s">
        <v>13361</v>
      </c>
      <c r="V22" t="s">
        <v>10737</v>
      </c>
      <c r="W22" t="s">
        <v>10737</v>
      </c>
      <c r="X22" t="s">
        <v>43</v>
      </c>
      <c r="Y22" t="s">
        <v>30</v>
      </c>
      <c r="Z22" t="s">
        <v>30</v>
      </c>
      <c r="AA22" t="s">
        <v>30</v>
      </c>
      <c r="AB22" t="s">
        <v>30</v>
      </c>
      <c r="AC22">
        <v>-75.984103349999998</v>
      </c>
      <c r="AD22">
        <v>6.1139555699999999</v>
      </c>
      <c r="AE22" t="s">
        <v>86</v>
      </c>
      <c r="AF22" t="s">
        <v>109</v>
      </c>
      <c r="AG22" t="s">
        <v>103</v>
      </c>
      <c r="AH22">
        <f>IFERROR(
    VLOOKUP(FENIX_ANS_TABLA[[#This Row],[ESTADO]],
        {"VENCIDO",1;"ALERTA_0 Días",2;"ALERTA",3;"A TIEMPO",4;"SIN FECHA",5},
    2,FALSE),
0)</f>
        <v>3</v>
      </c>
    </row>
    <row r="23" spans="1:34" x14ac:dyDescent="0.25">
      <c r="A23">
        <v>23355053</v>
      </c>
      <c r="B23" s="23" t="str">
        <f>IFERROR(VLOOKUP(FENIX_ANS_TABLA[[#This Row],[PEDIDO]],RESPONSABLE!A:B,2,0),"Pendiente por asignar responsable")</f>
        <v>B</v>
      </c>
      <c r="C23" t="s">
        <v>23</v>
      </c>
      <c r="D23" t="s">
        <v>65</v>
      </c>
      <c r="E23" t="s">
        <v>23</v>
      </c>
      <c r="F23" s="21">
        <v>45698.625972222217</v>
      </c>
      <c r="G23" t="s">
        <v>6908</v>
      </c>
      <c r="H23">
        <v>1017184197</v>
      </c>
      <c r="I23" t="s">
        <v>6909</v>
      </c>
      <c r="J23" s="23" t="s">
        <v>31</v>
      </c>
      <c r="K23" s="23" t="s">
        <v>6910</v>
      </c>
      <c r="L23" t="s">
        <v>6911</v>
      </c>
      <c r="M23" t="s">
        <v>239</v>
      </c>
      <c r="N23" t="s">
        <v>6912</v>
      </c>
      <c r="O23" t="s">
        <v>240</v>
      </c>
      <c r="P23" t="s">
        <v>87</v>
      </c>
      <c r="Q23" t="s">
        <v>214</v>
      </c>
      <c r="R23" t="s">
        <v>252</v>
      </c>
      <c r="S23" t="s">
        <v>260</v>
      </c>
      <c r="T23">
        <v>10</v>
      </c>
      <c r="U23" t="s">
        <v>6913</v>
      </c>
      <c r="V23" t="s">
        <v>17525</v>
      </c>
      <c r="W23" t="s">
        <v>17525</v>
      </c>
      <c r="X23" t="s">
        <v>29</v>
      </c>
      <c r="Y23" t="s">
        <v>30</v>
      </c>
      <c r="Z23" t="s">
        <v>30</v>
      </c>
      <c r="AA23" t="s">
        <v>30</v>
      </c>
      <c r="AB23" t="s">
        <v>30</v>
      </c>
      <c r="AC23">
        <v>-74.75071183</v>
      </c>
      <c r="AD23">
        <v>6.6604640000000002</v>
      </c>
      <c r="AE23" t="s">
        <v>86</v>
      </c>
      <c r="AF23" t="s">
        <v>215</v>
      </c>
      <c r="AG23" t="s">
        <v>103</v>
      </c>
      <c r="AH23">
        <f>IFERROR(
    VLOOKUP(FENIX_ANS_TABLA[[#This Row],[ESTADO]],
        {"VENCIDO",1;"ALERTA_0 Días",2;"ALERTA",3;"A TIEMPO",4;"SIN FECHA",5},
    2,FALSE),
0)</f>
        <v>4</v>
      </c>
    </row>
    <row r="24" spans="1:34" x14ac:dyDescent="0.25">
      <c r="A24">
        <v>23363194</v>
      </c>
      <c r="B24" s="23" t="str">
        <f>IFERROR(VLOOKUP(FENIX_ANS_TABLA[[#This Row],[PEDIDO]],RESPONSABLE!A:B,2,0),"Pendiente por asignar responsable")</f>
        <v>C</v>
      </c>
      <c r="C24" t="s">
        <v>23</v>
      </c>
      <c r="D24" t="s">
        <v>24</v>
      </c>
      <c r="E24" t="s">
        <v>23</v>
      </c>
      <c r="F24" s="21">
        <v>45706.501782407409</v>
      </c>
      <c r="G24" t="s">
        <v>11649</v>
      </c>
      <c r="H24">
        <v>43582714</v>
      </c>
      <c r="I24" t="s">
        <v>11650</v>
      </c>
      <c r="J24" s="23" t="s">
        <v>31</v>
      </c>
      <c r="K24" s="23" t="s">
        <v>11651</v>
      </c>
      <c r="L24" t="s">
        <v>11652</v>
      </c>
      <c r="M24" t="s">
        <v>25</v>
      </c>
      <c r="N24" t="s">
        <v>11653</v>
      </c>
      <c r="O24" t="s">
        <v>26</v>
      </c>
      <c r="P24" t="s">
        <v>27</v>
      </c>
      <c r="Q24" t="s">
        <v>32</v>
      </c>
      <c r="R24" t="s">
        <v>253</v>
      </c>
      <c r="S24" t="s">
        <v>260</v>
      </c>
      <c r="T24">
        <v>7</v>
      </c>
      <c r="U24" t="s">
        <v>11654</v>
      </c>
      <c r="V24" t="s">
        <v>10714</v>
      </c>
      <c r="W24" t="s">
        <v>14590</v>
      </c>
      <c r="X24" t="s">
        <v>29</v>
      </c>
      <c r="Y24" t="s">
        <v>11655</v>
      </c>
      <c r="Z24" t="s">
        <v>94</v>
      </c>
      <c r="AA24" t="s">
        <v>579</v>
      </c>
      <c r="AB24" t="s">
        <v>11656</v>
      </c>
      <c r="AC24">
        <v>-75.585232849999997</v>
      </c>
      <c r="AD24">
        <v>6.2072207800000001</v>
      </c>
      <c r="AE24" t="s">
        <v>86</v>
      </c>
      <c r="AF24" t="s">
        <v>105</v>
      </c>
      <c r="AG24" t="s">
        <v>102</v>
      </c>
      <c r="AH24">
        <f>IFERROR(
    VLOOKUP(FENIX_ANS_TABLA[[#This Row],[ESTADO]],
        {"VENCIDO",1;"ALERTA_0 Días",2;"ALERTA",3;"A TIEMPO",4;"SIN FECHA",5},
    2,FALSE),
0)</f>
        <v>4</v>
      </c>
    </row>
    <row r="25" spans="1:34" x14ac:dyDescent="0.25">
      <c r="A25">
        <v>23370414</v>
      </c>
      <c r="B25" s="23" t="str">
        <f>IFERROR(VLOOKUP(FENIX_ANS_TABLA[[#This Row],[PEDIDO]],RESPONSABLE!A:B,2,0),"Pendiente por asignar responsable")</f>
        <v>D</v>
      </c>
      <c r="C25" t="s">
        <v>23</v>
      </c>
      <c r="D25" t="s">
        <v>24</v>
      </c>
      <c r="E25" t="s">
        <v>33</v>
      </c>
      <c r="F25" s="21">
        <v>45713.673194444447</v>
      </c>
      <c r="G25" t="s">
        <v>5202</v>
      </c>
      <c r="H25">
        <v>21830832</v>
      </c>
      <c r="I25" t="s">
        <v>5203</v>
      </c>
      <c r="J25" s="23" t="s">
        <v>31</v>
      </c>
      <c r="K25" s="23" t="s">
        <v>5204</v>
      </c>
      <c r="L25" t="s">
        <v>5205</v>
      </c>
      <c r="M25" t="s">
        <v>115</v>
      </c>
      <c r="N25" t="s">
        <v>5206</v>
      </c>
      <c r="O25" t="s">
        <v>116</v>
      </c>
      <c r="P25" t="s">
        <v>34</v>
      </c>
      <c r="Q25" t="s">
        <v>112</v>
      </c>
      <c r="R25" t="s">
        <v>253</v>
      </c>
      <c r="S25" t="s">
        <v>260</v>
      </c>
      <c r="T25">
        <v>5</v>
      </c>
      <c r="U25" t="s">
        <v>5207</v>
      </c>
      <c r="V25" t="s">
        <v>17526</v>
      </c>
      <c r="W25" t="s">
        <v>17527</v>
      </c>
      <c r="X25" t="s">
        <v>29</v>
      </c>
      <c r="Y25" t="s">
        <v>30</v>
      </c>
      <c r="Z25" t="s">
        <v>30</v>
      </c>
      <c r="AA25" t="s">
        <v>30</v>
      </c>
      <c r="AB25" t="s">
        <v>30</v>
      </c>
      <c r="AC25">
        <v>-75.834483169999999</v>
      </c>
      <c r="AD25">
        <v>5.79476879</v>
      </c>
      <c r="AE25" t="s">
        <v>86</v>
      </c>
      <c r="AF25" t="s">
        <v>109</v>
      </c>
      <c r="AG25" t="s">
        <v>102</v>
      </c>
      <c r="AH25">
        <f>IFERROR(
    VLOOKUP(FENIX_ANS_TABLA[[#This Row],[ESTADO]],
        {"VENCIDO",1;"ALERTA_0 Días",2;"ALERTA",3;"A TIEMPO",4;"SIN FECHA",5},
    2,FALSE),
0)</f>
        <v>4</v>
      </c>
    </row>
    <row r="26" spans="1:34" x14ac:dyDescent="0.25">
      <c r="A26">
        <v>23370946</v>
      </c>
      <c r="B26" s="23" t="str">
        <f>IFERROR(VLOOKUP(FENIX_ANS_TABLA[[#This Row],[PEDIDO]],RESPONSABLE!A:B,2,0),"Pendiente por asignar responsable")</f>
        <v>E</v>
      </c>
      <c r="C26" t="s">
        <v>23</v>
      </c>
      <c r="D26" t="s">
        <v>24</v>
      </c>
      <c r="E26" t="s">
        <v>23</v>
      </c>
      <c r="F26" s="21">
        <v>45714.45207175926</v>
      </c>
      <c r="G26" t="s">
        <v>15338</v>
      </c>
      <c r="H26">
        <v>43723983</v>
      </c>
      <c r="I26" t="s">
        <v>15339</v>
      </c>
      <c r="J26" s="23" t="s">
        <v>31</v>
      </c>
      <c r="K26" s="23" t="s">
        <v>15340</v>
      </c>
      <c r="L26" t="s">
        <v>15341</v>
      </c>
      <c r="M26" t="s">
        <v>25</v>
      </c>
      <c r="N26" t="s">
        <v>15342</v>
      </c>
      <c r="O26" t="s">
        <v>26</v>
      </c>
      <c r="P26" t="s">
        <v>27</v>
      </c>
      <c r="Q26" t="s">
        <v>32</v>
      </c>
      <c r="R26" t="s">
        <v>253</v>
      </c>
      <c r="S26" t="s">
        <v>260</v>
      </c>
      <c r="T26">
        <v>7</v>
      </c>
      <c r="U26" t="s">
        <v>15343</v>
      </c>
      <c r="V26" t="s">
        <v>17528</v>
      </c>
      <c r="W26" t="s">
        <v>10595</v>
      </c>
      <c r="X26" t="s">
        <v>29</v>
      </c>
      <c r="Y26" t="s">
        <v>30</v>
      </c>
      <c r="Z26" t="s">
        <v>30</v>
      </c>
      <c r="AA26" t="s">
        <v>30</v>
      </c>
      <c r="AB26" t="s">
        <v>30</v>
      </c>
      <c r="AC26">
        <v>-75.606899979999994</v>
      </c>
      <c r="AD26">
        <v>6.2748936300000002</v>
      </c>
      <c r="AE26" t="s">
        <v>86</v>
      </c>
      <c r="AF26" t="s">
        <v>105</v>
      </c>
      <c r="AG26" t="s">
        <v>102</v>
      </c>
      <c r="AH26">
        <f>IFERROR(
    VLOOKUP(FENIX_ANS_TABLA[[#This Row],[ESTADO]],
        {"VENCIDO",1;"ALERTA_0 Días",2;"ALERTA",3;"A TIEMPO",4;"SIN FECHA",5},
    2,FALSE),
0)</f>
        <v>4</v>
      </c>
    </row>
    <row r="27" spans="1:34" x14ac:dyDescent="0.25">
      <c r="A27">
        <v>23372804</v>
      </c>
      <c r="B27" s="23" t="str">
        <f>IFERROR(VLOOKUP(FENIX_ANS_TABLA[[#This Row],[PEDIDO]],RESPONSABLE!A:B,2,0),"Pendiente por asignar responsable")</f>
        <v>F</v>
      </c>
      <c r="C27" t="s">
        <v>23</v>
      </c>
      <c r="D27" t="s">
        <v>24</v>
      </c>
      <c r="E27" t="s">
        <v>33</v>
      </c>
      <c r="F27" s="21">
        <v>45715.45652777778</v>
      </c>
      <c r="G27" t="s">
        <v>5209</v>
      </c>
      <c r="H27">
        <v>1039420231</v>
      </c>
      <c r="I27" t="s">
        <v>5210</v>
      </c>
      <c r="J27" s="23" t="s">
        <v>31</v>
      </c>
      <c r="K27" s="23" t="s">
        <v>5211</v>
      </c>
      <c r="L27" t="s">
        <v>5212</v>
      </c>
      <c r="M27" t="s">
        <v>115</v>
      </c>
      <c r="N27" t="s">
        <v>5213</v>
      </c>
      <c r="O27" t="s">
        <v>116</v>
      </c>
      <c r="P27" t="s">
        <v>34</v>
      </c>
      <c r="Q27" t="s">
        <v>112</v>
      </c>
      <c r="R27" t="s">
        <v>253</v>
      </c>
      <c r="S27" t="s">
        <v>260</v>
      </c>
      <c r="T27">
        <v>5</v>
      </c>
      <c r="U27" t="s">
        <v>5214</v>
      </c>
      <c r="V27" t="s">
        <v>17529</v>
      </c>
      <c r="W27" t="s">
        <v>6703</v>
      </c>
      <c r="X27" t="s">
        <v>29</v>
      </c>
      <c r="Y27" t="s">
        <v>30</v>
      </c>
      <c r="Z27" t="s">
        <v>30</v>
      </c>
      <c r="AA27" t="s">
        <v>30</v>
      </c>
      <c r="AB27" t="s">
        <v>30</v>
      </c>
      <c r="AC27">
        <v>-75.834483169999999</v>
      </c>
      <c r="AD27">
        <v>5.79476879</v>
      </c>
      <c r="AE27" t="s">
        <v>86</v>
      </c>
      <c r="AF27" t="s">
        <v>109</v>
      </c>
      <c r="AG27" t="s">
        <v>102</v>
      </c>
      <c r="AH27">
        <f>IFERROR(
    VLOOKUP(FENIX_ANS_TABLA[[#This Row],[ESTADO]],
        {"VENCIDO",1;"ALERTA_0 Días",2;"ALERTA",3;"A TIEMPO",4;"SIN FECHA",5},
    2,FALSE),
0)</f>
        <v>4</v>
      </c>
    </row>
    <row r="28" spans="1:34" x14ac:dyDescent="0.25">
      <c r="A28">
        <v>23377141</v>
      </c>
      <c r="B28" s="23" t="str">
        <f>IFERROR(VLOOKUP(FENIX_ANS_TABLA[[#This Row],[PEDIDO]],RESPONSABLE!A:B,2,0),"Pendiente por asignar responsable")</f>
        <v>G</v>
      </c>
      <c r="C28" t="s">
        <v>23</v>
      </c>
      <c r="D28" t="s">
        <v>24</v>
      </c>
      <c r="E28" t="s">
        <v>23</v>
      </c>
      <c r="F28" s="21">
        <v>45720.333356481482</v>
      </c>
      <c r="G28" t="s">
        <v>5960</v>
      </c>
      <c r="H28">
        <v>51947119</v>
      </c>
      <c r="I28" t="s">
        <v>5961</v>
      </c>
      <c r="J28" s="23" t="s">
        <v>31</v>
      </c>
      <c r="K28" s="23" t="s">
        <v>5962</v>
      </c>
      <c r="L28" t="s">
        <v>5963</v>
      </c>
      <c r="M28" t="s">
        <v>160</v>
      </c>
      <c r="N28" t="s">
        <v>5964</v>
      </c>
      <c r="O28" t="s">
        <v>161</v>
      </c>
      <c r="P28" t="s">
        <v>27</v>
      </c>
      <c r="Q28" t="s">
        <v>158</v>
      </c>
      <c r="R28" t="s">
        <v>252</v>
      </c>
      <c r="S28" t="s">
        <v>260</v>
      </c>
      <c r="T28">
        <v>10</v>
      </c>
      <c r="U28" t="s">
        <v>5965</v>
      </c>
      <c r="V28" t="s">
        <v>14382</v>
      </c>
      <c r="W28" t="s">
        <v>14382</v>
      </c>
      <c r="X28" t="s">
        <v>29</v>
      </c>
      <c r="Y28" t="s">
        <v>30</v>
      </c>
      <c r="Z28" t="s">
        <v>30</v>
      </c>
      <c r="AA28" t="s">
        <v>30</v>
      </c>
      <c r="AB28" t="s">
        <v>30</v>
      </c>
      <c r="AC28">
        <v>-75.015473</v>
      </c>
      <c r="AD28">
        <v>6.0625739999999997</v>
      </c>
      <c r="AE28" t="s">
        <v>86</v>
      </c>
      <c r="AF28" t="s">
        <v>159</v>
      </c>
      <c r="AG28" t="s">
        <v>102</v>
      </c>
      <c r="AH28">
        <f>IFERROR(
    VLOOKUP(FENIX_ANS_TABLA[[#This Row],[ESTADO]],
        {"VENCIDO",1;"ALERTA_0 Días",2;"ALERTA",3;"A TIEMPO",4;"SIN FECHA",5},
    2,FALSE),
0)</f>
        <v>4</v>
      </c>
    </row>
    <row r="29" spans="1:34" x14ac:dyDescent="0.25">
      <c r="A29">
        <v>23377624</v>
      </c>
      <c r="B29" s="23" t="str">
        <f>IFERROR(VLOOKUP(FENIX_ANS_TABLA[[#This Row],[PEDIDO]],RESPONSABLE!A:B,2,0),"Pendiente por asignar responsable")</f>
        <v>H</v>
      </c>
      <c r="C29" t="s">
        <v>23</v>
      </c>
      <c r="D29" t="s">
        <v>24</v>
      </c>
      <c r="E29" t="s">
        <v>23</v>
      </c>
      <c r="F29" s="21">
        <v>45720.512569444443</v>
      </c>
      <c r="G29" t="s">
        <v>2165</v>
      </c>
      <c r="H29">
        <v>98536416</v>
      </c>
      <c r="I29" t="s">
        <v>2166</v>
      </c>
      <c r="J29" s="23" t="s">
        <v>2167</v>
      </c>
      <c r="K29" s="23" t="s">
        <v>2168</v>
      </c>
      <c r="L29" t="s">
        <v>2169</v>
      </c>
      <c r="M29" t="s">
        <v>173</v>
      </c>
      <c r="N29" t="s">
        <v>2170</v>
      </c>
      <c r="O29" t="s">
        <v>107</v>
      </c>
      <c r="P29" t="s">
        <v>27</v>
      </c>
      <c r="Q29" t="s">
        <v>108</v>
      </c>
      <c r="R29" t="s">
        <v>252</v>
      </c>
      <c r="S29" t="s">
        <v>260</v>
      </c>
      <c r="T29">
        <v>10</v>
      </c>
      <c r="U29" t="s">
        <v>2171</v>
      </c>
      <c r="V29" t="s">
        <v>14085</v>
      </c>
      <c r="W29" t="s">
        <v>17530</v>
      </c>
      <c r="X29" t="s">
        <v>83</v>
      </c>
      <c r="Y29" t="s">
        <v>30</v>
      </c>
      <c r="Z29" t="s">
        <v>30</v>
      </c>
      <c r="AA29" t="s">
        <v>30</v>
      </c>
      <c r="AB29" t="s">
        <v>30</v>
      </c>
      <c r="AC29">
        <v>-75.521093759999999</v>
      </c>
      <c r="AD29">
        <v>5.8565566100000002</v>
      </c>
      <c r="AE29" t="s">
        <v>86</v>
      </c>
      <c r="AF29" t="s">
        <v>109</v>
      </c>
      <c r="AG29" t="s">
        <v>102</v>
      </c>
      <c r="AH29">
        <f>IFERROR(
    VLOOKUP(FENIX_ANS_TABLA[[#This Row],[ESTADO]],
        {"VENCIDO",1;"ALERTA_0 Días",2;"ALERTA",3;"A TIEMPO",4;"SIN FECHA",5},
    2,FALSE),
0)</f>
        <v>2</v>
      </c>
    </row>
    <row r="30" spans="1:34" x14ac:dyDescent="0.25">
      <c r="A30">
        <v>23378919</v>
      </c>
      <c r="B30" s="23" t="str">
        <f>IFERROR(VLOOKUP(FENIX_ANS_TABLA[[#This Row],[PEDIDO]],RESPONSABLE!A:B,2,0),"Pendiente por asignar responsable")</f>
        <v>I</v>
      </c>
      <c r="C30" t="s">
        <v>23</v>
      </c>
      <c r="D30" t="s">
        <v>24</v>
      </c>
      <c r="E30" t="s">
        <v>23</v>
      </c>
      <c r="F30" s="21">
        <v>45721.668206018519</v>
      </c>
      <c r="G30" t="s">
        <v>5967</v>
      </c>
      <c r="H30">
        <v>1040030350</v>
      </c>
      <c r="I30" t="s">
        <v>5968</v>
      </c>
      <c r="J30" s="23" t="s">
        <v>31</v>
      </c>
      <c r="K30" s="23" t="s">
        <v>5969</v>
      </c>
      <c r="L30" t="s">
        <v>5970</v>
      </c>
      <c r="M30" t="s">
        <v>193</v>
      </c>
      <c r="N30" t="s">
        <v>5971</v>
      </c>
      <c r="O30" t="s">
        <v>194</v>
      </c>
      <c r="P30" t="s">
        <v>27</v>
      </c>
      <c r="Q30" t="s">
        <v>158</v>
      </c>
      <c r="R30" t="s">
        <v>252</v>
      </c>
      <c r="S30" t="s">
        <v>260</v>
      </c>
      <c r="T30">
        <v>10</v>
      </c>
      <c r="U30" t="s">
        <v>5972</v>
      </c>
      <c r="V30" t="s">
        <v>16404</v>
      </c>
      <c r="W30" t="s">
        <v>16404</v>
      </c>
      <c r="X30" t="s">
        <v>29</v>
      </c>
      <c r="Y30" t="s">
        <v>30</v>
      </c>
      <c r="Z30" t="s">
        <v>30</v>
      </c>
      <c r="AA30" t="s">
        <v>30</v>
      </c>
      <c r="AB30" t="s">
        <v>30</v>
      </c>
      <c r="AC30">
        <v>-75.302644419999993</v>
      </c>
      <c r="AD30">
        <v>5.8754665800000003</v>
      </c>
      <c r="AE30" t="s">
        <v>86</v>
      </c>
      <c r="AF30" t="s">
        <v>159</v>
      </c>
      <c r="AG30" t="s">
        <v>102</v>
      </c>
      <c r="AH30">
        <f>IFERROR(
    VLOOKUP(FENIX_ANS_TABLA[[#This Row],[ESTADO]],
        {"VENCIDO",1;"ALERTA_0 Días",2;"ALERTA",3;"A TIEMPO",4;"SIN FECHA",5},
    2,FALSE),
0)</f>
        <v>4</v>
      </c>
    </row>
    <row r="31" spans="1:34" x14ac:dyDescent="0.25">
      <c r="A31">
        <v>23385022</v>
      </c>
      <c r="B31" s="23" t="str">
        <f>IFERROR(VLOOKUP(FENIX_ANS_TABLA[[#This Row],[PEDIDO]],RESPONSABLE!A:B,2,0),"Pendiente por asignar responsable")</f>
        <v>J</v>
      </c>
      <c r="C31" t="s">
        <v>58</v>
      </c>
      <c r="D31" t="s">
        <v>24</v>
      </c>
      <c r="E31" t="s">
        <v>59</v>
      </c>
      <c r="F31" s="21">
        <v>45728.452164351853</v>
      </c>
      <c r="G31" t="s">
        <v>602</v>
      </c>
      <c r="H31">
        <v>1096183784</v>
      </c>
      <c r="I31" t="s">
        <v>603</v>
      </c>
      <c r="J31" s="23" t="s">
        <v>31</v>
      </c>
      <c r="K31" s="23" t="s">
        <v>604</v>
      </c>
      <c r="L31" t="s">
        <v>605</v>
      </c>
      <c r="M31" t="s">
        <v>228</v>
      </c>
      <c r="N31" t="s">
        <v>606</v>
      </c>
      <c r="O31" t="s">
        <v>229</v>
      </c>
      <c r="P31" t="s">
        <v>60</v>
      </c>
      <c r="Q31" t="s">
        <v>236</v>
      </c>
      <c r="R31" t="s">
        <v>252</v>
      </c>
      <c r="S31" t="s">
        <v>260</v>
      </c>
      <c r="T31">
        <v>14</v>
      </c>
      <c r="U31" t="s">
        <v>607</v>
      </c>
      <c r="V31" t="s">
        <v>17531</v>
      </c>
      <c r="W31" t="s">
        <v>6685</v>
      </c>
      <c r="X31" t="s">
        <v>43</v>
      </c>
      <c r="Y31" t="s">
        <v>30</v>
      </c>
      <c r="Z31" t="s">
        <v>30</v>
      </c>
      <c r="AA31" t="s">
        <v>30</v>
      </c>
      <c r="AB31" t="s">
        <v>30</v>
      </c>
      <c r="AC31">
        <v>-74.187544130000006</v>
      </c>
      <c r="AD31">
        <v>6.9359746800000002</v>
      </c>
      <c r="AE31" t="s">
        <v>86</v>
      </c>
      <c r="AF31" t="s">
        <v>215</v>
      </c>
      <c r="AG31" t="s">
        <v>102</v>
      </c>
      <c r="AH31">
        <f>IFERROR(
    VLOOKUP(FENIX_ANS_TABLA[[#This Row],[ESTADO]],
        {"VENCIDO",1;"ALERTA_0 Días",2;"ALERTA",3;"A TIEMPO",4;"SIN FECHA",5},
    2,FALSE),
0)</f>
        <v>3</v>
      </c>
    </row>
    <row r="32" spans="1:34" x14ac:dyDescent="0.25">
      <c r="A32">
        <v>23385099</v>
      </c>
      <c r="B32" s="23" t="str">
        <f>IFERROR(VLOOKUP(FENIX_ANS_TABLA[[#This Row],[PEDIDO]],RESPONSABLE!A:B,2,0),"Pendiente por asignar responsable")</f>
        <v>A</v>
      </c>
      <c r="C32" t="s">
        <v>23</v>
      </c>
      <c r="D32" t="s">
        <v>24</v>
      </c>
      <c r="E32" t="s">
        <v>33</v>
      </c>
      <c r="F32" s="21">
        <v>45733.68309027778</v>
      </c>
      <c r="G32" t="s">
        <v>3808</v>
      </c>
      <c r="H32">
        <v>98463341</v>
      </c>
      <c r="I32" t="s">
        <v>3809</v>
      </c>
      <c r="J32" s="23" t="s">
        <v>31</v>
      </c>
      <c r="K32" s="23" t="s">
        <v>3810</v>
      </c>
      <c r="L32" t="s">
        <v>3811</v>
      </c>
      <c r="M32" t="s">
        <v>254</v>
      </c>
      <c r="N32" t="s">
        <v>3812</v>
      </c>
      <c r="O32" t="s">
        <v>255</v>
      </c>
      <c r="P32" t="s">
        <v>40</v>
      </c>
      <c r="Q32" t="s">
        <v>135</v>
      </c>
      <c r="R32" t="s">
        <v>252</v>
      </c>
      <c r="S32" t="s">
        <v>260</v>
      </c>
      <c r="T32">
        <v>12</v>
      </c>
      <c r="U32" t="s">
        <v>3813</v>
      </c>
      <c r="V32" t="s">
        <v>14640</v>
      </c>
      <c r="W32" t="s">
        <v>14640</v>
      </c>
      <c r="X32" t="s">
        <v>29</v>
      </c>
      <c r="Y32" t="s">
        <v>30</v>
      </c>
      <c r="Z32" t="s">
        <v>30</v>
      </c>
      <c r="AA32" t="s">
        <v>30</v>
      </c>
      <c r="AB32" t="s">
        <v>30</v>
      </c>
      <c r="AC32">
        <v>-75.825099059999999</v>
      </c>
      <c r="AD32">
        <v>6.8070361500000001</v>
      </c>
      <c r="AE32" t="s">
        <v>86</v>
      </c>
      <c r="AF32" t="s">
        <v>136</v>
      </c>
      <c r="AG32" t="s">
        <v>102</v>
      </c>
      <c r="AH32">
        <f>IFERROR(
    VLOOKUP(FENIX_ANS_TABLA[[#This Row],[ESTADO]],
        {"VENCIDO",1;"ALERTA_0 Días",2;"ALERTA",3;"A TIEMPO",4;"SIN FECHA",5},
    2,FALSE),
0)</f>
        <v>4</v>
      </c>
    </row>
    <row r="33" spans="1:34" x14ac:dyDescent="0.25">
      <c r="A33">
        <v>23387700</v>
      </c>
      <c r="B33" s="23" t="str">
        <f>IFERROR(VLOOKUP(FENIX_ANS_TABLA[[#This Row],[PEDIDO]],RESPONSABLE!A:B,2,0),"Pendiente por asignar responsable")</f>
        <v>B</v>
      </c>
      <c r="C33" t="s">
        <v>36</v>
      </c>
      <c r="D33" t="s">
        <v>24</v>
      </c>
      <c r="E33" t="s">
        <v>36</v>
      </c>
      <c r="F33" s="21">
        <v>45730.584999999999</v>
      </c>
      <c r="G33" t="s">
        <v>4053</v>
      </c>
      <c r="H33">
        <v>71680546</v>
      </c>
      <c r="I33" t="s">
        <v>4054</v>
      </c>
      <c r="J33" s="23" t="s">
        <v>31</v>
      </c>
      <c r="K33" s="23" t="s">
        <v>4055</v>
      </c>
      <c r="L33" t="s">
        <v>4056</v>
      </c>
      <c r="M33" t="s">
        <v>200</v>
      </c>
      <c r="N33" t="s">
        <v>4057</v>
      </c>
      <c r="O33" t="s">
        <v>201</v>
      </c>
      <c r="P33" t="s">
        <v>37</v>
      </c>
      <c r="Q33" t="s">
        <v>158</v>
      </c>
      <c r="R33" t="s">
        <v>252</v>
      </c>
      <c r="S33" t="s">
        <v>260</v>
      </c>
      <c r="T33">
        <v>10</v>
      </c>
      <c r="U33" t="s">
        <v>4058</v>
      </c>
      <c r="V33" t="s">
        <v>17532</v>
      </c>
      <c r="W33" t="s">
        <v>17533</v>
      </c>
      <c r="X33" t="s">
        <v>29</v>
      </c>
      <c r="Y33" t="s">
        <v>30</v>
      </c>
      <c r="Z33" t="s">
        <v>30</v>
      </c>
      <c r="AA33" t="s">
        <v>30</v>
      </c>
      <c r="AB33" t="s">
        <v>30</v>
      </c>
      <c r="AC33">
        <v>-75.490143329999995</v>
      </c>
      <c r="AD33">
        <v>6.0185516699999999</v>
      </c>
      <c r="AE33" t="s">
        <v>86</v>
      </c>
      <c r="AF33" t="s">
        <v>159</v>
      </c>
      <c r="AG33" t="s">
        <v>102</v>
      </c>
      <c r="AH33">
        <f>IFERROR(
    VLOOKUP(FENIX_ANS_TABLA[[#This Row],[ESTADO]],
        {"VENCIDO",1;"ALERTA_0 Días",2;"ALERTA",3;"A TIEMPO",4;"SIN FECHA",5},
    2,FALSE),
0)</f>
        <v>4</v>
      </c>
    </row>
    <row r="34" spans="1:34" x14ac:dyDescent="0.25">
      <c r="A34">
        <v>23388868</v>
      </c>
      <c r="B34" s="23" t="str">
        <f>IFERROR(VLOOKUP(FENIX_ANS_TABLA[[#This Row],[PEDIDO]],RESPONSABLE!A:B,2,0),"Pendiente por asignar responsable")</f>
        <v>C</v>
      </c>
      <c r="C34" t="s">
        <v>23</v>
      </c>
      <c r="D34" t="s">
        <v>65</v>
      </c>
      <c r="E34" t="s">
        <v>23</v>
      </c>
      <c r="F34" s="21">
        <v>45733.580729166657</v>
      </c>
      <c r="G34" t="s">
        <v>2173</v>
      </c>
      <c r="H34">
        <v>43182362</v>
      </c>
      <c r="I34" t="s">
        <v>2174</v>
      </c>
      <c r="J34" s="23" t="s">
        <v>2175</v>
      </c>
      <c r="K34" s="23" t="s">
        <v>2176</v>
      </c>
      <c r="L34" t="s">
        <v>2177</v>
      </c>
      <c r="M34" t="s">
        <v>165</v>
      </c>
      <c r="N34" t="s">
        <v>2178</v>
      </c>
      <c r="O34" t="s">
        <v>166</v>
      </c>
      <c r="P34" t="s">
        <v>87</v>
      </c>
      <c r="Q34" t="s">
        <v>158</v>
      </c>
      <c r="R34" t="s">
        <v>252</v>
      </c>
      <c r="S34" t="s">
        <v>260</v>
      </c>
      <c r="T34">
        <v>10</v>
      </c>
      <c r="U34" t="s">
        <v>2179</v>
      </c>
      <c r="V34" t="s">
        <v>17534</v>
      </c>
      <c r="W34" t="s">
        <v>17535</v>
      </c>
      <c r="X34" t="s">
        <v>43</v>
      </c>
      <c r="Y34" t="s">
        <v>30</v>
      </c>
      <c r="Z34" t="s">
        <v>30</v>
      </c>
      <c r="AA34" t="s">
        <v>30</v>
      </c>
      <c r="AB34" t="s">
        <v>30</v>
      </c>
      <c r="AC34">
        <v>-75.418017000000006</v>
      </c>
      <c r="AD34">
        <v>6.2536230000000002</v>
      </c>
      <c r="AE34" t="s">
        <v>86</v>
      </c>
      <c r="AF34" t="s">
        <v>159</v>
      </c>
      <c r="AG34" t="s">
        <v>103</v>
      </c>
      <c r="AH34">
        <f>IFERROR(
    VLOOKUP(FENIX_ANS_TABLA[[#This Row],[ESTADO]],
        {"VENCIDO",1;"ALERTA_0 Días",2;"ALERTA",3;"A TIEMPO",4;"SIN FECHA",5},
    2,FALSE),
0)</f>
        <v>3</v>
      </c>
    </row>
    <row r="35" spans="1:34" x14ac:dyDescent="0.25">
      <c r="A35">
        <v>23395685</v>
      </c>
      <c r="B35" s="23" t="str">
        <f>IFERROR(VLOOKUP(FENIX_ANS_TABLA[[#This Row],[PEDIDO]],RESPONSABLE!A:B,2,0),"Pendiente por asignar responsable")</f>
        <v>D</v>
      </c>
      <c r="C35" t="s">
        <v>23</v>
      </c>
      <c r="D35" t="s">
        <v>24</v>
      </c>
      <c r="E35" t="s">
        <v>23</v>
      </c>
      <c r="F35" s="21">
        <v>45741.366875</v>
      </c>
      <c r="G35" t="s">
        <v>14007</v>
      </c>
      <c r="H35">
        <v>397373</v>
      </c>
      <c r="I35" t="s">
        <v>14008</v>
      </c>
      <c r="J35" s="23" t="s">
        <v>31</v>
      </c>
      <c r="K35" s="23" t="s">
        <v>358</v>
      </c>
      <c r="L35" t="s">
        <v>14009</v>
      </c>
      <c r="M35" t="s">
        <v>169</v>
      </c>
      <c r="N35" t="s">
        <v>14010</v>
      </c>
      <c r="O35" t="s">
        <v>170</v>
      </c>
      <c r="P35" t="s">
        <v>27</v>
      </c>
      <c r="Q35" t="s">
        <v>158</v>
      </c>
      <c r="R35" t="s">
        <v>252</v>
      </c>
      <c r="S35" t="s">
        <v>260</v>
      </c>
      <c r="T35">
        <v>10</v>
      </c>
      <c r="U35" t="s">
        <v>14011</v>
      </c>
      <c r="V35" t="s">
        <v>10313</v>
      </c>
      <c r="W35" t="s">
        <v>10314</v>
      </c>
      <c r="X35" t="s">
        <v>29</v>
      </c>
      <c r="Y35" t="s">
        <v>30</v>
      </c>
      <c r="Z35" t="s">
        <v>30</v>
      </c>
      <c r="AA35" t="s">
        <v>30</v>
      </c>
      <c r="AB35" t="s">
        <v>30</v>
      </c>
      <c r="AC35">
        <v>-75.313640000000007</v>
      </c>
      <c r="AD35">
        <v>6.1352161000000001</v>
      </c>
      <c r="AE35" t="s">
        <v>86</v>
      </c>
      <c r="AF35" t="s">
        <v>159</v>
      </c>
      <c r="AG35" t="s">
        <v>102</v>
      </c>
      <c r="AH35">
        <f>IFERROR(
    VLOOKUP(FENIX_ANS_TABLA[[#This Row],[ESTADO]],
        {"VENCIDO",1;"ALERTA_0 Días",2;"ALERTA",3;"A TIEMPO",4;"SIN FECHA",5},
    2,FALSE),
0)</f>
        <v>4</v>
      </c>
    </row>
    <row r="36" spans="1:34" x14ac:dyDescent="0.25">
      <c r="A36">
        <v>23399730</v>
      </c>
      <c r="B36" s="23" t="str">
        <f>IFERROR(VLOOKUP(FENIX_ANS_TABLA[[#This Row],[PEDIDO]],RESPONSABLE!A:B,2,0),"Pendiente por asignar responsable")</f>
        <v>Pendiente por asignar responsable</v>
      </c>
      <c r="C36" t="s">
        <v>23</v>
      </c>
      <c r="D36" t="s">
        <v>24</v>
      </c>
      <c r="E36" t="s">
        <v>23</v>
      </c>
      <c r="F36" s="21">
        <v>45744.452430555553</v>
      </c>
      <c r="G36" t="s">
        <v>11658</v>
      </c>
      <c r="H36">
        <v>10004463</v>
      </c>
      <c r="I36" t="s">
        <v>11659</v>
      </c>
      <c r="J36" s="23" t="s">
        <v>11660</v>
      </c>
      <c r="K36" s="23" t="s">
        <v>7471</v>
      </c>
      <c r="L36" t="s">
        <v>11661</v>
      </c>
      <c r="M36" t="s">
        <v>25</v>
      </c>
      <c r="N36" t="s">
        <v>11662</v>
      </c>
      <c r="O36" t="s">
        <v>26</v>
      </c>
      <c r="P36" t="s">
        <v>27</v>
      </c>
      <c r="Q36" t="s">
        <v>32</v>
      </c>
      <c r="R36" t="s">
        <v>253</v>
      </c>
      <c r="S36" t="s">
        <v>260</v>
      </c>
      <c r="T36">
        <v>7</v>
      </c>
      <c r="U36" t="s">
        <v>11663</v>
      </c>
      <c r="V36" t="s">
        <v>14012</v>
      </c>
      <c r="W36" t="s">
        <v>10716</v>
      </c>
      <c r="X36" t="s">
        <v>29</v>
      </c>
      <c r="Y36" t="s">
        <v>30</v>
      </c>
      <c r="Z36" t="s">
        <v>30</v>
      </c>
      <c r="AA36" t="s">
        <v>30</v>
      </c>
      <c r="AB36" t="s">
        <v>30</v>
      </c>
      <c r="AC36">
        <v>-75.563816410000001</v>
      </c>
      <c r="AD36">
        <v>6.2568294</v>
      </c>
      <c r="AE36" t="s">
        <v>86</v>
      </c>
      <c r="AF36" t="s">
        <v>105</v>
      </c>
      <c r="AG36" t="s">
        <v>102</v>
      </c>
      <c r="AH36">
        <f>IFERROR(
    VLOOKUP(FENIX_ANS_TABLA[[#This Row],[ESTADO]],
        {"VENCIDO",1;"ALERTA_0 Días",2;"ALERTA",3;"A TIEMPO",4;"SIN FECHA",5},
    2,FALSE),
0)</f>
        <v>4</v>
      </c>
    </row>
    <row r="37" spans="1:34" x14ac:dyDescent="0.25">
      <c r="A37">
        <v>23400913</v>
      </c>
      <c r="B37" s="23" t="str">
        <f>IFERROR(VLOOKUP(FENIX_ANS_TABLA[[#This Row],[PEDIDO]],RESPONSABLE!A:B,2,0),"Pendiente por asignar responsable")</f>
        <v>Pendiente por asignar responsable</v>
      </c>
      <c r="C37" t="s">
        <v>23</v>
      </c>
      <c r="D37" t="s">
        <v>24</v>
      </c>
      <c r="E37" t="s">
        <v>23</v>
      </c>
      <c r="F37" s="21">
        <v>45745.441168981481</v>
      </c>
      <c r="G37" t="s">
        <v>11665</v>
      </c>
      <c r="H37">
        <v>70900761</v>
      </c>
      <c r="I37" t="s">
        <v>11666</v>
      </c>
      <c r="J37" s="23" t="s">
        <v>31</v>
      </c>
      <c r="K37" s="23" t="s">
        <v>11667</v>
      </c>
      <c r="L37" t="s">
        <v>11668</v>
      </c>
      <c r="M37" t="s">
        <v>38</v>
      </c>
      <c r="N37" t="s">
        <v>11669</v>
      </c>
      <c r="O37" t="s">
        <v>39</v>
      </c>
      <c r="P37" t="s">
        <v>27</v>
      </c>
      <c r="Q37" t="s">
        <v>32</v>
      </c>
      <c r="R37" t="s">
        <v>253</v>
      </c>
      <c r="S37" t="s">
        <v>260</v>
      </c>
      <c r="T37">
        <v>7</v>
      </c>
      <c r="U37" t="s">
        <v>11670</v>
      </c>
      <c r="V37" t="s">
        <v>14608</v>
      </c>
      <c r="W37" t="s">
        <v>14458</v>
      </c>
      <c r="X37" t="s">
        <v>29</v>
      </c>
      <c r="Y37" t="s">
        <v>11671</v>
      </c>
      <c r="Z37" t="s">
        <v>94</v>
      </c>
      <c r="AA37" t="s">
        <v>3480</v>
      </c>
      <c r="AB37" t="s">
        <v>11672</v>
      </c>
      <c r="AC37">
        <v>-75.610941999999994</v>
      </c>
      <c r="AD37">
        <v>6.1729500000000002</v>
      </c>
      <c r="AE37" t="s">
        <v>86</v>
      </c>
      <c r="AF37" t="s">
        <v>105</v>
      </c>
      <c r="AG37" t="s">
        <v>102</v>
      </c>
      <c r="AH37">
        <f>IFERROR(
    VLOOKUP(FENIX_ANS_TABLA[[#This Row],[ESTADO]],
        {"VENCIDO",1;"ALERTA_0 Días",2;"ALERTA",3;"A TIEMPO",4;"SIN FECHA",5},
    2,FALSE),
0)</f>
        <v>4</v>
      </c>
    </row>
    <row r="38" spans="1:34" x14ac:dyDescent="0.25">
      <c r="A38">
        <v>23407035</v>
      </c>
      <c r="B38" s="23" t="str">
        <f>IFERROR(VLOOKUP(FENIX_ANS_TABLA[[#This Row],[PEDIDO]],RESPONSABLE!A:B,2,0),"Pendiente por asignar responsable")</f>
        <v>Pendiente por asignar responsable</v>
      </c>
      <c r="C38" t="s">
        <v>23</v>
      </c>
      <c r="D38" t="s">
        <v>65</v>
      </c>
      <c r="E38" t="s">
        <v>23</v>
      </c>
      <c r="F38" s="21">
        <v>45751.66983796296</v>
      </c>
      <c r="G38" t="s">
        <v>11674</v>
      </c>
      <c r="H38">
        <v>78758052</v>
      </c>
      <c r="I38" t="s">
        <v>11675</v>
      </c>
      <c r="J38" s="23" t="s">
        <v>31</v>
      </c>
      <c r="K38" s="23" t="s">
        <v>11676</v>
      </c>
      <c r="L38" t="s">
        <v>11677</v>
      </c>
      <c r="M38" t="s">
        <v>38</v>
      </c>
      <c r="N38" t="s">
        <v>11678</v>
      </c>
      <c r="O38" t="s">
        <v>39</v>
      </c>
      <c r="P38" t="s">
        <v>87</v>
      </c>
      <c r="Q38" t="s">
        <v>28</v>
      </c>
      <c r="R38" t="s">
        <v>253</v>
      </c>
      <c r="S38" t="s">
        <v>260</v>
      </c>
      <c r="T38">
        <v>7</v>
      </c>
      <c r="U38" t="s">
        <v>11679</v>
      </c>
      <c r="V38" t="s">
        <v>14013</v>
      </c>
      <c r="W38" t="s">
        <v>10450</v>
      </c>
      <c r="X38" t="s">
        <v>29</v>
      </c>
      <c r="Y38" t="s">
        <v>30</v>
      </c>
      <c r="Z38" t="s">
        <v>30</v>
      </c>
      <c r="AA38" t="s">
        <v>30</v>
      </c>
      <c r="AB38" t="s">
        <v>30</v>
      </c>
      <c r="AC38">
        <v>-75.610698420000006</v>
      </c>
      <c r="AD38">
        <v>6.1804377600000002</v>
      </c>
      <c r="AE38" t="s">
        <v>86</v>
      </c>
      <c r="AF38" t="s">
        <v>105</v>
      </c>
      <c r="AG38" t="s">
        <v>103</v>
      </c>
      <c r="AH38">
        <f>IFERROR(
    VLOOKUP(FENIX_ANS_TABLA[[#This Row],[ESTADO]],
        {"VENCIDO",1;"ALERTA_0 Días",2;"ALERTA",3;"A TIEMPO",4;"SIN FECHA",5},
    2,FALSE),
0)</f>
        <v>4</v>
      </c>
    </row>
    <row r="39" spans="1:34" x14ac:dyDescent="0.25">
      <c r="A39">
        <v>23414368</v>
      </c>
      <c r="B39" s="23" t="str">
        <f>IFERROR(VLOOKUP(FENIX_ANS_TABLA[[#This Row],[PEDIDO]],RESPONSABLE!A:B,2,0),"Pendiente por asignar responsable")</f>
        <v>Pendiente por asignar responsable</v>
      </c>
      <c r="C39" t="s">
        <v>23</v>
      </c>
      <c r="D39" t="s">
        <v>65</v>
      </c>
      <c r="E39" t="s">
        <v>23</v>
      </c>
      <c r="F39" s="21">
        <v>45759.426689814813</v>
      </c>
      <c r="G39" t="s">
        <v>2181</v>
      </c>
      <c r="H39">
        <v>42779657</v>
      </c>
      <c r="I39" t="s">
        <v>2182</v>
      </c>
      <c r="J39" s="23" t="s">
        <v>2183</v>
      </c>
      <c r="K39" s="23" t="s">
        <v>2184</v>
      </c>
      <c r="L39" t="s">
        <v>2185</v>
      </c>
      <c r="M39" t="s">
        <v>167</v>
      </c>
      <c r="N39" t="s">
        <v>2186</v>
      </c>
      <c r="O39" t="s">
        <v>168</v>
      </c>
      <c r="P39" t="s">
        <v>87</v>
      </c>
      <c r="Q39" t="s">
        <v>158</v>
      </c>
      <c r="R39" t="s">
        <v>252</v>
      </c>
      <c r="S39" t="s">
        <v>260</v>
      </c>
      <c r="T39">
        <v>10</v>
      </c>
      <c r="U39" t="s">
        <v>2187</v>
      </c>
      <c r="V39" t="s">
        <v>17536</v>
      </c>
      <c r="W39" t="s">
        <v>17537</v>
      </c>
      <c r="X39" t="s">
        <v>43</v>
      </c>
      <c r="Y39" t="s">
        <v>30</v>
      </c>
      <c r="Z39" t="s">
        <v>30</v>
      </c>
      <c r="AA39" t="s">
        <v>30</v>
      </c>
      <c r="AB39" t="s">
        <v>30</v>
      </c>
      <c r="AC39">
        <v>-75.358565830000003</v>
      </c>
      <c r="AD39">
        <v>6.1354474400000001</v>
      </c>
      <c r="AE39" t="s">
        <v>86</v>
      </c>
      <c r="AF39" t="s">
        <v>159</v>
      </c>
      <c r="AG39" t="s">
        <v>103</v>
      </c>
      <c r="AH39">
        <f>IFERROR(
    VLOOKUP(FENIX_ANS_TABLA[[#This Row],[ESTADO]],
        {"VENCIDO",1;"ALERTA_0 Días",2;"ALERTA",3;"A TIEMPO",4;"SIN FECHA",5},
    2,FALSE),
0)</f>
        <v>3</v>
      </c>
    </row>
    <row r="40" spans="1:34" x14ac:dyDescent="0.25">
      <c r="A40">
        <v>23415813</v>
      </c>
      <c r="B40" s="23" t="str">
        <f>IFERROR(VLOOKUP(FENIX_ANS_TABLA[[#This Row],[PEDIDO]],RESPONSABLE!A:B,2,0),"Pendiente por asignar responsable")</f>
        <v>Pendiente por asignar responsable</v>
      </c>
      <c r="C40" t="s">
        <v>54</v>
      </c>
      <c r="D40" t="s">
        <v>24</v>
      </c>
      <c r="E40" t="s">
        <v>54</v>
      </c>
      <c r="F40" s="21">
        <v>46083.39398148148</v>
      </c>
      <c r="G40" t="s">
        <v>11681</v>
      </c>
      <c r="H40">
        <v>2774327</v>
      </c>
      <c r="I40" t="s">
        <v>11682</v>
      </c>
      <c r="J40" s="23" t="s">
        <v>11683</v>
      </c>
      <c r="K40" s="23" t="s">
        <v>11684</v>
      </c>
      <c r="L40" t="s">
        <v>11685</v>
      </c>
      <c r="M40" t="s">
        <v>42</v>
      </c>
      <c r="N40" t="s">
        <v>11686</v>
      </c>
      <c r="O40" t="s">
        <v>57</v>
      </c>
      <c r="P40" t="s">
        <v>55</v>
      </c>
      <c r="Q40" t="s">
        <v>56</v>
      </c>
      <c r="R40" t="s">
        <v>252</v>
      </c>
      <c r="S40" t="s">
        <v>260</v>
      </c>
      <c r="T40">
        <v>4</v>
      </c>
      <c r="U40" t="s">
        <v>11687</v>
      </c>
      <c r="V40" t="s">
        <v>17538</v>
      </c>
      <c r="W40" t="s">
        <v>17538</v>
      </c>
      <c r="X40" t="s">
        <v>43</v>
      </c>
      <c r="Y40" t="s">
        <v>30</v>
      </c>
      <c r="Z40" t="s">
        <v>30</v>
      </c>
      <c r="AA40" t="s">
        <v>30</v>
      </c>
      <c r="AB40" t="s">
        <v>30</v>
      </c>
      <c r="AC40">
        <v>-75.525217119999994</v>
      </c>
      <c r="AD40">
        <v>6.1952088400000003</v>
      </c>
      <c r="AE40" t="s">
        <v>86</v>
      </c>
      <c r="AF40" t="s">
        <v>105</v>
      </c>
      <c r="AG40" t="s">
        <v>103</v>
      </c>
      <c r="AH40">
        <f>IFERROR(
    VLOOKUP(FENIX_ANS_TABLA[[#This Row],[ESTADO]],
        {"VENCIDO",1;"ALERTA_0 Días",2;"ALERTA",3;"A TIEMPO",4;"SIN FECHA",5},
    2,FALSE),
0)</f>
        <v>3</v>
      </c>
    </row>
    <row r="41" spans="1:34" x14ac:dyDescent="0.25">
      <c r="A41">
        <v>23418068</v>
      </c>
      <c r="B41" s="23" t="str">
        <f>IFERROR(VLOOKUP(FENIX_ANS_TABLA[[#This Row],[PEDIDO]],RESPONSABLE!A:B,2,0),"Pendiente por asignar responsable")</f>
        <v>Pendiente por asignar responsable</v>
      </c>
      <c r="C41" t="s">
        <v>23</v>
      </c>
      <c r="D41" t="s">
        <v>24</v>
      </c>
      <c r="E41" t="s">
        <v>23</v>
      </c>
      <c r="F41" s="21">
        <v>45768.707071759258</v>
      </c>
      <c r="G41" t="s">
        <v>16665</v>
      </c>
      <c r="H41">
        <v>1037750373</v>
      </c>
      <c r="I41" t="s">
        <v>16666</v>
      </c>
      <c r="J41" s="23" t="s">
        <v>31</v>
      </c>
      <c r="K41" s="23" t="s">
        <v>16667</v>
      </c>
      <c r="L41" t="s">
        <v>16668</v>
      </c>
      <c r="M41" t="s">
        <v>48</v>
      </c>
      <c r="N41" t="s">
        <v>16669</v>
      </c>
      <c r="O41" t="s">
        <v>49</v>
      </c>
      <c r="P41" t="s">
        <v>27</v>
      </c>
      <c r="Q41" t="s">
        <v>32</v>
      </c>
      <c r="R41" t="s">
        <v>253</v>
      </c>
      <c r="S41" t="s">
        <v>260</v>
      </c>
      <c r="T41">
        <v>7</v>
      </c>
      <c r="U41" t="s">
        <v>16670</v>
      </c>
      <c r="V41" t="s">
        <v>17539</v>
      </c>
      <c r="W41" t="s">
        <v>17540</v>
      </c>
      <c r="X41" t="s">
        <v>29</v>
      </c>
      <c r="Y41" t="s">
        <v>16671</v>
      </c>
      <c r="Z41" t="s">
        <v>94</v>
      </c>
      <c r="AA41" t="s">
        <v>1809</v>
      </c>
      <c r="AB41" t="s">
        <v>16672</v>
      </c>
      <c r="AC41">
        <v>-75.639392860000001</v>
      </c>
      <c r="AD41">
        <v>6.1604727099999996</v>
      </c>
      <c r="AE41" t="s">
        <v>86</v>
      </c>
      <c r="AF41" t="s">
        <v>105</v>
      </c>
      <c r="AG41" t="s">
        <v>102</v>
      </c>
      <c r="AH41">
        <f>IFERROR(
    VLOOKUP(FENIX_ANS_TABLA[[#This Row],[ESTADO]],
        {"VENCIDO",1;"ALERTA_0 Días",2;"ALERTA",3;"A TIEMPO",4;"SIN FECHA",5},
    2,FALSE),
0)</f>
        <v>4</v>
      </c>
    </row>
    <row r="42" spans="1:34" x14ac:dyDescent="0.25">
      <c r="A42">
        <v>23419874</v>
      </c>
      <c r="B42" s="23" t="str">
        <f>IFERROR(VLOOKUP(FENIX_ANS_TABLA[[#This Row],[PEDIDO]],RESPONSABLE!A:B,2,0),"Pendiente por asignar responsable")</f>
        <v>Pendiente por asignar responsable</v>
      </c>
      <c r="C42" t="s">
        <v>23</v>
      </c>
      <c r="D42" t="s">
        <v>24</v>
      </c>
      <c r="E42" t="s">
        <v>33</v>
      </c>
      <c r="F42" s="21">
        <v>45770.407731481479</v>
      </c>
      <c r="G42" t="s">
        <v>11690</v>
      </c>
      <c r="H42">
        <v>71713983</v>
      </c>
      <c r="I42" t="s">
        <v>11691</v>
      </c>
      <c r="J42" s="23" t="s">
        <v>31</v>
      </c>
      <c r="K42" s="23" t="s">
        <v>11692</v>
      </c>
      <c r="L42" t="s">
        <v>11693</v>
      </c>
      <c r="M42" t="s">
        <v>25</v>
      </c>
      <c r="N42" t="s">
        <v>11694</v>
      </c>
      <c r="O42" t="s">
        <v>26</v>
      </c>
      <c r="P42" t="s">
        <v>34</v>
      </c>
      <c r="Q42" t="s">
        <v>35</v>
      </c>
      <c r="R42" t="s">
        <v>252</v>
      </c>
      <c r="S42" t="s">
        <v>260</v>
      </c>
      <c r="T42">
        <v>8</v>
      </c>
      <c r="U42" t="s">
        <v>11695</v>
      </c>
      <c r="V42" t="s">
        <v>6698</v>
      </c>
      <c r="W42" t="s">
        <v>10367</v>
      </c>
      <c r="X42" t="s">
        <v>29</v>
      </c>
      <c r="Y42" t="s">
        <v>30</v>
      </c>
      <c r="Z42" t="s">
        <v>30</v>
      </c>
      <c r="AA42" t="s">
        <v>30</v>
      </c>
      <c r="AB42" t="s">
        <v>30</v>
      </c>
      <c r="AC42">
        <v>-75.699232670000001</v>
      </c>
      <c r="AD42">
        <v>6.35709167</v>
      </c>
      <c r="AE42" t="s">
        <v>86</v>
      </c>
      <c r="AF42" t="s">
        <v>105</v>
      </c>
      <c r="AG42" t="s">
        <v>102</v>
      </c>
      <c r="AH42">
        <f>IFERROR(
    VLOOKUP(FENIX_ANS_TABLA[[#This Row],[ESTADO]],
        {"VENCIDO",1;"ALERTA_0 Días",2;"ALERTA",3;"A TIEMPO",4;"SIN FECHA",5},
    2,FALSE),
0)</f>
        <v>4</v>
      </c>
    </row>
    <row r="43" spans="1:34" x14ac:dyDescent="0.25">
      <c r="A43">
        <v>23421445</v>
      </c>
      <c r="B43" s="23" t="str">
        <f>IFERROR(VLOOKUP(FENIX_ANS_TABLA[[#This Row],[PEDIDO]],RESPONSABLE!A:B,2,0),"Pendiente por asignar responsable")</f>
        <v>Pendiente por asignar responsable</v>
      </c>
      <c r="C43" t="s">
        <v>23</v>
      </c>
      <c r="D43" t="s">
        <v>24</v>
      </c>
      <c r="E43" t="s">
        <v>23</v>
      </c>
      <c r="F43" s="21">
        <v>45771.523946759262</v>
      </c>
      <c r="G43" t="s">
        <v>5974</v>
      </c>
      <c r="H43">
        <v>1040042888</v>
      </c>
      <c r="I43" t="s">
        <v>5975</v>
      </c>
      <c r="J43" s="23" t="s">
        <v>31</v>
      </c>
      <c r="K43" s="23" t="s">
        <v>5186</v>
      </c>
      <c r="L43" t="s">
        <v>5976</v>
      </c>
      <c r="M43" t="s">
        <v>180</v>
      </c>
      <c r="N43" t="s">
        <v>5977</v>
      </c>
      <c r="O43" t="s">
        <v>181</v>
      </c>
      <c r="P43" t="s">
        <v>27</v>
      </c>
      <c r="Q43" t="s">
        <v>158</v>
      </c>
      <c r="R43" t="s">
        <v>252</v>
      </c>
      <c r="S43" t="s">
        <v>260</v>
      </c>
      <c r="T43">
        <v>10</v>
      </c>
      <c r="U43" t="s">
        <v>5978</v>
      </c>
      <c r="V43" t="s">
        <v>17541</v>
      </c>
      <c r="W43" t="s">
        <v>17541</v>
      </c>
      <c r="X43" t="s">
        <v>29</v>
      </c>
      <c r="Y43" t="s">
        <v>30</v>
      </c>
      <c r="Z43" t="s">
        <v>30</v>
      </c>
      <c r="AA43" t="s">
        <v>30</v>
      </c>
      <c r="AB43" t="s">
        <v>30</v>
      </c>
      <c r="AC43">
        <v>-75.379949999999994</v>
      </c>
      <c r="AD43">
        <v>6.0742099999999999</v>
      </c>
      <c r="AE43" t="s">
        <v>86</v>
      </c>
      <c r="AF43" t="s">
        <v>159</v>
      </c>
      <c r="AG43" t="s">
        <v>102</v>
      </c>
      <c r="AH43">
        <f>IFERROR(
    VLOOKUP(FENIX_ANS_TABLA[[#This Row],[ESTADO]],
        {"VENCIDO",1;"ALERTA_0 Días",2;"ALERTA",3;"A TIEMPO",4;"SIN FECHA",5},
    2,FALSE),
0)</f>
        <v>4</v>
      </c>
    </row>
    <row r="44" spans="1:34" x14ac:dyDescent="0.25">
      <c r="A44">
        <v>23422239</v>
      </c>
      <c r="B44" s="23" t="str">
        <f>IFERROR(VLOOKUP(FENIX_ANS_TABLA[[#This Row],[PEDIDO]],RESPONSABLE!A:B,2,0),"Pendiente por asignar responsable")</f>
        <v>Pendiente por asignar responsable</v>
      </c>
      <c r="C44" t="s">
        <v>23</v>
      </c>
      <c r="D44" t="s">
        <v>24</v>
      </c>
      <c r="E44" t="s">
        <v>23</v>
      </c>
      <c r="F44" s="21">
        <v>45772.371886574067</v>
      </c>
      <c r="G44" t="s">
        <v>15345</v>
      </c>
      <c r="H44">
        <v>1025880385</v>
      </c>
      <c r="I44" t="s">
        <v>15346</v>
      </c>
      <c r="J44" s="23" t="s">
        <v>31</v>
      </c>
      <c r="K44" s="23" t="s">
        <v>15347</v>
      </c>
      <c r="L44" t="s">
        <v>15348</v>
      </c>
      <c r="M44" t="s">
        <v>38</v>
      </c>
      <c r="N44" t="s">
        <v>15349</v>
      </c>
      <c r="O44" t="s">
        <v>39</v>
      </c>
      <c r="P44" t="s">
        <v>27</v>
      </c>
      <c r="Q44" t="s">
        <v>32</v>
      </c>
      <c r="R44" t="s">
        <v>253</v>
      </c>
      <c r="S44" t="s">
        <v>260</v>
      </c>
      <c r="T44">
        <v>7</v>
      </c>
      <c r="U44" t="s">
        <v>15350</v>
      </c>
      <c r="V44" t="s">
        <v>14438</v>
      </c>
      <c r="W44" t="s">
        <v>17542</v>
      </c>
      <c r="X44" t="s">
        <v>29</v>
      </c>
      <c r="Y44" t="s">
        <v>30</v>
      </c>
      <c r="Z44" t="s">
        <v>30</v>
      </c>
      <c r="AA44" t="s">
        <v>30</v>
      </c>
      <c r="AB44" t="s">
        <v>30</v>
      </c>
      <c r="AC44">
        <v>-75.603533389999996</v>
      </c>
      <c r="AD44">
        <v>6.1684452900000002</v>
      </c>
      <c r="AE44" t="s">
        <v>86</v>
      </c>
      <c r="AF44" t="s">
        <v>105</v>
      </c>
      <c r="AG44" t="s">
        <v>102</v>
      </c>
      <c r="AH44">
        <f>IFERROR(
    VLOOKUP(FENIX_ANS_TABLA[[#This Row],[ESTADO]],
        {"VENCIDO",1;"ALERTA_0 Días",2;"ALERTA",3;"A TIEMPO",4;"SIN FECHA",5},
    2,FALSE),
0)</f>
        <v>4</v>
      </c>
    </row>
    <row r="45" spans="1:34" x14ac:dyDescent="0.25">
      <c r="A45">
        <v>23423791</v>
      </c>
      <c r="B45" s="23" t="str">
        <f>IFERROR(VLOOKUP(FENIX_ANS_TABLA[[#This Row],[PEDIDO]],RESPONSABLE!A:B,2,0),"Pendiente por asignar responsable")</f>
        <v>Pendiente por asignar responsable</v>
      </c>
      <c r="C45" t="s">
        <v>44</v>
      </c>
      <c r="D45" t="s">
        <v>67</v>
      </c>
      <c r="E45" t="s">
        <v>44</v>
      </c>
      <c r="F45" s="21">
        <v>45775.375081018523</v>
      </c>
      <c r="G45" t="s">
        <v>1324</v>
      </c>
      <c r="H45">
        <v>42981841</v>
      </c>
      <c r="I45" t="s">
        <v>1325</v>
      </c>
      <c r="J45" s="23" t="s">
        <v>1326</v>
      </c>
      <c r="K45" s="23" t="s">
        <v>1327</v>
      </c>
      <c r="L45" t="s">
        <v>1328</v>
      </c>
      <c r="M45" t="s">
        <v>25</v>
      </c>
      <c r="N45" t="s">
        <v>1329</v>
      </c>
      <c r="O45" t="s">
        <v>26</v>
      </c>
      <c r="P45" t="s">
        <v>68</v>
      </c>
      <c r="Q45" t="s">
        <v>46</v>
      </c>
      <c r="R45" t="s">
        <v>253</v>
      </c>
      <c r="S45" t="s">
        <v>260</v>
      </c>
      <c r="T45">
        <v>11</v>
      </c>
      <c r="U45" t="s">
        <v>1330</v>
      </c>
      <c r="V45" t="s">
        <v>17543</v>
      </c>
      <c r="W45" t="s">
        <v>17544</v>
      </c>
      <c r="X45" t="s">
        <v>43</v>
      </c>
      <c r="Y45" t="s">
        <v>30</v>
      </c>
      <c r="Z45" t="s">
        <v>30</v>
      </c>
      <c r="AA45" t="s">
        <v>30</v>
      </c>
      <c r="AB45" t="s">
        <v>30</v>
      </c>
      <c r="AC45">
        <v>-75.625440470000001</v>
      </c>
      <c r="AD45">
        <v>6.2501782300000004</v>
      </c>
      <c r="AE45" t="s">
        <v>86</v>
      </c>
      <c r="AF45" t="s">
        <v>105</v>
      </c>
      <c r="AG45" t="s">
        <v>102</v>
      </c>
      <c r="AH45">
        <f>IFERROR(
    VLOOKUP(FENIX_ANS_TABLA[[#This Row],[ESTADO]],
        {"VENCIDO",1;"ALERTA_0 Días",2;"ALERTA",3;"A TIEMPO",4;"SIN FECHA",5},
    2,FALSE),
0)</f>
        <v>3</v>
      </c>
    </row>
    <row r="46" spans="1:34" x14ac:dyDescent="0.25">
      <c r="A46">
        <v>23425075</v>
      </c>
      <c r="B46" s="23" t="str">
        <f>IFERROR(VLOOKUP(FENIX_ANS_TABLA[[#This Row],[PEDIDO]],RESPONSABLE!A:B,2,0),"Pendiente por asignar responsable")</f>
        <v>Pendiente por asignar responsable</v>
      </c>
      <c r="C46" t="s">
        <v>23</v>
      </c>
      <c r="D46" t="s">
        <v>24</v>
      </c>
      <c r="E46" t="s">
        <v>23</v>
      </c>
      <c r="F46" s="21">
        <v>45776.369479166657</v>
      </c>
      <c r="G46" t="s">
        <v>9323</v>
      </c>
      <c r="H46">
        <v>1039884118</v>
      </c>
      <c r="I46" t="s">
        <v>9324</v>
      </c>
      <c r="J46" s="23" t="s">
        <v>31</v>
      </c>
      <c r="K46" s="23" t="s">
        <v>9325</v>
      </c>
      <c r="L46" t="s">
        <v>9326</v>
      </c>
      <c r="M46" t="s">
        <v>149</v>
      </c>
      <c r="N46" t="s">
        <v>9327</v>
      </c>
      <c r="O46" t="s">
        <v>150</v>
      </c>
      <c r="P46" t="s">
        <v>27</v>
      </c>
      <c r="Q46" t="s">
        <v>135</v>
      </c>
      <c r="R46" t="s">
        <v>253</v>
      </c>
      <c r="S46" t="s">
        <v>260</v>
      </c>
      <c r="T46">
        <v>7</v>
      </c>
      <c r="U46" t="s">
        <v>9328</v>
      </c>
      <c r="V46" t="s">
        <v>17545</v>
      </c>
      <c r="W46" t="s">
        <v>17545</v>
      </c>
      <c r="X46" t="s">
        <v>29</v>
      </c>
      <c r="Y46" t="s">
        <v>30</v>
      </c>
      <c r="Z46" t="s">
        <v>30</v>
      </c>
      <c r="AA46" t="s">
        <v>30</v>
      </c>
      <c r="AB46" t="s">
        <v>30</v>
      </c>
      <c r="AC46">
        <v>-75.783817630000001</v>
      </c>
      <c r="AD46">
        <v>6.2934162799999998</v>
      </c>
      <c r="AE46" t="s">
        <v>86</v>
      </c>
      <c r="AF46" t="s">
        <v>136</v>
      </c>
      <c r="AG46" t="s">
        <v>102</v>
      </c>
      <c r="AH46">
        <f>IFERROR(
    VLOOKUP(FENIX_ANS_TABLA[[#This Row],[ESTADO]],
        {"VENCIDO",1;"ALERTA_0 Días",2;"ALERTA",3;"A TIEMPO",4;"SIN FECHA",5},
    2,FALSE),
0)</f>
        <v>4</v>
      </c>
    </row>
    <row r="47" spans="1:34" x14ac:dyDescent="0.25">
      <c r="A47">
        <v>23425582</v>
      </c>
      <c r="B47" s="23" t="str">
        <f>IFERROR(VLOOKUP(FENIX_ANS_TABLA[[#This Row],[PEDIDO]],RESPONSABLE!A:B,2,0),"Pendiente por asignar responsable")</f>
        <v>Pendiente por asignar responsable</v>
      </c>
      <c r="C47" t="s">
        <v>23</v>
      </c>
      <c r="D47" t="s">
        <v>24</v>
      </c>
      <c r="E47" t="s">
        <v>23</v>
      </c>
      <c r="F47" s="21">
        <v>45776.657488425917</v>
      </c>
      <c r="G47" t="s">
        <v>9331</v>
      </c>
      <c r="H47">
        <v>32321822</v>
      </c>
      <c r="I47" t="s">
        <v>9332</v>
      </c>
      <c r="J47" s="23" t="s">
        <v>9333</v>
      </c>
      <c r="K47" s="23" t="s">
        <v>9334</v>
      </c>
      <c r="L47" t="s">
        <v>9335</v>
      </c>
      <c r="M47" t="s">
        <v>149</v>
      </c>
      <c r="N47" t="s">
        <v>9336</v>
      </c>
      <c r="O47" t="s">
        <v>150</v>
      </c>
      <c r="P47" t="s">
        <v>27</v>
      </c>
      <c r="Q47" t="s">
        <v>135</v>
      </c>
      <c r="R47" t="s">
        <v>253</v>
      </c>
      <c r="S47" t="s">
        <v>260</v>
      </c>
      <c r="T47">
        <v>7</v>
      </c>
      <c r="U47" t="s">
        <v>9337</v>
      </c>
      <c r="V47" t="s">
        <v>17546</v>
      </c>
      <c r="W47" t="s">
        <v>17546</v>
      </c>
      <c r="X47" t="s">
        <v>29</v>
      </c>
      <c r="Y47" t="s">
        <v>30</v>
      </c>
      <c r="Z47" t="s">
        <v>30</v>
      </c>
      <c r="AA47" t="s">
        <v>30</v>
      </c>
      <c r="AB47" t="s">
        <v>30</v>
      </c>
      <c r="AC47">
        <v>-75.783817630000001</v>
      </c>
      <c r="AD47">
        <v>6.2934162799999998</v>
      </c>
      <c r="AE47" t="s">
        <v>86</v>
      </c>
      <c r="AF47" t="s">
        <v>136</v>
      </c>
      <c r="AG47" t="s">
        <v>102</v>
      </c>
      <c r="AH47">
        <f>IFERROR(
    VLOOKUP(FENIX_ANS_TABLA[[#This Row],[ESTADO]],
        {"VENCIDO",1;"ALERTA_0 Días",2;"ALERTA",3;"A TIEMPO",4;"SIN FECHA",5},
    2,FALSE),
0)</f>
        <v>4</v>
      </c>
    </row>
    <row r="48" spans="1:34" x14ac:dyDescent="0.25">
      <c r="A48">
        <v>23432946</v>
      </c>
      <c r="B48" s="23" t="str">
        <f>IFERROR(VLOOKUP(FENIX_ANS_TABLA[[#This Row],[PEDIDO]],RESPONSABLE!A:B,2,0),"Pendiente por asignar responsable")</f>
        <v>Pendiente por asignar responsable</v>
      </c>
      <c r="C48" t="s">
        <v>23</v>
      </c>
      <c r="D48" t="s">
        <v>24</v>
      </c>
      <c r="E48" t="s">
        <v>23</v>
      </c>
      <c r="F48" s="21">
        <v>45785.362800925926</v>
      </c>
      <c r="G48" t="s">
        <v>14020</v>
      </c>
      <c r="H48">
        <v>1000311763</v>
      </c>
      <c r="I48" t="s">
        <v>14021</v>
      </c>
      <c r="J48" s="23" t="s">
        <v>31</v>
      </c>
      <c r="K48" s="23" t="s">
        <v>14022</v>
      </c>
      <c r="L48" t="s">
        <v>14023</v>
      </c>
      <c r="M48" t="s">
        <v>165</v>
      </c>
      <c r="N48" t="s">
        <v>14024</v>
      </c>
      <c r="O48" t="s">
        <v>166</v>
      </c>
      <c r="P48" t="s">
        <v>27</v>
      </c>
      <c r="Q48" t="s">
        <v>158</v>
      </c>
      <c r="R48" t="s">
        <v>252</v>
      </c>
      <c r="S48" t="s">
        <v>260</v>
      </c>
      <c r="T48">
        <v>10</v>
      </c>
      <c r="U48" t="s">
        <v>14025</v>
      </c>
      <c r="V48" t="s">
        <v>8130</v>
      </c>
      <c r="W48" t="s">
        <v>17547</v>
      </c>
      <c r="X48" t="s">
        <v>29</v>
      </c>
      <c r="Y48" t="s">
        <v>30</v>
      </c>
      <c r="Z48" t="s">
        <v>30</v>
      </c>
      <c r="AA48" t="s">
        <v>30</v>
      </c>
      <c r="AB48" t="s">
        <v>30</v>
      </c>
      <c r="AC48">
        <v>-75.403345000000002</v>
      </c>
      <c r="AD48">
        <v>6.2410500100000004</v>
      </c>
      <c r="AE48" t="s">
        <v>86</v>
      </c>
      <c r="AF48" t="s">
        <v>159</v>
      </c>
      <c r="AG48" t="s">
        <v>102</v>
      </c>
      <c r="AH48">
        <f>IFERROR(
    VLOOKUP(FENIX_ANS_TABLA[[#This Row],[ESTADO]],
        {"VENCIDO",1;"ALERTA_0 Días",2;"ALERTA",3;"A TIEMPO",4;"SIN FECHA",5},
    2,FALSE),
0)</f>
        <v>4</v>
      </c>
    </row>
    <row r="49" spans="1:34" x14ac:dyDescent="0.25">
      <c r="A49">
        <v>23437326</v>
      </c>
      <c r="B49" s="23" t="str">
        <f>IFERROR(VLOOKUP(FENIX_ANS_TABLA[[#This Row],[PEDIDO]],RESPONSABLE!A:B,2,0),"Pendiente por asignar responsable")</f>
        <v>Pendiente por asignar responsable</v>
      </c>
      <c r="C49" t="s">
        <v>23</v>
      </c>
      <c r="D49" t="s">
        <v>24</v>
      </c>
      <c r="E49" t="s">
        <v>23</v>
      </c>
      <c r="F49" s="21">
        <v>45790.653229166674</v>
      </c>
      <c r="G49" t="s">
        <v>5216</v>
      </c>
      <c r="H49">
        <v>32499010</v>
      </c>
      <c r="I49" t="s">
        <v>5217</v>
      </c>
      <c r="J49" s="23" t="s">
        <v>31</v>
      </c>
      <c r="K49" s="23" t="s">
        <v>5218</v>
      </c>
      <c r="L49" t="s">
        <v>5219</v>
      </c>
      <c r="M49" t="s">
        <v>230</v>
      </c>
      <c r="N49" t="s">
        <v>5220</v>
      </c>
      <c r="O49" t="s">
        <v>231</v>
      </c>
      <c r="P49" t="s">
        <v>27</v>
      </c>
      <c r="Q49" t="s">
        <v>214</v>
      </c>
      <c r="R49" t="s">
        <v>252</v>
      </c>
      <c r="S49" t="s">
        <v>260</v>
      </c>
      <c r="T49">
        <v>10</v>
      </c>
      <c r="U49" t="s">
        <v>5221</v>
      </c>
      <c r="V49" t="s">
        <v>17548</v>
      </c>
      <c r="W49" t="s">
        <v>17549</v>
      </c>
      <c r="X49" t="s">
        <v>29</v>
      </c>
      <c r="Y49" t="s">
        <v>30</v>
      </c>
      <c r="Z49" t="s">
        <v>30</v>
      </c>
      <c r="AA49" t="s">
        <v>30</v>
      </c>
      <c r="AB49" t="s">
        <v>30</v>
      </c>
      <c r="AC49">
        <v>-74.795309000000003</v>
      </c>
      <c r="AD49">
        <v>6.7637039999999997</v>
      </c>
      <c r="AE49" t="s">
        <v>86</v>
      </c>
      <c r="AF49" t="s">
        <v>215</v>
      </c>
      <c r="AG49" t="s">
        <v>102</v>
      </c>
      <c r="AH49">
        <f>IFERROR(
    VLOOKUP(FENIX_ANS_TABLA[[#This Row],[ESTADO]],
        {"VENCIDO",1;"ALERTA_0 Días",2;"ALERTA",3;"A TIEMPO",4;"SIN FECHA",5},
    2,FALSE),
0)</f>
        <v>4</v>
      </c>
    </row>
    <row r="50" spans="1:34" x14ac:dyDescent="0.25">
      <c r="A50">
        <v>23438951</v>
      </c>
      <c r="B50" s="23" t="str">
        <f>IFERROR(VLOOKUP(FENIX_ANS_TABLA[[#This Row],[PEDIDO]],RESPONSABLE!A:B,2,0),"Pendiente por asignar responsable")</f>
        <v>Pendiente por asignar responsable</v>
      </c>
      <c r="C50" t="s">
        <v>23</v>
      </c>
      <c r="D50" t="s">
        <v>24</v>
      </c>
      <c r="E50" t="s">
        <v>23</v>
      </c>
      <c r="F50" s="21">
        <v>45792.442696759259</v>
      </c>
      <c r="G50" t="s">
        <v>10316</v>
      </c>
      <c r="H50">
        <v>800093117</v>
      </c>
      <c r="I50" t="s">
        <v>1947</v>
      </c>
      <c r="J50" s="23" t="s">
        <v>657</v>
      </c>
      <c r="K50" s="23" t="s">
        <v>10317</v>
      </c>
      <c r="L50" t="s">
        <v>10318</v>
      </c>
      <c r="M50" t="s">
        <v>167</v>
      </c>
      <c r="N50" t="s">
        <v>10319</v>
      </c>
      <c r="O50" t="s">
        <v>168</v>
      </c>
      <c r="P50" t="s">
        <v>27</v>
      </c>
      <c r="Q50" t="s">
        <v>158</v>
      </c>
      <c r="R50" t="s">
        <v>253</v>
      </c>
      <c r="S50" t="s">
        <v>260</v>
      </c>
      <c r="T50">
        <v>7</v>
      </c>
      <c r="U50" t="s">
        <v>10320</v>
      </c>
      <c r="V50" t="s">
        <v>17550</v>
      </c>
      <c r="W50" t="s">
        <v>17551</v>
      </c>
      <c r="X50" t="s">
        <v>43</v>
      </c>
      <c r="Y50" t="s">
        <v>30</v>
      </c>
      <c r="Z50" t="s">
        <v>30</v>
      </c>
      <c r="AA50" t="s">
        <v>30</v>
      </c>
      <c r="AB50" t="s">
        <v>30</v>
      </c>
      <c r="AC50">
        <v>-75.386629999999997</v>
      </c>
      <c r="AD50">
        <v>6.1271500000000003</v>
      </c>
      <c r="AE50" t="s">
        <v>86</v>
      </c>
      <c r="AF50" t="s">
        <v>159</v>
      </c>
      <c r="AG50" t="s">
        <v>102</v>
      </c>
      <c r="AH50">
        <f>IFERROR(
    VLOOKUP(FENIX_ANS_TABLA[[#This Row],[ESTADO]],
        {"VENCIDO",1;"ALERTA_0 Días",2;"ALERTA",3;"A TIEMPO",4;"SIN FECHA",5},
    2,FALSE),
0)</f>
        <v>3</v>
      </c>
    </row>
    <row r="51" spans="1:34" x14ac:dyDescent="0.25">
      <c r="A51">
        <v>23443648</v>
      </c>
      <c r="B51" s="23" t="str">
        <f>IFERROR(VLOOKUP(FENIX_ANS_TABLA[[#This Row],[PEDIDO]],RESPONSABLE!A:B,2,0),"Pendiente por asignar responsable")</f>
        <v>Pendiente por asignar responsable</v>
      </c>
      <c r="C51" t="s">
        <v>58</v>
      </c>
      <c r="D51" t="s">
        <v>24</v>
      </c>
      <c r="E51" t="s">
        <v>59</v>
      </c>
      <c r="F51" s="21">
        <v>45797.681377314817</v>
      </c>
      <c r="G51" t="s">
        <v>610</v>
      </c>
      <c r="H51">
        <v>71080591</v>
      </c>
      <c r="I51" t="s">
        <v>611</v>
      </c>
      <c r="J51" s="23" t="s">
        <v>31</v>
      </c>
      <c r="K51" s="23" t="s">
        <v>612</v>
      </c>
      <c r="L51" t="s">
        <v>613</v>
      </c>
      <c r="M51" t="s">
        <v>234</v>
      </c>
      <c r="N51" t="s">
        <v>614</v>
      </c>
      <c r="O51" t="s">
        <v>235</v>
      </c>
      <c r="P51" t="s">
        <v>60</v>
      </c>
      <c r="Q51" t="s">
        <v>236</v>
      </c>
      <c r="R51" t="s">
        <v>252</v>
      </c>
      <c r="S51" t="s">
        <v>260</v>
      </c>
      <c r="T51">
        <v>14</v>
      </c>
      <c r="U51" t="s">
        <v>615</v>
      </c>
      <c r="V51" t="s">
        <v>17552</v>
      </c>
      <c r="W51" t="s">
        <v>17553</v>
      </c>
      <c r="X51" t="s">
        <v>43</v>
      </c>
      <c r="Y51" t="s">
        <v>30</v>
      </c>
      <c r="Z51" t="s">
        <v>30</v>
      </c>
      <c r="AA51" t="s">
        <v>30</v>
      </c>
      <c r="AB51" t="s">
        <v>30</v>
      </c>
      <c r="AC51">
        <v>-74.409460999999993</v>
      </c>
      <c r="AD51">
        <v>6.9392110000000002</v>
      </c>
      <c r="AE51" t="s">
        <v>86</v>
      </c>
      <c r="AF51" t="s">
        <v>215</v>
      </c>
      <c r="AG51" t="s">
        <v>102</v>
      </c>
      <c r="AH51">
        <f>IFERROR(
    VLOOKUP(FENIX_ANS_TABLA[[#This Row],[ESTADO]],
        {"VENCIDO",1;"ALERTA_0 Días",2;"ALERTA",3;"A TIEMPO",4;"SIN FECHA",5},
    2,FALSE),
0)</f>
        <v>3</v>
      </c>
    </row>
    <row r="52" spans="1:34" x14ac:dyDescent="0.25">
      <c r="A52">
        <v>23444493</v>
      </c>
      <c r="B52" s="23" t="str">
        <f>IFERROR(VLOOKUP(FENIX_ANS_TABLA[[#This Row],[PEDIDO]],RESPONSABLE!A:B,2,0),"Pendiente por asignar responsable")</f>
        <v>Pendiente por asignar responsable</v>
      </c>
      <c r="C52" t="s">
        <v>23</v>
      </c>
      <c r="D52" t="s">
        <v>24</v>
      </c>
      <c r="E52" t="s">
        <v>23</v>
      </c>
      <c r="F52" s="21">
        <v>45798.548472222217</v>
      </c>
      <c r="G52" t="s">
        <v>11698</v>
      </c>
      <c r="H52">
        <v>1037646493</v>
      </c>
      <c r="I52" t="s">
        <v>11699</v>
      </c>
      <c r="J52" s="23" t="s">
        <v>31</v>
      </c>
      <c r="K52" s="23" t="s">
        <v>11700</v>
      </c>
      <c r="L52" t="s">
        <v>11701</v>
      </c>
      <c r="M52" t="s">
        <v>42</v>
      </c>
      <c r="N52" t="s">
        <v>11702</v>
      </c>
      <c r="O52" t="s">
        <v>57</v>
      </c>
      <c r="P52" t="s">
        <v>27</v>
      </c>
      <c r="Q52" t="s">
        <v>32</v>
      </c>
      <c r="R52" t="s">
        <v>253</v>
      </c>
      <c r="S52" t="s">
        <v>260</v>
      </c>
      <c r="T52">
        <v>7</v>
      </c>
      <c r="U52" t="s">
        <v>11703</v>
      </c>
      <c r="V52" t="s">
        <v>14029</v>
      </c>
      <c r="W52" t="s">
        <v>14028</v>
      </c>
      <c r="X52" t="s">
        <v>29</v>
      </c>
      <c r="Y52" t="s">
        <v>30</v>
      </c>
      <c r="Z52" t="s">
        <v>30</v>
      </c>
      <c r="AA52" t="s">
        <v>30</v>
      </c>
      <c r="AB52" t="s">
        <v>30</v>
      </c>
      <c r="AC52">
        <v>-75.583569999999995</v>
      </c>
      <c r="AD52">
        <v>6.1639119999999998</v>
      </c>
      <c r="AE52" t="s">
        <v>86</v>
      </c>
      <c r="AF52" t="s">
        <v>105</v>
      </c>
      <c r="AG52" t="s">
        <v>102</v>
      </c>
      <c r="AH52">
        <f>IFERROR(
    VLOOKUP(FENIX_ANS_TABLA[[#This Row],[ESTADO]],
        {"VENCIDO",1;"ALERTA_0 Días",2;"ALERTA",3;"A TIEMPO",4;"SIN FECHA",5},
    2,FALSE),
0)</f>
        <v>4</v>
      </c>
    </row>
    <row r="53" spans="1:34" x14ac:dyDescent="0.25">
      <c r="A53">
        <v>23447825</v>
      </c>
      <c r="B53" s="23" t="str">
        <f>IFERROR(VLOOKUP(FENIX_ANS_TABLA[[#This Row],[PEDIDO]],RESPONSABLE!A:B,2,0),"Pendiente por asignar responsable")</f>
        <v>Pendiente por asignar responsable</v>
      </c>
      <c r="C53" t="s">
        <v>23</v>
      </c>
      <c r="D53" t="s">
        <v>24</v>
      </c>
      <c r="E53" t="s">
        <v>23</v>
      </c>
      <c r="F53" s="21">
        <v>45803.416145833333</v>
      </c>
      <c r="G53" t="s">
        <v>5223</v>
      </c>
      <c r="H53">
        <v>8085149</v>
      </c>
      <c r="I53" t="s">
        <v>5224</v>
      </c>
      <c r="J53" s="23" t="s">
        <v>31</v>
      </c>
      <c r="K53" s="23" t="s">
        <v>5225</v>
      </c>
      <c r="L53" t="s">
        <v>5226</v>
      </c>
      <c r="M53" t="s">
        <v>141</v>
      </c>
      <c r="N53" t="s">
        <v>5227</v>
      </c>
      <c r="O53" t="s">
        <v>142</v>
      </c>
      <c r="P53" t="s">
        <v>27</v>
      </c>
      <c r="Q53" t="s">
        <v>135</v>
      </c>
      <c r="R53" t="s">
        <v>253</v>
      </c>
      <c r="S53" t="s">
        <v>260</v>
      </c>
      <c r="T53">
        <v>7</v>
      </c>
      <c r="U53" t="s">
        <v>5228</v>
      </c>
      <c r="V53" t="s">
        <v>17554</v>
      </c>
      <c r="W53" t="s">
        <v>17555</v>
      </c>
      <c r="X53" t="s">
        <v>29</v>
      </c>
      <c r="Y53" t="s">
        <v>30</v>
      </c>
      <c r="Z53" t="s">
        <v>30</v>
      </c>
      <c r="AA53" t="s">
        <v>30</v>
      </c>
      <c r="AB53" t="s">
        <v>30</v>
      </c>
      <c r="AC53">
        <v>-76.131450090000001</v>
      </c>
      <c r="AD53">
        <v>6.7684573099999996</v>
      </c>
      <c r="AE53" t="s">
        <v>86</v>
      </c>
      <c r="AF53" t="s">
        <v>136</v>
      </c>
      <c r="AG53" t="s">
        <v>102</v>
      </c>
      <c r="AH53">
        <f>IFERROR(
    VLOOKUP(FENIX_ANS_TABLA[[#This Row],[ESTADO]],
        {"VENCIDO",1;"ALERTA_0 Días",2;"ALERTA",3;"A TIEMPO",4;"SIN FECHA",5},
    2,FALSE),
0)</f>
        <v>4</v>
      </c>
    </row>
    <row r="54" spans="1:34" x14ac:dyDescent="0.25">
      <c r="A54">
        <v>23450519</v>
      </c>
      <c r="B54" s="23" t="str">
        <f>IFERROR(VLOOKUP(FENIX_ANS_TABLA[[#This Row],[PEDIDO]],RESPONSABLE!A:B,2,0),"Pendiente por asignar responsable")</f>
        <v>Pendiente por asignar responsable</v>
      </c>
      <c r="C54" t="s">
        <v>36</v>
      </c>
      <c r="D54" t="s">
        <v>24</v>
      </c>
      <c r="E54" t="s">
        <v>36</v>
      </c>
      <c r="F54" s="21">
        <v>45805.580833333333</v>
      </c>
      <c r="G54" t="s">
        <v>16674</v>
      </c>
      <c r="H54">
        <v>42891263</v>
      </c>
      <c r="I54" t="s">
        <v>16675</v>
      </c>
      <c r="J54" s="23" t="s">
        <v>31</v>
      </c>
      <c r="K54" s="23" t="s">
        <v>16676</v>
      </c>
      <c r="L54" t="s">
        <v>16677</v>
      </c>
      <c r="M54" t="s">
        <v>25</v>
      </c>
      <c r="N54" t="s">
        <v>16678</v>
      </c>
      <c r="O54" t="s">
        <v>26</v>
      </c>
      <c r="P54" t="s">
        <v>37</v>
      </c>
      <c r="Q54" t="s">
        <v>28</v>
      </c>
      <c r="R54" t="s">
        <v>253</v>
      </c>
      <c r="S54" t="s">
        <v>260</v>
      </c>
      <c r="T54">
        <v>7</v>
      </c>
      <c r="U54" t="s">
        <v>16679</v>
      </c>
      <c r="V54" t="s">
        <v>14887</v>
      </c>
      <c r="W54" t="s">
        <v>6637</v>
      </c>
      <c r="X54" t="s">
        <v>29</v>
      </c>
      <c r="Y54" t="s">
        <v>30</v>
      </c>
      <c r="Z54" t="s">
        <v>30</v>
      </c>
      <c r="AA54" t="s">
        <v>30</v>
      </c>
      <c r="AB54" t="s">
        <v>30</v>
      </c>
      <c r="AC54">
        <v>-75.58494116</v>
      </c>
      <c r="AD54">
        <v>6.2564985599999998</v>
      </c>
      <c r="AE54" t="s">
        <v>86</v>
      </c>
      <c r="AF54" t="s">
        <v>105</v>
      </c>
      <c r="AG54" t="s">
        <v>102</v>
      </c>
      <c r="AH54">
        <f>IFERROR(
    VLOOKUP(FENIX_ANS_TABLA[[#This Row],[ESTADO]],
        {"VENCIDO",1;"ALERTA_0 Días",2;"ALERTA",3;"A TIEMPO",4;"SIN FECHA",5},
    2,FALSE),
0)</f>
        <v>4</v>
      </c>
    </row>
    <row r="55" spans="1:34" x14ac:dyDescent="0.25">
      <c r="A55">
        <v>23455106</v>
      </c>
      <c r="B55" s="23" t="str">
        <f>IFERROR(VLOOKUP(FENIX_ANS_TABLA[[#This Row],[PEDIDO]],RESPONSABLE!A:B,2,0),"Pendiente por asignar responsable")</f>
        <v>Pendiente por asignar responsable</v>
      </c>
      <c r="C55" t="s">
        <v>36</v>
      </c>
      <c r="D55" t="s">
        <v>24</v>
      </c>
      <c r="E55" t="s">
        <v>36</v>
      </c>
      <c r="F55" s="21">
        <v>45812.310590277782</v>
      </c>
      <c r="G55" t="s">
        <v>4060</v>
      </c>
      <c r="H55">
        <v>70088555</v>
      </c>
      <c r="I55" t="s">
        <v>4061</v>
      </c>
      <c r="J55" s="23" t="s">
        <v>4062</v>
      </c>
      <c r="K55" s="23" t="s">
        <v>4063</v>
      </c>
      <c r="L55" t="s">
        <v>4064</v>
      </c>
      <c r="M55" t="s">
        <v>167</v>
      </c>
      <c r="N55" t="s">
        <v>4065</v>
      </c>
      <c r="O55" t="s">
        <v>168</v>
      </c>
      <c r="P55" t="s">
        <v>37</v>
      </c>
      <c r="Q55" t="s">
        <v>158</v>
      </c>
      <c r="R55" t="s">
        <v>252</v>
      </c>
      <c r="S55" t="s">
        <v>260</v>
      </c>
      <c r="T55">
        <v>10</v>
      </c>
      <c r="U55" t="s">
        <v>4066</v>
      </c>
      <c r="V55" t="s">
        <v>17556</v>
      </c>
      <c r="W55" t="s">
        <v>17557</v>
      </c>
      <c r="X55" t="s">
        <v>29</v>
      </c>
      <c r="Y55" t="s">
        <v>30</v>
      </c>
      <c r="Z55" t="s">
        <v>30</v>
      </c>
      <c r="AA55" t="s">
        <v>30</v>
      </c>
      <c r="AB55" t="s">
        <v>30</v>
      </c>
      <c r="AC55">
        <v>-75.459427000000005</v>
      </c>
      <c r="AD55">
        <v>6.2591840000000003</v>
      </c>
      <c r="AE55" t="s">
        <v>86</v>
      </c>
      <c r="AF55" t="s">
        <v>159</v>
      </c>
      <c r="AG55" t="s">
        <v>102</v>
      </c>
      <c r="AH55">
        <f>IFERROR(
    VLOOKUP(FENIX_ANS_TABLA[[#This Row],[ESTADO]],
        {"VENCIDO",1;"ALERTA_0 Días",2;"ALERTA",3;"A TIEMPO",4;"SIN FECHA",5},
    2,FALSE),
0)</f>
        <v>4</v>
      </c>
    </row>
    <row r="56" spans="1:34" x14ac:dyDescent="0.25">
      <c r="A56">
        <v>23455928</v>
      </c>
      <c r="B56" s="23" t="str">
        <f>IFERROR(VLOOKUP(FENIX_ANS_TABLA[[#This Row],[PEDIDO]],RESPONSABLE!A:B,2,0),"Pendiente por asignar responsable")</f>
        <v>Pendiente por asignar responsable</v>
      </c>
      <c r="C56" t="s">
        <v>23</v>
      </c>
      <c r="D56" t="s">
        <v>24</v>
      </c>
      <c r="E56" t="s">
        <v>23</v>
      </c>
      <c r="F56" s="21">
        <v>45812.702384259261</v>
      </c>
      <c r="G56" t="s">
        <v>11705</v>
      </c>
      <c r="H56">
        <v>98450980</v>
      </c>
      <c r="I56" t="s">
        <v>11706</v>
      </c>
      <c r="J56" s="23" t="s">
        <v>31</v>
      </c>
      <c r="K56" s="23" t="s">
        <v>11707</v>
      </c>
      <c r="L56" t="s">
        <v>11708</v>
      </c>
      <c r="M56" t="s">
        <v>25</v>
      </c>
      <c r="N56" t="s">
        <v>11709</v>
      </c>
      <c r="O56" t="s">
        <v>26</v>
      </c>
      <c r="P56" t="s">
        <v>27</v>
      </c>
      <c r="Q56" t="s">
        <v>32</v>
      </c>
      <c r="R56" t="s">
        <v>253</v>
      </c>
      <c r="S56" t="s">
        <v>260</v>
      </c>
      <c r="T56">
        <v>7</v>
      </c>
      <c r="U56" t="s">
        <v>11710</v>
      </c>
      <c r="V56" t="s">
        <v>10578</v>
      </c>
      <c r="W56" t="s">
        <v>10713</v>
      </c>
      <c r="X56" t="s">
        <v>29</v>
      </c>
      <c r="Y56" t="s">
        <v>30</v>
      </c>
      <c r="Z56" t="s">
        <v>30</v>
      </c>
      <c r="AA56" t="s">
        <v>30</v>
      </c>
      <c r="AB56" t="s">
        <v>30</v>
      </c>
      <c r="AC56">
        <v>-75.544804409999998</v>
      </c>
      <c r="AD56">
        <v>6.22709622</v>
      </c>
      <c r="AE56" t="s">
        <v>86</v>
      </c>
      <c r="AF56" t="s">
        <v>105</v>
      </c>
      <c r="AG56" t="s">
        <v>102</v>
      </c>
      <c r="AH56">
        <f>IFERROR(
    VLOOKUP(FENIX_ANS_TABLA[[#This Row],[ESTADO]],
        {"VENCIDO",1;"ALERTA_0 Días",2;"ALERTA",3;"A TIEMPO",4;"SIN FECHA",5},
    2,FALSE),
0)</f>
        <v>4</v>
      </c>
    </row>
    <row r="57" spans="1:34" x14ac:dyDescent="0.25">
      <c r="A57">
        <v>23456620</v>
      </c>
      <c r="B57" s="23" t="str">
        <f>IFERROR(VLOOKUP(FENIX_ANS_TABLA[[#This Row],[PEDIDO]],RESPONSABLE!A:B,2,0),"Pendiente por asignar responsable")</f>
        <v>Pendiente por asignar responsable</v>
      </c>
      <c r="C57" t="s">
        <v>36</v>
      </c>
      <c r="D57" t="s">
        <v>24</v>
      </c>
      <c r="E57" t="s">
        <v>36</v>
      </c>
      <c r="F57" s="21">
        <v>45813.457592592589</v>
      </c>
      <c r="G57" t="s">
        <v>4950</v>
      </c>
      <c r="H57">
        <v>71850458</v>
      </c>
      <c r="I57" t="s">
        <v>4951</v>
      </c>
      <c r="J57" s="23" t="s">
        <v>31</v>
      </c>
      <c r="K57" s="23" t="s">
        <v>4952</v>
      </c>
      <c r="L57" t="s">
        <v>4953</v>
      </c>
      <c r="M57" t="s">
        <v>25</v>
      </c>
      <c r="N57" t="s">
        <v>4954</v>
      </c>
      <c r="O57" t="s">
        <v>26</v>
      </c>
      <c r="P57" t="s">
        <v>37</v>
      </c>
      <c r="Q57" t="s">
        <v>28</v>
      </c>
      <c r="R57" t="s">
        <v>253</v>
      </c>
      <c r="S57" t="s">
        <v>260</v>
      </c>
      <c r="T57">
        <v>7</v>
      </c>
      <c r="U57" t="s">
        <v>4955</v>
      </c>
      <c r="V57" t="s">
        <v>17558</v>
      </c>
      <c r="W57" t="s">
        <v>17559</v>
      </c>
      <c r="X57" t="s">
        <v>83</v>
      </c>
      <c r="Y57" t="s">
        <v>17560</v>
      </c>
      <c r="Z57" t="s">
        <v>94</v>
      </c>
      <c r="AA57" t="s">
        <v>104</v>
      </c>
      <c r="AB57" t="s">
        <v>17561</v>
      </c>
      <c r="AC57">
        <v>-75.588739489999995</v>
      </c>
      <c r="AD57">
        <v>6.2599123099999998</v>
      </c>
      <c r="AE57" t="s">
        <v>86</v>
      </c>
      <c r="AF57" t="s">
        <v>105</v>
      </c>
      <c r="AG57" t="s">
        <v>102</v>
      </c>
      <c r="AH57">
        <f>IFERROR(
    VLOOKUP(FENIX_ANS_TABLA[[#This Row],[ESTADO]],
        {"VENCIDO",1;"ALERTA_0 Días",2;"ALERTA",3;"A TIEMPO",4;"SIN FECHA",5},
    2,FALSE),
0)</f>
        <v>2</v>
      </c>
    </row>
    <row r="58" spans="1:34" x14ac:dyDescent="0.25">
      <c r="A58">
        <v>23459891</v>
      </c>
      <c r="B58" s="23" t="str">
        <f>IFERROR(VLOOKUP(FENIX_ANS_TABLA[[#This Row],[PEDIDO]],RESPONSABLE!A:B,2,0),"Pendiente por asignar responsable")</f>
        <v>Pendiente por asignar responsable</v>
      </c>
      <c r="C58" t="s">
        <v>23</v>
      </c>
      <c r="D58" t="s">
        <v>24</v>
      </c>
      <c r="E58" t="s">
        <v>33</v>
      </c>
      <c r="F58" s="21">
        <v>45817.49894675926</v>
      </c>
      <c r="G58" t="s">
        <v>8840</v>
      </c>
      <c r="H58">
        <v>98471634</v>
      </c>
      <c r="I58" t="s">
        <v>8841</v>
      </c>
      <c r="J58" s="23" t="s">
        <v>31</v>
      </c>
      <c r="K58" s="23" t="s">
        <v>8842</v>
      </c>
      <c r="L58" t="s">
        <v>8843</v>
      </c>
      <c r="M58" t="s">
        <v>216</v>
      </c>
      <c r="N58" t="s">
        <v>8844</v>
      </c>
      <c r="O58" t="s">
        <v>217</v>
      </c>
      <c r="P58" t="s">
        <v>34</v>
      </c>
      <c r="Q58" t="s">
        <v>8845</v>
      </c>
      <c r="R58" t="s">
        <v>253</v>
      </c>
      <c r="S58" t="s">
        <v>260</v>
      </c>
      <c r="T58">
        <v>5</v>
      </c>
      <c r="U58" t="s">
        <v>8846</v>
      </c>
      <c r="V58" t="s">
        <v>14258</v>
      </c>
      <c r="W58" t="s">
        <v>17562</v>
      </c>
      <c r="X58" t="s">
        <v>29</v>
      </c>
      <c r="Y58" t="s">
        <v>30</v>
      </c>
      <c r="Z58" t="s">
        <v>30</v>
      </c>
      <c r="AA58" t="s">
        <v>30</v>
      </c>
      <c r="AB58" t="s">
        <v>30</v>
      </c>
      <c r="AC58">
        <v>-75.020460869999994</v>
      </c>
      <c r="AD58">
        <v>6.48803543</v>
      </c>
      <c r="AE58" t="s">
        <v>86</v>
      </c>
      <c r="AF58" t="s">
        <v>215</v>
      </c>
      <c r="AG58" t="s">
        <v>102</v>
      </c>
      <c r="AH58">
        <f>IFERROR(
    VLOOKUP(FENIX_ANS_TABLA[[#This Row],[ESTADO]],
        {"VENCIDO",1;"ALERTA_0 Días",2;"ALERTA",3;"A TIEMPO",4;"SIN FECHA",5},
    2,FALSE),
0)</f>
        <v>4</v>
      </c>
    </row>
    <row r="59" spans="1:34" x14ac:dyDescent="0.25">
      <c r="A59">
        <v>23462649</v>
      </c>
      <c r="B59" s="23" t="str">
        <f>IFERROR(VLOOKUP(FENIX_ANS_TABLA[[#This Row],[PEDIDO]],RESPONSABLE!A:B,2,0),"Pendiente por asignar responsable")</f>
        <v>Pendiente por asignar responsable</v>
      </c>
      <c r="C59" t="s">
        <v>23</v>
      </c>
      <c r="D59" t="s">
        <v>24</v>
      </c>
      <c r="E59" t="s">
        <v>23</v>
      </c>
      <c r="F59" s="21">
        <v>45819.612118055556</v>
      </c>
      <c r="G59" t="s">
        <v>11712</v>
      </c>
      <c r="H59">
        <v>98701800</v>
      </c>
      <c r="I59" t="s">
        <v>11713</v>
      </c>
      <c r="J59" s="23" t="s">
        <v>11714</v>
      </c>
      <c r="K59" s="23" t="s">
        <v>11715</v>
      </c>
      <c r="L59" t="s">
        <v>11716</v>
      </c>
      <c r="M59" t="s">
        <v>25</v>
      </c>
      <c r="N59" t="s">
        <v>11717</v>
      </c>
      <c r="O59" t="s">
        <v>26</v>
      </c>
      <c r="P59" t="s">
        <v>27</v>
      </c>
      <c r="Q59" t="s">
        <v>32</v>
      </c>
      <c r="R59" t="s">
        <v>253</v>
      </c>
      <c r="S59" t="s">
        <v>260</v>
      </c>
      <c r="T59">
        <v>7</v>
      </c>
      <c r="U59" t="s">
        <v>11718</v>
      </c>
      <c r="V59" t="s">
        <v>17563</v>
      </c>
      <c r="W59" t="s">
        <v>16056</v>
      </c>
      <c r="X59" t="s">
        <v>29</v>
      </c>
      <c r="Y59" t="s">
        <v>30</v>
      </c>
      <c r="Z59" t="s">
        <v>30</v>
      </c>
      <c r="AA59" t="s">
        <v>30</v>
      </c>
      <c r="AB59" t="s">
        <v>30</v>
      </c>
      <c r="AC59">
        <v>-75.620823000000001</v>
      </c>
      <c r="AD59">
        <v>6.2612220000000001</v>
      </c>
      <c r="AE59" t="s">
        <v>86</v>
      </c>
      <c r="AF59" t="s">
        <v>105</v>
      </c>
      <c r="AG59" t="s">
        <v>102</v>
      </c>
      <c r="AH59">
        <f>IFERROR(
    VLOOKUP(FENIX_ANS_TABLA[[#This Row],[ESTADO]],
        {"VENCIDO",1;"ALERTA_0 Días",2;"ALERTA",3;"A TIEMPO",4;"SIN FECHA",5},
    2,FALSE),
0)</f>
        <v>4</v>
      </c>
    </row>
    <row r="60" spans="1:34" x14ac:dyDescent="0.25">
      <c r="A60">
        <v>23462670</v>
      </c>
      <c r="B60" s="23" t="str">
        <f>IFERROR(VLOOKUP(FENIX_ANS_TABLA[[#This Row],[PEDIDO]],RESPONSABLE!A:B,2,0),"Pendiente por asignar responsable")</f>
        <v>Pendiente por asignar responsable</v>
      </c>
      <c r="C60" t="s">
        <v>23</v>
      </c>
      <c r="D60" t="s">
        <v>24</v>
      </c>
      <c r="E60" t="s">
        <v>23</v>
      </c>
      <c r="F60" s="21">
        <v>45819.621296296304</v>
      </c>
      <c r="G60" t="s">
        <v>10323</v>
      </c>
      <c r="H60">
        <v>1036929574</v>
      </c>
      <c r="I60" t="s">
        <v>10324</v>
      </c>
      <c r="J60" s="23" t="s">
        <v>31</v>
      </c>
      <c r="K60" s="23" t="s">
        <v>10325</v>
      </c>
      <c r="L60" t="s">
        <v>10326</v>
      </c>
      <c r="M60" t="s">
        <v>167</v>
      </c>
      <c r="N60" t="s">
        <v>10327</v>
      </c>
      <c r="O60" t="s">
        <v>168</v>
      </c>
      <c r="P60" t="s">
        <v>27</v>
      </c>
      <c r="Q60" t="s">
        <v>158</v>
      </c>
      <c r="R60" t="s">
        <v>252</v>
      </c>
      <c r="S60" t="s">
        <v>260</v>
      </c>
      <c r="T60">
        <v>10</v>
      </c>
      <c r="U60" t="s">
        <v>10328</v>
      </c>
      <c r="V60" t="s">
        <v>17564</v>
      </c>
      <c r="W60" t="s">
        <v>17565</v>
      </c>
      <c r="X60" t="s">
        <v>29</v>
      </c>
      <c r="Y60" t="s">
        <v>30</v>
      </c>
      <c r="Z60" t="s">
        <v>30</v>
      </c>
      <c r="AA60" t="s">
        <v>30</v>
      </c>
      <c r="AB60" t="s">
        <v>30</v>
      </c>
      <c r="AC60">
        <v>-75.426914679999996</v>
      </c>
      <c r="AD60">
        <v>6.0865077400000001</v>
      </c>
      <c r="AE60" t="s">
        <v>86</v>
      </c>
      <c r="AF60" t="s">
        <v>159</v>
      </c>
      <c r="AG60" t="s">
        <v>102</v>
      </c>
      <c r="AH60">
        <f>IFERROR(
    VLOOKUP(FENIX_ANS_TABLA[[#This Row],[ESTADO]],
        {"VENCIDO",1;"ALERTA_0 Días",2;"ALERTA",3;"A TIEMPO",4;"SIN FECHA",5},
    2,FALSE),
0)</f>
        <v>4</v>
      </c>
    </row>
    <row r="61" spans="1:34" x14ac:dyDescent="0.25">
      <c r="A61">
        <v>23464135</v>
      </c>
      <c r="B61" s="23" t="str">
        <f>IFERROR(VLOOKUP(FENIX_ANS_TABLA[[#This Row],[PEDIDO]],RESPONSABLE!A:B,2,0),"Pendiente por asignar responsable")</f>
        <v>Pendiente por asignar responsable</v>
      </c>
      <c r="C61" t="s">
        <v>23</v>
      </c>
      <c r="D61" t="s">
        <v>24</v>
      </c>
      <c r="E61" t="s">
        <v>23</v>
      </c>
      <c r="F61" s="21">
        <v>45820.640474537038</v>
      </c>
      <c r="G61" t="s">
        <v>4068</v>
      </c>
      <c r="H61">
        <v>1017133175</v>
      </c>
      <c r="I61" t="s">
        <v>4069</v>
      </c>
      <c r="J61" s="23" t="s">
        <v>31</v>
      </c>
      <c r="K61" s="23" t="s">
        <v>4070</v>
      </c>
      <c r="L61" t="s">
        <v>4071</v>
      </c>
      <c r="M61" t="s">
        <v>171</v>
      </c>
      <c r="N61" t="s">
        <v>4072</v>
      </c>
      <c r="O61" t="s">
        <v>172</v>
      </c>
      <c r="P61" t="s">
        <v>27</v>
      </c>
      <c r="Q61" t="s">
        <v>158</v>
      </c>
      <c r="R61" t="s">
        <v>252</v>
      </c>
      <c r="S61" t="s">
        <v>260</v>
      </c>
      <c r="T61">
        <v>10</v>
      </c>
      <c r="U61" t="s">
        <v>4073</v>
      </c>
      <c r="V61" t="s">
        <v>17566</v>
      </c>
      <c r="W61" t="s">
        <v>17567</v>
      </c>
      <c r="X61" t="s">
        <v>29</v>
      </c>
      <c r="Y61" t="s">
        <v>30</v>
      </c>
      <c r="Z61" t="s">
        <v>30</v>
      </c>
      <c r="AA61" t="s">
        <v>30</v>
      </c>
      <c r="AB61" t="s">
        <v>30</v>
      </c>
      <c r="AC61">
        <v>-75.017972</v>
      </c>
      <c r="AD61">
        <v>6.2061813299999997</v>
      </c>
      <c r="AE61" t="s">
        <v>86</v>
      </c>
      <c r="AF61" t="s">
        <v>159</v>
      </c>
      <c r="AG61" t="s">
        <v>102</v>
      </c>
      <c r="AH61">
        <f>IFERROR(
    VLOOKUP(FENIX_ANS_TABLA[[#This Row],[ESTADO]],
        {"VENCIDO",1;"ALERTA_0 Días",2;"ALERTA",3;"A TIEMPO",4;"SIN FECHA",5},
    2,FALSE),
0)</f>
        <v>4</v>
      </c>
    </row>
    <row r="62" spans="1:34" x14ac:dyDescent="0.25">
      <c r="A62">
        <v>23468943</v>
      </c>
      <c r="B62" s="23" t="str">
        <f>IFERROR(VLOOKUP(FENIX_ANS_TABLA[[#This Row],[PEDIDO]],RESPONSABLE!A:B,2,0),"Pendiente por asignar responsable")</f>
        <v>Pendiente por asignar responsable</v>
      </c>
      <c r="C62" t="s">
        <v>23</v>
      </c>
      <c r="D62" t="s">
        <v>24</v>
      </c>
      <c r="E62" t="s">
        <v>23</v>
      </c>
      <c r="F62" s="21">
        <v>45826.621087962973</v>
      </c>
      <c r="G62" t="s">
        <v>2993</v>
      </c>
      <c r="H62">
        <v>98480629</v>
      </c>
      <c r="I62" t="s">
        <v>2994</v>
      </c>
      <c r="J62" s="23" t="s">
        <v>31</v>
      </c>
      <c r="K62" s="23" t="s">
        <v>2995</v>
      </c>
      <c r="L62" t="s">
        <v>2996</v>
      </c>
      <c r="M62" t="s">
        <v>139</v>
      </c>
      <c r="N62" t="s">
        <v>2997</v>
      </c>
      <c r="O62" t="s">
        <v>140</v>
      </c>
      <c r="P62" t="s">
        <v>27</v>
      </c>
      <c r="Q62" t="s">
        <v>135</v>
      </c>
      <c r="R62" t="s">
        <v>253</v>
      </c>
      <c r="S62" t="s">
        <v>260</v>
      </c>
      <c r="T62">
        <v>7</v>
      </c>
      <c r="U62" t="s">
        <v>2998</v>
      </c>
      <c r="V62" t="s">
        <v>16878</v>
      </c>
      <c r="W62" t="s">
        <v>17568</v>
      </c>
      <c r="X62" t="s">
        <v>29</v>
      </c>
      <c r="Y62" t="s">
        <v>30</v>
      </c>
      <c r="Z62" t="s">
        <v>30</v>
      </c>
      <c r="AA62" t="s">
        <v>30</v>
      </c>
      <c r="AB62" t="s">
        <v>30</v>
      </c>
      <c r="AC62">
        <v>-75.744173340000003</v>
      </c>
      <c r="AD62">
        <v>6.5045637699999999</v>
      </c>
      <c r="AE62" t="s">
        <v>86</v>
      </c>
      <c r="AF62" t="s">
        <v>136</v>
      </c>
      <c r="AG62" t="s">
        <v>102</v>
      </c>
      <c r="AH62">
        <f>IFERROR(
    VLOOKUP(FENIX_ANS_TABLA[[#This Row],[ESTADO]],
        {"VENCIDO",1;"ALERTA_0 Días",2;"ALERTA",3;"A TIEMPO",4;"SIN FECHA",5},
    2,FALSE),
0)</f>
        <v>4</v>
      </c>
    </row>
    <row r="63" spans="1:34" x14ac:dyDescent="0.25">
      <c r="A63">
        <v>23469707</v>
      </c>
      <c r="B63" s="23" t="str">
        <f>IFERROR(VLOOKUP(FENIX_ANS_TABLA[[#This Row],[PEDIDO]],RESPONSABLE!A:B,2,0),"Pendiente por asignar responsable")</f>
        <v>Pendiente por asignar responsable</v>
      </c>
      <c r="C63" t="s">
        <v>58</v>
      </c>
      <c r="D63" t="s">
        <v>24</v>
      </c>
      <c r="E63" t="s">
        <v>59</v>
      </c>
      <c r="F63" s="21">
        <v>45827.362870370373</v>
      </c>
      <c r="G63" t="s">
        <v>617</v>
      </c>
      <c r="H63">
        <v>3398239</v>
      </c>
      <c r="I63" t="s">
        <v>618</v>
      </c>
      <c r="J63" s="23" t="s">
        <v>31</v>
      </c>
      <c r="K63" s="23" t="s">
        <v>619</v>
      </c>
      <c r="L63" t="s">
        <v>620</v>
      </c>
      <c r="M63" t="s">
        <v>275</v>
      </c>
      <c r="N63" t="s">
        <v>621</v>
      </c>
      <c r="O63" t="s">
        <v>276</v>
      </c>
      <c r="P63" t="s">
        <v>60</v>
      </c>
      <c r="Q63" t="s">
        <v>236</v>
      </c>
      <c r="R63" t="s">
        <v>252</v>
      </c>
      <c r="S63" t="s">
        <v>260</v>
      </c>
      <c r="T63">
        <v>14</v>
      </c>
      <c r="U63" t="s">
        <v>622</v>
      </c>
      <c r="V63" t="s">
        <v>17569</v>
      </c>
      <c r="W63" t="s">
        <v>17570</v>
      </c>
      <c r="X63" t="s">
        <v>43</v>
      </c>
      <c r="Y63" t="s">
        <v>30</v>
      </c>
      <c r="Z63" t="s">
        <v>30</v>
      </c>
      <c r="AA63" t="s">
        <v>30</v>
      </c>
      <c r="AB63" t="s">
        <v>30</v>
      </c>
      <c r="AC63">
        <v>-75.073995999999994</v>
      </c>
      <c r="AD63">
        <v>6.9088130000000003</v>
      </c>
      <c r="AE63" t="s">
        <v>86</v>
      </c>
      <c r="AF63" t="s">
        <v>215</v>
      </c>
      <c r="AG63" t="s">
        <v>102</v>
      </c>
      <c r="AH63">
        <f>IFERROR(
    VLOOKUP(FENIX_ANS_TABLA[[#This Row],[ESTADO]],
        {"VENCIDO",1;"ALERTA_0 Días",2;"ALERTA",3;"A TIEMPO",4;"SIN FECHA",5},
    2,FALSE),
0)</f>
        <v>3</v>
      </c>
    </row>
    <row r="64" spans="1:34" x14ac:dyDescent="0.25">
      <c r="A64">
        <v>23473240</v>
      </c>
      <c r="B64" s="23" t="str">
        <f>IFERROR(VLOOKUP(FENIX_ANS_TABLA[[#This Row],[PEDIDO]],RESPONSABLE!A:B,2,0),"Pendiente por asignar responsable")</f>
        <v>Pendiente por asignar responsable</v>
      </c>
      <c r="C64" t="s">
        <v>58</v>
      </c>
      <c r="D64" t="s">
        <v>24</v>
      </c>
      <c r="E64" t="s">
        <v>59</v>
      </c>
      <c r="F64" s="21">
        <v>45833.429386574076</v>
      </c>
      <c r="G64" t="s">
        <v>625</v>
      </c>
      <c r="H64">
        <v>3587720</v>
      </c>
      <c r="I64" t="s">
        <v>626</v>
      </c>
      <c r="J64" s="23" t="s">
        <v>31</v>
      </c>
      <c r="K64" s="23" t="s">
        <v>627</v>
      </c>
      <c r="L64" t="s">
        <v>628</v>
      </c>
      <c r="M64" t="s">
        <v>302</v>
      </c>
      <c r="N64" t="s">
        <v>629</v>
      </c>
      <c r="O64" t="s">
        <v>303</v>
      </c>
      <c r="P64" t="s">
        <v>60</v>
      </c>
      <c r="Q64" t="s">
        <v>236</v>
      </c>
      <c r="R64" t="s">
        <v>252</v>
      </c>
      <c r="S64" t="s">
        <v>260</v>
      </c>
      <c r="T64">
        <v>14</v>
      </c>
      <c r="U64" t="s">
        <v>630</v>
      </c>
      <c r="V64" t="s">
        <v>17571</v>
      </c>
      <c r="W64" t="s">
        <v>17572</v>
      </c>
      <c r="X64" t="s">
        <v>43</v>
      </c>
      <c r="Y64" t="s">
        <v>30</v>
      </c>
      <c r="Z64" t="s">
        <v>30</v>
      </c>
      <c r="AA64" t="s">
        <v>30</v>
      </c>
      <c r="AB64" t="s">
        <v>30</v>
      </c>
      <c r="AC64">
        <v>-74.704870630000002</v>
      </c>
      <c r="AD64">
        <v>6.3684954300000003</v>
      </c>
      <c r="AE64" t="s">
        <v>86</v>
      </c>
      <c r="AF64" t="s">
        <v>215</v>
      </c>
      <c r="AG64" t="s">
        <v>102</v>
      </c>
      <c r="AH64">
        <f>IFERROR(
    VLOOKUP(FENIX_ANS_TABLA[[#This Row],[ESTADO]],
        {"VENCIDO",1;"ALERTA_0 Días",2;"ALERTA",3;"A TIEMPO",4;"SIN FECHA",5},
    2,FALSE),
0)</f>
        <v>3</v>
      </c>
    </row>
    <row r="65" spans="1:34" x14ac:dyDescent="0.25">
      <c r="A65">
        <v>23474192</v>
      </c>
      <c r="B65" s="23" t="str">
        <f>IFERROR(VLOOKUP(FENIX_ANS_TABLA[[#This Row],[PEDIDO]],RESPONSABLE!A:B,2,0),"Pendiente por asignar responsable")</f>
        <v>Pendiente por asignar responsable</v>
      </c>
      <c r="C65" t="s">
        <v>36</v>
      </c>
      <c r="D65" t="s">
        <v>24</v>
      </c>
      <c r="E65" t="s">
        <v>36</v>
      </c>
      <c r="F65" s="21">
        <v>45834.40488425926</v>
      </c>
      <c r="G65" t="s">
        <v>7396</v>
      </c>
      <c r="H65">
        <v>43262961</v>
      </c>
      <c r="I65" t="s">
        <v>7397</v>
      </c>
      <c r="J65" s="23" t="s">
        <v>31</v>
      </c>
      <c r="K65" s="23" t="s">
        <v>7398</v>
      </c>
      <c r="L65" t="s">
        <v>7399</v>
      </c>
      <c r="M65" t="s">
        <v>25</v>
      </c>
      <c r="N65" t="s">
        <v>7400</v>
      </c>
      <c r="O65" t="s">
        <v>26</v>
      </c>
      <c r="P65" t="s">
        <v>37</v>
      </c>
      <c r="Q65" t="s">
        <v>32</v>
      </c>
      <c r="R65" t="s">
        <v>253</v>
      </c>
      <c r="S65" t="s">
        <v>260</v>
      </c>
      <c r="T65">
        <v>7</v>
      </c>
      <c r="U65" t="s">
        <v>7401</v>
      </c>
      <c r="V65" t="s">
        <v>10634</v>
      </c>
      <c r="W65" t="s">
        <v>14035</v>
      </c>
      <c r="X65" t="s">
        <v>29</v>
      </c>
      <c r="Y65" t="s">
        <v>14036</v>
      </c>
      <c r="Z65" t="s">
        <v>94</v>
      </c>
      <c r="AA65" t="s">
        <v>3480</v>
      </c>
      <c r="AB65" t="s">
        <v>14037</v>
      </c>
      <c r="AC65">
        <v>-75.600330130000003</v>
      </c>
      <c r="AD65">
        <v>6.2438735400000001</v>
      </c>
      <c r="AE65" t="s">
        <v>86</v>
      </c>
      <c r="AF65" t="s">
        <v>105</v>
      </c>
      <c r="AG65" t="s">
        <v>102</v>
      </c>
      <c r="AH65">
        <f>IFERROR(
    VLOOKUP(FENIX_ANS_TABLA[[#This Row],[ESTADO]],
        {"VENCIDO",1;"ALERTA_0 Días",2;"ALERTA",3;"A TIEMPO",4;"SIN FECHA",5},
    2,FALSE),
0)</f>
        <v>4</v>
      </c>
    </row>
    <row r="66" spans="1:34" x14ac:dyDescent="0.25">
      <c r="A66">
        <v>23475353</v>
      </c>
      <c r="B66" s="23" t="str">
        <f>IFERROR(VLOOKUP(FENIX_ANS_TABLA[[#This Row],[PEDIDO]],RESPONSABLE!A:B,2,0),"Pendiente por asignar responsable")</f>
        <v>Pendiente por asignar responsable</v>
      </c>
      <c r="C66" t="s">
        <v>23</v>
      </c>
      <c r="D66" t="s">
        <v>24</v>
      </c>
      <c r="E66" t="s">
        <v>23</v>
      </c>
      <c r="F66" s="21">
        <v>45835.453009259261</v>
      </c>
      <c r="G66" t="s">
        <v>11720</v>
      </c>
      <c r="H66">
        <v>43207456</v>
      </c>
      <c r="I66" t="s">
        <v>11721</v>
      </c>
      <c r="J66" s="23" t="s">
        <v>31</v>
      </c>
      <c r="K66" s="23" t="s">
        <v>11722</v>
      </c>
      <c r="L66" t="s">
        <v>11723</v>
      </c>
      <c r="M66" t="s">
        <v>42</v>
      </c>
      <c r="N66" t="s">
        <v>11724</v>
      </c>
      <c r="O66" t="s">
        <v>57</v>
      </c>
      <c r="P66" t="s">
        <v>27</v>
      </c>
      <c r="Q66" t="s">
        <v>32</v>
      </c>
      <c r="R66" t="s">
        <v>252</v>
      </c>
      <c r="S66" t="s">
        <v>260</v>
      </c>
      <c r="T66">
        <v>10</v>
      </c>
      <c r="U66" t="s">
        <v>11725</v>
      </c>
      <c r="V66" t="s">
        <v>17573</v>
      </c>
      <c r="W66" t="s">
        <v>17574</v>
      </c>
      <c r="X66" t="s">
        <v>29</v>
      </c>
      <c r="Y66" t="s">
        <v>30</v>
      </c>
      <c r="Z66" t="s">
        <v>30</v>
      </c>
      <c r="AA66" t="s">
        <v>30</v>
      </c>
      <c r="AB66" t="s">
        <v>30</v>
      </c>
      <c r="AC66">
        <v>-75.492820339999994</v>
      </c>
      <c r="AD66">
        <v>6.1683273400000003</v>
      </c>
      <c r="AE66" t="s">
        <v>86</v>
      </c>
      <c r="AF66" t="s">
        <v>105</v>
      </c>
      <c r="AG66" t="s">
        <v>102</v>
      </c>
      <c r="AH66">
        <f>IFERROR(
    VLOOKUP(FENIX_ANS_TABLA[[#This Row],[ESTADO]],
        {"VENCIDO",1;"ALERTA_0 Días",2;"ALERTA",3;"A TIEMPO",4;"SIN FECHA",5},
    2,FALSE),
0)</f>
        <v>4</v>
      </c>
    </row>
    <row r="67" spans="1:34" x14ac:dyDescent="0.25">
      <c r="A67">
        <v>23482371</v>
      </c>
      <c r="B67" s="23" t="str">
        <f>IFERROR(VLOOKUP(FENIX_ANS_TABLA[[#This Row],[PEDIDO]],RESPONSABLE!A:B,2,0),"Pendiente por asignar responsable")</f>
        <v>Pendiente por asignar responsable</v>
      </c>
      <c r="C67" t="s">
        <v>23</v>
      </c>
      <c r="D67" t="s">
        <v>24</v>
      </c>
      <c r="E67" t="s">
        <v>23</v>
      </c>
      <c r="F67" s="21">
        <v>45846.38554398148</v>
      </c>
      <c r="G67" t="s">
        <v>15353</v>
      </c>
      <c r="H67">
        <v>71117469</v>
      </c>
      <c r="I67" t="s">
        <v>15354</v>
      </c>
      <c r="J67" s="23" t="s">
        <v>31</v>
      </c>
      <c r="K67" s="23" t="s">
        <v>210</v>
      </c>
      <c r="L67" t="s">
        <v>15355</v>
      </c>
      <c r="M67" t="s">
        <v>190</v>
      </c>
      <c r="N67" t="s">
        <v>15356</v>
      </c>
      <c r="O67" t="s">
        <v>191</v>
      </c>
      <c r="P67" t="s">
        <v>27</v>
      </c>
      <c r="Q67" t="s">
        <v>158</v>
      </c>
      <c r="R67" t="s">
        <v>253</v>
      </c>
      <c r="S67" t="s">
        <v>260</v>
      </c>
      <c r="T67">
        <v>7</v>
      </c>
      <c r="U67" t="s">
        <v>15357</v>
      </c>
      <c r="V67" t="s">
        <v>17575</v>
      </c>
      <c r="W67" t="s">
        <v>17576</v>
      </c>
      <c r="X67" t="s">
        <v>29</v>
      </c>
      <c r="Y67" t="s">
        <v>30</v>
      </c>
      <c r="Z67" t="s">
        <v>30</v>
      </c>
      <c r="AA67" t="s">
        <v>30</v>
      </c>
      <c r="AB67" t="s">
        <v>30</v>
      </c>
      <c r="AC67">
        <v>-75.33486431</v>
      </c>
      <c r="AD67">
        <v>6.0773858799999996</v>
      </c>
      <c r="AE67" t="s">
        <v>86</v>
      </c>
      <c r="AF67" t="s">
        <v>159</v>
      </c>
      <c r="AG67" t="s">
        <v>102</v>
      </c>
      <c r="AH67">
        <f>IFERROR(
    VLOOKUP(FENIX_ANS_TABLA[[#This Row],[ESTADO]],
        {"VENCIDO",1;"ALERTA_0 Días",2;"ALERTA",3;"A TIEMPO",4;"SIN FECHA",5},
    2,FALSE),
0)</f>
        <v>4</v>
      </c>
    </row>
    <row r="68" spans="1:34" x14ac:dyDescent="0.25">
      <c r="A68">
        <v>23488793</v>
      </c>
      <c r="B68" s="23" t="str">
        <f>IFERROR(VLOOKUP(FENIX_ANS_TABLA[[#This Row],[PEDIDO]],RESPONSABLE!A:B,2,0),"Pendiente por asignar responsable")</f>
        <v>Pendiente por asignar responsable</v>
      </c>
      <c r="C68" t="s">
        <v>23</v>
      </c>
      <c r="D68" t="s">
        <v>24</v>
      </c>
      <c r="E68" t="s">
        <v>23</v>
      </c>
      <c r="F68" s="21">
        <v>45853.71597222222</v>
      </c>
      <c r="G68" t="s">
        <v>4075</v>
      </c>
      <c r="H68">
        <v>15453979</v>
      </c>
      <c r="I68" t="s">
        <v>4076</v>
      </c>
      <c r="J68" s="23" t="s">
        <v>31</v>
      </c>
      <c r="K68" s="23" t="s">
        <v>4077</v>
      </c>
      <c r="L68" t="s">
        <v>4078</v>
      </c>
      <c r="M68" t="s">
        <v>187</v>
      </c>
      <c r="N68" t="s">
        <v>4079</v>
      </c>
      <c r="O68" t="s">
        <v>188</v>
      </c>
      <c r="P68" t="s">
        <v>27</v>
      </c>
      <c r="Q68" t="s">
        <v>158</v>
      </c>
      <c r="R68" t="s">
        <v>252</v>
      </c>
      <c r="S68" t="s">
        <v>260</v>
      </c>
      <c r="T68">
        <v>10</v>
      </c>
      <c r="U68" t="s">
        <v>4080</v>
      </c>
      <c r="V68" t="s">
        <v>8045</v>
      </c>
      <c r="W68" t="s">
        <v>4990</v>
      </c>
      <c r="X68" t="s">
        <v>29</v>
      </c>
      <c r="Y68" t="s">
        <v>30</v>
      </c>
      <c r="Z68" t="s">
        <v>30</v>
      </c>
      <c r="AA68" t="s">
        <v>30</v>
      </c>
      <c r="AB68" t="s">
        <v>30</v>
      </c>
      <c r="AC68">
        <v>-75.051078509999996</v>
      </c>
      <c r="AD68">
        <v>6.3426600000000004</v>
      </c>
      <c r="AE68" t="s">
        <v>86</v>
      </c>
      <c r="AF68" t="s">
        <v>159</v>
      </c>
      <c r="AG68" t="s">
        <v>102</v>
      </c>
      <c r="AH68">
        <f>IFERROR(
    VLOOKUP(FENIX_ANS_TABLA[[#This Row],[ESTADO]],
        {"VENCIDO",1;"ALERTA_0 Días",2;"ALERTA",3;"A TIEMPO",4;"SIN FECHA",5},
    2,FALSE),
0)</f>
        <v>4</v>
      </c>
    </row>
    <row r="69" spans="1:34" x14ac:dyDescent="0.25">
      <c r="A69">
        <v>23490245</v>
      </c>
      <c r="B69" s="23" t="str">
        <f>IFERROR(VLOOKUP(FENIX_ANS_TABLA[[#This Row],[PEDIDO]],RESPONSABLE!A:B,2,0),"Pendiente por asignar responsable")</f>
        <v>Pendiente por asignar responsable</v>
      </c>
      <c r="C69" t="s">
        <v>23</v>
      </c>
      <c r="D69" t="s">
        <v>24</v>
      </c>
      <c r="E69" t="s">
        <v>33</v>
      </c>
      <c r="F69" s="21">
        <v>46051.564085648148</v>
      </c>
      <c r="G69" t="s">
        <v>2870</v>
      </c>
      <c r="H69">
        <v>43405473</v>
      </c>
      <c r="I69" t="s">
        <v>2871</v>
      </c>
      <c r="J69" s="23" t="s">
        <v>31</v>
      </c>
      <c r="K69" s="23" t="s">
        <v>2872</v>
      </c>
      <c r="L69" t="s">
        <v>2873</v>
      </c>
      <c r="M69" t="s">
        <v>218</v>
      </c>
      <c r="N69" t="s">
        <v>2874</v>
      </c>
      <c r="O69" t="s">
        <v>219</v>
      </c>
      <c r="P69" t="s">
        <v>40</v>
      </c>
      <c r="Q69" t="s">
        <v>214</v>
      </c>
      <c r="R69" t="s">
        <v>253</v>
      </c>
      <c r="S69" t="s">
        <v>260</v>
      </c>
      <c r="T69">
        <v>7</v>
      </c>
      <c r="U69" t="s">
        <v>2875</v>
      </c>
      <c r="V69" t="s">
        <v>10331</v>
      </c>
      <c r="W69" t="s">
        <v>10330</v>
      </c>
      <c r="X69" t="s">
        <v>29</v>
      </c>
      <c r="Y69" t="s">
        <v>30</v>
      </c>
      <c r="Z69" t="s">
        <v>30</v>
      </c>
      <c r="AA69" t="s">
        <v>30</v>
      </c>
      <c r="AB69" t="s">
        <v>30</v>
      </c>
      <c r="AC69">
        <v>-74.402888000000004</v>
      </c>
      <c r="AD69">
        <v>6.5043939999999996</v>
      </c>
      <c r="AE69" t="s">
        <v>86</v>
      </c>
      <c r="AF69" t="s">
        <v>215</v>
      </c>
      <c r="AG69" t="s">
        <v>102</v>
      </c>
      <c r="AH69">
        <f>IFERROR(
    VLOOKUP(FENIX_ANS_TABLA[[#This Row],[ESTADO]],
        {"VENCIDO",1;"ALERTA_0 Días",2;"ALERTA",3;"A TIEMPO",4;"SIN FECHA",5},
    2,FALSE),
0)</f>
        <v>4</v>
      </c>
    </row>
    <row r="70" spans="1:34" x14ac:dyDescent="0.25">
      <c r="A70">
        <v>23490976</v>
      </c>
      <c r="B70" s="23" t="str">
        <f>IFERROR(VLOOKUP(FENIX_ANS_TABLA[[#This Row],[PEDIDO]],RESPONSABLE!A:B,2,0),"Pendiente por asignar responsable")</f>
        <v>Pendiente por asignar responsable</v>
      </c>
      <c r="C70" t="s">
        <v>23</v>
      </c>
      <c r="D70" t="s">
        <v>24</v>
      </c>
      <c r="E70" t="s">
        <v>33</v>
      </c>
      <c r="F70" s="21">
        <v>45855.714479166672</v>
      </c>
      <c r="G70" t="s">
        <v>14040</v>
      </c>
      <c r="H70">
        <v>98681574</v>
      </c>
      <c r="I70" t="s">
        <v>14041</v>
      </c>
      <c r="J70" s="23" t="s">
        <v>31</v>
      </c>
      <c r="K70" s="23" t="s">
        <v>14042</v>
      </c>
      <c r="L70" t="s">
        <v>14043</v>
      </c>
      <c r="M70" t="s">
        <v>254</v>
      </c>
      <c r="N70" t="s">
        <v>14044</v>
      </c>
      <c r="O70" t="s">
        <v>255</v>
      </c>
      <c r="P70" t="s">
        <v>34</v>
      </c>
      <c r="Q70" t="s">
        <v>135</v>
      </c>
      <c r="R70" t="s">
        <v>253</v>
      </c>
      <c r="S70" t="s">
        <v>259</v>
      </c>
      <c r="T70">
        <v>5</v>
      </c>
      <c r="U70" t="s">
        <v>14045</v>
      </c>
      <c r="V70" t="s">
        <v>10745</v>
      </c>
      <c r="W70" t="s">
        <v>17577</v>
      </c>
      <c r="X70" t="s">
        <v>29</v>
      </c>
      <c r="Y70" t="s">
        <v>30</v>
      </c>
      <c r="Z70" t="s">
        <v>30</v>
      </c>
      <c r="AA70" t="s">
        <v>30</v>
      </c>
      <c r="AB70" t="s">
        <v>30</v>
      </c>
      <c r="AC70">
        <v>-75.817608140000004</v>
      </c>
      <c r="AD70">
        <v>6.8538565199999999</v>
      </c>
      <c r="AE70" t="s">
        <v>86</v>
      </c>
      <c r="AF70" t="s">
        <v>136</v>
      </c>
      <c r="AG70" t="s">
        <v>102</v>
      </c>
      <c r="AH70">
        <f>IFERROR(
    VLOOKUP(FENIX_ANS_TABLA[[#This Row],[ESTADO]],
        {"VENCIDO",1;"ALERTA_0 Días",2;"ALERTA",3;"A TIEMPO",4;"SIN FECHA",5},
    2,FALSE),
0)</f>
        <v>4</v>
      </c>
    </row>
    <row r="71" spans="1:34" x14ac:dyDescent="0.25">
      <c r="A71">
        <v>23491810</v>
      </c>
      <c r="B71" s="23" t="str">
        <f>IFERROR(VLOOKUP(FENIX_ANS_TABLA[[#This Row],[PEDIDO]],RESPONSABLE!A:B,2,0),"Pendiente por asignar responsable")</f>
        <v>Pendiente por asignar responsable</v>
      </c>
      <c r="C71" t="s">
        <v>23</v>
      </c>
      <c r="D71" t="s">
        <v>24</v>
      </c>
      <c r="E71" t="s">
        <v>23</v>
      </c>
      <c r="F71" s="21">
        <v>45856.583472222221</v>
      </c>
      <c r="G71" t="s">
        <v>9339</v>
      </c>
      <c r="H71">
        <v>71362045</v>
      </c>
      <c r="I71" t="s">
        <v>9340</v>
      </c>
      <c r="J71" s="23" t="s">
        <v>31</v>
      </c>
      <c r="K71" s="23" t="s">
        <v>9341</v>
      </c>
      <c r="L71" t="s">
        <v>9342</v>
      </c>
      <c r="M71" t="s">
        <v>279</v>
      </c>
      <c r="N71" t="s">
        <v>9343</v>
      </c>
      <c r="O71" t="s">
        <v>280</v>
      </c>
      <c r="P71" t="s">
        <v>27</v>
      </c>
      <c r="Q71" t="s">
        <v>108</v>
      </c>
      <c r="R71" t="s">
        <v>252</v>
      </c>
      <c r="S71" t="s">
        <v>260</v>
      </c>
      <c r="T71">
        <v>10</v>
      </c>
      <c r="U71" t="s">
        <v>9344</v>
      </c>
      <c r="V71" t="s">
        <v>14594</v>
      </c>
      <c r="W71" t="s">
        <v>14595</v>
      </c>
      <c r="X71" t="s">
        <v>29</v>
      </c>
      <c r="Y71" t="s">
        <v>30</v>
      </c>
      <c r="Z71" t="s">
        <v>30</v>
      </c>
      <c r="AA71" t="s">
        <v>30</v>
      </c>
      <c r="AB71" t="s">
        <v>30</v>
      </c>
      <c r="AC71">
        <v>-75.707764999999995</v>
      </c>
      <c r="AD71">
        <v>6.1010280000000003</v>
      </c>
      <c r="AE71" t="s">
        <v>86</v>
      </c>
      <c r="AF71" t="s">
        <v>109</v>
      </c>
      <c r="AG71" t="s">
        <v>102</v>
      </c>
      <c r="AH71">
        <f>IFERROR(
    VLOOKUP(FENIX_ANS_TABLA[[#This Row],[ESTADO]],
        {"VENCIDO",1;"ALERTA_0 Días",2;"ALERTA",3;"A TIEMPO",4;"SIN FECHA",5},
    2,FALSE),
0)</f>
        <v>4</v>
      </c>
    </row>
    <row r="72" spans="1:34" x14ac:dyDescent="0.25">
      <c r="A72">
        <v>23492303</v>
      </c>
      <c r="B72" s="23" t="str">
        <f>IFERROR(VLOOKUP(FENIX_ANS_TABLA[[#This Row],[PEDIDO]],RESPONSABLE!A:B,2,0),"Pendiente por asignar responsable")</f>
        <v>Pendiente por asignar responsable</v>
      </c>
      <c r="C72" t="s">
        <v>58</v>
      </c>
      <c r="D72" t="s">
        <v>24</v>
      </c>
      <c r="E72" t="s">
        <v>59</v>
      </c>
      <c r="F72" s="21">
        <v>45857.678749999999</v>
      </c>
      <c r="G72" t="s">
        <v>632</v>
      </c>
      <c r="H72">
        <v>15539020</v>
      </c>
      <c r="I72" t="s">
        <v>633</v>
      </c>
      <c r="J72" s="23" t="s">
        <v>31</v>
      </c>
      <c r="K72" s="23" t="s">
        <v>634</v>
      </c>
      <c r="L72" t="s">
        <v>635</v>
      </c>
      <c r="M72" t="s">
        <v>234</v>
      </c>
      <c r="N72" t="s">
        <v>636</v>
      </c>
      <c r="O72" t="s">
        <v>235</v>
      </c>
      <c r="P72" t="s">
        <v>60</v>
      </c>
      <c r="Q72" t="s">
        <v>236</v>
      </c>
      <c r="R72" t="s">
        <v>252</v>
      </c>
      <c r="S72" t="s">
        <v>260</v>
      </c>
      <c r="T72">
        <v>14</v>
      </c>
      <c r="U72" t="s">
        <v>637</v>
      </c>
      <c r="V72" t="s">
        <v>17569</v>
      </c>
      <c r="W72" t="s">
        <v>17570</v>
      </c>
      <c r="X72" t="s">
        <v>43</v>
      </c>
      <c r="Y72" t="s">
        <v>30</v>
      </c>
      <c r="Z72" t="s">
        <v>30</v>
      </c>
      <c r="AA72" t="s">
        <v>30</v>
      </c>
      <c r="AB72" t="s">
        <v>30</v>
      </c>
      <c r="AC72">
        <v>-74.614017430000004</v>
      </c>
      <c r="AD72">
        <v>7.0238758499999996</v>
      </c>
      <c r="AE72" t="s">
        <v>86</v>
      </c>
      <c r="AF72" t="s">
        <v>215</v>
      </c>
      <c r="AG72" t="s">
        <v>102</v>
      </c>
      <c r="AH72">
        <f>IFERROR(
    VLOOKUP(FENIX_ANS_TABLA[[#This Row],[ESTADO]],
        {"VENCIDO",1;"ALERTA_0 Días",2;"ALERTA",3;"A TIEMPO",4;"SIN FECHA",5},
    2,FALSE),
0)</f>
        <v>3</v>
      </c>
    </row>
    <row r="73" spans="1:34" x14ac:dyDescent="0.25">
      <c r="A73">
        <v>23493953</v>
      </c>
      <c r="B73" s="23" t="str">
        <f>IFERROR(VLOOKUP(FENIX_ANS_TABLA[[#This Row],[PEDIDO]],RESPONSABLE!A:B,2,0),"Pendiente por asignar responsable")</f>
        <v>Pendiente por asignar responsable</v>
      </c>
      <c r="C73" t="s">
        <v>23</v>
      </c>
      <c r="D73" t="s">
        <v>24</v>
      </c>
      <c r="E73" t="s">
        <v>23</v>
      </c>
      <c r="F73" s="21">
        <v>45860.442430555559</v>
      </c>
      <c r="G73" t="s">
        <v>15359</v>
      </c>
      <c r="H73">
        <v>1036925724</v>
      </c>
      <c r="I73" t="s">
        <v>15360</v>
      </c>
      <c r="J73" s="23" t="s">
        <v>31</v>
      </c>
      <c r="K73" s="23" t="s">
        <v>15361</v>
      </c>
      <c r="L73" t="s">
        <v>15362</v>
      </c>
      <c r="M73" t="s">
        <v>167</v>
      </c>
      <c r="N73" t="s">
        <v>15363</v>
      </c>
      <c r="O73" t="s">
        <v>168</v>
      </c>
      <c r="P73" t="s">
        <v>27</v>
      </c>
      <c r="Q73" t="s">
        <v>158</v>
      </c>
      <c r="R73" t="s">
        <v>252</v>
      </c>
      <c r="S73" t="s">
        <v>260</v>
      </c>
      <c r="T73">
        <v>10</v>
      </c>
      <c r="U73" t="s">
        <v>15364</v>
      </c>
      <c r="V73" t="s">
        <v>8044</v>
      </c>
      <c r="W73" t="s">
        <v>10537</v>
      </c>
      <c r="X73" t="s">
        <v>29</v>
      </c>
      <c r="Y73" t="s">
        <v>30</v>
      </c>
      <c r="Z73" t="s">
        <v>30</v>
      </c>
      <c r="AA73" t="s">
        <v>30</v>
      </c>
      <c r="AB73" t="s">
        <v>30</v>
      </c>
      <c r="AC73">
        <v>-75.396215650000002</v>
      </c>
      <c r="AD73">
        <v>6.1858007700000002</v>
      </c>
      <c r="AE73" t="s">
        <v>86</v>
      </c>
      <c r="AF73" t="s">
        <v>159</v>
      </c>
      <c r="AG73" t="s">
        <v>102</v>
      </c>
      <c r="AH73">
        <f>IFERROR(
    VLOOKUP(FENIX_ANS_TABLA[[#This Row],[ESTADO]],
        {"VENCIDO",1;"ALERTA_0 Días",2;"ALERTA",3;"A TIEMPO",4;"SIN FECHA",5},
    2,FALSE),
0)</f>
        <v>4</v>
      </c>
    </row>
    <row r="74" spans="1:34" x14ac:dyDescent="0.25">
      <c r="A74">
        <v>23493988</v>
      </c>
      <c r="B74" s="23" t="str">
        <f>IFERROR(VLOOKUP(FENIX_ANS_TABLA[[#This Row],[PEDIDO]],RESPONSABLE!A:B,2,0),"Pendiente por asignar responsable")</f>
        <v>Pendiente por asignar responsable</v>
      </c>
      <c r="C74" t="s">
        <v>23</v>
      </c>
      <c r="D74" t="s">
        <v>24</v>
      </c>
      <c r="E74" t="s">
        <v>23</v>
      </c>
      <c r="F74" s="21">
        <v>45860.459918981483</v>
      </c>
      <c r="G74" t="s">
        <v>15367</v>
      </c>
      <c r="H74">
        <v>15446332</v>
      </c>
      <c r="I74" t="s">
        <v>15368</v>
      </c>
      <c r="J74" s="23" t="s">
        <v>31</v>
      </c>
      <c r="K74" s="23" t="s">
        <v>15369</v>
      </c>
      <c r="L74" t="s">
        <v>15370</v>
      </c>
      <c r="M74" t="s">
        <v>167</v>
      </c>
      <c r="N74" t="s">
        <v>15371</v>
      </c>
      <c r="O74" t="s">
        <v>168</v>
      </c>
      <c r="P74" t="s">
        <v>27</v>
      </c>
      <c r="Q74" t="s">
        <v>158</v>
      </c>
      <c r="R74" t="s">
        <v>252</v>
      </c>
      <c r="S74" t="s">
        <v>260</v>
      </c>
      <c r="T74">
        <v>10</v>
      </c>
      <c r="U74" t="s">
        <v>15372</v>
      </c>
      <c r="V74" t="s">
        <v>17578</v>
      </c>
      <c r="W74" t="s">
        <v>17579</v>
      </c>
      <c r="X74" t="s">
        <v>29</v>
      </c>
      <c r="Y74" t="s">
        <v>30</v>
      </c>
      <c r="Z74" t="s">
        <v>30</v>
      </c>
      <c r="AA74" t="s">
        <v>30</v>
      </c>
      <c r="AB74" t="s">
        <v>30</v>
      </c>
      <c r="AC74">
        <v>-75.39623023</v>
      </c>
      <c r="AD74">
        <v>6.1856629600000002</v>
      </c>
      <c r="AE74" t="s">
        <v>86</v>
      </c>
      <c r="AF74" t="s">
        <v>159</v>
      </c>
      <c r="AG74" t="s">
        <v>102</v>
      </c>
      <c r="AH74">
        <f>IFERROR(
    VLOOKUP(FENIX_ANS_TABLA[[#This Row],[ESTADO]],
        {"VENCIDO",1;"ALERTA_0 Días",2;"ALERTA",3;"A TIEMPO",4;"SIN FECHA",5},
    2,FALSE),
0)</f>
        <v>4</v>
      </c>
    </row>
    <row r="75" spans="1:34" x14ac:dyDescent="0.25">
      <c r="A75">
        <v>23494005</v>
      </c>
      <c r="B75" s="23" t="str">
        <f>IFERROR(VLOOKUP(FENIX_ANS_TABLA[[#This Row],[PEDIDO]],RESPONSABLE!A:B,2,0),"Pendiente por asignar responsable")</f>
        <v>Pendiente por asignar responsable</v>
      </c>
      <c r="C75" t="s">
        <v>23</v>
      </c>
      <c r="D75" t="s">
        <v>24</v>
      </c>
      <c r="E75" t="s">
        <v>23</v>
      </c>
      <c r="F75" s="21">
        <v>45860.465324074074</v>
      </c>
      <c r="G75" t="s">
        <v>15375</v>
      </c>
      <c r="H75">
        <v>15448387</v>
      </c>
      <c r="I75" t="s">
        <v>15376</v>
      </c>
      <c r="J75" s="23" t="s">
        <v>31</v>
      </c>
      <c r="K75" s="23" t="s">
        <v>15377</v>
      </c>
      <c r="L75" t="s">
        <v>15378</v>
      </c>
      <c r="M75" t="s">
        <v>167</v>
      </c>
      <c r="N75" t="s">
        <v>15379</v>
      </c>
      <c r="O75" t="s">
        <v>168</v>
      </c>
      <c r="P75" t="s">
        <v>27</v>
      </c>
      <c r="Q75" t="s">
        <v>158</v>
      </c>
      <c r="R75" t="s">
        <v>252</v>
      </c>
      <c r="S75" t="s">
        <v>260</v>
      </c>
      <c r="T75">
        <v>10</v>
      </c>
      <c r="U75" t="s">
        <v>15380</v>
      </c>
      <c r="V75" t="s">
        <v>6702</v>
      </c>
      <c r="W75" t="s">
        <v>10747</v>
      </c>
      <c r="X75" t="s">
        <v>29</v>
      </c>
      <c r="Y75" t="s">
        <v>30</v>
      </c>
      <c r="Z75" t="s">
        <v>30</v>
      </c>
      <c r="AA75" t="s">
        <v>30</v>
      </c>
      <c r="AB75" t="s">
        <v>30</v>
      </c>
      <c r="AC75">
        <v>-75.39623023</v>
      </c>
      <c r="AD75">
        <v>6.1856629600000002</v>
      </c>
      <c r="AE75" t="s">
        <v>86</v>
      </c>
      <c r="AF75" t="s">
        <v>159</v>
      </c>
      <c r="AG75" t="s">
        <v>102</v>
      </c>
      <c r="AH75">
        <f>IFERROR(
    VLOOKUP(FENIX_ANS_TABLA[[#This Row],[ESTADO]],
        {"VENCIDO",1;"ALERTA_0 Días",2;"ALERTA",3;"A TIEMPO",4;"SIN FECHA",5},
    2,FALSE),
0)</f>
        <v>4</v>
      </c>
    </row>
    <row r="76" spans="1:34" x14ac:dyDescent="0.25">
      <c r="A76">
        <v>23494495</v>
      </c>
      <c r="B76" s="23" t="str">
        <f>IFERROR(VLOOKUP(FENIX_ANS_TABLA[[#This Row],[PEDIDO]],RESPONSABLE!A:B,2,0),"Pendiente por asignar responsable")</f>
        <v>Pendiente por asignar responsable</v>
      </c>
      <c r="C76" t="s">
        <v>23</v>
      </c>
      <c r="D76" t="s">
        <v>24</v>
      </c>
      <c r="E76" t="s">
        <v>23</v>
      </c>
      <c r="F76" s="21">
        <v>45860.703761574077</v>
      </c>
      <c r="G76" t="s">
        <v>4082</v>
      </c>
      <c r="H76">
        <v>43419064</v>
      </c>
      <c r="I76" t="s">
        <v>4083</v>
      </c>
      <c r="J76" s="23" t="s">
        <v>31</v>
      </c>
      <c r="K76" s="23" t="s">
        <v>4084</v>
      </c>
      <c r="L76" t="s">
        <v>4085</v>
      </c>
      <c r="M76" t="s">
        <v>156</v>
      </c>
      <c r="N76" t="s">
        <v>4086</v>
      </c>
      <c r="O76" t="s">
        <v>157</v>
      </c>
      <c r="P76" t="s">
        <v>27</v>
      </c>
      <c r="Q76" t="s">
        <v>158</v>
      </c>
      <c r="R76" t="s">
        <v>252</v>
      </c>
      <c r="S76" t="s">
        <v>260</v>
      </c>
      <c r="T76">
        <v>10</v>
      </c>
      <c r="U76" t="s">
        <v>4087</v>
      </c>
      <c r="V76" t="s">
        <v>17566</v>
      </c>
      <c r="W76" t="s">
        <v>17567</v>
      </c>
      <c r="X76" t="s">
        <v>29</v>
      </c>
      <c r="Y76" t="s">
        <v>30</v>
      </c>
      <c r="Z76" t="s">
        <v>30</v>
      </c>
      <c r="AA76" t="s">
        <v>30</v>
      </c>
      <c r="AB76" t="s">
        <v>30</v>
      </c>
      <c r="AC76">
        <v>-75.316582999999994</v>
      </c>
      <c r="AD76">
        <v>6.2388645</v>
      </c>
      <c r="AE76" t="s">
        <v>86</v>
      </c>
      <c r="AF76" t="s">
        <v>159</v>
      </c>
      <c r="AG76" t="s">
        <v>102</v>
      </c>
      <c r="AH76">
        <f>IFERROR(
    VLOOKUP(FENIX_ANS_TABLA[[#This Row],[ESTADO]],
        {"VENCIDO",1;"ALERTA_0 Días",2;"ALERTA",3;"A TIEMPO",4;"SIN FECHA",5},
    2,FALSE),
0)</f>
        <v>4</v>
      </c>
    </row>
    <row r="77" spans="1:34" x14ac:dyDescent="0.25">
      <c r="A77">
        <v>23496136</v>
      </c>
      <c r="B77" s="23" t="str">
        <f>IFERROR(VLOOKUP(FENIX_ANS_TABLA[[#This Row],[PEDIDO]],RESPONSABLE!A:B,2,0),"Pendiente por asignar responsable")</f>
        <v>Pendiente por asignar responsable</v>
      </c>
      <c r="C77" t="s">
        <v>23</v>
      </c>
      <c r="D77" t="s">
        <v>24</v>
      </c>
      <c r="E77" t="s">
        <v>23</v>
      </c>
      <c r="F77" s="21">
        <v>45862.45553240741</v>
      </c>
      <c r="G77" t="s">
        <v>11727</v>
      </c>
      <c r="H77">
        <v>39212618</v>
      </c>
      <c r="I77" t="s">
        <v>11728</v>
      </c>
      <c r="J77" s="23" t="s">
        <v>31</v>
      </c>
      <c r="K77" s="23" t="s">
        <v>11729</v>
      </c>
      <c r="L77" t="s">
        <v>11730</v>
      </c>
      <c r="M77" t="s">
        <v>25</v>
      </c>
      <c r="N77" t="s">
        <v>11731</v>
      </c>
      <c r="O77" t="s">
        <v>26</v>
      </c>
      <c r="P77" t="s">
        <v>27</v>
      </c>
      <c r="Q77" t="s">
        <v>32</v>
      </c>
      <c r="R77" t="s">
        <v>253</v>
      </c>
      <c r="S77" t="s">
        <v>260</v>
      </c>
      <c r="T77">
        <v>7</v>
      </c>
      <c r="U77" t="s">
        <v>11732</v>
      </c>
      <c r="V77" t="s">
        <v>17580</v>
      </c>
      <c r="W77" t="s">
        <v>17581</v>
      </c>
      <c r="X77" t="s">
        <v>29</v>
      </c>
      <c r="Y77" t="s">
        <v>30</v>
      </c>
      <c r="Z77" t="s">
        <v>30</v>
      </c>
      <c r="AA77" t="s">
        <v>30</v>
      </c>
      <c r="AB77" t="s">
        <v>30</v>
      </c>
      <c r="AC77">
        <v>-75.550596769999999</v>
      </c>
      <c r="AD77">
        <v>6.2491165100000003</v>
      </c>
      <c r="AE77" t="s">
        <v>86</v>
      </c>
      <c r="AF77" t="s">
        <v>105</v>
      </c>
      <c r="AG77" t="s">
        <v>102</v>
      </c>
      <c r="AH77">
        <f>IFERROR(
    VLOOKUP(FENIX_ANS_TABLA[[#This Row],[ESTADO]],
        {"VENCIDO",1;"ALERTA_0 Días",2;"ALERTA",3;"A TIEMPO",4;"SIN FECHA",5},
    2,FALSE),
0)</f>
        <v>4</v>
      </c>
    </row>
    <row r="78" spans="1:34" x14ac:dyDescent="0.25">
      <c r="A78">
        <v>23496281</v>
      </c>
      <c r="B78" s="23" t="str">
        <f>IFERROR(VLOOKUP(FENIX_ANS_TABLA[[#This Row],[PEDIDO]],RESPONSABLE!A:B,2,0),"Pendiente por asignar responsable")</f>
        <v>Pendiente por asignar responsable</v>
      </c>
      <c r="C78" t="s">
        <v>36</v>
      </c>
      <c r="D78" t="s">
        <v>24</v>
      </c>
      <c r="E78" t="s">
        <v>36</v>
      </c>
      <c r="F78" s="21">
        <v>45862.550567129627</v>
      </c>
      <c r="G78" t="s">
        <v>16681</v>
      </c>
      <c r="H78">
        <v>21844366</v>
      </c>
      <c r="I78" t="s">
        <v>16682</v>
      </c>
      <c r="J78" s="23" t="s">
        <v>31</v>
      </c>
      <c r="K78" s="23" t="s">
        <v>16683</v>
      </c>
      <c r="L78" t="s">
        <v>16684</v>
      </c>
      <c r="M78" t="s">
        <v>48</v>
      </c>
      <c r="N78" t="s">
        <v>16685</v>
      </c>
      <c r="O78" t="s">
        <v>49</v>
      </c>
      <c r="P78" t="s">
        <v>37</v>
      </c>
      <c r="Q78" t="s">
        <v>32</v>
      </c>
      <c r="R78" t="s">
        <v>253</v>
      </c>
      <c r="S78" t="s">
        <v>260</v>
      </c>
      <c r="T78">
        <v>7</v>
      </c>
      <c r="U78" t="s">
        <v>16686</v>
      </c>
      <c r="V78" t="s">
        <v>14564</v>
      </c>
      <c r="W78" t="s">
        <v>17582</v>
      </c>
      <c r="X78" t="s">
        <v>29</v>
      </c>
      <c r="Y78" t="s">
        <v>30</v>
      </c>
      <c r="Z78" t="s">
        <v>30</v>
      </c>
      <c r="AA78" t="s">
        <v>30</v>
      </c>
      <c r="AB78" t="s">
        <v>30</v>
      </c>
      <c r="AC78">
        <v>-75.634211010000001</v>
      </c>
      <c r="AD78">
        <v>6.11970978</v>
      </c>
      <c r="AE78" t="s">
        <v>86</v>
      </c>
      <c r="AF78" t="s">
        <v>105</v>
      </c>
      <c r="AG78" t="s">
        <v>102</v>
      </c>
      <c r="AH78">
        <f>IFERROR(
    VLOOKUP(FENIX_ANS_TABLA[[#This Row],[ESTADO]],
        {"VENCIDO",1;"ALERTA_0 Días",2;"ALERTA",3;"A TIEMPO",4;"SIN FECHA",5},
    2,FALSE),
0)</f>
        <v>4</v>
      </c>
    </row>
    <row r="79" spans="1:34" x14ac:dyDescent="0.25">
      <c r="A79">
        <v>23497368</v>
      </c>
      <c r="B79" s="23" t="str">
        <f>IFERROR(VLOOKUP(FENIX_ANS_TABLA[[#This Row],[PEDIDO]],RESPONSABLE!A:B,2,0),"Pendiente por asignar responsable")</f>
        <v>Pendiente por asignar responsable</v>
      </c>
      <c r="C79" t="s">
        <v>23</v>
      </c>
      <c r="D79" t="s">
        <v>24</v>
      </c>
      <c r="E79" t="s">
        <v>23</v>
      </c>
      <c r="F79" s="21">
        <v>45863.484027777777</v>
      </c>
      <c r="G79" t="s">
        <v>11734</v>
      </c>
      <c r="H79">
        <v>1037501804</v>
      </c>
      <c r="I79" t="s">
        <v>11735</v>
      </c>
      <c r="J79" s="23" t="s">
        <v>31</v>
      </c>
      <c r="K79" s="23" t="s">
        <v>11736</v>
      </c>
      <c r="L79" t="s">
        <v>11737</v>
      </c>
      <c r="M79" t="s">
        <v>216</v>
      </c>
      <c r="N79" t="s">
        <v>11738</v>
      </c>
      <c r="O79" t="s">
        <v>217</v>
      </c>
      <c r="P79" t="s">
        <v>27</v>
      </c>
      <c r="Q79" t="s">
        <v>214</v>
      </c>
      <c r="R79" t="s">
        <v>252</v>
      </c>
      <c r="S79" t="s">
        <v>260</v>
      </c>
      <c r="T79">
        <v>10</v>
      </c>
      <c r="U79" t="s">
        <v>11739</v>
      </c>
      <c r="V79" t="s">
        <v>7963</v>
      </c>
      <c r="W79" t="s">
        <v>17583</v>
      </c>
      <c r="X79" t="s">
        <v>29</v>
      </c>
      <c r="Y79" t="s">
        <v>30</v>
      </c>
      <c r="Z79" t="s">
        <v>30</v>
      </c>
      <c r="AA79" t="s">
        <v>30</v>
      </c>
      <c r="AB79" t="s">
        <v>30</v>
      </c>
      <c r="AC79">
        <v>-75.038962330000004</v>
      </c>
      <c r="AD79">
        <v>6.4719516700000002</v>
      </c>
      <c r="AE79" t="s">
        <v>86</v>
      </c>
      <c r="AF79" t="s">
        <v>215</v>
      </c>
      <c r="AG79" t="s">
        <v>102</v>
      </c>
      <c r="AH79">
        <f>IFERROR(
    VLOOKUP(FENIX_ANS_TABLA[[#This Row],[ESTADO]],
        {"VENCIDO",1;"ALERTA_0 Días",2;"ALERTA",3;"A TIEMPO",4;"SIN FECHA",5},
    2,FALSE),
0)</f>
        <v>4</v>
      </c>
    </row>
    <row r="80" spans="1:34" x14ac:dyDescent="0.25">
      <c r="A80">
        <v>23497563</v>
      </c>
      <c r="B80" s="23" t="str">
        <f>IFERROR(VLOOKUP(FENIX_ANS_TABLA[[#This Row],[PEDIDO]],RESPONSABLE!A:B,2,0),"Pendiente por asignar responsable")</f>
        <v>Pendiente por asignar responsable</v>
      </c>
      <c r="C80" t="s">
        <v>23</v>
      </c>
      <c r="D80" t="s">
        <v>24</v>
      </c>
      <c r="E80" t="s">
        <v>23</v>
      </c>
      <c r="F80" s="21">
        <v>45863.610555555562</v>
      </c>
      <c r="G80" t="s">
        <v>3000</v>
      </c>
      <c r="H80">
        <v>3413574</v>
      </c>
      <c r="I80" t="s">
        <v>3001</v>
      </c>
      <c r="J80" s="23" t="s">
        <v>31</v>
      </c>
      <c r="K80" s="23" t="s">
        <v>3002</v>
      </c>
      <c r="L80" t="s">
        <v>3003</v>
      </c>
      <c r="M80" t="s">
        <v>50</v>
      </c>
      <c r="N80" t="s">
        <v>3004</v>
      </c>
      <c r="O80" t="s">
        <v>51</v>
      </c>
      <c r="P80" t="s">
        <v>27</v>
      </c>
      <c r="Q80" t="s">
        <v>32</v>
      </c>
      <c r="R80" t="s">
        <v>252</v>
      </c>
      <c r="S80" t="s">
        <v>260</v>
      </c>
      <c r="T80">
        <v>10</v>
      </c>
      <c r="U80" t="s">
        <v>3005</v>
      </c>
      <c r="V80" t="s">
        <v>17584</v>
      </c>
      <c r="W80" t="s">
        <v>6631</v>
      </c>
      <c r="X80" t="s">
        <v>29</v>
      </c>
      <c r="Y80" t="s">
        <v>17585</v>
      </c>
      <c r="Z80" t="s">
        <v>13354</v>
      </c>
      <c r="AA80" t="s">
        <v>11790</v>
      </c>
      <c r="AB80" t="s">
        <v>17586</v>
      </c>
      <c r="AC80">
        <v>-75.627560840000001</v>
      </c>
      <c r="AD80">
        <v>6.0569215099999996</v>
      </c>
      <c r="AE80" t="s">
        <v>86</v>
      </c>
      <c r="AF80" t="s">
        <v>105</v>
      </c>
      <c r="AG80" t="s">
        <v>102</v>
      </c>
      <c r="AH80">
        <f>IFERROR(
    VLOOKUP(FENIX_ANS_TABLA[[#This Row],[ESTADO]],
        {"VENCIDO",1;"ALERTA_0 Días",2;"ALERTA",3;"A TIEMPO",4;"SIN FECHA",5},
    2,FALSE),
0)</f>
        <v>4</v>
      </c>
    </row>
    <row r="81" spans="1:34" x14ac:dyDescent="0.25">
      <c r="A81">
        <v>23502597</v>
      </c>
      <c r="B81" s="23" t="str">
        <f>IFERROR(VLOOKUP(FENIX_ANS_TABLA[[#This Row],[PEDIDO]],RESPONSABLE!A:B,2,0),"Pendiente por asignar responsable")</f>
        <v>Pendiente por asignar responsable</v>
      </c>
      <c r="C81" t="s">
        <v>23</v>
      </c>
      <c r="D81" t="s">
        <v>24</v>
      </c>
      <c r="E81" t="s">
        <v>23</v>
      </c>
      <c r="F81" s="21">
        <v>45869.69767361111</v>
      </c>
      <c r="G81" t="s">
        <v>11741</v>
      </c>
      <c r="H81">
        <v>43619603</v>
      </c>
      <c r="I81" t="s">
        <v>11742</v>
      </c>
      <c r="J81" s="23" t="s">
        <v>31</v>
      </c>
      <c r="K81" s="23" t="s">
        <v>11743</v>
      </c>
      <c r="L81" t="s">
        <v>11744</v>
      </c>
      <c r="M81" t="s">
        <v>25</v>
      </c>
      <c r="N81" t="s">
        <v>11745</v>
      </c>
      <c r="O81" t="s">
        <v>26</v>
      </c>
      <c r="P81" t="s">
        <v>27</v>
      </c>
      <c r="Q81" t="s">
        <v>32</v>
      </c>
      <c r="R81" t="s">
        <v>253</v>
      </c>
      <c r="S81" t="s">
        <v>260</v>
      </c>
      <c r="T81">
        <v>7</v>
      </c>
      <c r="U81" t="s">
        <v>11746</v>
      </c>
      <c r="V81" t="s">
        <v>10579</v>
      </c>
      <c r="W81" t="s">
        <v>8075</v>
      </c>
      <c r="X81" t="s">
        <v>29</v>
      </c>
      <c r="Y81" t="s">
        <v>30</v>
      </c>
      <c r="Z81" t="s">
        <v>30</v>
      </c>
      <c r="AA81" t="s">
        <v>30</v>
      </c>
      <c r="AB81" t="s">
        <v>30</v>
      </c>
      <c r="AC81">
        <v>-75.610884501000001</v>
      </c>
      <c r="AD81">
        <v>6.2574398200000596</v>
      </c>
      <c r="AE81" t="s">
        <v>86</v>
      </c>
      <c r="AF81" t="s">
        <v>105</v>
      </c>
      <c r="AG81" t="s">
        <v>102</v>
      </c>
      <c r="AH81">
        <f>IFERROR(
    VLOOKUP(FENIX_ANS_TABLA[[#This Row],[ESTADO]],
        {"VENCIDO",1;"ALERTA_0 Días",2;"ALERTA",3;"A TIEMPO",4;"SIN FECHA",5},
    2,FALSE),
0)</f>
        <v>4</v>
      </c>
    </row>
    <row r="82" spans="1:34" x14ac:dyDescent="0.25">
      <c r="A82">
        <v>23504981</v>
      </c>
      <c r="B82" s="23" t="str">
        <f>IFERROR(VLOOKUP(FENIX_ANS_TABLA[[#This Row],[PEDIDO]],RESPONSABLE!A:B,2,0),"Pendiente por asignar responsable")</f>
        <v>Pendiente por asignar responsable</v>
      </c>
      <c r="C82" t="s">
        <v>23</v>
      </c>
      <c r="D82" t="s">
        <v>24</v>
      </c>
      <c r="E82" t="s">
        <v>23</v>
      </c>
      <c r="F82" s="21">
        <v>45873.480138888888</v>
      </c>
      <c r="G82" t="s">
        <v>16688</v>
      </c>
      <c r="H82">
        <v>42987824</v>
      </c>
      <c r="I82" t="s">
        <v>16689</v>
      </c>
      <c r="J82" s="23" t="s">
        <v>31</v>
      </c>
      <c r="K82" s="23" t="s">
        <v>16690</v>
      </c>
      <c r="L82" t="s">
        <v>16691</v>
      </c>
      <c r="M82" t="s">
        <v>25</v>
      </c>
      <c r="N82" t="s">
        <v>16692</v>
      </c>
      <c r="O82" t="s">
        <v>26</v>
      </c>
      <c r="P82" t="s">
        <v>27</v>
      </c>
      <c r="Q82" t="s">
        <v>32</v>
      </c>
      <c r="R82" t="s">
        <v>253</v>
      </c>
      <c r="S82" t="s">
        <v>260</v>
      </c>
      <c r="T82">
        <v>7</v>
      </c>
      <c r="U82" t="s">
        <v>16693</v>
      </c>
      <c r="V82" t="s">
        <v>14151</v>
      </c>
      <c r="W82" t="s">
        <v>14270</v>
      </c>
      <c r="X82" t="s">
        <v>29</v>
      </c>
      <c r="Y82" t="s">
        <v>16694</v>
      </c>
      <c r="Z82" t="s">
        <v>94</v>
      </c>
      <c r="AA82" t="s">
        <v>579</v>
      </c>
      <c r="AB82" t="s">
        <v>16695</v>
      </c>
      <c r="AC82">
        <v>-75.605901529999997</v>
      </c>
      <c r="AD82">
        <v>6.2414880699999999</v>
      </c>
      <c r="AE82" t="s">
        <v>86</v>
      </c>
      <c r="AF82" t="s">
        <v>105</v>
      </c>
      <c r="AG82" t="s">
        <v>102</v>
      </c>
      <c r="AH82">
        <f>IFERROR(
    VLOOKUP(FENIX_ANS_TABLA[[#This Row],[ESTADO]],
        {"VENCIDO",1;"ALERTA_0 Días",2;"ALERTA",3;"A TIEMPO",4;"SIN FECHA",5},
    2,FALSE),
0)</f>
        <v>4</v>
      </c>
    </row>
    <row r="83" spans="1:34" x14ac:dyDescent="0.25">
      <c r="A83">
        <v>23507603</v>
      </c>
      <c r="B83" s="23" t="str">
        <f>IFERROR(VLOOKUP(FENIX_ANS_TABLA[[#This Row],[PEDIDO]],RESPONSABLE!A:B,2,0),"Pendiente por asignar responsable")</f>
        <v>Pendiente por asignar responsable</v>
      </c>
      <c r="C83" t="s">
        <v>23</v>
      </c>
      <c r="D83" t="s">
        <v>24</v>
      </c>
      <c r="E83" t="s">
        <v>23</v>
      </c>
      <c r="F83" s="21">
        <v>45875.537511574083</v>
      </c>
      <c r="G83" t="s">
        <v>7914</v>
      </c>
      <c r="H83">
        <v>98586750</v>
      </c>
      <c r="I83" t="s">
        <v>7915</v>
      </c>
      <c r="J83" s="23" t="s">
        <v>7916</v>
      </c>
      <c r="K83" s="23" t="s">
        <v>7917</v>
      </c>
      <c r="L83" t="s">
        <v>7918</v>
      </c>
      <c r="M83" t="s">
        <v>196</v>
      </c>
      <c r="N83" t="s">
        <v>7919</v>
      </c>
      <c r="O83" t="s">
        <v>197</v>
      </c>
      <c r="P83" t="s">
        <v>27</v>
      </c>
      <c r="Q83" t="s">
        <v>158</v>
      </c>
      <c r="R83" t="s">
        <v>252</v>
      </c>
      <c r="S83" t="s">
        <v>260</v>
      </c>
      <c r="T83">
        <v>10</v>
      </c>
      <c r="U83" t="s">
        <v>7920</v>
      </c>
      <c r="V83" t="s">
        <v>17587</v>
      </c>
      <c r="W83" t="s">
        <v>14652</v>
      </c>
      <c r="X83" t="s">
        <v>29</v>
      </c>
      <c r="Y83" t="s">
        <v>30</v>
      </c>
      <c r="Z83" t="s">
        <v>30</v>
      </c>
      <c r="AA83" t="s">
        <v>30</v>
      </c>
      <c r="AB83" t="s">
        <v>30</v>
      </c>
      <c r="AC83">
        <v>-75.144537</v>
      </c>
      <c r="AD83">
        <v>6.2505986699999996</v>
      </c>
      <c r="AE83" t="s">
        <v>86</v>
      </c>
      <c r="AF83" t="s">
        <v>159</v>
      </c>
      <c r="AG83" t="s">
        <v>102</v>
      </c>
      <c r="AH83">
        <f>IFERROR(
    VLOOKUP(FENIX_ANS_TABLA[[#This Row],[ESTADO]],
        {"VENCIDO",1;"ALERTA_0 Días",2;"ALERTA",3;"A TIEMPO",4;"SIN FECHA",5},
    2,FALSE),
0)</f>
        <v>4</v>
      </c>
    </row>
    <row r="84" spans="1:34" x14ac:dyDescent="0.25">
      <c r="A84">
        <v>23507739</v>
      </c>
      <c r="B84" s="23" t="str">
        <f>IFERROR(VLOOKUP(FENIX_ANS_TABLA[[#This Row],[PEDIDO]],RESPONSABLE!A:B,2,0),"Pendiente por asignar responsable")</f>
        <v>Pendiente por asignar responsable</v>
      </c>
      <c r="C84" t="s">
        <v>23</v>
      </c>
      <c r="D84" t="s">
        <v>24</v>
      </c>
      <c r="E84" t="s">
        <v>23</v>
      </c>
      <c r="F84" s="21">
        <v>45875.625706018523</v>
      </c>
      <c r="G84" t="s">
        <v>9346</v>
      </c>
      <c r="H84">
        <v>8300979</v>
      </c>
      <c r="I84" t="s">
        <v>9347</v>
      </c>
      <c r="J84" s="23" t="s">
        <v>31</v>
      </c>
      <c r="K84" s="23" t="s">
        <v>9348</v>
      </c>
      <c r="L84" t="s">
        <v>9349</v>
      </c>
      <c r="M84" t="s">
        <v>824</v>
      </c>
      <c r="N84" t="s">
        <v>9350</v>
      </c>
      <c r="O84" t="s">
        <v>825</v>
      </c>
      <c r="P84" t="s">
        <v>27</v>
      </c>
      <c r="Q84" t="s">
        <v>135</v>
      </c>
      <c r="R84" t="s">
        <v>253</v>
      </c>
      <c r="S84" t="s">
        <v>260</v>
      </c>
      <c r="T84">
        <v>7</v>
      </c>
      <c r="U84" t="s">
        <v>9351</v>
      </c>
      <c r="V84" t="s">
        <v>10528</v>
      </c>
      <c r="W84" t="s">
        <v>10528</v>
      </c>
      <c r="X84" t="s">
        <v>29</v>
      </c>
      <c r="Y84" t="s">
        <v>30</v>
      </c>
      <c r="Z84" t="s">
        <v>30</v>
      </c>
      <c r="AA84" t="s">
        <v>30</v>
      </c>
      <c r="AB84" t="s">
        <v>30</v>
      </c>
      <c r="AC84">
        <v>-75.909892999999997</v>
      </c>
      <c r="AD84">
        <v>7.0222369999999996</v>
      </c>
      <c r="AE84" t="s">
        <v>86</v>
      </c>
      <c r="AF84" t="s">
        <v>136</v>
      </c>
      <c r="AG84" t="s">
        <v>102</v>
      </c>
      <c r="AH84">
        <f>IFERROR(
    VLOOKUP(FENIX_ANS_TABLA[[#This Row],[ESTADO]],
        {"VENCIDO",1;"ALERTA_0 Días",2;"ALERTA",3;"A TIEMPO",4;"SIN FECHA",5},
    2,FALSE),
0)</f>
        <v>4</v>
      </c>
    </row>
    <row r="85" spans="1:34" x14ac:dyDescent="0.25">
      <c r="A85">
        <v>23512053</v>
      </c>
      <c r="B85" s="23" t="str">
        <f>IFERROR(VLOOKUP(FENIX_ANS_TABLA[[#This Row],[PEDIDO]],RESPONSABLE!A:B,2,0),"Pendiente por asignar responsable")</f>
        <v>Pendiente por asignar responsable</v>
      </c>
      <c r="C85" t="s">
        <v>23</v>
      </c>
      <c r="D85" t="s">
        <v>24</v>
      </c>
      <c r="E85" t="s">
        <v>23</v>
      </c>
      <c r="F85" s="21">
        <v>45882.416087962964</v>
      </c>
      <c r="G85" t="s">
        <v>7922</v>
      </c>
      <c r="H85">
        <v>98586750</v>
      </c>
      <c r="I85" t="s">
        <v>7915</v>
      </c>
      <c r="J85" s="23" t="s">
        <v>7916</v>
      </c>
      <c r="K85" s="23" t="s">
        <v>7923</v>
      </c>
      <c r="L85" t="s">
        <v>7924</v>
      </c>
      <c r="M85" t="s">
        <v>196</v>
      </c>
      <c r="N85" t="s">
        <v>7925</v>
      </c>
      <c r="O85" t="s">
        <v>197</v>
      </c>
      <c r="P85" t="s">
        <v>27</v>
      </c>
      <c r="Q85" t="s">
        <v>158</v>
      </c>
      <c r="R85" t="s">
        <v>252</v>
      </c>
      <c r="S85" t="s">
        <v>260</v>
      </c>
      <c r="T85">
        <v>10</v>
      </c>
      <c r="U85" t="s">
        <v>7926</v>
      </c>
      <c r="V85" t="s">
        <v>14086</v>
      </c>
      <c r="W85" t="s">
        <v>14474</v>
      </c>
      <c r="X85" t="s">
        <v>29</v>
      </c>
      <c r="Y85" t="s">
        <v>30</v>
      </c>
      <c r="Z85" t="s">
        <v>30</v>
      </c>
      <c r="AA85" t="s">
        <v>30</v>
      </c>
      <c r="AB85" t="s">
        <v>30</v>
      </c>
      <c r="AC85">
        <v>-75.144537</v>
      </c>
      <c r="AD85">
        <v>6.2505986699999996</v>
      </c>
      <c r="AE85" t="s">
        <v>86</v>
      </c>
      <c r="AF85" t="s">
        <v>159</v>
      </c>
      <c r="AG85" t="s">
        <v>102</v>
      </c>
      <c r="AH85">
        <f>IFERROR(
    VLOOKUP(FENIX_ANS_TABLA[[#This Row],[ESTADO]],
        {"VENCIDO",1;"ALERTA_0 Días",2;"ALERTA",3;"A TIEMPO",4;"SIN FECHA",5},
    2,FALSE),
0)</f>
        <v>4</v>
      </c>
    </row>
    <row r="86" spans="1:34" x14ac:dyDescent="0.25">
      <c r="A86">
        <v>23516269</v>
      </c>
      <c r="B86" s="23" t="str">
        <f>IFERROR(VLOOKUP(FENIX_ANS_TABLA[[#This Row],[PEDIDO]],RESPONSABLE!A:B,2,0),"Pendiente por asignar responsable")</f>
        <v>Pendiente por asignar responsable</v>
      </c>
      <c r="C86" t="s">
        <v>23</v>
      </c>
      <c r="D86" t="s">
        <v>24</v>
      </c>
      <c r="E86" t="s">
        <v>23</v>
      </c>
      <c r="F86" s="21">
        <v>45888.618414351848</v>
      </c>
      <c r="G86" t="s">
        <v>9353</v>
      </c>
      <c r="H86">
        <v>32102483</v>
      </c>
      <c r="I86" t="s">
        <v>9354</v>
      </c>
      <c r="J86" s="23" t="s">
        <v>31</v>
      </c>
      <c r="K86" s="23" t="s">
        <v>868</v>
      </c>
      <c r="L86" t="s">
        <v>9355</v>
      </c>
      <c r="M86" t="s">
        <v>137</v>
      </c>
      <c r="N86" t="s">
        <v>9356</v>
      </c>
      <c r="O86" t="s">
        <v>138</v>
      </c>
      <c r="P86" t="s">
        <v>27</v>
      </c>
      <c r="Q86" t="s">
        <v>135</v>
      </c>
      <c r="R86" t="s">
        <v>253</v>
      </c>
      <c r="S86" t="s">
        <v>260</v>
      </c>
      <c r="T86">
        <v>7</v>
      </c>
      <c r="U86" t="s">
        <v>9357</v>
      </c>
      <c r="V86" t="s">
        <v>10543</v>
      </c>
      <c r="W86" t="s">
        <v>10542</v>
      </c>
      <c r="X86" t="s">
        <v>29</v>
      </c>
      <c r="Y86" t="s">
        <v>30</v>
      </c>
      <c r="Z86" t="s">
        <v>30</v>
      </c>
      <c r="AA86" t="s">
        <v>30</v>
      </c>
      <c r="AB86" t="s">
        <v>30</v>
      </c>
      <c r="AC86">
        <v>-75.820453000000001</v>
      </c>
      <c r="AD86">
        <v>6.5644390000000001</v>
      </c>
      <c r="AE86" t="s">
        <v>86</v>
      </c>
      <c r="AF86" t="s">
        <v>136</v>
      </c>
      <c r="AG86" t="s">
        <v>102</v>
      </c>
      <c r="AH86">
        <f>IFERROR(
    VLOOKUP(FENIX_ANS_TABLA[[#This Row],[ESTADO]],
        {"VENCIDO",1;"ALERTA_0 Días",2;"ALERTA",3;"A TIEMPO",4;"SIN FECHA",5},
    2,FALSE),
0)</f>
        <v>4</v>
      </c>
    </row>
    <row r="87" spans="1:34" x14ac:dyDescent="0.25">
      <c r="A87">
        <v>23518438</v>
      </c>
      <c r="B87" s="23" t="str">
        <f>IFERROR(VLOOKUP(FENIX_ANS_TABLA[[#This Row],[PEDIDO]],RESPONSABLE!A:B,2,0),"Pendiente por asignar responsable")</f>
        <v>Pendiente por asignar responsable</v>
      </c>
      <c r="C87" t="s">
        <v>23</v>
      </c>
      <c r="D87" t="s">
        <v>24</v>
      </c>
      <c r="E87" t="s">
        <v>23</v>
      </c>
      <c r="F87" s="21">
        <v>45890.50854166667</v>
      </c>
      <c r="G87" t="s">
        <v>7928</v>
      </c>
      <c r="H87">
        <v>98586750</v>
      </c>
      <c r="I87" t="s">
        <v>7915</v>
      </c>
      <c r="J87" s="23" t="s">
        <v>7916</v>
      </c>
      <c r="K87" s="23" t="s">
        <v>7923</v>
      </c>
      <c r="L87" t="s">
        <v>7929</v>
      </c>
      <c r="M87" t="s">
        <v>196</v>
      </c>
      <c r="N87" t="s">
        <v>7930</v>
      </c>
      <c r="O87" t="s">
        <v>197</v>
      </c>
      <c r="P87" t="s">
        <v>27</v>
      </c>
      <c r="Q87" t="s">
        <v>158</v>
      </c>
      <c r="R87" t="s">
        <v>252</v>
      </c>
      <c r="S87" t="s">
        <v>260</v>
      </c>
      <c r="T87">
        <v>10</v>
      </c>
      <c r="U87" t="s">
        <v>7931</v>
      </c>
      <c r="V87" t="s">
        <v>17588</v>
      </c>
      <c r="W87" t="s">
        <v>14415</v>
      </c>
      <c r="X87" t="s">
        <v>29</v>
      </c>
      <c r="Y87" t="s">
        <v>30</v>
      </c>
      <c r="Z87" t="s">
        <v>30</v>
      </c>
      <c r="AA87" t="s">
        <v>30</v>
      </c>
      <c r="AB87" t="s">
        <v>30</v>
      </c>
      <c r="AC87">
        <v>-75.144537</v>
      </c>
      <c r="AD87">
        <v>6.2505986699999996</v>
      </c>
      <c r="AE87" t="s">
        <v>86</v>
      </c>
      <c r="AF87" t="s">
        <v>159</v>
      </c>
      <c r="AG87" t="s">
        <v>102</v>
      </c>
      <c r="AH87">
        <f>IFERROR(
    VLOOKUP(FENIX_ANS_TABLA[[#This Row],[ESTADO]],
        {"VENCIDO",1;"ALERTA_0 Días",2;"ALERTA",3;"A TIEMPO",4;"SIN FECHA",5},
    2,FALSE),
0)</f>
        <v>4</v>
      </c>
    </row>
    <row r="88" spans="1:34" x14ac:dyDescent="0.25">
      <c r="A88">
        <v>23521243</v>
      </c>
      <c r="B88" s="23" t="str">
        <f>IFERROR(VLOOKUP(FENIX_ANS_TABLA[[#This Row],[PEDIDO]],RESPONSABLE!A:B,2,0),"Pendiente por asignar responsable")</f>
        <v>Pendiente por asignar responsable</v>
      </c>
      <c r="C88" t="s">
        <v>36</v>
      </c>
      <c r="D88" t="s">
        <v>24</v>
      </c>
      <c r="E88" t="s">
        <v>36</v>
      </c>
      <c r="F88" s="21">
        <v>45894.402511574073</v>
      </c>
      <c r="G88" t="s">
        <v>15383</v>
      </c>
      <c r="H88">
        <v>1128272359</v>
      </c>
      <c r="I88" t="s">
        <v>15384</v>
      </c>
      <c r="J88" s="23" t="s">
        <v>31</v>
      </c>
      <c r="K88" s="23" t="s">
        <v>15385</v>
      </c>
      <c r="L88" t="s">
        <v>15386</v>
      </c>
      <c r="M88" t="s">
        <v>167</v>
      </c>
      <c r="N88" t="s">
        <v>15387</v>
      </c>
      <c r="O88" t="s">
        <v>168</v>
      </c>
      <c r="P88" t="s">
        <v>37</v>
      </c>
      <c r="Q88" t="s">
        <v>158</v>
      </c>
      <c r="R88" t="s">
        <v>252</v>
      </c>
      <c r="S88" t="s">
        <v>260</v>
      </c>
      <c r="T88">
        <v>10</v>
      </c>
      <c r="U88" t="s">
        <v>15388</v>
      </c>
      <c r="V88" t="s">
        <v>17589</v>
      </c>
      <c r="W88" t="s">
        <v>17590</v>
      </c>
      <c r="X88" t="s">
        <v>29</v>
      </c>
      <c r="Y88" t="s">
        <v>30</v>
      </c>
      <c r="Z88" t="s">
        <v>30</v>
      </c>
      <c r="AA88" t="s">
        <v>30</v>
      </c>
      <c r="AB88" t="s">
        <v>30</v>
      </c>
      <c r="AC88">
        <v>-75.391989600000002</v>
      </c>
      <c r="AD88">
        <v>6.12395888</v>
      </c>
      <c r="AE88" t="s">
        <v>86</v>
      </c>
      <c r="AF88" t="s">
        <v>159</v>
      </c>
      <c r="AG88" t="s">
        <v>102</v>
      </c>
      <c r="AH88">
        <f>IFERROR(
    VLOOKUP(FENIX_ANS_TABLA[[#This Row],[ESTADO]],
        {"VENCIDO",1;"ALERTA_0 Días",2;"ALERTA",3;"A TIEMPO",4;"SIN FECHA",5},
    2,FALSE),
0)</f>
        <v>4</v>
      </c>
    </row>
    <row r="89" spans="1:34" x14ac:dyDescent="0.25">
      <c r="A89">
        <v>23521512</v>
      </c>
      <c r="B89" s="23" t="str">
        <f>IFERROR(VLOOKUP(FENIX_ANS_TABLA[[#This Row],[PEDIDO]],RESPONSABLE!A:B,2,0),"Pendiente por asignar responsable")</f>
        <v>Pendiente por asignar responsable</v>
      </c>
      <c r="C89" t="s">
        <v>23</v>
      </c>
      <c r="D89" t="s">
        <v>24</v>
      </c>
      <c r="E89" t="s">
        <v>33</v>
      </c>
      <c r="F89" s="21">
        <v>46076.390428240738</v>
      </c>
      <c r="G89" t="s">
        <v>2877</v>
      </c>
      <c r="H89">
        <v>6789185</v>
      </c>
      <c r="I89" t="s">
        <v>719</v>
      </c>
      <c r="J89" s="23" t="s">
        <v>31</v>
      </c>
      <c r="K89" s="23" t="s">
        <v>720</v>
      </c>
      <c r="L89" t="s">
        <v>2878</v>
      </c>
      <c r="M89" t="s">
        <v>25</v>
      </c>
      <c r="N89" t="s">
        <v>2879</v>
      </c>
      <c r="O89" t="s">
        <v>26</v>
      </c>
      <c r="P89" t="s">
        <v>286</v>
      </c>
      <c r="Q89" t="s">
        <v>31</v>
      </c>
      <c r="R89" t="s">
        <v>253</v>
      </c>
      <c r="S89" t="s">
        <v>259</v>
      </c>
      <c r="T89">
        <v>8</v>
      </c>
      <c r="U89" t="s">
        <v>2880</v>
      </c>
      <c r="V89" t="s">
        <v>7980</v>
      </c>
      <c r="W89" t="s">
        <v>17591</v>
      </c>
      <c r="X89" t="s">
        <v>43</v>
      </c>
      <c r="Y89" t="s">
        <v>30</v>
      </c>
      <c r="Z89" t="s">
        <v>30</v>
      </c>
      <c r="AA89" t="s">
        <v>30</v>
      </c>
      <c r="AB89" t="s">
        <v>30</v>
      </c>
      <c r="AC89">
        <v>-75.624357669999995</v>
      </c>
      <c r="AD89">
        <v>6.2498781599999997</v>
      </c>
      <c r="AE89" t="s">
        <v>86</v>
      </c>
      <c r="AF89" t="s">
        <v>105</v>
      </c>
      <c r="AG89" t="s">
        <v>102</v>
      </c>
      <c r="AH89">
        <f>IFERROR(
    VLOOKUP(FENIX_ANS_TABLA[[#This Row],[ESTADO]],
        {"VENCIDO",1;"ALERTA_0 Días",2;"ALERTA",3;"A TIEMPO",4;"SIN FECHA",5},
    2,FALSE),
0)</f>
        <v>3</v>
      </c>
    </row>
    <row r="90" spans="1:34" x14ac:dyDescent="0.25">
      <c r="A90">
        <v>23521549</v>
      </c>
      <c r="B90" s="23" t="str">
        <f>IFERROR(VLOOKUP(FENIX_ANS_TABLA[[#This Row],[PEDIDO]],RESPONSABLE!A:B,2,0),"Pendiente por asignar responsable")</f>
        <v>Pendiente por asignar responsable</v>
      </c>
      <c r="C90" t="s">
        <v>23</v>
      </c>
      <c r="D90" t="s">
        <v>24</v>
      </c>
      <c r="E90" t="s">
        <v>23</v>
      </c>
      <c r="F90" s="21">
        <v>45894.558692129627</v>
      </c>
      <c r="G90" t="s">
        <v>14055</v>
      </c>
      <c r="H90">
        <v>70909547</v>
      </c>
      <c r="I90" t="s">
        <v>14056</v>
      </c>
      <c r="J90" s="23" t="s">
        <v>31</v>
      </c>
      <c r="K90" s="23" t="s">
        <v>14057</v>
      </c>
      <c r="L90" t="s">
        <v>14058</v>
      </c>
      <c r="M90" t="s">
        <v>169</v>
      </c>
      <c r="N90" t="s">
        <v>14059</v>
      </c>
      <c r="O90" t="s">
        <v>170</v>
      </c>
      <c r="P90" t="s">
        <v>27</v>
      </c>
      <c r="Q90" t="s">
        <v>158</v>
      </c>
      <c r="R90" t="s">
        <v>253</v>
      </c>
      <c r="S90" t="s">
        <v>260</v>
      </c>
      <c r="T90">
        <v>7</v>
      </c>
      <c r="U90" t="s">
        <v>14060</v>
      </c>
      <c r="V90" t="s">
        <v>14218</v>
      </c>
      <c r="W90" t="s">
        <v>14219</v>
      </c>
      <c r="X90" t="s">
        <v>29</v>
      </c>
      <c r="Y90" t="s">
        <v>30</v>
      </c>
      <c r="Z90" t="s">
        <v>30</v>
      </c>
      <c r="AA90" t="s">
        <v>30</v>
      </c>
      <c r="AB90" t="s">
        <v>30</v>
      </c>
      <c r="AC90">
        <v>-75.341018000000005</v>
      </c>
      <c r="AD90">
        <v>6.1753960000000001</v>
      </c>
      <c r="AE90" t="s">
        <v>86</v>
      </c>
      <c r="AF90" t="s">
        <v>159</v>
      </c>
      <c r="AG90" t="s">
        <v>102</v>
      </c>
      <c r="AH90">
        <f>IFERROR(
    VLOOKUP(FENIX_ANS_TABLA[[#This Row],[ESTADO]],
        {"VENCIDO",1;"ALERTA_0 Días",2;"ALERTA",3;"A TIEMPO",4;"SIN FECHA",5},
    2,FALSE),
0)</f>
        <v>4</v>
      </c>
    </row>
    <row r="91" spans="1:34" x14ac:dyDescent="0.25">
      <c r="A91">
        <v>23521577</v>
      </c>
      <c r="B91" s="23" t="str">
        <f>IFERROR(VLOOKUP(FENIX_ANS_TABLA[[#This Row],[PEDIDO]],RESPONSABLE!A:B,2,0),"Pendiente por asignar responsable")</f>
        <v>Pendiente por asignar responsable</v>
      </c>
      <c r="C91" t="s">
        <v>54</v>
      </c>
      <c r="D91" t="s">
        <v>24</v>
      </c>
      <c r="E91" t="s">
        <v>54</v>
      </c>
      <c r="F91" s="21">
        <v>45894.576574074083</v>
      </c>
      <c r="G91" t="s">
        <v>6915</v>
      </c>
      <c r="H91">
        <v>8419509</v>
      </c>
      <c r="I91" t="s">
        <v>6916</v>
      </c>
      <c r="J91" s="23" t="s">
        <v>31</v>
      </c>
      <c r="K91" s="23" t="s">
        <v>6917</v>
      </c>
      <c r="L91" t="s">
        <v>6918</v>
      </c>
      <c r="M91" t="s">
        <v>133</v>
      </c>
      <c r="N91" t="s">
        <v>6919</v>
      </c>
      <c r="O91" t="s">
        <v>134</v>
      </c>
      <c r="P91" t="s">
        <v>55</v>
      </c>
      <c r="Q91" t="s">
        <v>135</v>
      </c>
      <c r="R91" t="s">
        <v>252</v>
      </c>
      <c r="S91" t="s">
        <v>260</v>
      </c>
      <c r="T91">
        <v>4</v>
      </c>
      <c r="U91" t="s">
        <v>6920</v>
      </c>
      <c r="V91" t="s">
        <v>9155</v>
      </c>
      <c r="W91" t="s">
        <v>14015</v>
      </c>
      <c r="X91" t="s">
        <v>83</v>
      </c>
      <c r="Y91" t="s">
        <v>30</v>
      </c>
      <c r="Z91" t="s">
        <v>30</v>
      </c>
      <c r="AA91" t="s">
        <v>30</v>
      </c>
      <c r="AB91" t="s">
        <v>30</v>
      </c>
      <c r="AC91">
        <v>-76.085856210000003</v>
      </c>
      <c r="AD91">
        <v>6.9982947400000004</v>
      </c>
      <c r="AE91" t="s">
        <v>86</v>
      </c>
      <c r="AF91" t="s">
        <v>136</v>
      </c>
      <c r="AG91" t="s">
        <v>102</v>
      </c>
      <c r="AH91">
        <f>IFERROR(
    VLOOKUP(FENIX_ANS_TABLA[[#This Row],[ESTADO]],
        {"VENCIDO",1;"ALERTA_0 Días",2;"ALERTA",3;"A TIEMPO",4;"SIN FECHA",5},
    2,FALSE),
0)</f>
        <v>2</v>
      </c>
    </row>
    <row r="92" spans="1:34" x14ac:dyDescent="0.25">
      <c r="A92">
        <v>23521835</v>
      </c>
      <c r="B92" s="23" t="str">
        <f>IFERROR(VLOOKUP(FENIX_ANS_TABLA[[#This Row],[PEDIDO]],RESPONSABLE!A:B,2,0),"Pendiente por asignar responsable")</f>
        <v>Pendiente por asignar responsable</v>
      </c>
      <c r="C92" t="s">
        <v>23</v>
      </c>
      <c r="D92" t="s">
        <v>24</v>
      </c>
      <c r="E92" t="s">
        <v>23</v>
      </c>
      <c r="F92" s="21">
        <v>45894.662708333337</v>
      </c>
      <c r="G92" t="s">
        <v>5980</v>
      </c>
      <c r="H92">
        <v>1037949753</v>
      </c>
      <c r="I92" t="s">
        <v>5981</v>
      </c>
      <c r="J92" s="23" t="s">
        <v>31</v>
      </c>
      <c r="K92" s="23" t="s">
        <v>5982</v>
      </c>
      <c r="L92" t="s">
        <v>5983</v>
      </c>
      <c r="M92" t="s">
        <v>171</v>
      </c>
      <c r="N92" t="s">
        <v>5984</v>
      </c>
      <c r="O92" t="s">
        <v>172</v>
      </c>
      <c r="P92" t="s">
        <v>27</v>
      </c>
      <c r="Q92" t="s">
        <v>158</v>
      </c>
      <c r="R92" t="s">
        <v>252</v>
      </c>
      <c r="S92" t="s">
        <v>260</v>
      </c>
      <c r="T92">
        <v>10</v>
      </c>
      <c r="U92" t="s">
        <v>5985</v>
      </c>
      <c r="V92" t="s">
        <v>17592</v>
      </c>
      <c r="W92" t="s">
        <v>17592</v>
      </c>
      <c r="X92" t="s">
        <v>29</v>
      </c>
      <c r="Y92" t="s">
        <v>30</v>
      </c>
      <c r="Z92" t="s">
        <v>30</v>
      </c>
      <c r="AA92" t="s">
        <v>30</v>
      </c>
      <c r="AB92" t="s">
        <v>30</v>
      </c>
      <c r="AC92">
        <v>-74.999320449999999</v>
      </c>
      <c r="AD92">
        <v>6.1726141999999999</v>
      </c>
      <c r="AE92" t="s">
        <v>86</v>
      </c>
      <c r="AF92" t="s">
        <v>159</v>
      </c>
      <c r="AG92" t="s">
        <v>102</v>
      </c>
      <c r="AH92">
        <f>IFERROR(
    VLOOKUP(FENIX_ANS_TABLA[[#This Row],[ESTADO]],
        {"VENCIDO",1;"ALERTA_0 Días",2;"ALERTA",3;"A TIEMPO",4;"SIN FECHA",5},
    2,FALSE),
0)</f>
        <v>4</v>
      </c>
    </row>
    <row r="93" spans="1:34" x14ac:dyDescent="0.25">
      <c r="A93">
        <v>23523074</v>
      </c>
      <c r="B93" s="23" t="str">
        <f>IFERROR(VLOOKUP(FENIX_ANS_TABLA[[#This Row],[PEDIDO]],RESPONSABLE!A:B,2,0),"Pendiente por asignar responsable")</f>
        <v>Pendiente por asignar responsable</v>
      </c>
      <c r="C93" t="s">
        <v>23</v>
      </c>
      <c r="D93" t="s">
        <v>24</v>
      </c>
      <c r="E93" t="s">
        <v>23</v>
      </c>
      <c r="F93" s="21">
        <v>45895.601631944453</v>
      </c>
      <c r="G93" t="s">
        <v>10335</v>
      </c>
      <c r="H93">
        <v>1036396381</v>
      </c>
      <c r="I93" t="s">
        <v>10336</v>
      </c>
      <c r="J93" s="23" t="s">
        <v>31</v>
      </c>
      <c r="K93" s="23" t="s">
        <v>4557</v>
      </c>
      <c r="L93" t="s">
        <v>10337</v>
      </c>
      <c r="M93" t="s">
        <v>190</v>
      </c>
      <c r="N93" t="s">
        <v>10338</v>
      </c>
      <c r="O93" t="s">
        <v>191</v>
      </c>
      <c r="P93" t="s">
        <v>27</v>
      </c>
      <c r="Q93" t="s">
        <v>158</v>
      </c>
      <c r="R93" t="s">
        <v>253</v>
      </c>
      <c r="S93" t="s">
        <v>260</v>
      </c>
      <c r="T93">
        <v>7</v>
      </c>
      <c r="U93" t="s">
        <v>10339</v>
      </c>
      <c r="V93" t="s">
        <v>6671</v>
      </c>
      <c r="W93" t="s">
        <v>17593</v>
      </c>
      <c r="X93" t="s">
        <v>29</v>
      </c>
      <c r="Y93" t="s">
        <v>30</v>
      </c>
      <c r="Z93" t="s">
        <v>30</v>
      </c>
      <c r="AA93" t="s">
        <v>30</v>
      </c>
      <c r="AB93" t="s">
        <v>30</v>
      </c>
      <c r="AC93">
        <v>-75.334115999999995</v>
      </c>
      <c r="AD93">
        <v>6.0723330000000004</v>
      </c>
      <c r="AE93" t="s">
        <v>86</v>
      </c>
      <c r="AF93" t="s">
        <v>159</v>
      </c>
      <c r="AG93" t="s">
        <v>102</v>
      </c>
      <c r="AH93">
        <f>IFERROR(
    VLOOKUP(FENIX_ANS_TABLA[[#This Row],[ESTADO]],
        {"VENCIDO",1;"ALERTA_0 Días",2;"ALERTA",3;"A TIEMPO",4;"SIN FECHA",5},
    2,FALSE),
0)</f>
        <v>4</v>
      </c>
    </row>
    <row r="94" spans="1:34" x14ac:dyDescent="0.25">
      <c r="A94">
        <v>23525291</v>
      </c>
      <c r="B94" s="23" t="str">
        <f>IFERROR(VLOOKUP(FENIX_ANS_TABLA[[#This Row],[PEDIDO]],RESPONSABLE!A:B,2,0),"Pendiente por asignar responsable")</f>
        <v>Pendiente por asignar responsable</v>
      </c>
      <c r="C94" t="s">
        <v>36</v>
      </c>
      <c r="D94" t="s">
        <v>65</v>
      </c>
      <c r="E94" t="s">
        <v>36</v>
      </c>
      <c r="F94" s="21">
        <v>45897.443796296298</v>
      </c>
      <c r="G94" t="s">
        <v>6922</v>
      </c>
      <c r="H94">
        <v>71174991</v>
      </c>
      <c r="I94" t="s">
        <v>6923</v>
      </c>
      <c r="J94" s="23" t="s">
        <v>31</v>
      </c>
      <c r="K94" s="23" t="s">
        <v>6924</v>
      </c>
      <c r="L94" t="s">
        <v>6925</v>
      </c>
      <c r="M94" t="s">
        <v>243</v>
      </c>
      <c r="N94" t="s">
        <v>6926</v>
      </c>
      <c r="O94" t="s">
        <v>223</v>
      </c>
      <c r="P94" t="s">
        <v>66</v>
      </c>
      <c r="Q94" t="s">
        <v>214</v>
      </c>
      <c r="R94" t="s">
        <v>253</v>
      </c>
      <c r="S94" t="s">
        <v>260</v>
      </c>
      <c r="T94">
        <v>7</v>
      </c>
      <c r="U94" t="s">
        <v>6927</v>
      </c>
      <c r="V94" t="s">
        <v>14502</v>
      </c>
      <c r="W94" t="s">
        <v>14502</v>
      </c>
      <c r="X94" t="s">
        <v>29</v>
      </c>
      <c r="Y94" t="s">
        <v>30</v>
      </c>
      <c r="Z94" t="s">
        <v>30</v>
      </c>
      <c r="AA94" t="s">
        <v>30</v>
      </c>
      <c r="AB94" t="s">
        <v>30</v>
      </c>
      <c r="AC94">
        <v>-75.088799570000006</v>
      </c>
      <c r="AD94">
        <v>6.5375605700000001</v>
      </c>
      <c r="AE94" t="s">
        <v>86</v>
      </c>
      <c r="AF94" t="s">
        <v>215</v>
      </c>
      <c r="AG94" t="s">
        <v>103</v>
      </c>
      <c r="AH94">
        <f>IFERROR(
    VLOOKUP(FENIX_ANS_TABLA[[#This Row],[ESTADO]],
        {"VENCIDO",1;"ALERTA_0 Días",2;"ALERTA",3;"A TIEMPO",4;"SIN FECHA",5},
    2,FALSE),
0)</f>
        <v>4</v>
      </c>
    </row>
    <row r="95" spans="1:34" x14ac:dyDescent="0.25">
      <c r="A95">
        <v>23527462</v>
      </c>
      <c r="B95" s="23" t="str">
        <f>IFERROR(VLOOKUP(FENIX_ANS_TABLA[[#This Row],[PEDIDO]],RESPONSABLE!A:B,2,0),"Pendiente por asignar responsable")</f>
        <v>Pendiente por asignar responsable</v>
      </c>
      <c r="C95" t="s">
        <v>23</v>
      </c>
      <c r="D95" t="s">
        <v>65</v>
      </c>
      <c r="E95" t="s">
        <v>23</v>
      </c>
      <c r="F95" s="21">
        <v>45901.356805555559</v>
      </c>
      <c r="G95" t="s">
        <v>5230</v>
      </c>
      <c r="H95">
        <v>8101131</v>
      </c>
      <c r="I95" t="s">
        <v>5231</v>
      </c>
      <c r="J95" s="23" t="s">
        <v>31</v>
      </c>
      <c r="K95" s="23" t="s">
        <v>5232</v>
      </c>
      <c r="L95" t="s">
        <v>5233</v>
      </c>
      <c r="M95" t="s">
        <v>139</v>
      </c>
      <c r="N95" t="s">
        <v>5234</v>
      </c>
      <c r="O95" t="s">
        <v>140</v>
      </c>
      <c r="P95" t="s">
        <v>87</v>
      </c>
      <c r="Q95" t="s">
        <v>135</v>
      </c>
      <c r="R95" t="s">
        <v>252</v>
      </c>
      <c r="S95" t="s">
        <v>260</v>
      </c>
      <c r="T95">
        <v>10</v>
      </c>
      <c r="U95" t="s">
        <v>5235</v>
      </c>
      <c r="V95" t="s">
        <v>8077</v>
      </c>
      <c r="W95" t="s">
        <v>5003</v>
      </c>
      <c r="X95" t="s">
        <v>29</v>
      </c>
      <c r="Y95" t="s">
        <v>30</v>
      </c>
      <c r="Z95" t="s">
        <v>30</v>
      </c>
      <c r="AA95" t="s">
        <v>30</v>
      </c>
      <c r="AB95" t="s">
        <v>30</v>
      </c>
      <c r="AC95">
        <v>-75.776955000000001</v>
      </c>
      <c r="AD95">
        <v>6.4772309999999997</v>
      </c>
      <c r="AE95" t="s">
        <v>86</v>
      </c>
      <c r="AF95" t="s">
        <v>136</v>
      </c>
      <c r="AG95" t="s">
        <v>103</v>
      </c>
      <c r="AH95">
        <f>IFERROR(
    VLOOKUP(FENIX_ANS_TABLA[[#This Row],[ESTADO]],
        {"VENCIDO",1;"ALERTA_0 Días",2;"ALERTA",3;"A TIEMPO",4;"SIN FECHA",5},
    2,FALSE),
0)</f>
        <v>4</v>
      </c>
    </row>
    <row r="96" spans="1:34" x14ac:dyDescent="0.25">
      <c r="A96">
        <v>23527756</v>
      </c>
      <c r="B96" s="23" t="str">
        <f>IFERROR(VLOOKUP(FENIX_ANS_TABLA[[#This Row],[PEDIDO]],RESPONSABLE!A:B,2,0),"Pendiente por asignar responsable")</f>
        <v>Pendiente por asignar responsable</v>
      </c>
      <c r="C96" t="s">
        <v>58</v>
      </c>
      <c r="D96" t="s">
        <v>24</v>
      </c>
      <c r="E96" t="s">
        <v>59</v>
      </c>
      <c r="F96" s="21">
        <v>45901.482256944437</v>
      </c>
      <c r="G96" t="s">
        <v>639</v>
      </c>
      <c r="H96">
        <v>1018346109</v>
      </c>
      <c r="I96" t="s">
        <v>640</v>
      </c>
      <c r="J96" s="23" t="s">
        <v>31</v>
      </c>
      <c r="K96" s="23" t="s">
        <v>641</v>
      </c>
      <c r="L96" t="s">
        <v>642</v>
      </c>
      <c r="M96" t="s">
        <v>275</v>
      </c>
      <c r="N96" t="s">
        <v>643</v>
      </c>
      <c r="O96" t="s">
        <v>276</v>
      </c>
      <c r="P96" t="s">
        <v>60</v>
      </c>
      <c r="Q96" t="s">
        <v>236</v>
      </c>
      <c r="R96" t="s">
        <v>252</v>
      </c>
      <c r="S96" t="s">
        <v>260</v>
      </c>
      <c r="T96">
        <v>14</v>
      </c>
      <c r="U96" t="s">
        <v>644</v>
      </c>
      <c r="V96" t="s">
        <v>17552</v>
      </c>
      <c r="W96" t="s">
        <v>17553</v>
      </c>
      <c r="X96" t="s">
        <v>43</v>
      </c>
      <c r="Y96" t="s">
        <v>30</v>
      </c>
      <c r="Z96" t="s">
        <v>30</v>
      </c>
      <c r="AA96" t="s">
        <v>30</v>
      </c>
      <c r="AB96" t="s">
        <v>30</v>
      </c>
      <c r="AC96">
        <v>-74.973142999999993</v>
      </c>
      <c r="AD96">
        <v>7.122935</v>
      </c>
      <c r="AE96" t="s">
        <v>86</v>
      </c>
      <c r="AF96" t="s">
        <v>215</v>
      </c>
      <c r="AG96" t="s">
        <v>102</v>
      </c>
      <c r="AH96">
        <f>IFERROR(
    VLOOKUP(FENIX_ANS_TABLA[[#This Row],[ESTADO]],
        {"VENCIDO",1;"ALERTA_0 Días",2;"ALERTA",3;"A TIEMPO",4;"SIN FECHA",5},
    2,FALSE),
0)</f>
        <v>3</v>
      </c>
    </row>
    <row r="97" spans="1:34" x14ac:dyDescent="0.25">
      <c r="A97">
        <v>23530327</v>
      </c>
      <c r="B97" s="23" t="str">
        <f>IFERROR(VLOOKUP(FENIX_ANS_TABLA[[#This Row],[PEDIDO]],RESPONSABLE!A:B,2,0),"Pendiente por asignar responsable")</f>
        <v>Pendiente por asignar responsable</v>
      </c>
      <c r="C97" t="s">
        <v>23</v>
      </c>
      <c r="D97" t="s">
        <v>24</v>
      </c>
      <c r="E97" t="s">
        <v>23</v>
      </c>
      <c r="F97" s="21">
        <v>45903.470902777779</v>
      </c>
      <c r="G97" t="s">
        <v>3007</v>
      </c>
      <c r="H97">
        <v>10167418</v>
      </c>
      <c r="I97" t="s">
        <v>3008</v>
      </c>
      <c r="J97" s="23" t="s">
        <v>3009</v>
      </c>
      <c r="K97" s="23" t="s">
        <v>3010</v>
      </c>
      <c r="L97" t="s">
        <v>4088</v>
      </c>
      <c r="M97" t="s">
        <v>167</v>
      </c>
      <c r="N97" t="s">
        <v>3011</v>
      </c>
      <c r="O97" t="s">
        <v>168</v>
      </c>
      <c r="P97" t="s">
        <v>27</v>
      </c>
      <c r="Q97" t="s">
        <v>158</v>
      </c>
      <c r="R97" t="s">
        <v>252</v>
      </c>
      <c r="S97" t="s">
        <v>260</v>
      </c>
      <c r="T97">
        <v>10</v>
      </c>
      <c r="U97" t="s">
        <v>3012</v>
      </c>
      <c r="V97" t="s">
        <v>14164</v>
      </c>
      <c r="W97" t="s">
        <v>14163</v>
      </c>
      <c r="X97" t="s">
        <v>29</v>
      </c>
      <c r="Y97" t="s">
        <v>30</v>
      </c>
      <c r="Z97" t="s">
        <v>30</v>
      </c>
      <c r="AA97" t="s">
        <v>30</v>
      </c>
      <c r="AB97" t="s">
        <v>30</v>
      </c>
      <c r="AC97">
        <v>-75.382230530000001</v>
      </c>
      <c r="AD97">
        <v>6.18034325</v>
      </c>
      <c r="AE97" t="s">
        <v>86</v>
      </c>
      <c r="AF97" t="s">
        <v>159</v>
      </c>
      <c r="AG97" t="s">
        <v>102</v>
      </c>
      <c r="AH97">
        <f>IFERROR(
    VLOOKUP(FENIX_ANS_TABLA[[#This Row],[ESTADO]],
        {"VENCIDO",1;"ALERTA_0 Días",2;"ALERTA",3;"A TIEMPO",4;"SIN FECHA",5},
    2,FALSE),
0)</f>
        <v>4</v>
      </c>
    </row>
    <row r="98" spans="1:34" x14ac:dyDescent="0.25">
      <c r="A98">
        <v>23530574</v>
      </c>
      <c r="B98" s="23" t="str">
        <f>IFERROR(VLOOKUP(FENIX_ANS_TABLA[[#This Row],[PEDIDO]],RESPONSABLE!A:B,2,0),"Pendiente por asignar responsable")</f>
        <v>Pendiente por asignar responsable</v>
      </c>
      <c r="C98" t="s">
        <v>23</v>
      </c>
      <c r="D98" t="s">
        <v>24</v>
      </c>
      <c r="E98" t="s">
        <v>23</v>
      </c>
      <c r="F98" s="21">
        <v>45903.62</v>
      </c>
      <c r="G98" t="s">
        <v>2189</v>
      </c>
      <c r="H98">
        <v>98667546</v>
      </c>
      <c r="I98" t="s">
        <v>2190</v>
      </c>
      <c r="J98" s="23" t="s">
        <v>2191</v>
      </c>
      <c r="K98" s="23" t="s">
        <v>2192</v>
      </c>
      <c r="L98" t="s">
        <v>2193</v>
      </c>
      <c r="M98" t="s">
        <v>171</v>
      </c>
      <c r="N98" t="s">
        <v>2194</v>
      </c>
      <c r="O98" t="s">
        <v>172</v>
      </c>
      <c r="P98" t="s">
        <v>27</v>
      </c>
      <c r="Q98" t="s">
        <v>158</v>
      </c>
      <c r="R98" t="s">
        <v>252</v>
      </c>
      <c r="S98" t="s">
        <v>260</v>
      </c>
      <c r="T98">
        <v>10</v>
      </c>
      <c r="U98" t="s">
        <v>2195</v>
      </c>
      <c r="V98" t="s">
        <v>17594</v>
      </c>
      <c r="W98" t="s">
        <v>17595</v>
      </c>
      <c r="X98" t="s">
        <v>43</v>
      </c>
      <c r="Y98" t="s">
        <v>30</v>
      </c>
      <c r="Z98" t="s">
        <v>30</v>
      </c>
      <c r="AA98" t="s">
        <v>30</v>
      </c>
      <c r="AB98" t="s">
        <v>30</v>
      </c>
      <c r="AC98">
        <v>-75.034731199999996</v>
      </c>
      <c r="AD98">
        <v>6.1951010999999996</v>
      </c>
      <c r="AE98" t="s">
        <v>86</v>
      </c>
      <c r="AF98" t="s">
        <v>159</v>
      </c>
      <c r="AG98" t="s">
        <v>102</v>
      </c>
      <c r="AH98">
        <f>IFERROR(
    VLOOKUP(FENIX_ANS_TABLA[[#This Row],[ESTADO]],
        {"VENCIDO",1;"ALERTA_0 Días",2;"ALERTA",3;"A TIEMPO",4;"SIN FECHA",5},
    2,FALSE),
0)</f>
        <v>3</v>
      </c>
    </row>
    <row r="99" spans="1:34" x14ac:dyDescent="0.25">
      <c r="A99">
        <v>23535950</v>
      </c>
      <c r="B99" s="23" t="str">
        <f>IFERROR(VLOOKUP(FENIX_ANS_TABLA[[#This Row],[PEDIDO]],RESPONSABLE!A:B,2,0),"Pendiente por asignar responsable")</f>
        <v>Pendiente por asignar responsable</v>
      </c>
      <c r="C99" t="s">
        <v>36</v>
      </c>
      <c r="D99" t="s">
        <v>24</v>
      </c>
      <c r="E99" t="s">
        <v>36</v>
      </c>
      <c r="F99" s="21">
        <v>45910.597557870373</v>
      </c>
      <c r="G99" t="s">
        <v>15390</v>
      </c>
      <c r="H99">
        <v>1036955954</v>
      </c>
      <c r="I99" t="s">
        <v>15391</v>
      </c>
      <c r="J99" s="23" t="s">
        <v>15392</v>
      </c>
      <c r="K99" s="23" t="s">
        <v>15393</v>
      </c>
      <c r="L99" t="s">
        <v>15394</v>
      </c>
      <c r="M99" t="s">
        <v>180</v>
      </c>
      <c r="N99" t="s">
        <v>15395</v>
      </c>
      <c r="O99" t="s">
        <v>181</v>
      </c>
      <c r="P99" t="s">
        <v>37</v>
      </c>
      <c r="Q99" t="s">
        <v>158</v>
      </c>
      <c r="R99" t="s">
        <v>253</v>
      </c>
      <c r="S99" t="s">
        <v>260</v>
      </c>
      <c r="T99">
        <v>7</v>
      </c>
      <c r="U99" t="s">
        <v>15396</v>
      </c>
      <c r="V99" t="s">
        <v>14256</v>
      </c>
      <c r="W99" t="s">
        <v>17596</v>
      </c>
      <c r="X99" t="s">
        <v>29</v>
      </c>
      <c r="Y99" t="s">
        <v>30</v>
      </c>
      <c r="Z99" t="s">
        <v>30</v>
      </c>
      <c r="AA99" t="s">
        <v>30</v>
      </c>
      <c r="AB99" t="s">
        <v>30</v>
      </c>
      <c r="AC99">
        <v>-75.426303000000004</v>
      </c>
      <c r="AD99">
        <v>6.0204380000000004</v>
      </c>
      <c r="AE99" t="s">
        <v>86</v>
      </c>
      <c r="AF99" t="s">
        <v>159</v>
      </c>
      <c r="AG99" t="s">
        <v>102</v>
      </c>
      <c r="AH99">
        <f>IFERROR(
    VLOOKUP(FENIX_ANS_TABLA[[#This Row],[ESTADO]],
        {"VENCIDO",1;"ALERTA_0 Días",2;"ALERTA",3;"A TIEMPO",4;"SIN FECHA",5},
    2,FALSE),
0)</f>
        <v>4</v>
      </c>
    </row>
    <row r="100" spans="1:34" x14ac:dyDescent="0.25">
      <c r="A100">
        <v>23536902</v>
      </c>
      <c r="B100" s="23" t="str">
        <f>IFERROR(VLOOKUP(FENIX_ANS_TABLA[[#This Row],[PEDIDO]],RESPONSABLE!A:B,2,0),"Pendiente por asignar responsable")</f>
        <v>Pendiente por asignar responsable</v>
      </c>
      <c r="C100" t="s">
        <v>54</v>
      </c>
      <c r="D100" t="s">
        <v>24</v>
      </c>
      <c r="E100" t="s">
        <v>54</v>
      </c>
      <c r="F100" s="21">
        <v>46084.633101851847</v>
      </c>
      <c r="G100" t="s">
        <v>16697</v>
      </c>
      <c r="H100">
        <v>1053767772</v>
      </c>
      <c r="I100" t="s">
        <v>16698</v>
      </c>
      <c r="J100" s="23" t="s">
        <v>31</v>
      </c>
      <c r="K100" s="23" t="s">
        <v>16699</v>
      </c>
      <c r="L100" t="s">
        <v>16700</v>
      </c>
      <c r="M100" t="s">
        <v>200</v>
      </c>
      <c r="N100" t="s">
        <v>16701</v>
      </c>
      <c r="O100" t="s">
        <v>201</v>
      </c>
      <c r="P100" t="s">
        <v>55</v>
      </c>
      <c r="Q100" t="s">
        <v>31</v>
      </c>
      <c r="R100" t="s">
        <v>252</v>
      </c>
      <c r="S100" t="s">
        <v>259</v>
      </c>
      <c r="T100">
        <v>4</v>
      </c>
      <c r="U100" t="s">
        <v>16702</v>
      </c>
      <c r="V100" t="s">
        <v>17597</v>
      </c>
      <c r="W100" t="s">
        <v>10708</v>
      </c>
      <c r="X100" t="s">
        <v>29</v>
      </c>
      <c r="Y100" t="s">
        <v>30</v>
      </c>
      <c r="Z100" t="s">
        <v>30</v>
      </c>
      <c r="AA100" t="s">
        <v>30</v>
      </c>
      <c r="AB100" t="s">
        <v>30</v>
      </c>
      <c r="AC100">
        <v>-75.461003500000004</v>
      </c>
      <c r="AD100">
        <v>6.0270739999999998</v>
      </c>
      <c r="AE100" t="s">
        <v>86</v>
      </c>
      <c r="AF100" t="s">
        <v>159</v>
      </c>
      <c r="AG100" t="s">
        <v>103</v>
      </c>
      <c r="AH100">
        <f>IFERROR(
    VLOOKUP(FENIX_ANS_TABLA[[#This Row],[ESTADO]],
        {"VENCIDO",1;"ALERTA_0 Días",2;"ALERTA",3;"A TIEMPO",4;"SIN FECHA",5},
    2,FALSE),
0)</f>
        <v>4</v>
      </c>
    </row>
    <row r="101" spans="1:34" x14ac:dyDescent="0.25">
      <c r="A101">
        <v>23537275</v>
      </c>
      <c r="B101" s="23" t="str">
        <f>IFERROR(VLOOKUP(FENIX_ANS_TABLA[[#This Row],[PEDIDO]],RESPONSABLE!A:B,2,0),"Pendiente por asignar responsable")</f>
        <v>Pendiente por asignar responsable</v>
      </c>
      <c r="C101" t="s">
        <v>23</v>
      </c>
      <c r="D101" t="s">
        <v>24</v>
      </c>
      <c r="E101" t="s">
        <v>23</v>
      </c>
      <c r="F101" s="21">
        <v>45911.682291666657</v>
      </c>
      <c r="G101" t="s">
        <v>15398</v>
      </c>
      <c r="H101">
        <v>70722847</v>
      </c>
      <c r="I101" t="s">
        <v>15399</v>
      </c>
      <c r="J101" s="23" t="s">
        <v>31</v>
      </c>
      <c r="K101" s="23" t="s">
        <v>15400</v>
      </c>
      <c r="L101" t="s">
        <v>15401</v>
      </c>
      <c r="M101" t="s">
        <v>182</v>
      </c>
      <c r="N101" t="s">
        <v>15402</v>
      </c>
      <c r="O101" t="s">
        <v>183</v>
      </c>
      <c r="P101" t="s">
        <v>27</v>
      </c>
      <c r="Q101" t="s">
        <v>158</v>
      </c>
      <c r="R101" t="s">
        <v>253</v>
      </c>
      <c r="S101" t="s">
        <v>260</v>
      </c>
      <c r="T101">
        <v>7</v>
      </c>
      <c r="U101" t="s">
        <v>15403</v>
      </c>
      <c r="V101" t="s">
        <v>17598</v>
      </c>
      <c r="W101" t="s">
        <v>17599</v>
      </c>
      <c r="X101" t="s">
        <v>29</v>
      </c>
      <c r="Y101" t="s">
        <v>30</v>
      </c>
      <c r="Z101" t="s">
        <v>30</v>
      </c>
      <c r="AA101" t="s">
        <v>30</v>
      </c>
      <c r="AB101" t="s">
        <v>30</v>
      </c>
      <c r="AC101">
        <v>-75.061094323000006</v>
      </c>
      <c r="AD101">
        <v>5.7595923510000402</v>
      </c>
      <c r="AE101" t="s">
        <v>86</v>
      </c>
      <c r="AF101" t="s">
        <v>159</v>
      </c>
      <c r="AG101" t="s">
        <v>102</v>
      </c>
      <c r="AH101">
        <f>IFERROR(
    VLOOKUP(FENIX_ANS_TABLA[[#This Row],[ESTADO]],
        {"VENCIDO",1;"ALERTA_0 Días",2;"ALERTA",3;"A TIEMPO",4;"SIN FECHA",5},
    2,FALSE),
0)</f>
        <v>4</v>
      </c>
    </row>
    <row r="102" spans="1:34" x14ac:dyDescent="0.25">
      <c r="A102">
        <v>23539599</v>
      </c>
      <c r="B102" s="23" t="str">
        <f>IFERROR(VLOOKUP(FENIX_ANS_TABLA[[#This Row],[PEDIDO]],RESPONSABLE!A:B,2,0),"Pendiente por asignar responsable")</f>
        <v>Pendiente por asignar responsable</v>
      </c>
      <c r="C102" t="s">
        <v>36</v>
      </c>
      <c r="D102" t="s">
        <v>65</v>
      </c>
      <c r="E102" t="s">
        <v>36</v>
      </c>
      <c r="F102" s="21">
        <v>45915.567835648151</v>
      </c>
      <c r="G102" t="s">
        <v>7404</v>
      </c>
      <c r="H102">
        <v>8240843</v>
      </c>
      <c r="I102" t="s">
        <v>7405</v>
      </c>
      <c r="J102" s="23" t="s">
        <v>31</v>
      </c>
      <c r="K102" s="23" t="s">
        <v>7406</v>
      </c>
      <c r="L102" t="s">
        <v>7407</v>
      </c>
      <c r="M102" t="s">
        <v>25</v>
      </c>
      <c r="N102" t="s">
        <v>7408</v>
      </c>
      <c r="O102" t="s">
        <v>26</v>
      </c>
      <c r="P102" t="s">
        <v>66</v>
      </c>
      <c r="Q102" t="s">
        <v>28</v>
      </c>
      <c r="R102" t="s">
        <v>253</v>
      </c>
      <c r="S102" t="s">
        <v>260</v>
      </c>
      <c r="T102">
        <v>7</v>
      </c>
      <c r="U102" t="s">
        <v>7409</v>
      </c>
      <c r="V102" t="s">
        <v>6638</v>
      </c>
      <c r="W102" t="s">
        <v>14168</v>
      </c>
      <c r="X102" t="s">
        <v>43</v>
      </c>
      <c r="Y102" t="s">
        <v>30</v>
      </c>
      <c r="Z102" t="s">
        <v>30</v>
      </c>
      <c r="AA102" t="s">
        <v>30</v>
      </c>
      <c r="AB102" t="s">
        <v>30</v>
      </c>
      <c r="AC102">
        <v>-75.561166920000005</v>
      </c>
      <c r="AD102">
        <v>6.2451629100000003</v>
      </c>
      <c r="AE102" t="s">
        <v>86</v>
      </c>
      <c r="AF102" t="s">
        <v>105</v>
      </c>
      <c r="AG102" t="s">
        <v>103</v>
      </c>
      <c r="AH102">
        <f>IFERROR(
    VLOOKUP(FENIX_ANS_TABLA[[#This Row],[ESTADO]],
        {"VENCIDO",1;"ALERTA_0 Días",2;"ALERTA",3;"A TIEMPO",4;"SIN FECHA",5},
    2,FALSE),
0)</f>
        <v>3</v>
      </c>
    </row>
    <row r="103" spans="1:34" x14ac:dyDescent="0.25">
      <c r="A103">
        <v>23539619</v>
      </c>
      <c r="B103" s="23" t="str">
        <f>IFERROR(VLOOKUP(FENIX_ANS_TABLA[[#This Row],[PEDIDO]],RESPONSABLE!A:B,2,0),"Pendiente por asignar responsable")</f>
        <v>Pendiente por asignar responsable</v>
      </c>
      <c r="C103" t="s">
        <v>36</v>
      </c>
      <c r="D103" t="s">
        <v>65</v>
      </c>
      <c r="E103" t="s">
        <v>36</v>
      </c>
      <c r="F103" s="21">
        <v>45915.577800925923</v>
      </c>
      <c r="G103" t="s">
        <v>7411</v>
      </c>
      <c r="H103">
        <v>8240843</v>
      </c>
      <c r="I103" t="s">
        <v>7405</v>
      </c>
      <c r="J103" s="23" t="s">
        <v>31</v>
      </c>
      <c r="K103" s="23" t="s">
        <v>7406</v>
      </c>
      <c r="L103" t="s">
        <v>7412</v>
      </c>
      <c r="M103" t="s">
        <v>25</v>
      </c>
      <c r="N103" t="s">
        <v>7413</v>
      </c>
      <c r="O103" t="s">
        <v>26</v>
      </c>
      <c r="P103" t="s">
        <v>66</v>
      </c>
      <c r="Q103" t="s">
        <v>28</v>
      </c>
      <c r="R103" t="s">
        <v>253</v>
      </c>
      <c r="S103" t="s">
        <v>260</v>
      </c>
      <c r="T103">
        <v>7</v>
      </c>
      <c r="U103" t="s">
        <v>7414</v>
      </c>
      <c r="V103" t="s">
        <v>17600</v>
      </c>
      <c r="W103" t="s">
        <v>5028</v>
      </c>
      <c r="X103" t="s">
        <v>43</v>
      </c>
      <c r="Y103" t="s">
        <v>30</v>
      </c>
      <c r="Z103" t="s">
        <v>30</v>
      </c>
      <c r="AA103" t="s">
        <v>30</v>
      </c>
      <c r="AB103" t="s">
        <v>30</v>
      </c>
      <c r="AC103">
        <v>-75.561166920000005</v>
      </c>
      <c r="AD103">
        <v>6.2451629100000003</v>
      </c>
      <c r="AE103" t="s">
        <v>86</v>
      </c>
      <c r="AF103" t="s">
        <v>105</v>
      </c>
      <c r="AG103" t="s">
        <v>103</v>
      </c>
      <c r="AH103">
        <f>IFERROR(
    VLOOKUP(FENIX_ANS_TABLA[[#This Row],[ESTADO]],
        {"VENCIDO",1;"ALERTA_0 Días",2;"ALERTA",3;"A TIEMPO",4;"SIN FECHA",5},
    2,FALSE),
0)</f>
        <v>3</v>
      </c>
    </row>
    <row r="104" spans="1:34" x14ac:dyDescent="0.25">
      <c r="A104">
        <v>23542420</v>
      </c>
      <c r="B104" s="23" t="str">
        <f>IFERROR(VLOOKUP(FENIX_ANS_TABLA[[#This Row],[PEDIDO]],RESPONSABLE!A:B,2,0),"Pendiente por asignar responsable")</f>
        <v>Pendiente por asignar responsable</v>
      </c>
      <c r="C104" t="s">
        <v>23</v>
      </c>
      <c r="D104" t="s">
        <v>24</v>
      </c>
      <c r="E104" t="s">
        <v>33</v>
      </c>
      <c r="F104" s="21">
        <v>45918.375381944446</v>
      </c>
      <c r="G104" t="s">
        <v>11748</v>
      </c>
      <c r="H104">
        <v>39213422</v>
      </c>
      <c r="I104" t="s">
        <v>11749</v>
      </c>
      <c r="J104" s="23" t="s">
        <v>11750</v>
      </c>
      <c r="K104" s="23" t="s">
        <v>11751</v>
      </c>
      <c r="L104" t="s">
        <v>11752</v>
      </c>
      <c r="M104" t="s">
        <v>25</v>
      </c>
      <c r="N104" t="s">
        <v>11753</v>
      </c>
      <c r="O104" t="s">
        <v>26</v>
      </c>
      <c r="P104" t="s">
        <v>34</v>
      </c>
      <c r="Q104" t="s">
        <v>35</v>
      </c>
      <c r="R104" t="s">
        <v>253</v>
      </c>
      <c r="S104" t="s">
        <v>260</v>
      </c>
      <c r="T104">
        <v>5</v>
      </c>
      <c r="U104" t="s">
        <v>11754</v>
      </c>
      <c r="V104" t="s">
        <v>14663</v>
      </c>
      <c r="W104" t="s">
        <v>8104</v>
      </c>
      <c r="X104" t="s">
        <v>29</v>
      </c>
      <c r="Y104" t="s">
        <v>30</v>
      </c>
      <c r="Z104" t="s">
        <v>30</v>
      </c>
      <c r="AA104" t="s">
        <v>30</v>
      </c>
      <c r="AB104" t="s">
        <v>30</v>
      </c>
      <c r="AC104">
        <v>-75.559565800000001</v>
      </c>
      <c r="AD104">
        <v>6.2652348299999998</v>
      </c>
      <c r="AE104" t="s">
        <v>86</v>
      </c>
      <c r="AF104" t="s">
        <v>105</v>
      </c>
      <c r="AG104" t="s">
        <v>102</v>
      </c>
      <c r="AH104">
        <f>IFERROR(
    VLOOKUP(FENIX_ANS_TABLA[[#This Row],[ESTADO]],
        {"VENCIDO",1;"ALERTA_0 Días",2;"ALERTA",3;"A TIEMPO",4;"SIN FECHA",5},
    2,FALSE),
0)</f>
        <v>4</v>
      </c>
    </row>
    <row r="105" spans="1:34" x14ac:dyDescent="0.25">
      <c r="A105">
        <v>23548034</v>
      </c>
      <c r="B105" s="23" t="str">
        <f>IFERROR(VLOOKUP(FENIX_ANS_TABLA[[#This Row],[PEDIDO]],RESPONSABLE!A:B,2,0),"Pendiente por asignar responsable")</f>
        <v>Pendiente por asignar responsable</v>
      </c>
      <c r="C105" t="s">
        <v>23</v>
      </c>
      <c r="D105" t="s">
        <v>24</v>
      </c>
      <c r="E105" t="s">
        <v>23</v>
      </c>
      <c r="F105" s="21">
        <v>45924.47347222222</v>
      </c>
      <c r="G105" t="s">
        <v>9359</v>
      </c>
      <c r="H105">
        <v>21950815</v>
      </c>
      <c r="I105" t="s">
        <v>9360</v>
      </c>
      <c r="J105" s="23" t="s">
        <v>31</v>
      </c>
      <c r="K105" s="23" t="s">
        <v>9361</v>
      </c>
      <c r="L105" t="s">
        <v>9362</v>
      </c>
      <c r="M105" t="s">
        <v>228</v>
      </c>
      <c r="N105" t="s">
        <v>9363</v>
      </c>
      <c r="O105" t="s">
        <v>229</v>
      </c>
      <c r="P105" t="s">
        <v>27</v>
      </c>
      <c r="Q105" t="s">
        <v>214</v>
      </c>
      <c r="R105" t="s">
        <v>253</v>
      </c>
      <c r="S105" t="s">
        <v>260</v>
      </c>
      <c r="T105">
        <v>7</v>
      </c>
      <c r="U105" t="s">
        <v>9364</v>
      </c>
      <c r="V105" t="s">
        <v>14064</v>
      </c>
      <c r="W105" t="s">
        <v>14063</v>
      </c>
      <c r="X105" t="s">
        <v>29</v>
      </c>
      <c r="Y105" t="s">
        <v>30</v>
      </c>
      <c r="Z105" t="s">
        <v>30</v>
      </c>
      <c r="AA105" t="s">
        <v>30</v>
      </c>
      <c r="AB105" t="s">
        <v>30</v>
      </c>
      <c r="AC105">
        <v>-74.155077438999996</v>
      </c>
      <c r="AD105">
        <v>6.9294780890000398</v>
      </c>
      <c r="AE105" t="s">
        <v>86</v>
      </c>
      <c r="AF105" t="s">
        <v>215</v>
      </c>
      <c r="AG105" t="s">
        <v>102</v>
      </c>
      <c r="AH105">
        <f>IFERROR(
    VLOOKUP(FENIX_ANS_TABLA[[#This Row],[ESTADO]],
        {"VENCIDO",1;"ALERTA_0 Días",2;"ALERTA",3;"A TIEMPO",4;"SIN FECHA",5},
    2,FALSE),
0)</f>
        <v>4</v>
      </c>
    </row>
    <row r="106" spans="1:34" x14ac:dyDescent="0.25">
      <c r="A106">
        <v>23549220</v>
      </c>
      <c r="B106" s="23" t="str">
        <f>IFERROR(VLOOKUP(FENIX_ANS_TABLA[[#This Row],[PEDIDO]],RESPONSABLE!A:B,2,0),"Pendiente por asignar responsable")</f>
        <v>Pendiente por asignar responsable</v>
      </c>
      <c r="C106" t="s">
        <v>36</v>
      </c>
      <c r="D106" t="s">
        <v>24</v>
      </c>
      <c r="E106" t="s">
        <v>36</v>
      </c>
      <c r="F106" s="21">
        <v>45925.574641203697</v>
      </c>
      <c r="G106" t="s">
        <v>15406</v>
      </c>
      <c r="H106">
        <v>1128480739</v>
      </c>
      <c r="I106" t="s">
        <v>15407</v>
      </c>
      <c r="J106" s="23" t="s">
        <v>31</v>
      </c>
      <c r="K106" s="23" t="s">
        <v>15408</v>
      </c>
      <c r="L106" t="s">
        <v>15409</v>
      </c>
      <c r="M106" t="s">
        <v>180</v>
      </c>
      <c r="N106" t="s">
        <v>15410</v>
      </c>
      <c r="O106" t="s">
        <v>181</v>
      </c>
      <c r="P106" t="s">
        <v>37</v>
      </c>
      <c r="Q106" t="s">
        <v>158</v>
      </c>
      <c r="R106" t="s">
        <v>253</v>
      </c>
      <c r="S106" t="s">
        <v>260</v>
      </c>
      <c r="T106">
        <v>7</v>
      </c>
      <c r="U106" t="s">
        <v>15411</v>
      </c>
      <c r="V106" t="s">
        <v>17601</v>
      </c>
      <c r="W106" t="s">
        <v>14402</v>
      </c>
      <c r="X106" t="s">
        <v>29</v>
      </c>
      <c r="Y106" t="s">
        <v>30</v>
      </c>
      <c r="Z106" t="s">
        <v>30</v>
      </c>
      <c r="AA106" t="s">
        <v>30</v>
      </c>
      <c r="AB106" t="s">
        <v>30</v>
      </c>
      <c r="AC106">
        <v>-75.423751710000005</v>
      </c>
      <c r="AD106">
        <v>6.03004769</v>
      </c>
      <c r="AE106" t="s">
        <v>86</v>
      </c>
      <c r="AF106" t="s">
        <v>159</v>
      </c>
      <c r="AG106" t="s">
        <v>102</v>
      </c>
      <c r="AH106">
        <f>IFERROR(
    VLOOKUP(FENIX_ANS_TABLA[[#This Row],[ESTADO]],
        {"VENCIDO",1;"ALERTA_0 Días",2;"ALERTA",3;"A TIEMPO",4;"SIN FECHA",5},
    2,FALSE),
0)</f>
        <v>4</v>
      </c>
    </row>
    <row r="107" spans="1:34" x14ac:dyDescent="0.25">
      <c r="A107">
        <v>23552168</v>
      </c>
      <c r="B107" s="23" t="str">
        <f>IFERROR(VLOOKUP(FENIX_ANS_TABLA[[#This Row],[PEDIDO]],RESPONSABLE!A:B,2,0),"Pendiente por asignar responsable")</f>
        <v>Pendiente por asignar responsable</v>
      </c>
      <c r="C107" t="s">
        <v>23</v>
      </c>
      <c r="D107" t="s">
        <v>24</v>
      </c>
      <c r="E107" t="s">
        <v>23</v>
      </c>
      <c r="F107" s="21">
        <v>45930.265810185178</v>
      </c>
      <c r="G107" t="s">
        <v>14066</v>
      </c>
      <c r="H107">
        <v>98593364</v>
      </c>
      <c r="I107" t="s">
        <v>14067</v>
      </c>
      <c r="J107" s="23" t="s">
        <v>14068</v>
      </c>
      <c r="K107" s="23" t="s">
        <v>14069</v>
      </c>
      <c r="L107" t="s">
        <v>14070</v>
      </c>
      <c r="M107" t="s">
        <v>169</v>
      </c>
      <c r="N107" t="s">
        <v>14071</v>
      </c>
      <c r="O107" t="s">
        <v>170</v>
      </c>
      <c r="P107" t="s">
        <v>27</v>
      </c>
      <c r="Q107" t="s">
        <v>158</v>
      </c>
      <c r="R107" t="s">
        <v>252</v>
      </c>
      <c r="S107" t="s">
        <v>260</v>
      </c>
      <c r="T107">
        <v>10</v>
      </c>
      <c r="U107" t="s">
        <v>14072</v>
      </c>
      <c r="V107" t="s">
        <v>10593</v>
      </c>
      <c r="W107" t="s">
        <v>17602</v>
      </c>
      <c r="X107" t="s">
        <v>29</v>
      </c>
      <c r="Y107" t="s">
        <v>30</v>
      </c>
      <c r="Z107" t="s">
        <v>30</v>
      </c>
      <c r="AA107" t="s">
        <v>30</v>
      </c>
      <c r="AB107" t="s">
        <v>30</v>
      </c>
      <c r="AC107">
        <v>-75.283766</v>
      </c>
      <c r="AD107">
        <v>6.1672140000000004</v>
      </c>
      <c r="AE107" t="s">
        <v>86</v>
      </c>
      <c r="AF107" t="s">
        <v>159</v>
      </c>
      <c r="AG107" t="s">
        <v>102</v>
      </c>
      <c r="AH107">
        <f>IFERROR(
    VLOOKUP(FENIX_ANS_TABLA[[#This Row],[ESTADO]],
        {"VENCIDO",1;"ALERTA_0 Días",2;"ALERTA",3;"A TIEMPO",4;"SIN FECHA",5},
    2,FALSE),
0)</f>
        <v>4</v>
      </c>
    </row>
    <row r="108" spans="1:34" x14ac:dyDescent="0.25">
      <c r="A108">
        <v>23552881</v>
      </c>
      <c r="B108" s="23" t="str">
        <f>IFERROR(VLOOKUP(FENIX_ANS_TABLA[[#This Row],[PEDIDO]],RESPONSABLE!A:B,2,0),"Pendiente por asignar responsable")</f>
        <v>Pendiente por asignar responsable</v>
      </c>
      <c r="C108" t="s">
        <v>23</v>
      </c>
      <c r="D108" t="s">
        <v>24</v>
      </c>
      <c r="E108" t="s">
        <v>23</v>
      </c>
      <c r="F108" s="21">
        <v>45930.642361111109</v>
      </c>
      <c r="G108" t="s">
        <v>2197</v>
      </c>
      <c r="H108">
        <v>1036934131</v>
      </c>
      <c r="I108" t="s">
        <v>2198</v>
      </c>
      <c r="J108" s="23" t="s">
        <v>31</v>
      </c>
      <c r="K108" s="23" t="s">
        <v>2199</v>
      </c>
      <c r="L108" t="s">
        <v>2200</v>
      </c>
      <c r="M108" t="s">
        <v>167</v>
      </c>
      <c r="N108" t="s">
        <v>2201</v>
      </c>
      <c r="O108" t="s">
        <v>168</v>
      </c>
      <c r="P108" t="s">
        <v>27</v>
      </c>
      <c r="Q108" t="s">
        <v>158</v>
      </c>
      <c r="R108" t="s">
        <v>252</v>
      </c>
      <c r="S108" t="s">
        <v>260</v>
      </c>
      <c r="T108">
        <v>10</v>
      </c>
      <c r="U108" t="s">
        <v>2202</v>
      </c>
      <c r="V108" t="s">
        <v>17603</v>
      </c>
      <c r="W108" t="s">
        <v>17604</v>
      </c>
      <c r="X108" t="s">
        <v>43</v>
      </c>
      <c r="Y108" t="s">
        <v>30</v>
      </c>
      <c r="Z108" t="s">
        <v>30</v>
      </c>
      <c r="AA108" t="s">
        <v>30</v>
      </c>
      <c r="AB108" t="s">
        <v>30</v>
      </c>
      <c r="AC108">
        <v>-75.365362329999996</v>
      </c>
      <c r="AD108">
        <v>6.1267990000000001</v>
      </c>
      <c r="AE108" t="s">
        <v>86</v>
      </c>
      <c r="AF108" t="s">
        <v>159</v>
      </c>
      <c r="AG108" t="s">
        <v>102</v>
      </c>
      <c r="AH108">
        <f>IFERROR(
    VLOOKUP(FENIX_ANS_TABLA[[#This Row],[ESTADO]],
        {"VENCIDO",1;"ALERTA_0 Días",2;"ALERTA",3;"A TIEMPO",4;"SIN FECHA",5},
    2,FALSE),
0)</f>
        <v>3</v>
      </c>
    </row>
    <row r="109" spans="1:34" x14ac:dyDescent="0.25">
      <c r="A109">
        <v>23552935</v>
      </c>
      <c r="B109" s="23" t="str">
        <f>IFERROR(VLOOKUP(FENIX_ANS_TABLA[[#This Row],[PEDIDO]],RESPONSABLE!A:B,2,0),"Pendiente por asignar responsable")</f>
        <v>Pendiente por asignar responsable</v>
      </c>
      <c r="C109" t="s">
        <v>23</v>
      </c>
      <c r="D109" t="s">
        <v>24</v>
      </c>
      <c r="E109" t="s">
        <v>33</v>
      </c>
      <c r="F109" s="21">
        <v>46057.472060185188</v>
      </c>
      <c r="G109" t="s">
        <v>5237</v>
      </c>
      <c r="H109">
        <v>70067859</v>
      </c>
      <c r="I109" t="s">
        <v>5238</v>
      </c>
      <c r="J109" s="23" t="s">
        <v>31</v>
      </c>
      <c r="K109" s="23" t="s">
        <v>5239</v>
      </c>
      <c r="L109" t="s">
        <v>5240</v>
      </c>
      <c r="M109" t="s">
        <v>25</v>
      </c>
      <c r="N109" t="s">
        <v>5241</v>
      </c>
      <c r="O109" t="s">
        <v>26</v>
      </c>
      <c r="P109" t="s">
        <v>40</v>
      </c>
      <c r="Q109" t="s">
        <v>35</v>
      </c>
      <c r="R109" t="s">
        <v>253</v>
      </c>
      <c r="S109" t="s">
        <v>260</v>
      </c>
      <c r="T109">
        <v>7</v>
      </c>
      <c r="U109" t="s">
        <v>5242</v>
      </c>
      <c r="V109" t="s">
        <v>17605</v>
      </c>
      <c r="W109" t="s">
        <v>7934</v>
      </c>
      <c r="X109" t="s">
        <v>43</v>
      </c>
      <c r="Y109" t="s">
        <v>5243</v>
      </c>
      <c r="Z109" t="s">
        <v>94</v>
      </c>
      <c r="AA109" t="s">
        <v>96</v>
      </c>
      <c r="AB109" t="s">
        <v>5244</v>
      </c>
      <c r="AC109">
        <v>-75.625619</v>
      </c>
      <c r="AD109">
        <v>6.2511890000000001</v>
      </c>
      <c r="AE109" t="s">
        <v>86</v>
      </c>
      <c r="AF109" t="s">
        <v>105</v>
      </c>
      <c r="AG109" t="s">
        <v>102</v>
      </c>
      <c r="AH109">
        <f>IFERROR(
    VLOOKUP(FENIX_ANS_TABLA[[#This Row],[ESTADO]],
        {"VENCIDO",1;"ALERTA_0 Días",2;"ALERTA",3;"A TIEMPO",4;"SIN FECHA",5},
    2,FALSE),
0)</f>
        <v>3</v>
      </c>
    </row>
    <row r="110" spans="1:34" x14ac:dyDescent="0.25">
      <c r="A110">
        <v>23553532</v>
      </c>
      <c r="B110" s="23" t="str">
        <f>IFERROR(VLOOKUP(FENIX_ANS_TABLA[[#This Row],[PEDIDO]],RESPONSABLE!A:B,2,0),"Pendiente por asignar responsable")</f>
        <v>Pendiente por asignar responsable</v>
      </c>
      <c r="C110" t="s">
        <v>23</v>
      </c>
      <c r="D110" t="s">
        <v>24</v>
      </c>
      <c r="E110" t="s">
        <v>23</v>
      </c>
      <c r="F110" s="21">
        <v>45931.456909722219</v>
      </c>
      <c r="G110" t="s">
        <v>9366</v>
      </c>
      <c r="H110">
        <v>71599686</v>
      </c>
      <c r="I110" t="s">
        <v>9367</v>
      </c>
      <c r="J110" s="23" t="s">
        <v>31</v>
      </c>
      <c r="K110" s="23" t="s">
        <v>9368</v>
      </c>
      <c r="L110" t="s">
        <v>9369</v>
      </c>
      <c r="M110" t="s">
        <v>216</v>
      </c>
      <c r="N110" t="s">
        <v>9370</v>
      </c>
      <c r="O110" t="s">
        <v>217</v>
      </c>
      <c r="P110" t="s">
        <v>27</v>
      </c>
      <c r="Q110" t="s">
        <v>214</v>
      </c>
      <c r="R110" t="s">
        <v>252</v>
      </c>
      <c r="S110" t="s">
        <v>260</v>
      </c>
      <c r="T110">
        <v>10</v>
      </c>
      <c r="U110" t="s">
        <v>9371</v>
      </c>
      <c r="V110" t="s">
        <v>14611</v>
      </c>
      <c r="W110" t="s">
        <v>13081</v>
      </c>
      <c r="X110" t="s">
        <v>29</v>
      </c>
      <c r="Y110" t="s">
        <v>30</v>
      </c>
      <c r="Z110" t="s">
        <v>30</v>
      </c>
      <c r="AA110" t="s">
        <v>30</v>
      </c>
      <c r="AB110" t="s">
        <v>30</v>
      </c>
      <c r="AC110">
        <v>-75.018501670000006</v>
      </c>
      <c r="AD110">
        <v>6.4960521699999996</v>
      </c>
      <c r="AE110" t="s">
        <v>86</v>
      </c>
      <c r="AF110" t="s">
        <v>215</v>
      </c>
      <c r="AG110" t="s">
        <v>102</v>
      </c>
      <c r="AH110">
        <f>IFERROR(
    VLOOKUP(FENIX_ANS_TABLA[[#This Row],[ESTADO]],
        {"VENCIDO",1;"ALERTA_0 Días",2;"ALERTA",3;"A TIEMPO",4;"SIN FECHA",5},
    2,FALSE),
0)</f>
        <v>4</v>
      </c>
    </row>
    <row r="111" spans="1:34" x14ac:dyDescent="0.25">
      <c r="A111">
        <v>23553643</v>
      </c>
      <c r="B111" s="23" t="str">
        <f>IFERROR(VLOOKUP(FENIX_ANS_TABLA[[#This Row],[PEDIDO]],RESPONSABLE!A:B,2,0),"Pendiente por asignar responsable")</f>
        <v>Pendiente por asignar responsable</v>
      </c>
      <c r="C111" t="s">
        <v>23</v>
      </c>
      <c r="D111" t="s">
        <v>24</v>
      </c>
      <c r="E111" t="s">
        <v>33</v>
      </c>
      <c r="F111" s="21">
        <v>46081.818993055553</v>
      </c>
      <c r="G111" t="s">
        <v>10345</v>
      </c>
      <c r="H111">
        <v>11955652</v>
      </c>
      <c r="I111" t="s">
        <v>1216</v>
      </c>
      <c r="J111" s="23" t="s">
        <v>31</v>
      </c>
      <c r="K111" s="23" t="s">
        <v>1217</v>
      </c>
      <c r="L111" t="s">
        <v>10346</v>
      </c>
      <c r="M111" t="s">
        <v>133</v>
      </c>
      <c r="N111" t="s">
        <v>10347</v>
      </c>
      <c r="O111" t="s">
        <v>134</v>
      </c>
      <c r="P111" t="s">
        <v>40</v>
      </c>
      <c r="Q111" t="s">
        <v>135</v>
      </c>
      <c r="R111" t="s">
        <v>252</v>
      </c>
      <c r="S111" t="s">
        <v>259</v>
      </c>
      <c r="T111">
        <v>12</v>
      </c>
      <c r="U111" t="s">
        <v>10348</v>
      </c>
      <c r="V111" t="s">
        <v>17606</v>
      </c>
      <c r="W111" t="s">
        <v>17607</v>
      </c>
      <c r="X111" t="s">
        <v>29</v>
      </c>
      <c r="Y111" t="s">
        <v>30</v>
      </c>
      <c r="Z111" t="s">
        <v>30</v>
      </c>
      <c r="AA111" t="s">
        <v>30</v>
      </c>
      <c r="AB111" t="s">
        <v>30</v>
      </c>
      <c r="AC111">
        <v>-76.433126000000001</v>
      </c>
      <c r="AD111">
        <v>7.0651970000000004</v>
      </c>
      <c r="AE111" t="s">
        <v>86</v>
      </c>
      <c r="AF111" t="s">
        <v>136</v>
      </c>
      <c r="AG111" t="s">
        <v>102</v>
      </c>
      <c r="AH111">
        <f>IFERROR(
    VLOOKUP(FENIX_ANS_TABLA[[#This Row],[ESTADO]],
        {"VENCIDO",1;"ALERTA_0 Días",2;"ALERTA",3;"A TIEMPO",4;"SIN FECHA",5},
    2,FALSE),
0)</f>
        <v>4</v>
      </c>
    </row>
    <row r="112" spans="1:34" x14ac:dyDescent="0.25">
      <c r="A112">
        <v>23554712</v>
      </c>
      <c r="B112" s="23" t="str">
        <f>IFERROR(VLOOKUP(FENIX_ANS_TABLA[[#This Row],[PEDIDO]],RESPONSABLE!A:B,2,0),"Pendiente por asignar responsable")</f>
        <v>Pendiente por asignar responsable</v>
      </c>
      <c r="C112" t="s">
        <v>23</v>
      </c>
      <c r="D112" t="s">
        <v>65</v>
      </c>
      <c r="E112" t="s">
        <v>23</v>
      </c>
      <c r="F112" s="21">
        <v>45932.491111111107</v>
      </c>
      <c r="G112" t="s">
        <v>13363</v>
      </c>
      <c r="H112">
        <v>22234670</v>
      </c>
      <c r="I112" t="s">
        <v>13364</v>
      </c>
      <c r="J112" s="23" t="s">
        <v>31</v>
      </c>
      <c r="K112" s="23" t="s">
        <v>13365</v>
      </c>
      <c r="L112" t="s">
        <v>13366</v>
      </c>
      <c r="M112" t="s">
        <v>239</v>
      </c>
      <c r="N112" t="s">
        <v>13367</v>
      </c>
      <c r="O112" t="s">
        <v>240</v>
      </c>
      <c r="P112" t="s">
        <v>87</v>
      </c>
      <c r="Q112" t="s">
        <v>214</v>
      </c>
      <c r="R112" t="s">
        <v>253</v>
      </c>
      <c r="S112" t="s">
        <v>260</v>
      </c>
      <c r="T112">
        <v>7</v>
      </c>
      <c r="U112" t="s">
        <v>13368</v>
      </c>
      <c r="V112" t="s">
        <v>10731</v>
      </c>
      <c r="W112" t="s">
        <v>17608</v>
      </c>
      <c r="X112" t="s">
        <v>29</v>
      </c>
      <c r="Y112" t="s">
        <v>30</v>
      </c>
      <c r="Z112" t="s">
        <v>30</v>
      </c>
      <c r="AA112" t="s">
        <v>30</v>
      </c>
      <c r="AB112" t="s">
        <v>30</v>
      </c>
      <c r="AC112">
        <v>-74.841784610000005</v>
      </c>
      <c r="AD112">
        <v>6.6740609500000003</v>
      </c>
      <c r="AE112" t="s">
        <v>86</v>
      </c>
      <c r="AF112" t="s">
        <v>215</v>
      </c>
      <c r="AG112" t="s">
        <v>103</v>
      </c>
      <c r="AH112">
        <f>IFERROR(
    VLOOKUP(FENIX_ANS_TABLA[[#This Row],[ESTADO]],
        {"VENCIDO",1;"ALERTA_0 Días",2;"ALERTA",3;"A TIEMPO",4;"SIN FECHA",5},
    2,FALSE),
0)</f>
        <v>4</v>
      </c>
    </row>
    <row r="113" spans="1:34" x14ac:dyDescent="0.25">
      <c r="A113">
        <v>23555065</v>
      </c>
      <c r="B113" s="23" t="str">
        <f>IFERROR(VLOOKUP(FENIX_ANS_TABLA[[#This Row],[PEDIDO]],RESPONSABLE!A:B,2,0),"Pendiente por asignar responsable")</f>
        <v>Pendiente por asignar responsable</v>
      </c>
      <c r="C113" t="s">
        <v>23</v>
      </c>
      <c r="D113" t="s">
        <v>24</v>
      </c>
      <c r="E113" t="s">
        <v>23</v>
      </c>
      <c r="F113" s="21">
        <v>45932.674155092587</v>
      </c>
      <c r="G113" t="s">
        <v>11756</v>
      </c>
      <c r="H113">
        <v>28697405</v>
      </c>
      <c r="I113" t="s">
        <v>11757</v>
      </c>
      <c r="J113" s="23" t="s">
        <v>31</v>
      </c>
      <c r="K113" s="23" t="s">
        <v>11743</v>
      </c>
      <c r="L113" t="s">
        <v>11758</v>
      </c>
      <c r="M113" t="s">
        <v>48</v>
      </c>
      <c r="N113" t="s">
        <v>11759</v>
      </c>
      <c r="O113" t="s">
        <v>49</v>
      </c>
      <c r="P113" t="s">
        <v>27</v>
      </c>
      <c r="Q113" t="s">
        <v>32</v>
      </c>
      <c r="R113" t="s">
        <v>253</v>
      </c>
      <c r="S113" t="s">
        <v>260</v>
      </c>
      <c r="T113">
        <v>7</v>
      </c>
      <c r="U113" t="s">
        <v>11760</v>
      </c>
      <c r="V113" t="s">
        <v>7961</v>
      </c>
      <c r="W113" t="s">
        <v>14075</v>
      </c>
      <c r="X113" t="s">
        <v>29</v>
      </c>
      <c r="Y113" t="s">
        <v>30</v>
      </c>
      <c r="Z113" t="s">
        <v>30</v>
      </c>
      <c r="AA113" t="s">
        <v>30</v>
      </c>
      <c r="AB113" t="s">
        <v>30</v>
      </c>
      <c r="AC113">
        <v>-75.637304</v>
      </c>
      <c r="AD113">
        <v>6.158074</v>
      </c>
      <c r="AE113" t="s">
        <v>86</v>
      </c>
      <c r="AF113" t="s">
        <v>105</v>
      </c>
      <c r="AG113" t="s">
        <v>102</v>
      </c>
      <c r="AH113">
        <f>IFERROR(
    VLOOKUP(FENIX_ANS_TABLA[[#This Row],[ESTADO]],
        {"VENCIDO",1;"ALERTA_0 Días",2;"ALERTA",3;"A TIEMPO",4;"SIN FECHA",5},
    2,FALSE),
0)</f>
        <v>4</v>
      </c>
    </row>
    <row r="114" spans="1:34" x14ac:dyDescent="0.25">
      <c r="A114">
        <v>23557541</v>
      </c>
      <c r="B114" s="23" t="str">
        <f>IFERROR(VLOOKUP(FENIX_ANS_TABLA[[#This Row],[PEDIDO]],RESPONSABLE!A:B,2,0),"Pendiente por asignar responsable")</f>
        <v>Pendiente por asignar responsable</v>
      </c>
      <c r="C114" t="s">
        <v>23</v>
      </c>
      <c r="D114" t="s">
        <v>24</v>
      </c>
      <c r="E114" t="s">
        <v>23</v>
      </c>
      <c r="F114" s="21">
        <v>45936.602152777778</v>
      </c>
      <c r="G114" t="s">
        <v>11762</v>
      </c>
      <c r="H114">
        <v>43048766</v>
      </c>
      <c r="I114" t="s">
        <v>11763</v>
      </c>
      <c r="J114" s="23" t="s">
        <v>31</v>
      </c>
      <c r="K114" s="23" t="s">
        <v>11764</v>
      </c>
      <c r="L114" t="s">
        <v>11765</v>
      </c>
      <c r="M114" t="s">
        <v>25</v>
      </c>
      <c r="N114" t="s">
        <v>11766</v>
      </c>
      <c r="O114" t="s">
        <v>26</v>
      </c>
      <c r="P114" t="s">
        <v>27</v>
      </c>
      <c r="Q114" t="s">
        <v>32</v>
      </c>
      <c r="R114" t="s">
        <v>253</v>
      </c>
      <c r="S114" t="s">
        <v>260</v>
      </c>
      <c r="T114">
        <v>7</v>
      </c>
      <c r="U114" t="s">
        <v>11767</v>
      </c>
      <c r="V114" t="s">
        <v>10464</v>
      </c>
      <c r="W114" t="s">
        <v>10465</v>
      </c>
      <c r="X114" t="s">
        <v>29</v>
      </c>
      <c r="Y114" t="s">
        <v>30</v>
      </c>
      <c r="Z114" t="s">
        <v>30</v>
      </c>
      <c r="AA114" t="s">
        <v>30</v>
      </c>
      <c r="AB114" t="s">
        <v>30</v>
      </c>
      <c r="AC114">
        <v>-75.555959990000005</v>
      </c>
      <c r="AD114">
        <v>6.2389200100000002</v>
      </c>
      <c r="AE114" t="s">
        <v>86</v>
      </c>
      <c r="AF114" t="s">
        <v>105</v>
      </c>
      <c r="AG114" t="s">
        <v>102</v>
      </c>
      <c r="AH114">
        <f>IFERROR(
    VLOOKUP(FENIX_ANS_TABLA[[#This Row],[ESTADO]],
        {"VENCIDO",1;"ALERTA_0 Días",2;"ALERTA",3;"A TIEMPO",4;"SIN FECHA",5},
    2,FALSE),
0)</f>
        <v>4</v>
      </c>
    </row>
    <row r="115" spans="1:34" x14ac:dyDescent="0.25">
      <c r="A115">
        <v>23558500</v>
      </c>
      <c r="B115" s="23" t="str">
        <f>IFERROR(VLOOKUP(FENIX_ANS_TABLA[[#This Row],[PEDIDO]],RESPONSABLE!A:B,2,0),"Pendiente por asignar responsable")</f>
        <v>Pendiente por asignar responsable</v>
      </c>
      <c r="C115" t="s">
        <v>23</v>
      </c>
      <c r="D115" t="s">
        <v>24</v>
      </c>
      <c r="E115" t="s">
        <v>33</v>
      </c>
      <c r="F115" s="21">
        <v>45937.543726851851</v>
      </c>
      <c r="G115" t="s">
        <v>3482</v>
      </c>
      <c r="H115">
        <v>1128267437</v>
      </c>
      <c r="I115" t="s">
        <v>3483</v>
      </c>
      <c r="J115" s="23" t="s">
        <v>3484</v>
      </c>
      <c r="K115" s="23" t="s">
        <v>3485</v>
      </c>
      <c r="L115" t="s">
        <v>3486</v>
      </c>
      <c r="M115" t="s">
        <v>348</v>
      </c>
      <c r="N115" t="s">
        <v>3487</v>
      </c>
      <c r="O115" t="s">
        <v>349</v>
      </c>
      <c r="P115" t="s">
        <v>34</v>
      </c>
      <c r="Q115" t="s">
        <v>135</v>
      </c>
      <c r="R115" t="s">
        <v>252</v>
      </c>
      <c r="S115" t="s">
        <v>260</v>
      </c>
      <c r="T115">
        <v>8</v>
      </c>
      <c r="U115" t="s">
        <v>3488</v>
      </c>
      <c r="V115" t="s">
        <v>17609</v>
      </c>
      <c r="W115" t="s">
        <v>17610</v>
      </c>
      <c r="X115" t="s">
        <v>43</v>
      </c>
      <c r="Y115" t="s">
        <v>30</v>
      </c>
      <c r="Z115" t="s">
        <v>30</v>
      </c>
      <c r="AA115" t="s">
        <v>30</v>
      </c>
      <c r="AB115" t="s">
        <v>30</v>
      </c>
      <c r="AC115">
        <v>-75.794328390000004</v>
      </c>
      <c r="AD115">
        <v>6.5975684499999998</v>
      </c>
      <c r="AE115" t="s">
        <v>86</v>
      </c>
      <c r="AF115" t="s">
        <v>136</v>
      </c>
      <c r="AG115" t="s">
        <v>102</v>
      </c>
      <c r="AH115">
        <f>IFERROR(
    VLOOKUP(FENIX_ANS_TABLA[[#This Row],[ESTADO]],
        {"VENCIDO",1;"ALERTA_0 Días",2;"ALERTA",3;"A TIEMPO",4;"SIN FECHA",5},
    2,FALSE),
0)</f>
        <v>3</v>
      </c>
    </row>
    <row r="116" spans="1:34" x14ac:dyDescent="0.25">
      <c r="A116">
        <v>23559549</v>
      </c>
      <c r="B116" s="23" t="str">
        <f>IFERROR(VLOOKUP(FENIX_ANS_TABLA[[#This Row],[PEDIDO]],RESPONSABLE!A:B,2,0),"Pendiente por asignar responsable")</f>
        <v>Pendiente por asignar responsable</v>
      </c>
      <c r="C116" t="s">
        <v>23</v>
      </c>
      <c r="D116" t="s">
        <v>24</v>
      </c>
      <c r="E116" t="s">
        <v>33</v>
      </c>
      <c r="F116" s="21">
        <v>46052.632696759261</v>
      </c>
      <c r="G116" t="s">
        <v>5246</v>
      </c>
      <c r="H116">
        <v>1038416085</v>
      </c>
      <c r="I116" t="s">
        <v>5247</v>
      </c>
      <c r="J116" s="23" t="s">
        <v>5248</v>
      </c>
      <c r="K116" s="23" t="s">
        <v>5249</v>
      </c>
      <c r="L116" t="s">
        <v>5250</v>
      </c>
      <c r="M116" t="s">
        <v>25</v>
      </c>
      <c r="N116" t="s">
        <v>5251</v>
      </c>
      <c r="O116" t="s">
        <v>26</v>
      </c>
      <c r="P116" t="s">
        <v>40</v>
      </c>
      <c r="Q116" t="s">
        <v>35</v>
      </c>
      <c r="R116" t="s">
        <v>252</v>
      </c>
      <c r="S116" t="s">
        <v>260</v>
      </c>
      <c r="T116">
        <v>12</v>
      </c>
      <c r="U116" t="s">
        <v>5252</v>
      </c>
      <c r="V116" t="s">
        <v>17611</v>
      </c>
      <c r="W116" t="s">
        <v>14433</v>
      </c>
      <c r="X116" t="s">
        <v>29</v>
      </c>
      <c r="Y116" t="s">
        <v>14078</v>
      </c>
      <c r="Z116" t="s">
        <v>98</v>
      </c>
      <c r="AA116" t="s">
        <v>290</v>
      </c>
      <c r="AB116" t="s">
        <v>14079</v>
      </c>
      <c r="AC116">
        <v>-75.703378819999998</v>
      </c>
      <c r="AD116">
        <v>6.3445187499999998</v>
      </c>
      <c r="AE116" t="s">
        <v>86</v>
      </c>
      <c r="AF116" t="s">
        <v>105</v>
      </c>
      <c r="AG116" t="s">
        <v>102</v>
      </c>
      <c r="AH116">
        <f>IFERROR(
    VLOOKUP(FENIX_ANS_TABLA[[#This Row],[ESTADO]],
        {"VENCIDO",1;"ALERTA_0 Días",2;"ALERTA",3;"A TIEMPO",4;"SIN FECHA",5},
    2,FALSE),
0)</f>
        <v>4</v>
      </c>
    </row>
    <row r="117" spans="1:34" x14ac:dyDescent="0.25">
      <c r="A117">
        <v>23560464</v>
      </c>
      <c r="B117" s="23" t="str">
        <f>IFERROR(VLOOKUP(FENIX_ANS_TABLA[[#This Row],[PEDIDO]],RESPONSABLE!A:B,2,0),"Pendiente por asignar responsable")</f>
        <v>Pendiente por asignar responsable</v>
      </c>
      <c r="C117" t="s">
        <v>23</v>
      </c>
      <c r="D117" t="s">
        <v>24</v>
      </c>
      <c r="E117" t="s">
        <v>23</v>
      </c>
      <c r="F117" s="21">
        <v>45939.395196759258</v>
      </c>
      <c r="G117" t="s">
        <v>2882</v>
      </c>
      <c r="H117">
        <v>42889162</v>
      </c>
      <c r="I117" t="s">
        <v>2020</v>
      </c>
      <c r="J117" s="23" t="s">
        <v>31</v>
      </c>
      <c r="K117" s="23" t="s">
        <v>2021</v>
      </c>
      <c r="L117" t="s">
        <v>2883</v>
      </c>
      <c r="M117" t="s">
        <v>25</v>
      </c>
      <c r="N117" t="s">
        <v>2884</v>
      </c>
      <c r="O117" t="s">
        <v>26</v>
      </c>
      <c r="P117" t="s">
        <v>27</v>
      </c>
      <c r="Q117" t="s">
        <v>32</v>
      </c>
      <c r="R117" t="s">
        <v>252</v>
      </c>
      <c r="S117" t="s">
        <v>260</v>
      </c>
      <c r="T117">
        <v>10</v>
      </c>
      <c r="U117" t="s">
        <v>2885</v>
      </c>
      <c r="V117" t="s">
        <v>17612</v>
      </c>
      <c r="W117" t="s">
        <v>17613</v>
      </c>
      <c r="X117" t="s">
        <v>43</v>
      </c>
      <c r="Y117" t="s">
        <v>2886</v>
      </c>
      <c r="Z117" t="s">
        <v>94</v>
      </c>
      <c r="AA117" t="s">
        <v>2801</v>
      </c>
      <c r="AB117" t="s">
        <v>2887</v>
      </c>
      <c r="AC117">
        <v>-75.542752089999993</v>
      </c>
      <c r="AD117">
        <v>6.1816147800000003</v>
      </c>
      <c r="AE117" t="s">
        <v>86</v>
      </c>
      <c r="AF117" t="s">
        <v>105</v>
      </c>
      <c r="AG117" t="s">
        <v>102</v>
      </c>
      <c r="AH117">
        <f>IFERROR(
    VLOOKUP(FENIX_ANS_TABLA[[#This Row],[ESTADO]],
        {"VENCIDO",1;"ALERTA_0 Días",2;"ALERTA",3;"A TIEMPO",4;"SIN FECHA",5},
    2,FALSE),
0)</f>
        <v>3</v>
      </c>
    </row>
    <row r="118" spans="1:34" x14ac:dyDescent="0.25">
      <c r="A118">
        <v>23560516</v>
      </c>
      <c r="B118" s="23" t="str">
        <f>IFERROR(VLOOKUP(FENIX_ANS_TABLA[[#This Row],[PEDIDO]],RESPONSABLE!A:B,2,0),"Pendiente por asignar responsable")</f>
        <v>Pendiente por asignar responsable</v>
      </c>
      <c r="C118" t="s">
        <v>23</v>
      </c>
      <c r="D118" t="s">
        <v>24</v>
      </c>
      <c r="E118" t="s">
        <v>33</v>
      </c>
      <c r="F118" s="21">
        <v>45950.294907407413</v>
      </c>
      <c r="G118" t="s">
        <v>8848</v>
      </c>
      <c r="H118">
        <v>32211147</v>
      </c>
      <c r="I118" t="s">
        <v>8849</v>
      </c>
      <c r="J118" s="23" t="s">
        <v>31</v>
      </c>
      <c r="K118" s="23" t="s">
        <v>8850</v>
      </c>
      <c r="L118" t="s">
        <v>8851</v>
      </c>
      <c r="M118" t="s">
        <v>234</v>
      </c>
      <c r="N118" t="s">
        <v>8852</v>
      </c>
      <c r="O118" t="s">
        <v>235</v>
      </c>
      <c r="P118" t="s">
        <v>40</v>
      </c>
      <c r="Q118" t="s">
        <v>214</v>
      </c>
      <c r="R118" t="s">
        <v>253</v>
      </c>
      <c r="S118" t="s">
        <v>260</v>
      </c>
      <c r="T118">
        <v>7</v>
      </c>
      <c r="U118" t="s">
        <v>8853</v>
      </c>
      <c r="V118" t="s">
        <v>14258</v>
      </c>
      <c r="W118" t="s">
        <v>14706</v>
      </c>
      <c r="X118" t="s">
        <v>29</v>
      </c>
      <c r="Y118" t="s">
        <v>30</v>
      </c>
      <c r="Z118" t="s">
        <v>30</v>
      </c>
      <c r="AA118" t="s">
        <v>30</v>
      </c>
      <c r="AB118" t="s">
        <v>30</v>
      </c>
      <c r="AC118">
        <v>-74.69314</v>
      </c>
      <c r="AD118">
        <v>7.0243630000000001</v>
      </c>
      <c r="AE118" t="s">
        <v>86</v>
      </c>
      <c r="AF118" t="s">
        <v>215</v>
      </c>
      <c r="AG118" t="s">
        <v>102</v>
      </c>
      <c r="AH118">
        <f>IFERROR(
    VLOOKUP(FENIX_ANS_TABLA[[#This Row],[ESTADO]],
        {"VENCIDO",1;"ALERTA_0 Días",2;"ALERTA",3;"A TIEMPO",4;"SIN FECHA",5},
    2,FALSE),
0)</f>
        <v>4</v>
      </c>
    </row>
    <row r="119" spans="1:34" x14ac:dyDescent="0.25">
      <c r="A119">
        <v>23563365</v>
      </c>
      <c r="B119" s="23" t="str">
        <f>IFERROR(VLOOKUP(FENIX_ANS_TABLA[[#This Row],[PEDIDO]],RESPONSABLE!A:B,2,0),"Pendiente por asignar responsable")</f>
        <v>Pendiente por asignar responsable</v>
      </c>
      <c r="C119" t="s">
        <v>23</v>
      </c>
      <c r="D119" t="s">
        <v>24</v>
      </c>
      <c r="E119" t="s">
        <v>23</v>
      </c>
      <c r="F119" s="21">
        <v>45945.297685185193</v>
      </c>
      <c r="G119" t="s">
        <v>4090</v>
      </c>
      <c r="H119">
        <v>8355459</v>
      </c>
      <c r="I119" t="s">
        <v>4091</v>
      </c>
      <c r="J119" s="23" t="s">
        <v>31</v>
      </c>
      <c r="K119" s="23" t="s">
        <v>4092</v>
      </c>
      <c r="L119" t="s">
        <v>4093</v>
      </c>
      <c r="M119" t="s">
        <v>165</v>
      </c>
      <c r="N119" t="s">
        <v>4094</v>
      </c>
      <c r="O119" t="s">
        <v>166</v>
      </c>
      <c r="P119" t="s">
        <v>27</v>
      </c>
      <c r="Q119" t="s">
        <v>158</v>
      </c>
      <c r="R119" t="s">
        <v>252</v>
      </c>
      <c r="S119" t="s">
        <v>260</v>
      </c>
      <c r="T119">
        <v>10</v>
      </c>
      <c r="U119" t="s">
        <v>4095</v>
      </c>
      <c r="V119" t="s">
        <v>17566</v>
      </c>
      <c r="W119" t="s">
        <v>17567</v>
      </c>
      <c r="X119" t="s">
        <v>29</v>
      </c>
      <c r="Y119" t="s">
        <v>30</v>
      </c>
      <c r="Z119" t="s">
        <v>30</v>
      </c>
      <c r="AA119" t="s">
        <v>30</v>
      </c>
      <c r="AB119" t="s">
        <v>30</v>
      </c>
      <c r="AC119">
        <v>-75.471615369999995</v>
      </c>
      <c r="AD119">
        <v>6.2932093599999996</v>
      </c>
      <c r="AE119" t="s">
        <v>86</v>
      </c>
      <c r="AF119" t="s">
        <v>159</v>
      </c>
      <c r="AG119" t="s">
        <v>102</v>
      </c>
      <c r="AH119">
        <f>IFERROR(
    VLOOKUP(FENIX_ANS_TABLA[[#This Row],[ESTADO]],
        {"VENCIDO",1;"ALERTA_0 Días",2;"ALERTA",3;"A TIEMPO",4;"SIN FECHA",5},
    2,FALSE),
0)</f>
        <v>4</v>
      </c>
    </row>
    <row r="120" spans="1:34" x14ac:dyDescent="0.25">
      <c r="A120">
        <v>23564273</v>
      </c>
      <c r="B120" s="23" t="str">
        <f>IFERROR(VLOOKUP(FENIX_ANS_TABLA[[#This Row],[PEDIDO]],RESPONSABLE!A:B,2,0),"Pendiente por asignar responsable")</f>
        <v>Pendiente por asignar responsable</v>
      </c>
      <c r="C120" t="s">
        <v>54</v>
      </c>
      <c r="D120" t="s">
        <v>24</v>
      </c>
      <c r="E120" t="s">
        <v>54</v>
      </c>
      <c r="F120" s="21">
        <v>46083.355543981481</v>
      </c>
      <c r="G120" t="s">
        <v>11769</v>
      </c>
      <c r="H120">
        <v>1040735437</v>
      </c>
      <c r="I120" t="s">
        <v>11770</v>
      </c>
      <c r="J120" s="23" t="s">
        <v>31</v>
      </c>
      <c r="K120" s="23" t="s">
        <v>11771</v>
      </c>
      <c r="L120" t="s">
        <v>11772</v>
      </c>
      <c r="M120" t="s">
        <v>165</v>
      </c>
      <c r="N120" t="s">
        <v>11773</v>
      </c>
      <c r="O120" t="s">
        <v>166</v>
      </c>
      <c r="P120" t="s">
        <v>55</v>
      </c>
      <c r="Q120" t="s">
        <v>189</v>
      </c>
      <c r="R120" t="s">
        <v>252</v>
      </c>
      <c r="S120" t="s">
        <v>260</v>
      </c>
      <c r="T120">
        <v>4</v>
      </c>
      <c r="U120" t="s">
        <v>11774</v>
      </c>
      <c r="V120" t="s">
        <v>14657</v>
      </c>
      <c r="W120" t="s">
        <v>14657</v>
      </c>
      <c r="X120" t="s">
        <v>43</v>
      </c>
      <c r="Y120" t="s">
        <v>30</v>
      </c>
      <c r="Z120" t="s">
        <v>30</v>
      </c>
      <c r="AA120" t="s">
        <v>30</v>
      </c>
      <c r="AB120" t="s">
        <v>30</v>
      </c>
      <c r="AC120">
        <v>-75.48827</v>
      </c>
      <c r="AD120">
        <v>6.2823180000000001</v>
      </c>
      <c r="AE120" t="s">
        <v>86</v>
      </c>
      <c r="AF120" t="s">
        <v>159</v>
      </c>
      <c r="AG120" t="s">
        <v>103</v>
      </c>
      <c r="AH120">
        <f>IFERROR(
    VLOOKUP(FENIX_ANS_TABLA[[#This Row],[ESTADO]],
        {"VENCIDO",1;"ALERTA_0 Días",2;"ALERTA",3;"A TIEMPO",4;"SIN FECHA",5},
    2,FALSE),
0)</f>
        <v>3</v>
      </c>
    </row>
    <row r="121" spans="1:34" x14ac:dyDescent="0.25">
      <c r="A121">
        <v>23570407</v>
      </c>
      <c r="B121" s="23" t="str">
        <f>IFERROR(VLOOKUP(FENIX_ANS_TABLA[[#This Row],[PEDIDO]],RESPONSABLE!A:B,2,0),"Pendiente por asignar responsable")</f>
        <v>Pendiente por asignar responsable</v>
      </c>
      <c r="C121" t="s">
        <v>36</v>
      </c>
      <c r="D121" t="s">
        <v>24</v>
      </c>
      <c r="E121" t="s">
        <v>36</v>
      </c>
      <c r="F121" s="21">
        <v>45952.385069444441</v>
      </c>
      <c r="G121" t="s">
        <v>15413</v>
      </c>
      <c r="H121">
        <v>1140884018</v>
      </c>
      <c r="I121" t="s">
        <v>15414</v>
      </c>
      <c r="J121" s="23" t="s">
        <v>31</v>
      </c>
      <c r="K121" s="23" t="s">
        <v>15415</v>
      </c>
      <c r="L121" t="s">
        <v>15416</v>
      </c>
      <c r="M121" t="s">
        <v>200</v>
      </c>
      <c r="N121" t="s">
        <v>15417</v>
      </c>
      <c r="O121" t="s">
        <v>201</v>
      </c>
      <c r="P121" t="s">
        <v>37</v>
      </c>
      <c r="Q121" t="s">
        <v>158</v>
      </c>
      <c r="R121" t="s">
        <v>252</v>
      </c>
      <c r="S121" t="s">
        <v>260</v>
      </c>
      <c r="T121">
        <v>10</v>
      </c>
      <c r="U121" t="s">
        <v>15418</v>
      </c>
      <c r="V121" t="s">
        <v>6693</v>
      </c>
      <c r="W121" t="s">
        <v>6725</v>
      </c>
      <c r="X121" t="s">
        <v>29</v>
      </c>
      <c r="Y121" t="s">
        <v>30</v>
      </c>
      <c r="Z121" t="s">
        <v>30</v>
      </c>
      <c r="AA121" t="s">
        <v>30</v>
      </c>
      <c r="AB121" t="s">
        <v>30</v>
      </c>
      <c r="AC121">
        <v>-75.515626435999906</v>
      </c>
      <c r="AD121">
        <v>6.0536029900000603</v>
      </c>
      <c r="AE121" t="s">
        <v>86</v>
      </c>
      <c r="AF121" t="s">
        <v>159</v>
      </c>
      <c r="AG121" t="s">
        <v>102</v>
      </c>
      <c r="AH121">
        <f>IFERROR(
    VLOOKUP(FENIX_ANS_TABLA[[#This Row],[ESTADO]],
        {"VENCIDO",1;"ALERTA_0 Días",2;"ALERTA",3;"A TIEMPO",4;"SIN FECHA",5},
    2,FALSE),
0)</f>
        <v>4</v>
      </c>
    </row>
    <row r="122" spans="1:34" x14ac:dyDescent="0.25">
      <c r="A122">
        <v>23571131</v>
      </c>
      <c r="B122" s="23" t="str">
        <f>IFERROR(VLOOKUP(FENIX_ANS_TABLA[[#This Row],[PEDIDO]],RESPONSABLE!A:B,2,0),"Pendiente por asignar responsable")</f>
        <v>Pendiente por asignar responsable</v>
      </c>
      <c r="C122" t="s">
        <v>23</v>
      </c>
      <c r="D122" t="s">
        <v>65</v>
      </c>
      <c r="E122" t="s">
        <v>23</v>
      </c>
      <c r="F122" s="21">
        <v>45953.368657407409</v>
      </c>
      <c r="G122" t="s">
        <v>9373</v>
      </c>
      <c r="H122">
        <v>22034951</v>
      </c>
      <c r="I122" t="s">
        <v>9374</v>
      </c>
      <c r="J122" s="23" t="s">
        <v>31</v>
      </c>
      <c r="K122" s="23" t="s">
        <v>9375</v>
      </c>
      <c r="L122" t="s">
        <v>9376</v>
      </c>
      <c r="M122" t="s">
        <v>216</v>
      </c>
      <c r="N122" t="s">
        <v>9377</v>
      </c>
      <c r="O122" t="s">
        <v>217</v>
      </c>
      <c r="P122" t="s">
        <v>87</v>
      </c>
      <c r="Q122" t="s">
        <v>214</v>
      </c>
      <c r="R122" t="s">
        <v>253</v>
      </c>
      <c r="S122" t="s">
        <v>260</v>
      </c>
      <c r="T122">
        <v>7</v>
      </c>
      <c r="U122" t="s">
        <v>9378</v>
      </c>
      <c r="V122" t="s">
        <v>8035</v>
      </c>
      <c r="W122" t="s">
        <v>17614</v>
      </c>
      <c r="X122" t="s">
        <v>29</v>
      </c>
      <c r="Y122" t="s">
        <v>30</v>
      </c>
      <c r="Z122" t="s">
        <v>30</v>
      </c>
      <c r="AA122" t="s">
        <v>30</v>
      </c>
      <c r="AB122" t="s">
        <v>30</v>
      </c>
      <c r="AC122">
        <v>-75.018850270000002</v>
      </c>
      <c r="AD122">
        <v>6.48631285</v>
      </c>
      <c r="AE122" t="s">
        <v>86</v>
      </c>
      <c r="AF122" t="s">
        <v>215</v>
      </c>
      <c r="AG122" t="s">
        <v>103</v>
      </c>
      <c r="AH122">
        <f>IFERROR(
    VLOOKUP(FENIX_ANS_TABLA[[#This Row],[ESTADO]],
        {"VENCIDO",1;"ALERTA_0 Días",2;"ALERTA",3;"A TIEMPO",4;"SIN FECHA",5},
    2,FALSE),
0)</f>
        <v>4</v>
      </c>
    </row>
    <row r="123" spans="1:34" x14ac:dyDescent="0.25">
      <c r="A123">
        <v>23572218</v>
      </c>
      <c r="B123" s="23" t="str">
        <f>IFERROR(VLOOKUP(FENIX_ANS_TABLA[[#This Row],[PEDIDO]],RESPONSABLE!A:B,2,0),"Pendiente por asignar responsable")</f>
        <v>Pendiente por asignar responsable</v>
      </c>
      <c r="C123" t="s">
        <v>23</v>
      </c>
      <c r="D123" t="s">
        <v>24</v>
      </c>
      <c r="E123" t="s">
        <v>23</v>
      </c>
      <c r="F123" s="21">
        <v>45954.361631944441</v>
      </c>
      <c r="G123" t="s">
        <v>3014</v>
      </c>
      <c r="H123">
        <v>3528725</v>
      </c>
      <c r="I123" t="s">
        <v>3015</v>
      </c>
      <c r="J123" s="23" t="s">
        <v>31</v>
      </c>
      <c r="K123" s="23" t="s">
        <v>3016</v>
      </c>
      <c r="L123" t="s">
        <v>3017</v>
      </c>
      <c r="M123" t="s">
        <v>169</v>
      </c>
      <c r="N123" t="s">
        <v>3018</v>
      </c>
      <c r="O123" t="s">
        <v>170</v>
      </c>
      <c r="P123" t="s">
        <v>27</v>
      </c>
      <c r="Q123" t="s">
        <v>158</v>
      </c>
      <c r="R123" t="s">
        <v>252</v>
      </c>
      <c r="S123" t="s">
        <v>260</v>
      </c>
      <c r="T123">
        <v>10</v>
      </c>
      <c r="U123" t="s">
        <v>3019</v>
      </c>
      <c r="V123" t="s">
        <v>10718</v>
      </c>
      <c r="W123" t="s">
        <v>14418</v>
      </c>
      <c r="X123" t="s">
        <v>43</v>
      </c>
      <c r="Y123" t="s">
        <v>30</v>
      </c>
      <c r="Z123" t="s">
        <v>30</v>
      </c>
      <c r="AA123" t="s">
        <v>30</v>
      </c>
      <c r="AB123" t="s">
        <v>30</v>
      </c>
      <c r="AC123">
        <v>-75.323188999999999</v>
      </c>
      <c r="AD123">
        <v>6.1876369999999996</v>
      </c>
      <c r="AE123" t="s">
        <v>86</v>
      </c>
      <c r="AF123" t="s">
        <v>159</v>
      </c>
      <c r="AG123" t="s">
        <v>102</v>
      </c>
      <c r="AH123">
        <f>IFERROR(
    VLOOKUP(FENIX_ANS_TABLA[[#This Row],[ESTADO]],
        {"VENCIDO",1;"ALERTA_0 Días",2;"ALERTA",3;"A TIEMPO",4;"SIN FECHA",5},
    2,FALSE),
0)</f>
        <v>3</v>
      </c>
    </row>
    <row r="124" spans="1:34" x14ac:dyDescent="0.25">
      <c r="A124">
        <v>23572287</v>
      </c>
      <c r="B124" s="23" t="str">
        <f>IFERROR(VLOOKUP(FENIX_ANS_TABLA[[#This Row],[PEDIDO]],RESPONSABLE!A:B,2,0),"Pendiente por asignar responsable")</f>
        <v>Pendiente por asignar responsable</v>
      </c>
      <c r="C124" t="s">
        <v>23</v>
      </c>
      <c r="D124" t="s">
        <v>24</v>
      </c>
      <c r="E124" t="s">
        <v>23</v>
      </c>
      <c r="F124" s="21">
        <v>45954.399108796293</v>
      </c>
      <c r="G124" t="s">
        <v>4958</v>
      </c>
      <c r="H124">
        <v>890984423</v>
      </c>
      <c r="I124" t="s">
        <v>3261</v>
      </c>
      <c r="J124" s="23" t="s">
        <v>3262</v>
      </c>
      <c r="K124" s="23" t="s">
        <v>3263</v>
      </c>
      <c r="L124" t="s">
        <v>4959</v>
      </c>
      <c r="M124" t="s">
        <v>25</v>
      </c>
      <c r="N124" t="s">
        <v>4960</v>
      </c>
      <c r="O124" t="s">
        <v>26</v>
      </c>
      <c r="P124" t="s">
        <v>27</v>
      </c>
      <c r="Q124" t="s">
        <v>32</v>
      </c>
      <c r="R124" t="s">
        <v>253</v>
      </c>
      <c r="S124" t="s">
        <v>260</v>
      </c>
      <c r="T124">
        <v>7</v>
      </c>
      <c r="U124" t="s">
        <v>4961</v>
      </c>
      <c r="V124" t="s">
        <v>17615</v>
      </c>
      <c r="W124" t="s">
        <v>14966</v>
      </c>
      <c r="X124" t="s">
        <v>83</v>
      </c>
      <c r="Y124" t="s">
        <v>4962</v>
      </c>
      <c r="Z124" t="s">
        <v>94</v>
      </c>
      <c r="AA124" t="s">
        <v>104</v>
      </c>
      <c r="AB124" t="s">
        <v>4963</v>
      </c>
      <c r="AC124">
        <v>-75.574018300000006</v>
      </c>
      <c r="AD124">
        <v>6.2691668299999996</v>
      </c>
      <c r="AE124" t="s">
        <v>86</v>
      </c>
      <c r="AF124" t="s">
        <v>105</v>
      </c>
      <c r="AG124" t="s">
        <v>102</v>
      </c>
      <c r="AH124">
        <f>IFERROR(
    VLOOKUP(FENIX_ANS_TABLA[[#This Row],[ESTADO]],
        {"VENCIDO",1;"ALERTA_0 Días",2;"ALERTA",3;"A TIEMPO",4;"SIN FECHA",5},
    2,FALSE),
0)</f>
        <v>2</v>
      </c>
    </row>
    <row r="125" spans="1:34" x14ac:dyDescent="0.25">
      <c r="A125">
        <v>23572528</v>
      </c>
      <c r="B125" s="23" t="str">
        <f>IFERROR(VLOOKUP(FENIX_ANS_TABLA[[#This Row],[PEDIDO]],RESPONSABLE!A:B,2,0),"Pendiente por asignar responsable")</f>
        <v>Pendiente por asignar responsable</v>
      </c>
      <c r="C125" t="s">
        <v>23</v>
      </c>
      <c r="D125" t="s">
        <v>24</v>
      </c>
      <c r="E125" t="s">
        <v>33</v>
      </c>
      <c r="F125" s="21">
        <v>46081.822476851848</v>
      </c>
      <c r="G125" t="s">
        <v>10352</v>
      </c>
      <c r="H125">
        <v>8410684</v>
      </c>
      <c r="I125" t="s">
        <v>1219</v>
      </c>
      <c r="J125" s="23" t="s">
        <v>31</v>
      </c>
      <c r="K125" s="23" t="s">
        <v>1220</v>
      </c>
      <c r="L125" t="s">
        <v>10353</v>
      </c>
      <c r="M125" t="s">
        <v>133</v>
      </c>
      <c r="N125" t="s">
        <v>10354</v>
      </c>
      <c r="O125" t="s">
        <v>134</v>
      </c>
      <c r="P125" t="s">
        <v>40</v>
      </c>
      <c r="Q125" t="s">
        <v>135</v>
      </c>
      <c r="R125" t="s">
        <v>252</v>
      </c>
      <c r="S125" t="s">
        <v>259</v>
      </c>
      <c r="T125">
        <v>12</v>
      </c>
      <c r="U125" t="s">
        <v>10355</v>
      </c>
      <c r="V125" t="s">
        <v>17616</v>
      </c>
      <c r="W125" t="s">
        <v>17617</v>
      </c>
      <c r="X125" t="s">
        <v>29</v>
      </c>
      <c r="Y125" t="s">
        <v>30</v>
      </c>
      <c r="Z125" t="s">
        <v>30</v>
      </c>
      <c r="AA125" t="s">
        <v>30</v>
      </c>
      <c r="AB125" t="s">
        <v>30</v>
      </c>
      <c r="AC125">
        <v>-76.425190000000001</v>
      </c>
      <c r="AD125">
        <v>7.0674320000000002</v>
      </c>
      <c r="AE125" t="s">
        <v>86</v>
      </c>
      <c r="AF125" t="s">
        <v>136</v>
      </c>
      <c r="AG125" t="s">
        <v>102</v>
      </c>
      <c r="AH125">
        <f>IFERROR(
    VLOOKUP(FENIX_ANS_TABLA[[#This Row],[ESTADO]],
        {"VENCIDO",1;"ALERTA_0 Días",2;"ALERTA",3;"A TIEMPO",4;"SIN FECHA",5},
    2,FALSE),
0)</f>
        <v>4</v>
      </c>
    </row>
    <row r="126" spans="1:34" x14ac:dyDescent="0.25">
      <c r="A126">
        <v>23572563</v>
      </c>
      <c r="B126" s="23" t="str">
        <f>IFERROR(VLOOKUP(FENIX_ANS_TABLA[[#This Row],[PEDIDO]],RESPONSABLE!A:B,2,0),"Pendiente por asignar responsable")</f>
        <v>Pendiente por asignar responsable</v>
      </c>
      <c r="C126" t="s">
        <v>23</v>
      </c>
      <c r="D126" t="s">
        <v>24</v>
      </c>
      <c r="E126" t="s">
        <v>33</v>
      </c>
      <c r="F126" s="21">
        <v>46084.525069444448</v>
      </c>
      <c r="G126" t="s">
        <v>16703</v>
      </c>
      <c r="H126">
        <v>16112593</v>
      </c>
      <c r="I126" t="s">
        <v>1222</v>
      </c>
      <c r="J126" s="23" t="s">
        <v>31</v>
      </c>
      <c r="K126" s="23" t="s">
        <v>1223</v>
      </c>
      <c r="L126" t="s">
        <v>16704</v>
      </c>
      <c r="M126" t="s">
        <v>133</v>
      </c>
      <c r="N126" t="s">
        <v>16705</v>
      </c>
      <c r="O126" t="s">
        <v>134</v>
      </c>
      <c r="P126" t="s">
        <v>40</v>
      </c>
      <c r="Q126" t="s">
        <v>135</v>
      </c>
      <c r="R126" t="s">
        <v>252</v>
      </c>
      <c r="S126" t="s">
        <v>259</v>
      </c>
      <c r="T126">
        <v>12</v>
      </c>
      <c r="U126" t="s">
        <v>16706</v>
      </c>
      <c r="V126" t="s">
        <v>17618</v>
      </c>
      <c r="W126" t="s">
        <v>17619</v>
      </c>
      <c r="X126" t="s">
        <v>29</v>
      </c>
      <c r="Y126" t="s">
        <v>30</v>
      </c>
      <c r="Z126" t="s">
        <v>30</v>
      </c>
      <c r="AA126" t="s">
        <v>30</v>
      </c>
      <c r="AB126" t="s">
        <v>30</v>
      </c>
      <c r="AC126">
        <v>-76.425190000000001</v>
      </c>
      <c r="AD126">
        <v>7.0674320000000002</v>
      </c>
      <c r="AE126" t="s">
        <v>86</v>
      </c>
      <c r="AF126" t="s">
        <v>136</v>
      </c>
      <c r="AG126" t="s">
        <v>102</v>
      </c>
      <c r="AH126">
        <f>IFERROR(
    VLOOKUP(FENIX_ANS_TABLA[[#This Row],[ESTADO]],
        {"VENCIDO",1;"ALERTA_0 Días",2;"ALERTA",3;"A TIEMPO",4;"SIN FECHA",5},
    2,FALSE),
0)</f>
        <v>4</v>
      </c>
    </row>
    <row r="127" spans="1:34" x14ac:dyDescent="0.25">
      <c r="A127">
        <v>23573299</v>
      </c>
      <c r="B127" s="23" t="str">
        <f>IFERROR(VLOOKUP(FENIX_ANS_TABLA[[#This Row],[PEDIDO]],RESPONSABLE!A:B,2,0),"Pendiente por asignar responsable")</f>
        <v>Pendiente por asignar responsable</v>
      </c>
      <c r="C127" t="s">
        <v>5291</v>
      </c>
      <c r="D127" t="s">
        <v>24</v>
      </c>
      <c r="E127" t="s">
        <v>5291</v>
      </c>
      <c r="F127" s="21">
        <v>45957.379548611112</v>
      </c>
      <c r="G127" t="s">
        <v>7941</v>
      </c>
      <c r="H127">
        <v>800215117</v>
      </c>
      <c r="I127" t="s">
        <v>7942</v>
      </c>
      <c r="J127" s="23" t="s">
        <v>31</v>
      </c>
      <c r="K127" s="23" t="s">
        <v>7943</v>
      </c>
      <c r="L127" t="s">
        <v>7944</v>
      </c>
      <c r="M127" t="s">
        <v>25</v>
      </c>
      <c r="N127" t="s">
        <v>7945</v>
      </c>
      <c r="O127" t="s">
        <v>26</v>
      </c>
      <c r="P127" t="s">
        <v>27</v>
      </c>
      <c r="Q127" t="s">
        <v>5297</v>
      </c>
      <c r="R127" t="s">
        <v>253</v>
      </c>
      <c r="S127" t="s">
        <v>260</v>
      </c>
      <c r="T127">
        <v>7</v>
      </c>
      <c r="U127" t="s">
        <v>7946</v>
      </c>
      <c r="V127" t="s">
        <v>10638</v>
      </c>
      <c r="W127" t="s">
        <v>5019</v>
      </c>
      <c r="X127" t="s">
        <v>29</v>
      </c>
      <c r="Y127" t="s">
        <v>30</v>
      </c>
      <c r="Z127" t="s">
        <v>30</v>
      </c>
      <c r="AA127" t="s">
        <v>30</v>
      </c>
      <c r="AB127" t="s">
        <v>30</v>
      </c>
      <c r="AC127">
        <v>-75.577391000000006</v>
      </c>
      <c r="AD127">
        <v>6.1899740000000003</v>
      </c>
      <c r="AE127" t="s">
        <v>86</v>
      </c>
      <c r="AF127" t="s">
        <v>105</v>
      </c>
      <c r="AG127" t="s">
        <v>102</v>
      </c>
      <c r="AH127">
        <f>IFERROR(
    VLOOKUP(FENIX_ANS_TABLA[[#This Row],[ESTADO]],
        {"VENCIDO",1;"ALERTA_0 Días",2;"ALERTA",3;"A TIEMPO",4;"SIN FECHA",5},
    2,FALSE),
0)</f>
        <v>4</v>
      </c>
    </row>
    <row r="128" spans="1:34" x14ac:dyDescent="0.25">
      <c r="A128">
        <v>23573632</v>
      </c>
      <c r="B128" s="23" t="str">
        <f>IFERROR(VLOOKUP(FENIX_ANS_TABLA[[#This Row],[PEDIDO]],RESPONSABLE!A:B,2,0),"Pendiente por asignar responsable")</f>
        <v>Pendiente por asignar responsable</v>
      </c>
      <c r="C128" t="s">
        <v>23</v>
      </c>
      <c r="D128" t="s">
        <v>24</v>
      </c>
      <c r="E128" t="s">
        <v>23</v>
      </c>
      <c r="F128" s="21">
        <v>45957.484305555547</v>
      </c>
      <c r="G128" t="s">
        <v>11776</v>
      </c>
      <c r="H128">
        <v>15504469</v>
      </c>
      <c r="I128" t="s">
        <v>11777</v>
      </c>
      <c r="J128" s="23" t="s">
        <v>31</v>
      </c>
      <c r="K128" s="23" t="s">
        <v>11778</v>
      </c>
      <c r="L128" t="s">
        <v>11779</v>
      </c>
      <c r="M128" t="s">
        <v>25</v>
      </c>
      <c r="N128" t="s">
        <v>11780</v>
      </c>
      <c r="O128" t="s">
        <v>26</v>
      </c>
      <c r="P128" t="s">
        <v>27</v>
      </c>
      <c r="Q128" t="s">
        <v>32</v>
      </c>
      <c r="R128" t="s">
        <v>252</v>
      </c>
      <c r="S128" t="s">
        <v>260</v>
      </c>
      <c r="T128">
        <v>10</v>
      </c>
      <c r="U128" t="s">
        <v>11781</v>
      </c>
      <c r="V128" t="s">
        <v>14615</v>
      </c>
      <c r="W128" t="s">
        <v>14616</v>
      </c>
      <c r="X128" t="s">
        <v>29</v>
      </c>
      <c r="Y128" t="s">
        <v>30</v>
      </c>
      <c r="Z128" t="s">
        <v>30</v>
      </c>
      <c r="AA128" t="s">
        <v>30</v>
      </c>
      <c r="AB128" t="s">
        <v>30</v>
      </c>
      <c r="AC128">
        <v>-75.517678810000007</v>
      </c>
      <c r="AD128">
        <v>6.23737035</v>
      </c>
      <c r="AE128" t="s">
        <v>86</v>
      </c>
      <c r="AF128" t="s">
        <v>105</v>
      </c>
      <c r="AG128" t="s">
        <v>102</v>
      </c>
      <c r="AH128">
        <f>IFERROR(
    VLOOKUP(FENIX_ANS_TABLA[[#This Row],[ESTADO]],
        {"VENCIDO",1;"ALERTA_0 Días",2;"ALERTA",3;"A TIEMPO",4;"SIN FECHA",5},
    2,FALSE),
0)</f>
        <v>4</v>
      </c>
    </row>
    <row r="129" spans="1:34" x14ac:dyDescent="0.25">
      <c r="A129">
        <v>23573974</v>
      </c>
      <c r="B129" s="23" t="str">
        <f>IFERROR(VLOOKUP(FENIX_ANS_TABLA[[#This Row],[PEDIDO]],RESPONSABLE!A:B,2,0),"Pendiente por asignar responsable")</f>
        <v>Pendiente por asignar responsable</v>
      </c>
      <c r="C129" t="s">
        <v>23</v>
      </c>
      <c r="D129" t="s">
        <v>65</v>
      </c>
      <c r="E129" t="s">
        <v>23</v>
      </c>
      <c r="F129" s="21">
        <v>45957.649004629631</v>
      </c>
      <c r="G129" t="s">
        <v>1332</v>
      </c>
      <c r="H129">
        <v>15385655</v>
      </c>
      <c r="I129" t="s">
        <v>1333</v>
      </c>
      <c r="J129" s="23" t="s">
        <v>31</v>
      </c>
      <c r="K129" s="23" t="s">
        <v>1112</v>
      </c>
      <c r="L129" t="s">
        <v>1334</v>
      </c>
      <c r="M129" t="s">
        <v>180</v>
      </c>
      <c r="N129" t="s">
        <v>1335</v>
      </c>
      <c r="O129" t="s">
        <v>181</v>
      </c>
      <c r="P129" t="s">
        <v>87</v>
      </c>
      <c r="Q129" t="s">
        <v>158</v>
      </c>
      <c r="R129" t="s">
        <v>252</v>
      </c>
      <c r="S129" t="s">
        <v>260</v>
      </c>
      <c r="T129">
        <v>10</v>
      </c>
      <c r="U129" t="s">
        <v>1336</v>
      </c>
      <c r="V129" t="s">
        <v>17620</v>
      </c>
      <c r="W129" t="s">
        <v>17621</v>
      </c>
      <c r="X129" t="s">
        <v>83</v>
      </c>
      <c r="Y129" t="s">
        <v>30</v>
      </c>
      <c r="Z129" t="s">
        <v>30</v>
      </c>
      <c r="AA129" t="s">
        <v>30</v>
      </c>
      <c r="AB129" t="s">
        <v>30</v>
      </c>
      <c r="AC129">
        <v>-75.445336999999995</v>
      </c>
      <c r="AD129">
        <v>6.0434433299999997</v>
      </c>
      <c r="AE129" t="s">
        <v>86</v>
      </c>
      <c r="AF129" t="s">
        <v>159</v>
      </c>
      <c r="AG129" t="s">
        <v>103</v>
      </c>
      <c r="AH129">
        <f>IFERROR(
    VLOOKUP(FENIX_ANS_TABLA[[#This Row],[ESTADO]],
        {"VENCIDO",1;"ALERTA_0 Días",2;"ALERTA",3;"A TIEMPO",4;"SIN FECHA",5},
    2,FALSE),
0)</f>
        <v>2</v>
      </c>
    </row>
    <row r="130" spans="1:34" x14ac:dyDescent="0.25">
      <c r="A130">
        <v>23575640</v>
      </c>
      <c r="B130" s="23" t="str">
        <f>IFERROR(VLOOKUP(FENIX_ANS_TABLA[[#This Row],[PEDIDO]],RESPONSABLE!A:B,2,0),"Pendiente por asignar responsable")</f>
        <v>Pendiente por asignar responsable</v>
      </c>
      <c r="C130" t="s">
        <v>23</v>
      </c>
      <c r="D130" t="s">
        <v>24</v>
      </c>
      <c r="E130" t="s">
        <v>23</v>
      </c>
      <c r="F130" s="21">
        <v>45958.801157407397</v>
      </c>
      <c r="G130" t="s">
        <v>7949</v>
      </c>
      <c r="H130">
        <v>860513493</v>
      </c>
      <c r="I130" t="s">
        <v>1551</v>
      </c>
      <c r="J130" s="23" t="s">
        <v>31</v>
      </c>
      <c r="K130" s="23" t="s">
        <v>1552</v>
      </c>
      <c r="L130" t="s">
        <v>7952</v>
      </c>
      <c r="M130" t="s">
        <v>167</v>
      </c>
      <c r="N130" t="s">
        <v>7953</v>
      </c>
      <c r="O130" t="s">
        <v>168</v>
      </c>
      <c r="P130" t="s">
        <v>27</v>
      </c>
      <c r="Q130" t="s">
        <v>158</v>
      </c>
      <c r="R130" t="s">
        <v>253</v>
      </c>
      <c r="S130" t="s">
        <v>260</v>
      </c>
      <c r="T130">
        <v>7</v>
      </c>
      <c r="U130" t="s">
        <v>7950</v>
      </c>
      <c r="V130" t="s">
        <v>14086</v>
      </c>
      <c r="W130" t="s">
        <v>4996</v>
      </c>
      <c r="X130" t="s">
        <v>29</v>
      </c>
      <c r="Y130" t="s">
        <v>30</v>
      </c>
      <c r="Z130" t="s">
        <v>30</v>
      </c>
      <c r="AA130" t="s">
        <v>30</v>
      </c>
      <c r="AB130" t="s">
        <v>30</v>
      </c>
      <c r="AC130">
        <v>-75.359735000000001</v>
      </c>
      <c r="AD130">
        <v>6.1585029999999996</v>
      </c>
      <c r="AE130" t="s">
        <v>86</v>
      </c>
      <c r="AF130" t="s">
        <v>159</v>
      </c>
      <c r="AG130" t="s">
        <v>102</v>
      </c>
      <c r="AH130">
        <f>IFERROR(
    VLOOKUP(FENIX_ANS_TABLA[[#This Row],[ESTADO]],
        {"VENCIDO",1;"ALERTA_0 Días",2;"ALERTA",3;"A TIEMPO",4;"SIN FECHA",5},
    2,FALSE),
0)</f>
        <v>4</v>
      </c>
    </row>
    <row r="131" spans="1:34" x14ac:dyDescent="0.25">
      <c r="A131">
        <v>23575663</v>
      </c>
      <c r="B131" s="23" t="str">
        <f>IFERROR(VLOOKUP(FENIX_ANS_TABLA[[#This Row],[PEDIDO]],RESPONSABLE!A:B,2,0),"Pendiente por asignar responsable")</f>
        <v>Pendiente por asignar responsable</v>
      </c>
      <c r="C131" t="s">
        <v>23</v>
      </c>
      <c r="D131" t="s">
        <v>24</v>
      </c>
      <c r="E131" t="s">
        <v>23</v>
      </c>
      <c r="F131" s="21">
        <v>45958.81050925926</v>
      </c>
      <c r="G131" t="s">
        <v>7955</v>
      </c>
      <c r="H131">
        <v>860513493</v>
      </c>
      <c r="I131" t="s">
        <v>1551</v>
      </c>
      <c r="J131" s="23" t="s">
        <v>31</v>
      </c>
      <c r="K131" s="23" t="s">
        <v>1552</v>
      </c>
      <c r="L131" t="s">
        <v>7956</v>
      </c>
      <c r="M131" t="s">
        <v>167</v>
      </c>
      <c r="N131" t="s">
        <v>7957</v>
      </c>
      <c r="O131" t="s">
        <v>168</v>
      </c>
      <c r="P131" t="s">
        <v>27</v>
      </c>
      <c r="Q131" t="s">
        <v>158</v>
      </c>
      <c r="R131" t="s">
        <v>253</v>
      </c>
      <c r="S131" t="s">
        <v>260</v>
      </c>
      <c r="T131">
        <v>7</v>
      </c>
      <c r="U131" t="s">
        <v>7958</v>
      </c>
      <c r="V131" t="s">
        <v>14086</v>
      </c>
      <c r="W131" t="s">
        <v>4996</v>
      </c>
      <c r="X131" t="s">
        <v>29</v>
      </c>
      <c r="Y131" t="s">
        <v>30</v>
      </c>
      <c r="Z131" t="s">
        <v>30</v>
      </c>
      <c r="AA131" t="s">
        <v>30</v>
      </c>
      <c r="AB131" t="s">
        <v>30</v>
      </c>
      <c r="AC131">
        <v>-75.359735000000001</v>
      </c>
      <c r="AD131">
        <v>6.1585029999999996</v>
      </c>
      <c r="AE131" t="s">
        <v>86</v>
      </c>
      <c r="AF131" t="s">
        <v>159</v>
      </c>
      <c r="AG131" t="s">
        <v>102</v>
      </c>
      <c r="AH131">
        <f>IFERROR(
    VLOOKUP(FENIX_ANS_TABLA[[#This Row],[ESTADO]],
        {"VENCIDO",1;"ALERTA_0 Días",2;"ALERTA",3;"A TIEMPO",4;"SIN FECHA",5},
    2,FALSE),
0)</f>
        <v>4</v>
      </c>
    </row>
    <row r="132" spans="1:34" x14ac:dyDescent="0.25">
      <c r="A132">
        <v>23576564</v>
      </c>
      <c r="B132" s="23" t="str">
        <f>IFERROR(VLOOKUP(FENIX_ANS_TABLA[[#This Row],[PEDIDO]],RESPONSABLE!A:B,2,0),"Pendiente por asignar responsable")</f>
        <v>Pendiente por asignar responsable</v>
      </c>
      <c r="C132" t="s">
        <v>23</v>
      </c>
      <c r="D132" t="s">
        <v>24</v>
      </c>
      <c r="E132" t="s">
        <v>23</v>
      </c>
      <c r="F132" s="21">
        <v>45959.524502314824</v>
      </c>
      <c r="G132" t="s">
        <v>15421</v>
      </c>
      <c r="H132">
        <v>1007535895</v>
      </c>
      <c r="I132" t="s">
        <v>15422</v>
      </c>
      <c r="J132" s="23" t="s">
        <v>15423</v>
      </c>
      <c r="K132" s="23" t="s">
        <v>15424</v>
      </c>
      <c r="L132" t="s">
        <v>15425</v>
      </c>
      <c r="M132" t="s">
        <v>25</v>
      </c>
      <c r="N132" t="s">
        <v>15426</v>
      </c>
      <c r="O132" t="s">
        <v>26</v>
      </c>
      <c r="P132" t="s">
        <v>27</v>
      </c>
      <c r="Q132" t="s">
        <v>32</v>
      </c>
      <c r="R132" t="s">
        <v>253</v>
      </c>
      <c r="S132" t="s">
        <v>260</v>
      </c>
      <c r="T132">
        <v>7</v>
      </c>
      <c r="U132" t="s">
        <v>15427</v>
      </c>
      <c r="V132" t="s">
        <v>17622</v>
      </c>
      <c r="W132" t="s">
        <v>17623</v>
      </c>
      <c r="X132" t="s">
        <v>29</v>
      </c>
      <c r="Y132" t="s">
        <v>30</v>
      </c>
      <c r="Z132" t="s">
        <v>30</v>
      </c>
      <c r="AA132" t="s">
        <v>30</v>
      </c>
      <c r="AB132" t="s">
        <v>30</v>
      </c>
      <c r="AC132">
        <v>-75.606694000000005</v>
      </c>
      <c r="AD132">
        <v>6.199103</v>
      </c>
      <c r="AE132" t="s">
        <v>86</v>
      </c>
      <c r="AF132" t="s">
        <v>105</v>
      </c>
      <c r="AG132" t="s">
        <v>102</v>
      </c>
      <c r="AH132">
        <f>IFERROR(
    VLOOKUP(FENIX_ANS_TABLA[[#This Row],[ESTADO]],
        {"VENCIDO",1;"ALERTA_0 Días",2;"ALERTA",3;"A TIEMPO",4;"SIN FECHA",5},
    2,FALSE),
0)</f>
        <v>4</v>
      </c>
    </row>
    <row r="133" spans="1:34" x14ac:dyDescent="0.25">
      <c r="A133">
        <v>23576769</v>
      </c>
      <c r="B133" s="23" t="str">
        <f>IFERROR(VLOOKUP(FENIX_ANS_TABLA[[#This Row],[PEDIDO]],RESPONSABLE!A:B,2,0),"Pendiente por asignar responsable")</f>
        <v>Pendiente por asignar responsable</v>
      </c>
      <c r="C133" t="s">
        <v>23</v>
      </c>
      <c r="D133" t="s">
        <v>24</v>
      </c>
      <c r="E133" t="s">
        <v>23</v>
      </c>
      <c r="F133" s="21">
        <v>45959.597337962958</v>
      </c>
      <c r="G133" t="s">
        <v>16708</v>
      </c>
      <c r="H133">
        <v>21829936</v>
      </c>
      <c r="I133" t="s">
        <v>16709</v>
      </c>
      <c r="J133" s="23" t="s">
        <v>31</v>
      </c>
      <c r="K133" s="23" t="s">
        <v>16710</v>
      </c>
      <c r="L133" t="s">
        <v>16711</v>
      </c>
      <c r="M133" t="s">
        <v>25</v>
      </c>
      <c r="N133" t="s">
        <v>16712</v>
      </c>
      <c r="O133" t="s">
        <v>26</v>
      </c>
      <c r="P133" t="s">
        <v>27</v>
      </c>
      <c r="Q133" t="s">
        <v>32</v>
      </c>
      <c r="R133" t="s">
        <v>253</v>
      </c>
      <c r="S133" t="s">
        <v>260</v>
      </c>
      <c r="T133">
        <v>7</v>
      </c>
      <c r="U133" t="s">
        <v>16713</v>
      </c>
      <c r="V133" t="s">
        <v>14225</v>
      </c>
      <c r="W133" t="s">
        <v>14460</v>
      </c>
      <c r="X133" t="s">
        <v>29</v>
      </c>
      <c r="Y133" t="s">
        <v>16715</v>
      </c>
      <c r="Z133" t="s">
        <v>94</v>
      </c>
      <c r="AA133" t="s">
        <v>3480</v>
      </c>
      <c r="AB133" t="s">
        <v>16716</v>
      </c>
      <c r="AC133">
        <v>-75.587782149999995</v>
      </c>
      <c r="AD133">
        <v>6.2062867600000002</v>
      </c>
      <c r="AE133" t="s">
        <v>86</v>
      </c>
      <c r="AF133" t="s">
        <v>105</v>
      </c>
      <c r="AG133" t="s">
        <v>102</v>
      </c>
      <c r="AH133">
        <f>IFERROR(
    VLOOKUP(FENIX_ANS_TABLA[[#This Row],[ESTADO]],
        {"VENCIDO",1;"ALERTA_0 Días",2;"ALERTA",3;"A TIEMPO",4;"SIN FECHA",5},
    2,FALSE),
0)</f>
        <v>4</v>
      </c>
    </row>
    <row r="134" spans="1:34" x14ac:dyDescent="0.25">
      <c r="A134">
        <v>23577575</v>
      </c>
      <c r="B134" s="23" t="str">
        <f>IFERROR(VLOOKUP(FENIX_ANS_TABLA[[#This Row],[PEDIDO]],RESPONSABLE!A:B,2,0),"Pendiente por asignar responsable")</f>
        <v>Pendiente por asignar responsable</v>
      </c>
      <c r="C134" t="s">
        <v>23</v>
      </c>
      <c r="D134" t="s">
        <v>24</v>
      </c>
      <c r="E134" t="s">
        <v>33</v>
      </c>
      <c r="F134" s="21">
        <v>46081.819965277777</v>
      </c>
      <c r="G134" t="s">
        <v>10356</v>
      </c>
      <c r="H134">
        <v>8417437</v>
      </c>
      <c r="I134" t="s">
        <v>1226</v>
      </c>
      <c r="J134" s="23" t="s">
        <v>31</v>
      </c>
      <c r="K134" s="23" t="s">
        <v>1227</v>
      </c>
      <c r="L134" t="s">
        <v>1228</v>
      </c>
      <c r="M134" t="s">
        <v>133</v>
      </c>
      <c r="N134" t="s">
        <v>1229</v>
      </c>
      <c r="O134" t="s">
        <v>134</v>
      </c>
      <c r="P134" t="s">
        <v>40</v>
      </c>
      <c r="Q134" t="s">
        <v>135</v>
      </c>
      <c r="R134" t="s">
        <v>252</v>
      </c>
      <c r="S134" t="s">
        <v>259</v>
      </c>
      <c r="T134">
        <v>12</v>
      </c>
      <c r="U134" t="s">
        <v>10357</v>
      </c>
      <c r="V134" t="s">
        <v>17624</v>
      </c>
      <c r="W134" t="s">
        <v>17625</v>
      </c>
      <c r="X134" t="s">
        <v>29</v>
      </c>
      <c r="Y134" t="s">
        <v>30</v>
      </c>
      <c r="Z134" t="s">
        <v>30</v>
      </c>
      <c r="AA134" t="s">
        <v>30</v>
      </c>
      <c r="AB134" t="s">
        <v>30</v>
      </c>
      <c r="AC134">
        <v>-76.432873630000003</v>
      </c>
      <c r="AD134">
        <v>7.0650365199999996</v>
      </c>
      <c r="AE134" t="s">
        <v>86</v>
      </c>
      <c r="AF134" t="s">
        <v>136</v>
      </c>
      <c r="AG134" t="s">
        <v>102</v>
      </c>
      <c r="AH134">
        <f>IFERROR(
    VLOOKUP(FENIX_ANS_TABLA[[#This Row],[ESTADO]],
        {"VENCIDO",1;"ALERTA_0 Días",2;"ALERTA",3;"A TIEMPO",4;"SIN FECHA",5},
    2,FALSE),
0)</f>
        <v>4</v>
      </c>
    </row>
    <row r="135" spans="1:34" x14ac:dyDescent="0.25">
      <c r="A135">
        <v>23577599</v>
      </c>
      <c r="B135" s="23" t="str">
        <f>IFERROR(VLOOKUP(FENIX_ANS_TABLA[[#This Row],[PEDIDO]],RESPONSABLE!A:B,2,0),"Pendiente por asignar responsable")</f>
        <v>Pendiente por asignar responsable</v>
      </c>
      <c r="C135" t="s">
        <v>23</v>
      </c>
      <c r="D135" t="s">
        <v>24</v>
      </c>
      <c r="E135" t="s">
        <v>33</v>
      </c>
      <c r="F135" s="21">
        <v>46081.821284722217</v>
      </c>
      <c r="G135" t="s">
        <v>10358</v>
      </c>
      <c r="H135">
        <v>98761736</v>
      </c>
      <c r="I135" t="s">
        <v>1231</v>
      </c>
      <c r="J135" s="23" t="s">
        <v>100</v>
      </c>
      <c r="K135" s="23" t="s">
        <v>31</v>
      </c>
      <c r="L135" t="s">
        <v>10359</v>
      </c>
      <c r="M135" t="s">
        <v>133</v>
      </c>
      <c r="N135" t="s">
        <v>10360</v>
      </c>
      <c r="O135" t="s">
        <v>134</v>
      </c>
      <c r="P135" t="s">
        <v>40</v>
      </c>
      <c r="Q135" t="s">
        <v>135</v>
      </c>
      <c r="R135" t="s">
        <v>252</v>
      </c>
      <c r="S135" t="s">
        <v>259</v>
      </c>
      <c r="T135">
        <v>12</v>
      </c>
      <c r="U135" t="s">
        <v>10361</v>
      </c>
      <c r="V135" t="s">
        <v>17626</v>
      </c>
      <c r="W135" t="s">
        <v>17627</v>
      </c>
      <c r="X135" t="s">
        <v>29</v>
      </c>
      <c r="Y135" t="s">
        <v>30</v>
      </c>
      <c r="Z135" t="s">
        <v>30</v>
      </c>
      <c r="AA135" t="s">
        <v>30</v>
      </c>
      <c r="AB135" t="s">
        <v>30</v>
      </c>
      <c r="AC135">
        <v>-76.432682659999998</v>
      </c>
      <c r="AD135">
        <v>7.0654157</v>
      </c>
      <c r="AE135" t="s">
        <v>86</v>
      </c>
      <c r="AF135" t="s">
        <v>136</v>
      </c>
      <c r="AG135" t="s">
        <v>102</v>
      </c>
      <c r="AH135">
        <f>IFERROR(
    VLOOKUP(FENIX_ANS_TABLA[[#This Row],[ESTADO]],
        {"VENCIDO",1;"ALERTA_0 Días",2;"ALERTA",3;"A TIEMPO",4;"SIN FECHA",5},
    2,FALSE),
0)</f>
        <v>4</v>
      </c>
    </row>
    <row r="136" spans="1:34" x14ac:dyDescent="0.25">
      <c r="A136">
        <v>23577605</v>
      </c>
      <c r="B136" s="23" t="str">
        <f>IFERROR(VLOOKUP(FENIX_ANS_TABLA[[#This Row],[PEDIDO]],RESPONSABLE!A:B,2,0),"Pendiente por asignar responsable")</f>
        <v>Pendiente por asignar responsable</v>
      </c>
      <c r="C136" t="s">
        <v>23</v>
      </c>
      <c r="D136" t="s">
        <v>24</v>
      </c>
      <c r="E136" t="s">
        <v>33</v>
      </c>
      <c r="F136" s="21">
        <v>46084.522766203707</v>
      </c>
      <c r="G136" t="s">
        <v>16717</v>
      </c>
      <c r="H136">
        <v>43343739</v>
      </c>
      <c r="I136" t="s">
        <v>1233</v>
      </c>
      <c r="J136" s="23" t="s">
        <v>31</v>
      </c>
      <c r="K136" s="23" t="s">
        <v>1234</v>
      </c>
      <c r="L136" t="s">
        <v>16718</v>
      </c>
      <c r="M136" t="s">
        <v>133</v>
      </c>
      <c r="N136" t="s">
        <v>16719</v>
      </c>
      <c r="O136" t="s">
        <v>134</v>
      </c>
      <c r="P136" t="s">
        <v>40</v>
      </c>
      <c r="Q136" t="s">
        <v>135</v>
      </c>
      <c r="R136" t="s">
        <v>252</v>
      </c>
      <c r="S136" t="s">
        <v>259</v>
      </c>
      <c r="T136">
        <v>12</v>
      </c>
      <c r="U136" t="s">
        <v>16720</v>
      </c>
      <c r="V136" t="s">
        <v>15785</v>
      </c>
      <c r="W136" t="s">
        <v>17628</v>
      </c>
      <c r="X136" t="s">
        <v>29</v>
      </c>
      <c r="Y136" t="s">
        <v>30</v>
      </c>
      <c r="Z136" t="s">
        <v>30</v>
      </c>
      <c r="AA136" t="s">
        <v>30</v>
      </c>
      <c r="AB136" t="s">
        <v>30</v>
      </c>
      <c r="AC136">
        <v>-76.433126000000001</v>
      </c>
      <c r="AD136">
        <v>7.0651970000000004</v>
      </c>
      <c r="AE136" t="s">
        <v>86</v>
      </c>
      <c r="AF136" t="s">
        <v>136</v>
      </c>
      <c r="AG136" t="s">
        <v>102</v>
      </c>
      <c r="AH136">
        <f>IFERROR(
    VLOOKUP(FENIX_ANS_TABLA[[#This Row],[ESTADO]],
        {"VENCIDO",1;"ALERTA_0 Días",2;"ALERTA",3;"A TIEMPO",4;"SIN FECHA",5},
    2,FALSE),
0)</f>
        <v>4</v>
      </c>
    </row>
    <row r="137" spans="1:34" x14ac:dyDescent="0.25">
      <c r="A137">
        <v>23577723</v>
      </c>
      <c r="B137" s="23" t="str">
        <f>IFERROR(VLOOKUP(FENIX_ANS_TABLA[[#This Row],[PEDIDO]],RESPONSABLE!A:B,2,0),"Pendiente por asignar responsable")</f>
        <v>Pendiente por asignar responsable</v>
      </c>
      <c r="C137" t="s">
        <v>23</v>
      </c>
      <c r="D137" t="s">
        <v>24</v>
      </c>
      <c r="E137" t="s">
        <v>33</v>
      </c>
      <c r="F137" s="21">
        <v>46084.628460648149</v>
      </c>
      <c r="G137" t="s">
        <v>16722</v>
      </c>
      <c r="H137">
        <v>6706013</v>
      </c>
      <c r="I137" t="s">
        <v>16723</v>
      </c>
      <c r="J137" s="23" t="s">
        <v>31</v>
      </c>
      <c r="K137" s="23" t="s">
        <v>1224</v>
      </c>
      <c r="L137" t="s">
        <v>16724</v>
      </c>
      <c r="M137" t="s">
        <v>133</v>
      </c>
      <c r="N137" t="s">
        <v>16725</v>
      </c>
      <c r="O137" t="s">
        <v>134</v>
      </c>
      <c r="P137" t="s">
        <v>40</v>
      </c>
      <c r="Q137" t="s">
        <v>135</v>
      </c>
      <c r="R137" t="s">
        <v>252</v>
      </c>
      <c r="S137" t="s">
        <v>259</v>
      </c>
      <c r="T137">
        <v>12</v>
      </c>
      <c r="U137" t="s">
        <v>16726</v>
      </c>
      <c r="V137" t="s">
        <v>14266</v>
      </c>
      <c r="W137" t="s">
        <v>14267</v>
      </c>
      <c r="X137" t="s">
        <v>29</v>
      </c>
      <c r="Y137" t="s">
        <v>30</v>
      </c>
      <c r="Z137" t="s">
        <v>30</v>
      </c>
      <c r="AA137" t="s">
        <v>30</v>
      </c>
      <c r="AB137" t="s">
        <v>30</v>
      </c>
      <c r="AC137">
        <v>-76.432873630000003</v>
      </c>
      <c r="AD137">
        <v>7.0650365199999996</v>
      </c>
      <c r="AE137" t="s">
        <v>86</v>
      </c>
      <c r="AF137" t="s">
        <v>136</v>
      </c>
      <c r="AG137" t="s">
        <v>102</v>
      </c>
      <c r="AH137">
        <f>IFERROR(
    VLOOKUP(FENIX_ANS_TABLA[[#This Row],[ESTADO]],
        {"VENCIDO",1;"ALERTA_0 Días",2;"ALERTA",3;"A TIEMPO",4;"SIN FECHA",5},
    2,FALSE),
0)</f>
        <v>4</v>
      </c>
    </row>
    <row r="138" spans="1:34" x14ac:dyDescent="0.25">
      <c r="A138">
        <v>23577944</v>
      </c>
      <c r="B138" s="23" t="str">
        <f>IFERROR(VLOOKUP(FENIX_ANS_TABLA[[#This Row],[PEDIDO]],RESPONSABLE!A:B,2,0),"Pendiente por asignar responsable")</f>
        <v>Pendiente por asignar responsable</v>
      </c>
      <c r="C138" t="s">
        <v>23</v>
      </c>
      <c r="D138" t="s">
        <v>24</v>
      </c>
      <c r="E138" t="s">
        <v>23</v>
      </c>
      <c r="F138" s="21">
        <v>45960.422453703701</v>
      </c>
      <c r="G138" t="s">
        <v>16728</v>
      </c>
      <c r="H138">
        <v>71777966</v>
      </c>
      <c r="I138" t="s">
        <v>16729</v>
      </c>
      <c r="J138" s="23" t="s">
        <v>31</v>
      </c>
      <c r="K138" s="23" t="s">
        <v>356</v>
      </c>
      <c r="L138" t="s">
        <v>16730</v>
      </c>
      <c r="M138" t="s">
        <v>25</v>
      </c>
      <c r="N138" t="s">
        <v>16731</v>
      </c>
      <c r="O138" t="s">
        <v>26</v>
      </c>
      <c r="P138" t="s">
        <v>27</v>
      </c>
      <c r="Q138" t="s">
        <v>32</v>
      </c>
      <c r="R138" t="s">
        <v>253</v>
      </c>
      <c r="S138" t="s">
        <v>260</v>
      </c>
      <c r="T138">
        <v>7</v>
      </c>
      <c r="U138" t="s">
        <v>16732</v>
      </c>
      <c r="V138" t="s">
        <v>17629</v>
      </c>
      <c r="W138" t="s">
        <v>17630</v>
      </c>
      <c r="X138" t="s">
        <v>29</v>
      </c>
      <c r="Y138" t="s">
        <v>30</v>
      </c>
      <c r="Z138" t="s">
        <v>30</v>
      </c>
      <c r="AA138" t="s">
        <v>30</v>
      </c>
      <c r="AB138" t="s">
        <v>30</v>
      </c>
      <c r="AC138">
        <v>-75.629103000000001</v>
      </c>
      <c r="AD138">
        <v>6.2688240000000004</v>
      </c>
      <c r="AE138" t="s">
        <v>86</v>
      </c>
      <c r="AF138" t="s">
        <v>105</v>
      </c>
      <c r="AG138" t="s">
        <v>102</v>
      </c>
      <c r="AH138">
        <f>IFERROR(
    VLOOKUP(FENIX_ANS_TABLA[[#This Row],[ESTADO]],
        {"VENCIDO",1;"ALERTA_0 Días",2;"ALERTA",3;"A TIEMPO",4;"SIN FECHA",5},
    2,FALSE),
0)</f>
        <v>4</v>
      </c>
    </row>
    <row r="139" spans="1:34" x14ac:dyDescent="0.25">
      <c r="A139">
        <v>23578722</v>
      </c>
      <c r="B139" s="23" t="str">
        <f>IFERROR(VLOOKUP(FENIX_ANS_TABLA[[#This Row],[PEDIDO]],RESPONSABLE!A:B,2,0),"Pendiente por asignar responsable")</f>
        <v>Pendiente por asignar responsable</v>
      </c>
      <c r="C139" t="s">
        <v>23</v>
      </c>
      <c r="D139" t="s">
        <v>24</v>
      </c>
      <c r="E139" t="s">
        <v>23</v>
      </c>
      <c r="F139" s="21">
        <v>45960.961168981477</v>
      </c>
      <c r="G139" t="s">
        <v>15429</v>
      </c>
      <c r="H139">
        <v>43540667</v>
      </c>
      <c r="I139" t="s">
        <v>15430</v>
      </c>
      <c r="J139" s="23" t="s">
        <v>31</v>
      </c>
      <c r="K139" s="23" t="s">
        <v>15431</v>
      </c>
      <c r="L139" t="s">
        <v>15432</v>
      </c>
      <c r="M139" t="s">
        <v>25</v>
      </c>
      <c r="N139" t="s">
        <v>15433</v>
      </c>
      <c r="O139" t="s">
        <v>26</v>
      </c>
      <c r="P139" t="s">
        <v>27</v>
      </c>
      <c r="Q139" t="s">
        <v>32</v>
      </c>
      <c r="R139" t="s">
        <v>253</v>
      </c>
      <c r="S139" t="s">
        <v>260</v>
      </c>
      <c r="T139">
        <v>7</v>
      </c>
      <c r="U139" t="s">
        <v>15434</v>
      </c>
      <c r="V139" t="s">
        <v>17631</v>
      </c>
      <c r="W139" t="s">
        <v>14544</v>
      </c>
      <c r="X139" t="s">
        <v>29</v>
      </c>
      <c r="Y139" t="s">
        <v>15436</v>
      </c>
      <c r="Z139" t="s">
        <v>94</v>
      </c>
      <c r="AA139" t="s">
        <v>579</v>
      </c>
      <c r="AB139" t="s">
        <v>15437</v>
      </c>
      <c r="AC139">
        <v>-75.619463760000002</v>
      </c>
      <c r="AD139">
        <v>6.2503265299999997</v>
      </c>
      <c r="AE139" t="s">
        <v>86</v>
      </c>
      <c r="AF139" t="s">
        <v>105</v>
      </c>
      <c r="AG139" t="s">
        <v>102</v>
      </c>
      <c r="AH139">
        <f>IFERROR(
    VLOOKUP(FENIX_ANS_TABLA[[#This Row],[ESTADO]],
        {"VENCIDO",1;"ALERTA_0 Días",2;"ALERTA",3;"A TIEMPO",4;"SIN FECHA",5},
    2,FALSE),
0)</f>
        <v>4</v>
      </c>
    </row>
    <row r="140" spans="1:34" x14ac:dyDescent="0.25">
      <c r="A140">
        <v>23579494</v>
      </c>
      <c r="B140" s="23" t="str">
        <f>IFERROR(VLOOKUP(FENIX_ANS_TABLA[[#This Row],[PEDIDO]],RESPONSABLE!A:B,2,0),"Pendiente por asignar responsable")</f>
        <v>W</v>
      </c>
      <c r="C140" t="s">
        <v>23</v>
      </c>
      <c r="D140" t="s">
        <v>24</v>
      </c>
      <c r="E140" t="s">
        <v>33</v>
      </c>
      <c r="F140" s="21">
        <v>45961.44321759259</v>
      </c>
      <c r="G140" t="s">
        <v>1928</v>
      </c>
      <c r="H140">
        <v>1027887569</v>
      </c>
      <c r="I140" t="s">
        <v>1929</v>
      </c>
      <c r="J140" s="23" t="s">
        <v>31</v>
      </c>
      <c r="K140" s="23" t="s">
        <v>1930</v>
      </c>
      <c r="L140" t="s">
        <v>1931</v>
      </c>
      <c r="M140" t="s">
        <v>154</v>
      </c>
      <c r="N140" t="s">
        <v>1932</v>
      </c>
      <c r="O140" t="s">
        <v>155</v>
      </c>
      <c r="P140" t="s">
        <v>34</v>
      </c>
      <c r="Q140" t="s">
        <v>112</v>
      </c>
      <c r="R140" t="s">
        <v>252</v>
      </c>
      <c r="S140" t="s">
        <v>260</v>
      </c>
      <c r="T140">
        <v>8</v>
      </c>
      <c r="U140" t="s">
        <v>1933</v>
      </c>
      <c r="V140" t="s">
        <v>15919</v>
      </c>
      <c r="W140" t="s">
        <v>41</v>
      </c>
      <c r="X140" t="s">
        <v>41</v>
      </c>
      <c r="Y140" t="s">
        <v>30</v>
      </c>
      <c r="Z140" t="s">
        <v>30</v>
      </c>
      <c r="AA140" t="s">
        <v>30</v>
      </c>
      <c r="AB140" t="s">
        <v>30</v>
      </c>
      <c r="AC140">
        <v>-75.968041999999997</v>
      </c>
      <c r="AD140">
        <v>5.6997419999999996</v>
      </c>
      <c r="AE140" t="s">
        <v>86</v>
      </c>
      <c r="AF140" t="s">
        <v>109</v>
      </c>
      <c r="AG140" t="s">
        <v>102</v>
      </c>
      <c r="AH140">
        <f>IFERROR(
    VLOOKUP(FENIX_ANS_TABLA[[#This Row],[ESTADO]],
        {"VENCIDO",1;"ALERTA_0 Días",2;"ALERTA",3;"A TIEMPO",4;"SIN FECHA",5},
    2,FALSE),
0)</f>
        <v>1</v>
      </c>
    </row>
    <row r="141" spans="1:34" x14ac:dyDescent="0.25">
      <c r="A141">
        <v>23579621</v>
      </c>
      <c r="B141" s="23" t="str">
        <f>IFERROR(VLOOKUP(FENIX_ANS_TABLA[[#This Row],[PEDIDO]],RESPONSABLE!A:B,2,0),"Pendiente por asignar responsable")</f>
        <v>Pendiente por asignar responsable</v>
      </c>
      <c r="C141" t="s">
        <v>23</v>
      </c>
      <c r="D141" t="s">
        <v>24</v>
      </c>
      <c r="E141" t="s">
        <v>23</v>
      </c>
      <c r="F141" s="21">
        <v>45961.488206018519</v>
      </c>
      <c r="G141" t="s">
        <v>15439</v>
      </c>
      <c r="H141">
        <v>1038212289</v>
      </c>
      <c r="I141" t="s">
        <v>15440</v>
      </c>
      <c r="J141" s="23" t="s">
        <v>31</v>
      </c>
      <c r="K141" s="23" t="s">
        <v>15441</v>
      </c>
      <c r="L141" t="s">
        <v>15442</v>
      </c>
      <c r="M141" t="s">
        <v>198</v>
      </c>
      <c r="N141" t="s">
        <v>15443</v>
      </c>
      <c r="O141" t="s">
        <v>199</v>
      </c>
      <c r="P141" t="s">
        <v>27</v>
      </c>
      <c r="Q141" t="s">
        <v>158</v>
      </c>
      <c r="R141" t="s">
        <v>253</v>
      </c>
      <c r="S141" t="s">
        <v>260</v>
      </c>
      <c r="T141">
        <v>7</v>
      </c>
      <c r="U141" t="s">
        <v>15444</v>
      </c>
      <c r="V141" t="s">
        <v>8073</v>
      </c>
      <c r="W141" t="s">
        <v>14699</v>
      </c>
      <c r="X141" t="s">
        <v>29</v>
      </c>
      <c r="Y141" t="s">
        <v>30</v>
      </c>
      <c r="Z141" t="s">
        <v>30</v>
      </c>
      <c r="AA141" t="s">
        <v>30</v>
      </c>
      <c r="AB141" t="s">
        <v>30</v>
      </c>
      <c r="AC141">
        <v>-75.256142800000006</v>
      </c>
      <c r="AD141">
        <v>6.3952245400000001</v>
      </c>
      <c r="AE141" t="s">
        <v>86</v>
      </c>
      <c r="AF141" t="s">
        <v>159</v>
      </c>
      <c r="AG141" t="s">
        <v>102</v>
      </c>
      <c r="AH141">
        <f>IFERROR(
    VLOOKUP(FENIX_ANS_TABLA[[#This Row],[ESTADO]],
        {"VENCIDO",1;"ALERTA_0 Días",2;"ALERTA",3;"A TIEMPO",4;"SIN FECHA",5},
    2,FALSE),
0)</f>
        <v>4</v>
      </c>
    </row>
    <row r="142" spans="1:34" x14ac:dyDescent="0.25">
      <c r="A142">
        <v>23581023</v>
      </c>
      <c r="B142" s="23" t="str">
        <f>IFERROR(VLOOKUP(FENIX_ANS_TABLA[[#This Row],[PEDIDO]],RESPONSABLE!A:B,2,0),"Pendiente por asignar responsable")</f>
        <v>Pendiente por asignar responsable</v>
      </c>
      <c r="C142" t="s">
        <v>23</v>
      </c>
      <c r="D142" t="s">
        <v>24</v>
      </c>
      <c r="E142" t="s">
        <v>33</v>
      </c>
      <c r="F142" s="21">
        <v>46050.582094907397</v>
      </c>
      <c r="G142" t="s">
        <v>13370</v>
      </c>
      <c r="H142">
        <v>32400004</v>
      </c>
      <c r="I142" t="s">
        <v>13371</v>
      </c>
      <c r="J142" s="23" t="s">
        <v>31</v>
      </c>
      <c r="K142" s="23" t="s">
        <v>13372</v>
      </c>
      <c r="L142" t="s">
        <v>13373</v>
      </c>
      <c r="M142" t="s">
        <v>106</v>
      </c>
      <c r="N142" t="s">
        <v>13374</v>
      </c>
      <c r="O142" t="s">
        <v>107</v>
      </c>
      <c r="P142" t="s">
        <v>40</v>
      </c>
      <c r="Q142" t="s">
        <v>112</v>
      </c>
      <c r="R142" t="s">
        <v>252</v>
      </c>
      <c r="S142" t="s">
        <v>259</v>
      </c>
      <c r="T142">
        <v>12</v>
      </c>
      <c r="U142" t="s">
        <v>13375</v>
      </c>
      <c r="V142" t="s">
        <v>17632</v>
      </c>
      <c r="W142" t="s">
        <v>17633</v>
      </c>
      <c r="X142" t="s">
        <v>29</v>
      </c>
      <c r="Y142" t="s">
        <v>30</v>
      </c>
      <c r="Z142" t="s">
        <v>30</v>
      </c>
      <c r="AA142" t="s">
        <v>30</v>
      </c>
      <c r="AB142" t="s">
        <v>30</v>
      </c>
      <c r="AC142">
        <v>-75.579895489999998</v>
      </c>
      <c r="AD142">
        <v>5.9379440600000004</v>
      </c>
      <c r="AE142" t="s">
        <v>86</v>
      </c>
      <c r="AF142" t="s">
        <v>109</v>
      </c>
      <c r="AG142" t="s">
        <v>102</v>
      </c>
      <c r="AH142">
        <f>IFERROR(
    VLOOKUP(FENIX_ANS_TABLA[[#This Row],[ESTADO]],
        {"VENCIDO",1;"ALERTA_0 Días",2;"ALERTA",3;"A TIEMPO",4;"SIN FECHA",5},
    2,FALSE),
0)</f>
        <v>4</v>
      </c>
    </row>
    <row r="143" spans="1:34" x14ac:dyDescent="0.25">
      <c r="A143">
        <v>23581478</v>
      </c>
      <c r="B143" s="23" t="str">
        <f>IFERROR(VLOOKUP(FENIX_ANS_TABLA[[#This Row],[PEDIDO]],RESPONSABLE!A:B,2,0),"Pendiente por asignar responsable")</f>
        <v>Pendiente por asignar responsable</v>
      </c>
      <c r="C143" t="s">
        <v>36</v>
      </c>
      <c r="D143" t="s">
        <v>24</v>
      </c>
      <c r="E143" t="s">
        <v>36</v>
      </c>
      <c r="F143" s="21">
        <v>45966.289652777778</v>
      </c>
      <c r="G143" t="s">
        <v>15446</v>
      </c>
      <c r="H143">
        <v>1036958954</v>
      </c>
      <c r="I143" t="s">
        <v>15447</v>
      </c>
      <c r="J143" s="23" t="s">
        <v>31</v>
      </c>
      <c r="K143" s="23" t="s">
        <v>12777</v>
      </c>
      <c r="L143" t="s">
        <v>15448</v>
      </c>
      <c r="M143" t="s">
        <v>156</v>
      </c>
      <c r="N143" t="s">
        <v>15449</v>
      </c>
      <c r="O143" t="s">
        <v>157</v>
      </c>
      <c r="P143" t="s">
        <v>37</v>
      </c>
      <c r="Q143" t="s">
        <v>158</v>
      </c>
      <c r="R143" t="s">
        <v>252</v>
      </c>
      <c r="S143" t="s">
        <v>260</v>
      </c>
      <c r="T143">
        <v>10</v>
      </c>
      <c r="U143" t="s">
        <v>15450</v>
      </c>
      <c r="V143" t="s">
        <v>14051</v>
      </c>
      <c r="W143" t="s">
        <v>14052</v>
      </c>
      <c r="X143" t="s">
        <v>29</v>
      </c>
      <c r="Y143" t="s">
        <v>30</v>
      </c>
      <c r="Z143" t="s">
        <v>30</v>
      </c>
      <c r="AA143" t="s">
        <v>30</v>
      </c>
      <c r="AB143" t="s">
        <v>30</v>
      </c>
      <c r="AC143">
        <v>-75.368215000000006</v>
      </c>
      <c r="AD143">
        <v>6.2745670000000002</v>
      </c>
      <c r="AE143" t="s">
        <v>86</v>
      </c>
      <c r="AF143" t="s">
        <v>159</v>
      </c>
      <c r="AG143" t="s">
        <v>102</v>
      </c>
      <c r="AH143">
        <f>IFERROR(
    VLOOKUP(FENIX_ANS_TABLA[[#This Row],[ESTADO]],
        {"VENCIDO",1;"ALERTA_0 Días",2;"ALERTA",3;"A TIEMPO",4;"SIN FECHA",5},
    2,FALSE),
0)</f>
        <v>4</v>
      </c>
    </row>
    <row r="144" spans="1:34" x14ac:dyDescent="0.25">
      <c r="A144">
        <v>23581589</v>
      </c>
      <c r="B144" s="23" t="str">
        <f>IFERROR(VLOOKUP(FENIX_ANS_TABLA[[#This Row],[PEDIDO]],RESPONSABLE!A:B,2,0),"Pendiente por asignar responsable")</f>
        <v>Pendiente por asignar responsable</v>
      </c>
      <c r="C144" t="s">
        <v>23</v>
      </c>
      <c r="D144" t="s">
        <v>24</v>
      </c>
      <c r="E144" t="s">
        <v>23</v>
      </c>
      <c r="F144" s="21">
        <v>45966.317002314812</v>
      </c>
      <c r="G144" t="s">
        <v>14090</v>
      </c>
      <c r="H144">
        <v>1040034011</v>
      </c>
      <c r="I144" t="s">
        <v>14091</v>
      </c>
      <c r="J144" s="23" t="s">
        <v>31</v>
      </c>
      <c r="K144" s="23" t="s">
        <v>14092</v>
      </c>
      <c r="L144" t="s">
        <v>14093</v>
      </c>
      <c r="M144" t="s">
        <v>190</v>
      </c>
      <c r="N144" t="s">
        <v>14094</v>
      </c>
      <c r="O144" t="s">
        <v>191</v>
      </c>
      <c r="P144" t="s">
        <v>27</v>
      </c>
      <c r="Q144" t="s">
        <v>158</v>
      </c>
      <c r="R144" t="s">
        <v>252</v>
      </c>
      <c r="S144" t="s">
        <v>260</v>
      </c>
      <c r="T144">
        <v>10</v>
      </c>
      <c r="U144" t="s">
        <v>14095</v>
      </c>
      <c r="V144" t="s">
        <v>14481</v>
      </c>
      <c r="W144" t="s">
        <v>14712</v>
      </c>
      <c r="X144" t="s">
        <v>29</v>
      </c>
      <c r="Y144" t="s">
        <v>30</v>
      </c>
      <c r="Z144" t="s">
        <v>30</v>
      </c>
      <c r="AA144" t="s">
        <v>30</v>
      </c>
      <c r="AB144" t="s">
        <v>30</v>
      </c>
      <c r="AC144">
        <v>-75.325117000000006</v>
      </c>
      <c r="AD144">
        <v>6.0125440000000001</v>
      </c>
      <c r="AE144" t="s">
        <v>86</v>
      </c>
      <c r="AF144" t="s">
        <v>159</v>
      </c>
      <c r="AG144" t="s">
        <v>102</v>
      </c>
      <c r="AH144">
        <f>IFERROR(
    VLOOKUP(FENIX_ANS_TABLA[[#This Row],[ESTADO]],
        {"VENCIDO",1;"ALERTA_0 Días",2;"ALERTA",3;"A TIEMPO",4;"SIN FECHA",5},
    2,FALSE),
0)</f>
        <v>4</v>
      </c>
    </row>
    <row r="145" spans="1:34" x14ac:dyDescent="0.25">
      <c r="A145">
        <v>23582116</v>
      </c>
      <c r="B145" s="23" t="str">
        <f>IFERROR(VLOOKUP(FENIX_ANS_TABLA[[#This Row],[PEDIDO]],RESPONSABLE!A:B,2,0),"Pendiente por asignar responsable")</f>
        <v>Pendiente por asignar responsable</v>
      </c>
      <c r="C145" t="s">
        <v>23</v>
      </c>
      <c r="D145" t="s">
        <v>24</v>
      </c>
      <c r="E145" t="s">
        <v>23</v>
      </c>
      <c r="F145" s="21">
        <v>45966.48946759259</v>
      </c>
      <c r="G145" t="s">
        <v>2204</v>
      </c>
      <c r="H145">
        <v>70109634</v>
      </c>
      <c r="I145" t="s">
        <v>2205</v>
      </c>
      <c r="J145" s="23" t="s">
        <v>2206</v>
      </c>
      <c r="K145" s="23" t="s">
        <v>2207</v>
      </c>
      <c r="L145" t="s">
        <v>2208</v>
      </c>
      <c r="M145" t="s">
        <v>163</v>
      </c>
      <c r="N145" t="s">
        <v>2209</v>
      </c>
      <c r="O145" t="s">
        <v>164</v>
      </c>
      <c r="P145" t="s">
        <v>27</v>
      </c>
      <c r="Q145" t="s">
        <v>158</v>
      </c>
      <c r="R145" t="s">
        <v>252</v>
      </c>
      <c r="S145" t="s">
        <v>260</v>
      </c>
      <c r="T145">
        <v>10</v>
      </c>
      <c r="U145" t="s">
        <v>2210</v>
      </c>
      <c r="V145" t="s">
        <v>17634</v>
      </c>
      <c r="W145" t="s">
        <v>17635</v>
      </c>
      <c r="X145" t="s">
        <v>43</v>
      </c>
      <c r="Y145" t="s">
        <v>30</v>
      </c>
      <c r="Z145" t="s">
        <v>30</v>
      </c>
      <c r="AA145" t="s">
        <v>30</v>
      </c>
      <c r="AB145" t="s">
        <v>30</v>
      </c>
      <c r="AC145">
        <v>-75.215597720000005</v>
      </c>
      <c r="AD145">
        <v>6.2888465800000004</v>
      </c>
      <c r="AE145" t="s">
        <v>86</v>
      </c>
      <c r="AF145" t="s">
        <v>159</v>
      </c>
      <c r="AG145" t="s">
        <v>102</v>
      </c>
      <c r="AH145">
        <f>IFERROR(
    VLOOKUP(FENIX_ANS_TABLA[[#This Row],[ESTADO]],
        {"VENCIDO",1;"ALERTA_0 Días",2;"ALERTA",3;"A TIEMPO",4;"SIN FECHA",5},
    2,FALSE),
0)</f>
        <v>3</v>
      </c>
    </row>
    <row r="146" spans="1:34" x14ac:dyDescent="0.25">
      <c r="A146">
        <v>23582454</v>
      </c>
      <c r="B146" s="23" t="str">
        <f>IFERROR(VLOOKUP(FENIX_ANS_TABLA[[#This Row],[PEDIDO]],RESPONSABLE!A:B,2,0),"Pendiente por asignar responsable")</f>
        <v>Pendiente por asignar responsable</v>
      </c>
      <c r="C146" t="s">
        <v>23</v>
      </c>
      <c r="D146" t="s">
        <v>24</v>
      </c>
      <c r="E146" t="s">
        <v>33</v>
      </c>
      <c r="F146" s="21">
        <v>45972.381157407413</v>
      </c>
      <c r="G146" t="s">
        <v>2212</v>
      </c>
      <c r="H146">
        <v>1038927167</v>
      </c>
      <c r="I146" t="s">
        <v>2213</v>
      </c>
      <c r="J146" s="23" t="s">
        <v>31</v>
      </c>
      <c r="K146" s="23" t="s">
        <v>2214</v>
      </c>
      <c r="L146" t="s">
        <v>2215</v>
      </c>
      <c r="M146" t="s">
        <v>141</v>
      </c>
      <c r="N146" t="s">
        <v>2216</v>
      </c>
      <c r="O146" t="s">
        <v>142</v>
      </c>
      <c r="P146" t="s">
        <v>40</v>
      </c>
      <c r="Q146" t="s">
        <v>135</v>
      </c>
      <c r="R146" t="s">
        <v>252</v>
      </c>
      <c r="S146" t="s">
        <v>260</v>
      </c>
      <c r="T146">
        <v>12</v>
      </c>
      <c r="U146" t="s">
        <v>2217</v>
      </c>
      <c r="V146" t="s">
        <v>17636</v>
      </c>
      <c r="W146" t="s">
        <v>17637</v>
      </c>
      <c r="X146" t="s">
        <v>83</v>
      </c>
      <c r="Y146" t="s">
        <v>30</v>
      </c>
      <c r="Z146" t="s">
        <v>30</v>
      </c>
      <c r="AA146" t="s">
        <v>30</v>
      </c>
      <c r="AB146" t="s">
        <v>30</v>
      </c>
      <c r="AC146">
        <v>-76.368142000000006</v>
      </c>
      <c r="AD146">
        <v>6.7424949999999999</v>
      </c>
      <c r="AE146" t="s">
        <v>86</v>
      </c>
      <c r="AF146" t="s">
        <v>136</v>
      </c>
      <c r="AG146" t="s">
        <v>102</v>
      </c>
      <c r="AH146">
        <f>IFERROR(
    VLOOKUP(FENIX_ANS_TABLA[[#This Row],[ESTADO]],
        {"VENCIDO",1;"ALERTA_0 Días",2;"ALERTA",3;"A TIEMPO",4;"SIN FECHA",5},
    2,FALSE),
0)</f>
        <v>2</v>
      </c>
    </row>
    <row r="147" spans="1:34" x14ac:dyDescent="0.25">
      <c r="A147">
        <v>23583268</v>
      </c>
      <c r="B147" s="23" t="str">
        <f>IFERROR(VLOOKUP(FENIX_ANS_TABLA[[#This Row],[PEDIDO]],RESPONSABLE!A:B,2,0),"Pendiente por asignar responsable")</f>
        <v>Pendiente por asignar responsable</v>
      </c>
      <c r="C147" t="s">
        <v>23</v>
      </c>
      <c r="D147" t="s">
        <v>24</v>
      </c>
      <c r="E147" t="s">
        <v>23</v>
      </c>
      <c r="F147" s="21">
        <v>45967.363993055558</v>
      </c>
      <c r="G147" t="s">
        <v>6929</v>
      </c>
      <c r="H147">
        <v>1020401097</v>
      </c>
      <c r="I147" t="s">
        <v>6930</v>
      </c>
      <c r="J147" s="23" t="s">
        <v>31</v>
      </c>
      <c r="K147" s="23" t="s">
        <v>6931</v>
      </c>
      <c r="L147" t="s">
        <v>6932</v>
      </c>
      <c r="M147" t="s">
        <v>216</v>
      </c>
      <c r="N147" t="s">
        <v>6933</v>
      </c>
      <c r="O147" t="s">
        <v>217</v>
      </c>
      <c r="P147" t="s">
        <v>27</v>
      </c>
      <c r="Q147" t="s">
        <v>214</v>
      </c>
      <c r="R147" t="s">
        <v>252</v>
      </c>
      <c r="S147" t="s">
        <v>260</v>
      </c>
      <c r="T147">
        <v>10</v>
      </c>
      <c r="U147" t="s">
        <v>6934</v>
      </c>
      <c r="V147" t="s">
        <v>10401</v>
      </c>
      <c r="W147" t="s">
        <v>14545</v>
      </c>
      <c r="X147" t="s">
        <v>29</v>
      </c>
      <c r="Y147" t="s">
        <v>30</v>
      </c>
      <c r="Z147" t="s">
        <v>30</v>
      </c>
      <c r="AA147" t="s">
        <v>30</v>
      </c>
      <c r="AB147" t="s">
        <v>30</v>
      </c>
      <c r="AC147">
        <v>-75.033210330000003</v>
      </c>
      <c r="AD147">
        <v>6.4810966700000003</v>
      </c>
      <c r="AE147" t="s">
        <v>86</v>
      </c>
      <c r="AF147" t="s">
        <v>215</v>
      </c>
      <c r="AG147" t="s">
        <v>102</v>
      </c>
      <c r="AH147">
        <f>IFERROR(
    VLOOKUP(FENIX_ANS_TABLA[[#This Row],[ESTADO]],
        {"VENCIDO",1;"ALERTA_0 Días",2;"ALERTA",3;"A TIEMPO",4;"SIN FECHA",5},
    2,FALSE),
0)</f>
        <v>4</v>
      </c>
    </row>
    <row r="148" spans="1:34" x14ac:dyDescent="0.25">
      <c r="A148">
        <v>23584421</v>
      </c>
      <c r="B148" s="23" t="str">
        <f>IFERROR(VLOOKUP(FENIX_ANS_TABLA[[#This Row],[PEDIDO]],RESPONSABLE!A:B,2,0),"Pendiente por asignar responsable")</f>
        <v>Pendiente por asignar responsable</v>
      </c>
      <c r="C148" t="s">
        <v>23</v>
      </c>
      <c r="D148" t="s">
        <v>24</v>
      </c>
      <c r="E148" t="s">
        <v>33</v>
      </c>
      <c r="F148" s="21">
        <v>45973.631550925929</v>
      </c>
      <c r="G148" t="s">
        <v>14097</v>
      </c>
      <c r="H148">
        <v>21437922</v>
      </c>
      <c r="I148" t="s">
        <v>14098</v>
      </c>
      <c r="J148" s="23" t="s">
        <v>31</v>
      </c>
      <c r="K148" s="23" t="s">
        <v>14099</v>
      </c>
      <c r="L148" t="s">
        <v>14100</v>
      </c>
      <c r="M148" t="s">
        <v>119</v>
      </c>
      <c r="N148" t="s">
        <v>14101</v>
      </c>
      <c r="O148" t="s">
        <v>120</v>
      </c>
      <c r="P148" t="s">
        <v>40</v>
      </c>
      <c r="Q148" t="s">
        <v>112</v>
      </c>
      <c r="R148" t="s">
        <v>252</v>
      </c>
      <c r="S148" t="s">
        <v>259</v>
      </c>
      <c r="T148">
        <v>12</v>
      </c>
      <c r="U148" t="s">
        <v>14102</v>
      </c>
      <c r="V148" t="s">
        <v>10615</v>
      </c>
      <c r="W148" t="s">
        <v>17638</v>
      </c>
      <c r="X148" t="s">
        <v>29</v>
      </c>
      <c r="Y148" t="s">
        <v>30</v>
      </c>
      <c r="Z148" t="s">
        <v>30</v>
      </c>
      <c r="AA148" t="s">
        <v>30</v>
      </c>
      <c r="AB148" t="s">
        <v>30</v>
      </c>
      <c r="AC148">
        <v>-75.698769999999996</v>
      </c>
      <c r="AD148">
        <v>6.0701530000000004</v>
      </c>
      <c r="AE148" t="s">
        <v>86</v>
      </c>
      <c r="AF148" t="s">
        <v>109</v>
      </c>
      <c r="AG148" t="s">
        <v>102</v>
      </c>
      <c r="AH148">
        <f>IFERROR(
    VLOOKUP(FENIX_ANS_TABLA[[#This Row],[ESTADO]],
        {"VENCIDO",1;"ALERTA_0 Días",2;"ALERTA",3;"A TIEMPO",4;"SIN FECHA",5},
    2,FALSE),
0)</f>
        <v>4</v>
      </c>
    </row>
    <row r="149" spans="1:34" x14ac:dyDescent="0.25">
      <c r="A149">
        <v>23584633</v>
      </c>
      <c r="B149" s="23" t="str">
        <f>IFERROR(VLOOKUP(FENIX_ANS_TABLA[[#This Row],[PEDIDO]],RESPONSABLE!A:B,2,0),"Pendiente por asignar responsable")</f>
        <v>Pendiente por asignar responsable</v>
      </c>
      <c r="C149" t="s">
        <v>36</v>
      </c>
      <c r="D149" t="s">
        <v>24</v>
      </c>
      <c r="E149" t="s">
        <v>36</v>
      </c>
      <c r="F149" s="21">
        <v>45968.444386574083</v>
      </c>
      <c r="G149" t="s">
        <v>2219</v>
      </c>
      <c r="H149">
        <v>1128444778</v>
      </c>
      <c r="I149" t="s">
        <v>2220</v>
      </c>
      <c r="J149" s="23" t="s">
        <v>31</v>
      </c>
      <c r="K149" s="23" t="s">
        <v>2221</v>
      </c>
      <c r="L149" t="s">
        <v>2222</v>
      </c>
      <c r="M149" t="s">
        <v>147</v>
      </c>
      <c r="N149" t="s">
        <v>2223</v>
      </c>
      <c r="O149" t="s">
        <v>148</v>
      </c>
      <c r="P149" t="s">
        <v>37</v>
      </c>
      <c r="Q149" t="s">
        <v>135</v>
      </c>
      <c r="R149" t="s">
        <v>252</v>
      </c>
      <c r="S149" t="s">
        <v>260</v>
      </c>
      <c r="T149">
        <v>10</v>
      </c>
      <c r="U149" t="s">
        <v>2224</v>
      </c>
      <c r="V149" t="s">
        <v>17639</v>
      </c>
      <c r="W149" t="s">
        <v>17640</v>
      </c>
      <c r="X149" t="s">
        <v>83</v>
      </c>
      <c r="Y149" t="s">
        <v>30</v>
      </c>
      <c r="Z149" t="s">
        <v>30</v>
      </c>
      <c r="AA149" t="s">
        <v>30</v>
      </c>
      <c r="AB149" t="s">
        <v>30</v>
      </c>
      <c r="AC149">
        <v>-75.718713219999998</v>
      </c>
      <c r="AD149">
        <v>6.4599479500000001</v>
      </c>
      <c r="AE149" t="s">
        <v>86</v>
      </c>
      <c r="AF149" t="s">
        <v>136</v>
      </c>
      <c r="AG149" t="s">
        <v>102</v>
      </c>
      <c r="AH149">
        <f>IFERROR(
    VLOOKUP(FENIX_ANS_TABLA[[#This Row],[ESTADO]],
        {"VENCIDO",1;"ALERTA_0 Días",2;"ALERTA",3;"A TIEMPO",4;"SIN FECHA",5},
    2,FALSE),
0)</f>
        <v>2</v>
      </c>
    </row>
    <row r="150" spans="1:34" x14ac:dyDescent="0.25">
      <c r="A150">
        <v>23584979</v>
      </c>
      <c r="B150" s="23" t="str">
        <f>IFERROR(VLOOKUP(FENIX_ANS_TABLA[[#This Row],[PEDIDO]],RESPONSABLE!A:B,2,0),"Pendiente por asignar responsable")</f>
        <v>Pendiente por asignar responsable</v>
      </c>
      <c r="C150" t="s">
        <v>23</v>
      </c>
      <c r="D150" t="s">
        <v>24</v>
      </c>
      <c r="E150" t="s">
        <v>23</v>
      </c>
      <c r="F150" s="21">
        <v>45968.618067129632</v>
      </c>
      <c r="G150" t="s">
        <v>4097</v>
      </c>
      <c r="H150">
        <v>1040036702</v>
      </c>
      <c r="I150" t="s">
        <v>4098</v>
      </c>
      <c r="J150" s="23" t="s">
        <v>4099</v>
      </c>
      <c r="K150" s="23" t="s">
        <v>4100</v>
      </c>
      <c r="L150" t="s">
        <v>4101</v>
      </c>
      <c r="M150" t="s">
        <v>190</v>
      </c>
      <c r="N150" t="s">
        <v>4102</v>
      </c>
      <c r="O150" t="s">
        <v>191</v>
      </c>
      <c r="P150" t="s">
        <v>27</v>
      </c>
      <c r="Q150" t="s">
        <v>158</v>
      </c>
      <c r="R150" t="s">
        <v>252</v>
      </c>
      <c r="S150" t="s">
        <v>260</v>
      </c>
      <c r="T150">
        <v>10</v>
      </c>
      <c r="U150" t="s">
        <v>4103</v>
      </c>
      <c r="V150" t="s">
        <v>17566</v>
      </c>
      <c r="W150" t="s">
        <v>17567</v>
      </c>
      <c r="X150" t="s">
        <v>29</v>
      </c>
      <c r="Y150" t="s">
        <v>30</v>
      </c>
      <c r="Z150" t="s">
        <v>30</v>
      </c>
      <c r="AA150" t="s">
        <v>30</v>
      </c>
      <c r="AB150" t="s">
        <v>30</v>
      </c>
      <c r="AC150">
        <v>-75.325067480000001</v>
      </c>
      <c r="AD150">
        <v>6.0594873600000003</v>
      </c>
      <c r="AE150" t="s">
        <v>86</v>
      </c>
      <c r="AF150" t="s">
        <v>159</v>
      </c>
      <c r="AG150" t="s">
        <v>102</v>
      </c>
      <c r="AH150">
        <f>IFERROR(
    VLOOKUP(FENIX_ANS_TABLA[[#This Row],[ESTADO]],
        {"VENCIDO",1;"ALERTA_0 Días",2;"ALERTA",3;"A TIEMPO",4;"SIN FECHA",5},
    2,FALSE),
0)</f>
        <v>4</v>
      </c>
    </row>
    <row r="151" spans="1:34" x14ac:dyDescent="0.25">
      <c r="A151">
        <v>23585995</v>
      </c>
      <c r="B151" s="23" t="str">
        <f>IFERROR(VLOOKUP(FENIX_ANS_TABLA[[#This Row],[PEDIDO]],RESPONSABLE!A:B,2,0),"Pendiente por asignar responsable")</f>
        <v>Pendiente por asignar responsable</v>
      </c>
      <c r="C151" t="s">
        <v>58</v>
      </c>
      <c r="D151" t="s">
        <v>24</v>
      </c>
      <c r="E151" t="s">
        <v>59</v>
      </c>
      <c r="F151" s="21">
        <v>45971.475960648153</v>
      </c>
      <c r="G151" t="s">
        <v>871</v>
      </c>
      <c r="H151">
        <v>94356098</v>
      </c>
      <c r="I151" t="s">
        <v>872</v>
      </c>
      <c r="J151" s="23" t="s">
        <v>31</v>
      </c>
      <c r="K151" s="23" t="s">
        <v>873</v>
      </c>
      <c r="L151" t="s">
        <v>874</v>
      </c>
      <c r="M151" t="s">
        <v>156</v>
      </c>
      <c r="N151" t="s">
        <v>875</v>
      </c>
      <c r="O151" t="s">
        <v>157</v>
      </c>
      <c r="P151" t="s">
        <v>60</v>
      </c>
      <c r="Q151" t="s">
        <v>184</v>
      </c>
      <c r="R151" t="s">
        <v>252</v>
      </c>
      <c r="S151" t="s">
        <v>260</v>
      </c>
      <c r="T151">
        <v>14</v>
      </c>
      <c r="U151" t="s">
        <v>876</v>
      </c>
      <c r="V151" t="s">
        <v>17641</v>
      </c>
      <c r="W151" t="s">
        <v>17642</v>
      </c>
      <c r="X151" t="s">
        <v>29</v>
      </c>
      <c r="Y151" t="s">
        <v>30</v>
      </c>
      <c r="Z151" t="s">
        <v>30</v>
      </c>
      <c r="AA151" t="s">
        <v>30</v>
      </c>
      <c r="AB151" t="s">
        <v>30</v>
      </c>
      <c r="AC151">
        <v>-75.376264000000006</v>
      </c>
      <c r="AD151">
        <v>6.2633029999999996</v>
      </c>
      <c r="AE151" t="s">
        <v>86</v>
      </c>
      <c r="AF151" t="s">
        <v>159</v>
      </c>
      <c r="AG151" t="s">
        <v>102</v>
      </c>
      <c r="AH151">
        <f>IFERROR(
    VLOOKUP(FENIX_ANS_TABLA[[#This Row],[ESTADO]],
        {"VENCIDO",1;"ALERTA_0 Días",2;"ALERTA",3;"A TIEMPO",4;"SIN FECHA",5},
    2,FALSE),
0)</f>
        <v>4</v>
      </c>
    </row>
    <row r="152" spans="1:34" x14ac:dyDescent="0.25">
      <c r="A152">
        <v>23586519</v>
      </c>
      <c r="B152" s="23" t="str">
        <f>IFERROR(VLOOKUP(FENIX_ANS_TABLA[[#This Row],[PEDIDO]],RESPONSABLE!A:B,2,0),"Pendiente por asignar responsable")</f>
        <v>Pendiente por asignar responsable</v>
      </c>
      <c r="C152" t="s">
        <v>23</v>
      </c>
      <c r="D152" t="s">
        <v>24</v>
      </c>
      <c r="E152" t="s">
        <v>33</v>
      </c>
      <c r="F152" s="21">
        <v>45972.211782407408</v>
      </c>
      <c r="G152" t="s">
        <v>15452</v>
      </c>
      <c r="H152">
        <v>98628172</v>
      </c>
      <c r="I152" t="s">
        <v>15453</v>
      </c>
      <c r="J152" s="23" t="s">
        <v>15454</v>
      </c>
      <c r="K152" s="23" t="s">
        <v>15455</v>
      </c>
      <c r="L152" t="s">
        <v>15456</v>
      </c>
      <c r="M152" t="s">
        <v>25</v>
      </c>
      <c r="N152" t="s">
        <v>15457</v>
      </c>
      <c r="O152" t="s">
        <v>26</v>
      </c>
      <c r="P152" t="s">
        <v>34</v>
      </c>
      <c r="Q152" t="s">
        <v>35</v>
      </c>
      <c r="R152" t="s">
        <v>253</v>
      </c>
      <c r="S152" t="s">
        <v>260</v>
      </c>
      <c r="T152">
        <v>5</v>
      </c>
      <c r="U152" t="s">
        <v>15458</v>
      </c>
      <c r="V152" t="s">
        <v>17643</v>
      </c>
      <c r="W152" t="s">
        <v>14254</v>
      </c>
      <c r="X152" t="s">
        <v>29</v>
      </c>
      <c r="Y152" t="s">
        <v>15460</v>
      </c>
      <c r="Z152" t="s">
        <v>94</v>
      </c>
      <c r="AA152" t="s">
        <v>290</v>
      </c>
      <c r="AB152" t="s">
        <v>15461</v>
      </c>
      <c r="AC152">
        <v>-75.541958690000001</v>
      </c>
      <c r="AD152">
        <v>6.2527699200000004</v>
      </c>
      <c r="AE152" t="s">
        <v>86</v>
      </c>
      <c r="AF152" t="s">
        <v>105</v>
      </c>
      <c r="AG152" t="s">
        <v>102</v>
      </c>
      <c r="AH152">
        <f>IFERROR(
    VLOOKUP(FENIX_ANS_TABLA[[#This Row],[ESTADO]],
        {"VENCIDO",1;"ALERTA_0 Días",2;"ALERTA",3;"A TIEMPO",4;"SIN FECHA",5},
    2,FALSE),
0)</f>
        <v>4</v>
      </c>
    </row>
    <row r="153" spans="1:34" x14ac:dyDescent="0.25">
      <c r="A153">
        <v>23586879</v>
      </c>
      <c r="B153" s="23" t="str">
        <f>IFERROR(VLOOKUP(FENIX_ANS_TABLA[[#This Row],[PEDIDO]],RESPONSABLE!A:B,2,0),"Pendiente por asignar responsable")</f>
        <v>Pendiente por asignar responsable</v>
      </c>
      <c r="C153" t="s">
        <v>54</v>
      </c>
      <c r="D153" t="s">
        <v>24</v>
      </c>
      <c r="E153" t="s">
        <v>54</v>
      </c>
      <c r="F153" s="21">
        <v>46079.567453703698</v>
      </c>
      <c r="G153" t="s">
        <v>7416</v>
      </c>
      <c r="H153">
        <v>70253643</v>
      </c>
      <c r="I153" t="s">
        <v>7417</v>
      </c>
      <c r="J153" s="23" t="s">
        <v>31</v>
      </c>
      <c r="K153" s="23" t="s">
        <v>7418</v>
      </c>
      <c r="L153" t="s">
        <v>7419</v>
      </c>
      <c r="M153" t="s">
        <v>220</v>
      </c>
      <c r="N153" t="s">
        <v>7420</v>
      </c>
      <c r="O153" t="s">
        <v>221</v>
      </c>
      <c r="P153" t="s">
        <v>55</v>
      </c>
      <c r="Q153" t="s">
        <v>214</v>
      </c>
      <c r="R153" t="s">
        <v>252</v>
      </c>
      <c r="S153" t="s">
        <v>260</v>
      </c>
      <c r="T153">
        <v>4</v>
      </c>
      <c r="U153" t="s">
        <v>7421</v>
      </c>
      <c r="V153" t="s">
        <v>17644</v>
      </c>
      <c r="W153" t="s">
        <v>17645</v>
      </c>
      <c r="X153" t="s">
        <v>83</v>
      </c>
      <c r="Y153" t="s">
        <v>30</v>
      </c>
      <c r="Z153" t="s">
        <v>30</v>
      </c>
      <c r="AA153" t="s">
        <v>30</v>
      </c>
      <c r="AB153" t="s">
        <v>30</v>
      </c>
      <c r="AC153">
        <v>-75.024612529999999</v>
      </c>
      <c r="AD153">
        <v>6.6475205300000004</v>
      </c>
      <c r="AE153" t="s">
        <v>86</v>
      </c>
      <c r="AF153" t="s">
        <v>215</v>
      </c>
      <c r="AG153" t="s">
        <v>103</v>
      </c>
      <c r="AH153">
        <f>IFERROR(
    VLOOKUP(FENIX_ANS_TABLA[[#This Row],[ESTADO]],
        {"VENCIDO",1;"ALERTA_0 Días",2;"ALERTA",3;"A TIEMPO",4;"SIN FECHA",5},
    2,FALSE),
0)</f>
        <v>2</v>
      </c>
    </row>
    <row r="154" spans="1:34" x14ac:dyDescent="0.25">
      <c r="A154">
        <v>23587183</v>
      </c>
      <c r="B154" s="23" t="str">
        <f>IFERROR(VLOOKUP(FENIX_ANS_TABLA[[#This Row],[PEDIDO]],RESPONSABLE!A:B,2,0),"Pendiente por asignar responsable")</f>
        <v>Pendiente por asignar responsable</v>
      </c>
      <c r="C154" t="s">
        <v>23</v>
      </c>
      <c r="D154" t="s">
        <v>24</v>
      </c>
      <c r="E154" t="s">
        <v>23</v>
      </c>
      <c r="F154" s="21">
        <v>45972.459224537037</v>
      </c>
      <c r="G154" t="s">
        <v>4105</v>
      </c>
      <c r="H154">
        <v>1076648743</v>
      </c>
      <c r="I154" t="s">
        <v>4106</v>
      </c>
      <c r="J154" s="23" t="s">
        <v>31</v>
      </c>
      <c r="K154" s="23" t="s">
        <v>4107</v>
      </c>
      <c r="L154" t="s">
        <v>4108</v>
      </c>
      <c r="M154" t="s">
        <v>156</v>
      </c>
      <c r="N154" t="s">
        <v>4109</v>
      </c>
      <c r="O154" t="s">
        <v>157</v>
      </c>
      <c r="P154" t="s">
        <v>27</v>
      </c>
      <c r="Q154" t="s">
        <v>158</v>
      </c>
      <c r="R154" t="s">
        <v>252</v>
      </c>
      <c r="S154" t="s">
        <v>260</v>
      </c>
      <c r="T154">
        <v>10</v>
      </c>
      <c r="U154" t="s">
        <v>4110</v>
      </c>
      <c r="V154" t="s">
        <v>17566</v>
      </c>
      <c r="W154" t="s">
        <v>17567</v>
      </c>
      <c r="X154" t="s">
        <v>29</v>
      </c>
      <c r="Y154" t="s">
        <v>30</v>
      </c>
      <c r="Z154" t="s">
        <v>30</v>
      </c>
      <c r="AA154" t="s">
        <v>30</v>
      </c>
      <c r="AB154" t="s">
        <v>30</v>
      </c>
      <c r="AC154">
        <v>-75.327432999999999</v>
      </c>
      <c r="AD154">
        <v>6.3155150000000004</v>
      </c>
      <c r="AE154" t="s">
        <v>86</v>
      </c>
      <c r="AF154" t="s">
        <v>159</v>
      </c>
      <c r="AG154" t="s">
        <v>102</v>
      </c>
      <c r="AH154">
        <f>IFERROR(
    VLOOKUP(FENIX_ANS_TABLA[[#This Row],[ESTADO]],
        {"VENCIDO",1;"ALERTA_0 Días",2;"ALERTA",3;"A TIEMPO",4;"SIN FECHA",5},
    2,FALSE),
0)</f>
        <v>4</v>
      </c>
    </row>
    <row r="155" spans="1:34" x14ac:dyDescent="0.25">
      <c r="A155">
        <v>23588064</v>
      </c>
      <c r="B155" s="23" t="str">
        <f>IFERROR(VLOOKUP(FENIX_ANS_TABLA[[#This Row],[PEDIDO]],RESPONSABLE!A:B,2,0),"Pendiente por asignar responsable")</f>
        <v>Pendiente por asignar responsable</v>
      </c>
      <c r="C155" t="s">
        <v>23</v>
      </c>
      <c r="D155" t="s">
        <v>24</v>
      </c>
      <c r="E155" t="s">
        <v>23</v>
      </c>
      <c r="F155" s="21">
        <v>45973.348935185182</v>
      </c>
      <c r="G155" t="s">
        <v>15463</v>
      </c>
      <c r="H155">
        <v>70695919</v>
      </c>
      <c r="I155" t="s">
        <v>15464</v>
      </c>
      <c r="J155" s="23" t="s">
        <v>31</v>
      </c>
      <c r="K155" s="23" t="s">
        <v>15465</v>
      </c>
      <c r="L155" t="s">
        <v>15466</v>
      </c>
      <c r="M155" t="s">
        <v>185</v>
      </c>
      <c r="N155" t="s">
        <v>15467</v>
      </c>
      <c r="O155" t="s">
        <v>186</v>
      </c>
      <c r="P155" t="s">
        <v>27</v>
      </c>
      <c r="Q155" t="s">
        <v>158</v>
      </c>
      <c r="R155" t="s">
        <v>252</v>
      </c>
      <c r="S155" t="s">
        <v>260</v>
      </c>
      <c r="T155">
        <v>10</v>
      </c>
      <c r="U155" t="s">
        <v>15468</v>
      </c>
      <c r="V155" t="s">
        <v>17646</v>
      </c>
      <c r="W155" t="s">
        <v>41</v>
      </c>
      <c r="X155" t="s">
        <v>41</v>
      </c>
      <c r="Y155" t="s">
        <v>30</v>
      </c>
      <c r="Z155" t="s">
        <v>30</v>
      </c>
      <c r="AA155" t="s">
        <v>30</v>
      </c>
      <c r="AB155" t="s">
        <v>30</v>
      </c>
      <c r="AC155">
        <v>-75.240303139999995</v>
      </c>
      <c r="AD155">
        <v>6.1097586799999997</v>
      </c>
      <c r="AE155" t="s">
        <v>86</v>
      </c>
      <c r="AF155" t="s">
        <v>159</v>
      </c>
      <c r="AG155" t="s">
        <v>102</v>
      </c>
      <c r="AH155">
        <f>IFERROR(
    VLOOKUP(FENIX_ANS_TABLA[[#This Row],[ESTADO]],
        {"VENCIDO",1;"ALERTA_0 Días",2;"ALERTA",3;"A TIEMPO",4;"SIN FECHA",5},
    2,FALSE),
0)</f>
        <v>1</v>
      </c>
    </row>
    <row r="156" spans="1:34" x14ac:dyDescent="0.25">
      <c r="A156">
        <v>23588549</v>
      </c>
      <c r="B156" s="23" t="str">
        <f>IFERROR(VLOOKUP(FENIX_ANS_TABLA[[#This Row],[PEDIDO]],RESPONSABLE!A:B,2,0),"Pendiente por asignar responsable")</f>
        <v>Pendiente por asignar responsable</v>
      </c>
      <c r="C156" t="s">
        <v>23</v>
      </c>
      <c r="D156" t="s">
        <v>24</v>
      </c>
      <c r="E156" t="s">
        <v>23</v>
      </c>
      <c r="F156" s="21">
        <v>45973.616678240738</v>
      </c>
      <c r="G156" t="s">
        <v>4112</v>
      </c>
      <c r="H156">
        <v>70386115</v>
      </c>
      <c r="I156" t="s">
        <v>4113</v>
      </c>
      <c r="J156" s="23" t="s">
        <v>31</v>
      </c>
      <c r="K156" s="23" t="s">
        <v>4114</v>
      </c>
      <c r="L156" t="s">
        <v>4115</v>
      </c>
      <c r="M156" t="s">
        <v>178</v>
      </c>
      <c r="N156" t="s">
        <v>4116</v>
      </c>
      <c r="O156" t="s">
        <v>179</v>
      </c>
      <c r="P156" t="s">
        <v>27</v>
      </c>
      <c r="Q156" t="s">
        <v>158</v>
      </c>
      <c r="R156" t="s">
        <v>252</v>
      </c>
      <c r="S156" t="s">
        <v>260</v>
      </c>
      <c r="T156">
        <v>10</v>
      </c>
      <c r="U156" t="s">
        <v>4117</v>
      </c>
      <c r="V156" t="s">
        <v>17647</v>
      </c>
      <c r="W156" t="s">
        <v>17648</v>
      </c>
      <c r="X156" t="s">
        <v>29</v>
      </c>
      <c r="Y156" t="s">
        <v>30</v>
      </c>
      <c r="Z156" t="s">
        <v>30</v>
      </c>
      <c r="AA156" t="s">
        <v>30</v>
      </c>
      <c r="AB156" t="s">
        <v>30</v>
      </c>
      <c r="AC156">
        <v>-75.169849909999996</v>
      </c>
      <c r="AD156">
        <v>6.0672569100000002</v>
      </c>
      <c r="AE156" t="s">
        <v>86</v>
      </c>
      <c r="AF156" t="s">
        <v>159</v>
      </c>
      <c r="AG156" t="s">
        <v>102</v>
      </c>
      <c r="AH156">
        <f>IFERROR(
    VLOOKUP(FENIX_ANS_TABLA[[#This Row],[ESTADO]],
        {"VENCIDO",1;"ALERTA_0 Días",2;"ALERTA",3;"A TIEMPO",4;"SIN FECHA",5},
    2,FALSE),
0)</f>
        <v>4</v>
      </c>
    </row>
    <row r="157" spans="1:34" x14ac:dyDescent="0.25">
      <c r="A157">
        <v>23588590</v>
      </c>
      <c r="B157" s="23" t="str">
        <f>IFERROR(VLOOKUP(FENIX_ANS_TABLA[[#This Row],[PEDIDO]],RESPONSABLE!A:B,2,0),"Pendiente por asignar responsable")</f>
        <v>Pendiente por asignar responsable</v>
      </c>
      <c r="C157" t="s">
        <v>23</v>
      </c>
      <c r="D157" t="s">
        <v>24</v>
      </c>
      <c r="E157" t="s">
        <v>23</v>
      </c>
      <c r="F157" s="21">
        <v>45973.633634259262</v>
      </c>
      <c r="G157" t="s">
        <v>4119</v>
      </c>
      <c r="H157">
        <v>1010166534</v>
      </c>
      <c r="I157" t="s">
        <v>4120</v>
      </c>
      <c r="J157" s="23" t="s">
        <v>31</v>
      </c>
      <c r="K157" s="23" t="s">
        <v>385</v>
      </c>
      <c r="L157" t="s">
        <v>4121</v>
      </c>
      <c r="M157" t="s">
        <v>178</v>
      </c>
      <c r="N157" t="s">
        <v>4122</v>
      </c>
      <c r="O157" t="s">
        <v>179</v>
      </c>
      <c r="P157" t="s">
        <v>27</v>
      </c>
      <c r="Q157" t="s">
        <v>158</v>
      </c>
      <c r="R157" t="s">
        <v>252</v>
      </c>
      <c r="S157" t="s">
        <v>260</v>
      </c>
      <c r="T157">
        <v>10</v>
      </c>
      <c r="U157" t="s">
        <v>4123</v>
      </c>
      <c r="V157" t="s">
        <v>17649</v>
      </c>
      <c r="W157" t="s">
        <v>17650</v>
      </c>
      <c r="X157" t="s">
        <v>29</v>
      </c>
      <c r="Y157" t="s">
        <v>30</v>
      </c>
      <c r="Z157" t="s">
        <v>30</v>
      </c>
      <c r="AA157" t="s">
        <v>30</v>
      </c>
      <c r="AB157" t="s">
        <v>30</v>
      </c>
      <c r="AC157">
        <v>-75.188515800000005</v>
      </c>
      <c r="AD157">
        <v>6.0730143400000003</v>
      </c>
      <c r="AE157" t="s">
        <v>86</v>
      </c>
      <c r="AF157" t="s">
        <v>159</v>
      </c>
      <c r="AG157" t="s">
        <v>102</v>
      </c>
      <c r="AH157">
        <f>IFERROR(
    VLOOKUP(FENIX_ANS_TABLA[[#This Row],[ESTADO]],
        {"VENCIDO",1;"ALERTA_0 Días",2;"ALERTA",3;"A TIEMPO",4;"SIN FECHA",5},
    2,FALSE),
0)</f>
        <v>4</v>
      </c>
    </row>
    <row r="158" spans="1:34" x14ac:dyDescent="0.25">
      <c r="A158">
        <v>23588815</v>
      </c>
      <c r="B158" s="23" t="str">
        <f>IFERROR(VLOOKUP(FENIX_ANS_TABLA[[#This Row],[PEDIDO]],RESPONSABLE!A:B,2,0),"Pendiente por asignar responsable")</f>
        <v>Pendiente por asignar responsable</v>
      </c>
      <c r="C158" t="s">
        <v>23</v>
      </c>
      <c r="D158" t="s">
        <v>24</v>
      </c>
      <c r="E158" t="s">
        <v>23</v>
      </c>
      <c r="F158" s="21">
        <v>45973.702187499999</v>
      </c>
      <c r="G158" t="s">
        <v>5254</v>
      </c>
      <c r="H158">
        <v>42941490</v>
      </c>
      <c r="I158" t="s">
        <v>5255</v>
      </c>
      <c r="J158" s="23" t="s">
        <v>31</v>
      </c>
      <c r="K158" s="23" t="s">
        <v>5256</v>
      </c>
      <c r="L158" t="s">
        <v>5257</v>
      </c>
      <c r="M158" t="s">
        <v>234</v>
      </c>
      <c r="N158" t="s">
        <v>5258</v>
      </c>
      <c r="O158" t="s">
        <v>235</v>
      </c>
      <c r="P158" t="s">
        <v>27</v>
      </c>
      <c r="Q158" t="s">
        <v>214</v>
      </c>
      <c r="R158" t="s">
        <v>253</v>
      </c>
      <c r="S158" t="s">
        <v>260</v>
      </c>
      <c r="T158">
        <v>7</v>
      </c>
      <c r="U158" t="s">
        <v>5259</v>
      </c>
      <c r="V158" t="s">
        <v>17651</v>
      </c>
      <c r="W158" t="s">
        <v>17651</v>
      </c>
      <c r="X158" t="s">
        <v>29</v>
      </c>
      <c r="Y158" t="s">
        <v>30</v>
      </c>
      <c r="Z158" t="s">
        <v>30</v>
      </c>
      <c r="AA158" t="s">
        <v>30</v>
      </c>
      <c r="AB158" t="s">
        <v>30</v>
      </c>
      <c r="AC158">
        <v>-74.712410599999998</v>
      </c>
      <c r="AD158">
        <v>7.0677963699999999</v>
      </c>
      <c r="AE158" t="s">
        <v>86</v>
      </c>
      <c r="AF158" t="s">
        <v>215</v>
      </c>
      <c r="AG158" t="s">
        <v>102</v>
      </c>
      <c r="AH158">
        <f>IFERROR(
    VLOOKUP(FENIX_ANS_TABLA[[#This Row],[ESTADO]],
        {"VENCIDO",1;"ALERTA_0 Días",2;"ALERTA",3;"A TIEMPO",4;"SIN FECHA",5},
    2,FALSE),
0)</f>
        <v>4</v>
      </c>
    </row>
    <row r="159" spans="1:34" x14ac:dyDescent="0.25">
      <c r="A159">
        <v>23590801</v>
      </c>
      <c r="B159" s="23" t="str">
        <f>IFERROR(VLOOKUP(FENIX_ANS_TABLA[[#This Row],[PEDIDO]],RESPONSABLE!A:B,2,0),"Pendiente por asignar responsable")</f>
        <v>Pendiente por asignar responsable</v>
      </c>
      <c r="C159" t="s">
        <v>23</v>
      </c>
      <c r="D159" t="s">
        <v>24</v>
      </c>
      <c r="E159" t="s">
        <v>23</v>
      </c>
      <c r="F159" s="21">
        <v>45975.628668981481</v>
      </c>
      <c r="G159" t="s">
        <v>11783</v>
      </c>
      <c r="H159">
        <v>3516194</v>
      </c>
      <c r="I159" t="s">
        <v>11784</v>
      </c>
      <c r="J159" s="23" t="s">
        <v>31</v>
      </c>
      <c r="K159" s="23" t="s">
        <v>11785</v>
      </c>
      <c r="L159" t="s">
        <v>11786</v>
      </c>
      <c r="M159" t="s">
        <v>25</v>
      </c>
      <c r="N159" t="s">
        <v>11787</v>
      </c>
      <c r="O159" t="s">
        <v>26</v>
      </c>
      <c r="P159" t="s">
        <v>27</v>
      </c>
      <c r="Q159" t="s">
        <v>32</v>
      </c>
      <c r="R159" t="s">
        <v>253</v>
      </c>
      <c r="S159" t="s">
        <v>260</v>
      </c>
      <c r="T159">
        <v>7</v>
      </c>
      <c r="U159" t="s">
        <v>11788</v>
      </c>
      <c r="V159" t="s">
        <v>5168</v>
      </c>
      <c r="W159" t="s">
        <v>14106</v>
      </c>
      <c r="X159" t="s">
        <v>29</v>
      </c>
      <c r="Y159" t="s">
        <v>11789</v>
      </c>
      <c r="Z159" t="s">
        <v>94</v>
      </c>
      <c r="AA159" t="s">
        <v>11790</v>
      </c>
      <c r="AB159" t="s">
        <v>11791</v>
      </c>
      <c r="AC159">
        <v>-75.59117234</v>
      </c>
      <c r="AD159">
        <v>6.1996092799999998</v>
      </c>
      <c r="AE159" t="s">
        <v>86</v>
      </c>
      <c r="AF159" t="s">
        <v>105</v>
      </c>
      <c r="AG159" t="s">
        <v>102</v>
      </c>
      <c r="AH159">
        <f>IFERROR(
    VLOOKUP(FENIX_ANS_TABLA[[#This Row],[ESTADO]],
        {"VENCIDO",1;"ALERTA_0 Días",2;"ALERTA",3;"A TIEMPO",4;"SIN FECHA",5},
    2,FALSE),
0)</f>
        <v>4</v>
      </c>
    </row>
    <row r="160" spans="1:34" x14ac:dyDescent="0.25">
      <c r="A160">
        <v>23594016</v>
      </c>
      <c r="B160" s="23" t="str">
        <f>IFERROR(VLOOKUP(FENIX_ANS_TABLA[[#This Row],[PEDIDO]],RESPONSABLE!A:B,2,0),"Pendiente por asignar responsable")</f>
        <v>Pendiente por asignar responsable</v>
      </c>
      <c r="C160" t="s">
        <v>23</v>
      </c>
      <c r="D160" t="s">
        <v>24</v>
      </c>
      <c r="E160" t="s">
        <v>33</v>
      </c>
      <c r="F160" s="21">
        <v>46083.397268518522</v>
      </c>
      <c r="G160" t="s">
        <v>11792</v>
      </c>
      <c r="H160">
        <v>21665329</v>
      </c>
      <c r="I160" t="s">
        <v>3815</v>
      </c>
      <c r="J160" s="23" t="s">
        <v>31</v>
      </c>
      <c r="K160" s="23" t="s">
        <v>3816</v>
      </c>
      <c r="L160" t="s">
        <v>3817</v>
      </c>
      <c r="M160" t="s">
        <v>277</v>
      </c>
      <c r="N160" t="s">
        <v>3818</v>
      </c>
      <c r="O160" t="s">
        <v>278</v>
      </c>
      <c r="P160" t="s">
        <v>40</v>
      </c>
      <c r="Q160" t="s">
        <v>175</v>
      </c>
      <c r="R160" t="s">
        <v>253</v>
      </c>
      <c r="S160" t="s">
        <v>260</v>
      </c>
      <c r="T160">
        <v>7</v>
      </c>
      <c r="U160" t="s">
        <v>11793</v>
      </c>
      <c r="V160" t="s">
        <v>14027</v>
      </c>
      <c r="W160" t="s">
        <v>17652</v>
      </c>
      <c r="X160" t="s">
        <v>29</v>
      </c>
      <c r="Y160" t="s">
        <v>30</v>
      </c>
      <c r="Z160" t="s">
        <v>30</v>
      </c>
      <c r="AA160" t="s">
        <v>30</v>
      </c>
      <c r="AB160" t="s">
        <v>30</v>
      </c>
      <c r="AC160">
        <v>-75.10021725</v>
      </c>
      <c r="AD160">
        <v>5.9647640300000004</v>
      </c>
      <c r="AE160" t="s">
        <v>86</v>
      </c>
      <c r="AF160" t="s">
        <v>159</v>
      </c>
      <c r="AG160" t="s">
        <v>102</v>
      </c>
      <c r="AH160">
        <f>IFERROR(
    VLOOKUP(FENIX_ANS_TABLA[[#This Row],[ESTADO]],
        {"VENCIDO",1;"ALERTA_0 Días",2;"ALERTA",3;"A TIEMPO",4;"SIN FECHA",5},
    2,FALSE),
0)</f>
        <v>4</v>
      </c>
    </row>
    <row r="161" spans="1:34" x14ac:dyDescent="0.25">
      <c r="A161">
        <v>23594706</v>
      </c>
      <c r="B161" s="23" t="str">
        <f>IFERROR(VLOOKUP(FENIX_ANS_TABLA[[#This Row],[PEDIDO]],RESPONSABLE!A:B,2,0),"Pendiente por asignar responsable")</f>
        <v>Pendiente por asignar responsable</v>
      </c>
      <c r="C161" t="s">
        <v>23</v>
      </c>
      <c r="D161" t="s">
        <v>24</v>
      </c>
      <c r="E161" t="s">
        <v>23</v>
      </c>
      <c r="F161" s="21">
        <v>45981.301307870373</v>
      </c>
      <c r="G161" t="s">
        <v>4125</v>
      </c>
      <c r="H161">
        <v>74369682</v>
      </c>
      <c r="I161" t="s">
        <v>4126</v>
      </c>
      <c r="J161" s="23" t="s">
        <v>47</v>
      </c>
      <c r="K161" s="23" t="s">
        <v>31</v>
      </c>
      <c r="L161" t="s">
        <v>4127</v>
      </c>
      <c r="M161" t="s">
        <v>167</v>
      </c>
      <c r="N161" t="s">
        <v>4128</v>
      </c>
      <c r="O161" t="s">
        <v>168</v>
      </c>
      <c r="P161" t="s">
        <v>27</v>
      </c>
      <c r="Q161" t="s">
        <v>158</v>
      </c>
      <c r="R161" t="s">
        <v>252</v>
      </c>
      <c r="S161" t="s">
        <v>260</v>
      </c>
      <c r="T161">
        <v>10</v>
      </c>
      <c r="U161" t="s">
        <v>4129</v>
      </c>
      <c r="V161" t="s">
        <v>10363</v>
      </c>
      <c r="W161" t="s">
        <v>17653</v>
      </c>
      <c r="X161" t="s">
        <v>29</v>
      </c>
      <c r="Y161" t="s">
        <v>30</v>
      </c>
      <c r="Z161" t="s">
        <v>30</v>
      </c>
      <c r="AA161" t="s">
        <v>30</v>
      </c>
      <c r="AB161" t="s">
        <v>30</v>
      </c>
      <c r="AC161">
        <v>-75.459427000000005</v>
      </c>
      <c r="AD161">
        <v>6.2591840000000003</v>
      </c>
      <c r="AE161" t="s">
        <v>86</v>
      </c>
      <c r="AF161" t="s">
        <v>159</v>
      </c>
      <c r="AG161" t="s">
        <v>102</v>
      </c>
      <c r="AH161">
        <f>IFERROR(
    VLOOKUP(FENIX_ANS_TABLA[[#This Row],[ESTADO]],
        {"VENCIDO",1;"ALERTA_0 Días",2;"ALERTA",3;"A TIEMPO",4;"SIN FECHA",5},
    2,FALSE),
0)</f>
        <v>4</v>
      </c>
    </row>
    <row r="162" spans="1:34" x14ac:dyDescent="0.25">
      <c r="A162">
        <v>23595174</v>
      </c>
      <c r="B162" s="23" t="str">
        <f>IFERROR(VLOOKUP(FENIX_ANS_TABLA[[#This Row],[PEDIDO]],RESPONSABLE!A:B,2,0),"Pendiente por asignar responsable")</f>
        <v>Pendiente por asignar responsable</v>
      </c>
      <c r="C162" t="s">
        <v>23</v>
      </c>
      <c r="D162" t="s">
        <v>24</v>
      </c>
      <c r="E162" t="s">
        <v>23</v>
      </c>
      <c r="F162" s="21">
        <v>45981.468263888892</v>
      </c>
      <c r="G162" t="s">
        <v>11795</v>
      </c>
      <c r="H162">
        <v>42898574</v>
      </c>
      <c r="I162" t="s">
        <v>11796</v>
      </c>
      <c r="J162" s="23" t="s">
        <v>31</v>
      </c>
      <c r="K162" s="23" t="s">
        <v>11797</v>
      </c>
      <c r="L162" t="s">
        <v>11798</v>
      </c>
      <c r="M162" t="s">
        <v>42</v>
      </c>
      <c r="N162" t="s">
        <v>11799</v>
      </c>
      <c r="O162" t="s">
        <v>57</v>
      </c>
      <c r="P162" t="s">
        <v>27</v>
      </c>
      <c r="Q162" t="s">
        <v>32</v>
      </c>
      <c r="R162" t="s">
        <v>253</v>
      </c>
      <c r="S162" t="s">
        <v>260</v>
      </c>
      <c r="T162">
        <v>7</v>
      </c>
      <c r="U162" t="s">
        <v>6948</v>
      </c>
      <c r="V162" t="s">
        <v>8108</v>
      </c>
      <c r="W162" t="s">
        <v>3996</v>
      </c>
      <c r="X162" t="s">
        <v>29</v>
      </c>
      <c r="Y162" t="s">
        <v>11800</v>
      </c>
      <c r="Z162" t="s">
        <v>94</v>
      </c>
      <c r="AA162" t="s">
        <v>2876</v>
      </c>
      <c r="AB162" t="s">
        <v>11801</v>
      </c>
      <c r="AC162">
        <v>-75.574168450000002</v>
      </c>
      <c r="AD162">
        <v>6.1485248700000001</v>
      </c>
      <c r="AE162" t="s">
        <v>86</v>
      </c>
      <c r="AF162" t="s">
        <v>105</v>
      </c>
      <c r="AG162" t="s">
        <v>102</v>
      </c>
      <c r="AH162">
        <f>IFERROR(
    VLOOKUP(FENIX_ANS_TABLA[[#This Row],[ESTADO]],
        {"VENCIDO",1;"ALERTA_0 Días",2;"ALERTA",3;"A TIEMPO",4;"SIN FECHA",5},
    2,FALSE),
0)</f>
        <v>4</v>
      </c>
    </row>
    <row r="163" spans="1:34" x14ac:dyDescent="0.25">
      <c r="A163">
        <v>23595639</v>
      </c>
      <c r="B163" s="23" t="str">
        <f>IFERROR(VLOOKUP(FENIX_ANS_TABLA[[#This Row],[PEDIDO]],RESPONSABLE!A:B,2,0),"Pendiente por asignar responsable")</f>
        <v>Pendiente por asignar responsable</v>
      </c>
      <c r="C163" t="s">
        <v>23</v>
      </c>
      <c r="D163" t="s">
        <v>24</v>
      </c>
      <c r="E163" t="s">
        <v>23</v>
      </c>
      <c r="F163" s="21">
        <v>45981.655127314807</v>
      </c>
      <c r="G163" t="s">
        <v>4131</v>
      </c>
      <c r="H163">
        <v>1036782184</v>
      </c>
      <c r="I163" t="s">
        <v>4132</v>
      </c>
      <c r="J163" s="23" t="s">
        <v>4133</v>
      </c>
      <c r="K163" s="23" t="s">
        <v>4134</v>
      </c>
      <c r="L163" t="s">
        <v>4135</v>
      </c>
      <c r="M163" t="s">
        <v>193</v>
      </c>
      <c r="N163" t="s">
        <v>4136</v>
      </c>
      <c r="O163" t="s">
        <v>194</v>
      </c>
      <c r="P163" t="s">
        <v>27</v>
      </c>
      <c r="Q163" t="s">
        <v>158</v>
      </c>
      <c r="R163" t="s">
        <v>253</v>
      </c>
      <c r="S163" t="s">
        <v>260</v>
      </c>
      <c r="T163">
        <v>7</v>
      </c>
      <c r="U163" t="s">
        <v>4137</v>
      </c>
      <c r="V163" t="s">
        <v>17654</v>
      </c>
      <c r="W163" t="s">
        <v>10720</v>
      </c>
      <c r="X163" t="s">
        <v>29</v>
      </c>
      <c r="Y163" t="s">
        <v>30</v>
      </c>
      <c r="Z163" t="s">
        <v>30</v>
      </c>
      <c r="AA163" t="s">
        <v>30</v>
      </c>
      <c r="AB163" t="s">
        <v>30</v>
      </c>
      <c r="AC163">
        <v>-75.376276000000004</v>
      </c>
      <c r="AD163">
        <v>6.0094940000000001</v>
      </c>
      <c r="AE163" t="s">
        <v>86</v>
      </c>
      <c r="AF163" t="s">
        <v>159</v>
      </c>
      <c r="AG163" t="s">
        <v>102</v>
      </c>
      <c r="AH163">
        <f>IFERROR(
    VLOOKUP(FENIX_ANS_TABLA[[#This Row],[ESTADO]],
        {"VENCIDO",1;"ALERTA_0 Días",2;"ALERTA",3;"A TIEMPO",4;"SIN FECHA",5},
    2,FALSE),
0)</f>
        <v>4</v>
      </c>
    </row>
    <row r="164" spans="1:34" x14ac:dyDescent="0.25">
      <c r="A164">
        <v>23595778</v>
      </c>
      <c r="B164" s="23" t="str">
        <f>IFERROR(VLOOKUP(FENIX_ANS_TABLA[[#This Row],[PEDIDO]],RESPONSABLE!A:B,2,0),"Pendiente por asignar responsable")</f>
        <v>Pendiente por asignar responsable</v>
      </c>
      <c r="C164" t="s">
        <v>23</v>
      </c>
      <c r="D164" t="s">
        <v>24</v>
      </c>
      <c r="E164" t="s">
        <v>23</v>
      </c>
      <c r="F164" s="21">
        <v>45981.707812499997</v>
      </c>
      <c r="G164" t="s">
        <v>6935</v>
      </c>
      <c r="H164">
        <v>22007831</v>
      </c>
      <c r="I164" t="s">
        <v>5987</v>
      </c>
      <c r="J164" s="23" t="s">
        <v>31</v>
      </c>
      <c r="K164" s="23" t="s">
        <v>5988</v>
      </c>
      <c r="L164" t="s">
        <v>5989</v>
      </c>
      <c r="M164" t="s">
        <v>160</v>
      </c>
      <c r="N164" t="s">
        <v>5990</v>
      </c>
      <c r="O164" t="s">
        <v>161</v>
      </c>
      <c r="P164" t="s">
        <v>27</v>
      </c>
      <c r="Q164" t="s">
        <v>158</v>
      </c>
      <c r="R164" t="s">
        <v>253</v>
      </c>
      <c r="S164" t="s">
        <v>260</v>
      </c>
      <c r="T164">
        <v>7</v>
      </c>
      <c r="U164" t="s">
        <v>6936</v>
      </c>
      <c r="V164" t="s">
        <v>17655</v>
      </c>
      <c r="W164" t="s">
        <v>10364</v>
      </c>
      <c r="X164" t="s">
        <v>29</v>
      </c>
      <c r="Y164" t="s">
        <v>30</v>
      </c>
      <c r="Z164" t="s">
        <v>30</v>
      </c>
      <c r="AA164" t="s">
        <v>30</v>
      </c>
      <c r="AB164" t="s">
        <v>30</v>
      </c>
      <c r="AC164">
        <v>-74.990054380000004</v>
      </c>
      <c r="AD164">
        <v>6.0427859699999997</v>
      </c>
      <c r="AE164" t="s">
        <v>86</v>
      </c>
      <c r="AF164" t="s">
        <v>159</v>
      </c>
      <c r="AG164" t="s">
        <v>102</v>
      </c>
      <c r="AH164">
        <f>IFERROR(
    VLOOKUP(FENIX_ANS_TABLA[[#This Row],[ESTADO]],
        {"VENCIDO",1;"ALERTA_0 Días",2;"ALERTA",3;"A TIEMPO",4;"SIN FECHA",5},
    2,FALSE),
0)</f>
        <v>4</v>
      </c>
    </row>
    <row r="165" spans="1:34" x14ac:dyDescent="0.25">
      <c r="A165">
        <v>23597820</v>
      </c>
      <c r="B165" s="23" t="str">
        <f>IFERROR(VLOOKUP(FENIX_ANS_TABLA[[#This Row],[PEDIDO]],RESPONSABLE!A:B,2,0),"Pendiente por asignar responsable")</f>
        <v>Pendiente por asignar responsable</v>
      </c>
      <c r="C165" t="s">
        <v>23</v>
      </c>
      <c r="D165" t="s">
        <v>24</v>
      </c>
      <c r="E165" t="s">
        <v>23</v>
      </c>
      <c r="F165" s="21">
        <v>45985.451956018522</v>
      </c>
      <c r="G165" t="s">
        <v>9380</v>
      </c>
      <c r="H165">
        <v>71054650</v>
      </c>
      <c r="I165" t="s">
        <v>9381</v>
      </c>
      <c r="J165" s="23" t="s">
        <v>31</v>
      </c>
      <c r="K165" s="23" t="s">
        <v>9382</v>
      </c>
      <c r="L165" t="s">
        <v>9383</v>
      </c>
      <c r="M165" t="s">
        <v>261</v>
      </c>
      <c r="N165" t="s">
        <v>9384</v>
      </c>
      <c r="O165" t="s">
        <v>262</v>
      </c>
      <c r="P165" t="s">
        <v>27</v>
      </c>
      <c r="Q165" t="s">
        <v>108</v>
      </c>
      <c r="R165" t="s">
        <v>253</v>
      </c>
      <c r="S165" t="s">
        <v>260</v>
      </c>
      <c r="T165">
        <v>7</v>
      </c>
      <c r="U165" t="s">
        <v>9385</v>
      </c>
      <c r="V165" t="s">
        <v>14621</v>
      </c>
      <c r="W165" t="s">
        <v>17656</v>
      </c>
      <c r="X165" t="s">
        <v>29</v>
      </c>
      <c r="Y165" t="s">
        <v>30</v>
      </c>
      <c r="Z165" t="s">
        <v>30</v>
      </c>
      <c r="AA165" t="s">
        <v>30</v>
      </c>
      <c r="AB165" t="s">
        <v>30</v>
      </c>
      <c r="AC165">
        <v>-75.983199970000001</v>
      </c>
      <c r="AD165">
        <v>6.1199780300000004</v>
      </c>
      <c r="AE165" t="s">
        <v>86</v>
      </c>
      <c r="AF165" t="s">
        <v>109</v>
      </c>
      <c r="AG165" t="s">
        <v>102</v>
      </c>
      <c r="AH165">
        <f>IFERROR(
    VLOOKUP(FENIX_ANS_TABLA[[#This Row],[ESTADO]],
        {"VENCIDO",1;"ALERTA_0 Días",2;"ALERTA",3;"A TIEMPO",4;"SIN FECHA",5},
    2,FALSE),
0)</f>
        <v>4</v>
      </c>
    </row>
    <row r="166" spans="1:34" x14ac:dyDescent="0.25">
      <c r="A166">
        <v>23598024</v>
      </c>
      <c r="B166" s="23" t="str">
        <f>IFERROR(VLOOKUP(FENIX_ANS_TABLA[[#This Row],[PEDIDO]],RESPONSABLE!A:B,2,0),"Pendiente por asignar responsable")</f>
        <v>Pendiente por asignar responsable</v>
      </c>
      <c r="C166" t="s">
        <v>23</v>
      </c>
      <c r="D166" t="s">
        <v>24</v>
      </c>
      <c r="E166" t="s">
        <v>23</v>
      </c>
      <c r="F166" s="21">
        <v>45985.554525462961</v>
      </c>
      <c r="G166" t="s">
        <v>9387</v>
      </c>
      <c r="H166">
        <v>70433595</v>
      </c>
      <c r="I166" t="s">
        <v>9388</v>
      </c>
      <c r="J166" s="23" t="s">
        <v>31</v>
      </c>
      <c r="K166" s="23" t="s">
        <v>9389</v>
      </c>
      <c r="L166" t="s">
        <v>9390</v>
      </c>
      <c r="M166" t="s">
        <v>151</v>
      </c>
      <c r="N166" t="s">
        <v>9391</v>
      </c>
      <c r="O166" t="s">
        <v>152</v>
      </c>
      <c r="P166" t="s">
        <v>27</v>
      </c>
      <c r="Q166" t="s">
        <v>135</v>
      </c>
      <c r="R166" t="s">
        <v>252</v>
      </c>
      <c r="S166" t="s">
        <v>260</v>
      </c>
      <c r="T166">
        <v>10</v>
      </c>
      <c r="U166" t="s">
        <v>9392</v>
      </c>
      <c r="V166" t="s">
        <v>17657</v>
      </c>
      <c r="W166" t="s">
        <v>17657</v>
      </c>
      <c r="X166" t="s">
        <v>29</v>
      </c>
      <c r="Y166" t="s">
        <v>30</v>
      </c>
      <c r="Z166" t="s">
        <v>30</v>
      </c>
      <c r="AA166" t="s">
        <v>30</v>
      </c>
      <c r="AB166" t="s">
        <v>30</v>
      </c>
      <c r="AC166">
        <v>-75.914090360000003</v>
      </c>
      <c r="AD166">
        <v>6.8068901799999999</v>
      </c>
      <c r="AE166" t="s">
        <v>86</v>
      </c>
      <c r="AF166" t="s">
        <v>136</v>
      </c>
      <c r="AG166" t="s">
        <v>102</v>
      </c>
      <c r="AH166">
        <f>IFERROR(
    VLOOKUP(FENIX_ANS_TABLA[[#This Row],[ESTADO]],
        {"VENCIDO",1;"ALERTA_0 Días",2;"ALERTA",3;"A TIEMPO",4;"SIN FECHA",5},
    2,FALSE),
0)</f>
        <v>4</v>
      </c>
    </row>
    <row r="167" spans="1:34" x14ac:dyDescent="0.25">
      <c r="A167">
        <v>23598890</v>
      </c>
      <c r="B167" s="23" t="str">
        <f>IFERROR(VLOOKUP(FENIX_ANS_TABLA[[#This Row],[PEDIDO]],RESPONSABLE!A:B,2,0),"Pendiente por asignar responsable")</f>
        <v>Pendiente por asignar responsable</v>
      </c>
      <c r="C167" t="s">
        <v>23</v>
      </c>
      <c r="D167" t="s">
        <v>24</v>
      </c>
      <c r="E167" t="s">
        <v>23</v>
      </c>
      <c r="F167" s="21">
        <v>45986.415000000001</v>
      </c>
      <c r="G167" t="s">
        <v>13377</v>
      </c>
      <c r="H167">
        <v>98503171</v>
      </c>
      <c r="I167" t="s">
        <v>13378</v>
      </c>
      <c r="J167" s="23" t="s">
        <v>31</v>
      </c>
      <c r="K167" s="23" t="s">
        <v>13379</v>
      </c>
      <c r="L167" t="s">
        <v>13380</v>
      </c>
      <c r="M167" t="s">
        <v>216</v>
      </c>
      <c r="N167" t="s">
        <v>13381</v>
      </c>
      <c r="O167" t="s">
        <v>217</v>
      </c>
      <c r="P167" t="s">
        <v>27</v>
      </c>
      <c r="Q167" t="s">
        <v>214</v>
      </c>
      <c r="R167" t="s">
        <v>252</v>
      </c>
      <c r="S167" t="s">
        <v>260</v>
      </c>
      <c r="T167">
        <v>10</v>
      </c>
      <c r="U167" t="s">
        <v>13382</v>
      </c>
      <c r="V167" t="s">
        <v>10416</v>
      </c>
      <c r="W167" t="s">
        <v>10417</v>
      </c>
      <c r="X167" t="s">
        <v>29</v>
      </c>
      <c r="Y167" t="s">
        <v>30</v>
      </c>
      <c r="Z167" t="s">
        <v>30</v>
      </c>
      <c r="AA167" t="s">
        <v>30</v>
      </c>
      <c r="AB167" t="s">
        <v>30</v>
      </c>
      <c r="AC167">
        <v>-74.936563000000007</v>
      </c>
      <c r="AD167">
        <v>6.4508130000000001</v>
      </c>
      <c r="AE167" t="s">
        <v>86</v>
      </c>
      <c r="AF167" t="s">
        <v>215</v>
      </c>
      <c r="AG167" t="s">
        <v>102</v>
      </c>
      <c r="AH167">
        <f>IFERROR(
    VLOOKUP(FENIX_ANS_TABLA[[#This Row],[ESTADO]],
        {"VENCIDO",1;"ALERTA_0 Días",2;"ALERTA",3;"A TIEMPO",4;"SIN FECHA",5},
    2,FALSE),
0)</f>
        <v>4</v>
      </c>
    </row>
    <row r="168" spans="1:34" x14ac:dyDescent="0.25">
      <c r="A168">
        <v>23599400</v>
      </c>
      <c r="B168" s="23" t="str">
        <f>IFERROR(VLOOKUP(FENIX_ANS_TABLA[[#This Row],[PEDIDO]],RESPONSABLE!A:B,2,0),"Pendiente por asignar responsable")</f>
        <v>Pendiente por asignar responsable</v>
      </c>
      <c r="C168" t="s">
        <v>23</v>
      </c>
      <c r="D168" t="s">
        <v>24</v>
      </c>
      <c r="E168" t="s">
        <v>23</v>
      </c>
      <c r="F168" s="21">
        <v>45986.587430555563</v>
      </c>
      <c r="G168" t="s">
        <v>9394</v>
      </c>
      <c r="H168">
        <v>8471131</v>
      </c>
      <c r="I168" t="s">
        <v>9395</v>
      </c>
      <c r="J168" s="23" t="s">
        <v>31</v>
      </c>
      <c r="K168" s="23" t="s">
        <v>9396</v>
      </c>
      <c r="L168" t="s">
        <v>9397</v>
      </c>
      <c r="M168" t="s">
        <v>147</v>
      </c>
      <c r="N168" t="s">
        <v>9398</v>
      </c>
      <c r="O168" t="s">
        <v>148</v>
      </c>
      <c r="P168" t="s">
        <v>27</v>
      </c>
      <c r="Q168" t="s">
        <v>135</v>
      </c>
      <c r="R168" t="s">
        <v>253</v>
      </c>
      <c r="S168" t="s">
        <v>260</v>
      </c>
      <c r="T168">
        <v>7</v>
      </c>
      <c r="U168" t="s">
        <v>9399</v>
      </c>
      <c r="V168" t="s">
        <v>7948</v>
      </c>
      <c r="W168" t="s">
        <v>7947</v>
      </c>
      <c r="X168" t="s">
        <v>29</v>
      </c>
      <c r="Y168" t="s">
        <v>30</v>
      </c>
      <c r="Z168" t="s">
        <v>30</v>
      </c>
      <c r="AA168" t="s">
        <v>30</v>
      </c>
      <c r="AB168" t="s">
        <v>30</v>
      </c>
      <c r="AC168">
        <v>-75.725426999999996</v>
      </c>
      <c r="AD168">
        <v>6.4402030000000003</v>
      </c>
      <c r="AE168" t="s">
        <v>86</v>
      </c>
      <c r="AF168" t="s">
        <v>136</v>
      </c>
      <c r="AG168" t="s">
        <v>102</v>
      </c>
      <c r="AH168">
        <f>IFERROR(
    VLOOKUP(FENIX_ANS_TABLA[[#This Row],[ESTADO]],
        {"VENCIDO",1;"ALERTA_0 Días",2;"ALERTA",3;"A TIEMPO",4;"SIN FECHA",5},
    2,FALSE),
0)</f>
        <v>4</v>
      </c>
    </row>
    <row r="169" spans="1:34" x14ac:dyDescent="0.25">
      <c r="A169">
        <v>23599871</v>
      </c>
      <c r="B169" s="23" t="str">
        <f>IFERROR(VLOOKUP(FENIX_ANS_TABLA[[#This Row],[PEDIDO]],RESPONSABLE!A:B,2,0),"Pendiente por asignar responsable")</f>
        <v>Pendiente por asignar responsable</v>
      </c>
      <c r="C169" t="s">
        <v>58</v>
      </c>
      <c r="D169" t="s">
        <v>24</v>
      </c>
      <c r="E169" t="s">
        <v>59</v>
      </c>
      <c r="F169" s="21">
        <v>45986.701539351852</v>
      </c>
      <c r="G169" t="s">
        <v>8855</v>
      </c>
      <c r="H169">
        <v>15438085</v>
      </c>
      <c r="I169" t="s">
        <v>8856</v>
      </c>
      <c r="J169" s="23" t="s">
        <v>31</v>
      </c>
      <c r="K169" s="23" t="s">
        <v>8857</v>
      </c>
      <c r="L169" t="s">
        <v>8858</v>
      </c>
      <c r="M169" t="s">
        <v>167</v>
      </c>
      <c r="N169" t="s">
        <v>8859</v>
      </c>
      <c r="O169" t="s">
        <v>168</v>
      </c>
      <c r="P169" t="s">
        <v>60</v>
      </c>
      <c r="Q169" t="s">
        <v>184</v>
      </c>
      <c r="R169" t="s">
        <v>253</v>
      </c>
      <c r="S169" t="s">
        <v>260</v>
      </c>
      <c r="T169">
        <v>9</v>
      </c>
      <c r="U169" t="s">
        <v>8860</v>
      </c>
      <c r="V169" t="s">
        <v>7948</v>
      </c>
      <c r="W169" t="s">
        <v>17658</v>
      </c>
      <c r="X169" t="s">
        <v>29</v>
      </c>
      <c r="Y169" t="s">
        <v>30</v>
      </c>
      <c r="Z169" t="s">
        <v>30</v>
      </c>
      <c r="AA169" t="s">
        <v>30</v>
      </c>
      <c r="AB169" t="s">
        <v>30</v>
      </c>
      <c r="AC169">
        <v>-75.410936840999995</v>
      </c>
      <c r="AD169">
        <v>6.1513271930000402</v>
      </c>
      <c r="AE169" t="s">
        <v>86</v>
      </c>
      <c r="AF169" t="s">
        <v>159</v>
      </c>
      <c r="AG169" t="s">
        <v>102</v>
      </c>
      <c r="AH169">
        <f>IFERROR(
    VLOOKUP(FENIX_ANS_TABLA[[#This Row],[ESTADO]],
        {"VENCIDO",1;"ALERTA_0 Días",2;"ALERTA",3;"A TIEMPO",4;"SIN FECHA",5},
    2,FALSE),
0)</f>
        <v>4</v>
      </c>
    </row>
    <row r="170" spans="1:34" x14ac:dyDescent="0.25">
      <c r="A170">
        <v>23600758</v>
      </c>
      <c r="B170" s="23" t="str">
        <f>IFERROR(VLOOKUP(FENIX_ANS_TABLA[[#This Row],[PEDIDO]],RESPONSABLE!A:B,2,0),"Pendiente por asignar responsable")</f>
        <v>Pendiente por asignar responsable</v>
      </c>
      <c r="C170" t="s">
        <v>36</v>
      </c>
      <c r="D170" t="s">
        <v>24</v>
      </c>
      <c r="E170" t="s">
        <v>36</v>
      </c>
      <c r="F170" s="21">
        <v>45987.588842592602</v>
      </c>
      <c r="G170" t="s">
        <v>1338</v>
      </c>
      <c r="H170">
        <v>21953340</v>
      </c>
      <c r="I170" t="s">
        <v>1339</v>
      </c>
      <c r="J170" s="23" t="s">
        <v>1340</v>
      </c>
      <c r="K170" s="23" t="s">
        <v>1341</v>
      </c>
      <c r="L170" t="s">
        <v>1342</v>
      </c>
      <c r="M170" t="s">
        <v>180</v>
      </c>
      <c r="N170" t="s">
        <v>1343</v>
      </c>
      <c r="O170" t="s">
        <v>181</v>
      </c>
      <c r="P170" t="s">
        <v>37</v>
      </c>
      <c r="Q170" t="s">
        <v>158</v>
      </c>
      <c r="R170" t="s">
        <v>252</v>
      </c>
      <c r="S170" t="s">
        <v>260</v>
      </c>
      <c r="T170">
        <v>10</v>
      </c>
      <c r="U170" t="s">
        <v>1344</v>
      </c>
      <c r="V170" t="s">
        <v>17659</v>
      </c>
      <c r="W170" t="s">
        <v>41</v>
      </c>
      <c r="X170" t="s">
        <v>41</v>
      </c>
      <c r="Y170" t="s">
        <v>30</v>
      </c>
      <c r="Z170" t="s">
        <v>30</v>
      </c>
      <c r="AA170" t="s">
        <v>30</v>
      </c>
      <c r="AB170" t="s">
        <v>30</v>
      </c>
      <c r="AC170">
        <v>-75.406327899999994</v>
      </c>
      <c r="AD170">
        <v>6.05018952</v>
      </c>
      <c r="AE170" t="s">
        <v>86</v>
      </c>
      <c r="AF170" t="s">
        <v>159</v>
      </c>
      <c r="AG170" t="s">
        <v>102</v>
      </c>
      <c r="AH170">
        <f>IFERROR(
    VLOOKUP(FENIX_ANS_TABLA[[#This Row],[ESTADO]],
        {"VENCIDO",1;"ALERTA_0 Días",2;"ALERTA",3;"A TIEMPO",4;"SIN FECHA",5},
    2,FALSE),
0)</f>
        <v>1</v>
      </c>
    </row>
    <row r="171" spans="1:34" x14ac:dyDescent="0.25">
      <c r="A171">
        <v>23600978</v>
      </c>
      <c r="B171" s="23" t="str">
        <f>IFERROR(VLOOKUP(FENIX_ANS_TABLA[[#This Row],[PEDIDO]],RESPONSABLE!A:B,2,0),"Pendiente por asignar responsable")</f>
        <v>Pendiente por asignar responsable</v>
      </c>
      <c r="C171" t="s">
        <v>23</v>
      </c>
      <c r="D171" t="s">
        <v>24</v>
      </c>
      <c r="E171" t="s">
        <v>23</v>
      </c>
      <c r="F171" s="21">
        <v>45987.709976851853</v>
      </c>
      <c r="G171" t="s">
        <v>3021</v>
      </c>
      <c r="H171">
        <v>43904980</v>
      </c>
      <c r="I171" t="s">
        <v>3022</v>
      </c>
      <c r="J171" s="23" t="s">
        <v>3023</v>
      </c>
      <c r="K171" s="23" t="s">
        <v>3024</v>
      </c>
      <c r="L171" t="s">
        <v>3025</v>
      </c>
      <c r="M171" t="s">
        <v>165</v>
      </c>
      <c r="N171" t="s">
        <v>3026</v>
      </c>
      <c r="O171" t="s">
        <v>166</v>
      </c>
      <c r="P171" t="s">
        <v>27</v>
      </c>
      <c r="Q171" t="s">
        <v>158</v>
      </c>
      <c r="R171" t="s">
        <v>252</v>
      </c>
      <c r="S171" t="s">
        <v>260</v>
      </c>
      <c r="T171">
        <v>10</v>
      </c>
      <c r="U171" t="s">
        <v>3027</v>
      </c>
      <c r="V171" t="s">
        <v>17660</v>
      </c>
      <c r="W171" t="s">
        <v>14383</v>
      </c>
      <c r="X171" t="s">
        <v>43</v>
      </c>
      <c r="Y171" t="s">
        <v>30</v>
      </c>
      <c r="Z171" t="s">
        <v>30</v>
      </c>
      <c r="AA171" t="s">
        <v>30</v>
      </c>
      <c r="AB171" t="s">
        <v>30</v>
      </c>
      <c r="AC171">
        <v>-75.470196580000007</v>
      </c>
      <c r="AD171">
        <v>6.2269240799999999</v>
      </c>
      <c r="AE171" t="s">
        <v>86</v>
      </c>
      <c r="AF171" t="s">
        <v>159</v>
      </c>
      <c r="AG171" t="s">
        <v>102</v>
      </c>
      <c r="AH171">
        <f>IFERROR(
    VLOOKUP(FENIX_ANS_TABLA[[#This Row],[ESTADO]],
        {"VENCIDO",1;"ALERTA_0 Días",2;"ALERTA",3;"A TIEMPO",4;"SIN FECHA",5},
    2,FALSE),
0)</f>
        <v>3</v>
      </c>
    </row>
    <row r="172" spans="1:34" x14ac:dyDescent="0.25">
      <c r="A172">
        <v>23601535</v>
      </c>
      <c r="B172" s="23" t="str">
        <f>IFERROR(VLOOKUP(FENIX_ANS_TABLA[[#This Row],[PEDIDO]],RESPONSABLE!A:B,2,0),"Pendiente por asignar responsable")</f>
        <v>Pendiente por asignar responsable</v>
      </c>
      <c r="C172" t="s">
        <v>23</v>
      </c>
      <c r="D172" t="s">
        <v>24</v>
      </c>
      <c r="E172" t="s">
        <v>23</v>
      </c>
      <c r="F172" s="21">
        <v>45988.493923611109</v>
      </c>
      <c r="G172" t="s">
        <v>878</v>
      </c>
      <c r="H172">
        <v>1041532319</v>
      </c>
      <c r="I172" t="s">
        <v>879</v>
      </c>
      <c r="J172" s="23" t="s">
        <v>31</v>
      </c>
      <c r="K172" s="23" t="s">
        <v>880</v>
      </c>
      <c r="L172" t="s">
        <v>881</v>
      </c>
      <c r="M172" t="s">
        <v>169</v>
      </c>
      <c r="N172" t="s">
        <v>882</v>
      </c>
      <c r="O172" t="s">
        <v>170</v>
      </c>
      <c r="P172" t="s">
        <v>27</v>
      </c>
      <c r="Q172" t="s">
        <v>158</v>
      </c>
      <c r="R172" t="s">
        <v>252</v>
      </c>
      <c r="S172" t="s">
        <v>260</v>
      </c>
      <c r="T172">
        <v>10</v>
      </c>
      <c r="U172" t="s">
        <v>883</v>
      </c>
      <c r="V172" t="s">
        <v>17661</v>
      </c>
      <c r="W172" t="s">
        <v>41</v>
      </c>
      <c r="X172" t="s">
        <v>41</v>
      </c>
      <c r="Y172" t="s">
        <v>30</v>
      </c>
      <c r="Z172" t="s">
        <v>30</v>
      </c>
      <c r="AA172" t="s">
        <v>30</v>
      </c>
      <c r="AB172" t="s">
        <v>30</v>
      </c>
      <c r="AC172">
        <v>-75.303471999999999</v>
      </c>
      <c r="AD172">
        <v>6.1832339999999997</v>
      </c>
      <c r="AE172" t="s">
        <v>86</v>
      </c>
      <c r="AF172" t="s">
        <v>159</v>
      </c>
      <c r="AG172" t="s">
        <v>102</v>
      </c>
      <c r="AH172">
        <f>IFERROR(
    VLOOKUP(FENIX_ANS_TABLA[[#This Row],[ESTADO]],
        {"VENCIDO",1;"ALERTA_0 Días",2;"ALERTA",3;"A TIEMPO",4;"SIN FECHA",5},
    2,FALSE),
0)</f>
        <v>1</v>
      </c>
    </row>
    <row r="173" spans="1:34" x14ac:dyDescent="0.25">
      <c r="A173">
        <v>23601596</v>
      </c>
      <c r="B173" s="23" t="str">
        <f>IFERROR(VLOOKUP(FENIX_ANS_TABLA[[#This Row],[PEDIDO]],RESPONSABLE!A:B,2,0),"Pendiente por asignar responsable")</f>
        <v>Pendiente por asignar responsable</v>
      </c>
      <c r="C173" t="s">
        <v>36</v>
      </c>
      <c r="D173" t="s">
        <v>24</v>
      </c>
      <c r="E173" t="s">
        <v>36</v>
      </c>
      <c r="F173" s="21">
        <v>45988.547453703701</v>
      </c>
      <c r="G173" t="s">
        <v>10369</v>
      </c>
      <c r="H173">
        <v>88141065</v>
      </c>
      <c r="I173" t="s">
        <v>10370</v>
      </c>
      <c r="J173" s="23" t="s">
        <v>10371</v>
      </c>
      <c r="K173" s="23" t="s">
        <v>10372</v>
      </c>
      <c r="L173" t="s">
        <v>10373</v>
      </c>
      <c r="M173" t="s">
        <v>190</v>
      </c>
      <c r="N173" t="s">
        <v>10374</v>
      </c>
      <c r="O173" t="s">
        <v>191</v>
      </c>
      <c r="P173" t="s">
        <v>37</v>
      </c>
      <c r="Q173" t="s">
        <v>158</v>
      </c>
      <c r="R173" t="s">
        <v>252</v>
      </c>
      <c r="S173" t="s">
        <v>260</v>
      </c>
      <c r="T173">
        <v>10</v>
      </c>
      <c r="U173" t="s">
        <v>10375</v>
      </c>
      <c r="V173" t="s">
        <v>14617</v>
      </c>
      <c r="W173" t="s">
        <v>17662</v>
      </c>
      <c r="X173" t="s">
        <v>29</v>
      </c>
      <c r="Y173" t="s">
        <v>30</v>
      </c>
      <c r="Z173" t="s">
        <v>30</v>
      </c>
      <c r="AA173" t="s">
        <v>30</v>
      </c>
      <c r="AB173" t="s">
        <v>30</v>
      </c>
      <c r="AC173">
        <v>-75.263937635999994</v>
      </c>
      <c r="AD173">
        <v>5.9795093240000501</v>
      </c>
      <c r="AE173" t="s">
        <v>86</v>
      </c>
      <c r="AF173" t="s">
        <v>159</v>
      </c>
      <c r="AG173" t="s">
        <v>102</v>
      </c>
      <c r="AH173">
        <f>IFERROR(
    VLOOKUP(FENIX_ANS_TABLA[[#This Row],[ESTADO]],
        {"VENCIDO",1;"ALERTA_0 Días",2;"ALERTA",3;"A TIEMPO",4;"SIN FECHA",5},
    2,FALSE),
0)</f>
        <v>4</v>
      </c>
    </row>
    <row r="174" spans="1:34" x14ac:dyDescent="0.25">
      <c r="A174">
        <v>23601726</v>
      </c>
      <c r="B174" s="23" t="str">
        <f>IFERROR(VLOOKUP(FENIX_ANS_TABLA[[#This Row],[PEDIDO]],RESPONSABLE!A:B,2,0),"Pendiente por asignar responsable")</f>
        <v>Pendiente por asignar responsable</v>
      </c>
      <c r="C174" t="s">
        <v>23</v>
      </c>
      <c r="D174" t="s">
        <v>24</v>
      </c>
      <c r="E174" t="s">
        <v>23</v>
      </c>
      <c r="F174" s="21">
        <v>45988.626226851848</v>
      </c>
      <c r="G174" t="s">
        <v>7423</v>
      </c>
      <c r="H174">
        <v>70066000</v>
      </c>
      <c r="I174" t="s">
        <v>7424</v>
      </c>
      <c r="J174" s="23" t="s">
        <v>31</v>
      </c>
      <c r="K174" s="23" t="s">
        <v>7425</v>
      </c>
      <c r="L174" t="s">
        <v>7426</v>
      </c>
      <c r="M174" t="s">
        <v>25</v>
      </c>
      <c r="N174" t="s">
        <v>7427</v>
      </c>
      <c r="O174" t="s">
        <v>26</v>
      </c>
      <c r="P174" t="s">
        <v>27</v>
      </c>
      <c r="Q174" t="s">
        <v>32</v>
      </c>
      <c r="R174" t="s">
        <v>253</v>
      </c>
      <c r="S174" t="s">
        <v>260</v>
      </c>
      <c r="T174">
        <v>7</v>
      </c>
      <c r="U174" t="s">
        <v>7428</v>
      </c>
      <c r="V174" t="s">
        <v>14111</v>
      </c>
      <c r="W174" t="s">
        <v>377</v>
      </c>
      <c r="X174" t="s">
        <v>29</v>
      </c>
      <c r="Y174" t="s">
        <v>30</v>
      </c>
      <c r="Z174" t="s">
        <v>30</v>
      </c>
      <c r="AA174" t="s">
        <v>30</v>
      </c>
      <c r="AB174" t="s">
        <v>30</v>
      </c>
      <c r="AC174">
        <v>-75.568318000000005</v>
      </c>
      <c r="AD174">
        <v>6.2530229999999998</v>
      </c>
      <c r="AE174" t="s">
        <v>86</v>
      </c>
      <c r="AF174" t="s">
        <v>105</v>
      </c>
      <c r="AG174" t="s">
        <v>102</v>
      </c>
      <c r="AH174">
        <f>IFERROR(
    VLOOKUP(FENIX_ANS_TABLA[[#This Row],[ESTADO]],
        {"VENCIDO",1;"ALERTA_0 Días",2;"ALERTA",3;"A TIEMPO",4;"SIN FECHA",5},
    2,FALSE),
0)</f>
        <v>4</v>
      </c>
    </row>
    <row r="175" spans="1:34" x14ac:dyDescent="0.25">
      <c r="A175">
        <v>23603877</v>
      </c>
      <c r="B175" s="23" t="str">
        <f>IFERROR(VLOOKUP(FENIX_ANS_TABLA[[#This Row],[PEDIDO]],RESPONSABLE!A:B,2,0),"Pendiente por asignar responsable")</f>
        <v>Pendiente por asignar responsable</v>
      </c>
      <c r="C175" t="s">
        <v>36</v>
      </c>
      <c r="D175" t="s">
        <v>24</v>
      </c>
      <c r="E175" t="s">
        <v>36</v>
      </c>
      <c r="F175" s="21">
        <v>45992.302476851852</v>
      </c>
      <c r="G175" t="s">
        <v>2227</v>
      </c>
      <c r="H175">
        <v>71777502</v>
      </c>
      <c r="I175" t="s">
        <v>2228</v>
      </c>
      <c r="J175" s="23" t="s">
        <v>2229</v>
      </c>
      <c r="K175" s="23" t="s">
        <v>2230</v>
      </c>
      <c r="L175" t="s">
        <v>2231</v>
      </c>
      <c r="M175" t="s">
        <v>200</v>
      </c>
      <c r="N175" t="s">
        <v>2232</v>
      </c>
      <c r="O175" t="s">
        <v>201</v>
      </c>
      <c r="P175" t="s">
        <v>37</v>
      </c>
      <c r="Q175" t="s">
        <v>158</v>
      </c>
      <c r="R175" t="s">
        <v>252</v>
      </c>
      <c r="S175" t="s">
        <v>260</v>
      </c>
      <c r="T175">
        <v>10</v>
      </c>
      <c r="U175" t="s">
        <v>2233</v>
      </c>
      <c r="V175" t="s">
        <v>17663</v>
      </c>
      <c r="W175" t="s">
        <v>17664</v>
      </c>
      <c r="X175" t="s">
        <v>43</v>
      </c>
      <c r="Y175" t="s">
        <v>30</v>
      </c>
      <c r="Z175" t="s">
        <v>30</v>
      </c>
      <c r="AA175" t="s">
        <v>30</v>
      </c>
      <c r="AB175" t="s">
        <v>30</v>
      </c>
      <c r="AC175">
        <v>-75.482755850000004</v>
      </c>
      <c r="AD175">
        <v>6.0441358699999999</v>
      </c>
      <c r="AE175" t="s">
        <v>86</v>
      </c>
      <c r="AF175" t="s">
        <v>159</v>
      </c>
      <c r="AG175" t="s">
        <v>102</v>
      </c>
      <c r="AH175">
        <f>IFERROR(
    VLOOKUP(FENIX_ANS_TABLA[[#This Row],[ESTADO]],
        {"VENCIDO",1;"ALERTA_0 Días",2;"ALERTA",3;"A TIEMPO",4;"SIN FECHA",5},
    2,FALSE),
0)</f>
        <v>3</v>
      </c>
    </row>
    <row r="176" spans="1:34" x14ac:dyDescent="0.25">
      <c r="A176">
        <v>23603964</v>
      </c>
      <c r="B176" s="23" t="str">
        <f>IFERROR(VLOOKUP(FENIX_ANS_TABLA[[#This Row],[PEDIDO]],RESPONSABLE!A:B,2,0),"Pendiente por asignar responsable")</f>
        <v>Pendiente por asignar responsable</v>
      </c>
      <c r="C176" t="s">
        <v>23</v>
      </c>
      <c r="D176" t="s">
        <v>24</v>
      </c>
      <c r="E176" t="s">
        <v>23</v>
      </c>
      <c r="F176" s="21">
        <v>45992.381249999999</v>
      </c>
      <c r="G176" t="s">
        <v>9401</v>
      </c>
      <c r="H176">
        <v>3507601</v>
      </c>
      <c r="I176" t="s">
        <v>9402</v>
      </c>
      <c r="J176" s="23" t="s">
        <v>9403</v>
      </c>
      <c r="K176" s="23" t="s">
        <v>483</v>
      </c>
      <c r="L176" t="s">
        <v>9404</v>
      </c>
      <c r="M176" t="s">
        <v>137</v>
      </c>
      <c r="N176" t="s">
        <v>9405</v>
      </c>
      <c r="O176" t="s">
        <v>138</v>
      </c>
      <c r="P176" t="s">
        <v>27</v>
      </c>
      <c r="Q176" t="s">
        <v>135</v>
      </c>
      <c r="R176" t="s">
        <v>252</v>
      </c>
      <c r="S176" t="s">
        <v>260</v>
      </c>
      <c r="T176">
        <v>10</v>
      </c>
      <c r="U176" t="s">
        <v>9406</v>
      </c>
      <c r="V176" t="s">
        <v>17665</v>
      </c>
      <c r="W176" t="s">
        <v>17665</v>
      </c>
      <c r="X176" t="s">
        <v>29</v>
      </c>
      <c r="Y176" t="s">
        <v>30</v>
      </c>
      <c r="Z176" t="s">
        <v>30</v>
      </c>
      <c r="AA176" t="s">
        <v>30</v>
      </c>
      <c r="AB176" t="s">
        <v>30</v>
      </c>
      <c r="AC176">
        <v>-75.810324940000001</v>
      </c>
      <c r="AD176">
        <v>6.5226373899999999</v>
      </c>
      <c r="AE176" t="s">
        <v>86</v>
      </c>
      <c r="AF176" t="s">
        <v>136</v>
      </c>
      <c r="AG176" t="s">
        <v>102</v>
      </c>
      <c r="AH176">
        <f>IFERROR(
    VLOOKUP(FENIX_ANS_TABLA[[#This Row],[ESTADO]],
        {"VENCIDO",1;"ALERTA_0 Días",2;"ALERTA",3;"A TIEMPO",4;"SIN FECHA",5},
    2,FALSE),
0)</f>
        <v>4</v>
      </c>
    </row>
    <row r="177" spans="1:34" x14ac:dyDescent="0.25">
      <c r="A177">
        <v>23605031</v>
      </c>
      <c r="B177" s="23" t="str">
        <f>IFERROR(VLOOKUP(FENIX_ANS_TABLA[[#This Row],[PEDIDO]],RESPONSABLE!A:B,2,0),"Pendiente por asignar responsable")</f>
        <v>Pendiente por asignar responsable</v>
      </c>
      <c r="C177" t="s">
        <v>23</v>
      </c>
      <c r="D177" t="s">
        <v>24</v>
      </c>
      <c r="E177" t="s">
        <v>33</v>
      </c>
      <c r="F177" s="21">
        <v>45993.442048611112</v>
      </c>
      <c r="G177" t="s">
        <v>11803</v>
      </c>
      <c r="H177">
        <v>1146438792</v>
      </c>
      <c r="I177" t="s">
        <v>11804</v>
      </c>
      <c r="J177" s="23" t="s">
        <v>31</v>
      </c>
      <c r="K177" s="23" t="s">
        <v>11805</v>
      </c>
      <c r="L177" t="s">
        <v>11806</v>
      </c>
      <c r="M177" t="s">
        <v>25</v>
      </c>
      <c r="N177" t="s">
        <v>11807</v>
      </c>
      <c r="O177" t="s">
        <v>26</v>
      </c>
      <c r="P177" t="s">
        <v>34</v>
      </c>
      <c r="Q177" t="s">
        <v>35</v>
      </c>
      <c r="R177" t="s">
        <v>253</v>
      </c>
      <c r="S177" t="s">
        <v>260</v>
      </c>
      <c r="T177">
        <v>5</v>
      </c>
      <c r="U177" t="s">
        <v>11808</v>
      </c>
      <c r="V177" t="s">
        <v>17604</v>
      </c>
      <c r="W177" t="s">
        <v>10365</v>
      </c>
      <c r="X177" t="s">
        <v>29</v>
      </c>
      <c r="Y177" t="s">
        <v>30</v>
      </c>
      <c r="Z177" t="s">
        <v>30</v>
      </c>
      <c r="AA177" t="s">
        <v>30</v>
      </c>
      <c r="AB177" t="s">
        <v>30</v>
      </c>
      <c r="AC177">
        <v>-75.540320010000002</v>
      </c>
      <c r="AD177">
        <v>6.2422170000000001</v>
      </c>
      <c r="AE177" t="s">
        <v>86</v>
      </c>
      <c r="AF177" t="s">
        <v>105</v>
      </c>
      <c r="AG177" t="s">
        <v>102</v>
      </c>
      <c r="AH177">
        <f>IFERROR(
    VLOOKUP(FENIX_ANS_TABLA[[#This Row],[ESTADO]],
        {"VENCIDO",1;"ALERTA_0 Días",2;"ALERTA",3;"A TIEMPO",4;"SIN FECHA",5},
    2,FALSE),
0)</f>
        <v>4</v>
      </c>
    </row>
    <row r="178" spans="1:34" x14ac:dyDescent="0.25">
      <c r="A178">
        <v>23605476</v>
      </c>
      <c r="B178" s="23" t="str">
        <f>IFERROR(VLOOKUP(FENIX_ANS_TABLA[[#This Row],[PEDIDO]],RESPONSABLE!A:B,2,0),"Pendiente por asignar responsable")</f>
        <v>Pendiente por asignar responsable</v>
      </c>
      <c r="C178" t="s">
        <v>23</v>
      </c>
      <c r="D178" t="s">
        <v>24</v>
      </c>
      <c r="E178" t="s">
        <v>23</v>
      </c>
      <c r="F178" s="21">
        <v>45993.690567129634</v>
      </c>
      <c r="G178" t="s">
        <v>15470</v>
      </c>
      <c r="H178">
        <v>71790570</v>
      </c>
      <c r="I178" t="s">
        <v>15471</v>
      </c>
      <c r="J178" s="23" t="s">
        <v>15472</v>
      </c>
      <c r="K178" s="23" t="s">
        <v>15473</v>
      </c>
      <c r="L178" t="s">
        <v>15474</v>
      </c>
      <c r="M178" t="s">
        <v>165</v>
      </c>
      <c r="N178" t="s">
        <v>15475</v>
      </c>
      <c r="O178" t="s">
        <v>166</v>
      </c>
      <c r="P178" t="s">
        <v>27</v>
      </c>
      <c r="Q178" t="s">
        <v>158</v>
      </c>
      <c r="R178" t="s">
        <v>252</v>
      </c>
      <c r="S178" t="s">
        <v>260</v>
      </c>
      <c r="T178">
        <v>10</v>
      </c>
      <c r="U178" t="s">
        <v>15476</v>
      </c>
      <c r="V178" t="s">
        <v>17666</v>
      </c>
      <c r="W178" t="s">
        <v>41</v>
      </c>
      <c r="X178" t="s">
        <v>41</v>
      </c>
      <c r="Y178" t="s">
        <v>30</v>
      </c>
      <c r="Z178" t="s">
        <v>30</v>
      </c>
      <c r="AA178" t="s">
        <v>30</v>
      </c>
      <c r="AB178" t="s">
        <v>30</v>
      </c>
      <c r="AC178">
        <v>-75.480786219999999</v>
      </c>
      <c r="AD178">
        <v>6.2298329600000004</v>
      </c>
      <c r="AE178" t="s">
        <v>86</v>
      </c>
      <c r="AF178" t="s">
        <v>159</v>
      </c>
      <c r="AG178" t="s">
        <v>102</v>
      </c>
      <c r="AH178">
        <f>IFERROR(
    VLOOKUP(FENIX_ANS_TABLA[[#This Row],[ESTADO]],
        {"VENCIDO",1;"ALERTA_0 Días",2;"ALERTA",3;"A TIEMPO",4;"SIN FECHA",5},
    2,FALSE),
0)</f>
        <v>1</v>
      </c>
    </row>
    <row r="179" spans="1:34" x14ac:dyDescent="0.25">
      <c r="A179">
        <v>23605844</v>
      </c>
      <c r="B179" s="23" t="str">
        <f>IFERROR(VLOOKUP(FENIX_ANS_TABLA[[#This Row],[PEDIDO]],RESPONSABLE!A:B,2,0),"Pendiente por asignar responsable")</f>
        <v>Pendiente por asignar responsable</v>
      </c>
      <c r="C179" t="s">
        <v>36</v>
      </c>
      <c r="D179" t="s">
        <v>24</v>
      </c>
      <c r="E179" t="s">
        <v>36</v>
      </c>
      <c r="F179" s="21">
        <v>45994.347037037027</v>
      </c>
      <c r="G179" t="s">
        <v>16735</v>
      </c>
      <c r="H179">
        <v>1017124615</v>
      </c>
      <c r="I179" t="s">
        <v>16736</v>
      </c>
      <c r="J179" s="23" t="s">
        <v>31</v>
      </c>
      <c r="K179" s="23" t="s">
        <v>356</v>
      </c>
      <c r="L179" t="s">
        <v>16737</v>
      </c>
      <c r="M179" t="s">
        <v>25</v>
      </c>
      <c r="N179" t="s">
        <v>16738</v>
      </c>
      <c r="O179" t="s">
        <v>26</v>
      </c>
      <c r="P179" t="s">
        <v>37</v>
      </c>
      <c r="Q179" t="s">
        <v>32</v>
      </c>
      <c r="R179" t="s">
        <v>253</v>
      </c>
      <c r="S179" t="s">
        <v>260</v>
      </c>
      <c r="T179">
        <v>7</v>
      </c>
      <c r="U179" t="s">
        <v>16739</v>
      </c>
      <c r="V179" t="s">
        <v>17643</v>
      </c>
      <c r="W179" t="s">
        <v>14253</v>
      </c>
      <c r="X179" t="s">
        <v>29</v>
      </c>
      <c r="Y179" t="s">
        <v>30</v>
      </c>
      <c r="Z179" t="s">
        <v>30</v>
      </c>
      <c r="AA179" t="s">
        <v>30</v>
      </c>
      <c r="AB179" t="s">
        <v>30</v>
      </c>
      <c r="AC179">
        <v>-75.572853839999993</v>
      </c>
      <c r="AD179">
        <v>6.2396679600000002</v>
      </c>
      <c r="AE179" t="s">
        <v>86</v>
      </c>
      <c r="AF179" t="s">
        <v>105</v>
      </c>
      <c r="AG179" t="s">
        <v>102</v>
      </c>
      <c r="AH179">
        <f>IFERROR(
    VLOOKUP(FENIX_ANS_TABLA[[#This Row],[ESTADO]],
        {"VENCIDO",1;"ALERTA_0 Días",2;"ALERTA",3;"A TIEMPO",4;"SIN FECHA",5},
    2,FALSE),
0)</f>
        <v>4</v>
      </c>
    </row>
    <row r="180" spans="1:34" x14ac:dyDescent="0.25">
      <c r="A180">
        <v>23606822</v>
      </c>
      <c r="B180" s="23" t="str">
        <f>IFERROR(VLOOKUP(FENIX_ANS_TABLA[[#This Row],[PEDIDO]],RESPONSABLE!A:B,2,0),"Pendiente por asignar responsable")</f>
        <v>Pendiente por asignar responsable</v>
      </c>
      <c r="C180" t="s">
        <v>36</v>
      </c>
      <c r="D180" t="s">
        <v>65</v>
      </c>
      <c r="E180" t="s">
        <v>36</v>
      </c>
      <c r="F180" s="21">
        <v>45994.672812500001</v>
      </c>
      <c r="G180" t="s">
        <v>15478</v>
      </c>
      <c r="H180">
        <v>43201425</v>
      </c>
      <c r="I180" t="s">
        <v>15479</v>
      </c>
      <c r="J180" s="23" t="s">
        <v>15480</v>
      </c>
      <c r="K180" s="23" t="s">
        <v>15481</v>
      </c>
      <c r="L180" t="s">
        <v>15482</v>
      </c>
      <c r="M180" t="s">
        <v>185</v>
      </c>
      <c r="N180" t="s">
        <v>15483</v>
      </c>
      <c r="O180" t="s">
        <v>186</v>
      </c>
      <c r="P180" t="s">
        <v>66</v>
      </c>
      <c r="Q180" t="s">
        <v>158</v>
      </c>
      <c r="R180" t="s">
        <v>252</v>
      </c>
      <c r="S180" t="s">
        <v>260</v>
      </c>
      <c r="T180">
        <v>10</v>
      </c>
      <c r="U180" t="s">
        <v>15484</v>
      </c>
      <c r="V180" t="s">
        <v>17667</v>
      </c>
      <c r="W180" t="s">
        <v>17668</v>
      </c>
      <c r="X180" t="s">
        <v>29</v>
      </c>
      <c r="Y180" t="s">
        <v>30</v>
      </c>
      <c r="Z180" t="s">
        <v>30</v>
      </c>
      <c r="AA180" t="s">
        <v>30</v>
      </c>
      <c r="AB180" t="s">
        <v>30</v>
      </c>
      <c r="AC180">
        <v>-75.247678699999994</v>
      </c>
      <c r="AD180">
        <v>6.1131856400000002</v>
      </c>
      <c r="AE180" t="s">
        <v>86</v>
      </c>
      <c r="AF180" t="s">
        <v>159</v>
      </c>
      <c r="AG180" t="s">
        <v>103</v>
      </c>
      <c r="AH180">
        <f>IFERROR(
    VLOOKUP(FENIX_ANS_TABLA[[#This Row],[ESTADO]],
        {"VENCIDO",1;"ALERTA_0 Días",2;"ALERTA",3;"A TIEMPO",4;"SIN FECHA",5},
    2,FALSE),
0)</f>
        <v>4</v>
      </c>
    </row>
    <row r="181" spans="1:34" x14ac:dyDescent="0.25">
      <c r="A181">
        <v>23607400</v>
      </c>
      <c r="B181" s="23" t="str">
        <f>IFERROR(VLOOKUP(FENIX_ANS_TABLA[[#This Row],[PEDIDO]],RESPONSABLE!A:B,2,0),"Pendiente por asignar responsable")</f>
        <v>Pendiente por asignar responsable</v>
      </c>
      <c r="C181" t="s">
        <v>23</v>
      </c>
      <c r="D181" t="s">
        <v>24</v>
      </c>
      <c r="E181" t="s">
        <v>33</v>
      </c>
      <c r="F181" s="21">
        <v>46083.414270833331</v>
      </c>
      <c r="G181" t="s">
        <v>11809</v>
      </c>
      <c r="H181">
        <v>1068815056</v>
      </c>
      <c r="I181" t="s">
        <v>3029</v>
      </c>
      <c r="J181" s="23" t="s">
        <v>31</v>
      </c>
      <c r="K181" s="23" t="s">
        <v>3030</v>
      </c>
      <c r="L181" t="s">
        <v>3031</v>
      </c>
      <c r="M181" t="s">
        <v>25</v>
      </c>
      <c r="N181" t="s">
        <v>3032</v>
      </c>
      <c r="O181" t="s">
        <v>26</v>
      </c>
      <c r="P181" t="s">
        <v>40</v>
      </c>
      <c r="Q181" t="s">
        <v>35</v>
      </c>
      <c r="R181" t="s">
        <v>252</v>
      </c>
      <c r="S181" t="s">
        <v>260</v>
      </c>
      <c r="T181">
        <v>12</v>
      </c>
      <c r="U181" t="s">
        <v>11810</v>
      </c>
      <c r="V181" t="s">
        <v>17669</v>
      </c>
      <c r="W181" t="s">
        <v>16391</v>
      </c>
      <c r="X181" t="s">
        <v>29</v>
      </c>
      <c r="Y181" t="s">
        <v>30</v>
      </c>
      <c r="Z181" t="s">
        <v>30</v>
      </c>
      <c r="AA181" t="s">
        <v>30</v>
      </c>
      <c r="AB181" t="s">
        <v>30</v>
      </c>
      <c r="AC181">
        <v>-75.637419129999998</v>
      </c>
      <c r="AD181">
        <v>6.2836498699999996</v>
      </c>
      <c r="AE181" t="s">
        <v>86</v>
      </c>
      <c r="AF181" t="s">
        <v>105</v>
      </c>
      <c r="AG181" t="s">
        <v>102</v>
      </c>
      <c r="AH181">
        <f>IFERROR(
    VLOOKUP(FENIX_ANS_TABLA[[#This Row],[ESTADO]],
        {"VENCIDO",1;"ALERTA_0 Días",2;"ALERTA",3;"A TIEMPO",4;"SIN FECHA",5},
    2,FALSE),
0)</f>
        <v>4</v>
      </c>
    </row>
    <row r="182" spans="1:34" x14ac:dyDescent="0.25">
      <c r="A182">
        <v>23607503</v>
      </c>
      <c r="B182" s="23" t="str">
        <f>IFERROR(VLOOKUP(FENIX_ANS_TABLA[[#This Row],[PEDIDO]],RESPONSABLE!A:B,2,0),"Pendiente por asignar responsable")</f>
        <v>Pendiente por asignar responsable</v>
      </c>
      <c r="C182" t="s">
        <v>23</v>
      </c>
      <c r="D182" t="s">
        <v>24</v>
      </c>
      <c r="E182" t="s">
        <v>33</v>
      </c>
      <c r="F182" s="21">
        <v>46002.621851851851</v>
      </c>
      <c r="G182" t="s">
        <v>15486</v>
      </c>
      <c r="H182">
        <v>32211478</v>
      </c>
      <c r="I182" t="s">
        <v>15487</v>
      </c>
      <c r="J182" s="23" t="s">
        <v>31</v>
      </c>
      <c r="K182" s="23" t="s">
        <v>15488</v>
      </c>
      <c r="L182" t="s">
        <v>15489</v>
      </c>
      <c r="M182" t="s">
        <v>234</v>
      </c>
      <c r="N182" t="s">
        <v>15490</v>
      </c>
      <c r="O182" t="s">
        <v>235</v>
      </c>
      <c r="P182" t="s">
        <v>40</v>
      </c>
      <c r="Q182" t="s">
        <v>214</v>
      </c>
      <c r="R182" t="s">
        <v>253</v>
      </c>
      <c r="S182" t="s">
        <v>259</v>
      </c>
      <c r="T182">
        <v>7</v>
      </c>
      <c r="U182" t="s">
        <v>15491</v>
      </c>
      <c r="V182" t="s">
        <v>14074</v>
      </c>
      <c r="W182" t="s">
        <v>17670</v>
      </c>
      <c r="X182" t="s">
        <v>29</v>
      </c>
      <c r="Y182" t="s">
        <v>30</v>
      </c>
      <c r="Z182" t="s">
        <v>30</v>
      </c>
      <c r="AA182" t="s">
        <v>30</v>
      </c>
      <c r="AB182" t="s">
        <v>30</v>
      </c>
      <c r="AC182">
        <v>-74.684263319999999</v>
      </c>
      <c r="AD182">
        <v>7.0319317699999999</v>
      </c>
      <c r="AE182" t="s">
        <v>86</v>
      </c>
      <c r="AF182" t="s">
        <v>215</v>
      </c>
      <c r="AG182" t="s">
        <v>102</v>
      </c>
      <c r="AH182">
        <f>IFERROR(
    VLOOKUP(FENIX_ANS_TABLA[[#This Row],[ESTADO]],
        {"VENCIDO",1;"ALERTA_0 Días",2;"ALERTA",3;"A TIEMPO",4;"SIN FECHA",5},
    2,FALSE),
0)</f>
        <v>4</v>
      </c>
    </row>
    <row r="183" spans="1:34" x14ac:dyDescent="0.25">
      <c r="A183">
        <v>23607760</v>
      </c>
      <c r="B183" s="23" t="str">
        <f>IFERROR(VLOOKUP(FENIX_ANS_TABLA[[#This Row],[PEDIDO]],RESPONSABLE!A:B,2,0),"Pendiente por asignar responsable")</f>
        <v>Pendiente por asignar responsable</v>
      </c>
      <c r="C183" t="s">
        <v>23</v>
      </c>
      <c r="D183" t="s">
        <v>24</v>
      </c>
      <c r="E183" t="s">
        <v>33</v>
      </c>
      <c r="F183" s="21">
        <v>45995.577164351853</v>
      </c>
      <c r="G183" t="s">
        <v>16742</v>
      </c>
      <c r="H183">
        <v>43815219</v>
      </c>
      <c r="I183" t="s">
        <v>16743</v>
      </c>
      <c r="J183" s="23" t="s">
        <v>100</v>
      </c>
      <c r="K183" s="23" t="s">
        <v>16744</v>
      </c>
      <c r="L183" t="s">
        <v>16745</v>
      </c>
      <c r="M183" t="s">
        <v>25</v>
      </c>
      <c r="N183" t="s">
        <v>16746</v>
      </c>
      <c r="O183" t="s">
        <v>26</v>
      </c>
      <c r="P183" t="s">
        <v>34</v>
      </c>
      <c r="Q183" t="s">
        <v>35</v>
      </c>
      <c r="R183" t="s">
        <v>253</v>
      </c>
      <c r="S183" t="s">
        <v>260</v>
      </c>
      <c r="T183">
        <v>5</v>
      </c>
      <c r="U183" t="s">
        <v>16747</v>
      </c>
      <c r="V183" t="s">
        <v>17671</v>
      </c>
      <c r="W183" t="s">
        <v>17185</v>
      </c>
      <c r="X183" t="s">
        <v>29</v>
      </c>
      <c r="Y183" t="s">
        <v>16748</v>
      </c>
      <c r="Z183" t="s">
        <v>94</v>
      </c>
      <c r="AA183" t="s">
        <v>96</v>
      </c>
      <c r="AB183" t="s">
        <v>16749</v>
      </c>
      <c r="AC183">
        <v>-75.625675000000001</v>
      </c>
      <c r="AD183">
        <v>6.2469939999999999</v>
      </c>
      <c r="AE183" t="s">
        <v>86</v>
      </c>
      <c r="AF183" t="s">
        <v>105</v>
      </c>
      <c r="AG183" t="s">
        <v>102</v>
      </c>
      <c r="AH183">
        <f>IFERROR(
    VLOOKUP(FENIX_ANS_TABLA[[#This Row],[ESTADO]],
        {"VENCIDO",1;"ALERTA_0 Días",2;"ALERTA",3;"A TIEMPO",4;"SIN FECHA",5},
    2,FALSE),
0)</f>
        <v>4</v>
      </c>
    </row>
    <row r="184" spans="1:34" x14ac:dyDescent="0.25">
      <c r="A184">
        <v>23607773</v>
      </c>
      <c r="B184" s="23" t="str">
        <f>IFERROR(VLOOKUP(FENIX_ANS_TABLA[[#This Row],[PEDIDO]],RESPONSABLE!A:B,2,0),"Pendiente por asignar responsable")</f>
        <v>Pendiente por asignar responsable</v>
      </c>
      <c r="C184" t="s">
        <v>23</v>
      </c>
      <c r="D184" t="s">
        <v>24</v>
      </c>
      <c r="E184" t="s">
        <v>23</v>
      </c>
      <c r="F184" s="21">
        <v>45995.585752314822</v>
      </c>
      <c r="G184" t="s">
        <v>3034</v>
      </c>
      <c r="H184">
        <v>1032070100</v>
      </c>
      <c r="I184" t="s">
        <v>3035</v>
      </c>
      <c r="J184" s="23" t="s">
        <v>31</v>
      </c>
      <c r="K184" s="23" t="s">
        <v>3036</v>
      </c>
      <c r="L184" t="s">
        <v>3037</v>
      </c>
      <c r="M184" t="s">
        <v>165</v>
      </c>
      <c r="N184" t="s">
        <v>3038</v>
      </c>
      <c r="O184" t="s">
        <v>166</v>
      </c>
      <c r="P184" t="s">
        <v>27</v>
      </c>
      <c r="Q184" t="s">
        <v>158</v>
      </c>
      <c r="R184" t="s">
        <v>253</v>
      </c>
      <c r="S184" t="s">
        <v>260</v>
      </c>
      <c r="T184">
        <v>7</v>
      </c>
      <c r="U184" t="s">
        <v>3039</v>
      </c>
      <c r="V184" t="s">
        <v>14423</v>
      </c>
      <c r="W184" t="s">
        <v>5010</v>
      </c>
      <c r="X184" t="s">
        <v>29</v>
      </c>
      <c r="Y184" t="s">
        <v>30</v>
      </c>
      <c r="Z184" t="s">
        <v>30</v>
      </c>
      <c r="AA184" t="s">
        <v>30</v>
      </c>
      <c r="AB184" t="s">
        <v>30</v>
      </c>
      <c r="AC184">
        <v>-75.434358000000003</v>
      </c>
      <c r="AD184">
        <v>6.2704209999999998</v>
      </c>
      <c r="AE184" t="s">
        <v>86</v>
      </c>
      <c r="AF184" t="s">
        <v>159</v>
      </c>
      <c r="AG184" t="s">
        <v>102</v>
      </c>
      <c r="AH184">
        <f>IFERROR(
    VLOOKUP(FENIX_ANS_TABLA[[#This Row],[ESTADO]],
        {"VENCIDO",1;"ALERTA_0 Días",2;"ALERTA",3;"A TIEMPO",4;"SIN FECHA",5},
    2,FALSE),
0)</f>
        <v>4</v>
      </c>
    </row>
    <row r="185" spans="1:34" x14ac:dyDescent="0.25">
      <c r="A185">
        <v>23607885</v>
      </c>
      <c r="B185" s="23" t="str">
        <f>IFERROR(VLOOKUP(FENIX_ANS_TABLA[[#This Row],[PEDIDO]],RESPONSABLE!A:B,2,0),"Pendiente por asignar responsable")</f>
        <v>Pendiente por asignar responsable</v>
      </c>
      <c r="C185" t="s">
        <v>23</v>
      </c>
      <c r="D185" t="s">
        <v>24</v>
      </c>
      <c r="E185" t="s">
        <v>33</v>
      </c>
      <c r="F185" s="21">
        <v>45995.634872685187</v>
      </c>
      <c r="G185" t="s">
        <v>6938</v>
      </c>
      <c r="H185">
        <v>8432098</v>
      </c>
      <c r="I185" t="s">
        <v>6939</v>
      </c>
      <c r="J185" s="23" t="s">
        <v>31</v>
      </c>
      <c r="K185" s="23" t="s">
        <v>6940</v>
      </c>
      <c r="L185" t="s">
        <v>6941</v>
      </c>
      <c r="M185" t="s">
        <v>25</v>
      </c>
      <c r="N185" t="s">
        <v>6942</v>
      </c>
      <c r="O185" t="s">
        <v>26</v>
      </c>
      <c r="P185" t="s">
        <v>34</v>
      </c>
      <c r="Q185" t="s">
        <v>35</v>
      </c>
      <c r="R185" t="s">
        <v>253</v>
      </c>
      <c r="S185" t="s">
        <v>260</v>
      </c>
      <c r="T185">
        <v>5</v>
      </c>
      <c r="U185" t="s">
        <v>6943</v>
      </c>
      <c r="V185" t="s">
        <v>7964</v>
      </c>
      <c r="W185" t="s">
        <v>17672</v>
      </c>
      <c r="X185" t="s">
        <v>43</v>
      </c>
      <c r="Y185" t="s">
        <v>6944</v>
      </c>
      <c r="Z185" t="s">
        <v>94</v>
      </c>
      <c r="AA185" t="s">
        <v>96</v>
      </c>
      <c r="AB185" t="s">
        <v>6945</v>
      </c>
      <c r="AC185">
        <v>-75.580899099999996</v>
      </c>
      <c r="AD185">
        <v>6.2598462599999998</v>
      </c>
      <c r="AE185" t="s">
        <v>86</v>
      </c>
      <c r="AF185" t="s">
        <v>105</v>
      </c>
      <c r="AG185" t="s">
        <v>102</v>
      </c>
      <c r="AH185">
        <f>IFERROR(
    VLOOKUP(FENIX_ANS_TABLA[[#This Row],[ESTADO]],
        {"VENCIDO",1;"ALERTA_0 Días",2;"ALERTA",3;"A TIEMPO",4;"SIN FECHA",5},
    2,FALSE),
0)</f>
        <v>3</v>
      </c>
    </row>
    <row r="186" spans="1:34" x14ac:dyDescent="0.25">
      <c r="A186">
        <v>23608012</v>
      </c>
      <c r="B186" s="23" t="str">
        <f>IFERROR(VLOOKUP(FENIX_ANS_TABLA[[#This Row],[PEDIDO]],RESPONSABLE!A:B,2,0),"Pendiente por asignar responsable")</f>
        <v>Pendiente por asignar responsable</v>
      </c>
      <c r="C186" t="s">
        <v>23</v>
      </c>
      <c r="D186" t="s">
        <v>24</v>
      </c>
      <c r="E186" t="s">
        <v>33</v>
      </c>
      <c r="F186" s="21">
        <v>45995.700150462973</v>
      </c>
      <c r="G186" t="s">
        <v>11812</v>
      </c>
      <c r="H186">
        <v>43759709</v>
      </c>
      <c r="I186" t="s">
        <v>11813</v>
      </c>
      <c r="J186" s="23" t="s">
        <v>11814</v>
      </c>
      <c r="K186" s="23" t="s">
        <v>11815</v>
      </c>
      <c r="L186" t="s">
        <v>11816</v>
      </c>
      <c r="M186" t="s">
        <v>25</v>
      </c>
      <c r="N186" t="s">
        <v>11817</v>
      </c>
      <c r="O186" t="s">
        <v>26</v>
      </c>
      <c r="P186" t="s">
        <v>34</v>
      </c>
      <c r="Q186" t="s">
        <v>35</v>
      </c>
      <c r="R186" t="s">
        <v>253</v>
      </c>
      <c r="S186" t="s">
        <v>260</v>
      </c>
      <c r="T186">
        <v>5</v>
      </c>
      <c r="U186" t="s">
        <v>11818</v>
      </c>
      <c r="V186" t="s">
        <v>17673</v>
      </c>
      <c r="W186" t="s">
        <v>17674</v>
      </c>
      <c r="X186" t="s">
        <v>29</v>
      </c>
      <c r="Y186" t="s">
        <v>30</v>
      </c>
      <c r="Z186" t="s">
        <v>30</v>
      </c>
      <c r="AA186" t="s">
        <v>30</v>
      </c>
      <c r="AB186" t="s">
        <v>30</v>
      </c>
      <c r="AC186">
        <v>-75.541695000000004</v>
      </c>
      <c r="AD186">
        <v>6.249841</v>
      </c>
      <c r="AE186" t="s">
        <v>86</v>
      </c>
      <c r="AF186" t="s">
        <v>105</v>
      </c>
      <c r="AG186" t="s">
        <v>102</v>
      </c>
      <c r="AH186">
        <f>IFERROR(
    VLOOKUP(FENIX_ANS_TABLA[[#This Row],[ESTADO]],
        {"VENCIDO",1;"ALERTA_0 Días",2;"ALERTA",3;"A TIEMPO",4;"SIN FECHA",5},
    2,FALSE),
0)</f>
        <v>4</v>
      </c>
    </row>
    <row r="187" spans="1:34" x14ac:dyDescent="0.25">
      <c r="A187">
        <v>23610429</v>
      </c>
      <c r="B187" s="23" t="str">
        <f>IFERROR(VLOOKUP(FENIX_ANS_TABLA[[#This Row],[PEDIDO]],RESPONSABLE!A:B,2,0),"Pendiente por asignar responsable")</f>
        <v>Pendiente por asignar responsable</v>
      </c>
      <c r="C187" t="s">
        <v>23</v>
      </c>
      <c r="D187" t="s">
        <v>24</v>
      </c>
      <c r="E187" t="s">
        <v>33</v>
      </c>
      <c r="F187" s="21">
        <v>46003.665138888893</v>
      </c>
      <c r="G187" t="s">
        <v>1554</v>
      </c>
      <c r="H187">
        <v>1039680640</v>
      </c>
      <c r="I187" t="s">
        <v>1555</v>
      </c>
      <c r="J187" s="23" t="s">
        <v>31</v>
      </c>
      <c r="K187" s="23" t="s">
        <v>1556</v>
      </c>
      <c r="L187" t="s">
        <v>1557</v>
      </c>
      <c r="M187" t="s">
        <v>226</v>
      </c>
      <c r="N187" t="s">
        <v>1558</v>
      </c>
      <c r="O187" t="s">
        <v>227</v>
      </c>
      <c r="P187" t="s">
        <v>40</v>
      </c>
      <c r="Q187" t="s">
        <v>833</v>
      </c>
      <c r="R187" t="s">
        <v>252</v>
      </c>
      <c r="S187" t="s">
        <v>260</v>
      </c>
      <c r="T187">
        <v>12</v>
      </c>
      <c r="U187" t="s">
        <v>1559</v>
      </c>
      <c r="V187" t="s">
        <v>17675</v>
      </c>
      <c r="W187" t="s">
        <v>17676</v>
      </c>
      <c r="X187" t="s">
        <v>29</v>
      </c>
      <c r="Y187" t="s">
        <v>30</v>
      </c>
      <c r="Z187" t="s">
        <v>30</v>
      </c>
      <c r="AA187" t="s">
        <v>30</v>
      </c>
      <c r="AB187" t="s">
        <v>30</v>
      </c>
      <c r="AC187">
        <v>-74.703871230000004</v>
      </c>
      <c r="AD187">
        <v>7.1004310200000003</v>
      </c>
      <c r="AE187" t="s">
        <v>86</v>
      </c>
      <c r="AF187" t="s">
        <v>215</v>
      </c>
      <c r="AG187" t="s">
        <v>102</v>
      </c>
      <c r="AH187">
        <f>IFERROR(
    VLOOKUP(FENIX_ANS_TABLA[[#This Row],[ESTADO]],
        {"VENCIDO",1;"ALERTA_0 Días",2;"ALERTA",3;"A TIEMPO",4;"SIN FECHA",5},
    2,FALSE),
0)</f>
        <v>4</v>
      </c>
    </row>
    <row r="188" spans="1:34" x14ac:dyDescent="0.25">
      <c r="A188">
        <v>23611051</v>
      </c>
      <c r="B188" s="23" t="str">
        <f>IFERROR(VLOOKUP(FENIX_ANS_TABLA[[#This Row],[PEDIDO]],RESPONSABLE!A:B,2,0),"Pendiente por asignar responsable")</f>
        <v>Pendiente por asignar responsable</v>
      </c>
      <c r="C188" t="s">
        <v>23</v>
      </c>
      <c r="D188" t="s">
        <v>24</v>
      </c>
      <c r="E188" t="s">
        <v>33</v>
      </c>
      <c r="F188" s="21">
        <v>46001.374027777783</v>
      </c>
      <c r="G188" t="s">
        <v>5992</v>
      </c>
      <c r="H188">
        <v>98539536</v>
      </c>
      <c r="I188" t="s">
        <v>5993</v>
      </c>
      <c r="J188" s="23" t="s">
        <v>31</v>
      </c>
      <c r="K188" s="23" t="s">
        <v>5994</v>
      </c>
      <c r="L188" t="s">
        <v>5995</v>
      </c>
      <c r="M188" t="s">
        <v>38</v>
      </c>
      <c r="N188" t="s">
        <v>5996</v>
      </c>
      <c r="O188" t="s">
        <v>39</v>
      </c>
      <c r="P188" t="s">
        <v>34</v>
      </c>
      <c r="Q188" t="s">
        <v>35</v>
      </c>
      <c r="R188" t="s">
        <v>253</v>
      </c>
      <c r="S188" t="s">
        <v>260</v>
      </c>
      <c r="T188">
        <v>5</v>
      </c>
      <c r="U188" t="s">
        <v>5997</v>
      </c>
      <c r="V188" t="s">
        <v>5025</v>
      </c>
      <c r="W188" t="s">
        <v>17677</v>
      </c>
      <c r="X188" t="s">
        <v>83</v>
      </c>
      <c r="Y188" t="s">
        <v>16750</v>
      </c>
      <c r="Z188" t="s">
        <v>2783</v>
      </c>
      <c r="AA188" t="s">
        <v>95</v>
      </c>
      <c r="AB188" t="s">
        <v>16751</v>
      </c>
      <c r="AC188">
        <v>-75.613834929999996</v>
      </c>
      <c r="AD188">
        <v>6.1669644400000001</v>
      </c>
      <c r="AE188" t="s">
        <v>86</v>
      </c>
      <c r="AF188" t="s">
        <v>105</v>
      </c>
      <c r="AG188" t="s">
        <v>102</v>
      </c>
      <c r="AH188">
        <f>IFERROR(
    VLOOKUP(FENIX_ANS_TABLA[[#This Row],[ESTADO]],
        {"VENCIDO",1;"ALERTA_0 Días",2;"ALERTA",3;"A TIEMPO",4;"SIN FECHA",5},
    2,FALSE),
0)</f>
        <v>2</v>
      </c>
    </row>
    <row r="189" spans="1:34" x14ac:dyDescent="0.25">
      <c r="A189">
        <v>23611077</v>
      </c>
      <c r="B189" s="23" t="str">
        <f>IFERROR(VLOOKUP(FENIX_ANS_TABLA[[#This Row],[PEDIDO]],RESPONSABLE!A:B,2,0),"Pendiente por asignar responsable")</f>
        <v>Pendiente por asignar responsable</v>
      </c>
      <c r="C189" t="s">
        <v>23</v>
      </c>
      <c r="D189" t="s">
        <v>24</v>
      </c>
      <c r="E189" t="s">
        <v>33</v>
      </c>
      <c r="F189" s="21">
        <v>46001.386157407411</v>
      </c>
      <c r="G189" t="s">
        <v>5999</v>
      </c>
      <c r="H189">
        <v>98539536</v>
      </c>
      <c r="I189" t="s">
        <v>5993</v>
      </c>
      <c r="J189" s="23" t="s">
        <v>31</v>
      </c>
      <c r="K189" s="23" t="s">
        <v>5994</v>
      </c>
      <c r="L189" t="s">
        <v>6000</v>
      </c>
      <c r="M189" t="s">
        <v>38</v>
      </c>
      <c r="N189" t="s">
        <v>6001</v>
      </c>
      <c r="O189" t="s">
        <v>39</v>
      </c>
      <c r="P189" t="s">
        <v>34</v>
      </c>
      <c r="Q189" t="s">
        <v>35</v>
      </c>
      <c r="R189" t="s">
        <v>253</v>
      </c>
      <c r="S189" t="s">
        <v>260</v>
      </c>
      <c r="T189">
        <v>5</v>
      </c>
      <c r="U189" t="s">
        <v>6002</v>
      </c>
      <c r="V189" t="s">
        <v>14513</v>
      </c>
      <c r="W189" t="s">
        <v>14567</v>
      </c>
      <c r="X189" t="s">
        <v>83</v>
      </c>
      <c r="Y189" t="s">
        <v>16752</v>
      </c>
      <c r="Z189" t="s">
        <v>2783</v>
      </c>
      <c r="AA189" t="s">
        <v>95</v>
      </c>
      <c r="AB189" t="s">
        <v>16753</v>
      </c>
      <c r="AC189">
        <v>-75.613834929999996</v>
      </c>
      <c r="AD189">
        <v>6.1669644400000001</v>
      </c>
      <c r="AE189" t="s">
        <v>86</v>
      </c>
      <c r="AF189" t="s">
        <v>105</v>
      </c>
      <c r="AG189" t="s">
        <v>102</v>
      </c>
      <c r="AH189">
        <f>IFERROR(
    VLOOKUP(FENIX_ANS_TABLA[[#This Row],[ESTADO]],
        {"VENCIDO",1;"ALERTA_0 Días",2;"ALERTA",3;"A TIEMPO",4;"SIN FECHA",5},
    2,FALSE),
0)</f>
        <v>2</v>
      </c>
    </row>
    <row r="190" spans="1:34" x14ac:dyDescent="0.25">
      <c r="A190">
        <v>23611137</v>
      </c>
      <c r="B190" s="23" t="str">
        <f>IFERROR(VLOOKUP(FENIX_ANS_TABLA[[#This Row],[PEDIDO]],RESPONSABLE!A:B,2,0),"Pendiente por asignar responsable")</f>
        <v>Pendiente por asignar responsable</v>
      </c>
      <c r="C190" t="s">
        <v>23</v>
      </c>
      <c r="D190" t="s">
        <v>24</v>
      </c>
      <c r="E190" t="s">
        <v>33</v>
      </c>
      <c r="F190" s="21">
        <v>46001.41337962963</v>
      </c>
      <c r="G190" t="s">
        <v>7967</v>
      </c>
      <c r="H190">
        <v>1000443732</v>
      </c>
      <c r="I190" t="s">
        <v>7968</v>
      </c>
      <c r="J190" s="23" t="s">
        <v>31</v>
      </c>
      <c r="K190" s="23" t="s">
        <v>7969</v>
      </c>
      <c r="L190" t="s">
        <v>7970</v>
      </c>
      <c r="M190" t="s">
        <v>25</v>
      </c>
      <c r="N190" t="s">
        <v>7971</v>
      </c>
      <c r="O190" t="s">
        <v>26</v>
      </c>
      <c r="P190" t="s">
        <v>34</v>
      </c>
      <c r="Q190" t="s">
        <v>35</v>
      </c>
      <c r="R190" t="s">
        <v>253</v>
      </c>
      <c r="S190" t="s">
        <v>260</v>
      </c>
      <c r="T190">
        <v>5</v>
      </c>
      <c r="U190" t="s">
        <v>7972</v>
      </c>
      <c r="V190" t="s">
        <v>17678</v>
      </c>
      <c r="W190" t="s">
        <v>17679</v>
      </c>
      <c r="X190" t="s">
        <v>43</v>
      </c>
      <c r="Y190" t="s">
        <v>30</v>
      </c>
      <c r="Z190" t="s">
        <v>30</v>
      </c>
      <c r="AA190" t="s">
        <v>30</v>
      </c>
      <c r="AB190" t="s">
        <v>30</v>
      </c>
      <c r="AC190">
        <v>-75.53923073</v>
      </c>
      <c r="AD190">
        <v>6.2353476900000002</v>
      </c>
      <c r="AE190" t="s">
        <v>86</v>
      </c>
      <c r="AF190" t="s">
        <v>105</v>
      </c>
      <c r="AG190" t="s">
        <v>102</v>
      </c>
      <c r="AH190">
        <f>IFERROR(
    VLOOKUP(FENIX_ANS_TABLA[[#This Row],[ESTADO]],
        {"VENCIDO",1;"ALERTA_0 Días",2;"ALERTA",3;"A TIEMPO",4;"SIN FECHA",5},
    2,FALSE),
0)</f>
        <v>3</v>
      </c>
    </row>
    <row r="191" spans="1:34" x14ac:dyDescent="0.25">
      <c r="A191">
        <v>23611230</v>
      </c>
      <c r="B191" s="23" t="str">
        <f>IFERROR(VLOOKUP(FENIX_ANS_TABLA[[#This Row],[PEDIDO]],RESPONSABLE!A:B,2,0),"Pendiente por asignar responsable")</f>
        <v>Pendiente por asignar responsable</v>
      </c>
      <c r="C191" t="s">
        <v>54</v>
      </c>
      <c r="D191" t="s">
        <v>24</v>
      </c>
      <c r="E191" t="s">
        <v>54</v>
      </c>
      <c r="F191" s="21">
        <v>46080.530428240738</v>
      </c>
      <c r="G191" t="s">
        <v>9408</v>
      </c>
      <c r="H191">
        <v>71226947</v>
      </c>
      <c r="I191" t="s">
        <v>9409</v>
      </c>
      <c r="J191" s="23" t="s">
        <v>9410</v>
      </c>
      <c r="K191" s="23" t="s">
        <v>9411</v>
      </c>
      <c r="L191" t="s">
        <v>9412</v>
      </c>
      <c r="M191" t="s">
        <v>38</v>
      </c>
      <c r="N191" t="s">
        <v>9413</v>
      </c>
      <c r="O191" t="s">
        <v>39</v>
      </c>
      <c r="P191" t="s">
        <v>55</v>
      </c>
      <c r="Q191" t="s">
        <v>56</v>
      </c>
      <c r="R191" t="s">
        <v>253</v>
      </c>
      <c r="S191" t="s">
        <v>260</v>
      </c>
      <c r="T191">
        <v>4</v>
      </c>
      <c r="U191" t="s">
        <v>9414</v>
      </c>
      <c r="V191" t="s">
        <v>17680</v>
      </c>
      <c r="W191" t="s">
        <v>17681</v>
      </c>
      <c r="X191" t="s">
        <v>43</v>
      </c>
      <c r="Y191" t="s">
        <v>30</v>
      </c>
      <c r="Z191" t="s">
        <v>30</v>
      </c>
      <c r="AA191" t="s">
        <v>30</v>
      </c>
      <c r="AB191" t="s">
        <v>30</v>
      </c>
      <c r="AC191">
        <v>-75.606059970000004</v>
      </c>
      <c r="AD191">
        <v>6.17011178</v>
      </c>
      <c r="AE191" t="s">
        <v>86</v>
      </c>
      <c r="AF191" t="s">
        <v>105</v>
      </c>
      <c r="AG191" t="s">
        <v>103</v>
      </c>
      <c r="AH191">
        <f>IFERROR(
    VLOOKUP(FENIX_ANS_TABLA[[#This Row],[ESTADO]],
        {"VENCIDO",1;"ALERTA_0 Días",2;"ALERTA",3;"A TIEMPO",4;"SIN FECHA",5},
    2,FALSE),
0)</f>
        <v>3</v>
      </c>
    </row>
    <row r="192" spans="1:34" x14ac:dyDescent="0.25">
      <c r="A192">
        <v>23611420</v>
      </c>
      <c r="B192" s="23" t="str">
        <f>IFERROR(VLOOKUP(FENIX_ANS_TABLA[[#This Row],[PEDIDO]],RESPONSABLE!A:B,2,0),"Pendiente por asignar responsable")</f>
        <v>Pendiente por asignar responsable</v>
      </c>
      <c r="C192" t="s">
        <v>23</v>
      </c>
      <c r="D192" t="s">
        <v>24</v>
      </c>
      <c r="E192" t="s">
        <v>33</v>
      </c>
      <c r="F192" s="21">
        <v>46083.419814814813</v>
      </c>
      <c r="G192" t="s">
        <v>11819</v>
      </c>
      <c r="H192">
        <v>71531348</v>
      </c>
      <c r="I192" t="s">
        <v>3820</v>
      </c>
      <c r="J192" s="23" t="s">
        <v>31</v>
      </c>
      <c r="K192" s="23" t="s">
        <v>3821</v>
      </c>
      <c r="L192" t="s">
        <v>3822</v>
      </c>
      <c r="M192" t="s">
        <v>25</v>
      </c>
      <c r="N192" t="s">
        <v>3823</v>
      </c>
      <c r="O192" t="s">
        <v>26</v>
      </c>
      <c r="P192" t="s">
        <v>40</v>
      </c>
      <c r="Q192" t="s">
        <v>35</v>
      </c>
      <c r="R192" t="s">
        <v>253</v>
      </c>
      <c r="S192" t="s">
        <v>260</v>
      </c>
      <c r="T192">
        <v>7</v>
      </c>
      <c r="U192" t="s">
        <v>11820</v>
      </c>
      <c r="V192" t="s">
        <v>14289</v>
      </c>
      <c r="W192" t="s">
        <v>17682</v>
      </c>
      <c r="X192" t="s">
        <v>29</v>
      </c>
      <c r="Y192" t="s">
        <v>9415</v>
      </c>
      <c r="Z192" t="s">
        <v>98</v>
      </c>
      <c r="AA192" t="s">
        <v>96</v>
      </c>
      <c r="AB192" t="s">
        <v>9416</v>
      </c>
      <c r="AC192">
        <v>-75.644036999999997</v>
      </c>
      <c r="AD192">
        <v>6.2827609999999998</v>
      </c>
      <c r="AE192" t="s">
        <v>86</v>
      </c>
      <c r="AF192" t="s">
        <v>105</v>
      </c>
      <c r="AG192" t="s">
        <v>102</v>
      </c>
      <c r="AH192">
        <f>IFERROR(
    VLOOKUP(FENIX_ANS_TABLA[[#This Row],[ESTADO]],
        {"VENCIDO",1;"ALERTA_0 Días",2;"ALERTA",3;"A TIEMPO",4;"SIN FECHA",5},
    2,FALSE),
0)</f>
        <v>4</v>
      </c>
    </row>
    <row r="193" spans="1:34" x14ac:dyDescent="0.25">
      <c r="A193">
        <v>23611534</v>
      </c>
      <c r="B193" s="23" t="str">
        <f>IFERROR(VLOOKUP(FENIX_ANS_TABLA[[#This Row],[PEDIDO]],RESPONSABLE!A:B,2,0),"Pendiente por asignar responsable")</f>
        <v>Pendiente por asignar responsable</v>
      </c>
      <c r="C193" t="s">
        <v>36</v>
      </c>
      <c r="D193" t="s">
        <v>24</v>
      </c>
      <c r="E193" t="s">
        <v>36</v>
      </c>
      <c r="F193" s="21">
        <v>46001.585833333331</v>
      </c>
      <c r="G193" t="s">
        <v>4139</v>
      </c>
      <c r="H193">
        <v>84088819</v>
      </c>
      <c r="I193" t="s">
        <v>4140</v>
      </c>
      <c r="J193" s="23" t="s">
        <v>31</v>
      </c>
      <c r="K193" s="23" t="s">
        <v>2963</v>
      </c>
      <c r="L193" t="s">
        <v>4141</v>
      </c>
      <c r="M193" t="s">
        <v>200</v>
      </c>
      <c r="N193" t="s">
        <v>4142</v>
      </c>
      <c r="O193" t="s">
        <v>201</v>
      </c>
      <c r="P193" t="s">
        <v>37</v>
      </c>
      <c r="Q193" t="s">
        <v>158</v>
      </c>
      <c r="R193" t="s">
        <v>252</v>
      </c>
      <c r="S193" t="s">
        <v>260</v>
      </c>
      <c r="T193">
        <v>10</v>
      </c>
      <c r="U193" t="s">
        <v>4143</v>
      </c>
      <c r="V193" t="s">
        <v>17683</v>
      </c>
      <c r="W193" t="s">
        <v>17684</v>
      </c>
      <c r="X193" t="s">
        <v>29</v>
      </c>
      <c r="Y193" t="s">
        <v>30</v>
      </c>
      <c r="Z193" t="s">
        <v>30</v>
      </c>
      <c r="AA193" t="s">
        <v>30</v>
      </c>
      <c r="AB193" t="s">
        <v>30</v>
      </c>
      <c r="AC193">
        <v>-75.484082000000001</v>
      </c>
      <c r="AD193">
        <v>6.01215001</v>
      </c>
      <c r="AE193" t="s">
        <v>86</v>
      </c>
      <c r="AF193" t="s">
        <v>159</v>
      </c>
      <c r="AG193" t="s">
        <v>102</v>
      </c>
      <c r="AH193">
        <f>IFERROR(
    VLOOKUP(FENIX_ANS_TABLA[[#This Row],[ESTADO]],
        {"VENCIDO",1;"ALERTA_0 Días",2;"ALERTA",3;"A TIEMPO",4;"SIN FECHA",5},
    2,FALSE),
0)</f>
        <v>4</v>
      </c>
    </row>
    <row r="194" spans="1:34" x14ac:dyDescent="0.25">
      <c r="A194">
        <v>23611779</v>
      </c>
      <c r="B194" s="23" t="str">
        <f>IFERROR(VLOOKUP(FENIX_ANS_TABLA[[#This Row],[PEDIDO]],RESPONSABLE!A:B,2,0),"Pendiente por asignar responsable")</f>
        <v>Pendiente por asignar responsable</v>
      </c>
      <c r="C194" t="s">
        <v>23</v>
      </c>
      <c r="D194" t="s">
        <v>24</v>
      </c>
      <c r="E194" t="s">
        <v>23</v>
      </c>
      <c r="F194" s="21">
        <v>46001.640277777777</v>
      </c>
      <c r="G194" t="s">
        <v>6004</v>
      </c>
      <c r="H194">
        <v>1036606047</v>
      </c>
      <c r="I194" t="s">
        <v>6005</v>
      </c>
      <c r="J194" s="23" t="s">
        <v>31</v>
      </c>
      <c r="K194" s="23" t="s">
        <v>6006</v>
      </c>
      <c r="L194" t="s">
        <v>6007</v>
      </c>
      <c r="M194" t="s">
        <v>196</v>
      </c>
      <c r="N194" t="s">
        <v>6008</v>
      </c>
      <c r="O194" t="s">
        <v>197</v>
      </c>
      <c r="P194" t="s">
        <v>27</v>
      </c>
      <c r="Q194" t="s">
        <v>158</v>
      </c>
      <c r="R194" t="s">
        <v>252</v>
      </c>
      <c r="S194" t="s">
        <v>260</v>
      </c>
      <c r="T194">
        <v>10</v>
      </c>
      <c r="U194" t="s">
        <v>6009</v>
      </c>
      <c r="V194" t="s">
        <v>17685</v>
      </c>
      <c r="W194" t="s">
        <v>17686</v>
      </c>
      <c r="X194" t="s">
        <v>29</v>
      </c>
      <c r="Y194" t="s">
        <v>30</v>
      </c>
      <c r="Z194" t="s">
        <v>30</v>
      </c>
      <c r="AA194" t="s">
        <v>30</v>
      </c>
      <c r="AB194" t="s">
        <v>30</v>
      </c>
      <c r="AC194">
        <v>-75.17561078</v>
      </c>
      <c r="AD194">
        <v>6.1970206299999999</v>
      </c>
      <c r="AE194" t="s">
        <v>86</v>
      </c>
      <c r="AF194" t="s">
        <v>159</v>
      </c>
      <c r="AG194" t="s">
        <v>102</v>
      </c>
      <c r="AH194">
        <f>IFERROR(
    VLOOKUP(FENIX_ANS_TABLA[[#This Row],[ESTADO]],
        {"VENCIDO",1;"ALERTA_0 Días",2;"ALERTA",3;"A TIEMPO",4;"SIN FECHA",5},
    2,FALSE),
0)</f>
        <v>4</v>
      </c>
    </row>
    <row r="195" spans="1:34" x14ac:dyDescent="0.25">
      <c r="A195">
        <v>23611826</v>
      </c>
      <c r="B195" s="23" t="str">
        <f>IFERROR(VLOOKUP(FENIX_ANS_TABLA[[#This Row],[PEDIDO]],RESPONSABLE!A:B,2,0),"Pendiente por asignar responsable")</f>
        <v>Pendiente por asignar responsable</v>
      </c>
      <c r="C195" t="s">
        <v>36</v>
      </c>
      <c r="D195" t="s">
        <v>24</v>
      </c>
      <c r="E195" t="s">
        <v>36</v>
      </c>
      <c r="F195" s="21">
        <v>46001.669039351851</v>
      </c>
      <c r="G195" t="s">
        <v>16755</v>
      </c>
      <c r="H195">
        <v>42891263</v>
      </c>
      <c r="I195" t="s">
        <v>16675</v>
      </c>
      <c r="J195" s="23" t="s">
        <v>31</v>
      </c>
      <c r="K195" s="23" t="s">
        <v>16676</v>
      </c>
      <c r="L195" t="s">
        <v>16756</v>
      </c>
      <c r="M195" t="s">
        <v>25</v>
      </c>
      <c r="N195" t="s">
        <v>16757</v>
      </c>
      <c r="O195" t="s">
        <v>26</v>
      </c>
      <c r="P195" t="s">
        <v>37</v>
      </c>
      <c r="Q195" t="s">
        <v>28</v>
      </c>
      <c r="R195" t="s">
        <v>253</v>
      </c>
      <c r="S195" t="s">
        <v>260</v>
      </c>
      <c r="T195">
        <v>7</v>
      </c>
      <c r="U195" t="s">
        <v>16758</v>
      </c>
      <c r="V195" t="s">
        <v>17687</v>
      </c>
      <c r="W195" t="s">
        <v>14461</v>
      </c>
      <c r="X195" t="s">
        <v>29</v>
      </c>
      <c r="Y195" t="s">
        <v>16760</v>
      </c>
      <c r="Z195" t="s">
        <v>94</v>
      </c>
      <c r="AA195" t="s">
        <v>104</v>
      </c>
      <c r="AB195" t="s">
        <v>16761</v>
      </c>
      <c r="AC195">
        <v>-75.584973759999997</v>
      </c>
      <c r="AD195">
        <v>6.2564275399999998</v>
      </c>
      <c r="AE195" t="s">
        <v>86</v>
      </c>
      <c r="AF195" t="s">
        <v>105</v>
      </c>
      <c r="AG195" t="s">
        <v>102</v>
      </c>
      <c r="AH195">
        <f>IFERROR(
    VLOOKUP(FENIX_ANS_TABLA[[#This Row],[ESTADO]],
        {"VENCIDO",1;"ALERTA_0 Días",2;"ALERTA",3;"A TIEMPO",4;"SIN FECHA",5},
    2,FALSE),
0)</f>
        <v>4</v>
      </c>
    </row>
    <row r="196" spans="1:34" x14ac:dyDescent="0.25">
      <c r="A196">
        <v>23611836</v>
      </c>
      <c r="B196" s="23" t="str">
        <f>IFERROR(VLOOKUP(FENIX_ANS_TABLA[[#This Row],[PEDIDO]],RESPONSABLE!A:B,2,0),"Pendiente por asignar responsable")</f>
        <v>Pendiente por asignar responsable</v>
      </c>
      <c r="C196" t="s">
        <v>36</v>
      </c>
      <c r="D196" t="s">
        <v>24</v>
      </c>
      <c r="E196" t="s">
        <v>36</v>
      </c>
      <c r="F196" s="21">
        <v>46001.672673611109</v>
      </c>
      <c r="G196" t="s">
        <v>16763</v>
      </c>
      <c r="H196">
        <v>42891263</v>
      </c>
      <c r="I196" t="s">
        <v>16675</v>
      </c>
      <c r="J196" s="23" t="s">
        <v>31</v>
      </c>
      <c r="K196" s="23" t="s">
        <v>16676</v>
      </c>
      <c r="L196" t="s">
        <v>16764</v>
      </c>
      <c r="M196" t="s">
        <v>25</v>
      </c>
      <c r="N196" t="s">
        <v>16765</v>
      </c>
      <c r="O196" t="s">
        <v>26</v>
      </c>
      <c r="P196" t="s">
        <v>37</v>
      </c>
      <c r="Q196" t="s">
        <v>28</v>
      </c>
      <c r="R196" t="s">
        <v>253</v>
      </c>
      <c r="S196" t="s">
        <v>260</v>
      </c>
      <c r="T196">
        <v>7</v>
      </c>
      <c r="U196" t="s">
        <v>16766</v>
      </c>
      <c r="V196" t="s">
        <v>15833</v>
      </c>
      <c r="W196" t="s">
        <v>15834</v>
      </c>
      <c r="X196" t="s">
        <v>29</v>
      </c>
      <c r="Y196" t="s">
        <v>16767</v>
      </c>
      <c r="Z196" t="s">
        <v>94</v>
      </c>
      <c r="AA196" t="s">
        <v>104</v>
      </c>
      <c r="AB196" t="s">
        <v>16761</v>
      </c>
      <c r="AC196">
        <v>-75.584878000000003</v>
      </c>
      <c r="AD196">
        <v>6.2565730000000004</v>
      </c>
      <c r="AE196" t="s">
        <v>86</v>
      </c>
      <c r="AF196" t="s">
        <v>105</v>
      </c>
      <c r="AG196" t="s">
        <v>102</v>
      </c>
      <c r="AH196">
        <f>IFERROR(
    VLOOKUP(FENIX_ANS_TABLA[[#This Row],[ESTADO]],
        {"VENCIDO",1;"ALERTA_0 Días",2;"ALERTA",3;"A TIEMPO",4;"SIN FECHA",5},
    2,FALSE),
0)</f>
        <v>4</v>
      </c>
    </row>
    <row r="197" spans="1:34" x14ac:dyDescent="0.25">
      <c r="A197">
        <v>23611949</v>
      </c>
      <c r="B197" s="23" t="str">
        <f>IFERROR(VLOOKUP(FENIX_ANS_TABLA[[#This Row],[PEDIDO]],RESPONSABLE!A:B,2,0),"Pendiente por asignar responsable")</f>
        <v>Pendiente por asignar responsable</v>
      </c>
      <c r="C197" t="s">
        <v>54</v>
      </c>
      <c r="D197" t="s">
        <v>24</v>
      </c>
      <c r="E197" t="s">
        <v>54</v>
      </c>
      <c r="F197" s="21">
        <v>46084.671585648153</v>
      </c>
      <c r="G197" t="s">
        <v>17689</v>
      </c>
      <c r="H197">
        <v>15525552</v>
      </c>
      <c r="I197" t="s">
        <v>17690</v>
      </c>
      <c r="J197" s="23" t="s">
        <v>17691</v>
      </c>
      <c r="K197" s="23" t="s">
        <v>17692</v>
      </c>
      <c r="L197" t="s">
        <v>17693</v>
      </c>
      <c r="M197" t="s">
        <v>131</v>
      </c>
      <c r="N197" t="s">
        <v>17694</v>
      </c>
      <c r="O197" t="s">
        <v>132</v>
      </c>
      <c r="P197" t="s">
        <v>55</v>
      </c>
      <c r="Q197" t="s">
        <v>31</v>
      </c>
      <c r="R197" t="s">
        <v>252</v>
      </c>
      <c r="S197" t="s">
        <v>259</v>
      </c>
      <c r="T197">
        <v>4</v>
      </c>
      <c r="U197" t="s">
        <v>17695</v>
      </c>
      <c r="V197" t="s">
        <v>17696</v>
      </c>
      <c r="W197" t="s">
        <v>10716</v>
      </c>
      <c r="X197" t="s">
        <v>29</v>
      </c>
      <c r="Y197" t="s">
        <v>30</v>
      </c>
      <c r="Z197" t="s">
        <v>30</v>
      </c>
      <c r="AA197" t="s">
        <v>30</v>
      </c>
      <c r="AB197" t="s">
        <v>30</v>
      </c>
      <c r="AC197">
        <v>-75.848759169999994</v>
      </c>
      <c r="AD197">
        <v>5.6330939999999998</v>
      </c>
      <c r="AE197" t="s">
        <v>86</v>
      </c>
      <c r="AF197" t="s">
        <v>109</v>
      </c>
      <c r="AG197" t="s">
        <v>103</v>
      </c>
      <c r="AH197">
        <f>IFERROR(
    VLOOKUP(FENIX_ANS_TABLA[[#This Row],[ESTADO]],
        {"VENCIDO",1;"ALERTA_0 Días",2;"ALERTA",3;"A TIEMPO",4;"SIN FECHA",5},
    2,FALSE),
0)</f>
        <v>4</v>
      </c>
    </row>
    <row r="198" spans="1:34" x14ac:dyDescent="0.25">
      <c r="A198">
        <v>23612793</v>
      </c>
      <c r="B198" s="23" t="str">
        <f>IFERROR(VLOOKUP(FENIX_ANS_TABLA[[#This Row],[PEDIDO]],RESPONSABLE!A:B,2,0),"Pendiente por asignar responsable")</f>
        <v>Pendiente por asignar responsable</v>
      </c>
      <c r="C198" t="s">
        <v>36</v>
      </c>
      <c r="D198" t="s">
        <v>24</v>
      </c>
      <c r="E198" t="s">
        <v>36</v>
      </c>
      <c r="F198" s="21">
        <v>46002.62128472222</v>
      </c>
      <c r="G198" t="s">
        <v>10379</v>
      </c>
      <c r="H198">
        <v>22099526</v>
      </c>
      <c r="I198" t="s">
        <v>10380</v>
      </c>
      <c r="J198" s="23" t="s">
        <v>31</v>
      </c>
      <c r="K198" s="23" t="s">
        <v>10381</v>
      </c>
      <c r="L198" t="s">
        <v>10382</v>
      </c>
      <c r="M198" t="s">
        <v>156</v>
      </c>
      <c r="N198" t="s">
        <v>10383</v>
      </c>
      <c r="O198" t="s">
        <v>157</v>
      </c>
      <c r="P198" t="s">
        <v>37</v>
      </c>
      <c r="Q198" t="s">
        <v>158</v>
      </c>
      <c r="R198" t="s">
        <v>252</v>
      </c>
      <c r="S198" t="s">
        <v>260</v>
      </c>
      <c r="T198">
        <v>10</v>
      </c>
      <c r="U198" t="s">
        <v>10384</v>
      </c>
      <c r="V198" t="s">
        <v>17697</v>
      </c>
      <c r="W198" t="s">
        <v>11545</v>
      </c>
      <c r="X198" t="s">
        <v>29</v>
      </c>
      <c r="Y198" t="s">
        <v>30</v>
      </c>
      <c r="Z198" t="s">
        <v>30</v>
      </c>
      <c r="AA198" t="s">
        <v>30</v>
      </c>
      <c r="AB198" t="s">
        <v>30</v>
      </c>
      <c r="AC198">
        <v>-75.286203330000006</v>
      </c>
      <c r="AD198">
        <v>6.2784821700000002</v>
      </c>
      <c r="AE198" t="s">
        <v>86</v>
      </c>
      <c r="AF198" t="s">
        <v>159</v>
      </c>
      <c r="AG198" t="s">
        <v>102</v>
      </c>
      <c r="AH198">
        <f>IFERROR(
    VLOOKUP(FENIX_ANS_TABLA[[#This Row],[ESTADO]],
        {"VENCIDO",1;"ALERTA_0 Días",2;"ALERTA",3;"A TIEMPO",4;"SIN FECHA",5},
    2,FALSE),
0)</f>
        <v>4</v>
      </c>
    </row>
    <row r="199" spans="1:34" x14ac:dyDescent="0.25">
      <c r="A199">
        <v>23612931</v>
      </c>
      <c r="B199" s="23" t="str">
        <f>IFERROR(VLOOKUP(FENIX_ANS_TABLA[[#This Row],[PEDIDO]],RESPONSABLE!A:B,2,0),"Pendiente por asignar responsable")</f>
        <v>Pendiente por asignar responsable</v>
      </c>
      <c r="C199" t="s">
        <v>23</v>
      </c>
      <c r="D199" t="s">
        <v>24</v>
      </c>
      <c r="E199" t="s">
        <v>23</v>
      </c>
      <c r="F199" s="21">
        <v>46002.645486111112</v>
      </c>
      <c r="G199" t="s">
        <v>7974</v>
      </c>
      <c r="H199">
        <v>70729652</v>
      </c>
      <c r="I199" t="s">
        <v>7975</v>
      </c>
      <c r="J199" s="23" t="s">
        <v>31</v>
      </c>
      <c r="K199" s="23" t="s">
        <v>7976</v>
      </c>
      <c r="L199" t="s">
        <v>7977</v>
      </c>
      <c r="M199" t="s">
        <v>165</v>
      </c>
      <c r="N199" t="s">
        <v>7978</v>
      </c>
      <c r="O199" t="s">
        <v>166</v>
      </c>
      <c r="P199" t="s">
        <v>27</v>
      </c>
      <c r="Q199" t="s">
        <v>158</v>
      </c>
      <c r="R199" t="s">
        <v>252</v>
      </c>
      <c r="S199" t="s">
        <v>260</v>
      </c>
      <c r="T199">
        <v>10</v>
      </c>
      <c r="U199" t="s">
        <v>7979</v>
      </c>
      <c r="V199" t="s">
        <v>17698</v>
      </c>
      <c r="W199" t="s">
        <v>10574</v>
      </c>
      <c r="X199" t="s">
        <v>29</v>
      </c>
      <c r="Y199" t="s">
        <v>30</v>
      </c>
      <c r="Z199" t="s">
        <v>30</v>
      </c>
      <c r="AA199" t="s">
        <v>30</v>
      </c>
      <c r="AB199" t="s">
        <v>30</v>
      </c>
      <c r="AC199">
        <v>-75.404548039999995</v>
      </c>
      <c r="AD199">
        <v>6.2406692399999999</v>
      </c>
      <c r="AE199" t="s">
        <v>86</v>
      </c>
      <c r="AF199" t="s">
        <v>159</v>
      </c>
      <c r="AG199" t="s">
        <v>102</v>
      </c>
      <c r="AH199">
        <f>IFERROR(
    VLOOKUP(FENIX_ANS_TABLA[[#This Row],[ESTADO]],
        {"VENCIDO",1;"ALERTA_0 Días",2;"ALERTA",3;"A TIEMPO",4;"SIN FECHA",5},
    2,FALSE),
0)</f>
        <v>4</v>
      </c>
    </row>
    <row r="200" spans="1:34" x14ac:dyDescent="0.25">
      <c r="A200">
        <v>23613085</v>
      </c>
      <c r="B200" s="23" t="str">
        <f>IFERROR(VLOOKUP(FENIX_ANS_TABLA[[#This Row],[PEDIDO]],RESPONSABLE!A:B,2,0),"Pendiente por asignar responsable")</f>
        <v>Pendiente por asignar responsable</v>
      </c>
      <c r="C200" t="s">
        <v>23</v>
      </c>
      <c r="D200" t="s">
        <v>24</v>
      </c>
      <c r="E200" t="s">
        <v>23</v>
      </c>
      <c r="F200" s="21">
        <v>46002.697083333333</v>
      </c>
      <c r="G200" t="s">
        <v>10387</v>
      </c>
      <c r="H200">
        <v>900082107</v>
      </c>
      <c r="I200" t="s">
        <v>10388</v>
      </c>
      <c r="J200" s="23" t="s">
        <v>10389</v>
      </c>
      <c r="K200" s="23" t="s">
        <v>10390</v>
      </c>
      <c r="L200" t="s">
        <v>10391</v>
      </c>
      <c r="M200" t="s">
        <v>180</v>
      </c>
      <c r="N200" t="s">
        <v>10392</v>
      </c>
      <c r="O200" t="s">
        <v>181</v>
      </c>
      <c r="P200" t="s">
        <v>27</v>
      </c>
      <c r="Q200" t="s">
        <v>158</v>
      </c>
      <c r="R200" t="s">
        <v>253</v>
      </c>
      <c r="S200" t="s">
        <v>260</v>
      </c>
      <c r="T200">
        <v>7</v>
      </c>
      <c r="U200" t="s">
        <v>10393</v>
      </c>
      <c r="V200" t="s">
        <v>14268</v>
      </c>
      <c r="W200" t="s">
        <v>17699</v>
      </c>
      <c r="X200" t="s">
        <v>29</v>
      </c>
      <c r="Y200" t="s">
        <v>30</v>
      </c>
      <c r="Z200" t="s">
        <v>30</v>
      </c>
      <c r="AA200" t="s">
        <v>30</v>
      </c>
      <c r="AB200" t="s">
        <v>30</v>
      </c>
      <c r="AC200">
        <v>-75.433322000000004</v>
      </c>
      <c r="AD200">
        <v>6.0400790000000004</v>
      </c>
      <c r="AE200" t="s">
        <v>86</v>
      </c>
      <c r="AF200" t="s">
        <v>159</v>
      </c>
      <c r="AG200" t="s">
        <v>102</v>
      </c>
      <c r="AH200">
        <f>IFERROR(
    VLOOKUP(FENIX_ANS_TABLA[[#This Row],[ESTADO]],
        {"VENCIDO",1;"ALERTA_0 Días",2;"ALERTA",3;"A TIEMPO",4;"SIN FECHA",5},
    2,FALSE),
0)</f>
        <v>4</v>
      </c>
    </row>
    <row r="201" spans="1:34" x14ac:dyDescent="0.25">
      <c r="A201">
        <v>23614885</v>
      </c>
      <c r="B201" s="23" t="str">
        <f>IFERROR(VLOOKUP(FENIX_ANS_TABLA[[#This Row],[PEDIDO]],RESPONSABLE!A:B,2,0),"Pendiente por asignar responsable")</f>
        <v>Pendiente por asignar responsable</v>
      </c>
      <c r="C201" t="s">
        <v>23</v>
      </c>
      <c r="D201" t="s">
        <v>24</v>
      </c>
      <c r="E201" t="s">
        <v>23</v>
      </c>
      <c r="F201" s="21">
        <v>46006.388692129629</v>
      </c>
      <c r="G201" t="s">
        <v>10395</v>
      </c>
      <c r="H201">
        <v>8101785</v>
      </c>
      <c r="I201" t="s">
        <v>10396</v>
      </c>
      <c r="J201" s="23" t="s">
        <v>31</v>
      </c>
      <c r="K201" s="23" t="s">
        <v>10397</v>
      </c>
      <c r="L201" t="s">
        <v>10398</v>
      </c>
      <c r="M201" t="s">
        <v>190</v>
      </c>
      <c r="N201" t="s">
        <v>10399</v>
      </c>
      <c r="O201" t="s">
        <v>191</v>
      </c>
      <c r="P201" t="s">
        <v>27</v>
      </c>
      <c r="Q201" t="s">
        <v>158</v>
      </c>
      <c r="R201" t="s">
        <v>252</v>
      </c>
      <c r="S201" t="s">
        <v>260</v>
      </c>
      <c r="T201">
        <v>10</v>
      </c>
      <c r="U201" t="s">
        <v>10400</v>
      </c>
      <c r="V201" t="s">
        <v>17700</v>
      </c>
      <c r="W201" t="s">
        <v>17701</v>
      </c>
      <c r="X201" t="s">
        <v>29</v>
      </c>
      <c r="Y201" t="s">
        <v>30</v>
      </c>
      <c r="Z201" t="s">
        <v>30</v>
      </c>
      <c r="AA201" t="s">
        <v>30</v>
      </c>
      <c r="AB201" t="s">
        <v>30</v>
      </c>
      <c r="AC201">
        <v>-75.379060010000003</v>
      </c>
      <c r="AD201">
        <v>6.0790749999999996</v>
      </c>
      <c r="AE201" t="s">
        <v>86</v>
      </c>
      <c r="AF201" t="s">
        <v>159</v>
      </c>
      <c r="AG201" t="s">
        <v>102</v>
      </c>
      <c r="AH201">
        <f>IFERROR(
    VLOOKUP(FENIX_ANS_TABLA[[#This Row],[ESTADO]],
        {"VENCIDO",1;"ALERTA_0 Días",2;"ALERTA",3;"A TIEMPO",4;"SIN FECHA",5},
    2,FALSE),
0)</f>
        <v>4</v>
      </c>
    </row>
    <row r="202" spans="1:34" x14ac:dyDescent="0.25">
      <c r="A202">
        <v>23614906</v>
      </c>
      <c r="B202" s="23" t="str">
        <f>IFERROR(VLOOKUP(FENIX_ANS_TABLA[[#This Row],[PEDIDO]],RESPONSABLE!A:B,2,0),"Pendiente por asignar responsable")</f>
        <v>Pendiente por asignar responsable</v>
      </c>
      <c r="C202" t="s">
        <v>23</v>
      </c>
      <c r="D202" t="s">
        <v>24</v>
      </c>
      <c r="E202" t="s">
        <v>23</v>
      </c>
      <c r="F202" s="21">
        <v>46006.397534722222</v>
      </c>
      <c r="G202" t="s">
        <v>11822</v>
      </c>
      <c r="H202">
        <v>32462738</v>
      </c>
      <c r="I202" t="s">
        <v>11823</v>
      </c>
      <c r="J202" s="23" t="s">
        <v>11824</v>
      </c>
      <c r="K202" s="23" t="s">
        <v>11825</v>
      </c>
      <c r="L202" t="s">
        <v>11826</v>
      </c>
      <c r="M202" t="s">
        <v>25</v>
      </c>
      <c r="N202" t="s">
        <v>11827</v>
      </c>
      <c r="O202" t="s">
        <v>26</v>
      </c>
      <c r="P202" t="s">
        <v>27</v>
      </c>
      <c r="Q202" t="s">
        <v>32</v>
      </c>
      <c r="R202" t="s">
        <v>253</v>
      </c>
      <c r="S202" t="s">
        <v>260</v>
      </c>
      <c r="T202">
        <v>7</v>
      </c>
      <c r="U202" t="s">
        <v>11828</v>
      </c>
      <c r="V202" t="s">
        <v>14637</v>
      </c>
      <c r="W202" t="s">
        <v>14378</v>
      </c>
      <c r="X202" t="s">
        <v>29</v>
      </c>
      <c r="Y202" t="s">
        <v>11829</v>
      </c>
      <c r="Z202" t="s">
        <v>94</v>
      </c>
      <c r="AA202" t="s">
        <v>104</v>
      </c>
      <c r="AB202" t="s">
        <v>11830</v>
      </c>
      <c r="AC202">
        <v>-75.60821756</v>
      </c>
      <c r="AD202">
        <v>6.2567338599999998</v>
      </c>
      <c r="AE202" t="s">
        <v>86</v>
      </c>
      <c r="AF202" t="s">
        <v>105</v>
      </c>
      <c r="AG202" t="s">
        <v>102</v>
      </c>
      <c r="AH202">
        <f>IFERROR(
    VLOOKUP(FENIX_ANS_TABLA[[#This Row],[ESTADO]],
        {"VENCIDO",1;"ALERTA_0 Días",2;"ALERTA",3;"A TIEMPO",4;"SIN FECHA",5},
    2,FALSE),
0)</f>
        <v>4</v>
      </c>
    </row>
    <row r="203" spans="1:34" x14ac:dyDescent="0.25">
      <c r="A203">
        <v>23615488</v>
      </c>
      <c r="B203" s="23" t="str">
        <f>IFERROR(VLOOKUP(FENIX_ANS_TABLA[[#This Row],[PEDIDO]],RESPONSABLE!A:B,2,0),"Pendiente por asignar responsable")</f>
        <v>Pendiente por asignar responsable</v>
      </c>
      <c r="C203" t="s">
        <v>44</v>
      </c>
      <c r="D203" t="s">
        <v>24</v>
      </c>
      <c r="E203" t="s">
        <v>44</v>
      </c>
      <c r="F203" s="21">
        <v>46071.436921296299</v>
      </c>
      <c r="G203" t="s">
        <v>1108</v>
      </c>
      <c r="H203">
        <v>1005438931</v>
      </c>
      <c r="I203" t="s">
        <v>417</v>
      </c>
      <c r="J203" s="23" t="s">
        <v>31</v>
      </c>
      <c r="K203" s="23" t="s">
        <v>418</v>
      </c>
      <c r="L203" t="s">
        <v>419</v>
      </c>
      <c r="M203" t="s">
        <v>234</v>
      </c>
      <c r="N203" t="s">
        <v>420</v>
      </c>
      <c r="O203" t="s">
        <v>235</v>
      </c>
      <c r="P203" t="s">
        <v>45</v>
      </c>
      <c r="Q203" t="s">
        <v>214</v>
      </c>
      <c r="R203" t="s">
        <v>253</v>
      </c>
      <c r="S203" t="s">
        <v>260</v>
      </c>
      <c r="T203">
        <v>11</v>
      </c>
      <c r="U203" t="s">
        <v>1109</v>
      </c>
      <c r="V203" t="s">
        <v>17702</v>
      </c>
      <c r="W203" t="s">
        <v>10625</v>
      </c>
      <c r="X203" t="s">
        <v>43</v>
      </c>
      <c r="Y203" t="s">
        <v>30</v>
      </c>
      <c r="Z203" t="s">
        <v>30</v>
      </c>
      <c r="AA203" t="s">
        <v>30</v>
      </c>
      <c r="AB203" t="s">
        <v>30</v>
      </c>
      <c r="AC203">
        <v>-74.718316669999993</v>
      </c>
      <c r="AD203">
        <v>7.0762435000000004</v>
      </c>
      <c r="AE203" t="s">
        <v>86</v>
      </c>
      <c r="AF203" t="s">
        <v>215</v>
      </c>
      <c r="AG203" t="s">
        <v>102</v>
      </c>
      <c r="AH203">
        <f>IFERROR(
    VLOOKUP(FENIX_ANS_TABLA[[#This Row],[ESTADO]],
        {"VENCIDO",1;"ALERTA_0 Días",2;"ALERTA",3;"A TIEMPO",4;"SIN FECHA",5},
    2,FALSE),
0)</f>
        <v>3</v>
      </c>
    </row>
    <row r="204" spans="1:34" x14ac:dyDescent="0.25">
      <c r="A204">
        <v>23615653</v>
      </c>
      <c r="B204" s="23" t="str">
        <f>IFERROR(VLOOKUP(FENIX_ANS_TABLA[[#This Row],[PEDIDO]],RESPONSABLE!A:B,2,0),"Pendiente por asignar responsable")</f>
        <v>Pendiente por asignar responsable</v>
      </c>
      <c r="C204" t="s">
        <v>36</v>
      </c>
      <c r="D204" t="s">
        <v>24</v>
      </c>
      <c r="E204" t="s">
        <v>36</v>
      </c>
      <c r="F204" s="21">
        <v>46006.655810185177</v>
      </c>
      <c r="G204" t="s">
        <v>2235</v>
      </c>
      <c r="H204">
        <v>15444109</v>
      </c>
      <c r="I204" t="s">
        <v>2236</v>
      </c>
      <c r="J204" s="23" t="s">
        <v>31</v>
      </c>
      <c r="K204" s="23" t="s">
        <v>2237</v>
      </c>
      <c r="L204" t="s">
        <v>2238</v>
      </c>
      <c r="M204" t="s">
        <v>167</v>
      </c>
      <c r="N204" t="s">
        <v>2239</v>
      </c>
      <c r="O204" t="s">
        <v>168</v>
      </c>
      <c r="P204" t="s">
        <v>37</v>
      </c>
      <c r="Q204" t="s">
        <v>158</v>
      </c>
      <c r="R204" t="s">
        <v>252</v>
      </c>
      <c r="S204" t="s">
        <v>260</v>
      </c>
      <c r="T204">
        <v>10</v>
      </c>
      <c r="U204" t="s">
        <v>2240</v>
      </c>
      <c r="V204" t="s">
        <v>17703</v>
      </c>
      <c r="W204" t="s">
        <v>17704</v>
      </c>
      <c r="X204" t="s">
        <v>43</v>
      </c>
      <c r="Y204" t="s">
        <v>30</v>
      </c>
      <c r="Z204" t="s">
        <v>30</v>
      </c>
      <c r="AA204" t="s">
        <v>30</v>
      </c>
      <c r="AB204" t="s">
        <v>30</v>
      </c>
      <c r="AC204">
        <v>-75.486964999999998</v>
      </c>
      <c r="AD204">
        <v>5.9707169999999996</v>
      </c>
      <c r="AE204" t="s">
        <v>86</v>
      </c>
      <c r="AF204" t="s">
        <v>159</v>
      </c>
      <c r="AG204" t="s">
        <v>102</v>
      </c>
      <c r="AH204">
        <f>IFERROR(
    VLOOKUP(FENIX_ANS_TABLA[[#This Row],[ESTADO]],
        {"VENCIDO",1;"ALERTA_0 Días",2;"ALERTA",3;"A TIEMPO",4;"SIN FECHA",5},
    2,FALSE),
0)</f>
        <v>3</v>
      </c>
    </row>
    <row r="205" spans="1:34" x14ac:dyDescent="0.25">
      <c r="A205">
        <v>23616451</v>
      </c>
      <c r="B205" s="23" t="str">
        <f>IFERROR(VLOOKUP(FENIX_ANS_TABLA[[#This Row],[PEDIDO]],RESPONSABLE!A:B,2,0),"Pendiente por asignar responsable")</f>
        <v>Pendiente por asignar responsable</v>
      </c>
      <c r="C205" t="s">
        <v>23</v>
      </c>
      <c r="D205" t="s">
        <v>24</v>
      </c>
      <c r="E205" t="s">
        <v>33</v>
      </c>
      <c r="F205" s="21">
        <v>46007.491724537038</v>
      </c>
      <c r="G205" t="s">
        <v>13384</v>
      </c>
      <c r="H205">
        <v>70518121</v>
      </c>
      <c r="I205" t="s">
        <v>13385</v>
      </c>
      <c r="J205" s="23" t="s">
        <v>13386</v>
      </c>
      <c r="K205" s="23" t="s">
        <v>13387</v>
      </c>
      <c r="L205" t="s">
        <v>13388</v>
      </c>
      <c r="M205" t="s">
        <v>38</v>
      </c>
      <c r="N205" t="s">
        <v>13389</v>
      </c>
      <c r="O205" t="s">
        <v>39</v>
      </c>
      <c r="P205" t="s">
        <v>34</v>
      </c>
      <c r="Q205" t="s">
        <v>35</v>
      </c>
      <c r="R205" t="s">
        <v>253</v>
      </c>
      <c r="S205" t="s">
        <v>260</v>
      </c>
      <c r="T205">
        <v>5</v>
      </c>
      <c r="U205" t="s">
        <v>13390</v>
      </c>
      <c r="V205" t="s">
        <v>14682</v>
      </c>
      <c r="W205" t="s">
        <v>17705</v>
      </c>
      <c r="X205" t="s">
        <v>29</v>
      </c>
      <c r="Y205" t="s">
        <v>15492</v>
      </c>
      <c r="Z205" t="s">
        <v>13354</v>
      </c>
      <c r="AA205" t="s">
        <v>95</v>
      </c>
      <c r="AB205" t="s">
        <v>15493</v>
      </c>
      <c r="AC205">
        <v>-75.604190889999998</v>
      </c>
      <c r="AD205">
        <v>6.1922577299999997</v>
      </c>
      <c r="AE205" t="s">
        <v>86</v>
      </c>
      <c r="AF205" t="s">
        <v>105</v>
      </c>
      <c r="AG205" t="s">
        <v>102</v>
      </c>
      <c r="AH205">
        <f>IFERROR(
    VLOOKUP(FENIX_ANS_TABLA[[#This Row],[ESTADO]],
        {"VENCIDO",1;"ALERTA_0 Días",2;"ALERTA",3;"A TIEMPO",4;"SIN FECHA",5},
    2,FALSE),
0)</f>
        <v>4</v>
      </c>
    </row>
    <row r="206" spans="1:34" x14ac:dyDescent="0.25">
      <c r="A206">
        <v>23616574</v>
      </c>
      <c r="B206" s="23" t="str">
        <f>IFERROR(VLOOKUP(FENIX_ANS_TABLA[[#This Row],[PEDIDO]],RESPONSABLE!A:B,2,0),"Pendiente por asignar responsable")</f>
        <v>Pendiente por asignar responsable</v>
      </c>
      <c r="C206" t="s">
        <v>23</v>
      </c>
      <c r="D206" t="s">
        <v>24</v>
      </c>
      <c r="E206" t="s">
        <v>33</v>
      </c>
      <c r="F206" s="21">
        <v>46007.567615740743</v>
      </c>
      <c r="G206" t="s">
        <v>13392</v>
      </c>
      <c r="H206">
        <v>70518121</v>
      </c>
      <c r="I206" t="s">
        <v>13385</v>
      </c>
      <c r="J206" s="23" t="s">
        <v>13386</v>
      </c>
      <c r="K206" s="23" t="s">
        <v>13387</v>
      </c>
      <c r="L206" t="s">
        <v>13393</v>
      </c>
      <c r="M206" t="s">
        <v>38</v>
      </c>
      <c r="N206" t="s">
        <v>13394</v>
      </c>
      <c r="O206" t="s">
        <v>39</v>
      </c>
      <c r="P206" t="s">
        <v>34</v>
      </c>
      <c r="Q206" t="s">
        <v>35</v>
      </c>
      <c r="R206" t="s">
        <v>253</v>
      </c>
      <c r="S206" t="s">
        <v>260</v>
      </c>
      <c r="T206">
        <v>5</v>
      </c>
      <c r="U206" t="s">
        <v>13395</v>
      </c>
      <c r="V206" t="s">
        <v>17706</v>
      </c>
      <c r="W206" t="s">
        <v>14620</v>
      </c>
      <c r="X206" t="s">
        <v>29</v>
      </c>
      <c r="Y206" t="s">
        <v>15494</v>
      </c>
      <c r="Z206" t="s">
        <v>13354</v>
      </c>
      <c r="AA206" t="s">
        <v>95</v>
      </c>
      <c r="AB206" t="s">
        <v>15495</v>
      </c>
      <c r="AC206">
        <v>-75.604190889999998</v>
      </c>
      <c r="AD206">
        <v>6.1922577299999997</v>
      </c>
      <c r="AE206" t="s">
        <v>86</v>
      </c>
      <c r="AF206" t="s">
        <v>105</v>
      </c>
      <c r="AG206" t="s">
        <v>102</v>
      </c>
      <c r="AH206">
        <f>IFERROR(
    VLOOKUP(FENIX_ANS_TABLA[[#This Row],[ESTADO]],
        {"VENCIDO",1;"ALERTA_0 Días",2;"ALERTA",3;"A TIEMPO",4;"SIN FECHA",5},
    2,FALSE),
0)</f>
        <v>4</v>
      </c>
    </row>
    <row r="207" spans="1:34" x14ac:dyDescent="0.25">
      <c r="A207">
        <v>23616629</v>
      </c>
      <c r="B207" s="23" t="str">
        <f>IFERROR(VLOOKUP(FENIX_ANS_TABLA[[#This Row],[PEDIDO]],RESPONSABLE!A:B,2,0),"Pendiente por asignar responsable")</f>
        <v>Pendiente por asignar responsable</v>
      </c>
      <c r="C207" t="s">
        <v>58</v>
      </c>
      <c r="D207" t="s">
        <v>24</v>
      </c>
      <c r="E207" t="s">
        <v>59</v>
      </c>
      <c r="F207" s="21">
        <v>46007.596168981479</v>
      </c>
      <c r="G207" t="s">
        <v>6946</v>
      </c>
      <c r="H207">
        <v>1020446713</v>
      </c>
      <c r="I207" t="s">
        <v>3825</v>
      </c>
      <c r="J207" s="23" t="s">
        <v>31</v>
      </c>
      <c r="K207" s="23" t="s">
        <v>3826</v>
      </c>
      <c r="L207" t="s">
        <v>3827</v>
      </c>
      <c r="M207" t="s">
        <v>119</v>
      </c>
      <c r="N207" t="s">
        <v>3828</v>
      </c>
      <c r="O207" t="s">
        <v>120</v>
      </c>
      <c r="P207" t="s">
        <v>60</v>
      </c>
      <c r="Q207" t="s">
        <v>125</v>
      </c>
      <c r="R207" t="s">
        <v>252</v>
      </c>
      <c r="S207" t="s">
        <v>260</v>
      </c>
      <c r="T207">
        <v>14</v>
      </c>
      <c r="U207" t="s">
        <v>6947</v>
      </c>
      <c r="V207" t="s">
        <v>14545</v>
      </c>
      <c r="W207" t="s">
        <v>17707</v>
      </c>
      <c r="X207" t="s">
        <v>29</v>
      </c>
      <c r="Y207" t="s">
        <v>30</v>
      </c>
      <c r="Z207" t="s">
        <v>30</v>
      </c>
      <c r="AA207" t="s">
        <v>30</v>
      </c>
      <c r="AB207" t="s">
        <v>30</v>
      </c>
      <c r="AC207">
        <v>-75.689269629999998</v>
      </c>
      <c r="AD207">
        <v>6.0413568</v>
      </c>
      <c r="AE207" t="s">
        <v>86</v>
      </c>
      <c r="AF207" t="s">
        <v>109</v>
      </c>
      <c r="AG207" t="s">
        <v>102</v>
      </c>
      <c r="AH207">
        <f>IFERROR(
    VLOOKUP(FENIX_ANS_TABLA[[#This Row],[ESTADO]],
        {"VENCIDO",1;"ALERTA_0 Días",2;"ALERTA",3;"A TIEMPO",4;"SIN FECHA",5},
    2,FALSE),
0)</f>
        <v>4</v>
      </c>
    </row>
    <row r="208" spans="1:34" x14ac:dyDescent="0.25">
      <c r="A208">
        <v>23616658</v>
      </c>
      <c r="B208" s="23" t="str">
        <f>IFERROR(VLOOKUP(FENIX_ANS_TABLA[[#This Row],[PEDIDO]],RESPONSABLE!A:B,2,0),"Pendiente por asignar responsable")</f>
        <v>Pendiente por asignar responsable</v>
      </c>
      <c r="C208" t="s">
        <v>23</v>
      </c>
      <c r="D208" t="s">
        <v>24</v>
      </c>
      <c r="E208" t="s">
        <v>33</v>
      </c>
      <c r="F208" s="21">
        <v>46007.614872685182</v>
      </c>
      <c r="G208" t="s">
        <v>13397</v>
      </c>
      <c r="H208">
        <v>70518121</v>
      </c>
      <c r="I208" t="s">
        <v>13385</v>
      </c>
      <c r="J208" s="23" t="s">
        <v>13386</v>
      </c>
      <c r="K208" s="23" t="s">
        <v>13387</v>
      </c>
      <c r="L208" t="s">
        <v>13398</v>
      </c>
      <c r="M208" t="s">
        <v>38</v>
      </c>
      <c r="N208" t="s">
        <v>13399</v>
      </c>
      <c r="O208" t="s">
        <v>39</v>
      </c>
      <c r="P208" t="s">
        <v>34</v>
      </c>
      <c r="Q208" t="s">
        <v>35</v>
      </c>
      <c r="R208" t="s">
        <v>253</v>
      </c>
      <c r="S208" t="s">
        <v>260</v>
      </c>
      <c r="T208">
        <v>5</v>
      </c>
      <c r="U208" t="s">
        <v>13400</v>
      </c>
      <c r="V208" t="s">
        <v>10592</v>
      </c>
      <c r="W208" t="s">
        <v>14440</v>
      </c>
      <c r="X208" t="s">
        <v>29</v>
      </c>
      <c r="Y208" t="s">
        <v>15496</v>
      </c>
      <c r="Z208" t="s">
        <v>13354</v>
      </c>
      <c r="AA208" t="s">
        <v>95</v>
      </c>
      <c r="AB208" t="s">
        <v>15497</v>
      </c>
      <c r="AC208">
        <v>-75.604190889999998</v>
      </c>
      <c r="AD208">
        <v>6.1922577299999997</v>
      </c>
      <c r="AE208" t="s">
        <v>86</v>
      </c>
      <c r="AF208" t="s">
        <v>105</v>
      </c>
      <c r="AG208" t="s">
        <v>102</v>
      </c>
      <c r="AH208">
        <f>IFERROR(
    VLOOKUP(FENIX_ANS_TABLA[[#This Row],[ESTADO]],
        {"VENCIDO",1;"ALERTA_0 Días",2;"ALERTA",3;"A TIEMPO",4;"SIN FECHA",5},
    2,FALSE),
0)</f>
        <v>4</v>
      </c>
    </row>
    <row r="209" spans="1:34" x14ac:dyDescent="0.25">
      <c r="A209">
        <v>23617820</v>
      </c>
      <c r="B209" s="23" t="str">
        <f>IFERROR(VLOOKUP(FENIX_ANS_TABLA[[#This Row],[PEDIDO]],RESPONSABLE!A:B,2,0),"Pendiente por asignar responsable")</f>
        <v>Pendiente por asignar responsable</v>
      </c>
      <c r="C209" t="s">
        <v>23</v>
      </c>
      <c r="D209" t="s">
        <v>24</v>
      </c>
      <c r="E209" t="s">
        <v>23</v>
      </c>
      <c r="F209" s="21">
        <v>46008.617326388892</v>
      </c>
      <c r="G209" t="s">
        <v>5261</v>
      </c>
      <c r="H209">
        <v>43490009</v>
      </c>
      <c r="I209" t="s">
        <v>5262</v>
      </c>
      <c r="J209" s="23" t="s">
        <v>31</v>
      </c>
      <c r="K209" s="23" t="s">
        <v>5263</v>
      </c>
      <c r="L209" t="s">
        <v>5264</v>
      </c>
      <c r="M209" t="s">
        <v>126</v>
      </c>
      <c r="N209" t="s">
        <v>5265</v>
      </c>
      <c r="O209" t="s">
        <v>127</v>
      </c>
      <c r="P209" t="s">
        <v>27</v>
      </c>
      <c r="Q209" t="s">
        <v>108</v>
      </c>
      <c r="R209" t="s">
        <v>252</v>
      </c>
      <c r="S209" t="s">
        <v>260</v>
      </c>
      <c r="T209">
        <v>10</v>
      </c>
      <c r="U209" t="s">
        <v>5266</v>
      </c>
      <c r="V209" t="s">
        <v>4956</v>
      </c>
      <c r="W209" t="s">
        <v>17708</v>
      </c>
      <c r="X209" t="s">
        <v>29</v>
      </c>
      <c r="Y209" t="s">
        <v>30</v>
      </c>
      <c r="Z209" t="s">
        <v>30</v>
      </c>
      <c r="AA209" t="s">
        <v>30</v>
      </c>
      <c r="AB209" t="s">
        <v>30</v>
      </c>
      <c r="AC209">
        <v>-75.945696190000007</v>
      </c>
      <c r="AD209">
        <v>5.8719713599999999</v>
      </c>
      <c r="AE209" t="s">
        <v>86</v>
      </c>
      <c r="AF209" t="s">
        <v>109</v>
      </c>
      <c r="AG209" t="s">
        <v>102</v>
      </c>
      <c r="AH209">
        <f>IFERROR(
    VLOOKUP(FENIX_ANS_TABLA[[#This Row],[ESTADO]],
        {"VENCIDO",1;"ALERTA_0 Días",2;"ALERTA",3;"A TIEMPO",4;"SIN FECHA",5},
    2,FALSE),
0)</f>
        <v>4</v>
      </c>
    </row>
    <row r="210" spans="1:34" x14ac:dyDescent="0.25">
      <c r="A210">
        <v>23618648</v>
      </c>
      <c r="B210" s="23" t="str">
        <f>IFERROR(VLOOKUP(FENIX_ANS_TABLA[[#This Row],[PEDIDO]],RESPONSABLE!A:B,2,0),"Pendiente por asignar responsable")</f>
        <v>Pendiente por asignar responsable</v>
      </c>
      <c r="C210" t="s">
        <v>54</v>
      </c>
      <c r="D210" t="s">
        <v>24</v>
      </c>
      <c r="E210" t="s">
        <v>54</v>
      </c>
      <c r="F210" s="21">
        <v>46084.456087962957</v>
      </c>
      <c r="G210" t="s">
        <v>15499</v>
      </c>
      <c r="H210">
        <v>900446443</v>
      </c>
      <c r="I210" t="s">
        <v>15500</v>
      </c>
      <c r="J210" s="23" t="s">
        <v>15501</v>
      </c>
      <c r="K210" s="23" t="s">
        <v>15502</v>
      </c>
      <c r="L210" t="s">
        <v>15503</v>
      </c>
      <c r="M210" t="s">
        <v>167</v>
      </c>
      <c r="N210" t="s">
        <v>15504</v>
      </c>
      <c r="O210" t="s">
        <v>168</v>
      </c>
      <c r="P210" t="s">
        <v>55</v>
      </c>
      <c r="Q210" t="s">
        <v>189</v>
      </c>
      <c r="R210" t="s">
        <v>252</v>
      </c>
      <c r="S210" t="s">
        <v>260</v>
      </c>
      <c r="T210">
        <v>4</v>
      </c>
      <c r="U210" t="s">
        <v>15505</v>
      </c>
      <c r="V210" t="s">
        <v>17709</v>
      </c>
      <c r="W210" t="s">
        <v>10349</v>
      </c>
      <c r="X210" t="s">
        <v>29</v>
      </c>
      <c r="Y210" t="s">
        <v>30</v>
      </c>
      <c r="Z210" t="s">
        <v>30</v>
      </c>
      <c r="AA210" t="s">
        <v>30</v>
      </c>
      <c r="AB210" t="s">
        <v>30</v>
      </c>
      <c r="AC210">
        <v>-75.449584999999999</v>
      </c>
      <c r="AD210">
        <v>6.1162789999999996</v>
      </c>
      <c r="AE210" t="s">
        <v>86</v>
      </c>
      <c r="AF210" t="s">
        <v>159</v>
      </c>
      <c r="AG210" t="s">
        <v>103</v>
      </c>
      <c r="AH210">
        <f>IFERROR(
    VLOOKUP(FENIX_ANS_TABLA[[#This Row],[ESTADO]],
        {"VENCIDO",1;"ALERTA_0 Días",2;"ALERTA",3;"A TIEMPO",4;"SIN FECHA",5},
    2,FALSE),
0)</f>
        <v>4</v>
      </c>
    </row>
    <row r="211" spans="1:34" x14ac:dyDescent="0.25">
      <c r="A211">
        <v>23618707</v>
      </c>
      <c r="B211" s="23" t="str">
        <f>IFERROR(VLOOKUP(FENIX_ANS_TABLA[[#This Row],[PEDIDO]],RESPONSABLE!A:B,2,0),"Pendiente por asignar responsable")</f>
        <v>Pendiente por asignar responsable</v>
      </c>
      <c r="C211" t="s">
        <v>23</v>
      </c>
      <c r="D211" t="s">
        <v>24</v>
      </c>
      <c r="E211" t="s">
        <v>23</v>
      </c>
      <c r="F211" s="21">
        <v>46009.572835648149</v>
      </c>
      <c r="G211" t="s">
        <v>7430</v>
      </c>
      <c r="H211">
        <v>32109077</v>
      </c>
      <c r="I211" t="s">
        <v>7431</v>
      </c>
      <c r="J211" s="23" t="s">
        <v>31</v>
      </c>
      <c r="K211" s="23" t="s">
        <v>7432</v>
      </c>
      <c r="L211" t="s">
        <v>7433</v>
      </c>
      <c r="M211" t="s">
        <v>25</v>
      </c>
      <c r="N211" t="s">
        <v>7434</v>
      </c>
      <c r="O211" t="s">
        <v>26</v>
      </c>
      <c r="P211" t="s">
        <v>27</v>
      </c>
      <c r="Q211" t="s">
        <v>28</v>
      </c>
      <c r="R211" t="s">
        <v>253</v>
      </c>
      <c r="S211" t="s">
        <v>260</v>
      </c>
      <c r="T211">
        <v>7</v>
      </c>
      <c r="U211" t="s">
        <v>7435</v>
      </c>
      <c r="V211" t="s">
        <v>14120</v>
      </c>
      <c r="W211" t="s">
        <v>10653</v>
      </c>
      <c r="X211" t="s">
        <v>29</v>
      </c>
      <c r="Y211" t="s">
        <v>7436</v>
      </c>
      <c r="Z211" t="s">
        <v>94</v>
      </c>
      <c r="AA211" t="s">
        <v>3480</v>
      </c>
      <c r="AB211" t="s">
        <v>7437</v>
      </c>
      <c r="AC211">
        <v>-75.542984790000006</v>
      </c>
      <c r="AD211">
        <v>6.2316389799999996</v>
      </c>
      <c r="AE211" t="s">
        <v>86</v>
      </c>
      <c r="AF211" t="s">
        <v>105</v>
      </c>
      <c r="AG211" t="s">
        <v>102</v>
      </c>
      <c r="AH211">
        <f>IFERROR(
    VLOOKUP(FENIX_ANS_TABLA[[#This Row],[ESTADO]],
        {"VENCIDO",1;"ALERTA_0 Días",2;"ALERTA",3;"A TIEMPO",4;"SIN FECHA",5},
    2,FALSE),
0)</f>
        <v>4</v>
      </c>
    </row>
    <row r="212" spans="1:34" x14ac:dyDescent="0.25">
      <c r="A212">
        <v>23619315</v>
      </c>
      <c r="B212" s="23" t="str">
        <f>IFERROR(VLOOKUP(FENIX_ANS_TABLA[[#This Row],[PEDIDO]],RESPONSABLE!A:B,2,0),"Pendiente por asignar responsable")</f>
        <v>Pendiente por asignar responsable</v>
      </c>
      <c r="C212" t="s">
        <v>23</v>
      </c>
      <c r="D212" t="s">
        <v>24</v>
      </c>
      <c r="E212" t="s">
        <v>23</v>
      </c>
      <c r="F212" s="21">
        <v>46010.379212962973</v>
      </c>
      <c r="G212" t="s">
        <v>1237</v>
      </c>
      <c r="H212">
        <v>3536697</v>
      </c>
      <c r="I212" t="s">
        <v>1238</v>
      </c>
      <c r="J212" s="23" t="s">
        <v>31</v>
      </c>
      <c r="K212" s="23" t="s">
        <v>1239</v>
      </c>
      <c r="L212" t="s">
        <v>1240</v>
      </c>
      <c r="M212" t="s">
        <v>206</v>
      </c>
      <c r="N212" t="s">
        <v>1241</v>
      </c>
      <c r="O212" t="s">
        <v>207</v>
      </c>
      <c r="P212" t="s">
        <v>27</v>
      </c>
      <c r="Q212" t="s">
        <v>158</v>
      </c>
      <c r="R212" t="s">
        <v>252</v>
      </c>
      <c r="S212" t="s">
        <v>260</v>
      </c>
      <c r="T212">
        <v>10</v>
      </c>
      <c r="U212" t="s">
        <v>1242</v>
      </c>
      <c r="V212" t="s">
        <v>17710</v>
      </c>
      <c r="W212" t="s">
        <v>14881</v>
      </c>
      <c r="X212" t="s">
        <v>83</v>
      </c>
      <c r="Y212" t="s">
        <v>30</v>
      </c>
      <c r="Z212" t="s">
        <v>30</v>
      </c>
      <c r="AA212" t="s">
        <v>30</v>
      </c>
      <c r="AB212" t="s">
        <v>30</v>
      </c>
      <c r="AC212">
        <v>-75.191981330000004</v>
      </c>
      <c r="AD212">
        <v>5.6127803299999997</v>
      </c>
      <c r="AE212" t="s">
        <v>86</v>
      </c>
      <c r="AF212" t="s">
        <v>159</v>
      </c>
      <c r="AG212" t="s">
        <v>102</v>
      </c>
      <c r="AH212">
        <f>IFERROR(
    VLOOKUP(FENIX_ANS_TABLA[[#This Row],[ESTADO]],
        {"VENCIDO",1;"ALERTA_0 Días",2;"ALERTA",3;"A TIEMPO",4;"SIN FECHA",5},
    2,FALSE),
0)</f>
        <v>2</v>
      </c>
    </row>
    <row r="213" spans="1:34" x14ac:dyDescent="0.25">
      <c r="A213">
        <v>23619320</v>
      </c>
      <c r="B213" s="23" t="str">
        <f>IFERROR(VLOOKUP(FENIX_ANS_TABLA[[#This Row],[PEDIDO]],RESPONSABLE!A:B,2,0),"Pendiente por asignar responsable")</f>
        <v>Pendiente por asignar responsable</v>
      </c>
      <c r="C213" t="s">
        <v>23</v>
      </c>
      <c r="D213" t="s">
        <v>24</v>
      </c>
      <c r="E213" t="s">
        <v>33</v>
      </c>
      <c r="F213" s="21">
        <v>46010.383402777778</v>
      </c>
      <c r="G213" t="s">
        <v>13402</v>
      </c>
      <c r="H213">
        <v>1035860200</v>
      </c>
      <c r="I213" t="s">
        <v>13403</v>
      </c>
      <c r="J213" s="23" t="s">
        <v>13404</v>
      </c>
      <c r="K213" s="23" t="s">
        <v>13405</v>
      </c>
      <c r="L213" t="s">
        <v>13406</v>
      </c>
      <c r="M213" t="s">
        <v>25</v>
      </c>
      <c r="N213" t="s">
        <v>13407</v>
      </c>
      <c r="O213" t="s">
        <v>26</v>
      </c>
      <c r="P213" t="s">
        <v>34</v>
      </c>
      <c r="Q213" t="s">
        <v>35</v>
      </c>
      <c r="R213" t="s">
        <v>253</v>
      </c>
      <c r="S213" t="s">
        <v>260</v>
      </c>
      <c r="T213">
        <v>5</v>
      </c>
      <c r="U213" t="s">
        <v>13408</v>
      </c>
      <c r="V213" t="s">
        <v>17711</v>
      </c>
      <c r="W213" t="s">
        <v>14441</v>
      </c>
      <c r="X213" t="s">
        <v>29</v>
      </c>
      <c r="Y213" t="s">
        <v>30</v>
      </c>
      <c r="Z213" t="s">
        <v>30</v>
      </c>
      <c r="AA213" t="s">
        <v>30</v>
      </c>
      <c r="AB213" t="s">
        <v>30</v>
      </c>
      <c r="AC213">
        <v>-75.545828709999995</v>
      </c>
      <c r="AD213">
        <v>6.2466378599999999</v>
      </c>
      <c r="AE213" t="s">
        <v>86</v>
      </c>
      <c r="AF213" t="s">
        <v>105</v>
      </c>
      <c r="AG213" t="s">
        <v>102</v>
      </c>
      <c r="AH213">
        <f>IFERROR(
    VLOOKUP(FENIX_ANS_TABLA[[#This Row],[ESTADO]],
        {"VENCIDO",1;"ALERTA_0 Días",2;"ALERTA",3;"A TIEMPO",4;"SIN FECHA",5},
    2,FALSE),
0)</f>
        <v>4</v>
      </c>
    </row>
    <row r="214" spans="1:34" x14ac:dyDescent="0.25">
      <c r="A214">
        <v>23619412</v>
      </c>
      <c r="B214" s="23" t="str">
        <f>IFERROR(VLOOKUP(FENIX_ANS_TABLA[[#This Row],[PEDIDO]],RESPONSABLE!A:B,2,0),"Pendiente por asignar responsable")</f>
        <v>Pendiente por asignar responsable</v>
      </c>
      <c r="C214" t="s">
        <v>23</v>
      </c>
      <c r="D214" t="s">
        <v>24</v>
      </c>
      <c r="E214" t="s">
        <v>23</v>
      </c>
      <c r="F214" s="21">
        <v>46010.42627314815</v>
      </c>
      <c r="G214" t="s">
        <v>14123</v>
      </c>
      <c r="H214">
        <v>1036943512</v>
      </c>
      <c r="I214" t="s">
        <v>14124</v>
      </c>
      <c r="J214" s="23" t="s">
        <v>31</v>
      </c>
      <c r="K214" s="23" t="s">
        <v>10278</v>
      </c>
      <c r="L214" t="s">
        <v>14125</v>
      </c>
      <c r="M214" t="s">
        <v>167</v>
      </c>
      <c r="N214" t="s">
        <v>14126</v>
      </c>
      <c r="O214" t="s">
        <v>168</v>
      </c>
      <c r="P214" t="s">
        <v>27</v>
      </c>
      <c r="Q214" t="s">
        <v>158</v>
      </c>
      <c r="R214" t="s">
        <v>253</v>
      </c>
      <c r="S214" t="s">
        <v>260</v>
      </c>
      <c r="T214">
        <v>7</v>
      </c>
      <c r="U214" t="s">
        <v>14127</v>
      </c>
      <c r="V214" t="s">
        <v>14680</v>
      </c>
      <c r="W214" t="s">
        <v>17712</v>
      </c>
      <c r="X214" t="s">
        <v>29</v>
      </c>
      <c r="Y214" t="s">
        <v>30</v>
      </c>
      <c r="Z214" t="s">
        <v>30</v>
      </c>
      <c r="AA214" t="s">
        <v>30</v>
      </c>
      <c r="AB214" t="s">
        <v>30</v>
      </c>
      <c r="AC214">
        <v>-75.375912</v>
      </c>
      <c r="AD214">
        <v>6.1508260000000003</v>
      </c>
      <c r="AE214" t="s">
        <v>86</v>
      </c>
      <c r="AF214" t="s">
        <v>159</v>
      </c>
      <c r="AG214" t="s">
        <v>102</v>
      </c>
      <c r="AH214">
        <f>IFERROR(
    VLOOKUP(FENIX_ANS_TABLA[[#This Row],[ESTADO]],
        {"VENCIDO",1;"ALERTA_0 Días",2;"ALERTA",3;"A TIEMPO",4;"SIN FECHA",5},
    2,FALSE),
0)</f>
        <v>4</v>
      </c>
    </row>
    <row r="215" spans="1:34" x14ac:dyDescent="0.25">
      <c r="A215">
        <v>23619423</v>
      </c>
      <c r="B215" s="23" t="str">
        <f>IFERROR(VLOOKUP(FENIX_ANS_TABLA[[#This Row],[PEDIDO]],RESPONSABLE!A:B,2,0),"Pendiente por asignar responsable")</f>
        <v>Pendiente por asignar responsable</v>
      </c>
      <c r="C215" t="s">
        <v>23</v>
      </c>
      <c r="D215" t="s">
        <v>24</v>
      </c>
      <c r="E215" t="s">
        <v>23</v>
      </c>
      <c r="F215" s="21">
        <v>46010.429143518522</v>
      </c>
      <c r="G215" t="s">
        <v>14131</v>
      </c>
      <c r="H215">
        <v>1036943512</v>
      </c>
      <c r="I215" t="s">
        <v>14124</v>
      </c>
      <c r="J215" s="23" t="s">
        <v>31</v>
      </c>
      <c r="K215" s="23" t="s">
        <v>10278</v>
      </c>
      <c r="L215" t="s">
        <v>14132</v>
      </c>
      <c r="M215" t="s">
        <v>167</v>
      </c>
      <c r="N215" t="s">
        <v>14133</v>
      </c>
      <c r="O215" t="s">
        <v>168</v>
      </c>
      <c r="P215" t="s">
        <v>27</v>
      </c>
      <c r="Q215" t="s">
        <v>158</v>
      </c>
      <c r="R215" t="s">
        <v>253</v>
      </c>
      <c r="S215" t="s">
        <v>260</v>
      </c>
      <c r="T215">
        <v>7</v>
      </c>
      <c r="U215" t="s">
        <v>14134</v>
      </c>
      <c r="V215" t="s">
        <v>17713</v>
      </c>
      <c r="W215" t="s">
        <v>17714</v>
      </c>
      <c r="X215" t="s">
        <v>29</v>
      </c>
      <c r="Y215" t="s">
        <v>30</v>
      </c>
      <c r="Z215" t="s">
        <v>30</v>
      </c>
      <c r="AA215" t="s">
        <v>30</v>
      </c>
      <c r="AB215" t="s">
        <v>30</v>
      </c>
      <c r="AC215">
        <v>-75.375912</v>
      </c>
      <c r="AD215">
        <v>6.1508260000000003</v>
      </c>
      <c r="AE215" t="s">
        <v>86</v>
      </c>
      <c r="AF215" t="s">
        <v>159</v>
      </c>
      <c r="AG215" t="s">
        <v>102</v>
      </c>
      <c r="AH215">
        <f>IFERROR(
    VLOOKUP(FENIX_ANS_TABLA[[#This Row],[ESTADO]],
        {"VENCIDO",1;"ALERTA_0 Días",2;"ALERTA",3;"A TIEMPO",4;"SIN FECHA",5},
    2,FALSE),
0)</f>
        <v>4</v>
      </c>
    </row>
    <row r="216" spans="1:34" x14ac:dyDescent="0.25">
      <c r="A216">
        <v>23620688</v>
      </c>
      <c r="B216" s="23" t="str">
        <f>IFERROR(VLOOKUP(FENIX_ANS_TABLA[[#This Row],[PEDIDO]],RESPONSABLE!A:B,2,0),"Pendiente por asignar responsable")</f>
        <v>Pendiente por asignar responsable</v>
      </c>
      <c r="C216" t="s">
        <v>23</v>
      </c>
      <c r="D216" t="s">
        <v>24</v>
      </c>
      <c r="E216" t="s">
        <v>23</v>
      </c>
      <c r="F216" s="21">
        <v>46013.34888888889</v>
      </c>
      <c r="G216" t="s">
        <v>14137</v>
      </c>
      <c r="H216">
        <v>1036940108</v>
      </c>
      <c r="I216" t="s">
        <v>14138</v>
      </c>
      <c r="J216" s="23" t="s">
        <v>31</v>
      </c>
      <c r="K216" s="23" t="s">
        <v>10278</v>
      </c>
      <c r="L216" t="s">
        <v>14139</v>
      </c>
      <c r="M216" t="s">
        <v>167</v>
      </c>
      <c r="N216" t="s">
        <v>14140</v>
      </c>
      <c r="O216" t="s">
        <v>168</v>
      </c>
      <c r="P216" t="s">
        <v>27</v>
      </c>
      <c r="Q216" t="s">
        <v>158</v>
      </c>
      <c r="R216" t="s">
        <v>253</v>
      </c>
      <c r="S216" t="s">
        <v>260</v>
      </c>
      <c r="T216">
        <v>7</v>
      </c>
      <c r="U216" t="s">
        <v>14141</v>
      </c>
      <c r="V216" t="s">
        <v>14681</v>
      </c>
      <c r="W216" t="s">
        <v>14257</v>
      </c>
      <c r="X216" t="s">
        <v>29</v>
      </c>
      <c r="Y216" t="s">
        <v>30</v>
      </c>
      <c r="Z216" t="s">
        <v>30</v>
      </c>
      <c r="AA216" t="s">
        <v>30</v>
      </c>
      <c r="AB216" t="s">
        <v>30</v>
      </c>
      <c r="AC216">
        <v>-75.375912</v>
      </c>
      <c r="AD216">
        <v>6.1508260000000003</v>
      </c>
      <c r="AE216" t="s">
        <v>86</v>
      </c>
      <c r="AF216" t="s">
        <v>159</v>
      </c>
      <c r="AG216" t="s">
        <v>102</v>
      </c>
      <c r="AH216">
        <f>IFERROR(
    VLOOKUP(FENIX_ANS_TABLA[[#This Row],[ESTADO]],
        {"VENCIDO",1;"ALERTA_0 Días",2;"ALERTA",3;"A TIEMPO",4;"SIN FECHA",5},
    2,FALSE),
0)</f>
        <v>4</v>
      </c>
    </row>
    <row r="217" spans="1:34" x14ac:dyDescent="0.25">
      <c r="A217">
        <v>23621639</v>
      </c>
      <c r="B217" s="23" t="str">
        <f>IFERROR(VLOOKUP(FENIX_ANS_TABLA[[#This Row],[PEDIDO]],RESPONSABLE!A:B,2,0),"Pendiente por asignar responsable")</f>
        <v>Pendiente por asignar responsable</v>
      </c>
      <c r="C217" t="s">
        <v>23</v>
      </c>
      <c r="D217" t="s">
        <v>24</v>
      </c>
      <c r="E217" t="s">
        <v>23</v>
      </c>
      <c r="F217" s="21">
        <v>46014.35765046296</v>
      </c>
      <c r="G217" t="s">
        <v>14144</v>
      </c>
      <c r="H217">
        <v>98701684</v>
      </c>
      <c r="I217" t="s">
        <v>14145</v>
      </c>
      <c r="J217" s="23" t="s">
        <v>14146</v>
      </c>
      <c r="K217" s="23" t="s">
        <v>14147</v>
      </c>
      <c r="L217" t="s">
        <v>14148</v>
      </c>
      <c r="M217" t="s">
        <v>165</v>
      </c>
      <c r="N217" t="s">
        <v>14149</v>
      </c>
      <c r="O217" t="s">
        <v>166</v>
      </c>
      <c r="P217" t="s">
        <v>27</v>
      </c>
      <c r="Q217" t="s">
        <v>158</v>
      </c>
      <c r="R217" t="s">
        <v>252</v>
      </c>
      <c r="S217" t="s">
        <v>260</v>
      </c>
      <c r="T217">
        <v>10</v>
      </c>
      <c r="U217" t="s">
        <v>14150</v>
      </c>
      <c r="V217" t="s">
        <v>17715</v>
      </c>
      <c r="W217" t="s">
        <v>17716</v>
      </c>
      <c r="X217" t="s">
        <v>29</v>
      </c>
      <c r="Y217" t="s">
        <v>30</v>
      </c>
      <c r="Z217" t="s">
        <v>30</v>
      </c>
      <c r="AA217" t="s">
        <v>30</v>
      </c>
      <c r="AB217" t="s">
        <v>30</v>
      </c>
      <c r="AC217">
        <v>-75.425576000000007</v>
      </c>
      <c r="AD217">
        <v>6.3075279999999996</v>
      </c>
      <c r="AE217" t="s">
        <v>86</v>
      </c>
      <c r="AF217" t="s">
        <v>159</v>
      </c>
      <c r="AG217" t="s">
        <v>102</v>
      </c>
      <c r="AH217">
        <f>IFERROR(
    VLOOKUP(FENIX_ANS_TABLA[[#This Row],[ESTADO]],
        {"VENCIDO",1;"ALERTA_0 Días",2;"ALERTA",3;"A TIEMPO",4;"SIN FECHA",5},
    2,FALSE),
0)</f>
        <v>4</v>
      </c>
    </row>
    <row r="218" spans="1:34" x14ac:dyDescent="0.25">
      <c r="A218">
        <v>23621719</v>
      </c>
      <c r="B218" s="23" t="str">
        <f>IFERROR(VLOOKUP(FENIX_ANS_TABLA[[#This Row],[PEDIDO]],RESPONSABLE!A:B,2,0),"Pendiente por asignar responsable")</f>
        <v>Pendiente por asignar responsable</v>
      </c>
      <c r="C218" t="s">
        <v>36</v>
      </c>
      <c r="D218" t="s">
        <v>24</v>
      </c>
      <c r="E218" t="s">
        <v>36</v>
      </c>
      <c r="F218" s="21">
        <v>46014.376574074071</v>
      </c>
      <c r="G218" t="s">
        <v>10406</v>
      </c>
      <c r="H218">
        <v>70563990</v>
      </c>
      <c r="I218" t="s">
        <v>10407</v>
      </c>
      <c r="J218" s="23" t="s">
        <v>10408</v>
      </c>
      <c r="K218" s="23" t="s">
        <v>10372</v>
      </c>
      <c r="L218" t="s">
        <v>10409</v>
      </c>
      <c r="M218" t="s">
        <v>167</v>
      </c>
      <c r="N218" t="s">
        <v>10410</v>
      </c>
      <c r="O218" t="s">
        <v>168</v>
      </c>
      <c r="P218" t="s">
        <v>37</v>
      </c>
      <c r="Q218" t="s">
        <v>10411</v>
      </c>
      <c r="R218" t="s">
        <v>252</v>
      </c>
      <c r="S218" t="s">
        <v>260</v>
      </c>
      <c r="T218">
        <v>10</v>
      </c>
      <c r="U218" t="s">
        <v>10412</v>
      </c>
      <c r="V218" t="s">
        <v>14854</v>
      </c>
      <c r="W218" t="s">
        <v>17717</v>
      </c>
      <c r="X218" t="s">
        <v>29</v>
      </c>
      <c r="Y218" t="s">
        <v>30</v>
      </c>
      <c r="Z218" t="s">
        <v>30</v>
      </c>
      <c r="AA218" t="s">
        <v>30</v>
      </c>
      <c r="AB218" t="s">
        <v>30</v>
      </c>
      <c r="AC218">
        <v>-75.480256909999994</v>
      </c>
      <c r="AD218">
        <v>6.1832507100000003</v>
      </c>
      <c r="AE218" t="s">
        <v>86</v>
      </c>
      <c r="AF218" t="s">
        <v>159</v>
      </c>
      <c r="AG218" t="s">
        <v>102</v>
      </c>
      <c r="AH218">
        <f>IFERROR(
    VLOOKUP(FENIX_ANS_TABLA[[#This Row],[ESTADO]],
        {"VENCIDO",1;"ALERTA_0 Días",2;"ALERTA",3;"A TIEMPO",4;"SIN FECHA",5},
    2,FALSE),
0)</f>
        <v>4</v>
      </c>
    </row>
    <row r="219" spans="1:34" x14ac:dyDescent="0.25">
      <c r="A219">
        <v>23622446</v>
      </c>
      <c r="B219" s="23" t="str">
        <f>IFERROR(VLOOKUP(FENIX_ANS_TABLA[[#This Row],[PEDIDO]],RESPONSABLE!A:B,2,0),"Pendiente por asignar responsable")</f>
        <v>Pendiente por asignar responsable</v>
      </c>
      <c r="C219" t="s">
        <v>23</v>
      </c>
      <c r="D219" t="s">
        <v>24</v>
      </c>
      <c r="E219" t="s">
        <v>23</v>
      </c>
      <c r="F219" s="21">
        <v>46014.608356481483</v>
      </c>
      <c r="G219" t="s">
        <v>2889</v>
      </c>
      <c r="H219">
        <v>39445772</v>
      </c>
      <c r="I219" t="s">
        <v>2242</v>
      </c>
      <c r="J219" s="23" t="s">
        <v>31</v>
      </c>
      <c r="K219" s="23" t="s">
        <v>192</v>
      </c>
      <c r="L219" t="s">
        <v>3041</v>
      </c>
      <c r="M219" t="s">
        <v>156</v>
      </c>
      <c r="N219" t="s">
        <v>2243</v>
      </c>
      <c r="O219" t="s">
        <v>157</v>
      </c>
      <c r="P219" t="s">
        <v>27</v>
      </c>
      <c r="Q219" t="s">
        <v>158</v>
      </c>
      <c r="R219" t="s">
        <v>252</v>
      </c>
      <c r="S219" t="s">
        <v>260</v>
      </c>
      <c r="T219">
        <v>10</v>
      </c>
      <c r="U219" t="s">
        <v>2890</v>
      </c>
      <c r="V219" t="s">
        <v>17718</v>
      </c>
      <c r="W219" t="s">
        <v>14686</v>
      </c>
      <c r="X219" t="s">
        <v>43</v>
      </c>
      <c r="Y219" t="s">
        <v>30</v>
      </c>
      <c r="Z219" t="s">
        <v>30</v>
      </c>
      <c r="AA219" t="s">
        <v>30</v>
      </c>
      <c r="AB219" t="s">
        <v>30</v>
      </c>
      <c r="AC219">
        <v>-75.368534999999994</v>
      </c>
      <c r="AD219">
        <v>6.2539020000000001</v>
      </c>
      <c r="AE219" t="s">
        <v>86</v>
      </c>
      <c r="AF219" t="s">
        <v>159</v>
      </c>
      <c r="AG219" t="s">
        <v>102</v>
      </c>
      <c r="AH219">
        <f>IFERROR(
    VLOOKUP(FENIX_ANS_TABLA[[#This Row],[ESTADO]],
        {"VENCIDO",1;"ALERTA_0 Días",2;"ALERTA",3;"A TIEMPO",4;"SIN FECHA",5},
    2,FALSE),
0)</f>
        <v>3</v>
      </c>
    </row>
    <row r="220" spans="1:34" x14ac:dyDescent="0.25">
      <c r="A220">
        <v>23622533</v>
      </c>
      <c r="B220" s="23" t="str">
        <f>IFERROR(VLOOKUP(FENIX_ANS_TABLA[[#This Row],[PEDIDO]],RESPONSABLE!A:B,2,0),"Pendiente por asignar responsable")</f>
        <v>Pendiente por asignar responsable</v>
      </c>
      <c r="C220" t="s">
        <v>23</v>
      </c>
      <c r="D220" t="s">
        <v>24</v>
      </c>
      <c r="E220" t="s">
        <v>23</v>
      </c>
      <c r="F220" s="21">
        <v>46014.65115740741</v>
      </c>
      <c r="G220" t="s">
        <v>9418</v>
      </c>
      <c r="H220">
        <v>71054703</v>
      </c>
      <c r="I220" t="s">
        <v>9419</v>
      </c>
      <c r="J220" s="23" t="s">
        <v>31</v>
      </c>
      <c r="K220" s="23" t="s">
        <v>9420</v>
      </c>
      <c r="L220" t="s">
        <v>9421</v>
      </c>
      <c r="M220" t="s">
        <v>261</v>
      </c>
      <c r="N220" t="s">
        <v>9422</v>
      </c>
      <c r="O220" t="s">
        <v>262</v>
      </c>
      <c r="P220" t="s">
        <v>27</v>
      </c>
      <c r="Q220" t="s">
        <v>108</v>
      </c>
      <c r="R220" t="s">
        <v>253</v>
      </c>
      <c r="S220" t="s">
        <v>260</v>
      </c>
      <c r="T220">
        <v>7</v>
      </c>
      <c r="U220" t="s">
        <v>9423</v>
      </c>
      <c r="V220" t="s">
        <v>14522</v>
      </c>
      <c r="W220" t="s">
        <v>14522</v>
      </c>
      <c r="X220" t="s">
        <v>29</v>
      </c>
      <c r="Y220" t="s">
        <v>30</v>
      </c>
      <c r="Z220" t="s">
        <v>30</v>
      </c>
      <c r="AA220" t="s">
        <v>30</v>
      </c>
      <c r="AB220" t="s">
        <v>30</v>
      </c>
      <c r="AC220">
        <v>-75.985004000000004</v>
      </c>
      <c r="AD220">
        <v>6.109731</v>
      </c>
      <c r="AE220" t="s">
        <v>86</v>
      </c>
      <c r="AF220" t="s">
        <v>109</v>
      </c>
      <c r="AG220" t="s">
        <v>102</v>
      </c>
      <c r="AH220">
        <f>IFERROR(
    VLOOKUP(FENIX_ANS_TABLA[[#This Row],[ESTADO]],
        {"VENCIDO",1;"ALERTA_0 Días",2;"ALERTA",3;"A TIEMPO",4;"SIN FECHA",5},
    2,FALSE),
0)</f>
        <v>4</v>
      </c>
    </row>
    <row r="221" spans="1:34" x14ac:dyDescent="0.25">
      <c r="A221">
        <v>23622551</v>
      </c>
      <c r="B221" s="23" t="str">
        <f>IFERROR(VLOOKUP(FENIX_ANS_TABLA[[#This Row],[PEDIDO]],RESPONSABLE!A:B,2,0),"Pendiente por asignar responsable")</f>
        <v>Pendiente por asignar responsable</v>
      </c>
      <c r="C221" t="s">
        <v>23</v>
      </c>
      <c r="D221" t="s">
        <v>24</v>
      </c>
      <c r="E221" t="s">
        <v>23</v>
      </c>
      <c r="F221" s="21">
        <v>46014.65896990741</v>
      </c>
      <c r="G221" t="s">
        <v>9425</v>
      </c>
      <c r="H221">
        <v>71054703</v>
      </c>
      <c r="I221" t="s">
        <v>9419</v>
      </c>
      <c r="J221" s="23" t="s">
        <v>31</v>
      </c>
      <c r="K221" s="23" t="s">
        <v>9420</v>
      </c>
      <c r="L221" t="s">
        <v>9426</v>
      </c>
      <c r="M221" t="s">
        <v>261</v>
      </c>
      <c r="N221" t="s">
        <v>9427</v>
      </c>
      <c r="O221" t="s">
        <v>262</v>
      </c>
      <c r="P221" t="s">
        <v>27</v>
      </c>
      <c r="Q221" t="s">
        <v>108</v>
      </c>
      <c r="R221" t="s">
        <v>253</v>
      </c>
      <c r="S221" t="s">
        <v>260</v>
      </c>
      <c r="T221">
        <v>7</v>
      </c>
      <c r="U221" t="s">
        <v>9428</v>
      </c>
      <c r="V221" t="s">
        <v>17719</v>
      </c>
      <c r="W221" t="s">
        <v>17719</v>
      </c>
      <c r="X221" t="s">
        <v>29</v>
      </c>
      <c r="Y221" t="s">
        <v>30</v>
      </c>
      <c r="Z221" t="s">
        <v>30</v>
      </c>
      <c r="AA221" t="s">
        <v>30</v>
      </c>
      <c r="AB221" t="s">
        <v>30</v>
      </c>
      <c r="AC221">
        <v>-75.957298145999999</v>
      </c>
      <c r="AD221">
        <v>6.1861329540000698</v>
      </c>
      <c r="AE221" t="s">
        <v>86</v>
      </c>
      <c r="AF221" t="s">
        <v>109</v>
      </c>
      <c r="AG221" t="s">
        <v>102</v>
      </c>
      <c r="AH221">
        <f>IFERROR(
    VLOOKUP(FENIX_ANS_TABLA[[#This Row],[ESTADO]],
        {"VENCIDO",1;"ALERTA_0 Días",2;"ALERTA",3;"A TIEMPO",4;"SIN FECHA",5},
    2,FALSE),
0)</f>
        <v>4</v>
      </c>
    </row>
    <row r="222" spans="1:34" x14ac:dyDescent="0.25">
      <c r="A222">
        <v>23622563</v>
      </c>
      <c r="B222" s="23" t="str">
        <f>IFERROR(VLOOKUP(FENIX_ANS_TABLA[[#This Row],[PEDIDO]],RESPONSABLE!A:B,2,0),"Pendiente por asignar responsable")</f>
        <v>Pendiente por asignar responsable</v>
      </c>
      <c r="C222" t="s">
        <v>23</v>
      </c>
      <c r="D222" t="s">
        <v>24</v>
      </c>
      <c r="E222" t="s">
        <v>23</v>
      </c>
      <c r="F222" s="21">
        <v>46014.667071759257</v>
      </c>
      <c r="G222" t="s">
        <v>9430</v>
      </c>
      <c r="H222">
        <v>71054703</v>
      </c>
      <c r="I222" t="s">
        <v>9419</v>
      </c>
      <c r="J222" s="23" t="s">
        <v>31</v>
      </c>
      <c r="K222" s="23" t="s">
        <v>9420</v>
      </c>
      <c r="L222" t="s">
        <v>9431</v>
      </c>
      <c r="M222" t="s">
        <v>261</v>
      </c>
      <c r="N222" t="s">
        <v>9432</v>
      </c>
      <c r="O222" t="s">
        <v>262</v>
      </c>
      <c r="P222" t="s">
        <v>27</v>
      </c>
      <c r="Q222" t="s">
        <v>108</v>
      </c>
      <c r="R222" t="s">
        <v>253</v>
      </c>
      <c r="S222" t="s">
        <v>260</v>
      </c>
      <c r="T222">
        <v>7</v>
      </c>
      <c r="U222" t="s">
        <v>9433</v>
      </c>
      <c r="V222" t="s">
        <v>17719</v>
      </c>
      <c r="W222" t="s">
        <v>17719</v>
      </c>
      <c r="X222" t="s">
        <v>29</v>
      </c>
      <c r="Y222" t="s">
        <v>30</v>
      </c>
      <c r="Z222" t="s">
        <v>30</v>
      </c>
      <c r="AA222" t="s">
        <v>30</v>
      </c>
      <c r="AB222" t="s">
        <v>30</v>
      </c>
      <c r="AC222">
        <v>-75.985004000000004</v>
      </c>
      <c r="AD222">
        <v>6.109731</v>
      </c>
      <c r="AE222" t="s">
        <v>86</v>
      </c>
      <c r="AF222" t="s">
        <v>109</v>
      </c>
      <c r="AG222" t="s">
        <v>102</v>
      </c>
      <c r="AH222">
        <f>IFERROR(
    VLOOKUP(FENIX_ANS_TABLA[[#This Row],[ESTADO]],
        {"VENCIDO",1;"ALERTA_0 Días",2;"ALERTA",3;"A TIEMPO",4;"SIN FECHA",5},
    2,FALSE),
0)</f>
        <v>4</v>
      </c>
    </row>
    <row r="223" spans="1:34" x14ac:dyDescent="0.25">
      <c r="A223">
        <v>23623061</v>
      </c>
      <c r="B223" s="23" t="str">
        <f>IFERROR(VLOOKUP(FENIX_ANS_TABLA[[#This Row],[PEDIDO]],RESPONSABLE!A:B,2,0),"Pendiente por asignar responsable")</f>
        <v>Pendiente por asignar responsable</v>
      </c>
      <c r="C223" t="s">
        <v>23</v>
      </c>
      <c r="D223" t="s">
        <v>24</v>
      </c>
      <c r="E223" t="s">
        <v>23</v>
      </c>
      <c r="F223" s="21">
        <v>46015.487650462957</v>
      </c>
      <c r="G223" t="s">
        <v>9435</v>
      </c>
      <c r="H223">
        <v>900659284</v>
      </c>
      <c r="I223" t="s">
        <v>9436</v>
      </c>
      <c r="J223" s="23" t="s">
        <v>9437</v>
      </c>
      <c r="K223" s="23" t="s">
        <v>9438</v>
      </c>
      <c r="L223" t="s">
        <v>9439</v>
      </c>
      <c r="M223" t="s">
        <v>137</v>
      </c>
      <c r="N223" t="s">
        <v>9440</v>
      </c>
      <c r="O223" t="s">
        <v>138</v>
      </c>
      <c r="P223" t="s">
        <v>27</v>
      </c>
      <c r="Q223" t="s">
        <v>135</v>
      </c>
      <c r="R223" t="s">
        <v>253</v>
      </c>
      <c r="S223" t="s">
        <v>260</v>
      </c>
      <c r="T223">
        <v>7</v>
      </c>
      <c r="U223" t="s">
        <v>9441</v>
      </c>
      <c r="V223" t="s">
        <v>14156</v>
      </c>
      <c r="W223" t="s">
        <v>14155</v>
      </c>
      <c r="X223" t="s">
        <v>29</v>
      </c>
      <c r="Y223" t="s">
        <v>30</v>
      </c>
      <c r="Z223" t="s">
        <v>30</v>
      </c>
      <c r="AA223" t="s">
        <v>30</v>
      </c>
      <c r="AB223" t="s">
        <v>30</v>
      </c>
      <c r="AC223">
        <v>-75.83278</v>
      </c>
      <c r="AD223">
        <v>6.5577990000000002</v>
      </c>
      <c r="AE223" t="s">
        <v>86</v>
      </c>
      <c r="AF223" t="s">
        <v>136</v>
      </c>
      <c r="AG223" t="s">
        <v>102</v>
      </c>
      <c r="AH223">
        <f>IFERROR(
    VLOOKUP(FENIX_ANS_TABLA[[#This Row],[ESTADO]],
        {"VENCIDO",1;"ALERTA_0 Días",2;"ALERTA",3;"A TIEMPO",4;"SIN FECHA",5},
    2,FALSE),
0)</f>
        <v>4</v>
      </c>
    </row>
    <row r="224" spans="1:34" x14ac:dyDescent="0.25">
      <c r="A224">
        <v>23623941</v>
      </c>
      <c r="B224" s="23" t="str">
        <f>IFERROR(VLOOKUP(FENIX_ANS_TABLA[[#This Row],[PEDIDO]],RESPONSABLE!A:B,2,0),"Pendiente por asignar responsable")</f>
        <v>Pendiente por asignar responsable</v>
      </c>
      <c r="C224" t="s">
        <v>23</v>
      </c>
      <c r="D224" t="s">
        <v>24</v>
      </c>
      <c r="E224" t="s">
        <v>23</v>
      </c>
      <c r="F224" s="21">
        <v>46020.363749999997</v>
      </c>
      <c r="G224" t="s">
        <v>5268</v>
      </c>
      <c r="H224">
        <v>71707473</v>
      </c>
      <c r="I224" t="s">
        <v>5269</v>
      </c>
      <c r="J224" s="23" t="s">
        <v>5270</v>
      </c>
      <c r="K224" s="23" t="s">
        <v>5271</v>
      </c>
      <c r="L224" t="s">
        <v>5272</v>
      </c>
      <c r="M224" t="s">
        <v>139</v>
      </c>
      <c r="N224" t="s">
        <v>5273</v>
      </c>
      <c r="O224" t="s">
        <v>140</v>
      </c>
      <c r="P224" t="s">
        <v>27</v>
      </c>
      <c r="Q224" t="s">
        <v>135</v>
      </c>
      <c r="R224" t="s">
        <v>252</v>
      </c>
      <c r="S224" t="s">
        <v>260</v>
      </c>
      <c r="T224">
        <v>10</v>
      </c>
      <c r="U224" t="s">
        <v>5274</v>
      </c>
      <c r="V224" t="s">
        <v>10414</v>
      </c>
      <c r="W224" t="s">
        <v>17720</v>
      </c>
      <c r="X224" t="s">
        <v>29</v>
      </c>
      <c r="Y224" t="s">
        <v>30</v>
      </c>
      <c r="Z224" t="s">
        <v>30</v>
      </c>
      <c r="AA224" t="s">
        <v>30</v>
      </c>
      <c r="AB224" t="s">
        <v>30</v>
      </c>
      <c r="AC224">
        <v>-75.777976789999997</v>
      </c>
      <c r="AD224">
        <v>6.5336716800000003</v>
      </c>
      <c r="AE224" t="s">
        <v>86</v>
      </c>
      <c r="AF224" t="s">
        <v>136</v>
      </c>
      <c r="AG224" t="s">
        <v>102</v>
      </c>
      <c r="AH224">
        <f>IFERROR(
    VLOOKUP(FENIX_ANS_TABLA[[#This Row],[ESTADO]],
        {"VENCIDO",1;"ALERTA_0 Días",2;"ALERTA",3;"A TIEMPO",4;"SIN FECHA",5},
    2,FALSE),
0)</f>
        <v>4</v>
      </c>
    </row>
    <row r="225" spans="1:34" x14ac:dyDescent="0.25">
      <c r="A225">
        <v>23623945</v>
      </c>
      <c r="B225" s="23" t="str">
        <f>IFERROR(VLOOKUP(FENIX_ANS_TABLA[[#This Row],[PEDIDO]],RESPONSABLE!A:B,2,0),"Pendiente por asignar responsable")</f>
        <v>Pendiente por asignar responsable</v>
      </c>
      <c r="C225" t="s">
        <v>23</v>
      </c>
      <c r="D225" t="s">
        <v>65</v>
      </c>
      <c r="E225" t="s">
        <v>23</v>
      </c>
      <c r="F225" s="21">
        <v>46020.369456018518</v>
      </c>
      <c r="G225" t="s">
        <v>5276</v>
      </c>
      <c r="H225">
        <v>71707473</v>
      </c>
      <c r="I225" t="s">
        <v>5269</v>
      </c>
      <c r="J225" s="23" t="s">
        <v>5270</v>
      </c>
      <c r="K225" s="23" t="s">
        <v>5271</v>
      </c>
      <c r="L225" t="s">
        <v>5277</v>
      </c>
      <c r="M225" t="s">
        <v>139</v>
      </c>
      <c r="N225" t="s">
        <v>5278</v>
      </c>
      <c r="O225" t="s">
        <v>140</v>
      </c>
      <c r="P225" t="s">
        <v>87</v>
      </c>
      <c r="Q225" t="s">
        <v>135</v>
      </c>
      <c r="R225" t="s">
        <v>252</v>
      </c>
      <c r="S225" t="s">
        <v>260</v>
      </c>
      <c r="T225">
        <v>10</v>
      </c>
      <c r="U225" t="s">
        <v>5279</v>
      </c>
      <c r="V225" t="s">
        <v>17721</v>
      </c>
      <c r="W225" t="s">
        <v>17722</v>
      </c>
      <c r="X225" t="s">
        <v>29</v>
      </c>
      <c r="Y225" t="s">
        <v>30</v>
      </c>
      <c r="Z225" t="s">
        <v>30</v>
      </c>
      <c r="AA225" t="s">
        <v>30</v>
      </c>
      <c r="AB225" t="s">
        <v>30</v>
      </c>
      <c r="AC225">
        <v>-75.786164999999997</v>
      </c>
      <c r="AD225">
        <v>6.5362739999999997</v>
      </c>
      <c r="AE225" t="s">
        <v>86</v>
      </c>
      <c r="AF225" t="s">
        <v>136</v>
      </c>
      <c r="AG225" t="s">
        <v>103</v>
      </c>
      <c r="AH225">
        <f>IFERROR(
    VLOOKUP(FENIX_ANS_TABLA[[#This Row],[ESTADO]],
        {"VENCIDO",1;"ALERTA_0 Días",2;"ALERTA",3;"A TIEMPO",4;"SIN FECHA",5},
    2,FALSE),
0)</f>
        <v>4</v>
      </c>
    </row>
    <row r="226" spans="1:34" x14ac:dyDescent="0.25">
      <c r="A226">
        <v>23623965</v>
      </c>
      <c r="B226" s="23" t="str">
        <f>IFERROR(VLOOKUP(FENIX_ANS_TABLA[[#This Row],[PEDIDO]],RESPONSABLE!A:B,2,0),"Pendiente por asignar responsable")</f>
        <v>Pendiente por asignar responsable</v>
      </c>
      <c r="C226" t="s">
        <v>23</v>
      </c>
      <c r="D226" t="s">
        <v>24</v>
      </c>
      <c r="E226" t="s">
        <v>23</v>
      </c>
      <c r="F226" s="21">
        <v>46020.392835648148</v>
      </c>
      <c r="G226" t="s">
        <v>9443</v>
      </c>
      <c r="H226">
        <v>1035283119</v>
      </c>
      <c r="I226" t="s">
        <v>9444</v>
      </c>
      <c r="J226" s="23" t="s">
        <v>31</v>
      </c>
      <c r="K226" s="23" t="s">
        <v>9445</v>
      </c>
      <c r="L226" t="s">
        <v>9446</v>
      </c>
      <c r="M226" t="s">
        <v>151</v>
      </c>
      <c r="N226" t="s">
        <v>9447</v>
      </c>
      <c r="O226" t="s">
        <v>152</v>
      </c>
      <c r="P226" t="s">
        <v>27</v>
      </c>
      <c r="Q226" t="s">
        <v>135</v>
      </c>
      <c r="R226" t="s">
        <v>252</v>
      </c>
      <c r="S226" t="s">
        <v>260</v>
      </c>
      <c r="T226">
        <v>10</v>
      </c>
      <c r="U226" t="s">
        <v>9448</v>
      </c>
      <c r="V226" t="s">
        <v>17549</v>
      </c>
      <c r="W226" t="s">
        <v>17548</v>
      </c>
      <c r="X226" t="s">
        <v>29</v>
      </c>
      <c r="Y226" t="s">
        <v>30</v>
      </c>
      <c r="Z226" t="s">
        <v>30</v>
      </c>
      <c r="AA226" t="s">
        <v>30</v>
      </c>
      <c r="AB226" t="s">
        <v>30</v>
      </c>
      <c r="AC226">
        <v>-75.914936130000001</v>
      </c>
      <c r="AD226">
        <v>6.8066162099999996</v>
      </c>
      <c r="AE226" t="s">
        <v>86</v>
      </c>
      <c r="AF226" t="s">
        <v>136</v>
      </c>
      <c r="AG226" t="s">
        <v>102</v>
      </c>
      <c r="AH226">
        <f>IFERROR(
    VLOOKUP(FENIX_ANS_TABLA[[#This Row],[ESTADO]],
        {"VENCIDO",1;"ALERTA_0 Días",2;"ALERTA",3;"A TIEMPO",4;"SIN FECHA",5},
    2,FALSE),
0)</f>
        <v>4</v>
      </c>
    </row>
    <row r="227" spans="1:34" x14ac:dyDescent="0.25">
      <c r="A227">
        <v>23623974</v>
      </c>
      <c r="B227" s="23" t="str">
        <f>IFERROR(VLOOKUP(FENIX_ANS_TABLA[[#This Row],[PEDIDO]],RESPONSABLE!A:B,2,0),"Pendiente por asignar responsable")</f>
        <v>Pendiente por asignar responsable</v>
      </c>
      <c r="C227" t="s">
        <v>23</v>
      </c>
      <c r="D227" t="s">
        <v>24</v>
      </c>
      <c r="E227" t="s">
        <v>23</v>
      </c>
      <c r="F227" s="21">
        <v>46020.39739583333</v>
      </c>
      <c r="G227" t="s">
        <v>9450</v>
      </c>
      <c r="H227">
        <v>1035283119</v>
      </c>
      <c r="I227" t="s">
        <v>9444</v>
      </c>
      <c r="J227" s="23" t="s">
        <v>31</v>
      </c>
      <c r="K227" s="23" t="s">
        <v>9445</v>
      </c>
      <c r="L227" t="s">
        <v>9451</v>
      </c>
      <c r="M227" t="s">
        <v>151</v>
      </c>
      <c r="N227" t="s">
        <v>9452</v>
      </c>
      <c r="O227" t="s">
        <v>152</v>
      </c>
      <c r="P227" t="s">
        <v>27</v>
      </c>
      <c r="Q227" t="s">
        <v>135</v>
      </c>
      <c r="R227" t="s">
        <v>252</v>
      </c>
      <c r="S227" t="s">
        <v>260</v>
      </c>
      <c r="T227">
        <v>10</v>
      </c>
      <c r="U227" t="s">
        <v>9453</v>
      </c>
      <c r="V227" t="s">
        <v>17723</v>
      </c>
      <c r="W227" t="s">
        <v>17724</v>
      </c>
      <c r="X227" t="s">
        <v>29</v>
      </c>
      <c r="Y227" t="s">
        <v>30</v>
      </c>
      <c r="Z227" t="s">
        <v>30</v>
      </c>
      <c r="AA227" t="s">
        <v>30</v>
      </c>
      <c r="AB227" t="s">
        <v>30</v>
      </c>
      <c r="AC227">
        <v>-75.914936130000001</v>
      </c>
      <c r="AD227">
        <v>6.8066162099999996</v>
      </c>
      <c r="AE227" t="s">
        <v>86</v>
      </c>
      <c r="AF227" t="s">
        <v>136</v>
      </c>
      <c r="AG227" t="s">
        <v>102</v>
      </c>
      <c r="AH227">
        <f>IFERROR(
    VLOOKUP(FENIX_ANS_TABLA[[#This Row],[ESTADO]],
        {"VENCIDO",1;"ALERTA_0 Días",2;"ALERTA",3;"A TIEMPO",4;"SIN FECHA",5},
    2,FALSE),
0)</f>
        <v>4</v>
      </c>
    </row>
    <row r="228" spans="1:34" x14ac:dyDescent="0.25">
      <c r="A228">
        <v>23624010</v>
      </c>
      <c r="B228" s="23" t="str">
        <f>IFERROR(VLOOKUP(FENIX_ANS_TABLA[[#This Row],[PEDIDO]],RESPONSABLE!A:B,2,0),"Pendiente por asignar responsable")</f>
        <v>Pendiente por asignar responsable</v>
      </c>
      <c r="C228" t="s">
        <v>23</v>
      </c>
      <c r="D228" t="s">
        <v>24</v>
      </c>
      <c r="E228" t="s">
        <v>23</v>
      </c>
      <c r="F228" s="21">
        <v>46020.419537037043</v>
      </c>
      <c r="G228" t="s">
        <v>9455</v>
      </c>
      <c r="H228">
        <v>98540944</v>
      </c>
      <c r="I228" t="s">
        <v>9456</v>
      </c>
      <c r="J228" s="23" t="s">
        <v>31</v>
      </c>
      <c r="K228" s="23" t="s">
        <v>9457</v>
      </c>
      <c r="L228" t="s">
        <v>9458</v>
      </c>
      <c r="M228" t="s">
        <v>151</v>
      </c>
      <c r="N228" t="s">
        <v>9459</v>
      </c>
      <c r="O228" t="s">
        <v>152</v>
      </c>
      <c r="P228" t="s">
        <v>27</v>
      </c>
      <c r="Q228" t="s">
        <v>135</v>
      </c>
      <c r="R228" t="s">
        <v>252</v>
      </c>
      <c r="S228" t="s">
        <v>260</v>
      </c>
      <c r="T228">
        <v>10</v>
      </c>
      <c r="U228" t="s">
        <v>9460</v>
      </c>
      <c r="V228" t="s">
        <v>16574</v>
      </c>
      <c r="W228" t="s">
        <v>17725</v>
      </c>
      <c r="X228" t="s">
        <v>29</v>
      </c>
      <c r="Y228" t="s">
        <v>30</v>
      </c>
      <c r="Z228" t="s">
        <v>30</v>
      </c>
      <c r="AA228" t="s">
        <v>30</v>
      </c>
      <c r="AB228" t="s">
        <v>30</v>
      </c>
      <c r="AC228">
        <v>-75.914936130000001</v>
      </c>
      <c r="AD228">
        <v>6.8066162099999996</v>
      </c>
      <c r="AE228" t="s">
        <v>86</v>
      </c>
      <c r="AF228" t="s">
        <v>136</v>
      </c>
      <c r="AG228" t="s">
        <v>102</v>
      </c>
      <c r="AH228">
        <f>IFERROR(
    VLOOKUP(FENIX_ANS_TABLA[[#This Row],[ESTADO]],
        {"VENCIDO",1;"ALERTA_0 Días",2;"ALERTA",3;"A TIEMPO",4;"SIN FECHA",5},
    2,FALSE),
0)</f>
        <v>4</v>
      </c>
    </row>
    <row r="229" spans="1:34" x14ac:dyDescent="0.25">
      <c r="A229">
        <v>23624203</v>
      </c>
      <c r="B229" s="23" t="str">
        <f>IFERROR(VLOOKUP(FENIX_ANS_TABLA[[#This Row],[PEDIDO]],RESPONSABLE!A:B,2,0),"Pendiente por asignar responsable")</f>
        <v>Pendiente por asignar responsable</v>
      </c>
      <c r="C229" t="s">
        <v>44</v>
      </c>
      <c r="D229" t="s">
        <v>24</v>
      </c>
      <c r="E229" t="s">
        <v>44</v>
      </c>
      <c r="F229" s="21">
        <v>46020.559814814813</v>
      </c>
      <c r="G229" t="s">
        <v>4145</v>
      </c>
      <c r="H229">
        <v>1020435090</v>
      </c>
      <c r="I229" t="s">
        <v>4146</v>
      </c>
      <c r="J229" s="23" t="s">
        <v>31</v>
      </c>
      <c r="K229" s="23" t="s">
        <v>4147</v>
      </c>
      <c r="L229" t="s">
        <v>4148</v>
      </c>
      <c r="M229" t="s">
        <v>165</v>
      </c>
      <c r="N229" t="s">
        <v>4149</v>
      </c>
      <c r="O229" t="s">
        <v>166</v>
      </c>
      <c r="P229" t="s">
        <v>45</v>
      </c>
      <c r="Q229" t="s">
        <v>162</v>
      </c>
      <c r="R229" t="s">
        <v>252</v>
      </c>
      <c r="S229" t="s">
        <v>260</v>
      </c>
      <c r="T229">
        <v>11</v>
      </c>
      <c r="U229" t="s">
        <v>4150</v>
      </c>
      <c r="V229" t="s">
        <v>14161</v>
      </c>
      <c r="W229" t="s">
        <v>14160</v>
      </c>
      <c r="X229" t="s">
        <v>29</v>
      </c>
      <c r="Y229" t="s">
        <v>30</v>
      </c>
      <c r="Z229" t="s">
        <v>30</v>
      </c>
      <c r="AA229" t="s">
        <v>30</v>
      </c>
      <c r="AB229" t="s">
        <v>30</v>
      </c>
      <c r="AC229">
        <v>-75.353570000000005</v>
      </c>
      <c r="AD229">
        <v>6.373367</v>
      </c>
      <c r="AE229" t="s">
        <v>86</v>
      </c>
      <c r="AF229" t="s">
        <v>159</v>
      </c>
      <c r="AG229" t="s">
        <v>102</v>
      </c>
      <c r="AH229">
        <f>IFERROR(
    VLOOKUP(FENIX_ANS_TABLA[[#This Row],[ESTADO]],
        {"VENCIDO",1;"ALERTA_0 Días",2;"ALERTA",3;"A TIEMPO",4;"SIN FECHA",5},
    2,FALSE),
0)</f>
        <v>4</v>
      </c>
    </row>
    <row r="230" spans="1:34" x14ac:dyDescent="0.25">
      <c r="A230">
        <v>23624280</v>
      </c>
      <c r="B230" s="23" t="str">
        <f>IFERROR(VLOOKUP(FENIX_ANS_TABLA[[#This Row],[PEDIDO]],RESPONSABLE!A:B,2,0),"Pendiente por asignar responsable")</f>
        <v>Pendiente por asignar responsable</v>
      </c>
      <c r="C230" t="s">
        <v>23</v>
      </c>
      <c r="D230" t="s">
        <v>24</v>
      </c>
      <c r="E230" t="s">
        <v>23</v>
      </c>
      <c r="F230" s="21">
        <v>46020.610081018523</v>
      </c>
      <c r="G230" t="s">
        <v>3043</v>
      </c>
      <c r="H230">
        <v>1036924682</v>
      </c>
      <c r="I230" t="s">
        <v>3044</v>
      </c>
      <c r="J230" s="23" t="s">
        <v>3045</v>
      </c>
      <c r="K230" s="23" t="s">
        <v>332</v>
      </c>
      <c r="L230" t="s">
        <v>3046</v>
      </c>
      <c r="M230" t="s">
        <v>167</v>
      </c>
      <c r="N230" t="s">
        <v>3047</v>
      </c>
      <c r="O230" t="s">
        <v>168</v>
      </c>
      <c r="P230" t="s">
        <v>27</v>
      </c>
      <c r="Q230" t="s">
        <v>158</v>
      </c>
      <c r="R230" t="s">
        <v>252</v>
      </c>
      <c r="S230" t="s">
        <v>260</v>
      </c>
      <c r="T230">
        <v>10</v>
      </c>
      <c r="U230" t="s">
        <v>3048</v>
      </c>
      <c r="V230" t="s">
        <v>17726</v>
      </c>
      <c r="W230" t="s">
        <v>17727</v>
      </c>
      <c r="X230" t="s">
        <v>29</v>
      </c>
      <c r="Y230" t="s">
        <v>30</v>
      </c>
      <c r="Z230" t="s">
        <v>30</v>
      </c>
      <c r="AA230" t="s">
        <v>30</v>
      </c>
      <c r="AB230" t="s">
        <v>30</v>
      </c>
      <c r="AC230">
        <v>-75.388487999999995</v>
      </c>
      <c r="AD230">
        <v>6.1134550000000001</v>
      </c>
      <c r="AE230" t="s">
        <v>86</v>
      </c>
      <c r="AF230" t="s">
        <v>159</v>
      </c>
      <c r="AG230" t="s">
        <v>102</v>
      </c>
      <c r="AH230">
        <f>IFERROR(
    VLOOKUP(FENIX_ANS_TABLA[[#This Row],[ESTADO]],
        {"VENCIDO",1;"ALERTA_0 Días",2;"ALERTA",3;"A TIEMPO",4;"SIN FECHA",5},
    2,FALSE),
0)</f>
        <v>4</v>
      </c>
    </row>
    <row r="231" spans="1:34" x14ac:dyDescent="0.25">
      <c r="A231">
        <v>23624690</v>
      </c>
      <c r="B231" s="23" t="str">
        <f>IFERROR(VLOOKUP(FENIX_ANS_TABLA[[#This Row],[PEDIDO]],RESPONSABLE!A:B,2,0),"Pendiente por asignar responsable")</f>
        <v>Pendiente por asignar responsable</v>
      </c>
      <c r="C231" t="s">
        <v>23</v>
      </c>
      <c r="D231" t="s">
        <v>24</v>
      </c>
      <c r="E231" t="s">
        <v>23</v>
      </c>
      <c r="F231" s="21">
        <v>46021.305601851847</v>
      </c>
      <c r="G231" t="s">
        <v>3050</v>
      </c>
      <c r="H231">
        <v>26230843</v>
      </c>
      <c r="I231" t="s">
        <v>3051</v>
      </c>
      <c r="J231" s="23" t="s">
        <v>3052</v>
      </c>
      <c r="K231" s="23" t="s">
        <v>3053</v>
      </c>
      <c r="L231" t="s">
        <v>3054</v>
      </c>
      <c r="M231" t="s">
        <v>25</v>
      </c>
      <c r="N231" t="s">
        <v>3055</v>
      </c>
      <c r="O231" t="s">
        <v>26</v>
      </c>
      <c r="P231" t="s">
        <v>27</v>
      </c>
      <c r="Q231" t="s">
        <v>32</v>
      </c>
      <c r="R231" t="s">
        <v>253</v>
      </c>
      <c r="S231" t="s">
        <v>260</v>
      </c>
      <c r="T231">
        <v>7</v>
      </c>
      <c r="U231" t="s">
        <v>3056</v>
      </c>
      <c r="V231" t="s">
        <v>17728</v>
      </c>
      <c r="W231" t="s">
        <v>14369</v>
      </c>
      <c r="X231" t="s">
        <v>83</v>
      </c>
      <c r="Y231" t="s">
        <v>3057</v>
      </c>
      <c r="Z231" t="s">
        <v>94</v>
      </c>
      <c r="AA231" t="s">
        <v>579</v>
      </c>
      <c r="AB231" t="s">
        <v>3058</v>
      </c>
      <c r="AC231">
        <v>-75.63070587</v>
      </c>
      <c r="AD231">
        <v>6.2546588600000002</v>
      </c>
      <c r="AE231" t="s">
        <v>86</v>
      </c>
      <c r="AF231" t="s">
        <v>105</v>
      </c>
      <c r="AG231" t="s">
        <v>102</v>
      </c>
      <c r="AH231">
        <f>IFERROR(
    VLOOKUP(FENIX_ANS_TABLA[[#This Row],[ESTADO]],
        {"VENCIDO",1;"ALERTA_0 Días",2;"ALERTA",3;"A TIEMPO",4;"SIN FECHA",5},
    2,FALSE),
0)</f>
        <v>2</v>
      </c>
    </row>
    <row r="232" spans="1:34" x14ac:dyDescent="0.25">
      <c r="A232">
        <v>23624994</v>
      </c>
      <c r="B232" s="23" t="str">
        <f>IFERROR(VLOOKUP(FENIX_ANS_TABLA[[#This Row],[PEDIDO]],RESPONSABLE!A:B,2,0),"Pendiente por asignar responsable")</f>
        <v>Pendiente por asignar responsable</v>
      </c>
      <c r="C232" t="s">
        <v>23</v>
      </c>
      <c r="D232" t="s">
        <v>24</v>
      </c>
      <c r="E232" t="s">
        <v>23</v>
      </c>
      <c r="F232" s="21">
        <v>46021.478182870371</v>
      </c>
      <c r="G232" t="s">
        <v>9462</v>
      </c>
      <c r="H232">
        <v>70250899</v>
      </c>
      <c r="I232" t="s">
        <v>9463</v>
      </c>
      <c r="J232" s="23" t="s">
        <v>31</v>
      </c>
      <c r="K232" s="23" t="s">
        <v>9464</v>
      </c>
      <c r="L232" t="s">
        <v>9465</v>
      </c>
      <c r="M232" t="s">
        <v>216</v>
      </c>
      <c r="N232" t="s">
        <v>9466</v>
      </c>
      <c r="O232" t="s">
        <v>217</v>
      </c>
      <c r="P232" t="s">
        <v>27</v>
      </c>
      <c r="Q232" t="s">
        <v>214</v>
      </c>
      <c r="R232" t="s">
        <v>252</v>
      </c>
      <c r="S232" t="s">
        <v>260</v>
      </c>
      <c r="T232">
        <v>10</v>
      </c>
      <c r="U232" t="s">
        <v>9467</v>
      </c>
      <c r="V232" t="s">
        <v>13333</v>
      </c>
      <c r="W232" t="s">
        <v>14062</v>
      </c>
      <c r="X232" t="s">
        <v>29</v>
      </c>
      <c r="Y232" t="s">
        <v>30</v>
      </c>
      <c r="Z232" t="s">
        <v>30</v>
      </c>
      <c r="AA232" t="s">
        <v>30</v>
      </c>
      <c r="AB232" t="s">
        <v>30</v>
      </c>
      <c r="AC232">
        <v>-74.939672869999995</v>
      </c>
      <c r="AD232">
        <v>6.4589755799999997</v>
      </c>
      <c r="AE232" t="s">
        <v>86</v>
      </c>
      <c r="AF232" t="s">
        <v>215</v>
      </c>
      <c r="AG232" t="s">
        <v>102</v>
      </c>
      <c r="AH232">
        <f>IFERROR(
    VLOOKUP(FENIX_ANS_TABLA[[#This Row],[ESTADO]],
        {"VENCIDO",1;"ALERTA_0 Días",2;"ALERTA",3;"A TIEMPO",4;"SIN FECHA",5},
    2,FALSE),
0)</f>
        <v>4</v>
      </c>
    </row>
    <row r="233" spans="1:34" x14ac:dyDescent="0.25">
      <c r="A233">
        <v>23625261</v>
      </c>
      <c r="B233" s="23" t="str">
        <f>IFERROR(VLOOKUP(FENIX_ANS_TABLA[[#This Row],[PEDIDO]],RESPONSABLE!A:B,2,0),"Pendiente por asignar responsable")</f>
        <v>Pendiente por asignar responsable</v>
      </c>
      <c r="C233" t="s">
        <v>23</v>
      </c>
      <c r="D233" t="s">
        <v>65</v>
      </c>
      <c r="E233" t="s">
        <v>23</v>
      </c>
      <c r="F233" s="21">
        <v>46021.650497685187</v>
      </c>
      <c r="G233" t="s">
        <v>5280</v>
      </c>
      <c r="H233">
        <v>10107662</v>
      </c>
      <c r="I233" t="s">
        <v>4152</v>
      </c>
      <c r="J233" s="23" t="s">
        <v>4153</v>
      </c>
      <c r="K233" s="23" t="s">
        <v>4154</v>
      </c>
      <c r="L233" t="s">
        <v>4155</v>
      </c>
      <c r="M233" t="s">
        <v>167</v>
      </c>
      <c r="N233" t="s">
        <v>4156</v>
      </c>
      <c r="O233" t="s">
        <v>168</v>
      </c>
      <c r="P233" t="s">
        <v>87</v>
      </c>
      <c r="Q233" t="s">
        <v>158</v>
      </c>
      <c r="R233" t="s">
        <v>252</v>
      </c>
      <c r="S233" t="s">
        <v>260</v>
      </c>
      <c r="T233">
        <v>10</v>
      </c>
      <c r="U233" t="s">
        <v>5281</v>
      </c>
      <c r="V233" t="s">
        <v>10418</v>
      </c>
      <c r="W233" t="s">
        <v>17729</v>
      </c>
      <c r="X233" t="s">
        <v>29</v>
      </c>
      <c r="Y233" t="s">
        <v>30</v>
      </c>
      <c r="Z233" t="s">
        <v>30</v>
      </c>
      <c r="AA233" t="s">
        <v>30</v>
      </c>
      <c r="AB233" t="s">
        <v>30</v>
      </c>
      <c r="AC233">
        <v>-75.367742899999996</v>
      </c>
      <c r="AD233">
        <v>6.1291658299999998</v>
      </c>
      <c r="AE233" t="s">
        <v>86</v>
      </c>
      <c r="AF233" t="s">
        <v>159</v>
      </c>
      <c r="AG233" t="s">
        <v>103</v>
      </c>
      <c r="AH233">
        <f>IFERROR(
    VLOOKUP(FENIX_ANS_TABLA[[#This Row],[ESTADO]],
        {"VENCIDO",1;"ALERTA_0 Días",2;"ALERTA",3;"A TIEMPO",4;"SIN FECHA",5},
    2,FALSE),
0)</f>
        <v>4</v>
      </c>
    </row>
    <row r="234" spans="1:34" x14ac:dyDescent="0.25">
      <c r="A234">
        <v>23625534</v>
      </c>
      <c r="B234" s="23" t="str">
        <f>IFERROR(VLOOKUP(FENIX_ANS_TABLA[[#This Row],[PEDIDO]],RESPONSABLE!A:B,2,0),"Pendiente por asignar responsable")</f>
        <v>Pendiente por asignar responsable</v>
      </c>
      <c r="C234" t="s">
        <v>23</v>
      </c>
      <c r="D234" t="s">
        <v>24</v>
      </c>
      <c r="E234" t="s">
        <v>23</v>
      </c>
      <c r="F234" s="21">
        <v>46022.412094907413</v>
      </c>
      <c r="G234" t="s">
        <v>3060</v>
      </c>
      <c r="H234">
        <v>1126000081</v>
      </c>
      <c r="I234" t="s">
        <v>3061</v>
      </c>
      <c r="J234" s="23" t="s">
        <v>31</v>
      </c>
      <c r="K234" s="23" t="s">
        <v>332</v>
      </c>
      <c r="L234" t="s">
        <v>3062</v>
      </c>
      <c r="M234" t="s">
        <v>167</v>
      </c>
      <c r="N234" t="s">
        <v>3063</v>
      </c>
      <c r="O234" t="s">
        <v>168</v>
      </c>
      <c r="P234" t="s">
        <v>27</v>
      </c>
      <c r="Q234" t="s">
        <v>158</v>
      </c>
      <c r="R234" t="s">
        <v>252</v>
      </c>
      <c r="S234" t="s">
        <v>260</v>
      </c>
      <c r="T234">
        <v>10</v>
      </c>
      <c r="U234" t="s">
        <v>3064</v>
      </c>
      <c r="V234" t="s">
        <v>17730</v>
      </c>
      <c r="W234" t="s">
        <v>17731</v>
      </c>
      <c r="X234" t="s">
        <v>29</v>
      </c>
      <c r="Y234" t="s">
        <v>30</v>
      </c>
      <c r="Z234" t="s">
        <v>30</v>
      </c>
      <c r="AA234" t="s">
        <v>30</v>
      </c>
      <c r="AB234" t="s">
        <v>30</v>
      </c>
      <c r="AC234">
        <v>-75.388031330000004</v>
      </c>
      <c r="AD234">
        <v>6.1137661699999999</v>
      </c>
      <c r="AE234" t="s">
        <v>86</v>
      </c>
      <c r="AF234" t="s">
        <v>159</v>
      </c>
      <c r="AG234" t="s">
        <v>102</v>
      </c>
      <c r="AH234">
        <f>IFERROR(
    VLOOKUP(FENIX_ANS_TABLA[[#This Row],[ESTADO]],
        {"VENCIDO",1;"ALERTA_0 Días",2;"ALERTA",3;"A TIEMPO",4;"SIN FECHA",5},
    2,FALSE),
0)</f>
        <v>4</v>
      </c>
    </row>
    <row r="235" spans="1:34" x14ac:dyDescent="0.25">
      <c r="A235">
        <v>23626116</v>
      </c>
      <c r="B235" s="23" t="str">
        <f>IFERROR(VLOOKUP(FENIX_ANS_TABLA[[#This Row],[PEDIDO]],RESPONSABLE!A:B,2,0),"Pendiente por asignar responsable")</f>
        <v>Pendiente por asignar responsable</v>
      </c>
      <c r="C235" t="s">
        <v>23</v>
      </c>
      <c r="D235" t="s">
        <v>24</v>
      </c>
      <c r="E235" t="s">
        <v>23</v>
      </c>
      <c r="F235" s="21">
        <v>46027.359386574077</v>
      </c>
      <c r="G235" t="s">
        <v>3066</v>
      </c>
      <c r="H235">
        <v>15431057</v>
      </c>
      <c r="I235" t="s">
        <v>3067</v>
      </c>
      <c r="J235" s="23" t="s">
        <v>31</v>
      </c>
      <c r="K235" s="23" t="s">
        <v>3068</v>
      </c>
      <c r="L235" t="s">
        <v>3069</v>
      </c>
      <c r="M235" t="s">
        <v>167</v>
      </c>
      <c r="N235" t="s">
        <v>3070</v>
      </c>
      <c r="O235" t="s">
        <v>168</v>
      </c>
      <c r="P235" t="s">
        <v>27</v>
      </c>
      <c r="Q235" t="s">
        <v>158</v>
      </c>
      <c r="R235" t="s">
        <v>252</v>
      </c>
      <c r="S235" t="s">
        <v>260</v>
      </c>
      <c r="T235">
        <v>10</v>
      </c>
      <c r="U235" t="s">
        <v>3071</v>
      </c>
      <c r="V235" t="s">
        <v>17732</v>
      </c>
      <c r="W235" t="s">
        <v>17733</v>
      </c>
      <c r="X235" t="s">
        <v>29</v>
      </c>
      <c r="Y235" t="s">
        <v>30</v>
      </c>
      <c r="Z235" t="s">
        <v>30</v>
      </c>
      <c r="AA235" t="s">
        <v>30</v>
      </c>
      <c r="AB235" t="s">
        <v>30</v>
      </c>
      <c r="AC235">
        <v>-75.400776710000002</v>
      </c>
      <c r="AD235">
        <v>6.0809461499999999</v>
      </c>
      <c r="AE235" t="s">
        <v>86</v>
      </c>
      <c r="AF235" t="s">
        <v>159</v>
      </c>
      <c r="AG235" t="s">
        <v>102</v>
      </c>
      <c r="AH235">
        <f>IFERROR(
    VLOOKUP(FENIX_ANS_TABLA[[#This Row],[ESTADO]],
        {"VENCIDO",1;"ALERTA_0 Días",2;"ALERTA",3;"A TIEMPO",4;"SIN FECHA",5},
    2,FALSE),
0)</f>
        <v>4</v>
      </c>
    </row>
    <row r="236" spans="1:34" x14ac:dyDescent="0.25">
      <c r="A236">
        <v>23626206</v>
      </c>
      <c r="B236" s="23" t="str">
        <f>IFERROR(VLOOKUP(FENIX_ANS_TABLA[[#This Row],[PEDIDO]],RESPONSABLE!A:B,2,0),"Pendiente por asignar responsable")</f>
        <v>Pendiente por asignar responsable</v>
      </c>
      <c r="C236" t="s">
        <v>36</v>
      </c>
      <c r="D236" t="s">
        <v>65</v>
      </c>
      <c r="E236" t="s">
        <v>36</v>
      </c>
      <c r="F236" s="21">
        <v>46027.419189814813</v>
      </c>
      <c r="G236" t="s">
        <v>11832</v>
      </c>
      <c r="H236">
        <v>901911174</v>
      </c>
      <c r="I236" t="s">
        <v>11833</v>
      </c>
      <c r="J236" s="23" t="s">
        <v>31</v>
      </c>
      <c r="K236" s="23" t="s">
        <v>5282</v>
      </c>
      <c r="L236" t="s">
        <v>11834</v>
      </c>
      <c r="M236" t="s">
        <v>25</v>
      </c>
      <c r="N236" t="s">
        <v>11835</v>
      </c>
      <c r="O236" t="s">
        <v>26</v>
      </c>
      <c r="P236" t="s">
        <v>66</v>
      </c>
      <c r="Q236" t="s">
        <v>28</v>
      </c>
      <c r="R236" t="s">
        <v>253</v>
      </c>
      <c r="S236" t="s">
        <v>260</v>
      </c>
      <c r="T236">
        <v>7</v>
      </c>
      <c r="U236" t="s">
        <v>11836</v>
      </c>
      <c r="V236" t="s">
        <v>14854</v>
      </c>
      <c r="W236" t="s">
        <v>17734</v>
      </c>
      <c r="X236" t="s">
        <v>29</v>
      </c>
      <c r="Y236" t="s">
        <v>11837</v>
      </c>
      <c r="Z236" t="s">
        <v>94</v>
      </c>
      <c r="AA236" t="s">
        <v>2792</v>
      </c>
      <c r="AB236" t="s">
        <v>11838</v>
      </c>
      <c r="AC236">
        <v>-75.565299839999994</v>
      </c>
      <c r="AD236">
        <v>6.20804958</v>
      </c>
      <c r="AE236" t="s">
        <v>86</v>
      </c>
      <c r="AF236" t="s">
        <v>105</v>
      </c>
      <c r="AG236" t="s">
        <v>103</v>
      </c>
      <c r="AH236">
        <f>IFERROR(
    VLOOKUP(FENIX_ANS_TABLA[[#This Row],[ESTADO]],
        {"VENCIDO",1;"ALERTA_0 Días",2;"ALERTA",3;"A TIEMPO",4;"SIN FECHA",5},
    2,FALSE),
0)</f>
        <v>4</v>
      </c>
    </row>
    <row r="237" spans="1:34" x14ac:dyDescent="0.25">
      <c r="A237">
        <v>23626214</v>
      </c>
      <c r="B237" s="23" t="str">
        <f>IFERROR(VLOOKUP(FENIX_ANS_TABLA[[#This Row],[PEDIDO]],RESPONSABLE!A:B,2,0),"Pendiente por asignar responsable")</f>
        <v>Pendiente por asignar responsable</v>
      </c>
      <c r="C237" t="s">
        <v>36</v>
      </c>
      <c r="D237" t="s">
        <v>65</v>
      </c>
      <c r="E237" t="s">
        <v>36</v>
      </c>
      <c r="F237" s="21">
        <v>46027.424560185187</v>
      </c>
      <c r="G237" t="s">
        <v>11840</v>
      </c>
      <c r="H237">
        <v>901911174</v>
      </c>
      <c r="I237" t="s">
        <v>11833</v>
      </c>
      <c r="J237" s="23" t="s">
        <v>31</v>
      </c>
      <c r="K237" s="23" t="s">
        <v>5282</v>
      </c>
      <c r="L237" t="s">
        <v>11841</v>
      </c>
      <c r="M237" t="s">
        <v>25</v>
      </c>
      <c r="N237" t="s">
        <v>11842</v>
      </c>
      <c r="O237" t="s">
        <v>26</v>
      </c>
      <c r="P237" t="s">
        <v>66</v>
      </c>
      <c r="Q237" t="s">
        <v>28</v>
      </c>
      <c r="R237" t="s">
        <v>253</v>
      </c>
      <c r="S237" t="s">
        <v>260</v>
      </c>
      <c r="T237">
        <v>7</v>
      </c>
      <c r="U237" t="s">
        <v>11843</v>
      </c>
      <c r="V237" t="s">
        <v>14854</v>
      </c>
      <c r="W237" t="s">
        <v>17734</v>
      </c>
      <c r="X237" t="s">
        <v>29</v>
      </c>
      <c r="Y237" t="s">
        <v>11844</v>
      </c>
      <c r="Z237" t="s">
        <v>94</v>
      </c>
      <c r="AA237" t="s">
        <v>2792</v>
      </c>
      <c r="AB237" t="s">
        <v>11845</v>
      </c>
      <c r="AC237">
        <v>-75.565299839999994</v>
      </c>
      <c r="AD237">
        <v>6.20804958</v>
      </c>
      <c r="AE237" t="s">
        <v>86</v>
      </c>
      <c r="AF237" t="s">
        <v>105</v>
      </c>
      <c r="AG237" t="s">
        <v>103</v>
      </c>
      <c r="AH237">
        <f>IFERROR(
    VLOOKUP(FENIX_ANS_TABLA[[#This Row],[ESTADO]],
        {"VENCIDO",1;"ALERTA_0 Días",2;"ALERTA",3;"A TIEMPO",4;"SIN FECHA",5},
    2,FALSE),
0)</f>
        <v>4</v>
      </c>
    </row>
    <row r="238" spans="1:34" x14ac:dyDescent="0.25">
      <c r="A238">
        <v>23626551</v>
      </c>
      <c r="B238" s="23" t="str">
        <f>IFERROR(VLOOKUP(FENIX_ANS_TABLA[[#This Row],[PEDIDO]],RESPONSABLE!A:B,2,0),"Pendiente por asignar responsable")</f>
        <v>Pendiente por asignar responsable</v>
      </c>
      <c r="C238" t="s">
        <v>36</v>
      </c>
      <c r="D238" t="s">
        <v>24</v>
      </c>
      <c r="E238" t="s">
        <v>36</v>
      </c>
      <c r="F238" s="21">
        <v>46027.667858796303</v>
      </c>
      <c r="G238" t="s">
        <v>9470</v>
      </c>
      <c r="H238">
        <v>43044000</v>
      </c>
      <c r="I238" t="s">
        <v>9471</v>
      </c>
      <c r="J238" s="23" t="s">
        <v>9472</v>
      </c>
      <c r="K238" s="23" t="s">
        <v>9473</v>
      </c>
      <c r="L238" t="s">
        <v>9474</v>
      </c>
      <c r="M238" t="s">
        <v>143</v>
      </c>
      <c r="N238" t="s">
        <v>9475</v>
      </c>
      <c r="O238" t="s">
        <v>144</v>
      </c>
      <c r="P238" t="s">
        <v>37</v>
      </c>
      <c r="Q238" t="s">
        <v>135</v>
      </c>
      <c r="R238" t="s">
        <v>253</v>
      </c>
      <c r="S238" t="s">
        <v>260</v>
      </c>
      <c r="T238">
        <v>7</v>
      </c>
      <c r="U238" t="s">
        <v>9476</v>
      </c>
      <c r="V238" t="s">
        <v>17735</v>
      </c>
      <c r="W238" t="s">
        <v>17736</v>
      </c>
      <c r="X238" t="s">
        <v>29</v>
      </c>
      <c r="Y238" t="s">
        <v>30</v>
      </c>
      <c r="Z238" t="s">
        <v>30</v>
      </c>
      <c r="AA238" t="s">
        <v>30</v>
      </c>
      <c r="AB238" t="s">
        <v>30</v>
      </c>
      <c r="AC238">
        <v>-76.025565569999998</v>
      </c>
      <c r="AD238">
        <v>6.7494054999999999</v>
      </c>
      <c r="AE238" t="s">
        <v>86</v>
      </c>
      <c r="AF238" t="s">
        <v>136</v>
      </c>
      <c r="AG238" t="s">
        <v>102</v>
      </c>
      <c r="AH238">
        <f>IFERROR(
    VLOOKUP(FENIX_ANS_TABLA[[#This Row],[ESTADO]],
        {"VENCIDO",1;"ALERTA_0 Días",2;"ALERTA",3;"A TIEMPO",4;"SIN FECHA",5},
    2,FALSE),
0)</f>
        <v>4</v>
      </c>
    </row>
    <row r="239" spans="1:34" x14ac:dyDescent="0.25">
      <c r="A239">
        <v>23626553</v>
      </c>
      <c r="B239" s="23" t="str">
        <f>IFERROR(VLOOKUP(FENIX_ANS_TABLA[[#This Row],[PEDIDO]],RESPONSABLE!A:B,2,0),"Pendiente por asignar responsable")</f>
        <v>Pendiente por asignar responsable</v>
      </c>
      <c r="C239" t="s">
        <v>36</v>
      </c>
      <c r="D239" t="s">
        <v>24</v>
      </c>
      <c r="E239" t="s">
        <v>36</v>
      </c>
      <c r="F239" s="21">
        <v>46027.669166666667</v>
      </c>
      <c r="G239" t="s">
        <v>11847</v>
      </c>
      <c r="H239">
        <v>71276006</v>
      </c>
      <c r="I239" t="s">
        <v>11848</v>
      </c>
      <c r="J239" s="23" t="s">
        <v>11849</v>
      </c>
      <c r="K239" s="23" t="s">
        <v>11850</v>
      </c>
      <c r="L239" t="s">
        <v>11851</v>
      </c>
      <c r="M239" t="s">
        <v>25</v>
      </c>
      <c r="N239" t="s">
        <v>11852</v>
      </c>
      <c r="O239" t="s">
        <v>26</v>
      </c>
      <c r="P239" t="s">
        <v>37</v>
      </c>
      <c r="Q239" t="s">
        <v>32</v>
      </c>
      <c r="R239" t="s">
        <v>253</v>
      </c>
      <c r="S239" t="s">
        <v>260</v>
      </c>
      <c r="T239">
        <v>7</v>
      </c>
      <c r="U239" t="s">
        <v>11853</v>
      </c>
      <c r="V239" t="s">
        <v>17737</v>
      </c>
      <c r="W239" t="s">
        <v>17738</v>
      </c>
      <c r="X239" t="s">
        <v>29</v>
      </c>
      <c r="Y239" t="s">
        <v>11854</v>
      </c>
      <c r="Z239" t="s">
        <v>94</v>
      </c>
      <c r="AA239" t="s">
        <v>579</v>
      </c>
      <c r="AB239" t="s">
        <v>11855</v>
      </c>
      <c r="AC239">
        <v>-75.610864919999997</v>
      </c>
      <c r="AD239">
        <v>6.22217194</v>
      </c>
      <c r="AE239" t="s">
        <v>86</v>
      </c>
      <c r="AF239" t="s">
        <v>105</v>
      </c>
      <c r="AG239" t="s">
        <v>102</v>
      </c>
      <c r="AH239">
        <f>IFERROR(
    VLOOKUP(FENIX_ANS_TABLA[[#This Row],[ESTADO]],
        {"VENCIDO",1;"ALERTA_0 Días",2;"ALERTA",3;"A TIEMPO",4;"SIN FECHA",5},
    2,FALSE),
0)</f>
        <v>4</v>
      </c>
    </row>
    <row r="240" spans="1:34" x14ac:dyDescent="0.25">
      <c r="A240">
        <v>23626648</v>
      </c>
      <c r="B240" s="23" t="str">
        <f>IFERROR(VLOOKUP(FENIX_ANS_TABLA[[#This Row],[PEDIDO]],RESPONSABLE!A:B,2,0),"Pendiente por asignar responsable")</f>
        <v>Pendiente por asignar responsable</v>
      </c>
      <c r="C240" t="s">
        <v>36</v>
      </c>
      <c r="D240" t="s">
        <v>24</v>
      </c>
      <c r="E240" t="s">
        <v>36</v>
      </c>
      <c r="F240" s="21">
        <v>46027.730034722219</v>
      </c>
      <c r="G240" t="s">
        <v>2245</v>
      </c>
      <c r="H240">
        <v>70728370</v>
      </c>
      <c r="I240" t="s">
        <v>2246</v>
      </c>
      <c r="J240" s="23" t="s">
        <v>31</v>
      </c>
      <c r="K240" s="23" t="s">
        <v>353</v>
      </c>
      <c r="L240" t="s">
        <v>2247</v>
      </c>
      <c r="M240" t="s">
        <v>165</v>
      </c>
      <c r="N240" t="s">
        <v>2248</v>
      </c>
      <c r="O240" t="s">
        <v>166</v>
      </c>
      <c r="P240" t="s">
        <v>37</v>
      </c>
      <c r="Q240" t="s">
        <v>158</v>
      </c>
      <c r="R240" t="s">
        <v>252</v>
      </c>
      <c r="S240" t="s">
        <v>260</v>
      </c>
      <c r="T240">
        <v>10</v>
      </c>
      <c r="U240" t="s">
        <v>2249</v>
      </c>
      <c r="V240" t="s">
        <v>17739</v>
      </c>
      <c r="W240" t="s">
        <v>17740</v>
      </c>
      <c r="X240" t="s">
        <v>43</v>
      </c>
      <c r="Y240" t="s">
        <v>30</v>
      </c>
      <c r="Z240" t="s">
        <v>30</v>
      </c>
      <c r="AA240" t="s">
        <v>30</v>
      </c>
      <c r="AB240" t="s">
        <v>30</v>
      </c>
      <c r="AC240">
        <v>-75.441249999999997</v>
      </c>
      <c r="AD240">
        <v>6.2267976999999997</v>
      </c>
      <c r="AE240" t="s">
        <v>86</v>
      </c>
      <c r="AF240" t="s">
        <v>159</v>
      </c>
      <c r="AG240" t="s">
        <v>102</v>
      </c>
      <c r="AH240">
        <f>IFERROR(
    VLOOKUP(FENIX_ANS_TABLA[[#This Row],[ESTADO]],
        {"VENCIDO",1;"ALERTA_0 Días",2;"ALERTA",3;"A TIEMPO",4;"SIN FECHA",5},
    2,FALSE),
0)</f>
        <v>3</v>
      </c>
    </row>
    <row r="241" spans="1:34" x14ac:dyDescent="0.25">
      <c r="A241">
        <v>23626655</v>
      </c>
      <c r="B241" s="23" t="str">
        <f>IFERROR(VLOOKUP(FENIX_ANS_TABLA[[#This Row],[PEDIDO]],RESPONSABLE!A:B,2,0),"Pendiente por asignar responsable")</f>
        <v>Pendiente por asignar responsable</v>
      </c>
      <c r="C241" t="s">
        <v>36</v>
      </c>
      <c r="D241" t="s">
        <v>24</v>
      </c>
      <c r="E241" t="s">
        <v>36</v>
      </c>
      <c r="F241" s="21">
        <v>46027.741284722222</v>
      </c>
      <c r="G241" t="s">
        <v>2251</v>
      </c>
      <c r="H241">
        <v>43462383</v>
      </c>
      <c r="I241" t="s">
        <v>2252</v>
      </c>
      <c r="J241" s="23" t="s">
        <v>31</v>
      </c>
      <c r="K241" s="23" t="s">
        <v>353</v>
      </c>
      <c r="L241" t="s">
        <v>2253</v>
      </c>
      <c r="M241" t="s">
        <v>165</v>
      </c>
      <c r="N241" t="s">
        <v>2254</v>
      </c>
      <c r="O241" t="s">
        <v>166</v>
      </c>
      <c r="P241" t="s">
        <v>37</v>
      </c>
      <c r="Q241" t="s">
        <v>158</v>
      </c>
      <c r="R241" t="s">
        <v>252</v>
      </c>
      <c r="S241" t="s">
        <v>260</v>
      </c>
      <c r="T241">
        <v>10</v>
      </c>
      <c r="U241" t="s">
        <v>2255</v>
      </c>
      <c r="V241" t="s">
        <v>17741</v>
      </c>
      <c r="W241" t="s">
        <v>17742</v>
      </c>
      <c r="X241" t="s">
        <v>43</v>
      </c>
      <c r="Y241" t="s">
        <v>30</v>
      </c>
      <c r="Z241" t="s">
        <v>30</v>
      </c>
      <c r="AA241" t="s">
        <v>30</v>
      </c>
      <c r="AB241" t="s">
        <v>30</v>
      </c>
      <c r="AC241">
        <v>-75.441249999999997</v>
      </c>
      <c r="AD241">
        <v>6.2267976999999997</v>
      </c>
      <c r="AE241" t="s">
        <v>86</v>
      </c>
      <c r="AF241" t="s">
        <v>159</v>
      </c>
      <c r="AG241" t="s">
        <v>102</v>
      </c>
      <c r="AH241">
        <f>IFERROR(
    VLOOKUP(FENIX_ANS_TABLA[[#This Row],[ESTADO]],
        {"VENCIDO",1;"ALERTA_0 Días",2;"ALERTA",3;"A TIEMPO",4;"SIN FECHA",5},
    2,FALSE),
0)</f>
        <v>3</v>
      </c>
    </row>
    <row r="242" spans="1:34" x14ac:dyDescent="0.25">
      <c r="A242">
        <v>23627053</v>
      </c>
      <c r="B242" s="23" t="str">
        <f>IFERROR(VLOOKUP(FENIX_ANS_TABLA[[#This Row],[PEDIDO]],RESPONSABLE!A:B,2,0),"Pendiente por asignar responsable")</f>
        <v>Pendiente por asignar responsable</v>
      </c>
      <c r="C242" t="s">
        <v>23</v>
      </c>
      <c r="D242" t="s">
        <v>24</v>
      </c>
      <c r="E242" t="s">
        <v>33</v>
      </c>
      <c r="F242" s="21">
        <v>46031.329456018517</v>
      </c>
      <c r="G242" t="s">
        <v>1561</v>
      </c>
      <c r="H242">
        <v>1022100042</v>
      </c>
      <c r="I242" t="s">
        <v>1562</v>
      </c>
      <c r="J242" s="23" t="s">
        <v>1563</v>
      </c>
      <c r="K242" s="23" t="s">
        <v>1564</v>
      </c>
      <c r="L242" t="s">
        <v>1565</v>
      </c>
      <c r="M242" t="s">
        <v>137</v>
      </c>
      <c r="N242" t="s">
        <v>1566</v>
      </c>
      <c r="O242" t="s">
        <v>138</v>
      </c>
      <c r="P242" t="s">
        <v>40</v>
      </c>
      <c r="Q242" t="s">
        <v>135</v>
      </c>
      <c r="R242" t="s">
        <v>252</v>
      </c>
      <c r="S242" t="s">
        <v>260</v>
      </c>
      <c r="T242">
        <v>12</v>
      </c>
      <c r="U242" t="s">
        <v>1567</v>
      </c>
      <c r="V242" t="s">
        <v>17743</v>
      </c>
      <c r="W242" t="s">
        <v>17744</v>
      </c>
      <c r="X242" t="s">
        <v>29</v>
      </c>
      <c r="Y242" t="s">
        <v>30</v>
      </c>
      <c r="Z242" t="s">
        <v>30</v>
      </c>
      <c r="AA242" t="s">
        <v>30</v>
      </c>
      <c r="AB242" t="s">
        <v>30</v>
      </c>
      <c r="AC242">
        <v>-75.832357999999999</v>
      </c>
      <c r="AD242">
        <v>6.4047429999999999</v>
      </c>
      <c r="AE242" t="s">
        <v>86</v>
      </c>
      <c r="AF242" t="s">
        <v>136</v>
      </c>
      <c r="AG242" t="s">
        <v>102</v>
      </c>
      <c r="AH242">
        <f>IFERROR(
    VLOOKUP(FENIX_ANS_TABLA[[#This Row],[ESTADO]],
        {"VENCIDO",1;"ALERTA_0 Días",2;"ALERTA",3;"A TIEMPO",4;"SIN FECHA",5},
    2,FALSE),
0)</f>
        <v>4</v>
      </c>
    </row>
    <row r="243" spans="1:34" x14ac:dyDescent="0.25">
      <c r="A243">
        <v>23627094</v>
      </c>
      <c r="B243" s="23" t="str">
        <f>IFERROR(VLOOKUP(FENIX_ANS_TABLA[[#This Row],[PEDIDO]],RESPONSABLE!A:B,2,0),"Pendiente por asignar responsable")</f>
        <v>Pendiente por asignar responsable</v>
      </c>
      <c r="C243" t="s">
        <v>36</v>
      </c>
      <c r="D243" t="s">
        <v>65</v>
      </c>
      <c r="E243" t="s">
        <v>36</v>
      </c>
      <c r="F243" s="21">
        <v>46028.423067129632</v>
      </c>
      <c r="G243" t="s">
        <v>5284</v>
      </c>
      <c r="H243">
        <v>8355194</v>
      </c>
      <c r="I243" t="s">
        <v>5285</v>
      </c>
      <c r="J243" s="23" t="s">
        <v>31</v>
      </c>
      <c r="K243" s="23" t="s">
        <v>5286</v>
      </c>
      <c r="L243" t="s">
        <v>5287</v>
      </c>
      <c r="M243" t="s">
        <v>25</v>
      </c>
      <c r="N243" t="s">
        <v>5288</v>
      </c>
      <c r="O243" t="s">
        <v>26</v>
      </c>
      <c r="P243" t="s">
        <v>66</v>
      </c>
      <c r="Q243" t="s">
        <v>28</v>
      </c>
      <c r="R243" t="s">
        <v>253</v>
      </c>
      <c r="S243" t="s">
        <v>260</v>
      </c>
      <c r="T243">
        <v>7</v>
      </c>
      <c r="U243" t="s">
        <v>5289</v>
      </c>
      <c r="V243" t="s">
        <v>14470</v>
      </c>
      <c r="W243" t="s">
        <v>17745</v>
      </c>
      <c r="X243" t="s">
        <v>43</v>
      </c>
      <c r="Y243" t="s">
        <v>17746</v>
      </c>
      <c r="Z243" t="s">
        <v>94</v>
      </c>
      <c r="AA243" t="s">
        <v>104</v>
      </c>
      <c r="AB243" t="s">
        <v>17747</v>
      </c>
      <c r="AC243">
        <v>-75.594857630000007</v>
      </c>
      <c r="AD243">
        <v>6.2666972100000002</v>
      </c>
      <c r="AE243" t="s">
        <v>86</v>
      </c>
      <c r="AF243" t="s">
        <v>105</v>
      </c>
      <c r="AG243" t="s">
        <v>103</v>
      </c>
      <c r="AH243">
        <f>IFERROR(
    VLOOKUP(FENIX_ANS_TABLA[[#This Row],[ESTADO]],
        {"VENCIDO",1;"ALERTA_0 Días",2;"ALERTA",3;"A TIEMPO",4;"SIN FECHA",5},
    2,FALSE),
0)</f>
        <v>3</v>
      </c>
    </row>
    <row r="244" spans="1:34" x14ac:dyDescent="0.25">
      <c r="A244">
        <v>23627127</v>
      </c>
      <c r="B244" s="23" t="str">
        <f>IFERROR(VLOOKUP(FENIX_ANS_TABLA[[#This Row],[PEDIDO]],RESPONSABLE!A:B,2,0),"Pendiente por asignar responsable")</f>
        <v>Pendiente por asignar responsable</v>
      </c>
      <c r="C244" t="s">
        <v>44</v>
      </c>
      <c r="D244" t="s">
        <v>24</v>
      </c>
      <c r="E244" t="s">
        <v>44</v>
      </c>
      <c r="F244" s="21">
        <v>46028.43246527778</v>
      </c>
      <c r="G244" t="s">
        <v>10420</v>
      </c>
      <c r="H244">
        <v>1045487987</v>
      </c>
      <c r="I244" t="s">
        <v>10421</v>
      </c>
      <c r="J244" s="23" t="s">
        <v>10422</v>
      </c>
      <c r="K244" s="23" t="s">
        <v>10423</v>
      </c>
      <c r="L244" t="s">
        <v>10424</v>
      </c>
      <c r="M244" t="s">
        <v>25</v>
      </c>
      <c r="N244" t="s">
        <v>10425</v>
      </c>
      <c r="O244" t="s">
        <v>26</v>
      </c>
      <c r="P244" t="s">
        <v>34</v>
      </c>
      <c r="Q244" t="s">
        <v>46</v>
      </c>
      <c r="R244" t="s">
        <v>253</v>
      </c>
      <c r="S244" t="s">
        <v>260</v>
      </c>
      <c r="T244">
        <v>5</v>
      </c>
      <c r="U244" t="s">
        <v>10426</v>
      </c>
      <c r="V244" t="s">
        <v>14170</v>
      </c>
      <c r="W244" t="s">
        <v>14169</v>
      </c>
      <c r="X244" t="s">
        <v>43</v>
      </c>
      <c r="Y244" t="s">
        <v>30</v>
      </c>
      <c r="Z244" t="s">
        <v>30</v>
      </c>
      <c r="AA244" t="s">
        <v>30</v>
      </c>
      <c r="AB244" t="s">
        <v>30</v>
      </c>
      <c r="AC244">
        <v>-75.608378740000006</v>
      </c>
      <c r="AD244">
        <v>6.2749644199999999</v>
      </c>
      <c r="AE244" t="s">
        <v>86</v>
      </c>
      <c r="AF244" t="s">
        <v>105</v>
      </c>
      <c r="AG244" t="s">
        <v>102</v>
      </c>
      <c r="AH244">
        <f>IFERROR(
    VLOOKUP(FENIX_ANS_TABLA[[#This Row],[ESTADO]],
        {"VENCIDO",1;"ALERTA_0 Días",2;"ALERTA",3;"A TIEMPO",4;"SIN FECHA",5},
    2,FALSE),
0)</f>
        <v>3</v>
      </c>
    </row>
    <row r="245" spans="1:34" x14ac:dyDescent="0.25">
      <c r="A245">
        <v>23627480</v>
      </c>
      <c r="B245" s="23" t="str">
        <f>IFERROR(VLOOKUP(FENIX_ANS_TABLA[[#This Row],[PEDIDO]],RESPONSABLE!A:B,2,0),"Pendiente por asignar responsable")</f>
        <v>Pendiente por asignar responsable</v>
      </c>
      <c r="C245" t="s">
        <v>5291</v>
      </c>
      <c r="D245" t="s">
        <v>24</v>
      </c>
      <c r="E245" t="s">
        <v>5291</v>
      </c>
      <c r="F245" s="21">
        <v>46028.559050925927</v>
      </c>
      <c r="G245" t="s">
        <v>5292</v>
      </c>
      <c r="H245">
        <v>1037621945</v>
      </c>
      <c r="I245" t="s">
        <v>5293</v>
      </c>
      <c r="J245" s="23" t="s">
        <v>31</v>
      </c>
      <c r="K245" s="23" t="s">
        <v>5294</v>
      </c>
      <c r="L245" t="s">
        <v>5295</v>
      </c>
      <c r="M245" t="s">
        <v>42</v>
      </c>
      <c r="N245" t="s">
        <v>5296</v>
      </c>
      <c r="O245" t="s">
        <v>57</v>
      </c>
      <c r="P245" t="s">
        <v>27</v>
      </c>
      <c r="Q245" t="s">
        <v>5297</v>
      </c>
      <c r="R245" t="s">
        <v>253</v>
      </c>
      <c r="S245" t="s">
        <v>260</v>
      </c>
      <c r="T245">
        <v>7</v>
      </c>
      <c r="U245" t="s">
        <v>5298</v>
      </c>
      <c r="V245" t="s">
        <v>17748</v>
      </c>
      <c r="W245" t="s">
        <v>7983</v>
      </c>
      <c r="X245" t="s">
        <v>43</v>
      </c>
      <c r="Y245" t="s">
        <v>30</v>
      </c>
      <c r="Z245" t="s">
        <v>30</v>
      </c>
      <c r="AA245" t="s">
        <v>30</v>
      </c>
      <c r="AB245" t="s">
        <v>30</v>
      </c>
      <c r="AC245">
        <v>-75.563266999999996</v>
      </c>
      <c r="AD245">
        <v>6.1705810000000003</v>
      </c>
      <c r="AE245" t="s">
        <v>86</v>
      </c>
      <c r="AF245" t="s">
        <v>105</v>
      </c>
      <c r="AG245" t="s">
        <v>102</v>
      </c>
      <c r="AH245">
        <f>IFERROR(
    VLOOKUP(FENIX_ANS_TABLA[[#This Row],[ESTADO]],
        {"VENCIDO",1;"ALERTA_0 Días",2;"ALERTA",3;"A TIEMPO",4;"SIN FECHA",5},
    2,FALSE),
0)</f>
        <v>3</v>
      </c>
    </row>
    <row r="246" spans="1:34" x14ac:dyDescent="0.25">
      <c r="A246">
        <v>23628175</v>
      </c>
      <c r="B246" s="23" t="str">
        <f>IFERROR(VLOOKUP(FENIX_ANS_TABLA[[#This Row],[PEDIDO]],RESPONSABLE!A:B,2,0),"Pendiente por asignar responsable")</f>
        <v>Pendiente por asignar responsable</v>
      </c>
      <c r="C246" t="s">
        <v>23</v>
      </c>
      <c r="D246" t="s">
        <v>24</v>
      </c>
      <c r="E246" t="s">
        <v>23</v>
      </c>
      <c r="F246" s="21">
        <v>46029.384618055563</v>
      </c>
      <c r="G246" t="s">
        <v>6949</v>
      </c>
      <c r="H246">
        <v>43646764</v>
      </c>
      <c r="I246" t="s">
        <v>6011</v>
      </c>
      <c r="J246" s="23" t="s">
        <v>47</v>
      </c>
      <c r="K246" s="23" t="s">
        <v>31</v>
      </c>
      <c r="L246" t="s">
        <v>6012</v>
      </c>
      <c r="M246" t="s">
        <v>176</v>
      </c>
      <c r="N246" t="s">
        <v>6013</v>
      </c>
      <c r="O246" t="s">
        <v>177</v>
      </c>
      <c r="P246" t="s">
        <v>27</v>
      </c>
      <c r="Q246" t="s">
        <v>158</v>
      </c>
      <c r="R246" t="s">
        <v>252</v>
      </c>
      <c r="S246" t="s">
        <v>260</v>
      </c>
      <c r="T246">
        <v>10</v>
      </c>
      <c r="U246" t="s">
        <v>6950</v>
      </c>
      <c r="V246" t="s">
        <v>10607</v>
      </c>
      <c r="W246" t="s">
        <v>10607</v>
      </c>
      <c r="X246" t="s">
        <v>29</v>
      </c>
      <c r="Y246" t="s">
        <v>30</v>
      </c>
      <c r="Z246" t="s">
        <v>30</v>
      </c>
      <c r="AA246" t="s">
        <v>30</v>
      </c>
      <c r="AB246" t="s">
        <v>30</v>
      </c>
      <c r="AC246">
        <v>-75.202749670000003</v>
      </c>
      <c r="AD246">
        <v>6.1665712800000003</v>
      </c>
      <c r="AE246" t="s">
        <v>86</v>
      </c>
      <c r="AF246" t="s">
        <v>159</v>
      </c>
      <c r="AG246" t="s">
        <v>102</v>
      </c>
      <c r="AH246">
        <f>IFERROR(
    VLOOKUP(FENIX_ANS_TABLA[[#This Row],[ESTADO]],
        {"VENCIDO",1;"ALERTA_0 Días",2;"ALERTA",3;"A TIEMPO",4;"SIN FECHA",5},
    2,FALSE),
0)</f>
        <v>4</v>
      </c>
    </row>
    <row r="247" spans="1:34" x14ac:dyDescent="0.25">
      <c r="A247">
        <v>23628250</v>
      </c>
      <c r="B247" s="23" t="str">
        <f>IFERROR(VLOOKUP(FENIX_ANS_TABLA[[#This Row],[PEDIDO]],RESPONSABLE!A:B,2,0),"Pendiente por asignar responsable")</f>
        <v>Pendiente por asignar responsable</v>
      </c>
      <c r="C247" t="s">
        <v>23</v>
      </c>
      <c r="D247" t="s">
        <v>24</v>
      </c>
      <c r="E247" t="s">
        <v>23</v>
      </c>
      <c r="F247" s="21">
        <v>46029.421261574083</v>
      </c>
      <c r="G247" t="s">
        <v>7985</v>
      </c>
      <c r="H247">
        <v>1045018608</v>
      </c>
      <c r="I247" t="s">
        <v>7986</v>
      </c>
      <c r="J247" s="23" t="s">
        <v>31</v>
      </c>
      <c r="K247" s="23" t="s">
        <v>7987</v>
      </c>
      <c r="L247" t="s">
        <v>7988</v>
      </c>
      <c r="M247" t="s">
        <v>185</v>
      </c>
      <c r="N247" t="s">
        <v>7989</v>
      </c>
      <c r="O247" t="s">
        <v>186</v>
      </c>
      <c r="P247" t="s">
        <v>27</v>
      </c>
      <c r="Q247" t="s">
        <v>158</v>
      </c>
      <c r="R247" t="s">
        <v>252</v>
      </c>
      <c r="S247" t="s">
        <v>260</v>
      </c>
      <c r="T247">
        <v>10</v>
      </c>
      <c r="U247" t="s">
        <v>7990</v>
      </c>
      <c r="V247" t="s">
        <v>7962</v>
      </c>
      <c r="W247" t="s">
        <v>7962</v>
      </c>
      <c r="X247" t="s">
        <v>29</v>
      </c>
      <c r="Y247" t="s">
        <v>30</v>
      </c>
      <c r="Z247" t="s">
        <v>30</v>
      </c>
      <c r="AA247" t="s">
        <v>30</v>
      </c>
      <c r="AB247" t="s">
        <v>30</v>
      </c>
      <c r="AC247">
        <v>-75.273375889999997</v>
      </c>
      <c r="AD247">
        <v>6.1443473199999996</v>
      </c>
      <c r="AE247" t="s">
        <v>86</v>
      </c>
      <c r="AF247" t="s">
        <v>159</v>
      </c>
      <c r="AG247" t="s">
        <v>102</v>
      </c>
      <c r="AH247">
        <f>IFERROR(
    VLOOKUP(FENIX_ANS_TABLA[[#This Row],[ESTADO]],
        {"VENCIDO",1;"ALERTA_0 Días",2;"ALERTA",3;"A TIEMPO",4;"SIN FECHA",5},
    2,FALSE),
0)</f>
        <v>4</v>
      </c>
    </row>
    <row r="248" spans="1:34" x14ac:dyDescent="0.25">
      <c r="A248">
        <v>23628414</v>
      </c>
      <c r="B248" s="23" t="str">
        <f>IFERROR(VLOOKUP(FENIX_ANS_TABLA[[#This Row],[PEDIDO]],RESPONSABLE!A:B,2,0),"Pendiente por asignar responsable")</f>
        <v>Pendiente por asignar responsable</v>
      </c>
      <c r="C248" t="s">
        <v>23</v>
      </c>
      <c r="D248" t="s">
        <v>24</v>
      </c>
      <c r="E248" t="s">
        <v>33</v>
      </c>
      <c r="F248" s="21">
        <v>46031.461805555547</v>
      </c>
      <c r="G248" t="s">
        <v>813</v>
      </c>
      <c r="H248">
        <v>78710733</v>
      </c>
      <c r="I248" t="s">
        <v>814</v>
      </c>
      <c r="J248" s="23" t="s">
        <v>31</v>
      </c>
      <c r="K248" s="23" t="s">
        <v>815</v>
      </c>
      <c r="L248" t="s">
        <v>816</v>
      </c>
      <c r="M248" t="s">
        <v>119</v>
      </c>
      <c r="N248" t="s">
        <v>817</v>
      </c>
      <c r="O248" t="s">
        <v>120</v>
      </c>
      <c r="P248" t="s">
        <v>40</v>
      </c>
      <c r="Q248" t="s">
        <v>112</v>
      </c>
      <c r="R248" t="s">
        <v>252</v>
      </c>
      <c r="S248" t="s">
        <v>260</v>
      </c>
      <c r="T248">
        <v>12</v>
      </c>
      <c r="U248" t="s">
        <v>818</v>
      </c>
      <c r="V248" t="s">
        <v>17749</v>
      </c>
      <c r="W248" t="s">
        <v>15866</v>
      </c>
      <c r="X248" t="s">
        <v>83</v>
      </c>
      <c r="Y248" t="s">
        <v>30</v>
      </c>
      <c r="Z248" t="s">
        <v>30</v>
      </c>
      <c r="AA248" t="s">
        <v>30</v>
      </c>
      <c r="AB248" t="s">
        <v>30</v>
      </c>
      <c r="AC248">
        <v>-75.698711000000003</v>
      </c>
      <c r="AD248">
        <v>6.0269409999999999</v>
      </c>
      <c r="AE248" t="s">
        <v>86</v>
      </c>
      <c r="AF248" t="s">
        <v>109</v>
      </c>
      <c r="AG248" t="s">
        <v>102</v>
      </c>
      <c r="AH248">
        <f>IFERROR(
    VLOOKUP(FENIX_ANS_TABLA[[#This Row],[ESTADO]],
        {"VENCIDO",1;"ALERTA_0 Días",2;"ALERTA",3;"A TIEMPO",4;"SIN FECHA",5},
    2,FALSE),
0)</f>
        <v>2</v>
      </c>
    </row>
    <row r="249" spans="1:34" x14ac:dyDescent="0.25">
      <c r="A249">
        <v>23628566</v>
      </c>
      <c r="B249" s="23" t="str">
        <f>IFERROR(VLOOKUP(FENIX_ANS_TABLA[[#This Row],[PEDIDO]],RESPONSABLE!A:B,2,0),"Pendiente por asignar responsable")</f>
        <v>Pendiente por asignar responsable</v>
      </c>
      <c r="C249" t="s">
        <v>36</v>
      </c>
      <c r="D249" t="s">
        <v>24</v>
      </c>
      <c r="E249" t="s">
        <v>36</v>
      </c>
      <c r="F249" s="21">
        <v>46029.594641203701</v>
      </c>
      <c r="G249" t="s">
        <v>4158</v>
      </c>
      <c r="H249">
        <v>1036393082</v>
      </c>
      <c r="I249" t="s">
        <v>4159</v>
      </c>
      <c r="J249" s="23" t="s">
        <v>4160</v>
      </c>
      <c r="K249" s="23" t="s">
        <v>324</v>
      </c>
      <c r="L249" t="s">
        <v>4161</v>
      </c>
      <c r="M249" t="s">
        <v>190</v>
      </c>
      <c r="N249" t="s">
        <v>4162</v>
      </c>
      <c r="O249" t="s">
        <v>191</v>
      </c>
      <c r="P249" t="s">
        <v>37</v>
      </c>
      <c r="Q249" t="s">
        <v>158</v>
      </c>
      <c r="R249" t="s">
        <v>253</v>
      </c>
      <c r="S249" t="s">
        <v>260</v>
      </c>
      <c r="T249">
        <v>7</v>
      </c>
      <c r="U249" t="s">
        <v>4163</v>
      </c>
      <c r="V249" t="s">
        <v>10428</v>
      </c>
      <c r="W249" t="s">
        <v>1934</v>
      </c>
      <c r="X249" t="s">
        <v>29</v>
      </c>
      <c r="Y249" t="s">
        <v>30</v>
      </c>
      <c r="Z249" t="s">
        <v>30</v>
      </c>
      <c r="AA249" t="s">
        <v>30</v>
      </c>
      <c r="AB249" t="s">
        <v>30</v>
      </c>
      <c r="AC249">
        <v>-75.334720000000004</v>
      </c>
      <c r="AD249">
        <v>6.0886620000000002</v>
      </c>
      <c r="AE249" t="s">
        <v>86</v>
      </c>
      <c r="AF249" t="s">
        <v>159</v>
      </c>
      <c r="AG249" t="s">
        <v>102</v>
      </c>
      <c r="AH249">
        <f>IFERROR(
    VLOOKUP(FENIX_ANS_TABLA[[#This Row],[ESTADO]],
        {"VENCIDO",1;"ALERTA_0 Días",2;"ALERTA",3;"A TIEMPO",4;"SIN FECHA",5},
    2,FALSE),
0)</f>
        <v>4</v>
      </c>
    </row>
    <row r="250" spans="1:34" x14ac:dyDescent="0.25">
      <c r="A250">
        <v>23629905</v>
      </c>
      <c r="B250" s="23" t="str">
        <f>IFERROR(VLOOKUP(FENIX_ANS_TABLA[[#This Row],[PEDIDO]],RESPONSABLE!A:B,2,0),"Pendiente por asignar responsable")</f>
        <v>Pendiente por asignar responsable</v>
      </c>
      <c r="C250" t="s">
        <v>58</v>
      </c>
      <c r="D250" t="s">
        <v>24</v>
      </c>
      <c r="E250" t="s">
        <v>59</v>
      </c>
      <c r="F250" s="21">
        <v>46030.592615740738</v>
      </c>
      <c r="G250" t="s">
        <v>1110</v>
      </c>
      <c r="H250">
        <v>1037948409</v>
      </c>
      <c r="I250" t="s">
        <v>820</v>
      </c>
      <c r="J250" s="23" t="s">
        <v>31</v>
      </c>
      <c r="K250" s="23" t="s">
        <v>821</v>
      </c>
      <c r="L250" t="s">
        <v>822</v>
      </c>
      <c r="M250" t="s">
        <v>171</v>
      </c>
      <c r="N250" t="s">
        <v>823</v>
      </c>
      <c r="O250" t="s">
        <v>172</v>
      </c>
      <c r="P250" t="s">
        <v>60</v>
      </c>
      <c r="Q250" t="s">
        <v>184</v>
      </c>
      <c r="R250" t="s">
        <v>252</v>
      </c>
      <c r="S250" t="s">
        <v>260</v>
      </c>
      <c r="T250">
        <v>14</v>
      </c>
      <c r="U250" t="s">
        <v>1111</v>
      </c>
      <c r="V250" t="s">
        <v>17750</v>
      </c>
      <c r="W250" t="s">
        <v>14694</v>
      </c>
      <c r="X250" t="s">
        <v>43</v>
      </c>
      <c r="Y250" t="s">
        <v>30</v>
      </c>
      <c r="Z250" t="s">
        <v>30</v>
      </c>
      <c r="AA250" t="s">
        <v>30</v>
      </c>
      <c r="AB250" t="s">
        <v>30</v>
      </c>
      <c r="AC250">
        <v>-74.977382520000006</v>
      </c>
      <c r="AD250">
        <v>6.1901507899999997</v>
      </c>
      <c r="AE250" t="s">
        <v>86</v>
      </c>
      <c r="AF250" t="s">
        <v>159</v>
      </c>
      <c r="AG250" t="s">
        <v>102</v>
      </c>
      <c r="AH250">
        <f>IFERROR(
    VLOOKUP(FENIX_ANS_TABLA[[#This Row],[ESTADO]],
        {"VENCIDO",1;"ALERTA_0 Días",2;"ALERTA",3;"A TIEMPO",4;"SIN FECHA",5},
    2,FALSE),
0)</f>
        <v>3</v>
      </c>
    </row>
    <row r="251" spans="1:34" x14ac:dyDescent="0.25">
      <c r="A251">
        <v>23630062</v>
      </c>
      <c r="B251" s="23" t="str">
        <f>IFERROR(VLOOKUP(FENIX_ANS_TABLA[[#This Row],[PEDIDO]],RESPONSABLE!A:B,2,0),"Pendiente por asignar responsable")</f>
        <v>Pendiente por asignar responsable</v>
      </c>
      <c r="C251" t="s">
        <v>23</v>
      </c>
      <c r="D251" t="s">
        <v>24</v>
      </c>
      <c r="E251" t="s">
        <v>23</v>
      </c>
      <c r="F251" s="21">
        <v>46030.674155092587</v>
      </c>
      <c r="G251" t="s">
        <v>9478</v>
      </c>
      <c r="H251">
        <v>15404572</v>
      </c>
      <c r="I251" t="s">
        <v>9479</v>
      </c>
      <c r="J251" s="23" t="s">
        <v>31</v>
      </c>
      <c r="K251" s="23" t="s">
        <v>2637</v>
      </c>
      <c r="L251" t="s">
        <v>9480</v>
      </c>
      <c r="M251" t="s">
        <v>137</v>
      </c>
      <c r="N251" t="s">
        <v>9481</v>
      </c>
      <c r="O251" t="s">
        <v>138</v>
      </c>
      <c r="P251" t="s">
        <v>27</v>
      </c>
      <c r="Q251" t="s">
        <v>135</v>
      </c>
      <c r="R251" t="s">
        <v>253</v>
      </c>
      <c r="S251" t="s">
        <v>260</v>
      </c>
      <c r="T251">
        <v>7</v>
      </c>
      <c r="U251" t="s">
        <v>9482</v>
      </c>
      <c r="V251" t="s">
        <v>17751</v>
      </c>
      <c r="W251" t="s">
        <v>17751</v>
      </c>
      <c r="X251" t="s">
        <v>29</v>
      </c>
      <c r="Y251" t="s">
        <v>30</v>
      </c>
      <c r="Z251" t="s">
        <v>30</v>
      </c>
      <c r="AA251" t="s">
        <v>30</v>
      </c>
      <c r="AB251" t="s">
        <v>30</v>
      </c>
      <c r="AC251">
        <v>-75.829963000000006</v>
      </c>
      <c r="AD251">
        <v>6.5648429999999998</v>
      </c>
      <c r="AE251" t="s">
        <v>86</v>
      </c>
      <c r="AF251" t="s">
        <v>136</v>
      </c>
      <c r="AG251" t="s">
        <v>102</v>
      </c>
      <c r="AH251">
        <f>IFERROR(
    VLOOKUP(FENIX_ANS_TABLA[[#This Row],[ESTADO]],
        {"VENCIDO",1;"ALERTA_0 Días",2;"ALERTA",3;"A TIEMPO",4;"SIN FECHA",5},
    2,FALSE),
0)</f>
        <v>4</v>
      </c>
    </row>
    <row r="252" spans="1:34" x14ac:dyDescent="0.25">
      <c r="A252">
        <v>23630870</v>
      </c>
      <c r="B252" s="23" t="str">
        <f>IFERROR(VLOOKUP(FENIX_ANS_TABLA[[#This Row],[PEDIDO]],RESPONSABLE!A:B,2,0),"Pendiente por asignar responsable")</f>
        <v>Pendiente por asignar responsable</v>
      </c>
      <c r="C252" t="s">
        <v>23</v>
      </c>
      <c r="D252" t="s">
        <v>24</v>
      </c>
      <c r="E252" t="s">
        <v>23</v>
      </c>
      <c r="F252" s="21">
        <v>46031.449594907397</v>
      </c>
      <c r="G252" t="s">
        <v>4165</v>
      </c>
      <c r="H252">
        <v>900195166</v>
      </c>
      <c r="I252" t="s">
        <v>4166</v>
      </c>
      <c r="J252" s="23" t="s">
        <v>4167</v>
      </c>
      <c r="K252" s="23" t="s">
        <v>4168</v>
      </c>
      <c r="L252" t="s">
        <v>4169</v>
      </c>
      <c r="M252" t="s">
        <v>200</v>
      </c>
      <c r="N252" t="s">
        <v>4170</v>
      </c>
      <c r="O252" t="s">
        <v>201</v>
      </c>
      <c r="P252" t="s">
        <v>27</v>
      </c>
      <c r="Q252" t="s">
        <v>158</v>
      </c>
      <c r="R252" t="s">
        <v>252</v>
      </c>
      <c r="S252" t="s">
        <v>260</v>
      </c>
      <c r="T252">
        <v>10</v>
      </c>
      <c r="U252" t="s">
        <v>4171</v>
      </c>
      <c r="V252" t="s">
        <v>17752</v>
      </c>
      <c r="W252" t="s">
        <v>2333</v>
      </c>
      <c r="X252" t="s">
        <v>29</v>
      </c>
      <c r="Y252" t="s">
        <v>30</v>
      </c>
      <c r="Z252" t="s">
        <v>30</v>
      </c>
      <c r="AA252" t="s">
        <v>30</v>
      </c>
      <c r="AB252" t="s">
        <v>30</v>
      </c>
      <c r="AC252">
        <v>-75.46003863</v>
      </c>
      <c r="AD252">
        <v>6.0185346700000002</v>
      </c>
      <c r="AE252" t="s">
        <v>86</v>
      </c>
      <c r="AF252" t="s">
        <v>159</v>
      </c>
      <c r="AG252" t="s">
        <v>102</v>
      </c>
      <c r="AH252">
        <f>IFERROR(
    VLOOKUP(FENIX_ANS_TABLA[[#This Row],[ESTADO]],
        {"VENCIDO",1;"ALERTA_0 Días",2;"ALERTA",3;"A TIEMPO",4;"SIN FECHA",5},
    2,FALSE),
0)</f>
        <v>4</v>
      </c>
    </row>
    <row r="253" spans="1:34" x14ac:dyDescent="0.25">
      <c r="A253">
        <v>23630871</v>
      </c>
      <c r="B253" s="23" t="str">
        <f>IFERROR(VLOOKUP(FENIX_ANS_TABLA[[#This Row],[PEDIDO]],RESPONSABLE!A:B,2,0),"Pendiente por asignar responsable")</f>
        <v>Pendiente por asignar responsable</v>
      </c>
      <c r="C253" t="s">
        <v>23</v>
      </c>
      <c r="D253" t="s">
        <v>24</v>
      </c>
      <c r="E253" t="s">
        <v>23</v>
      </c>
      <c r="F253" s="21">
        <v>46031.449594907397</v>
      </c>
      <c r="G253" t="s">
        <v>4165</v>
      </c>
      <c r="H253">
        <v>900195166</v>
      </c>
      <c r="I253" t="s">
        <v>4166</v>
      </c>
      <c r="J253" s="23" t="s">
        <v>4167</v>
      </c>
      <c r="K253" s="23" t="s">
        <v>4168</v>
      </c>
      <c r="L253" t="s">
        <v>4173</v>
      </c>
      <c r="M253" t="s">
        <v>200</v>
      </c>
      <c r="N253" t="s">
        <v>4174</v>
      </c>
      <c r="O253" t="s">
        <v>201</v>
      </c>
      <c r="P253" t="s">
        <v>27</v>
      </c>
      <c r="Q253" t="s">
        <v>158</v>
      </c>
      <c r="R253" t="s">
        <v>252</v>
      </c>
      <c r="S253" t="s">
        <v>260</v>
      </c>
      <c r="T253">
        <v>10</v>
      </c>
      <c r="U253" t="s">
        <v>4171</v>
      </c>
      <c r="V253" t="s">
        <v>17752</v>
      </c>
      <c r="W253" t="s">
        <v>2333</v>
      </c>
      <c r="X253" t="s">
        <v>29</v>
      </c>
      <c r="Y253" t="s">
        <v>30</v>
      </c>
      <c r="Z253" t="s">
        <v>30</v>
      </c>
      <c r="AA253" t="s">
        <v>30</v>
      </c>
      <c r="AB253" t="s">
        <v>30</v>
      </c>
      <c r="AC253">
        <v>-75.46003863</v>
      </c>
      <c r="AD253">
        <v>6.0185346700000002</v>
      </c>
      <c r="AE253" t="s">
        <v>86</v>
      </c>
      <c r="AF253" t="s">
        <v>159</v>
      </c>
      <c r="AG253" t="s">
        <v>102</v>
      </c>
      <c r="AH253">
        <f>IFERROR(
    VLOOKUP(FENIX_ANS_TABLA[[#This Row],[ESTADO]],
        {"VENCIDO",1;"ALERTA_0 Días",2;"ALERTA",3;"A TIEMPO",4;"SIN FECHA",5},
    2,FALSE),
0)</f>
        <v>4</v>
      </c>
    </row>
    <row r="254" spans="1:34" x14ac:dyDescent="0.25">
      <c r="A254">
        <v>23630877</v>
      </c>
      <c r="B254" s="23" t="str">
        <f>IFERROR(VLOOKUP(FENIX_ANS_TABLA[[#This Row],[PEDIDO]],RESPONSABLE!A:B,2,0),"Pendiente por asignar responsable")</f>
        <v>Pendiente por asignar responsable</v>
      </c>
      <c r="C254" t="s">
        <v>23</v>
      </c>
      <c r="D254" t="s">
        <v>24</v>
      </c>
      <c r="E254" t="s">
        <v>23</v>
      </c>
      <c r="F254" s="21">
        <v>46031.452291666668</v>
      </c>
      <c r="G254" t="s">
        <v>4176</v>
      </c>
      <c r="H254">
        <v>900195166</v>
      </c>
      <c r="I254" t="s">
        <v>4166</v>
      </c>
      <c r="J254" s="23" t="s">
        <v>4167</v>
      </c>
      <c r="K254" s="23" t="s">
        <v>4168</v>
      </c>
      <c r="L254" t="s">
        <v>4177</v>
      </c>
      <c r="M254" t="s">
        <v>200</v>
      </c>
      <c r="N254" t="s">
        <v>4178</v>
      </c>
      <c r="O254" t="s">
        <v>201</v>
      </c>
      <c r="P254" t="s">
        <v>27</v>
      </c>
      <c r="Q254" t="s">
        <v>158</v>
      </c>
      <c r="R254" t="s">
        <v>252</v>
      </c>
      <c r="S254" t="s">
        <v>260</v>
      </c>
      <c r="T254">
        <v>10</v>
      </c>
      <c r="U254" t="s">
        <v>4179</v>
      </c>
      <c r="V254" t="s">
        <v>17752</v>
      </c>
      <c r="W254" t="s">
        <v>2333</v>
      </c>
      <c r="X254" t="s">
        <v>29</v>
      </c>
      <c r="Y254" t="s">
        <v>30</v>
      </c>
      <c r="Z254" t="s">
        <v>30</v>
      </c>
      <c r="AA254" t="s">
        <v>30</v>
      </c>
      <c r="AB254" t="s">
        <v>30</v>
      </c>
      <c r="AC254">
        <v>-75.46003863</v>
      </c>
      <c r="AD254">
        <v>6.0185346700000002</v>
      </c>
      <c r="AE254" t="s">
        <v>86</v>
      </c>
      <c r="AF254" t="s">
        <v>159</v>
      </c>
      <c r="AG254" t="s">
        <v>102</v>
      </c>
      <c r="AH254">
        <f>IFERROR(
    VLOOKUP(FENIX_ANS_TABLA[[#This Row],[ESTADO]],
        {"VENCIDO",1;"ALERTA_0 Días",2;"ALERTA",3;"A TIEMPO",4;"SIN FECHA",5},
    2,FALSE),
0)</f>
        <v>4</v>
      </c>
    </row>
    <row r="255" spans="1:34" x14ac:dyDescent="0.25">
      <c r="A255">
        <v>23630878</v>
      </c>
      <c r="B255" s="23" t="str">
        <f>IFERROR(VLOOKUP(FENIX_ANS_TABLA[[#This Row],[PEDIDO]],RESPONSABLE!A:B,2,0),"Pendiente por asignar responsable")</f>
        <v>Pendiente por asignar responsable</v>
      </c>
      <c r="C255" t="s">
        <v>23</v>
      </c>
      <c r="D255" t="s">
        <v>24</v>
      </c>
      <c r="E255" t="s">
        <v>23</v>
      </c>
      <c r="F255" s="21">
        <v>46031.452303240738</v>
      </c>
      <c r="G255" t="s">
        <v>4176</v>
      </c>
      <c r="H255">
        <v>900195166</v>
      </c>
      <c r="I255" t="s">
        <v>4166</v>
      </c>
      <c r="J255" s="23" t="s">
        <v>4167</v>
      </c>
      <c r="K255" s="23" t="s">
        <v>4168</v>
      </c>
      <c r="L255" t="s">
        <v>4181</v>
      </c>
      <c r="M255" t="s">
        <v>200</v>
      </c>
      <c r="N255" t="s">
        <v>4182</v>
      </c>
      <c r="O255" t="s">
        <v>201</v>
      </c>
      <c r="P255" t="s">
        <v>27</v>
      </c>
      <c r="Q255" t="s">
        <v>158</v>
      </c>
      <c r="R255" t="s">
        <v>252</v>
      </c>
      <c r="S255" t="s">
        <v>260</v>
      </c>
      <c r="T255">
        <v>10</v>
      </c>
      <c r="U255" t="s">
        <v>4179</v>
      </c>
      <c r="V255" t="s">
        <v>17752</v>
      </c>
      <c r="W255" t="s">
        <v>2333</v>
      </c>
      <c r="X255" t="s">
        <v>29</v>
      </c>
      <c r="Y255" t="s">
        <v>30</v>
      </c>
      <c r="Z255" t="s">
        <v>30</v>
      </c>
      <c r="AA255" t="s">
        <v>30</v>
      </c>
      <c r="AB255" t="s">
        <v>30</v>
      </c>
      <c r="AC255">
        <v>-75.46003863</v>
      </c>
      <c r="AD255">
        <v>6.0185346700000002</v>
      </c>
      <c r="AE255" t="s">
        <v>86</v>
      </c>
      <c r="AF255" t="s">
        <v>159</v>
      </c>
      <c r="AG255" t="s">
        <v>102</v>
      </c>
      <c r="AH255">
        <f>IFERROR(
    VLOOKUP(FENIX_ANS_TABLA[[#This Row],[ESTADO]],
        {"VENCIDO",1;"ALERTA_0 Días",2;"ALERTA",3;"A TIEMPO",4;"SIN FECHA",5},
    2,FALSE),
0)</f>
        <v>4</v>
      </c>
    </row>
    <row r="256" spans="1:34" x14ac:dyDescent="0.25">
      <c r="A256">
        <v>23630986</v>
      </c>
      <c r="B256" s="23" t="str">
        <f>IFERROR(VLOOKUP(FENIX_ANS_TABLA[[#This Row],[PEDIDO]],RESPONSABLE!A:B,2,0),"Pendiente por asignar responsable")</f>
        <v>Pendiente por asignar responsable</v>
      </c>
      <c r="C256" t="s">
        <v>23</v>
      </c>
      <c r="D256" t="s">
        <v>24</v>
      </c>
      <c r="E256" t="s">
        <v>23</v>
      </c>
      <c r="F256" s="21">
        <v>46031.493206018517</v>
      </c>
      <c r="G256" t="s">
        <v>8861</v>
      </c>
      <c r="H256">
        <v>1035914726</v>
      </c>
      <c r="I256" t="s">
        <v>7992</v>
      </c>
      <c r="J256" s="23" t="s">
        <v>31</v>
      </c>
      <c r="K256" s="23" t="s">
        <v>7993</v>
      </c>
      <c r="L256" t="s">
        <v>7994</v>
      </c>
      <c r="M256" t="s">
        <v>165</v>
      </c>
      <c r="N256" t="s">
        <v>7995</v>
      </c>
      <c r="O256" t="s">
        <v>166</v>
      </c>
      <c r="P256" t="s">
        <v>27</v>
      </c>
      <c r="Q256" t="s">
        <v>158</v>
      </c>
      <c r="R256" t="s">
        <v>252</v>
      </c>
      <c r="S256" t="s">
        <v>260</v>
      </c>
      <c r="T256">
        <v>10</v>
      </c>
      <c r="U256" t="s">
        <v>8862</v>
      </c>
      <c r="V256" t="s">
        <v>14510</v>
      </c>
      <c r="W256" t="s">
        <v>14560</v>
      </c>
      <c r="X256" t="s">
        <v>29</v>
      </c>
      <c r="Y256" t="s">
        <v>30</v>
      </c>
      <c r="Z256" t="s">
        <v>30</v>
      </c>
      <c r="AA256" t="s">
        <v>30</v>
      </c>
      <c r="AB256" t="s">
        <v>30</v>
      </c>
      <c r="AC256">
        <v>-75.430226279999999</v>
      </c>
      <c r="AD256">
        <v>6.32372522</v>
      </c>
      <c r="AE256" t="s">
        <v>86</v>
      </c>
      <c r="AF256" t="s">
        <v>159</v>
      </c>
      <c r="AG256" t="s">
        <v>102</v>
      </c>
      <c r="AH256">
        <f>IFERROR(
    VLOOKUP(FENIX_ANS_TABLA[[#This Row],[ESTADO]],
        {"VENCIDO",1;"ALERTA_0 Días",2;"ALERTA",3;"A TIEMPO",4;"SIN FECHA",5},
    2,FALSE),
0)</f>
        <v>4</v>
      </c>
    </row>
    <row r="257" spans="1:34" x14ac:dyDescent="0.25">
      <c r="A257">
        <v>23631167</v>
      </c>
      <c r="B257" s="23" t="str">
        <f>IFERROR(VLOOKUP(FENIX_ANS_TABLA[[#This Row],[PEDIDO]],RESPONSABLE!A:B,2,0),"Pendiente por asignar responsable")</f>
        <v>Pendiente por asignar responsable</v>
      </c>
      <c r="C257" t="s">
        <v>23</v>
      </c>
      <c r="D257" t="s">
        <v>24</v>
      </c>
      <c r="E257" t="s">
        <v>23</v>
      </c>
      <c r="F257" s="21">
        <v>46031.612430555557</v>
      </c>
      <c r="G257" t="s">
        <v>5299</v>
      </c>
      <c r="H257">
        <v>43083379</v>
      </c>
      <c r="I257" t="s">
        <v>4184</v>
      </c>
      <c r="J257" s="23" t="s">
        <v>4185</v>
      </c>
      <c r="K257" s="23" t="s">
        <v>4186</v>
      </c>
      <c r="L257" t="s">
        <v>4187</v>
      </c>
      <c r="M257" t="s">
        <v>165</v>
      </c>
      <c r="N257" t="s">
        <v>4188</v>
      </c>
      <c r="O257" t="s">
        <v>166</v>
      </c>
      <c r="P257" t="s">
        <v>27</v>
      </c>
      <c r="Q257" t="s">
        <v>158</v>
      </c>
      <c r="R257" t="s">
        <v>252</v>
      </c>
      <c r="S257" t="s">
        <v>260</v>
      </c>
      <c r="T257">
        <v>10</v>
      </c>
      <c r="U257" t="s">
        <v>5300</v>
      </c>
      <c r="V257" t="s">
        <v>17753</v>
      </c>
      <c r="W257" t="s">
        <v>17754</v>
      </c>
      <c r="X257" t="s">
        <v>29</v>
      </c>
      <c r="Y257" t="s">
        <v>30</v>
      </c>
      <c r="Z257" t="s">
        <v>30</v>
      </c>
      <c r="AA257" t="s">
        <v>30</v>
      </c>
      <c r="AB257" t="s">
        <v>30</v>
      </c>
      <c r="AC257">
        <v>-75.390955300000002</v>
      </c>
      <c r="AD257">
        <v>6.3105209699999998</v>
      </c>
      <c r="AE257" t="s">
        <v>86</v>
      </c>
      <c r="AF257" t="s">
        <v>159</v>
      </c>
      <c r="AG257" t="s">
        <v>102</v>
      </c>
      <c r="AH257">
        <f>IFERROR(
    VLOOKUP(FENIX_ANS_TABLA[[#This Row],[ESTADO]],
        {"VENCIDO",1;"ALERTA_0 Días",2;"ALERTA",3;"A TIEMPO",4;"SIN FECHA",5},
    2,FALSE),
0)</f>
        <v>4</v>
      </c>
    </row>
    <row r="258" spans="1:34" x14ac:dyDescent="0.25">
      <c r="A258">
        <v>23631846</v>
      </c>
      <c r="B258" s="23" t="str">
        <f>IFERROR(VLOOKUP(FENIX_ANS_TABLA[[#This Row],[PEDIDO]],RESPONSABLE!A:B,2,0),"Pendiente por asignar responsable")</f>
        <v>Pendiente por asignar responsable</v>
      </c>
      <c r="C258" t="s">
        <v>23</v>
      </c>
      <c r="D258" t="s">
        <v>24</v>
      </c>
      <c r="E258" t="s">
        <v>23</v>
      </c>
      <c r="F258" s="21">
        <v>46035.342824074083</v>
      </c>
      <c r="G258" t="s">
        <v>15507</v>
      </c>
      <c r="H258">
        <v>1017185662</v>
      </c>
      <c r="I258" t="s">
        <v>15508</v>
      </c>
      <c r="J258" s="23" t="s">
        <v>15509</v>
      </c>
      <c r="K258" s="23" t="s">
        <v>15510</v>
      </c>
      <c r="L258" t="s">
        <v>15511</v>
      </c>
      <c r="M258" t="s">
        <v>25</v>
      </c>
      <c r="N258" t="s">
        <v>15512</v>
      </c>
      <c r="O258" t="s">
        <v>26</v>
      </c>
      <c r="P258" t="s">
        <v>27</v>
      </c>
      <c r="Q258" t="s">
        <v>32</v>
      </c>
      <c r="R258" t="s">
        <v>253</v>
      </c>
      <c r="S258" t="s">
        <v>260</v>
      </c>
      <c r="T258">
        <v>7</v>
      </c>
      <c r="U258" t="s">
        <v>15513</v>
      </c>
      <c r="V258" t="s">
        <v>17755</v>
      </c>
      <c r="W258" t="s">
        <v>5002</v>
      </c>
      <c r="X258" t="s">
        <v>29</v>
      </c>
      <c r="Y258" t="s">
        <v>30</v>
      </c>
      <c r="Z258" t="s">
        <v>30</v>
      </c>
      <c r="AA258" t="s">
        <v>30</v>
      </c>
      <c r="AB258" t="s">
        <v>30</v>
      </c>
      <c r="AC258">
        <v>-75.582556999999994</v>
      </c>
      <c r="AD258">
        <v>6.2396400099999996</v>
      </c>
      <c r="AE258" t="s">
        <v>86</v>
      </c>
      <c r="AF258" t="s">
        <v>105</v>
      </c>
      <c r="AG258" t="s">
        <v>102</v>
      </c>
      <c r="AH258">
        <f>IFERROR(
    VLOOKUP(FENIX_ANS_TABLA[[#This Row],[ESTADO]],
        {"VENCIDO",1;"ALERTA_0 Días",2;"ALERTA",3;"A TIEMPO",4;"SIN FECHA",5},
    2,FALSE),
0)</f>
        <v>4</v>
      </c>
    </row>
    <row r="259" spans="1:34" x14ac:dyDescent="0.25">
      <c r="A259">
        <v>23631899</v>
      </c>
      <c r="B259" s="23" t="str">
        <f>IFERROR(VLOOKUP(FENIX_ANS_TABLA[[#This Row],[PEDIDO]],RESPONSABLE!A:B,2,0),"Pendiente por asignar responsable")</f>
        <v>Pendiente por asignar responsable</v>
      </c>
      <c r="C259" t="s">
        <v>23</v>
      </c>
      <c r="D259" t="s">
        <v>24</v>
      </c>
      <c r="E259" t="s">
        <v>33</v>
      </c>
      <c r="F259" s="21">
        <v>46038.671226851853</v>
      </c>
      <c r="G259" t="s">
        <v>1569</v>
      </c>
      <c r="H259">
        <v>43084101</v>
      </c>
      <c r="I259" t="s">
        <v>1570</v>
      </c>
      <c r="J259" s="23" t="s">
        <v>1571</v>
      </c>
      <c r="K259" s="23" t="s">
        <v>31</v>
      </c>
      <c r="L259" t="s">
        <v>1572</v>
      </c>
      <c r="M259" t="s">
        <v>165</v>
      </c>
      <c r="N259" t="s">
        <v>1573</v>
      </c>
      <c r="O259" t="s">
        <v>166</v>
      </c>
      <c r="P259" t="s">
        <v>40</v>
      </c>
      <c r="Q259" t="s">
        <v>175</v>
      </c>
      <c r="R259" t="s">
        <v>252</v>
      </c>
      <c r="S259" t="s">
        <v>260</v>
      </c>
      <c r="T259">
        <v>12</v>
      </c>
      <c r="U259" t="s">
        <v>1574</v>
      </c>
      <c r="V259" t="s">
        <v>17756</v>
      </c>
      <c r="W259" t="s">
        <v>14669</v>
      </c>
      <c r="X259" t="s">
        <v>43</v>
      </c>
      <c r="Y259" t="s">
        <v>30</v>
      </c>
      <c r="Z259" t="s">
        <v>30</v>
      </c>
      <c r="AA259" t="s">
        <v>30</v>
      </c>
      <c r="AB259" t="s">
        <v>30</v>
      </c>
      <c r="AC259">
        <v>-75.477785370000007</v>
      </c>
      <c r="AD259">
        <v>6.2349259100000003</v>
      </c>
      <c r="AE259" t="s">
        <v>86</v>
      </c>
      <c r="AF259" t="s">
        <v>159</v>
      </c>
      <c r="AG259" t="s">
        <v>102</v>
      </c>
      <c r="AH259">
        <f>IFERROR(
    VLOOKUP(FENIX_ANS_TABLA[[#This Row],[ESTADO]],
        {"VENCIDO",1;"ALERTA_0 Días",2;"ALERTA",3;"A TIEMPO",4;"SIN FECHA",5},
    2,FALSE),
0)</f>
        <v>3</v>
      </c>
    </row>
    <row r="260" spans="1:34" x14ac:dyDescent="0.25">
      <c r="A260">
        <v>23632001</v>
      </c>
      <c r="B260" s="23" t="str">
        <f>IFERROR(VLOOKUP(FENIX_ANS_TABLA[[#This Row],[PEDIDO]],RESPONSABLE!A:B,2,0),"Pendiente por asignar responsable")</f>
        <v>Pendiente por asignar responsable</v>
      </c>
      <c r="C260" t="s">
        <v>23</v>
      </c>
      <c r="D260" t="s">
        <v>24</v>
      </c>
      <c r="E260" t="s">
        <v>23</v>
      </c>
      <c r="F260" s="21">
        <v>46035.434814814813</v>
      </c>
      <c r="G260" t="s">
        <v>15514</v>
      </c>
      <c r="H260">
        <v>71110341</v>
      </c>
      <c r="I260" t="s">
        <v>14173</v>
      </c>
      <c r="J260" s="23" t="s">
        <v>14174</v>
      </c>
      <c r="K260" s="23" t="s">
        <v>14175</v>
      </c>
      <c r="L260" t="s">
        <v>14176</v>
      </c>
      <c r="M260" t="s">
        <v>190</v>
      </c>
      <c r="N260" t="s">
        <v>14177</v>
      </c>
      <c r="O260" t="s">
        <v>191</v>
      </c>
      <c r="P260" t="s">
        <v>27</v>
      </c>
      <c r="Q260" t="s">
        <v>158</v>
      </c>
      <c r="R260" t="s">
        <v>252</v>
      </c>
      <c r="S260" t="s">
        <v>260</v>
      </c>
      <c r="T260">
        <v>10</v>
      </c>
      <c r="U260" t="s">
        <v>15515</v>
      </c>
      <c r="V260" t="s">
        <v>14242</v>
      </c>
      <c r="W260" t="s">
        <v>10531</v>
      </c>
      <c r="X260" t="s">
        <v>29</v>
      </c>
      <c r="Y260" t="s">
        <v>30</v>
      </c>
      <c r="Z260" t="s">
        <v>30</v>
      </c>
      <c r="AA260" t="s">
        <v>30</v>
      </c>
      <c r="AB260" t="s">
        <v>30</v>
      </c>
      <c r="AC260">
        <v>-75.319235169999999</v>
      </c>
      <c r="AD260">
        <v>6.0833011700000004</v>
      </c>
      <c r="AE260" t="s">
        <v>86</v>
      </c>
      <c r="AF260" t="s">
        <v>159</v>
      </c>
      <c r="AG260" t="s">
        <v>102</v>
      </c>
      <c r="AH260">
        <f>IFERROR(
    VLOOKUP(FENIX_ANS_TABLA[[#This Row],[ESTADO]],
        {"VENCIDO",1;"ALERTA_0 Días",2;"ALERTA",3;"A TIEMPO",4;"SIN FECHA",5},
    2,FALSE),
0)</f>
        <v>4</v>
      </c>
    </row>
    <row r="261" spans="1:34" x14ac:dyDescent="0.25">
      <c r="A261">
        <v>23632356</v>
      </c>
      <c r="B261" s="23" t="str">
        <f>IFERROR(VLOOKUP(FENIX_ANS_TABLA[[#This Row],[PEDIDO]],RESPONSABLE!A:B,2,0),"Pendiente por asignar responsable")</f>
        <v>Pendiente por asignar responsable</v>
      </c>
      <c r="C261" t="s">
        <v>23</v>
      </c>
      <c r="D261" t="s">
        <v>24</v>
      </c>
      <c r="E261" t="s">
        <v>33</v>
      </c>
      <c r="F261" s="21">
        <v>46077.605937499997</v>
      </c>
      <c r="G261" t="s">
        <v>4189</v>
      </c>
      <c r="H261">
        <v>70600926</v>
      </c>
      <c r="I261" t="s">
        <v>1244</v>
      </c>
      <c r="J261" s="23" t="s">
        <v>31</v>
      </c>
      <c r="K261" s="23" t="s">
        <v>1245</v>
      </c>
      <c r="L261" t="s">
        <v>4190</v>
      </c>
      <c r="M261" t="s">
        <v>239</v>
      </c>
      <c r="N261" t="s">
        <v>4191</v>
      </c>
      <c r="O261" t="s">
        <v>240</v>
      </c>
      <c r="P261" t="s">
        <v>40</v>
      </c>
      <c r="Q261" t="s">
        <v>214</v>
      </c>
      <c r="R261" t="s">
        <v>253</v>
      </c>
      <c r="S261" t="s">
        <v>260</v>
      </c>
      <c r="T261">
        <v>7</v>
      </c>
      <c r="U261" t="s">
        <v>4192</v>
      </c>
      <c r="V261" t="s">
        <v>17757</v>
      </c>
      <c r="W261" t="s">
        <v>17757</v>
      </c>
      <c r="X261" t="s">
        <v>29</v>
      </c>
      <c r="Y261" t="s">
        <v>30</v>
      </c>
      <c r="Z261" t="s">
        <v>30</v>
      </c>
      <c r="AA261" t="s">
        <v>30</v>
      </c>
      <c r="AB261" t="s">
        <v>30</v>
      </c>
      <c r="AC261">
        <v>-74.842692999999997</v>
      </c>
      <c r="AD261">
        <v>6.681648</v>
      </c>
      <c r="AE261" t="s">
        <v>86</v>
      </c>
      <c r="AF261" t="s">
        <v>215</v>
      </c>
      <c r="AG261" t="s">
        <v>102</v>
      </c>
      <c r="AH261">
        <f>IFERROR(
    VLOOKUP(FENIX_ANS_TABLA[[#This Row],[ESTADO]],
        {"VENCIDO",1;"ALERTA_0 Días",2;"ALERTA",3;"A TIEMPO",4;"SIN FECHA",5},
    2,FALSE),
0)</f>
        <v>4</v>
      </c>
    </row>
    <row r="262" spans="1:34" x14ac:dyDescent="0.25">
      <c r="A262">
        <v>23632365</v>
      </c>
      <c r="B262" s="23" t="str">
        <f>IFERROR(VLOOKUP(FENIX_ANS_TABLA[[#This Row],[PEDIDO]],RESPONSABLE!A:B,2,0),"Pendiente por asignar responsable")</f>
        <v>Pendiente por asignar responsable</v>
      </c>
      <c r="C262" t="s">
        <v>23</v>
      </c>
      <c r="D262" t="s">
        <v>24</v>
      </c>
      <c r="E262" t="s">
        <v>23</v>
      </c>
      <c r="F262" s="21">
        <v>46035.614305555559</v>
      </c>
      <c r="G262" t="s">
        <v>5302</v>
      </c>
      <c r="H262">
        <v>52554104</v>
      </c>
      <c r="I262" t="s">
        <v>5303</v>
      </c>
      <c r="J262" s="23" t="s">
        <v>31</v>
      </c>
      <c r="K262" s="23" t="s">
        <v>5304</v>
      </c>
      <c r="L262" t="s">
        <v>5305</v>
      </c>
      <c r="M262" t="s">
        <v>139</v>
      </c>
      <c r="N262" t="s">
        <v>5306</v>
      </c>
      <c r="O262" t="s">
        <v>140</v>
      </c>
      <c r="P262" t="s">
        <v>27</v>
      </c>
      <c r="Q262" t="s">
        <v>135</v>
      </c>
      <c r="R262" t="s">
        <v>252</v>
      </c>
      <c r="S262" t="s">
        <v>260</v>
      </c>
      <c r="T262">
        <v>10</v>
      </c>
      <c r="U262" t="s">
        <v>5307</v>
      </c>
      <c r="V262" t="s">
        <v>17758</v>
      </c>
      <c r="W262" t="s">
        <v>17759</v>
      </c>
      <c r="X262" t="s">
        <v>29</v>
      </c>
      <c r="Y262" t="s">
        <v>30</v>
      </c>
      <c r="Z262" t="s">
        <v>30</v>
      </c>
      <c r="AA262" t="s">
        <v>30</v>
      </c>
      <c r="AB262" t="s">
        <v>30</v>
      </c>
      <c r="AC262">
        <v>-75.745709000000005</v>
      </c>
      <c r="AD262">
        <v>6.4958239999999998</v>
      </c>
      <c r="AE262" t="s">
        <v>86</v>
      </c>
      <c r="AF262" t="s">
        <v>136</v>
      </c>
      <c r="AG262" t="s">
        <v>102</v>
      </c>
      <c r="AH262">
        <f>IFERROR(
    VLOOKUP(FENIX_ANS_TABLA[[#This Row],[ESTADO]],
        {"VENCIDO",1;"ALERTA_0 Días",2;"ALERTA",3;"A TIEMPO",4;"SIN FECHA",5},
    2,FALSE),
0)</f>
        <v>4</v>
      </c>
    </row>
    <row r="263" spans="1:34" x14ac:dyDescent="0.25">
      <c r="A263">
        <v>23632900</v>
      </c>
      <c r="B263" s="23" t="str">
        <f>IFERROR(VLOOKUP(FENIX_ANS_TABLA[[#This Row],[PEDIDO]],RESPONSABLE!A:B,2,0),"Pendiente por asignar responsable")</f>
        <v>Pendiente por asignar responsable</v>
      </c>
      <c r="C263" t="s">
        <v>54</v>
      </c>
      <c r="D263" t="s">
        <v>24</v>
      </c>
      <c r="E263" t="s">
        <v>54</v>
      </c>
      <c r="F263" s="21">
        <v>46083.662499999999</v>
      </c>
      <c r="G263" t="s">
        <v>14180</v>
      </c>
      <c r="H263">
        <v>811017902</v>
      </c>
      <c r="I263" t="s">
        <v>14181</v>
      </c>
      <c r="J263" s="23" t="s">
        <v>14182</v>
      </c>
      <c r="K263" s="23" t="s">
        <v>14183</v>
      </c>
      <c r="L263" t="s">
        <v>14184</v>
      </c>
      <c r="M263" t="s">
        <v>167</v>
      </c>
      <c r="N263" t="s">
        <v>14185</v>
      </c>
      <c r="O263" t="s">
        <v>168</v>
      </c>
      <c r="P263" t="s">
        <v>55</v>
      </c>
      <c r="Q263" t="s">
        <v>189</v>
      </c>
      <c r="R263" t="s">
        <v>253</v>
      </c>
      <c r="S263" t="s">
        <v>260</v>
      </c>
      <c r="T263">
        <v>4</v>
      </c>
      <c r="U263" t="s">
        <v>14186</v>
      </c>
      <c r="V263" t="s">
        <v>17760</v>
      </c>
      <c r="W263" t="s">
        <v>17760</v>
      </c>
      <c r="X263" t="s">
        <v>43</v>
      </c>
      <c r="Y263" t="s">
        <v>30</v>
      </c>
      <c r="Z263" t="s">
        <v>30</v>
      </c>
      <c r="AA263" t="s">
        <v>30</v>
      </c>
      <c r="AB263" t="s">
        <v>30</v>
      </c>
      <c r="AC263">
        <v>-75.410936840999995</v>
      </c>
      <c r="AD263">
        <v>6.1513271930000402</v>
      </c>
      <c r="AE263" t="s">
        <v>86</v>
      </c>
      <c r="AF263" t="s">
        <v>159</v>
      </c>
      <c r="AG263" t="s">
        <v>103</v>
      </c>
      <c r="AH263">
        <f>IFERROR(
    VLOOKUP(FENIX_ANS_TABLA[[#This Row],[ESTADO]],
        {"VENCIDO",1;"ALERTA_0 Días",2;"ALERTA",3;"A TIEMPO",4;"SIN FECHA",5},
    2,FALSE),
0)</f>
        <v>3</v>
      </c>
    </row>
    <row r="264" spans="1:34" x14ac:dyDescent="0.25">
      <c r="A264">
        <v>23633139</v>
      </c>
      <c r="B264" s="23" t="str">
        <f>IFERROR(VLOOKUP(FENIX_ANS_TABLA[[#This Row],[PEDIDO]],RESPONSABLE!A:B,2,0),"Pendiente por asignar responsable")</f>
        <v>Pendiente por asignar responsable</v>
      </c>
      <c r="C264" t="s">
        <v>23</v>
      </c>
      <c r="D264" t="s">
        <v>24</v>
      </c>
      <c r="E264" t="s">
        <v>23</v>
      </c>
      <c r="F264" s="21">
        <v>46036.475138888891</v>
      </c>
      <c r="G264" t="s">
        <v>3494</v>
      </c>
      <c r="H264">
        <v>27115279</v>
      </c>
      <c r="I264" t="s">
        <v>3495</v>
      </c>
      <c r="J264" s="23" t="s">
        <v>31</v>
      </c>
      <c r="K264" s="23" t="s">
        <v>3496</v>
      </c>
      <c r="L264" t="s">
        <v>3497</v>
      </c>
      <c r="M264" t="s">
        <v>234</v>
      </c>
      <c r="N264" t="s">
        <v>3498</v>
      </c>
      <c r="O264" t="s">
        <v>235</v>
      </c>
      <c r="P264" t="s">
        <v>27</v>
      </c>
      <c r="Q264" t="s">
        <v>214</v>
      </c>
      <c r="R264" t="s">
        <v>253</v>
      </c>
      <c r="S264" t="s">
        <v>260</v>
      </c>
      <c r="T264">
        <v>7</v>
      </c>
      <c r="U264" t="s">
        <v>3499</v>
      </c>
      <c r="V264" t="s">
        <v>17761</v>
      </c>
      <c r="W264" t="s">
        <v>17762</v>
      </c>
      <c r="X264" t="s">
        <v>29</v>
      </c>
      <c r="Y264" t="s">
        <v>30</v>
      </c>
      <c r="Z264" t="s">
        <v>30</v>
      </c>
      <c r="AA264" t="s">
        <v>30</v>
      </c>
      <c r="AB264" t="s">
        <v>30</v>
      </c>
      <c r="AC264">
        <v>-74.743988569999999</v>
      </c>
      <c r="AD264">
        <v>6.9440896800000003</v>
      </c>
      <c r="AE264" t="s">
        <v>86</v>
      </c>
      <c r="AF264" t="s">
        <v>215</v>
      </c>
      <c r="AG264" t="s">
        <v>102</v>
      </c>
      <c r="AH264">
        <f>IFERROR(
    VLOOKUP(FENIX_ANS_TABLA[[#This Row],[ESTADO]],
        {"VENCIDO",1;"ALERTA_0 Días",2;"ALERTA",3;"A TIEMPO",4;"SIN FECHA",5},
    2,FALSE),
0)</f>
        <v>4</v>
      </c>
    </row>
    <row r="265" spans="1:34" x14ac:dyDescent="0.25">
      <c r="A265">
        <v>23633331</v>
      </c>
      <c r="B265" s="23" t="str">
        <f>IFERROR(VLOOKUP(FENIX_ANS_TABLA[[#This Row],[PEDIDO]],RESPONSABLE!A:B,2,0),"Pendiente por asignar responsable")</f>
        <v>Pendiente por asignar responsable</v>
      </c>
      <c r="C265" t="s">
        <v>23</v>
      </c>
      <c r="D265" t="s">
        <v>24</v>
      </c>
      <c r="E265" t="s">
        <v>33</v>
      </c>
      <c r="F265" s="21">
        <v>46036.605636574073</v>
      </c>
      <c r="G265" t="s">
        <v>11857</v>
      </c>
      <c r="H265">
        <v>98771879</v>
      </c>
      <c r="I265" t="s">
        <v>11858</v>
      </c>
      <c r="J265" s="23" t="s">
        <v>31</v>
      </c>
      <c r="K265" s="23" t="s">
        <v>6446</v>
      </c>
      <c r="L265" t="s">
        <v>11859</v>
      </c>
      <c r="M265" t="s">
        <v>25</v>
      </c>
      <c r="N265" t="s">
        <v>11860</v>
      </c>
      <c r="O265" t="s">
        <v>26</v>
      </c>
      <c r="P265" t="s">
        <v>34</v>
      </c>
      <c r="Q265" t="s">
        <v>35</v>
      </c>
      <c r="R265" t="s">
        <v>253</v>
      </c>
      <c r="S265" t="s">
        <v>260</v>
      </c>
      <c r="T265">
        <v>5</v>
      </c>
      <c r="U265" t="s">
        <v>11861</v>
      </c>
      <c r="V265" t="s">
        <v>14657</v>
      </c>
      <c r="W265" t="s">
        <v>14082</v>
      </c>
      <c r="X265" t="s">
        <v>29</v>
      </c>
      <c r="Y265" t="s">
        <v>11862</v>
      </c>
      <c r="Z265" t="s">
        <v>94</v>
      </c>
      <c r="AA265" t="s">
        <v>96</v>
      </c>
      <c r="AB265" t="s">
        <v>11863</v>
      </c>
      <c r="AC265">
        <v>-75.610864919999997</v>
      </c>
      <c r="AD265">
        <v>6.22217194</v>
      </c>
      <c r="AE265" t="s">
        <v>86</v>
      </c>
      <c r="AF265" t="s">
        <v>105</v>
      </c>
      <c r="AG265" t="s">
        <v>102</v>
      </c>
      <c r="AH265">
        <f>IFERROR(
    VLOOKUP(FENIX_ANS_TABLA[[#This Row],[ESTADO]],
        {"VENCIDO",1;"ALERTA_0 Días",2;"ALERTA",3;"A TIEMPO",4;"SIN FECHA",5},
    2,FALSE),
0)</f>
        <v>4</v>
      </c>
    </row>
    <row r="266" spans="1:34" x14ac:dyDescent="0.25">
      <c r="A266">
        <v>23633995</v>
      </c>
      <c r="B266" s="23" t="str">
        <f>IFERROR(VLOOKUP(FENIX_ANS_TABLA[[#This Row],[PEDIDO]],RESPONSABLE!A:B,2,0),"Pendiente por asignar responsable")</f>
        <v>Pendiente por asignar responsable</v>
      </c>
      <c r="C266" t="s">
        <v>23</v>
      </c>
      <c r="D266" t="s">
        <v>24</v>
      </c>
      <c r="E266" t="s">
        <v>33</v>
      </c>
      <c r="F266" s="21">
        <v>46044.378252314818</v>
      </c>
      <c r="G266" t="s">
        <v>887</v>
      </c>
      <c r="H266">
        <v>1045048760</v>
      </c>
      <c r="I266" t="s">
        <v>888</v>
      </c>
      <c r="J266" s="23" t="s">
        <v>31</v>
      </c>
      <c r="K266" s="23" t="s">
        <v>889</v>
      </c>
      <c r="L266" t="s">
        <v>890</v>
      </c>
      <c r="M266" t="s">
        <v>117</v>
      </c>
      <c r="N266" t="s">
        <v>891</v>
      </c>
      <c r="O266" t="s">
        <v>118</v>
      </c>
      <c r="P266" t="s">
        <v>40</v>
      </c>
      <c r="Q266" t="s">
        <v>112</v>
      </c>
      <c r="R266" t="s">
        <v>252</v>
      </c>
      <c r="S266" t="s">
        <v>260</v>
      </c>
      <c r="T266">
        <v>12</v>
      </c>
      <c r="U266" t="s">
        <v>892</v>
      </c>
      <c r="V266" t="s">
        <v>17763</v>
      </c>
      <c r="W266" t="s">
        <v>17764</v>
      </c>
      <c r="X266" t="s">
        <v>43</v>
      </c>
      <c r="Y266" t="s">
        <v>30</v>
      </c>
      <c r="Z266" t="s">
        <v>30</v>
      </c>
      <c r="AA266" t="s">
        <v>30</v>
      </c>
      <c r="AB266" t="s">
        <v>30</v>
      </c>
      <c r="AC266">
        <v>-75.700969479999998</v>
      </c>
      <c r="AD266">
        <v>5.7409474600000001</v>
      </c>
      <c r="AE266" t="s">
        <v>86</v>
      </c>
      <c r="AF266" t="s">
        <v>109</v>
      </c>
      <c r="AG266" t="s">
        <v>102</v>
      </c>
      <c r="AH266">
        <f>IFERROR(
    VLOOKUP(FENIX_ANS_TABLA[[#This Row],[ESTADO]],
        {"VENCIDO",1;"ALERTA_0 Días",2;"ALERTA",3;"A TIEMPO",4;"SIN FECHA",5},
    2,FALSE),
0)</f>
        <v>3</v>
      </c>
    </row>
    <row r="267" spans="1:34" x14ac:dyDescent="0.25">
      <c r="A267">
        <v>23634070</v>
      </c>
      <c r="B267" s="23" t="str">
        <f>IFERROR(VLOOKUP(FENIX_ANS_TABLA[[#This Row],[PEDIDO]],RESPONSABLE!A:B,2,0),"Pendiente por asignar responsable")</f>
        <v>Pendiente por asignar responsable</v>
      </c>
      <c r="C267" t="s">
        <v>23</v>
      </c>
      <c r="D267" t="s">
        <v>24</v>
      </c>
      <c r="E267" t="s">
        <v>23</v>
      </c>
      <c r="F267" s="21">
        <v>46037.398912037039</v>
      </c>
      <c r="G267" t="s">
        <v>5308</v>
      </c>
      <c r="H267">
        <v>43788185</v>
      </c>
      <c r="I267" t="s">
        <v>2867</v>
      </c>
      <c r="J267" s="23" t="s">
        <v>31</v>
      </c>
      <c r="K267" s="23" t="s">
        <v>355</v>
      </c>
      <c r="L267" t="s">
        <v>4194</v>
      </c>
      <c r="M267" t="s">
        <v>185</v>
      </c>
      <c r="N267" t="s">
        <v>4195</v>
      </c>
      <c r="O267" t="s">
        <v>186</v>
      </c>
      <c r="P267" t="s">
        <v>27</v>
      </c>
      <c r="Q267" t="s">
        <v>158</v>
      </c>
      <c r="R267" t="s">
        <v>252</v>
      </c>
      <c r="S267" t="s">
        <v>260</v>
      </c>
      <c r="T267">
        <v>10</v>
      </c>
      <c r="U267" t="s">
        <v>5309</v>
      </c>
      <c r="V267" t="s">
        <v>17765</v>
      </c>
      <c r="W267" t="s">
        <v>17766</v>
      </c>
      <c r="X267" t="s">
        <v>29</v>
      </c>
      <c r="Y267" t="s">
        <v>30</v>
      </c>
      <c r="Z267" t="s">
        <v>30</v>
      </c>
      <c r="AA267" t="s">
        <v>30</v>
      </c>
      <c r="AB267" t="s">
        <v>30</v>
      </c>
      <c r="AC267">
        <v>-75.229861979999995</v>
      </c>
      <c r="AD267">
        <v>6.1054706999999997</v>
      </c>
      <c r="AE267" t="s">
        <v>86</v>
      </c>
      <c r="AF267" t="s">
        <v>159</v>
      </c>
      <c r="AG267" t="s">
        <v>102</v>
      </c>
      <c r="AH267">
        <f>IFERROR(
    VLOOKUP(FENIX_ANS_TABLA[[#This Row],[ESTADO]],
        {"VENCIDO",1;"ALERTA_0 Días",2;"ALERTA",3;"A TIEMPO",4;"SIN FECHA",5},
    2,FALSE),
0)</f>
        <v>4</v>
      </c>
    </row>
    <row r="268" spans="1:34" x14ac:dyDescent="0.25">
      <c r="A268">
        <v>23634114</v>
      </c>
      <c r="B268" s="23" t="str">
        <f>IFERROR(VLOOKUP(FENIX_ANS_TABLA[[#This Row],[PEDIDO]],RESPONSABLE!A:B,2,0),"Pendiente por asignar responsable")</f>
        <v>Pendiente por asignar responsable</v>
      </c>
      <c r="C268" t="s">
        <v>23</v>
      </c>
      <c r="D268" t="s">
        <v>24</v>
      </c>
      <c r="E268" t="s">
        <v>23</v>
      </c>
      <c r="F268" s="21">
        <v>46037.418055555558</v>
      </c>
      <c r="G268" t="s">
        <v>15516</v>
      </c>
      <c r="H268">
        <v>43413736</v>
      </c>
      <c r="I268" t="s">
        <v>14189</v>
      </c>
      <c r="J268" s="23" t="s">
        <v>31</v>
      </c>
      <c r="K268" s="23" t="s">
        <v>14190</v>
      </c>
      <c r="L268" t="s">
        <v>14191</v>
      </c>
      <c r="M268" t="s">
        <v>165</v>
      </c>
      <c r="N268" t="s">
        <v>14192</v>
      </c>
      <c r="O268" t="s">
        <v>166</v>
      </c>
      <c r="P268" t="s">
        <v>27</v>
      </c>
      <c r="Q268" t="s">
        <v>158</v>
      </c>
      <c r="R268" t="s">
        <v>252</v>
      </c>
      <c r="S268" t="s">
        <v>260</v>
      </c>
      <c r="T268">
        <v>10</v>
      </c>
      <c r="U268" t="s">
        <v>15517</v>
      </c>
      <c r="V268" t="s">
        <v>17767</v>
      </c>
      <c r="W268" t="s">
        <v>14395</v>
      </c>
      <c r="X268" t="s">
        <v>29</v>
      </c>
      <c r="Y268" t="s">
        <v>30</v>
      </c>
      <c r="Z268" t="s">
        <v>30</v>
      </c>
      <c r="AA268" t="s">
        <v>30</v>
      </c>
      <c r="AB268" t="s">
        <v>30</v>
      </c>
      <c r="AC268">
        <v>-75.432480900000002</v>
      </c>
      <c r="AD268">
        <v>6.3073718200000002</v>
      </c>
      <c r="AE268" t="s">
        <v>86</v>
      </c>
      <c r="AF268" t="s">
        <v>159</v>
      </c>
      <c r="AG268" t="s">
        <v>102</v>
      </c>
      <c r="AH268">
        <f>IFERROR(
    VLOOKUP(FENIX_ANS_TABLA[[#This Row],[ESTADO]],
        {"VENCIDO",1;"ALERTA_0 Días",2;"ALERTA",3;"A TIEMPO",4;"SIN FECHA",5},
    2,FALSE),
0)</f>
        <v>4</v>
      </c>
    </row>
    <row r="269" spans="1:34" x14ac:dyDescent="0.25">
      <c r="A269">
        <v>23634240</v>
      </c>
      <c r="B269" s="23" t="str">
        <f>IFERROR(VLOOKUP(FENIX_ANS_TABLA[[#This Row],[PEDIDO]],RESPONSABLE!A:B,2,0),"Pendiente por asignar responsable")</f>
        <v>Pendiente por asignar responsable</v>
      </c>
      <c r="C269" t="s">
        <v>23</v>
      </c>
      <c r="D269" t="s">
        <v>24</v>
      </c>
      <c r="E269" t="s">
        <v>23</v>
      </c>
      <c r="F269" s="21">
        <v>46037.468206018522</v>
      </c>
      <c r="G269" t="s">
        <v>3829</v>
      </c>
      <c r="H269">
        <v>1035225427</v>
      </c>
      <c r="I269" t="s">
        <v>3501</v>
      </c>
      <c r="J269" s="23" t="s">
        <v>31</v>
      </c>
      <c r="K269" s="23" t="s">
        <v>3502</v>
      </c>
      <c r="L269" t="s">
        <v>3503</v>
      </c>
      <c r="M269" t="s">
        <v>224</v>
      </c>
      <c r="N269" t="s">
        <v>3504</v>
      </c>
      <c r="O269" t="s">
        <v>225</v>
      </c>
      <c r="P269" t="s">
        <v>27</v>
      </c>
      <c r="Q269" t="s">
        <v>214</v>
      </c>
      <c r="R269" t="s">
        <v>252</v>
      </c>
      <c r="S269" t="s">
        <v>260</v>
      </c>
      <c r="T269">
        <v>10</v>
      </c>
      <c r="U269" t="s">
        <v>3830</v>
      </c>
      <c r="V269" t="s">
        <v>17768</v>
      </c>
      <c r="W269" t="s">
        <v>4948</v>
      </c>
      <c r="X269" t="s">
        <v>29</v>
      </c>
      <c r="Y269" t="s">
        <v>30</v>
      </c>
      <c r="Z269" t="s">
        <v>30</v>
      </c>
      <c r="AA269" t="s">
        <v>30</v>
      </c>
      <c r="AB269" t="s">
        <v>30</v>
      </c>
      <c r="AC269">
        <v>-75.223190880000004</v>
      </c>
      <c r="AD269">
        <v>6.5186859699999999</v>
      </c>
      <c r="AE269" t="s">
        <v>86</v>
      </c>
      <c r="AF269" t="s">
        <v>215</v>
      </c>
      <c r="AG269" t="s">
        <v>102</v>
      </c>
      <c r="AH269">
        <f>IFERROR(
    VLOOKUP(FENIX_ANS_TABLA[[#This Row],[ESTADO]],
        {"VENCIDO",1;"ALERTA_0 Días",2;"ALERTA",3;"A TIEMPO",4;"SIN FECHA",5},
    2,FALSE),
0)</f>
        <v>4</v>
      </c>
    </row>
    <row r="270" spans="1:34" x14ac:dyDescent="0.25">
      <c r="A270">
        <v>23634265</v>
      </c>
      <c r="B270" s="23" t="str">
        <f>IFERROR(VLOOKUP(FENIX_ANS_TABLA[[#This Row],[PEDIDO]],RESPONSABLE!A:B,2,0),"Pendiente por asignar responsable")</f>
        <v>Pendiente por asignar responsable</v>
      </c>
      <c r="C270" t="s">
        <v>36</v>
      </c>
      <c r="D270" t="s">
        <v>24</v>
      </c>
      <c r="E270" t="s">
        <v>36</v>
      </c>
      <c r="F270" s="21">
        <v>46037.478634259263</v>
      </c>
      <c r="G270" t="s">
        <v>4197</v>
      </c>
      <c r="H270">
        <v>900195166</v>
      </c>
      <c r="I270" t="s">
        <v>4166</v>
      </c>
      <c r="J270" s="23" t="s">
        <v>4167</v>
      </c>
      <c r="K270" s="23" t="s">
        <v>4198</v>
      </c>
      <c r="L270" t="s">
        <v>4199</v>
      </c>
      <c r="M270" t="s">
        <v>200</v>
      </c>
      <c r="N270" t="s">
        <v>4200</v>
      </c>
      <c r="O270" t="s">
        <v>201</v>
      </c>
      <c r="P270" t="s">
        <v>37</v>
      </c>
      <c r="Q270" t="s">
        <v>158</v>
      </c>
      <c r="R270" t="s">
        <v>252</v>
      </c>
      <c r="S270" t="s">
        <v>260</v>
      </c>
      <c r="T270">
        <v>10</v>
      </c>
      <c r="U270" t="s">
        <v>4201</v>
      </c>
      <c r="V270" t="s">
        <v>17769</v>
      </c>
      <c r="W270" t="s">
        <v>6639</v>
      </c>
      <c r="X270" t="s">
        <v>29</v>
      </c>
      <c r="Y270" t="s">
        <v>30</v>
      </c>
      <c r="Z270" t="s">
        <v>30</v>
      </c>
      <c r="AA270" t="s">
        <v>30</v>
      </c>
      <c r="AB270" t="s">
        <v>30</v>
      </c>
      <c r="AC270">
        <v>-75.46003863</v>
      </c>
      <c r="AD270">
        <v>6.0185346700000002</v>
      </c>
      <c r="AE270" t="s">
        <v>86</v>
      </c>
      <c r="AF270" t="s">
        <v>159</v>
      </c>
      <c r="AG270" t="s">
        <v>102</v>
      </c>
      <c r="AH270">
        <f>IFERROR(
    VLOOKUP(FENIX_ANS_TABLA[[#This Row],[ESTADO]],
        {"VENCIDO",1;"ALERTA_0 Días",2;"ALERTA",3;"A TIEMPO",4;"SIN FECHA",5},
    2,FALSE),
0)</f>
        <v>4</v>
      </c>
    </row>
    <row r="271" spans="1:34" x14ac:dyDescent="0.25">
      <c r="A271">
        <v>23634456</v>
      </c>
      <c r="B271" s="23" t="str">
        <f>IFERROR(VLOOKUP(FENIX_ANS_TABLA[[#This Row],[PEDIDO]],RESPONSABLE!A:B,2,0),"Pendiente por asignar responsable")</f>
        <v>Pendiente por asignar responsable</v>
      </c>
      <c r="C271" t="s">
        <v>23</v>
      </c>
      <c r="D271" t="s">
        <v>24</v>
      </c>
      <c r="E271" t="s">
        <v>23</v>
      </c>
      <c r="F271" s="21">
        <v>46037.589178240742</v>
      </c>
      <c r="G271" t="s">
        <v>1247</v>
      </c>
      <c r="H271">
        <v>52251656</v>
      </c>
      <c r="I271" t="s">
        <v>1248</v>
      </c>
      <c r="J271" s="23" t="s">
        <v>31</v>
      </c>
      <c r="K271" s="23" t="s">
        <v>210</v>
      </c>
      <c r="L271" t="s">
        <v>1249</v>
      </c>
      <c r="M271" t="s">
        <v>185</v>
      </c>
      <c r="N271" t="s">
        <v>1250</v>
      </c>
      <c r="O271" t="s">
        <v>186</v>
      </c>
      <c r="P271" t="s">
        <v>27</v>
      </c>
      <c r="Q271" t="s">
        <v>158</v>
      </c>
      <c r="R271" t="s">
        <v>252</v>
      </c>
      <c r="S271" t="s">
        <v>260</v>
      </c>
      <c r="T271">
        <v>10</v>
      </c>
      <c r="U271" t="s">
        <v>1251</v>
      </c>
      <c r="V271" t="s">
        <v>17770</v>
      </c>
      <c r="W271" t="s">
        <v>41</v>
      </c>
      <c r="X271" t="s">
        <v>41</v>
      </c>
      <c r="Y271" t="s">
        <v>30</v>
      </c>
      <c r="Z271" t="s">
        <v>30</v>
      </c>
      <c r="AA271" t="s">
        <v>30</v>
      </c>
      <c r="AB271" t="s">
        <v>30</v>
      </c>
      <c r="AC271">
        <v>-75.287324999999996</v>
      </c>
      <c r="AD271">
        <v>6.123621</v>
      </c>
      <c r="AE271" t="s">
        <v>86</v>
      </c>
      <c r="AF271" t="s">
        <v>159</v>
      </c>
      <c r="AG271" t="s">
        <v>102</v>
      </c>
      <c r="AH271">
        <f>IFERROR(
    VLOOKUP(FENIX_ANS_TABLA[[#This Row],[ESTADO]],
        {"VENCIDO",1;"ALERTA_0 Días",2;"ALERTA",3;"A TIEMPO",4;"SIN FECHA",5},
    2,FALSE),
0)</f>
        <v>1</v>
      </c>
    </row>
    <row r="272" spans="1:34" x14ac:dyDescent="0.25">
      <c r="A272">
        <v>23634509</v>
      </c>
      <c r="B272" s="23" t="str">
        <f>IFERROR(VLOOKUP(FENIX_ANS_TABLA[[#This Row],[PEDIDO]],RESPONSABLE!A:B,2,0),"Pendiente por asignar responsable")</f>
        <v>Pendiente por asignar responsable</v>
      </c>
      <c r="C272" t="s">
        <v>23</v>
      </c>
      <c r="D272" t="s">
        <v>24</v>
      </c>
      <c r="E272" t="s">
        <v>33</v>
      </c>
      <c r="F272" s="21">
        <v>46037.614027777781</v>
      </c>
      <c r="G272" t="s">
        <v>13410</v>
      </c>
      <c r="H272">
        <v>1039760561</v>
      </c>
      <c r="I272" t="s">
        <v>13411</v>
      </c>
      <c r="J272" s="23" t="s">
        <v>31</v>
      </c>
      <c r="K272" s="23" t="s">
        <v>13412</v>
      </c>
      <c r="L272" t="s">
        <v>13413</v>
      </c>
      <c r="M272" t="s">
        <v>38</v>
      </c>
      <c r="N272" t="s">
        <v>13414</v>
      </c>
      <c r="O272" t="s">
        <v>39</v>
      </c>
      <c r="P272" t="s">
        <v>34</v>
      </c>
      <c r="Q272" t="s">
        <v>35</v>
      </c>
      <c r="R272" t="s">
        <v>253</v>
      </c>
      <c r="S272" t="s">
        <v>260</v>
      </c>
      <c r="T272">
        <v>5</v>
      </c>
      <c r="U272" t="s">
        <v>13415</v>
      </c>
      <c r="V272" t="s">
        <v>17771</v>
      </c>
      <c r="W272" t="s">
        <v>17772</v>
      </c>
      <c r="X272" t="s">
        <v>29</v>
      </c>
      <c r="Y272" t="s">
        <v>15519</v>
      </c>
      <c r="Z272" t="s">
        <v>94</v>
      </c>
      <c r="AA272" t="s">
        <v>95</v>
      </c>
      <c r="AB272" t="s">
        <v>15520</v>
      </c>
      <c r="AC272">
        <v>-75.601753540000004</v>
      </c>
      <c r="AD272">
        <v>6.1970606100000003</v>
      </c>
      <c r="AE272" t="s">
        <v>86</v>
      </c>
      <c r="AF272" t="s">
        <v>105</v>
      </c>
      <c r="AG272" t="s">
        <v>102</v>
      </c>
      <c r="AH272">
        <f>IFERROR(
    VLOOKUP(FENIX_ANS_TABLA[[#This Row],[ESTADO]],
        {"VENCIDO",1;"ALERTA_0 Días",2;"ALERTA",3;"A TIEMPO",4;"SIN FECHA",5},
    2,FALSE),
0)</f>
        <v>4</v>
      </c>
    </row>
    <row r="273" spans="1:34" x14ac:dyDescent="0.25">
      <c r="A273">
        <v>23635316</v>
      </c>
      <c r="B273" s="23" t="str">
        <f>IFERROR(VLOOKUP(FENIX_ANS_TABLA[[#This Row],[PEDIDO]],RESPONSABLE!A:B,2,0),"Pendiente por asignar responsable")</f>
        <v>Pendiente por asignar responsable</v>
      </c>
      <c r="C273" t="s">
        <v>23</v>
      </c>
      <c r="D273" t="s">
        <v>24</v>
      </c>
      <c r="E273" t="s">
        <v>23</v>
      </c>
      <c r="F273" s="21">
        <v>46038.431122685193</v>
      </c>
      <c r="G273" t="s">
        <v>15521</v>
      </c>
      <c r="H273">
        <v>1017202058</v>
      </c>
      <c r="I273" t="s">
        <v>14196</v>
      </c>
      <c r="J273" s="23" t="s">
        <v>31</v>
      </c>
      <c r="K273" s="23" t="s">
        <v>14197</v>
      </c>
      <c r="L273" t="s">
        <v>14198</v>
      </c>
      <c r="M273" t="s">
        <v>160</v>
      </c>
      <c r="N273" t="s">
        <v>14199</v>
      </c>
      <c r="O273" t="s">
        <v>161</v>
      </c>
      <c r="P273" t="s">
        <v>27</v>
      </c>
      <c r="Q273" t="s">
        <v>158</v>
      </c>
      <c r="R273" t="s">
        <v>252</v>
      </c>
      <c r="S273" t="s">
        <v>260</v>
      </c>
      <c r="T273">
        <v>10</v>
      </c>
      <c r="U273" t="s">
        <v>15522</v>
      </c>
      <c r="V273" t="s">
        <v>17773</v>
      </c>
      <c r="W273" t="s">
        <v>17774</v>
      </c>
      <c r="X273" t="s">
        <v>29</v>
      </c>
      <c r="Y273" t="s">
        <v>30</v>
      </c>
      <c r="Z273" t="s">
        <v>30</v>
      </c>
      <c r="AA273" t="s">
        <v>30</v>
      </c>
      <c r="AB273" t="s">
        <v>30</v>
      </c>
      <c r="AC273">
        <v>-75.057623379999995</v>
      </c>
      <c r="AD273">
        <v>6.1139466799999997</v>
      </c>
      <c r="AE273" t="s">
        <v>86</v>
      </c>
      <c r="AF273" t="s">
        <v>159</v>
      </c>
      <c r="AG273" t="s">
        <v>102</v>
      </c>
      <c r="AH273">
        <f>IFERROR(
    VLOOKUP(FENIX_ANS_TABLA[[#This Row],[ESTADO]],
        {"VENCIDO",1;"ALERTA_0 Días",2;"ALERTA",3;"A TIEMPO",4;"SIN FECHA",5},
    2,FALSE),
0)</f>
        <v>4</v>
      </c>
    </row>
    <row r="274" spans="1:34" x14ac:dyDescent="0.25">
      <c r="A274">
        <v>23635380</v>
      </c>
      <c r="B274" s="23" t="str">
        <f>IFERROR(VLOOKUP(FENIX_ANS_TABLA[[#This Row],[PEDIDO]],RESPONSABLE!A:B,2,0),"Pendiente por asignar responsable")</f>
        <v>Pendiente por asignar responsable</v>
      </c>
      <c r="C274" t="s">
        <v>58</v>
      </c>
      <c r="D274" t="s">
        <v>24</v>
      </c>
      <c r="E274" t="s">
        <v>59</v>
      </c>
      <c r="F274" s="21">
        <v>46038.473865740743</v>
      </c>
      <c r="G274" t="s">
        <v>2035</v>
      </c>
      <c r="H274">
        <v>21811723</v>
      </c>
      <c r="I274" t="s">
        <v>2036</v>
      </c>
      <c r="J274" s="23" t="s">
        <v>31</v>
      </c>
      <c r="K274" s="23" t="s">
        <v>2037</v>
      </c>
      <c r="L274" t="s">
        <v>2038</v>
      </c>
      <c r="M274" t="s">
        <v>216</v>
      </c>
      <c r="N274" t="s">
        <v>2039</v>
      </c>
      <c r="O274" t="s">
        <v>217</v>
      </c>
      <c r="P274" t="s">
        <v>60</v>
      </c>
      <c r="Q274" t="s">
        <v>236</v>
      </c>
      <c r="R274" t="s">
        <v>252</v>
      </c>
      <c r="S274" t="s">
        <v>260</v>
      </c>
      <c r="T274">
        <v>14</v>
      </c>
      <c r="U274" t="s">
        <v>2040</v>
      </c>
      <c r="V274" t="s">
        <v>10433</v>
      </c>
      <c r="W274" t="s">
        <v>17775</v>
      </c>
      <c r="X274" t="s">
        <v>29</v>
      </c>
      <c r="Y274" t="s">
        <v>30</v>
      </c>
      <c r="Z274" t="s">
        <v>30</v>
      </c>
      <c r="AA274" t="s">
        <v>30</v>
      </c>
      <c r="AB274" t="s">
        <v>30</v>
      </c>
      <c r="AC274">
        <v>-75.041360830000002</v>
      </c>
      <c r="AD274">
        <v>6.4693775000000002</v>
      </c>
      <c r="AE274" t="s">
        <v>86</v>
      </c>
      <c r="AF274" t="s">
        <v>215</v>
      </c>
      <c r="AG274" t="s">
        <v>102</v>
      </c>
      <c r="AH274">
        <f>IFERROR(
    VLOOKUP(FENIX_ANS_TABLA[[#This Row],[ESTADO]],
        {"VENCIDO",1;"ALERTA_0 Días",2;"ALERTA",3;"A TIEMPO",4;"SIN FECHA",5},
    2,FALSE),
0)</f>
        <v>4</v>
      </c>
    </row>
    <row r="275" spans="1:34" x14ac:dyDescent="0.25">
      <c r="A275">
        <v>23635598</v>
      </c>
      <c r="B275" s="23" t="str">
        <f>IFERROR(VLOOKUP(FENIX_ANS_TABLA[[#This Row],[PEDIDO]],RESPONSABLE!A:B,2,0),"Pendiente por asignar responsable")</f>
        <v>Pendiente por asignar responsable</v>
      </c>
      <c r="C275" t="s">
        <v>54</v>
      </c>
      <c r="D275" t="s">
        <v>24</v>
      </c>
      <c r="E275" t="s">
        <v>54</v>
      </c>
      <c r="F275" s="21">
        <v>46083.716979166667</v>
      </c>
      <c r="G275" t="s">
        <v>14202</v>
      </c>
      <c r="H275">
        <v>1152184146</v>
      </c>
      <c r="I275" t="s">
        <v>14203</v>
      </c>
      <c r="J275" s="23" t="s">
        <v>31</v>
      </c>
      <c r="K275" s="23" t="s">
        <v>1829</v>
      </c>
      <c r="L275" t="s">
        <v>14204</v>
      </c>
      <c r="M275" t="s">
        <v>25</v>
      </c>
      <c r="N275" t="s">
        <v>14205</v>
      </c>
      <c r="O275" t="s">
        <v>26</v>
      </c>
      <c r="P275" t="s">
        <v>55</v>
      </c>
      <c r="Q275" t="s">
        <v>56</v>
      </c>
      <c r="R275" t="s">
        <v>253</v>
      </c>
      <c r="S275" t="s">
        <v>260</v>
      </c>
      <c r="T275">
        <v>4</v>
      </c>
      <c r="U275" t="s">
        <v>14206</v>
      </c>
      <c r="V275" t="s">
        <v>14703</v>
      </c>
      <c r="W275" t="s">
        <v>14703</v>
      </c>
      <c r="X275" t="s">
        <v>43</v>
      </c>
      <c r="Y275" t="s">
        <v>30</v>
      </c>
      <c r="Z275" t="s">
        <v>30</v>
      </c>
      <c r="AA275" t="s">
        <v>30</v>
      </c>
      <c r="AB275" t="s">
        <v>30</v>
      </c>
      <c r="AC275">
        <v>-75.598268050000001</v>
      </c>
      <c r="AD275">
        <v>6.2324571600000001</v>
      </c>
      <c r="AE275" t="s">
        <v>86</v>
      </c>
      <c r="AF275" t="s">
        <v>105</v>
      </c>
      <c r="AG275" t="s">
        <v>103</v>
      </c>
      <c r="AH275">
        <f>IFERROR(
    VLOOKUP(FENIX_ANS_TABLA[[#This Row],[ESTADO]],
        {"VENCIDO",1;"ALERTA_0 Días",2;"ALERTA",3;"A TIEMPO",4;"SIN FECHA",5},
    2,FALSE),
0)</f>
        <v>3</v>
      </c>
    </row>
    <row r="276" spans="1:34" x14ac:dyDescent="0.25">
      <c r="A276">
        <v>23635732</v>
      </c>
      <c r="B276" s="23" t="str">
        <f>IFERROR(VLOOKUP(FENIX_ANS_TABLA[[#This Row],[PEDIDO]],RESPONSABLE!A:B,2,0),"Pendiente por asignar responsable")</f>
        <v>Pendiente por asignar responsable</v>
      </c>
      <c r="C276" t="s">
        <v>23</v>
      </c>
      <c r="D276" t="s">
        <v>24</v>
      </c>
      <c r="E276" t="s">
        <v>33</v>
      </c>
      <c r="F276" s="21">
        <v>46063.573587962957</v>
      </c>
      <c r="G276" t="s">
        <v>17777</v>
      </c>
      <c r="H276">
        <v>32354495</v>
      </c>
      <c r="I276" t="s">
        <v>17778</v>
      </c>
      <c r="J276" s="23" t="s">
        <v>31</v>
      </c>
      <c r="K276" s="23" t="s">
        <v>17779</v>
      </c>
      <c r="L276" t="s">
        <v>17780</v>
      </c>
      <c r="M276" t="s">
        <v>25</v>
      </c>
      <c r="N276" t="s">
        <v>17781</v>
      </c>
      <c r="O276" t="s">
        <v>26</v>
      </c>
      <c r="P276" t="s">
        <v>40</v>
      </c>
      <c r="Q276" t="s">
        <v>35</v>
      </c>
      <c r="R276" t="s">
        <v>252</v>
      </c>
      <c r="S276" t="s">
        <v>259</v>
      </c>
      <c r="T276">
        <v>12</v>
      </c>
      <c r="U276" t="s">
        <v>17782</v>
      </c>
      <c r="V276" t="s">
        <v>15904</v>
      </c>
      <c r="W276" t="s">
        <v>17783</v>
      </c>
      <c r="X276" t="s">
        <v>29</v>
      </c>
      <c r="Y276" t="s">
        <v>17784</v>
      </c>
      <c r="Z276" t="s">
        <v>94</v>
      </c>
      <c r="AA276" t="s">
        <v>290</v>
      </c>
      <c r="AB276" t="s">
        <v>17785</v>
      </c>
      <c r="AC276">
        <v>-75.656755000000004</v>
      </c>
      <c r="AD276">
        <v>6.3118825300000001</v>
      </c>
      <c r="AE276" t="s">
        <v>86</v>
      </c>
      <c r="AF276" t="s">
        <v>105</v>
      </c>
      <c r="AG276" t="s">
        <v>102</v>
      </c>
      <c r="AH276">
        <f>IFERROR(
    VLOOKUP(FENIX_ANS_TABLA[[#This Row],[ESTADO]],
        {"VENCIDO",1;"ALERTA_0 Días",2;"ALERTA",3;"A TIEMPO",4;"SIN FECHA",5},
    2,FALSE),
0)</f>
        <v>4</v>
      </c>
    </row>
    <row r="277" spans="1:34" x14ac:dyDescent="0.25">
      <c r="A277">
        <v>23635790</v>
      </c>
      <c r="B277" s="23" t="str">
        <f>IFERROR(VLOOKUP(FENIX_ANS_TABLA[[#This Row],[PEDIDO]],RESPONSABLE!A:B,2,0),"Pendiente por asignar responsable")</f>
        <v>Pendiente por asignar responsable</v>
      </c>
      <c r="C277" t="s">
        <v>36</v>
      </c>
      <c r="D277" t="s">
        <v>24</v>
      </c>
      <c r="E277" t="s">
        <v>36</v>
      </c>
      <c r="F277" s="21">
        <v>46038.649756944447</v>
      </c>
      <c r="G277" t="s">
        <v>6015</v>
      </c>
      <c r="H277">
        <v>15355033</v>
      </c>
      <c r="I277" t="s">
        <v>6016</v>
      </c>
      <c r="J277" s="23" t="s">
        <v>31</v>
      </c>
      <c r="K277" s="23" t="s">
        <v>6017</v>
      </c>
      <c r="L277" t="s">
        <v>6018</v>
      </c>
      <c r="M277" t="s">
        <v>193</v>
      </c>
      <c r="N277" t="s">
        <v>6019</v>
      </c>
      <c r="O277" t="s">
        <v>194</v>
      </c>
      <c r="P277" t="s">
        <v>37</v>
      </c>
      <c r="Q277" t="s">
        <v>158</v>
      </c>
      <c r="R277" t="s">
        <v>253</v>
      </c>
      <c r="S277" t="s">
        <v>260</v>
      </c>
      <c r="T277">
        <v>7</v>
      </c>
      <c r="U277" t="s">
        <v>6020</v>
      </c>
      <c r="V277" t="s">
        <v>14382</v>
      </c>
      <c r="W277" t="s">
        <v>14382</v>
      </c>
      <c r="X277" t="s">
        <v>29</v>
      </c>
      <c r="Y277" t="s">
        <v>30</v>
      </c>
      <c r="Z277" t="s">
        <v>30</v>
      </c>
      <c r="AA277" t="s">
        <v>30</v>
      </c>
      <c r="AB277" t="s">
        <v>30</v>
      </c>
      <c r="AC277">
        <v>-75.316419170000003</v>
      </c>
      <c r="AD277">
        <v>5.88289917</v>
      </c>
      <c r="AE277" t="s">
        <v>86</v>
      </c>
      <c r="AF277" t="s">
        <v>159</v>
      </c>
      <c r="AG277" t="s">
        <v>102</v>
      </c>
      <c r="AH277">
        <f>IFERROR(
    VLOOKUP(FENIX_ANS_TABLA[[#This Row],[ESTADO]],
        {"VENCIDO",1;"ALERTA_0 Días",2;"ALERTA",3;"A TIEMPO",4;"SIN FECHA",5},
    2,FALSE),
0)</f>
        <v>4</v>
      </c>
    </row>
    <row r="278" spans="1:34" x14ac:dyDescent="0.25">
      <c r="A278">
        <v>23636644</v>
      </c>
      <c r="B278" s="23" t="str">
        <f>IFERROR(VLOOKUP(FENIX_ANS_TABLA[[#This Row],[PEDIDO]],RESPONSABLE!A:B,2,0),"Pendiente por asignar responsable")</f>
        <v>Pendiente por asignar responsable</v>
      </c>
      <c r="C278" t="s">
        <v>23</v>
      </c>
      <c r="D278" t="s">
        <v>24</v>
      </c>
      <c r="E278" t="s">
        <v>23</v>
      </c>
      <c r="F278" s="21">
        <v>46041.368981481479</v>
      </c>
      <c r="G278" t="s">
        <v>2891</v>
      </c>
      <c r="H278">
        <v>98495613</v>
      </c>
      <c r="I278" t="s">
        <v>2042</v>
      </c>
      <c r="J278" s="23" t="s">
        <v>31</v>
      </c>
      <c r="K278" s="23" t="s">
        <v>2043</v>
      </c>
      <c r="L278" t="s">
        <v>2044</v>
      </c>
      <c r="M278" t="s">
        <v>224</v>
      </c>
      <c r="N278" t="s">
        <v>2045</v>
      </c>
      <c r="O278" t="s">
        <v>225</v>
      </c>
      <c r="P278" t="s">
        <v>27</v>
      </c>
      <c r="Q278" t="s">
        <v>214</v>
      </c>
      <c r="R278" t="s">
        <v>252</v>
      </c>
      <c r="S278" t="s">
        <v>260</v>
      </c>
      <c r="T278">
        <v>10</v>
      </c>
      <c r="U278" t="s">
        <v>2892</v>
      </c>
      <c r="V278" t="s">
        <v>14674</v>
      </c>
      <c r="W278" t="s">
        <v>10732</v>
      </c>
      <c r="X278" t="s">
        <v>43</v>
      </c>
      <c r="Y278" t="s">
        <v>30</v>
      </c>
      <c r="Z278" t="s">
        <v>30</v>
      </c>
      <c r="AA278" t="s">
        <v>30</v>
      </c>
      <c r="AB278" t="s">
        <v>30</v>
      </c>
      <c r="AC278">
        <v>-75.22701232</v>
      </c>
      <c r="AD278">
        <v>6.53606277</v>
      </c>
      <c r="AE278" t="s">
        <v>86</v>
      </c>
      <c r="AF278" t="s">
        <v>215</v>
      </c>
      <c r="AG278" t="s">
        <v>102</v>
      </c>
      <c r="AH278">
        <f>IFERROR(
    VLOOKUP(FENIX_ANS_TABLA[[#This Row],[ESTADO]],
        {"VENCIDO",1;"ALERTA_0 Días",2;"ALERTA",3;"A TIEMPO",4;"SIN FECHA",5},
    2,FALSE),
0)</f>
        <v>3</v>
      </c>
    </row>
    <row r="279" spans="1:34" x14ac:dyDescent="0.25">
      <c r="A279">
        <v>23636664</v>
      </c>
      <c r="B279" s="23" t="str">
        <f>IFERROR(VLOOKUP(FENIX_ANS_TABLA[[#This Row],[PEDIDO]],RESPONSABLE!A:B,2,0),"Pendiente por asignar responsable")</f>
        <v>Pendiente por asignar responsable</v>
      </c>
      <c r="C279" t="s">
        <v>23</v>
      </c>
      <c r="D279" t="s">
        <v>24</v>
      </c>
      <c r="E279" t="s">
        <v>23</v>
      </c>
      <c r="F279" s="21">
        <v>46041.382951388892</v>
      </c>
      <c r="G279" t="s">
        <v>3073</v>
      </c>
      <c r="H279">
        <v>1038410033</v>
      </c>
      <c r="I279" t="s">
        <v>3074</v>
      </c>
      <c r="J279" s="23" t="s">
        <v>31</v>
      </c>
      <c r="K279" s="23" t="s">
        <v>3075</v>
      </c>
      <c r="L279" t="s">
        <v>3076</v>
      </c>
      <c r="M279" t="s">
        <v>139</v>
      </c>
      <c r="N279" t="s">
        <v>3077</v>
      </c>
      <c r="O279" t="s">
        <v>140</v>
      </c>
      <c r="P279" t="s">
        <v>27</v>
      </c>
      <c r="Q279" t="s">
        <v>135</v>
      </c>
      <c r="R279" t="s">
        <v>252</v>
      </c>
      <c r="S279" t="s">
        <v>260</v>
      </c>
      <c r="T279">
        <v>10</v>
      </c>
      <c r="U279" t="s">
        <v>3078</v>
      </c>
      <c r="V279" t="s">
        <v>17786</v>
      </c>
      <c r="W279" t="s">
        <v>17787</v>
      </c>
      <c r="X279" t="s">
        <v>29</v>
      </c>
      <c r="Y279" t="s">
        <v>30</v>
      </c>
      <c r="Z279" t="s">
        <v>30</v>
      </c>
      <c r="AA279" t="s">
        <v>30</v>
      </c>
      <c r="AB279" t="s">
        <v>30</v>
      </c>
      <c r="AC279">
        <v>-75.823097000000004</v>
      </c>
      <c r="AD279">
        <v>6.4689690000000004</v>
      </c>
      <c r="AE279" t="s">
        <v>86</v>
      </c>
      <c r="AF279" t="s">
        <v>136</v>
      </c>
      <c r="AG279" t="s">
        <v>102</v>
      </c>
      <c r="AH279">
        <f>IFERROR(
    VLOOKUP(FENIX_ANS_TABLA[[#This Row],[ESTADO]],
        {"VENCIDO",1;"ALERTA_0 Días",2;"ALERTA",3;"A TIEMPO",4;"SIN FECHA",5},
    2,FALSE),
0)</f>
        <v>4</v>
      </c>
    </row>
    <row r="280" spans="1:34" x14ac:dyDescent="0.25">
      <c r="A280">
        <v>23636674</v>
      </c>
      <c r="B280" s="23" t="str">
        <f>IFERROR(VLOOKUP(FENIX_ANS_TABLA[[#This Row],[PEDIDO]],RESPONSABLE!A:B,2,0),"Pendiente por asignar responsable")</f>
        <v>Pendiente por asignar responsable</v>
      </c>
      <c r="C280" t="s">
        <v>36</v>
      </c>
      <c r="D280" t="s">
        <v>24</v>
      </c>
      <c r="E280" t="s">
        <v>36</v>
      </c>
      <c r="F280" s="21">
        <v>46041.389918981477</v>
      </c>
      <c r="G280" t="s">
        <v>5310</v>
      </c>
      <c r="H280">
        <v>70693094</v>
      </c>
      <c r="I280" t="s">
        <v>4203</v>
      </c>
      <c r="J280" s="23" t="s">
        <v>31</v>
      </c>
      <c r="K280" s="23" t="s">
        <v>355</v>
      </c>
      <c r="L280" t="s">
        <v>4204</v>
      </c>
      <c r="M280" t="s">
        <v>185</v>
      </c>
      <c r="N280" t="s">
        <v>4205</v>
      </c>
      <c r="O280" t="s">
        <v>186</v>
      </c>
      <c r="P280" t="s">
        <v>37</v>
      </c>
      <c r="Q280" t="s">
        <v>158</v>
      </c>
      <c r="R280" t="s">
        <v>253</v>
      </c>
      <c r="S280" t="s">
        <v>260</v>
      </c>
      <c r="T280">
        <v>7</v>
      </c>
      <c r="U280" t="s">
        <v>5311</v>
      </c>
      <c r="V280" t="s">
        <v>17765</v>
      </c>
      <c r="W280" t="s">
        <v>17766</v>
      </c>
      <c r="X280" t="s">
        <v>29</v>
      </c>
      <c r="Y280" t="s">
        <v>30</v>
      </c>
      <c r="Z280" t="s">
        <v>30</v>
      </c>
      <c r="AA280" t="s">
        <v>30</v>
      </c>
      <c r="AB280" t="s">
        <v>30</v>
      </c>
      <c r="AC280">
        <v>-75.259440080000005</v>
      </c>
      <c r="AD280">
        <v>6.1321252499999996</v>
      </c>
      <c r="AE280" t="s">
        <v>86</v>
      </c>
      <c r="AF280" t="s">
        <v>159</v>
      </c>
      <c r="AG280" t="s">
        <v>102</v>
      </c>
      <c r="AH280">
        <f>IFERROR(
    VLOOKUP(FENIX_ANS_TABLA[[#This Row],[ESTADO]],
        {"VENCIDO",1;"ALERTA_0 Días",2;"ALERTA",3;"A TIEMPO",4;"SIN FECHA",5},
    2,FALSE),
0)</f>
        <v>4</v>
      </c>
    </row>
    <row r="281" spans="1:34" x14ac:dyDescent="0.25">
      <c r="A281">
        <v>23636713</v>
      </c>
      <c r="B281" s="23" t="str">
        <f>IFERROR(VLOOKUP(FENIX_ANS_TABLA[[#This Row],[PEDIDO]],RESPONSABLE!A:B,2,0),"Pendiente por asignar responsable")</f>
        <v>Pendiente por asignar responsable</v>
      </c>
      <c r="C281" t="s">
        <v>23</v>
      </c>
      <c r="D281" t="s">
        <v>24</v>
      </c>
      <c r="E281" t="s">
        <v>23</v>
      </c>
      <c r="F281" s="21">
        <v>46041.409143518518</v>
      </c>
      <c r="G281" t="s">
        <v>9484</v>
      </c>
      <c r="H281">
        <v>42789912</v>
      </c>
      <c r="I281" t="s">
        <v>9485</v>
      </c>
      <c r="J281" s="23" t="s">
        <v>31</v>
      </c>
      <c r="K281" s="23" t="s">
        <v>9486</v>
      </c>
      <c r="L281" t="s">
        <v>9487</v>
      </c>
      <c r="M281" t="s">
        <v>106</v>
      </c>
      <c r="N281" t="s">
        <v>9488</v>
      </c>
      <c r="O281" t="s">
        <v>107</v>
      </c>
      <c r="P281" t="s">
        <v>27</v>
      </c>
      <c r="Q281" t="s">
        <v>108</v>
      </c>
      <c r="R281" t="s">
        <v>252</v>
      </c>
      <c r="S281" t="s">
        <v>260</v>
      </c>
      <c r="T281">
        <v>10</v>
      </c>
      <c r="U281" t="s">
        <v>9489</v>
      </c>
      <c r="V281" t="s">
        <v>14239</v>
      </c>
      <c r="W281" t="s">
        <v>14240</v>
      </c>
      <c r="X281" t="s">
        <v>29</v>
      </c>
      <c r="Y281" t="s">
        <v>30</v>
      </c>
      <c r="Z281" t="s">
        <v>30</v>
      </c>
      <c r="AA281" t="s">
        <v>30</v>
      </c>
      <c r="AB281" t="s">
        <v>30</v>
      </c>
      <c r="AC281">
        <v>-75.570619559999997</v>
      </c>
      <c r="AD281">
        <v>5.88840378</v>
      </c>
      <c r="AE281" t="s">
        <v>86</v>
      </c>
      <c r="AF281" t="s">
        <v>109</v>
      </c>
      <c r="AG281" t="s">
        <v>102</v>
      </c>
      <c r="AH281">
        <f>IFERROR(
    VLOOKUP(FENIX_ANS_TABLA[[#This Row],[ESTADO]],
        {"VENCIDO",1;"ALERTA_0 Días",2;"ALERTA",3;"A TIEMPO",4;"SIN FECHA",5},
    2,FALSE),
0)</f>
        <v>4</v>
      </c>
    </row>
    <row r="282" spans="1:34" x14ac:dyDescent="0.25">
      <c r="A282">
        <v>23636722</v>
      </c>
      <c r="B282" s="23" t="str">
        <f>IFERROR(VLOOKUP(FENIX_ANS_TABLA[[#This Row],[PEDIDO]],RESPONSABLE!A:B,2,0),"Pendiente por asignar responsable")</f>
        <v>Pendiente por asignar responsable</v>
      </c>
      <c r="C282" t="s">
        <v>23</v>
      </c>
      <c r="D282" t="s">
        <v>24</v>
      </c>
      <c r="E282" t="s">
        <v>23</v>
      </c>
      <c r="F282" s="21">
        <v>46041.412488425929</v>
      </c>
      <c r="G282" t="s">
        <v>5312</v>
      </c>
      <c r="H282">
        <v>1035921084</v>
      </c>
      <c r="I282" t="s">
        <v>4207</v>
      </c>
      <c r="J282" s="23" t="s">
        <v>31</v>
      </c>
      <c r="K282" s="23" t="s">
        <v>4208</v>
      </c>
      <c r="L282" t="s">
        <v>4209</v>
      </c>
      <c r="M282" t="s">
        <v>165</v>
      </c>
      <c r="N282" t="s">
        <v>4210</v>
      </c>
      <c r="O282" t="s">
        <v>166</v>
      </c>
      <c r="P282" t="s">
        <v>27</v>
      </c>
      <c r="Q282" t="s">
        <v>158</v>
      </c>
      <c r="R282" t="s">
        <v>253</v>
      </c>
      <c r="S282" t="s">
        <v>260</v>
      </c>
      <c r="T282">
        <v>7</v>
      </c>
      <c r="U282" t="s">
        <v>5313</v>
      </c>
      <c r="V282" t="s">
        <v>17788</v>
      </c>
      <c r="W282" t="s">
        <v>17789</v>
      </c>
      <c r="X282" t="s">
        <v>29</v>
      </c>
      <c r="Y282" t="s">
        <v>30</v>
      </c>
      <c r="Z282" t="s">
        <v>30</v>
      </c>
      <c r="AA282" t="s">
        <v>30</v>
      </c>
      <c r="AB282" t="s">
        <v>30</v>
      </c>
      <c r="AC282">
        <v>-75.437716449999996</v>
      </c>
      <c r="AD282">
        <v>6.2770446700000004</v>
      </c>
      <c r="AE282" t="s">
        <v>86</v>
      </c>
      <c r="AF282" t="s">
        <v>159</v>
      </c>
      <c r="AG282" t="s">
        <v>102</v>
      </c>
      <c r="AH282">
        <f>IFERROR(
    VLOOKUP(FENIX_ANS_TABLA[[#This Row],[ESTADO]],
        {"VENCIDO",1;"ALERTA_0 Días",2;"ALERTA",3;"A TIEMPO",4;"SIN FECHA",5},
    2,FALSE),
0)</f>
        <v>4</v>
      </c>
    </row>
    <row r="283" spans="1:34" x14ac:dyDescent="0.25">
      <c r="A283">
        <v>23637071</v>
      </c>
      <c r="B283" s="23" t="str">
        <f>IFERROR(VLOOKUP(FENIX_ANS_TABLA[[#This Row],[PEDIDO]],RESPONSABLE!A:B,2,0),"Pendiente por asignar responsable")</f>
        <v>Pendiente por asignar responsable</v>
      </c>
      <c r="C283" t="s">
        <v>23</v>
      </c>
      <c r="D283" t="s">
        <v>24</v>
      </c>
      <c r="E283" t="s">
        <v>23</v>
      </c>
      <c r="F283" s="21">
        <v>46041.539120370369</v>
      </c>
      <c r="G283" t="s">
        <v>15524</v>
      </c>
      <c r="H283">
        <v>8152966</v>
      </c>
      <c r="I283" t="s">
        <v>15525</v>
      </c>
      <c r="J283" s="23" t="s">
        <v>31</v>
      </c>
      <c r="K283" s="23" t="s">
        <v>15526</v>
      </c>
      <c r="L283" t="s">
        <v>15527</v>
      </c>
      <c r="M283" t="s">
        <v>25</v>
      </c>
      <c r="N283" t="s">
        <v>15528</v>
      </c>
      <c r="O283" t="s">
        <v>26</v>
      </c>
      <c r="P283" t="s">
        <v>27</v>
      </c>
      <c r="Q283" t="s">
        <v>32</v>
      </c>
      <c r="R283" t="s">
        <v>253</v>
      </c>
      <c r="S283" t="s">
        <v>260</v>
      </c>
      <c r="T283">
        <v>7</v>
      </c>
      <c r="U283" t="s">
        <v>15529</v>
      </c>
      <c r="V283" t="s">
        <v>17790</v>
      </c>
      <c r="W283" t="s">
        <v>17791</v>
      </c>
      <c r="X283" t="s">
        <v>29</v>
      </c>
      <c r="Y283" t="s">
        <v>30</v>
      </c>
      <c r="Z283" t="s">
        <v>30</v>
      </c>
      <c r="AA283" t="s">
        <v>30</v>
      </c>
      <c r="AB283" t="s">
        <v>30</v>
      </c>
      <c r="AC283">
        <v>-75.656322000000003</v>
      </c>
      <c r="AD283">
        <v>6.1865680000000003</v>
      </c>
      <c r="AE283" t="s">
        <v>86</v>
      </c>
      <c r="AF283" t="s">
        <v>105</v>
      </c>
      <c r="AG283" t="s">
        <v>102</v>
      </c>
      <c r="AH283">
        <f>IFERROR(
    VLOOKUP(FENIX_ANS_TABLA[[#This Row],[ESTADO]],
        {"VENCIDO",1;"ALERTA_0 Días",2;"ALERTA",3;"A TIEMPO",4;"SIN FECHA",5},
    2,FALSE),
0)</f>
        <v>4</v>
      </c>
    </row>
    <row r="284" spans="1:34" x14ac:dyDescent="0.25">
      <c r="A284">
        <v>23637102</v>
      </c>
      <c r="B284" s="23" t="str">
        <f>IFERROR(VLOOKUP(FENIX_ANS_TABLA[[#This Row],[PEDIDO]],RESPONSABLE!A:B,2,0),"Pendiente por asignar responsable")</f>
        <v>Pendiente por asignar responsable</v>
      </c>
      <c r="C284" t="s">
        <v>23</v>
      </c>
      <c r="D284" t="s">
        <v>24</v>
      </c>
      <c r="E284" t="s">
        <v>23</v>
      </c>
      <c r="F284" s="21">
        <v>46041.557152777779</v>
      </c>
      <c r="G284" t="s">
        <v>410</v>
      </c>
      <c r="H284">
        <v>70906795</v>
      </c>
      <c r="I284" t="s">
        <v>895</v>
      </c>
      <c r="J284" s="23" t="s">
        <v>31</v>
      </c>
      <c r="K284" s="23" t="s">
        <v>896</v>
      </c>
      <c r="L284" t="s">
        <v>993</v>
      </c>
      <c r="M284" t="s">
        <v>169</v>
      </c>
      <c r="N284" t="s">
        <v>994</v>
      </c>
      <c r="O284" t="s">
        <v>170</v>
      </c>
      <c r="P284" t="s">
        <v>27</v>
      </c>
      <c r="Q284" t="s">
        <v>158</v>
      </c>
      <c r="R284" t="s">
        <v>252</v>
      </c>
      <c r="S284" t="s">
        <v>260</v>
      </c>
      <c r="T284">
        <v>10</v>
      </c>
      <c r="U284" t="s">
        <v>995</v>
      </c>
      <c r="V284" t="s">
        <v>17792</v>
      </c>
      <c r="W284" t="s">
        <v>41</v>
      </c>
      <c r="X284" t="s">
        <v>41</v>
      </c>
      <c r="Y284" t="s">
        <v>30</v>
      </c>
      <c r="Z284" t="s">
        <v>30</v>
      </c>
      <c r="AA284" t="s">
        <v>30</v>
      </c>
      <c r="AB284" t="s">
        <v>30</v>
      </c>
      <c r="AC284">
        <v>-75.287128999999993</v>
      </c>
      <c r="AD284">
        <v>6.2197040000000001</v>
      </c>
      <c r="AE284" t="s">
        <v>86</v>
      </c>
      <c r="AF284" t="s">
        <v>159</v>
      </c>
      <c r="AG284" t="s">
        <v>102</v>
      </c>
      <c r="AH284">
        <f>IFERROR(
    VLOOKUP(FENIX_ANS_TABLA[[#This Row],[ESTADO]],
        {"VENCIDO",1;"ALERTA_0 Días",2;"ALERTA",3;"A TIEMPO",4;"SIN FECHA",5},
    2,FALSE),
0)</f>
        <v>1</v>
      </c>
    </row>
    <row r="285" spans="1:34" x14ac:dyDescent="0.25">
      <c r="A285">
        <v>23637190</v>
      </c>
      <c r="B285" s="23" t="str">
        <f>IFERROR(VLOOKUP(FENIX_ANS_TABLA[[#This Row],[PEDIDO]],RESPONSABLE!A:B,2,0),"Pendiente por asignar responsable")</f>
        <v>Pendiente por asignar responsable</v>
      </c>
      <c r="C285" t="s">
        <v>23</v>
      </c>
      <c r="D285" t="s">
        <v>24</v>
      </c>
      <c r="E285" t="s">
        <v>33</v>
      </c>
      <c r="F285" s="21">
        <v>46084.423784722218</v>
      </c>
      <c r="G285" t="s">
        <v>15531</v>
      </c>
      <c r="H285">
        <v>1063646328</v>
      </c>
      <c r="I285" t="s">
        <v>5315</v>
      </c>
      <c r="J285" s="23" t="s">
        <v>31</v>
      </c>
      <c r="K285" s="23" t="s">
        <v>5316</v>
      </c>
      <c r="L285" t="s">
        <v>5317</v>
      </c>
      <c r="M285" t="s">
        <v>25</v>
      </c>
      <c r="N285" t="s">
        <v>5318</v>
      </c>
      <c r="O285" t="s">
        <v>26</v>
      </c>
      <c r="P285" t="s">
        <v>40</v>
      </c>
      <c r="Q285" t="s">
        <v>35</v>
      </c>
      <c r="R285" t="s">
        <v>253</v>
      </c>
      <c r="S285" t="s">
        <v>260</v>
      </c>
      <c r="T285">
        <v>7</v>
      </c>
      <c r="U285" t="s">
        <v>15532</v>
      </c>
      <c r="V285" t="s">
        <v>14245</v>
      </c>
      <c r="W285" t="s">
        <v>14246</v>
      </c>
      <c r="X285" t="s">
        <v>29</v>
      </c>
      <c r="Y285" t="s">
        <v>13416</v>
      </c>
      <c r="Z285" t="s">
        <v>98</v>
      </c>
      <c r="AA285" t="s">
        <v>1808</v>
      </c>
      <c r="AB285" t="s">
        <v>13417</v>
      </c>
      <c r="AC285">
        <v>-75.538160020000007</v>
      </c>
      <c r="AD285">
        <v>6.2391899899999999</v>
      </c>
      <c r="AE285" t="s">
        <v>86</v>
      </c>
      <c r="AF285" t="s">
        <v>105</v>
      </c>
      <c r="AG285" t="s">
        <v>102</v>
      </c>
      <c r="AH285">
        <f>IFERROR(
    VLOOKUP(FENIX_ANS_TABLA[[#This Row],[ESTADO]],
        {"VENCIDO",1;"ALERTA_0 Días",2;"ALERTA",3;"A TIEMPO",4;"SIN FECHA",5},
    2,FALSE),
0)</f>
        <v>4</v>
      </c>
    </row>
    <row r="286" spans="1:34" x14ac:dyDescent="0.25">
      <c r="A286">
        <v>23637303</v>
      </c>
      <c r="B286" s="23" t="str">
        <f>IFERROR(VLOOKUP(FENIX_ANS_TABLA[[#This Row],[PEDIDO]],RESPONSABLE!A:B,2,0),"Pendiente por asignar responsable")</f>
        <v>Pendiente por asignar responsable</v>
      </c>
      <c r="C286" t="s">
        <v>23</v>
      </c>
      <c r="D286" t="s">
        <v>24</v>
      </c>
      <c r="E286" t="s">
        <v>23</v>
      </c>
      <c r="F286" s="21">
        <v>46041.633344907408</v>
      </c>
      <c r="G286" t="s">
        <v>9491</v>
      </c>
      <c r="H286">
        <v>42789912</v>
      </c>
      <c r="I286" t="s">
        <v>9485</v>
      </c>
      <c r="J286" s="23" t="s">
        <v>31</v>
      </c>
      <c r="K286" s="23" t="s">
        <v>9486</v>
      </c>
      <c r="L286" t="s">
        <v>9492</v>
      </c>
      <c r="M286" t="s">
        <v>106</v>
      </c>
      <c r="N286" t="s">
        <v>9493</v>
      </c>
      <c r="O286" t="s">
        <v>107</v>
      </c>
      <c r="P286" t="s">
        <v>27</v>
      </c>
      <c r="Q286" t="s">
        <v>108</v>
      </c>
      <c r="R286" t="s">
        <v>252</v>
      </c>
      <c r="S286" t="s">
        <v>260</v>
      </c>
      <c r="T286">
        <v>10</v>
      </c>
      <c r="U286" t="s">
        <v>9494</v>
      </c>
      <c r="V286" t="s">
        <v>10510</v>
      </c>
      <c r="W286" t="s">
        <v>10544</v>
      </c>
      <c r="X286" t="s">
        <v>29</v>
      </c>
      <c r="Y286" t="s">
        <v>30</v>
      </c>
      <c r="Z286" t="s">
        <v>30</v>
      </c>
      <c r="AA286" t="s">
        <v>30</v>
      </c>
      <c r="AB286" t="s">
        <v>30</v>
      </c>
      <c r="AC286">
        <v>-75.570619559999997</v>
      </c>
      <c r="AD286">
        <v>5.88840378</v>
      </c>
      <c r="AE286" t="s">
        <v>86</v>
      </c>
      <c r="AF286" t="s">
        <v>109</v>
      </c>
      <c r="AG286" t="s">
        <v>102</v>
      </c>
      <c r="AH286">
        <f>IFERROR(
    VLOOKUP(FENIX_ANS_TABLA[[#This Row],[ESTADO]],
        {"VENCIDO",1;"ALERTA_0 Días",2;"ALERTA",3;"A TIEMPO",4;"SIN FECHA",5},
    2,FALSE),
0)</f>
        <v>4</v>
      </c>
    </row>
    <row r="287" spans="1:34" x14ac:dyDescent="0.25">
      <c r="A287">
        <v>23637331</v>
      </c>
      <c r="B287" s="23" t="str">
        <f>IFERROR(VLOOKUP(FENIX_ANS_TABLA[[#This Row],[PEDIDO]],RESPONSABLE!A:B,2,0),"Pendiente por asignar responsable")</f>
        <v>Pendiente por asignar responsable</v>
      </c>
      <c r="C287" t="s">
        <v>23</v>
      </c>
      <c r="D287" t="s">
        <v>24</v>
      </c>
      <c r="E287" t="s">
        <v>33</v>
      </c>
      <c r="F287" s="21">
        <v>46048.276296296302</v>
      </c>
      <c r="G287" t="s">
        <v>15535</v>
      </c>
      <c r="H287">
        <v>1010192081</v>
      </c>
      <c r="I287" t="s">
        <v>15536</v>
      </c>
      <c r="J287" s="23" t="s">
        <v>31</v>
      </c>
      <c r="K287" s="23" t="s">
        <v>15537</v>
      </c>
      <c r="L287" t="s">
        <v>15538</v>
      </c>
      <c r="M287" t="s">
        <v>226</v>
      </c>
      <c r="N287" t="s">
        <v>15539</v>
      </c>
      <c r="O287" t="s">
        <v>227</v>
      </c>
      <c r="P287" t="s">
        <v>40</v>
      </c>
      <c r="Q287" t="s">
        <v>214</v>
      </c>
      <c r="R287" t="s">
        <v>253</v>
      </c>
      <c r="S287" t="s">
        <v>259</v>
      </c>
      <c r="T287">
        <v>7</v>
      </c>
      <c r="U287" t="s">
        <v>15540</v>
      </c>
      <c r="V287" t="s">
        <v>17793</v>
      </c>
      <c r="W287" t="s">
        <v>17794</v>
      </c>
      <c r="X287" t="s">
        <v>29</v>
      </c>
      <c r="Y287" t="s">
        <v>30</v>
      </c>
      <c r="Z287" t="s">
        <v>30</v>
      </c>
      <c r="AA287" t="s">
        <v>30</v>
      </c>
      <c r="AB287" t="s">
        <v>30</v>
      </c>
      <c r="AC287">
        <v>-74.705455499999999</v>
      </c>
      <c r="AD287">
        <v>7.0746860600000003</v>
      </c>
      <c r="AE287" t="s">
        <v>86</v>
      </c>
      <c r="AF287" t="s">
        <v>215</v>
      </c>
      <c r="AG287" t="s">
        <v>102</v>
      </c>
      <c r="AH287">
        <f>IFERROR(
    VLOOKUP(FENIX_ANS_TABLA[[#This Row],[ESTADO]],
        {"VENCIDO",1;"ALERTA_0 Días",2;"ALERTA",3;"A TIEMPO",4;"SIN FECHA",5},
    2,FALSE),
0)</f>
        <v>4</v>
      </c>
    </row>
    <row r="288" spans="1:34" x14ac:dyDescent="0.25">
      <c r="A288">
        <v>23637374</v>
      </c>
      <c r="B288" s="23" t="str">
        <f>IFERROR(VLOOKUP(FENIX_ANS_TABLA[[#This Row],[PEDIDO]],RESPONSABLE!A:B,2,0),"Pendiente por asignar responsable")</f>
        <v>Pendiente por asignar responsable</v>
      </c>
      <c r="C288" t="s">
        <v>23</v>
      </c>
      <c r="D288" t="s">
        <v>24</v>
      </c>
      <c r="E288" t="s">
        <v>23</v>
      </c>
      <c r="F288" s="21">
        <v>46041.651620370372</v>
      </c>
      <c r="G288" t="s">
        <v>11865</v>
      </c>
      <c r="H288">
        <v>35891932</v>
      </c>
      <c r="I288" t="s">
        <v>11866</v>
      </c>
      <c r="J288" s="23" t="s">
        <v>31</v>
      </c>
      <c r="K288" s="23" t="s">
        <v>11867</v>
      </c>
      <c r="L288" t="s">
        <v>11868</v>
      </c>
      <c r="M288" t="s">
        <v>25</v>
      </c>
      <c r="N288" t="s">
        <v>11869</v>
      </c>
      <c r="O288" t="s">
        <v>26</v>
      </c>
      <c r="P288" t="s">
        <v>27</v>
      </c>
      <c r="Q288" t="s">
        <v>32</v>
      </c>
      <c r="R288" t="s">
        <v>253</v>
      </c>
      <c r="S288" t="s">
        <v>260</v>
      </c>
      <c r="T288">
        <v>7</v>
      </c>
      <c r="U288" t="s">
        <v>11870</v>
      </c>
      <c r="V288" t="s">
        <v>14645</v>
      </c>
      <c r="W288" t="s">
        <v>17795</v>
      </c>
      <c r="X288" t="s">
        <v>29</v>
      </c>
      <c r="Y288" t="s">
        <v>30</v>
      </c>
      <c r="Z288" t="s">
        <v>30</v>
      </c>
      <c r="AA288" t="s">
        <v>30</v>
      </c>
      <c r="AB288" t="s">
        <v>30</v>
      </c>
      <c r="AC288">
        <v>-75.545724160000006</v>
      </c>
      <c r="AD288">
        <v>6.2459517399999998</v>
      </c>
      <c r="AE288" t="s">
        <v>86</v>
      </c>
      <c r="AF288" t="s">
        <v>105</v>
      </c>
      <c r="AG288" t="s">
        <v>102</v>
      </c>
      <c r="AH288">
        <f>IFERROR(
    VLOOKUP(FENIX_ANS_TABLA[[#This Row],[ESTADO]],
        {"VENCIDO",1;"ALERTA_0 Días",2;"ALERTA",3;"A TIEMPO",4;"SIN FECHA",5},
    2,FALSE),
0)</f>
        <v>4</v>
      </c>
    </row>
    <row r="289" spans="1:34" x14ac:dyDescent="0.25">
      <c r="A289">
        <v>23637400</v>
      </c>
      <c r="B289" s="23" t="str">
        <f>IFERROR(VLOOKUP(FENIX_ANS_TABLA[[#This Row],[PEDIDO]],RESPONSABLE!A:B,2,0),"Pendiente por asignar responsable")</f>
        <v>Pendiente por asignar responsable</v>
      </c>
      <c r="C289" t="s">
        <v>23</v>
      </c>
      <c r="D289" t="s">
        <v>24</v>
      </c>
      <c r="E289" t="s">
        <v>23</v>
      </c>
      <c r="F289" s="21">
        <v>46041.661099537043</v>
      </c>
      <c r="G289" t="s">
        <v>15542</v>
      </c>
      <c r="H289">
        <v>98635308</v>
      </c>
      <c r="I289" t="s">
        <v>15543</v>
      </c>
      <c r="J289" s="23" t="s">
        <v>31</v>
      </c>
      <c r="K289" s="23" t="s">
        <v>15544</v>
      </c>
      <c r="L289" t="s">
        <v>15545</v>
      </c>
      <c r="M289" t="s">
        <v>25</v>
      </c>
      <c r="N289" t="s">
        <v>15546</v>
      </c>
      <c r="O289" t="s">
        <v>26</v>
      </c>
      <c r="P289" t="s">
        <v>27</v>
      </c>
      <c r="Q289" t="s">
        <v>32</v>
      </c>
      <c r="R289" t="s">
        <v>253</v>
      </c>
      <c r="S289" t="s">
        <v>260</v>
      </c>
      <c r="T289">
        <v>7</v>
      </c>
      <c r="U289" t="s">
        <v>15547</v>
      </c>
      <c r="V289" t="s">
        <v>17796</v>
      </c>
      <c r="W289" t="s">
        <v>17797</v>
      </c>
      <c r="X289" t="s">
        <v>29</v>
      </c>
      <c r="Y289" t="s">
        <v>30</v>
      </c>
      <c r="Z289" t="s">
        <v>30</v>
      </c>
      <c r="AA289" t="s">
        <v>30</v>
      </c>
      <c r="AB289" t="s">
        <v>30</v>
      </c>
      <c r="AC289">
        <v>-75.606694000000005</v>
      </c>
      <c r="AD289">
        <v>6.199103</v>
      </c>
      <c r="AE289" t="s">
        <v>86</v>
      </c>
      <c r="AF289" t="s">
        <v>105</v>
      </c>
      <c r="AG289" t="s">
        <v>102</v>
      </c>
      <c r="AH289">
        <f>IFERROR(
    VLOOKUP(FENIX_ANS_TABLA[[#This Row],[ESTADO]],
        {"VENCIDO",1;"ALERTA_0 Días",2;"ALERTA",3;"A TIEMPO",4;"SIN FECHA",5},
    2,FALSE),
0)</f>
        <v>4</v>
      </c>
    </row>
    <row r="290" spans="1:34" x14ac:dyDescent="0.25">
      <c r="A290">
        <v>23637406</v>
      </c>
      <c r="B290" s="23" t="str">
        <f>IFERROR(VLOOKUP(FENIX_ANS_TABLA[[#This Row],[PEDIDO]],RESPONSABLE!A:B,2,0),"Pendiente por asignar responsable")</f>
        <v>Pendiente por asignar responsable</v>
      </c>
      <c r="C290" t="s">
        <v>23</v>
      </c>
      <c r="D290" t="s">
        <v>24</v>
      </c>
      <c r="E290" t="s">
        <v>23</v>
      </c>
      <c r="F290" s="21">
        <v>46041.663252314807</v>
      </c>
      <c r="G290" t="s">
        <v>11872</v>
      </c>
      <c r="H290">
        <v>35891932</v>
      </c>
      <c r="I290" t="s">
        <v>11866</v>
      </c>
      <c r="J290" s="23" t="s">
        <v>31</v>
      </c>
      <c r="K290" s="23" t="s">
        <v>11867</v>
      </c>
      <c r="L290" t="s">
        <v>11873</v>
      </c>
      <c r="M290" t="s">
        <v>25</v>
      </c>
      <c r="N290" t="s">
        <v>11874</v>
      </c>
      <c r="O290" t="s">
        <v>26</v>
      </c>
      <c r="P290" t="s">
        <v>27</v>
      </c>
      <c r="Q290" t="s">
        <v>32</v>
      </c>
      <c r="R290" t="s">
        <v>253</v>
      </c>
      <c r="S290" t="s">
        <v>260</v>
      </c>
      <c r="T290">
        <v>7</v>
      </c>
      <c r="U290" t="s">
        <v>11875</v>
      </c>
      <c r="V290" t="s">
        <v>378</v>
      </c>
      <c r="W290" t="s">
        <v>14596</v>
      </c>
      <c r="X290" t="s">
        <v>29</v>
      </c>
      <c r="Y290" t="s">
        <v>30</v>
      </c>
      <c r="Z290" t="s">
        <v>30</v>
      </c>
      <c r="AA290" t="s">
        <v>30</v>
      </c>
      <c r="AB290" t="s">
        <v>30</v>
      </c>
      <c r="AC290">
        <v>-75.545724160000006</v>
      </c>
      <c r="AD290">
        <v>6.2459517399999998</v>
      </c>
      <c r="AE290" t="s">
        <v>86</v>
      </c>
      <c r="AF290" t="s">
        <v>105</v>
      </c>
      <c r="AG290" t="s">
        <v>102</v>
      </c>
      <c r="AH290">
        <f>IFERROR(
    VLOOKUP(FENIX_ANS_TABLA[[#This Row],[ESTADO]],
        {"VENCIDO",1;"ALERTA_0 Días",2;"ALERTA",3;"A TIEMPO",4;"SIN FECHA",5},
    2,FALSE),
0)</f>
        <v>4</v>
      </c>
    </row>
    <row r="291" spans="1:34" x14ac:dyDescent="0.25">
      <c r="A291">
        <v>23637491</v>
      </c>
      <c r="B291" s="23" t="str">
        <f>IFERROR(VLOOKUP(FENIX_ANS_TABLA[[#This Row],[PEDIDO]],RESPONSABLE!A:B,2,0),"Pendiente por asignar responsable")</f>
        <v>Pendiente por asignar responsable</v>
      </c>
      <c r="C291" t="s">
        <v>23</v>
      </c>
      <c r="D291" t="s">
        <v>24</v>
      </c>
      <c r="E291" t="s">
        <v>23</v>
      </c>
      <c r="F291" s="21">
        <v>46041.704895833333</v>
      </c>
      <c r="G291" t="s">
        <v>11877</v>
      </c>
      <c r="H291">
        <v>35891932</v>
      </c>
      <c r="I291" t="s">
        <v>11866</v>
      </c>
      <c r="J291" s="23" t="s">
        <v>31</v>
      </c>
      <c r="K291" s="23" t="s">
        <v>11867</v>
      </c>
      <c r="L291" t="s">
        <v>11878</v>
      </c>
      <c r="M291" t="s">
        <v>25</v>
      </c>
      <c r="N291" t="s">
        <v>11879</v>
      </c>
      <c r="O291" t="s">
        <v>26</v>
      </c>
      <c r="P291" t="s">
        <v>27</v>
      </c>
      <c r="Q291" t="s">
        <v>32</v>
      </c>
      <c r="R291" t="s">
        <v>253</v>
      </c>
      <c r="S291" t="s">
        <v>260</v>
      </c>
      <c r="T291">
        <v>7</v>
      </c>
      <c r="U291" t="s">
        <v>11880</v>
      </c>
      <c r="V291" t="s">
        <v>17798</v>
      </c>
      <c r="W291" t="s">
        <v>17799</v>
      </c>
      <c r="X291" t="s">
        <v>29</v>
      </c>
      <c r="Y291" t="s">
        <v>30</v>
      </c>
      <c r="Z291" t="s">
        <v>30</v>
      </c>
      <c r="AA291" t="s">
        <v>30</v>
      </c>
      <c r="AB291" t="s">
        <v>30</v>
      </c>
      <c r="AC291">
        <v>-75.545724160000006</v>
      </c>
      <c r="AD291">
        <v>6.2459517399999998</v>
      </c>
      <c r="AE291" t="s">
        <v>86</v>
      </c>
      <c r="AF291" t="s">
        <v>105</v>
      </c>
      <c r="AG291" t="s">
        <v>102</v>
      </c>
      <c r="AH291">
        <f>IFERROR(
    VLOOKUP(FENIX_ANS_TABLA[[#This Row],[ESTADO]],
        {"VENCIDO",1;"ALERTA_0 Días",2;"ALERTA",3;"A TIEMPO",4;"SIN FECHA",5},
    2,FALSE),
0)</f>
        <v>4</v>
      </c>
    </row>
    <row r="292" spans="1:34" x14ac:dyDescent="0.25">
      <c r="A292">
        <v>23637533</v>
      </c>
      <c r="B292" s="23" t="str">
        <f>IFERROR(VLOOKUP(FENIX_ANS_TABLA[[#This Row],[PEDIDO]],RESPONSABLE!A:B,2,0),"Pendiente por asignar responsable")</f>
        <v>Pendiente por asignar responsable</v>
      </c>
      <c r="C292" t="s">
        <v>23</v>
      </c>
      <c r="D292" t="s">
        <v>24</v>
      </c>
      <c r="E292" t="s">
        <v>23</v>
      </c>
      <c r="F292" s="21">
        <v>46041.739814814813</v>
      </c>
      <c r="G292" t="s">
        <v>894</v>
      </c>
      <c r="H292">
        <v>70906795</v>
      </c>
      <c r="I292" t="s">
        <v>895</v>
      </c>
      <c r="J292" s="23" t="s">
        <v>31</v>
      </c>
      <c r="K292" s="23" t="s">
        <v>896</v>
      </c>
      <c r="L292" t="s">
        <v>897</v>
      </c>
      <c r="M292" t="s">
        <v>169</v>
      </c>
      <c r="N292" t="s">
        <v>898</v>
      </c>
      <c r="O292" t="s">
        <v>170</v>
      </c>
      <c r="P292" t="s">
        <v>27</v>
      </c>
      <c r="Q292" t="s">
        <v>158</v>
      </c>
      <c r="R292" t="s">
        <v>252</v>
      </c>
      <c r="S292" t="s">
        <v>260</v>
      </c>
      <c r="T292">
        <v>10</v>
      </c>
      <c r="U292" t="s">
        <v>899</v>
      </c>
      <c r="V292" t="s">
        <v>17800</v>
      </c>
      <c r="W292" t="s">
        <v>41</v>
      </c>
      <c r="X292" t="s">
        <v>41</v>
      </c>
      <c r="Y292" t="s">
        <v>30</v>
      </c>
      <c r="Z292" t="s">
        <v>30</v>
      </c>
      <c r="AA292" t="s">
        <v>30</v>
      </c>
      <c r="AB292" t="s">
        <v>30</v>
      </c>
      <c r="AC292">
        <v>-75.287128999999993</v>
      </c>
      <c r="AD292">
        <v>6.2197040000000001</v>
      </c>
      <c r="AE292" t="s">
        <v>86</v>
      </c>
      <c r="AF292" t="s">
        <v>159</v>
      </c>
      <c r="AG292" t="s">
        <v>102</v>
      </c>
      <c r="AH292">
        <f>IFERROR(
    VLOOKUP(FENIX_ANS_TABLA[[#This Row],[ESTADO]],
        {"VENCIDO",1;"ALERTA_0 Días",2;"ALERTA",3;"A TIEMPO",4;"SIN FECHA",5},
    2,FALSE),
0)</f>
        <v>1</v>
      </c>
    </row>
    <row r="293" spans="1:34" x14ac:dyDescent="0.25">
      <c r="A293">
        <v>23637555</v>
      </c>
      <c r="B293" s="23" t="str">
        <f>IFERROR(VLOOKUP(FENIX_ANS_TABLA[[#This Row],[PEDIDO]],RESPONSABLE!A:B,2,0),"Pendiente por asignar responsable")</f>
        <v>Pendiente por asignar responsable</v>
      </c>
      <c r="C293" t="s">
        <v>23</v>
      </c>
      <c r="D293" t="s">
        <v>24</v>
      </c>
      <c r="E293" t="s">
        <v>33</v>
      </c>
      <c r="F293" s="21">
        <v>46043.442615740743</v>
      </c>
      <c r="G293" t="s">
        <v>11881</v>
      </c>
      <c r="H293">
        <v>1128477325</v>
      </c>
      <c r="I293" t="s">
        <v>8864</v>
      </c>
      <c r="J293" s="23" t="s">
        <v>8865</v>
      </c>
      <c r="K293" s="23" t="s">
        <v>8866</v>
      </c>
      <c r="L293" t="s">
        <v>8867</v>
      </c>
      <c r="M293" t="s">
        <v>165</v>
      </c>
      <c r="N293" t="s">
        <v>8868</v>
      </c>
      <c r="O293" t="s">
        <v>166</v>
      </c>
      <c r="P293" t="s">
        <v>40</v>
      </c>
      <c r="Q293" t="s">
        <v>175</v>
      </c>
      <c r="R293" t="s">
        <v>252</v>
      </c>
      <c r="S293" t="s">
        <v>260</v>
      </c>
      <c r="T293">
        <v>12</v>
      </c>
      <c r="U293" t="s">
        <v>11882</v>
      </c>
      <c r="V293" t="s">
        <v>17801</v>
      </c>
      <c r="W293" t="s">
        <v>41</v>
      </c>
      <c r="X293" t="s">
        <v>41</v>
      </c>
      <c r="Y293" t="s">
        <v>30</v>
      </c>
      <c r="Z293" t="s">
        <v>30</v>
      </c>
      <c r="AA293" t="s">
        <v>30</v>
      </c>
      <c r="AB293" t="s">
        <v>30</v>
      </c>
      <c r="AC293">
        <v>-75.471273409999995</v>
      </c>
      <c r="AD293">
        <v>6.2280086399999997</v>
      </c>
      <c r="AE293" t="s">
        <v>86</v>
      </c>
      <c r="AF293" t="s">
        <v>159</v>
      </c>
      <c r="AG293" t="s">
        <v>102</v>
      </c>
      <c r="AH293">
        <f>IFERROR(
    VLOOKUP(FENIX_ANS_TABLA[[#This Row],[ESTADO]],
        {"VENCIDO",1;"ALERTA_0 Días",2;"ALERTA",3;"A TIEMPO",4;"SIN FECHA",5},
    2,FALSE),
0)</f>
        <v>1</v>
      </c>
    </row>
    <row r="294" spans="1:34" x14ac:dyDescent="0.25">
      <c r="A294">
        <v>23637874</v>
      </c>
      <c r="B294" s="23" t="str">
        <f>IFERROR(VLOOKUP(FENIX_ANS_TABLA[[#This Row],[PEDIDO]],RESPONSABLE!A:B,2,0),"Pendiente por asignar responsable")</f>
        <v>Pendiente por asignar responsable</v>
      </c>
      <c r="C294" t="s">
        <v>23</v>
      </c>
      <c r="D294" t="s">
        <v>24</v>
      </c>
      <c r="E294" t="s">
        <v>23</v>
      </c>
      <c r="F294" s="21">
        <v>46042.324340277781</v>
      </c>
      <c r="G294" t="s">
        <v>11883</v>
      </c>
      <c r="H294">
        <v>1036612128</v>
      </c>
      <c r="I294" t="s">
        <v>10435</v>
      </c>
      <c r="J294" s="23" t="s">
        <v>31</v>
      </c>
      <c r="K294" s="23" t="s">
        <v>10436</v>
      </c>
      <c r="L294" t="s">
        <v>10437</v>
      </c>
      <c r="M294" t="s">
        <v>169</v>
      </c>
      <c r="N294" t="s">
        <v>10438</v>
      </c>
      <c r="O294" t="s">
        <v>170</v>
      </c>
      <c r="P294" t="s">
        <v>27</v>
      </c>
      <c r="Q294" t="s">
        <v>158</v>
      </c>
      <c r="R294" t="s">
        <v>252</v>
      </c>
      <c r="S294" t="s">
        <v>260</v>
      </c>
      <c r="T294">
        <v>10</v>
      </c>
      <c r="U294" t="s">
        <v>11884</v>
      </c>
      <c r="V294" t="s">
        <v>10650</v>
      </c>
      <c r="W294" t="s">
        <v>17802</v>
      </c>
      <c r="X294" t="s">
        <v>29</v>
      </c>
      <c r="Y294" t="s">
        <v>30</v>
      </c>
      <c r="Z294" t="s">
        <v>30</v>
      </c>
      <c r="AA294" t="s">
        <v>30</v>
      </c>
      <c r="AB294" t="s">
        <v>30</v>
      </c>
      <c r="AC294">
        <v>-75.283478000000002</v>
      </c>
      <c r="AD294">
        <v>6.2177730000000002</v>
      </c>
      <c r="AE294" t="s">
        <v>86</v>
      </c>
      <c r="AF294" t="s">
        <v>159</v>
      </c>
      <c r="AG294" t="s">
        <v>102</v>
      </c>
      <c r="AH294">
        <f>IFERROR(
    VLOOKUP(FENIX_ANS_TABLA[[#This Row],[ESTADO]],
        {"VENCIDO",1;"ALERTA_0 Días",2;"ALERTA",3;"A TIEMPO",4;"SIN FECHA",5},
    2,FALSE),
0)</f>
        <v>4</v>
      </c>
    </row>
    <row r="295" spans="1:34" x14ac:dyDescent="0.25">
      <c r="A295">
        <v>23637959</v>
      </c>
      <c r="B295" s="23" t="str">
        <f>IFERROR(VLOOKUP(FENIX_ANS_TABLA[[#This Row],[PEDIDO]],RESPONSABLE!A:B,2,0),"Pendiente por asignar responsable")</f>
        <v>Pendiente por asignar responsable</v>
      </c>
      <c r="C295" t="s">
        <v>58</v>
      </c>
      <c r="D295" t="s">
        <v>24</v>
      </c>
      <c r="E295" t="s">
        <v>59</v>
      </c>
      <c r="F295" s="21">
        <v>46042.348124999997</v>
      </c>
      <c r="G295" t="s">
        <v>901</v>
      </c>
      <c r="H295">
        <v>43613014</v>
      </c>
      <c r="I295" t="s">
        <v>902</v>
      </c>
      <c r="J295" s="23" t="s">
        <v>31</v>
      </c>
      <c r="K295" s="23" t="s">
        <v>903</v>
      </c>
      <c r="L295" t="s">
        <v>904</v>
      </c>
      <c r="M295" t="s">
        <v>147</v>
      </c>
      <c r="N295" t="s">
        <v>905</v>
      </c>
      <c r="O295" t="s">
        <v>148</v>
      </c>
      <c r="P295" t="s">
        <v>60</v>
      </c>
      <c r="Q295" t="s">
        <v>135</v>
      </c>
      <c r="R295" t="s">
        <v>252</v>
      </c>
      <c r="S295" t="s">
        <v>260</v>
      </c>
      <c r="T295">
        <v>14</v>
      </c>
      <c r="U295" t="s">
        <v>906</v>
      </c>
      <c r="V295" t="s">
        <v>17803</v>
      </c>
      <c r="W295" t="s">
        <v>17804</v>
      </c>
      <c r="X295" t="s">
        <v>29</v>
      </c>
      <c r="Y295" t="s">
        <v>30</v>
      </c>
      <c r="Z295" t="s">
        <v>30</v>
      </c>
      <c r="AA295" t="s">
        <v>30</v>
      </c>
      <c r="AB295" t="s">
        <v>30</v>
      </c>
      <c r="AC295">
        <v>-75.715320230000003</v>
      </c>
      <c r="AD295">
        <v>6.4448987200000003</v>
      </c>
      <c r="AE295" t="s">
        <v>86</v>
      </c>
      <c r="AF295" t="s">
        <v>136</v>
      </c>
      <c r="AG295" t="s">
        <v>102</v>
      </c>
      <c r="AH295">
        <f>IFERROR(
    VLOOKUP(FENIX_ANS_TABLA[[#This Row],[ESTADO]],
        {"VENCIDO",1;"ALERTA_0 Días",2;"ALERTA",3;"A TIEMPO",4;"SIN FECHA",5},
    2,FALSE),
0)</f>
        <v>4</v>
      </c>
    </row>
    <row r="296" spans="1:34" x14ac:dyDescent="0.25">
      <c r="A296">
        <v>23638052</v>
      </c>
      <c r="B296" s="23" t="str">
        <f>IFERROR(VLOOKUP(FENIX_ANS_TABLA[[#This Row],[PEDIDO]],RESPONSABLE!A:B,2,0),"Pendiente por asignar responsable")</f>
        <v>Pendiente por asignar responsable</v>
      </c>
      <c r="C296" t="s">
        <v>23</v>
      </c>
      <c r="D296" t="s">
        <v>24</v>
      </c>
      <c r="E296" t="s">
        <v>23</v>
      </c>
      <c r="F296" s="21">
        <v>46042.371087962973</v>
      </c>
      <c r="G296" t="s">
        <v>8869</v>
      </c>
      <c r="H296">
        <v>39443034</v>
      </c>
      <c r="I296" t="s">
        <v>7999</v>
      </c>
      <c r="J296" s="23" t="s">
        <v>31</v>
      </c>
      <c r="K296" s="23" t="s">
        <v>8000</v>
      </c>
      <c r="L296" t="s">
        <v>8001</v>
      </c>
      <c r="M296" t="s">
        <v>169</v>
      </c>
      <c r="N296" t="s">
        <v>8002</v>
      </c>
      <c r="O296" t="s">
        <v>170</v>
      </c>
      <c r="P296" t="s">
        <v>27</v>
      </c>
      <c r="Q296" t="s">
        <v>158</v>
      </c>
      <c r="R296" t="s">
        <v>252</v>
      </c>
      <c r="S296" t="s">
        <v>260</v>
      </c>
      <c r="T296">
        <v>10</v>
      </c>
      <c r="U296" t="s">
        <v>8870</v>
      </c>
      <c r="V296" t="s">
        <v>17805</v>
      </c>
      <c r="W296" t="s">
        <v>17806</v>
      </c>
      <c r="X296" t="s">
        <v>29</v>
      </c>
      <c r="Y296" t="s">
        <v>30</v>
      </c>
      <c r="Z296" t="s">
        <v>30</v>
      </c>
      <c r="AA296" t="s">
        <v>30</v>
      </c>
      <c r="AB296" t="s">
        <v>30</v>
      </c>
      <c r="AC296">
        <v>-75.334691829999997</v>
      </c>
      <c r="AD296">
        <v>6.1497571500000001</v>
      </c>
      <c r="AE296" t="s">
        <v>86</v>
      </c>
      <c r="AF296" t="s">
        <v>159</v>
      </c>
      <c r="AG296" t="s">
        <v>102</v>
      </c>
      <c r="AH296">
        <f>IFERROR(
    VLOOKUP(FENIX_ANS_TABLA[[#This Row],[ESTADO]],
        {"VENCIDO",1;"ALERTA_0 Días",2;"ALERTA",3;"A TIEMPO",4;"SIN FECHA",5},
    2,FALSE),
0)</f>
        <v>4</v>
      </c>
    </row>
    <row r="297" spans="1:34" x14ac:dyDescent="0.25">
      <c r="A297">
        <v>23638366</v>
      </c>
      <c r="B297" s="23" t="str">
        <f>IFERROR(VLOOKUP(FENIX_ANS_TABLA[[#This Row],[PEDIDO]],RESPONSABLE!A:B,2,0),"Pendiente por asignar responsable")</f>
        <v>Pendiente por asignar responsable</v>
      </c>
      <c r="C297" t="s">
        <v>23</v>
      </c>
      <c r="D297" t="s">
        <v>24</v>
      </c>
      <c r="E297" t="s">
        <v>33</v>
      </c>
      <c r="F297" s="21">
        <v>46059.477986111109</v>
      </c>
      <c r="G297" t="s">
        <v>351</v>
      </c>
      <c r="H297">
        <v>43556636</v>
      </c>
      <c r="I297" t="s">
        <v>310</v>
      </c>
      <c r="J297" s="23" t="s">
        <v>311</v>
      </c>
      <c r="K297" s="23" t="s">
        <v>312</v>
      </c>
      <c r="L297" t="s">
        <v>313</v>
      </c>
      <c r="M297" t="s">
        <v>25</v>
      </c>
      <c r="N297" t="s">
        <v>314</v>
      </c>
      <c r="O297" t="s">
        <v>26</v>
      </c>
      <c r="P297" t="s">
        <v>286</v>
      </c>
      <c r="Q297" t="s">
        <v>31</v>
      </c>
      <c r="R297" t="s">
        <v>253</v>
      </c>
      <c r="S297" t="s">
        <v>259</v>
      </c>
      <c r="T297">
        <v>8</v>
      </c>
      <c r="U297" t="s">
        <v>352</v>
      </c>
      <c r="V297" t="s">
        <v>17807</v>
      </c>
      <c r="W297" t="s">
        <v>41</v>
      </c>
      <c r="X297" t="s">
        <v>41</v>
      </c>
      <c r="Y297" t="s">
        <v>30</v>
      </c>
      <c r="Z297" t="s">
        <v>30</v>
      </c>
      <c r="AA297" t="s">
        <v>30</v>
      </c>
      <c r="AB297" t="s">
        <v>30</v>
      </c>
      <c r="AC297">
        <v>-75.644036999999997</v>
      </c>
      <c r="AD297">
        <v>6.2827609999999998</v>
      </c>
      <c r="AE297" t="s">
        <v>86</v>
      </c>
      <c r="AF297" t="s">
        <v>105</v>
      </c>
      <c r="AG297" t="s">
        <v>102</v>
      </c>
      <c r="AH297">
        <f>IFERROR(
    VLOOKUP(FENIX_ANS_TABLA[[#This Row],[ESTADO]],
        {"VENCIDO",1;"ALERTA_0 Días",2;"ALERTA",3;"A TIEMPO",4;"SIN FECHA",5},
    2,FALSE),
0)</f>
        <v>1</v>
      </c>
    </row>
    <row r="298" spans="1:34" x14ac:dyDescent="0.25">
      <c r="A298">
        <v>23638423</v>
      </c>
      <c r="B298" s="23" t="str">
        <f>IFERROR(VLOOKUP(FENIX_ANS_TABLA[[#This Row],[PEDIDO]],RESPONSABLE!A:B,2,0),"Pendiente por asignar responsable")</f>
        <v>Pendiente por asignar responsable</v>
      </c>
      <c r="C298" t="s">
        <v>23</v>
      </c>
      <c r="D298" t="s">
        <v>24</v>
      </c>
      <c r="E298" t="s">
        <v>23</v>
      </c>
      <c r="F298" s="21">
        <v>46042.478877314818</v>
      </c>
      <c r="G298" t="s">
        <v>1576</v>
      </c>
      <c r="H298">
        <v>70383614</v>
      </c>
      <c r="I298" t="s">
        <v>1577</v>
      </c>
      <c r="J298" s="23" t="s">
        <v>31</v>
      </c>
      <c r="K298" s="23" t="s">
        <v>1578</v>
      </c>
      <c r="L298" t="s">
        <v>1579</v>
      </c>
      <c r="M298" t="s">
        <v>167</v>
      </c>
      <c r="N298" t="s">
        <v>1580</v>
      </c>
      <c r="O298" t="s">
        <v>168</v>
      </c>
      <c r="P298" t="s">
        <v>27</v>
      </c>
      <c r="Q298" t="s">
        <v>158</v>
      </c>
      <c r="R298" t="s">
        <v>252</v>
      </c>
      <c r="S298" t="s">
        <v>260</v>
      </c>
      <c r="T298">
        <v>10</v>
      </c>
      <c r="U298" t="s">
        <v>1581</v>
      </c>
      <c r="V298" t="s">
        <v>17808</v>
      </c>
      <c r="W298" t="s">
        <v>10524</v>
      </c>
      <c r="X298" t="s">
        <v>43</v>
      </c>
      <c r="Y298" t="s">
        <v>30</v>
      </c>
      <c r="Z298" t="s">
        <v>30</v>
      </c>
      <c r="AA298" t="s">
        <v>30</v>
      </c>
      <c r="AB298" t="s">
        <v>30</v>
      </c>
      <c r="AC298">
        <v>-75.396069589999996</v>
      </c>
      <c r="AD298">
        <v>6.1296583699999996</v>
      </c>
      <c r="AE298" t="s">
        <v>86</v>
      </c>
      <c r="AF298" t="s">
        <v>159</v>
      </c>
      <c r="AG298" t="s">
        <v>102</v>
      </c>
      <c r="AH298">
        <f>IFERROR(
    VLOOKUP(FENIX_ANS_TABLA[[#This Row],[ESTADO]],
        {"VENCIDO",1;"ALERTA_0 Días",2;"ALERTA",3;"A TIEMPO",4;"SIN FECHA",5},
    2,FALSE),
0)</f>
        <v>3</v>
      </c>
    </row>
    <row r="299" spans="1:34" x14ac:dyDescent="0.25">
      <c r="A299">
        <v>23638429</v>
      </c>
      <c r="B299" s="23" t="str">
        <f>IFERROR(VLOOKUP(FENIX_ANS_TABLA[[#This Row],[PEDIDO]],RESPONSABLE!A:B,2,0),"Pendiente por asignar responsable")</f>
        <v>Pendiente por asignar responsable</v>
      </c>
      <c r="C299" t="s">
        <v>23</v>
      </c>
      <c r="D299" t="s">
        <v>24</v>
      </c>
      <c r="E299" t="s">
        <v>33</v>
      </c>
      <c r="F299" s="21">
        <v>46049.564675925933</v>
      </c>
      <c r="G299" t="s">
        <v>3832</v>
      </c>
      <c r="H299">
        <v>98765141</v>
      </c>
      <c r="I299" t="s">
        <v>3833</v>
      </c>
      <c r="J299" s="23" t="s">
        <v>3834</v>
      </c>
      <c r="K299" s="23" t="s">
        <v>3835</v>
      </c>
      <c r="L299" t="s">
        <v>3836</v>
      </c>
      <c r="M299" t="s">
        <v>224</v>
      </c>
      <c r="N299" t="s">
        <v>3837</v>
      </c>
      <c r="O299" t="s">
        <v>225</v>
      </c>
      <c r="P299" t="s">
        <v>40</v>
      </c>
      <c r="Q299" t="s">
        <v>214</v>
      </c>
      <c r="R299" t="s">
        <v>253</v>
      </c>
      <c r="S299" t="s">
        <v>260</v>
      </c>
      <c r="T299">
        <v>7</v>
      </c>
      <c r="U299" t="s">
        <v>3838</v>
      </c>
      <c r="V299" t="s">
        <v>10630</v>
      </c>
      <c r="W299" t="s">
        <v>10630</v>
      </c>
      <c r="X299" t="s">
        <v>29</v>
      </c>
      <c r="Y299" t="s">
        <v>30</v>
      </c>
      <c r="Z299" t="s">
        <v>30</v>
      </c>
      <c r="AA299" t="s">
        <v>30</v>
      </c>
      <c r="AB299" t="s">
        <v>30</v>
      </c>
      <c r="AC299">
        <v>-75.171883550000004</v>
      </c>
      <c r="AD299">
        <v>6.4755102000000004</v>
      </c>
      <c r="AE299" t="s">
        <v>86</v>
      </c>
      <c r="AF299" t="s">
        <v>215</v>
      </c>
      <c r="AG299" t="s">
        <v>102</v>
      </c>
      <c r="AH299">
        <f>IFERROR(
    VLOOKUP(FENIX_ANS_TABLA[[#This Row],[ESTADO]],
        {"VENCIDO",1;"ALERTA_0 Días",2;"ALERTA",3;"A TIEMPO",4;"SIN FECHA",5},
    2,FALSE),
0)</f>
        <v>4</v>
      </c>
    </row>
    <row r="300" spans="1:34" x14ac:dyDescent="0.25">
      <c r="A300">
        <v>23638564</v>
      </c>
      <c r="B300" s="23" t="str">
        <f>IFERROR(VLOOKUP(FENIX_ANS_TABLA[[#This Row],[PEDIDO]],RESPONSABLE!A:B,2,0),"Pendiente por asignar responsable")</f>
        <v>Pendiente por asignar responsable</v>
      </c>
      <c r="C300" t="s">
        <v>36</v>
      </c>
      <c r="D300" t="s">
        <v>24</v>
      </c>
      <c r="E300" t="s">
        <v>36</v>
      </c>
      <c r="F300" s="21">
        <v>46042.564212962963</v>
      </c>
      <c r="G300" t="s">
        <v>15549</v>
      </c>
      <c r="H300">
        <v>901478286</v>
      </c>
      <c r="I300" t="s">
        <v>15550</v>
      </c>
      <c r="J300" s="23" t="s">
        <v>15551</v>
      </c>
      <c r="K300" s="23" t="s">
        <v>15552</v>
      </c>
      <c r="L300" t="s">
        <v>15553</v>
      </c>
      <c r="M300" t="s">
        <v>198</v>
      </c>
      <c r="N300" t="s">
        <v>15554</v>
      </c>
      <c r="O300" t="s">
        <v>199</v>
      </c>
      <c r="P300" t="s">
        <v>37</v>
      </c>
      <c r="Q300" t="s">
        <v>158</v>
      </c>
      <c r="R300" t="s">
        <v>252</v>
      </c>
      <c r="S300" t="s">
        <v>260</v>
      </c>
      <c r="T300">
        <v>10</v>
      </c>
      <c r="U300" t="s">
        <v>15555</v>
      </c>
      <c r="V300" t="s">
        <v>17809</v>
      </c>
      <c r="W300" t="s">
        <v>41</v>
      </c>
      <c r="X300" t="s">
        <v>41</v>
      </c>
      <c r="Y300" t="s">
        <v>30</v>
      </c>
      <c r="Z300" t="s">
        <v>30</v>
      </c>
      <c r="AA300" t="s">
        <v>30</v>
      </c>
      <c r="AB300" t="s">
        <v>30</v>
      </c>
      <c r="AC300">
        <v>-75.270495580000002</v>
      </c>
      <c r="AD300">
        <v>6.4062086499999999</v>
      </c>
      <c r="AE300" t="s">
        <v>86</v>
      </c>
      <c r="AF300" t="s">
        <v>159</v>
      </c>
      <c r="AG300" t="s">
        <v>102</v>
      </c>
      <c r="AH300">
        <f>IFERROR(
    VLOOKUP(FENIX_ANS_TABLA[[#This Row],[ESTADO]],
        {"VENCIDO",1;"ALERTA_0 Días",2;"ALERTA",3;"A TIEMPO",4;"SIN FECHA",5},
    2,FALSE),
0)</f>
        <v>1</v>
      </c>
    </row>
    <row r="301" spans="1:34" x14ac:dyDescent="0.25">
      <c r="A301">
        <v>23638569</v>
      </c>
      <c r="B301" s="23" t="str">
        <f>IFERROR(VLOOKUP(FENIX_ANS_TABLA[[#This Row],[PEDIDO]],RESPONSABLE!A:B,2,0),"Pendiente por asignar responsable")</f>
        <v>Pendiente por asignar responsable</v>
      </c>
      <c r="C301" t="s">
        <v>23</v>
      </c>
      <c r="D301" t="s">
        <v>24</v>
      </c>
      <c r="E301" t="s">
        <v>33</v>
      </c>
      <c r="F301" s="21">
        <v>46050.275891203702</v>
      </c>
      <c r="G301" t="s">
        <v>2894</v>
      </c>
      <c r="H301">
        <v>42940798</v>
      </c>
      <c r="I301" t="s">
        <v>2895</v>
      </c>
      <c r="J301" s="23" t="s">
        <v>31</v>
      </c>
      <c r="K301" s="23" t="s">
        <v>2896</v>
      </c>
      <c r="L301" t="s">
        <v>2897</v>
      </c>
      <c r="M301" t="s">
        <v>226</v>
      </c>
      <c r="N301" t="s">
        <v>2898</v>
      </c>
      <c r="O301" t="s">
        <v>227</v>
      </c>
      <c r="P301" t="s">
        <v>40</v>
      </c>
      <c r="Q301" t="s">
        <v>214</v>
      </c>
      <c r="R301" t="s">
        <v>253</v>
      </c>
      <c r="S301" t="s">
        <v>260</v>
      </c>
      <c r="T301">
        <v>7</v>
      </c>
      <c r="U301" t="s">
        <v>2899</v>
      </c>
      <c r="V301" t="s">
        <v>17810</v>
      </c>
      <c r="W301" t="s">
        <v>8088</v>
      </c>
      <c r="X301" t="s">
        <v>29</v>
      </c>
      <c r="Y301" t="s">
        <v>30</v>
      </c>
      <c r="Z301" t="s">
        <v>30</v>
      </c>
      <c r="AA301" t="s">
        <v>30</v>
      </c>
      <c r="AB301" t="s">
        <v>30</v>
      </c>
      <c r="AC301">
        <v>-74.714920500000005</v>
      </c>
      <c r="AD301">
        <v>7.0843726699999996</v>
      </c>
      <c r="AE301" t="s">
        <v>86</v>
      </c>
      <c r="AF301" t="s">
        <v>215</v>
      </c>
      <c r="AG301" t="s">
        <v>102</v>
      </c>
      <c r="AH301">
        <f>IFERROR(
    VLOOKUP(FENIX_ANS_TABLA[[#This Row],[ESTADO]],
        {"VENCIDO",1;"ALERTA_0 Días",2;"ALERTA",3;"A TIEMPO",4;"SIN FECHA",5},
    2,FALSE),
0)</f>
        <v>4</v>
      </c>
    </row>
    <row r="302" spans="1:34" x14ac:dyDescent="0.25">
      <c r="A302">
        <v>23638893</v>
      </c>
      <c r="B302" s="23" t="str">
        <f>IFERROR(VLOOKUP(FENIX_ANS_TABLA[[#This Row],[PEDIDO]],RESPONSABLE!A:B,2,0),"Pendiente por asignar responsable")</f>
        <v>Pendiente por asignar responsable</v>
      </c>
      <c r="C302" t="s">
        <v>23</v>
      </c>
      <c r="D302" t="s">
        <v>24</v>
      </c>
      <c r="E302" t="s">
        <v>23</v>
      </c>
      <c r="F302" s="21">
        <v>46042.638923611114</v>
      </c>
      <c r="G302" t="s">
        <v>6022</v>
      </c>
      <c r="H302">
        <v>70555933</v>
      </c>
      <c r="I302" t="s">
        <v>6023</v>
      </c>
      <c r="J302" s="23" t="s">
        <v>6024</v>
      </c>
      <c r="K302" s="23" t="s">
        <v>5186</v>
      </c>
      <c r="L302" t="s">
        <v>6025</v>
      </c>
      <c r="M302" t="s">
        <v>169</v>
      </c>
      <c r="N302" t="s">
        <v>6026</v>
      </c>
      <c r="O302" t="s">
        <v>170</v>
      </c>
      <c r="P302" t="s">
        <v>27</v>
      </c>
      <c r="Q302" t="s">
        <v>158</v>
      </c>
      <c r="R302" t="s">
        <v>252</v>
      </c>
      <c r="S302" t="s">
        <v>260</v>
      </c>
      <c r="T302">
        <v>10</v>
      </c>
      <c r="U302" t="s">
        <v>6027</v>
      </c>
      <c r="V302" t="s">
        <v>17811</v>
      </c>
      <c r="W302" t="s">
        <v>17812</v>
      </c>
      <c r="X302" t="s">
        <v>29</v>
      </c>
      <c r="Y302" t="s">
        <v>30</v>
      </c>
      <c r="Z302" t="s">
        <v>30</v>
      </c>
      <c r="AA302" t="s">
        <v>30</v>
      </c>
      <c r="AB302" t="s">
        <v>30</v>
      </c>
      <c r="AC302">
        <v>-75.310275000000004</v>
      </c>
      <c r="AD302">
        <v>6.1490989999999996</v>
      </c>
      <c r="AE302" t="s">
        <v>86</v>
      </c>
      <c r="AF302" t="s">
        <v>159</v>
      </c>
      <c r="AG302" t="s">
        <v>102</v>
      </c>
      <c r="AH302">
        <f>IFERROR(
    VLOOKUP(FENIX_ANS_TABLA[[#This Row],[ESTADO]],
        {"VENCIDO",1;"ALERTA_0 Días",2;"ALERTA",3;"A TIEMPO",4;"SIN FECHA",5},
    2,FALSE),
0)</f>
        <v>4</v>
      </c>
    </row>
    <row r="303" spans="1:34" x14ac:dyDescent="0.25">
      <c r="A303">
        <v>23639517</v>
      </c>
      <c r="B303" s="23" t="str">
        <f>IFERROR(VLOOKUP(FENIX_ANS_TABLA[[#This Row],[PEDIDO]],RESPONSABLE!A:B,2,0),"Pendiente por asignar responsable")</f>
        <v>Pendiente por asignar responsable</v>
      </c>
      <c r="C303" t="s">
        <v>23</v>
      </c>
      <c r="D303" t="s">
        <v>24</v>
      </c>
      <c r="E303" t="s">
        <v>33</v>
      </c>
      <c r="F303" s="21">
        <v>46045.256342592591</v>
      </c>
      <c r="G303" t="s">
        <v>3080</v>
      </c>
      <c r="H303">
        <v>8417234</v>
      </c>
      <c r="I303" t="s">
        <v>3081</v>
      </c>
      <c r="J303" s="23" t="s">
        <v>31</v>
      </c>
      <c r="K303" s="23" t="s">
        <v>3082</v>
      </c>
      <c r="L303" t="s">
        <v>3083</v>
      </c>
      <c r="M303" t="s">
        <v>133</v>
      </c>
      <c r="N303" t="s">
        <v>3084</v>
      </c>
      <c r="O303" t="s">
        <v>134</v>
      </c>
      <c r="P303" t="s">
        <v>40</v>
      </c>
      <c r="Q303" t="s">
        <v>135</v>
      </c>
      <c r="R303" t="s">
        <v>252</v>
      </c>
      <c r="S303" t="s">
        <v>260</v>
      </c>
      <c r="T303">
        <v>12</v>
      </c>
      <c r="U303" t="s">
        <v>3085</v>
      </c>
      <c r="V303" t="s">
        <v>17792</v>
      </c>
      <c r="W303" t="s">
        <v>17813</v>
      </c>
      <c r="X303" t="s">
        <v>43</v>
      </c>
      <c r="Y303" t="s">
        <v>30</v>
      </c>
      <c r="Z303" t="s">
        <v>30</v>
      </c>
      <c r="AA303" t="s">
        <v>30</v>
      </c>
      <c r="AB303" t="s">
        <v>30</v>
      </c>
      <c r="AC303">
        <v>-76.240224449999999</v>
      </c>
      <c r="AD303">
        <v>6.9897663200000002</v>
      </c>
      <c r="AE303" t="s">
        <v>86</v>
      </c>
      <c r="AF303" t="s">
        <v>136</v>
      </c>
      <c r="AG303" t="s">
        <v>102</v>
      </c>
      <c r="AH303">
        <f>IFERROR(
    VLOOKUP(FENIX_ANS_TABLA[[#This Row],[ESTADO]],
        {"VENCIDO",1;"ALERTA_0 Días",2;"ALERTA",3;"A TIEMPO",4;"SIN FECHA",5},
    2,FALSE),
0)</f>
        <v>3</v>
      </c>
    </row>
    <row r="304" spans="1:34" x14ac:dyDescent="0.25">
      <c r="A304">
        <v>23639703</v>
      </c>
      <c r="B304" s="23" t="str">
        <f>IFERROR(VLOOKUP(FENIX_ANS_TABLA[[#This Row],[PEDIDO]],RESPONSABLE!A:B,2,0),"Pendiente por asignar responsable")</f>
        <v>Pendiente por asignar responsable</v>
      </c>
      <c r="C304" t="s">
        <v>23</v>
      </c>
      <c r="D304" t="s">
        <v>24</v>
      </c>
      <c r="E304" t="s">
        <v>33</v>
      </c>
      <c r="F304" s="21">
        <v>46080.62777777778</v>
      </c>
      <c r="G304" t="s">
        <v>10439</v>
      </c>
      <c r="H304">
        <v>6444192</v>
      </c>
      <c r="I304" t="s">
        <v>3506</v>
      </c>
      <c r="J304" s="23" t="s">
        <v>3507</v>
      </c>
      <c r="K304" s="23" t="s">
        <v>3508</v>
      </c>
      <c r="L304" t="s">
        <v>3509</v>
      </c>
      <c r="M304" t="s">
        <v>52</v>
      </c>
      <c r="N304" t="s">
        <v>3510</v>
      </c>
      <c r="O304" t="s">
        <v>53</v>
      </c>
      <c r="P304" t="s">
        <v>40</v>
      </c>
      <c r="Q304" t="s">
        <v>35</v>
      </c>
      <c r="R304" t="s">
        <v>253</v>
      </c>
      <c r="S304" t="s">
        <v>260</v>
      </c>
      <c r="T304">
        <v>7</v>
      </c>
      <c r="U304" t="s">
        <v>10440</v>
      </c>
      <c r="V304" t="s">
        <v>17814</v>
      </c>
      <c r="W304" t="s">
        <v>14584</v>
      </c>
      <c r="X304" t="s">
        <v>29</v>
      </c>
      <c r="Y304" t="s">
        <v>10441</v>
      </c>
      <c r="Z304" t="s">
        <v>98</v>
      </c>
      <c r="AA304" t="s">
        <v>95</v>
      </c>
      <c r="AB304" t="s">
        <v>10442</v>
      </c>
      <c r="AC304">
        <v>-75.608538420000002</v>
      </c>
      <c r="AD304">
        <v>6.1357424299999996</v>
      </c>
      <c r="AE304" t="s">
        <v>86</v>
      </c>
      <c r="AF304" t="s">
        <v>105</v>
      </c>
      <c r="AG304" t="s">
        <v>102</v>
      </c>
      <c r="AH304">
        <f>IFERROR(
    VLOOKUP(FENIX_ANS_TABLA[[#This Row],[ESTADO]],
        {"VENCIDO",1;"ALERTA_0 Días",2;"ALERTA",3;"A TIEMPO",4;"SIN FECHA",5},
    2,FALSE),
0)</f>
        <v>4</v>
      </c>
    </row>
    <row r="305" spans="1:34" x14ac:dyDescent="0.25">
      <c r="A305">
        <v>23639719</v>
      </c>
      <c r="B305" s="23" t="str">
        <f>IFERROR(VLOOKUP(FENIX_ANS_TABLA[[#This Row],[PEDIDO]],RESPONSABLE!A:B,2,0),"Pendiente por asignar responsable")</f>
        <v>Pendiente por asignar responsable</v>
      </c>
      <c r="C305" t="s">
        <v>23</v>
      </c>
      <c r="D305" t="s">
        <v>24</v>
      </c>
      <c r="E305" t="s">
        <v>33</v>
      </c>
      <c r="F305" s="21">
        <v>46045.281759259262</v>
      </c>
      <c r="G305" t="s">
        <v>1583</v>
      </c>
      <c r="H305">
        <v>98658026</v>
      </c>
      <c r="I305" t="s">
        <v>1584</v>
      </c>
      <c r="J305" s="23" t="s">
        <v>1585</v>
      </c>
      <c r="K305" s="23" t="s">
        <v>1586</v>
      </c>
      <c r="L305" t="s">
        <v>1587</v>
      </c>
      <c r="M305" t="s">
        <v>165</v>
      </c>
      <c r="N305" t="s">
        <v>1588</v>
      </c>
      <c r="O305" t="s">
        <v>166</v>
      </c>
      <c r="P305" t="s">
        <v>40</v>
      </c>
      <c r="Q305" t="s">
        <v>175</v>
      </c>
      <c r="R305" t="s">
        <v>252</v>
      </c>
      <c r="S305" t="s">
        <v>260</v>
      </c>
      <c r="T305">
        <v>12</v>
      </c>
      <c r="U305" t="s">
        <v>1589</v>
      </c>
      <c r="V305" t="s">
        <v>17620</v>
      </c>
      <c r="W305" t="s">
        <v>8134</v>
      </c>
      <c r="X305" t="s">
        <v>43</v>
      </c>
      <c r="Y305" t="s">
        <v>30</v>
      </c>
      <c r="Z305" t="s">
        <v>30</v>
      </c>
      <c r="AA305" t="s">
        <v>30</v>
      </c>
      <c r="AB305" t="s">
        <v>30</v>
      </c>
      <c r="AC305">
        <v>-75.477872000000005</v>
      </c>
      <c r="AD305">
        <v>6.2293690000000002</v>
      </c>
      <c r="AE305" t="s">
        <v>86</v>
      </c>
      <c r="AF305" t="s">
        <v>159</v>
      </c>
      <c r="AG305" t="s">
        <v>102</v>
      </c>
      <c r="AH305">
        <f>IFERROR(
    VLOOKUP(FENIX_ANS_TABLA[[#This Row],[ESTADO]],
        {"VENCIDO",1;"ALERTA_0 Días",2;"ALERTA",3;"A TIEMPO",4;"SIN FECHA",5},
    2,FALSE),
0)</f>
        <v>3</v>
      </c>
    </row>
    <row r="306" spans="1:34" x14ac:dyDescent="0.25">
      <c r="A306">
        <v>23639780</v>
      </c>
      <c r="B306" s="23" t="str">
        <f>IFERROR(VLOOKUP(FENIX_ANS_TABLA[[#This Row],[PEDIDO]],RESPONSABLE!A:B,2,0),"Pendiente por asignar responsable")</f>
        <v>Pendiente por asignar responsable</v>
      </c>
      <c r="C306" t="s">
        <v>36</v>
      </c>
      <c r="D306" t="s">
        <v>24</v>
      </c>
      <c r="E306" t="s">
        <v>36</v>
      </c>
      <c r="F306" s="21">
        <v>46043.480046296303</v>
      </c>
      <c r="G306" t="s">
        <v>9496</v>
      </c>
      <c r="H306">
        <v>8471906</v>
      </c>
      <c r="I306" t="s">
        <v>9497</v>
      </c>
      <c r="J306" s="23" t="s">
        <v>31</v>
      </c>
      <c r="K306" s="23" t="s">
        <v>9498</v>
      </c>
      <c r="L306" t="s">
        <v>9499</v>
      </c>
      <c r="M306" t="s">
        <v>147</v>
      </c>
      <c r="N306" t="s">
        <v>9500</v>
      </c>
      <c r="O306" t="s">
        <v>148</v>
      </c>
      <c r="P306" t="s">
        <v>37</v>
      </c>
      <c r="Q306" t="s">
        <v>135</v>
      </c>
      <c r="R306" t="s">
        <v>252</v>
      </c>
      <c r="S306" t="s">
        <v>260</v>
      </c>
      <c r="T306">
        <v>10</v>
      </c>
      <c r="U306" t="s">
        <v>9501</v>
      </c>
      <c r="V306" t="s">
        <v>17815</v>
      </c>
      <c r="W306" t="s">
        <v>17816</v>
      </c>
      <c r="X306" t="s">
        <v>29</v>
      </c>
      <c r="Y306" t="s">
        <v>30</v>
      </c>
      <c r="Z306" t="s">
        <v>30</v>
      </c>
      <c r="AA306" t="s">
        <v>30</v>
      </c>
      <c r="AB306" t="s">
        <v>30</v>
      </c>
      <c r="AC306">
        <v>-75.653501169999998</v>
      </c>
      <c r="AD306">
        <v>6.4710675000000002</v>
      </c>
      <c r="AE306" t="s">
        <v>86</v>
      </c>
      <c r="AF306" t="s">
        <v>136</v>
      </c>
      <c r="AG306" t="s">
        <v>102</v>
      </c>
      <c r="AH306">
        <f>IFERROR(
    VLOOKUP(FENIX_ANS_TABLA[[#This Row],[ESTADO]],
        {"VENCIDO",1;"ALERTA_0 Días",2;"ALERTA",3;"A TIEMPO",4;"SIN FECHA",5},
    2,FALSE),
0)</f>
        <v>4</v>
      </c>
    </row>
    <row r="307" spans="1:34" x14ac:dyDescent="0.25">
      <c r="A307">
        <v>23639829</v>
      </c>
      <c r="B307" s="23" t="str">
        <f>IFERROR(VLOOKUP(FENIX_ANS_TABLA[[#This Row],[PEDIDO]],RESPONSABLE!A:B,2,0),"Pendiente por asignar responsable")</f>
        <v>Pendiente por asignar responsable</v>
      </c>
      <c r="C307" t="s">
        <v>23</v>
      </c>
      <c r="D307" t="s">
        <v>24</v>
      </c>
      <c r="E307" t="s">
        <v>23</v>
      </c>
      <c r="F307" s="21">
        <v>46043.498425925929</v>
      </c>
      <c r="G307" t="s">
        <v>6643</v>
      </c>
      <c r="H307">
        <v>8161616</v>
      </c>
      <c r="I307" t="s">
        <v>6644</v>
      </c>
      <c r="J307" s="23" t="s">
        <v>6645</v>
      </c>
      <c r="K307" s="23" t="s">
        <v>6646</v>
      </c>
      <c r="L307" t="s">
        <v>6647</v>
      </c>
      <c r="M307" t="s">
        <v>42</v>
      </c>
      <c r="N307" t="s">
        <v>6648</v>
      </c>
      <c r="O307" t="s">
        <v>57</v>
      </c>
      <c r="P307" t="s">
        <v>27</v>
      </c>
      <c r="Q307" t="s">
        <v>28</v>
      </c>
      <c r="R307" t="s">
        <v>253</v>
      </c>
      <c r="S307" t="s">
        <v>260</v>
      </c>
      <c r="T307">
        <v>7</v>
      </c>
      <c r="U307" t="s">
        <v>6649</v>
      </c>
      <c r="V307" t="s">
        <v>17817</v>
      </c>
      <c r="W307" t="s">
        <v>14430</v>
      </c>
      <c r="X307" t="s">
        <v>43</v>
      </c>
      <c r="Y307" t="s">
        <v>6650</v>
      </c>
      <c r="Z307" t="s">
        <v>94</v>
      </c>
      <c r="AA307" t="s">
        <v>2876</v>
      </c>
      <c r="AB307" t="s">
        <v>6651</v>
      </c>
      <c r="AC307">
        <v>-75.581213980000001</v>
      </c>
      <c r="AD307">
        <v>6.1531821000000004</v>
      </c>
      <c r="AE307" t="s">
        <v>86</v>
      </c>
      <c r="AF307" t="s">
        <v>105</v>
      </c>
      <c r="AG307" t="s">
        <v>102</v>
      </c>
      <c r="AH307">
        <f>IFERROR(
    VLOOKUP(FENIX_ANS_TABLA[[#This Row],[ESTADO]],
        {"VENCIDO",1;"ALERTA_0 Días",2;"ALERTA",3;"A TIEMPO",4;"SIN FECHA",5},
    2,FALSE),
0)</f>
        <v>3</v>
      </c>
    </row>
    <row r="308" spans="1:34" x14ac:dyDescent="0.25">
      <c r="A308">
        <v>23640031</v>
      </c>
      <c r="B308" s="23" t="str">
        <f>IFERROR(VLOOKUP(FENIX_ANS_TABLA[[#This Row],[PEDIDO]],RESPONSABLE!A:B,2,0),"Pendiente por asignar responsable")</f>
        <v>Pendiente por asignar responsable</v>
      </c>
      <c r="C308" t="s">
        <v>23</v>
      </c>
      <c r="D308" t="s">
        <v>24</v>
      </c>
      <c r="E308" t="s">
        <v>33</v>
      </c>
      <c r="F308" s="21">
        <v>46043.653368055559</v>
      </c>
      <c r="G308" t="s">
        <v>15557</v>
      </c>
      <c r="H308">
        <v>98533673</v>
      </c>
      <c r="I308" t="s">
        <v>15558</v>
      </c>
      <c r="J308" s="23" t="s">
        <v>15559</v>
      </c>
      <c r="K308" s="23" t="s">
        <v>15560</v>
      </c>
      <c r="L308" t="s">
        <v>15561</v>
      </c>
      <c r="M308" t="s">
        <v>25</v>
      </c>
      <c r="N308" t="s">
        <v>15562</v>
      </c>
      <c r="O308" t="s">
        <v>26</v>
      </c>
      <c r="P308" t="s">
        <v>34</v>
      </c>
      <c r="Q308" t="s">
        <v>35</v>
      </c>
      <c r="R308" t="s">
        <v>253</v>
      </c>
      <c r="S308" t="s">
        <v>260</v>
      </c>
      <c r="T308">
        <v>5</v>
      </c>
      <c r="U308" t="s">
        <v>15563</v>
      </c>
      <c r="V308" t="s">
        <v>17818</v>
      </c>
      <c r="W308" t="s">
        <v>14307</v>
      </c>
      <c r="X308" t="s">
        <v>29</v>
      </c>
      <c r="Y308" t="s">
        <v>30</v>
      </c>
      <c r="Z308" t="s">
        <v>30</v>
      </c>
      <c r="AA308" t="s">
        <v>30</v>
      </c>
      <c r="AB308" t="s">
        <v>30</v>
      </c>
      <c r="AC308">
        <v>-75.610884501000001</v>
      </c>
      <c r="AD308">
        <v>6.2574398200000596</v>
      </c>
      <c r="AE308" t="s">
        <v>86</v>
      </c>
      <c r="AF308" t="s">
        <v>105</v>
      </c>
      <c r="AG308" t="s">
        <v>102</v>
      </c>
      <c r="AH308">
        <f>IFERROR(
    VLOOKUP(FENIX_ANS_TABLA[[#This Row],[ESTADO]],
        {"VENCIDO",1;"ALERTA_0 Días",2;"ALERTA",3;"A TIEMPO",4;"SIN FECHA",5},
    2,FALSE),
0)</f>
        <v>4</v>
      </c>
    </row>
    <row r="309" spans="1:34" x14ac:dyDescent="0.25">
      <c r="A309">
        <v>23640065</v>
      </c>
      <c r="B309" s="23" t="str">
        <f>IFERROR(VLOOKUP(FENIX_ANS_TABLA[[#This Row],[PEDIDO]],RESPONSABLE!A:B,2,0),"Pendiente por asignar responsable")</f>
        <v>Pendiente por asignar responsable</v>
      </c>
      <c r="C309" t="s">
        <v>23</v>
      </c>
      <c r="D309" t="s">
        <v>24</v>
      </c>
      <c r="E309" t="s">
        <v>23</v>
      </c>
      <c r="F309" s="21">
        <v>46043.667407407411</v>
      </c>
      <c r="G309" t="s">
        <v>8871</v>
      </c>
      <c r="H309">
        <v>70751431</v>
      </c>
      <c r="I309" t="s">
        <v>8004</v>
      </c>
      <c r="J309" s="23" t="s">
        <v>31</v>
      </c>
      <c r="K309" s="23" t="s">
        <v>8005</v>
      </c>
      <c r="L309" t="s">
        <v>8006</v>
      </c>
      <c r="M309" t="s">
        <v>185</v>
      </c>
      <c r="N309" t="s">
        <v>8007</v>
      </c>
      <c r="O309" t="s">
        <v>186</v>
      </c>
      <c r="P309" t="s">
        <v>27</v>
      </c>
      <c r="Q309" t="s">
        <v>158</v>
      </c>
      <c r="R309" t="s">
        <v>252</v>
      </c>
      <c r="S309" t="s">
        <v>260</v>
      </c>
      <c r="T309">
        <v>10</v>
      </c>
      <c r="U309" t="s">
        <v>8872</v>
      </c>
      <c r="V309" t="s">
        <v>14510</v>
      </c>
      <c r="W309" t="s">
        <v>14560</v>
      </c>
      <c r="X309" t="s">
        <v>29</v>
      </c>
      <c r="Y309" t="s">
        <v>30</v>
      </c>
      <c r="Z309" t="s">
        <v>30</v>
      </c>
      <c r="AA309" t="s">
        <v>30</v>
      </c>
      <c r="AB309" t="s">
        <v>30</v>
      </c>
      <c r="AC309">
        <v>-75.289906389999999</v>
      </c>
      <c r="AD309">
        <v>6.1146025499999999</v>
      </c>
      <c r="AE309" t="s">
        <v>86</v>
      </c>
      <c r="AF309" t="s">
        <v>159</v>
      </c>
      <c r="AG309" t="s">
        <v>102</v>
      </c>
      <c r="AH309">
        <f>IFERROR(
    VLOOKUP(FENIX_ANS_TABLA[[#This Row],[ESTADO]],
        {"VENCIDO",1;"ALERTA_0 Días",2;"ALERTA",3;"A TIEMPO",4;"SIN FECHA",5},
    2,FALSE),
0)</f>
        <v>4</v>
      </c>
    </row>
    <row r="310" spans="1:34" x14ac:dyDescent="0.25">
      <c r="A310">
        <v>23640093</v>
      </c>
      <c r="B310" s="23" t="str">
        <f>IFERROR(VLOOKUP(FENIX_ANS_TABLA[[#This Row],[PEDIDO]],RESPONSABLE!A:B,2,0),"Pendiente por asignar responsable")</f>
        <v>Pendiente por asignar responsable</v>
      </c>
      <c r="C310" t="s">
        <v>23</v>
      </c>
      <c r="D310" t="s">
        <v>65</v>
      </c>
      <c r="E310" t="s">
        <v>23</v>
      </c>
      <c r="F310" s="21">
        <v>46043.675671296303</v>
      </c>
      <c r="G310" t="s">
        <v>2257</v>
      </c>
      <c r="H310">
        <v>1017279889</v>
      </c>
      <c r="I310" t="s">
        <v>2258</v>
      </c>
      <c r="J310" s="23" t="s">
        <v>31</v>
      </c>
      <c r="K310" s="23" t="s">
        <v>2259</v>
      </c>
      <c r="L310" t="s">
        <v>2260</v>
      </c>
      <c r="M310" t="s">
        <v>147</v>
      </c>
      <c r="N310" t="s">
        <v>2261</v>
      </c>
      <c r="O310" t="s">
        <v>148</v>
      </c>
      <c r="P310" t="s">
        <v>87</v>
      </c>
      <c r="Q310" t="s">
        <v>135</v>
      </c>
      <c r="R310" t="s">
        <v>252</v>
      </c>
      <c r="S310" t="s">
        <v>260</v>
      </c>
      <c r="T310">
        <v>10</v>
      </c>
      <c r="U310" t="s">
        <v>2262</v>
      </c>
      <c r="V310" t="s">
        <v>17819</v>
      </c>
      <c r="W310" t="s">
        <v>14873</v>
      </c>
      <c r="X310" t="s">
        <v>83</v>
      </c>
      <c r="Y310" t="s">
        <v>30</v>
      </c>
      <c r="Z310" t="s">
        <v>30</v>
      </c>
      <c r="AA310" t="s">
        <v>30</v>
      </c>
      <c r="AB310" t="s">
        <v>30</v>
      </c>
      <c r="AC310">
        <v>-75.754306999999997</v>
      </c>
      <c r="AD310">
        <v>6.4299460000000002</v>
      </c>
      <c r="AE310" t="s">
        <v>86</v>
      </c>
      <c r="AF310" t="s">
        <v>136</v>
      </c>
      <c r="AG310" t="s">
        <v>103</v>
      </c>
      <c r="AH310">
        <f>IFERROR(
    VLOOKUP(FENIX_ANS_TABLA[[#This Row],[ESTADO]],
        {"VENCIDO",1;"ALERTA_0 Días",2;"ALERTA",3;"A TIEMPO",4;"SIN FECHA",5},
    2,FALSE),
0)</f>
        <v>2</v>
      </c>
    </row>
    <row r="311" spans="1:34" x14ac:dyDescent="0.25">
      <c r="A311">
        <v>23640102</v>
      </c>
      <c r="B311" s="23" t="str">
        <f>IFERROR(VLOOKUP(FENIX_ANS_TABLA[[#This Row],[PEDIDO]],RESPONSABLE!A:B,2,0),"Pendiente por asignar responsable")</f>
        <v>Pendiente por asignar responsable</v>
      </c>
      <c r="C311" t="s">
        <v>23</v>
      </c>
      <c r="D311" t="s">
        <v>24</v>
      </c>
      <c r="E311" t="s">
        <v>23</v>
      </c>
      <c r="F311" s="21">
        <v>46043.67864583333</v>
      </c>
      <c r="G311" t="s">
        <v>2264</v>
      </c>
      <c r="H311">
        <v>51701466</v>
      </c>
      <c r="I311" t="s">
        <v>2265</v>
      </c>
      <c r="J311" s="23" t="s">
        <v>31</v>
      </c>
      <c r="K311" s="23" t="s">
        <v>2266</v>
      </c>
      <c r="L311" t="s">
        <v>2267</v>
      </c>
      <c r="M311" t="s">
        <v>131</v>
      </c>
      <c r="N311" t="s">
        <v>2268</v>
      </c>
      <c r="O311" t="s">
        <v>132</v>
      </c>
      <c r="P311" t="s">
        <v>27</v>
      </c>
      <c r="Q311" t="s">
        <v>108</v>
      </c>
      <c r="R311" t="s">
        <v>252</v>
      </c>
      <c r="S311" t="s">
        <v>260</v>
      </c>
      <c r="T311">
        <v>10</v>
      </c>
      <c r="U311" t="s">
        <v>2269</v>
      </c>
      <c r="V311" t="s">
        <v>17820</v>
      </c>
      <c r="W311" t="s">
        <v>17821</v>
      </c>
      <c r="X311" t="s">
        <v>43</v>
      </c>
      <c r="Y311" t="s">
        <v>30</v>
      </c>
      <c r="Z311" t="s">
        <v>30</v>
      </c>
      <c r="AA311" t="s">
        <v>30</v>
      </c>
      <c r="AB311" t="s">
        <v>30</v>
      </c>
      <c r="AC311">
        <v>-75.806271969999997</v>
      </c>
      <c r="AD311">
        <v>5.6135243800000003</v>
      </c>
      <c r="AE311" t="s">
        <v>86</v>
      </c>
      <c r="AF311" t="s">
        <v>109</v>
      </c>
      <c r="AG311" t="s">
        <v>102</v>
      </c>
      <c r="AH311">
        <f>IFERROR(
    VLOOKUP(FENIX_ANS_TABLA[[#This Row],[ESTADO]],
        {"VENCIDO",1;"ALERTA_0 Días",2;"ALERTA",3;"A TIEMPO",4;"SIN FECHA",5},
    2,FALSE),
0)</f>
        <v>3</v>
      </c>
    </row>
    <row r="312" spans="1:34" x14ac:dyDescent="0.25">
      <c r="A312">
        <v>23640158</v>
      </c>
      <c r="B312" s="23" t="str">
        <f>IFERROR(VLOOKUP(FENIX_ANS_TABLA[[#This Row],[PEDIDO]],RESPONSABLE!A:B,2,0),"Pendiente por asignar responsable")</f>
        <v>Pendiente por asignar responsable</v>
      </c>
      <c r="C312" t="s">
        <v>58</v>
      </c>
      <c r="D312" t="s">
        <v>24</v>
      </c>
      <c r="E312" t="s">
        <v>59</v>
      </c>
      <c r="F312" s="21">
        <v>46043.701435185183</v>
      </c>
      <c r="G312" t="s">
        <v>908</v>
      </c>
      <c r="H312">
        <v>22005107</v>
      </c>
      <c r="I312" t="s">
        <v>909</v>
      </c>
      <c r="J312" s="23" t="s">
        <v>31</v>
      </c>
      <c r="K312" s="23" t="s">
        <v>910</v>
      </c>
      <c r="L312" t="s">
        <v>911</v>
      </c>
      <c r="M312" t="s">
        <v>147</v>
      </c>
      <c r="N312" t="s">
        <v>912</v>
      </c>
      <c r="O312" t="s">
        <v>148</v>
      </c>
      <c r="P312" t="s">
        <v>60</v>
      </c>
      <c r="Q312" t="s">
        <v>135</v>
      </c>
      <c r="R312" t="s">
        <v>252</v>
      </c>
      <c r="S312" t="s">
        <v>260</v>
      </c>
      <c r="T312">
        <v>14</v>
      </c>
      <c r="U312" t="s">
        <v>913</v>
      </c>
      <c r="V312" t="s">
        <v>17822</v>
      </c>
      <c r="W312" t="s">
        <v>17823</v>
      </c>
      <c r="X312" t="s">
        <v>29</v>
      </c>
      <c r="Y312" t="s">
        <v>30</v>
      </c>
      <c r="Z312" t="s">
        <v>30</v>
      </c>
      <c r="AA312" t="s">
        <v>30</v>
      </c>
      <c r="AB312" t="s">
        <v>30</v>
      </c>
      <c r="AC312">
        <v>-75.724137029999994</v>
      </c>
      <c r="AD312">
        <v>6.4503651</v>
      </c>
      <c r="AE312" t="s">
        <v>86</v>
      </c>
      <c r="AF312" t="s">
        <v>136</v>
      </c>
      <c r="AG312" t="s">
        <v>102</v>
      </c>
      <c r="AH312">
        <f>IFERROR(
    VLOOKUP(FENIX_ANS_TABLA[[#This Row],[ESTADO]],
        {"VENCIDO",1;"ALERTA_0 Días",2;"ALERTA",3;"A TIEMPO",4;"SIN FECHA",5},
    2,FALSE),
0)</f>
        <v>4</v>
      </c>
    </row>
    <row r="313" spans="1:34" x14ac:dyDescent="0.25">
      <c r="A313">
        <v>23640787</v>
      </c>
      <c r="B313" s="23" t="str">
        <f>IFERROR(VLOOKUP(FENIX_ANS_TABLA[[#This Row],[PEDIDO]],RESPONSABLE!A:B,2,0),"Pendiente por asignar responsable")</f>
        <v>Pendiente por asignar responsable</v>
      </c>
      <c r="C313" t="s">
        <v>23</v>
      </c>
      <c r="D313" t="s">
        <v>24</v>
      </c>
      <c r="E313" t="s">
        <v>23</v>
      </c>
      <c r="F313" s="21">
        <v>46044.361828703702</v>
      </c>
      <c r="G313" t="s">
        <v>15565</v>
      </c>
      <c r="H313">
        <v>98602436</v>
      </c>
      <c r="I313" t="s">
        <v>15566</v>
      </c>
      <c r="J313" s="23" t="s">
        <v>31</v>
      </c>
      <c r="K313" s="23" t="s">
        <v>15567</v>
      </c>
      <c r="L313" t="s">
        <v>15568</v>
      </c>
      <c r="M313" t="s">
        <v>202</v>
      </c>
      <c r="N313" t="s">
        <v>15569</v>
      </c>
      <c r="O313" t="s">
        <v>203</v>
      </c>
      <c r="P313" t="s">
        <v>27</v>
      </c>
      <c r="Q313" t="s">
        <v>158</v>
      </c>
      <c r="R313" t="s">
        <v>253</v>
      </c>
      <c r="S313" t="s">
        <v>260</v>
      </c>
      <c r="T313">
        <v>7</v>
      </c>
      <c r="U313" t="s">
        <v>15570</v>
      </c>
      <c r="V313" t="s">
        <v>17824</v>
      </c>
      <c r="W313" t="s">
        <v>41</v>
      </c>
      <c r="X313" t="s">
        <v>41</v>
      </c>
      <c r="Y313" t="s">
        <v>30</v>
      </c>
      <c r="Z313" t="s">
        <v>30</v>
      </c>
      <c r="AA313" t="s">
        <v>30</v>
      </c>
      <c r="AB313" t="s">
        <v>30</v>
      </c>
      <c r="AC313">
        <v>-74.827098000000007</v>
      </c>
      <c r="AD313">
        <v>5.8371510000000004</v>
      </c>
      <c r="AE313" t="s">
        <v>86</v>
      </c>
      <c r="AF313" t="s">
        <v>159</v>
      </c>
      <c r="AG313" t="s">
        <v>102</v>
      </c>
      <c r="AH313">
        <f>IFERROR(
    VLOOKUP(FENIX_ANS_TABLA[[#This Row],[ESTADO]],
        {"VENCIDO",1;"ALERTA_0 Días",2;"ALERTA",3;"A TIEMPO",4;"SIN FECHA",5},
    2,FALSE),
0)</f>
        <v>1</v>
      </c>
    </row>
    <row r="314" spans="1:34" x14ac:dyDescent="0.25">
      <c r="A314">
        <v>23640859</v>
      </c>
      <c r="B314" s="23" t="str">
        <f>IFERROR(VLOOKUP(FENIX_ANS_TABLA[[#This Row],[PEDIDO]],RESPONSABLE!A:B,2,0),"Pendiente por asignar responsable")</f>
        <v>Pendiente por asignar responsable</v>
      </c>
      <c r="C314" t="s">
        <v>23</v>
      </c>
      <c r="D314" t="s">
        <v>24</v>
      </c>
      <c r="E314" t="s">
        <v>23</v>
      </c>
      <c r="F314" s="21">
        <v>46044.381527777783</v>
      </c>
      <c r="G314" t="s">
        <v>9503</v>
      </c>
      <c r="H314">
        <v>3424978</v>
      </c>
      <c r="I314" t="s">
        <v>9504</v>
      </c>
      <c r="J314" s="23" t="s">
        <v>31</v>
      </c>
      <c r="K314" s="23" t="s">
        <v>9505</v>
      </c>
      <c r="L314" t="s">
        <v>9506</v>
      </c>
      <c r="M314" t="s">
        <v>137</v>
      </c>
      <c r="N314" t="s">
        <v>9507</v>
      </c>
      <c r="O314" t="s">
        <v>138</v>
      </c>
      <c r="P314" t="s">
        <v>27</v>
      </c>
      <c r="Q314" t="s">
        <v>135</v>
      </c>
      <c r="R314" t="s">
        <v>252</v>
      </c>
      <c r="S314" t="s">
        <v>260</v>
      </c>
      <c r="T314">
        <v>10</v>
      </c>
      <c r="U314" t="s">
        <v>9508</v>
      </c>
      <c r="V314" t="s">
        <v>17825</v>
      </c>
      <c r="W314" t="s">
        <v>17826</v>
      </c>
      <c r="X314" t="s">
        <v>29</v>
      </c>
      <c r="Y314" t="s">
        <v>30</v>
      </c>
      <c r="Z314" t="s">
        <v>30</v>
      </c>
      <c r="AA314" t="s">
        <v>30</v>
      </c>
      <c r="AB314" t="s">
        <v>30</v>
      </c>
      <c r="AC314">
        <v>-75.928291860000002</v>
      </c>
      <c r="AD314">
        <v>6.4509889100000004</v>
      </c>
      <c r="AE314" t="s">
        <v>86</v>
      </c>
      <c r="AF314" t="s">
        <v>136</v>
      </c>
      <c r="AG314" t="s">
        <v>102</v>
      </c>
      <c r="AH314">
        <f>IFERROR(
    VLOOKUP(FENIX_ANS_TABLA[[#This Row],[ESTADO]],
        {"VENCIDO",1;"ALERTA_0 Días",2;"ALERTA",3;"A TIEMPO",4;"SIN FECHA",5},
    2,FALSE),
0)</f>
        <v>4</v>
      </c>
    </row>
    <row r="315" spans="1:34" x14ac:dyDescent="0.25">
      <c r="A315">
        <v>23640900</v>
      </c>
      <c r="B315" s="23" t="str">
        <f>IFERROR(VLOOKUP(FENIX_ANS_TABLA[[#This Row],[PEDIDO]],RESPONSABLE!A:B,2,0),"Pendiente por asignar responsable")</f>
        <v>Pendiente por asignar responsable</v>
      </c>
      <c r="C315" t="s">
        <v>23</v>
      </c>
      <c r="D315" t="s">
        <v>24</v>
      </c>
      <c r="E315" t="s">
        <v>33</v>
      </c>
      <c r="F315" s="21">
        <v>46079.648333333331</v>
      </c>
      <c r="G315" t="s">
        <v>7438</v>
      </c>
      <c r="H315">
        <v>98603491</v>
      </c>
      <c r="I315" t="s">
        <v>4212</v>
      </c>
      <c r="J315" s="23" t="s">
        <v>31</v>
      </c>
      <c r="K315" s="23" t="s">
        <v>4213</v>
      </c>
      <c r="L315" t="s">
        <v>7439</v>
      </c>
      <c r="M315" t="s">
        <v>119</v>
      </c>
      <c r="N315" t="s">
        <v>7440</v>
      </c>
      <c r="O315" t="s">
        <v>120</v>
      </c>
      <c r="P315" t="s">
        <v>40</v>
      </c>
      <c r="Q315" t="s">
        <v>112</v>
      </c>
      <c r="R315" t="s">
        <v>252</v>
      </c>
      <c r="S315" t="s">
        <v>260</v>
      </c>
      <c r="T315">
        <v>12</v>
      </c>
      <c r="U315" t="s">
        <v>7441</v>
      </c>
      <c r="V315" t="s">
        <v>17827</v>
      </c>
      <c r="W315" t="s">
        <v>17828</v>
      </c>
      <c r="X315" t="s">
        <v>29</v>
      </c>
      <c r="Y315" t="s">
        <v>30</v>
      </c>
      <c r="Z315" t="s">
        <v>30</v>
      </c>
      <c r="AA315" t="s">
        <v>30</v>
      </c>
      <c r="AB315" t="s">
        <v>30</v>
      </c>
      <c r="AC315">
        <v>-75.699761499999994</v>
      </c>
      <c r="AD315">
        <v>6.0747765400000002</v>
      </c>
      <c r="AE315" t="s">
        <v>86</v>
      </c>
      <c r="AF315" t="s">
        <v>109</v>
      </c>
      <c r="AG315" t="s">
        <v>102</v>
      </c>
      <c r="AH315">
        <f>IFERROR(
    VLOOKUP(FENIX_ANS_TABLA[[#This Row],[ESTADO]],
        {"VENCIDO",1;"ALERTA_0 Días",2;"ALERTA",3;"A TIEMPO",4;"SIN FECHA",5},
    2,FALSE),
0)</f>
        <v>4</v>
      </c>
    </row>
    <row r="316" spans="1:34" x14ac:dyDescent="0.25">
      <c r="A316">
        <v>23641120</v>
      </c>
      <c r="B316" s="23" t="str">
        <f>IFERROR(VLOOKUP(FENIX_ANS_TABLA[[#This Row],[PEDIDO]],RESPONSABLE!A:B,2,0),"Pendiente por asignar responsable")</f>
        <v>Pendiente por asignar responsable</v>
      </c>
      <c r="C316" t="s">
        <v>58</v>
      </c>
      <c r="D316" t="s">
        <v>24</v>
      </c>
      <c r="E316" t="s">
        <v>59</v>
      </c>
      <c r="F316" s="21">
        <v>46044.492002314822</v>
      </c>
      <c r="G316" t="s">
        <v>2901</v>
      </c>
      <c r="H316">
        <v>1128464686</v>
      </c>
      <c r="I316" t="s">
        <v>2902</v>
      </c>
      <c r="J316" s="23" t="s">
        <v>31</v>
      </c>
      <c r="K316" s="23" t="s">
        <v>2903</v>
      </c>
      <c r="L316" t="s">
        <v>2904</v>
      </c>
      <c r="M316" t="s">
        <v>25</v>
      </c>
      <c r="N316" t="s">
        <v>2905</v>
      </c>
      <c r="O316" t="s">
        <v>26</v>
      </c>
      <c r="P316" t="s">
        <v>60</v>
      </c>
      <c r="Q316" t="s">
        <v>61</v>
      </c>
      <c r="R316" t="s">
        <v>252</v>
      </c>
      <c r="S316" t="s">
        <v>260</v>
      </c>
      <c r="T316">
        <v>14</v>
      </c>
      <c r="U316" t="s">
        <v>2906</v>
      </c>
      <c r="V316" t="s">
        <v>15608</v>
      </c>
      <c r="W316" t="s">
        <v>15608</v>
      </c>
      <c r="X316" t="s">
        <v>29</v>
      </c>
      <c r="Y316" t="s">
        <v>30</v>
      </c>
      <c r="Z316" t="s">
        <v>30</v>
      </c>
      <c r="AA316" t="s">
        <v>30</v>
      </c>
      <c r="AB316" t="s">
        <v>30</v>
      </c>
      <c r="AC316">
        <v>-75.642615000000006</v>
      </c>
      <c r="AD316">
        <v>6.2937909999999997</v>
      </c>
      <c r="AE316" t="s">
        <v>86</v>
      </c>
      <c r="AF316" t="s">
        <v>105</v>
      </c>
      <c r="AG316" t="s">
        <v>102</v>
      </c>
      <c r="AH316">
        <f>IFERROR(
    VLOOKUP(FENIX_ANS_TABLA[[#This Row],[ESTADO]],
        {"VENCIDO",1;"ALERTA_0 Días",2;"ALERTA",3;"A TIEMPO",4;"SIN FECHA",5},
    2,FALSE),
0)</f>
        <v>4</v>
      </c>
    </row>
    <row r="317" spans="1:34" x14ac:dyDescent="0.25">
      <c r="A317">
        <v>23641228</v>
      </c>
      <c r="B317" s="23" t="str">
        <f>IFERROR(VLOOKUP(FENIX_ANS_TABLA[[#This Row],[PEDIDO]],RESPONSABLE!A:B,2,0),"Pendiente por asignar responsable")</f>
        <v>Pendiente por asignar responsable</v>
      </c>
      <c r="C317" t="s">
        <v>23</v>
      </c>
      <c r="D317" t="s">
        <v>24</v>
      </c>
      <c r="E317" t="s">
        <v>33</v>
      </c>
      <c r="F317" s="21">
        <v>46063.447199074071</v>
      </c>
      <c r="G317" t="s">
        <v>11886</v>
      </c>
      <c r="H317">
        <v>98510984</v>
      </c>
      <c r="I317" t="s">
        <v>11887</v>
      </c>
      <c r="J317" s="23" t="s">
        <v>31</v>
      </c>
      <c r="K317" s="23" t="s">
        <v>11888</v>
      </c>
      <c r="L317" t="s">
        <v>11889</v>
      </c>
      <c r="M317" t="s">
        <v>48</v>
      </c>
      <c r="N317" t="s">
        <v>11890</v>
      </c>
      <c r="O317" t="s">
        <v>49</v>
      </c>
      <c r="P317" t="s">
        <v>40</v>
      </c>
      <c r="Q317" t="s">
        <v>35</v>
      </c>
      <c r="R317" t="s">
        <v>253</v>
      </c>
      <c r="S317" t="s">
        <v>260</v>
      </c>
      <c r="T317">
        <v>7</v>
      </c>
      <c r="U317" t="s">
        <v>11891</v>
      </c>
      <c r="V317" t="s">
        <v>17829</v>
      </c>
      <c r="W317" t="s">
        <v>17830</v>
      </c>
      <c r="X317" t="s">
        <v>29</v>
      </c>
      <c r="Y317" t="s">
        <v>30</v>
      </c>
      <c r="Z317" t="s">
        <v>30</v>
      </c>
      <c r="AA317" t="s">
        <v>30</v>
      </c>
      <c r="AB317" t="s">
        <v>30</v>
      </c>
      <c r="AC317">
        <v>-75.66150562</v>
      </c>
      <c r="AD317">
        <v>6.1677929699999998</v>
      </c>
      <c r="AE317" t="s">
        <v>86</v>
      </c>
      <c r="AF317" t="s">
        <v>105</v>
      </c>
      <c r="AG317" t="s">
        <v>102</v>
      </c>
      <c r="AH317">
        <f>IFERROR(
    VLOOKUP(FENIX_ANS_TABLA[[#This Row],[ESTADO]],
        {"VENCIDO",1;"ALERTA_0 Días",2;"ALERTA",3;"A TIEMPO",4;"SIN FECHA",5},
    2,FALSE),
0)</f>
        <v>4</v>
      </c>
    </row>
    <row r="318" spans="1:34" x14ac:dyDescent="0.25">
      <c r="A318">
        <v>23641302</v>
      </c>
      <c r="B318" s="23" t="str">
        <f>IFERROR(VLOOKUP(FENIX_ANS_TABLA[[#This Row],[PEDIDO]],RESPONSABLE!A:B,2,0),"Pendiente por asignar responsable")</f>
        <v>Pendiente por asignar responsable</v>
      </c>
      <c r="C318" t="s">
        <v>58</v>
      </c>
      <c r="D318" t="s">
        <v>24</v>
      </c>
      <c r="E318" t="s">
        <v>59</v>
      </c>
      <c r="F318" s="21">
        <v>46044.608946759261</v>
      </c>
      <c r="G318" t="s">
        <v>421</v>
      </c>
      <c r="H318">
        <v>1040800001</v>
      </c>
      <c r="I318" t="s">
        <v>298</v>
      </c>
      <c r="J318" s="23" t="s">
        <v>31</v>
      </c>
      <c r="K318" s="23" t="s">
        <v>299</v>
      </c>
      <c r="L318" t="s">
        <v>300</v>
      </c>
      <c r="M318" t="s">
        <v>139</v>
      </c>
      <c r="N318" t="s">
        <v>301</v>
      </c>
      <c r="O318" t="s">
        <v>140</v>
      </c>
      <c r="P318" t="s">
        <v>60</v>
      </c>
      <c r="Q318" t="s">
        <v>135</v>
      </c>
      <c r="R318" t="s">
        <v>252</v>
      </c>
      <c r="S318" t="s">
        <v>260</v>
      </c>
      <c r="T318">
        <v>14</v>
      </c>
      <c r="U318" t="s">
        <v>422</v>
      </c>
      <c r="V318" t="s">
        <v>17831</v>
      </c>
      <c r="W318" t="s">
        <v>41</v>
      </c>
      <c r="X318" t="s">
        <v>41</v>
      </c>
      <c r="Y318" t="s">
        <v>30</v>
      </c>
      <c r="Z318" t="s">
        <v>30</v>
      </c>
      <c r="AA318" t="s">
        <v>30</v>
      </c>
      <c r="AB318" t="s">
        <v>30</v>
      </c>
      <c r="AC318">
        <v>-75.761747510000006</v>
      </c>
      <c r="AD318">
        <v>6.5159217800000002</v>
      </c>
      <c r="AE318" t="s">
        <v>86</v>
      </c>
      <c r="AF318" t="s">
        <v>136</v>
      </c>
      <c r="AG318" t="s">
        <v>102</v>
      </c>
      <c r="AH318">
        <f>IFERROR(
    VLOOKUP(FENIX_ANS_TABLA[[#This Row],[ESTADO]],
        {"VENCIDO",1;"ALERTA_0 Días",2;"ALERTA",3;"A TIEMPO",4;"SIN FECHA",5},
    2,FALSE),
0)</f>
        <v>1</v>
      </c>
    </row>
    <row r="319" spans="1:34" x14ac:dyDescent="0.25">
      <c r="A319">
        <v>23641685</v>
      </c>
      <c r="B319" s="23" t="str">
        <f>IFERROR(VLOOKUP(FENIX_ANS_TABLA[[#This Row],[PEDIDO]],RESPONSABLE!A:B,2,0),"Pendiente por asignar responsable")</f>
        <v>Pendiente por asignar responsable</v>
      </c>
      <c r="C319" t="s">
        <v>23</v>
      </c>
      <c r="D319" t="s">
        <v>24</v>
      </c>
      <c r="E319" t="s">
        <v>23</v>
      </c>
      <c r="F319" s="21">
        <v>46044.715613425928</v>
      </c>
      <c r="G319" t="s">
        <v>11893</v>
      </c>
      <c r="H319">
        <v>35891932</v>
      </c>
      <c r="I319" t="s">
        <v>11866</v>
      </c>
      <c r="J319" s="23" t="s">
        <v>31</v>
      </c>
      <c r="K319" s="23" t="s">
        <v>11867</v>
      </c>
      <c r="L319" t="s">
        <v>11894</v>
      </c>
      <c r="M319" t="s">
        <v>25</v>
      </c>
      <c r="N319" t="s">
        <v>11895</v>
      </c>
      <c r="O319" t="s">
        <v>26</v>
      </c>
      <c r="P319" t="s">
        <v>27</v>
      </c>
      <c r="Q319" t="s">
        <v>32</v>
      </c>
      <c r="R319" t="s">
        <v>253</v>
      </c>
      <c r="S319" t="s">
        <v>260</v>
      </c>
      <c r="T319">
        <v>7</v>
      </c>
      <c r="U319" t="s">
        <v>11896</v>
      </c>
      <c r="V319" t="s">
        <v>17798</v>
      </c>
      <c r="W319" t="s">
        <v>17799</v>
      </c>
      <c r="X319" t="s">
        <v>29</v>
      </c>
      <c r="Y319" t="s">
        <v>30</v>
      </c>
      <c r="Z319" t="s">
        <v>30</v>
      </c>
      <c r="AA319" t="s">
        <v>30</v>
      </c>
      <c r="AB319" t="s">
        <v>30</v>
      </c>
      <c r="AC319">
        <v>-75.545724160000006</v>
      </c>
      <c r="AD319">
        <v>6.2459517399999998</v>
      </c>
      <c r="AE319" t="s">
        <v>86</v>
      </c>
      <c r="AF319" t="s">
        <v>105</v>
      </c>
      <c r="AG319" t="s">
        <v>102</v>
      </c>
      <c r="AH319">
        <f>IFERROR(
    VLOOKUP(FENIX_ANS_TABLA[[#This Row],[ESTADO]],
        {"VENCIDO",1;"ALERTA_0 Días",2;"ALERTA",3;"A TIEMPO",4;"SIN FECHA",5},
    2,FALSE),
0)</f>
        <v>4</v>
      </c>
    </row>
    <row r="320" spans="1:34" x14ac:dyDescent="0.25">
      <c r="A320">
        <v>23642087</v>
      </c>
      <c r="B320" s="23" t="str">
        <f>IFERROR(VLOOKUP(FENIX_ANS_TABLA[[#This Row],[PEDIDO]],RESPONSABLE!A:B,2,0),"Pendiente por asignar responsable")</f>
        <v>Pendiente por asignar responsable</v>
      </c>
      <c r="C320" t="s">
        <v>23</v>
      </c>
      <c r="D320" t="s">
        <v>24</v>
      </c>
      <c r="E320" t="s">
        <v>33</v>
      </c>
      <c r="F320" s="21">
        <v>46048.915439814817</v>
      </c>
      <c r="G320" t="s">
        <v>5320</v>
      </c>
      <c r="H320">
        <v>1039625507</v>
      </c>
      <c r="I320" t="s">
        <v>5321</v>
      </c>
      <c r="J320" s="23" t="s">
        <v>31</v>
      </c>
      <c r="K320" s="23" t="s">
        <v>5322</v>
      </c>
      <c r="L320" t="s">
        <v>5323</v>
      </c>
      <c r="M320" t="s">
        <v>248</v>
      </c>
      <c r="N320" t="s">
        <v>5324</v>
      </c>
      <c r="O320" t="s">
        <v>249</v>
      </c>
      <c r="P320" t="s">
        <v>40</v>
      </c>
      <c r="Q320" t="s">
        <v>135</v>
      </c>
      <c r="R320" t="s">
        <v>252</v>
      </c>
      <c r="S320" t="s">
        <v>260</v>
      </c>
      <c r="T320">
        <v>12</v>
      </c>
      <c r="U320" t="s">
        <v>5325</v>
      </c>
      <c r="V320" t="s">
        <v>17832</v>
      </c>
      <c r="W320" t="s">
        <v>17833</v>
      </c>
      <c r="X320" t="s">
        <v>43</v>
      </c>
      <c r="Y320" t="s">
        <v>30</v>
      </c>
      <c r="Z320" t="s">
        <v>30</v>
      </c>
      <c r="AA320" t="s">
        <v>30</v>
      </c>
      <c r="AB320" t="s">
        <v>30</v>
      </c>
      <c r="AC320">
        <v>-75.827885929999994</v>
      </c>
      <c r="AD320">
        <v>6.7776774299999998</v>
      </c>
      <c r="AE320" t="s">
        <v>86</v>
      </c>
      <c r="AF320" t="s">
        <v>136</v>
      </c>
      <c r="AG320" t="s">
        <v>102</v>
      </c>
      <c r="AH320">
        <f>IFERROR(
    VLOOKUP(FENIX_ANS_TABLA[[#This Row],[ESTADO]],
        {"VENCIDO",1;"ALERTA_0 Días",2;"ALERTA",3;"A TIEMPO",4;"SIN FECHA",5},
    2,FALSE),
0)</f>
        <v>3</v>
      </c>
    </row>
    <row r="321" spans="1:34" x14ac:dyDescent="0.25">
      <c r="A321">
        <v>23642099</v>
      </c>
      <c r="B321" s="23" t="str">
        <f>IFERROR(VLOOKUP(FENIX_ANS_TABLA[[#This Row],[PEDIDO]],RESPONSABLE!A:B,2,0),"Pendiente por asignar responsable")</f>
        <v>Pendiente por asignar responsable</v>
      </c>
      <c r="C321" t="s">
        <v>23</v>
      </c>
      <c r="D321" t="s">
        <v>24</v>
      </c>
      <c r="E321" t="s">
        <v>23</v>
      </c>
      <c r="F321" s="21">
        <v>46045.348437499997</v>
      </c>
      <c r="G321" t="s">
        <v>8873</v>
      </c>
      <c r="H321">
        <v>70907850</v>
      </c>
      <c r="I321" t="s">
        <v>8010</v>
      </c>
      <c r="J321" s="23" t="s">
        <v>31</v>
      </c>
      <c r="K321" s="23" t="s">
        <v>8011</v>
      </c>
      <c r="L321" t="s">
        <v>8012</v>
      </c>
      <c r="M321" t="s">
        <v>169</v>
      </c>
      <c r="N321" t="s">
        <v>8013</v>
      </c>
      <c r="O321" t="s">
        <v>170</v>
      </c>
      <c r="P321" t="s">
        <v>27</v>
      </c>
      <c r="Q321" t="s">
        <v>158</v>
      </c>
      <c r="R321" t="s">
        <v>252</v>
      </c>
      <c r="S321" t="s">
        <v>260</v>
      </c>
      <c r="T321">
        <v>10</v>
      </c>
      <c r="U321" t="s">
        <v>8874</v>
      </c>
      <c r="V321" t="s">
        <v>14510</v>
      </c>
      <c r="W321" t="s">
        <v>14560</v>
      </c>
      <c r="X321" t="s">
        <v>29</v>
      </c>
      <c r="Y321" t="s">
        <v>30</v>
      </c>
      <c r="Z321" t="s">
        <v>30</v>
      </c>
      <c r="AA321" t="s">
        <v>30</v>
      </c>
      <c r="AB321" t="s">
        <v>30</v>
      </c>
      <c r="AC321">
        <v>-75.337013999999996</v>
      </c>
      <c r="AD321">
        <v>6.1556600000000001</v>
      </c>
      <c r="AE321" t="s">
        <v>86</v>
      </c>
      <c r="AF321" t="s">
        <v>159</v>
      </c>
      <c r="AG321" t="s">
        <v>102</v>
      </c>
      <c r="AH321">
        <f>IFERROR(
    VLOOKUP(FENIX_ANS_TABLA[[#This Row],[ESTADO]],
        {"VENCIDO",1;"ALERTA_0 Días",2;"ALERTA",3;"A TIEMPO",4;"SIN FECHA",5},
    2,FALSE),
0)</f>
        <v>4</v>
      </c>
    </row>
    <row r="322" spans="1:34" x14ac:dyDescent="0.25">
      <c r="A322">
        <v>23642156</v>
      </c>
      <c r="B322" s="23" t="str">
        <f>IFERROR(VLOOKUP(FENIX_ANS_TABLA[[#This Row],[PEDIDO]],RESPONSABLE!A:B,2,0),"Pendiente por asignar responsable")</f>
        <v>Pendiente por asignar responsable</v>
      </c>
      <c r="C322" t="s">
        <v>36</v>
      </c>
      <c r="D322" t="s">
        <v>24</v>
      </c>
      <c r="E322" t="s">
        <v>36</v>
      </c>
      <c r="F322" s="21">
        <v>46045.386747685188</v>
      </c>
      <c r="G322" t="s">
        <v>1810</v>
      </c>
      <c r="H322">
        <v>98544219</v>
      </c>
      <c r="I322" t="s">
        <v>2271</v>
      </c>
      <c r="J322" s="23" t="s">
        <v>31</v>
      </c>
      <c r="K322" s="23" t="s">
        <v>2272</v>
      </c>
      <c r="L322" t="s">
        <v>2273</v>
      </c>
      <c r="M322" t="s">
        <v>156</v>
      </c>
      <c r="N322" t="s">
        <v>2274</v>
      </c>
      <c r="O322" t="s">
        <v>157</v>
      </c>
      <c r="P322" t="s">
        <v>37</v>
      </c>
      <c r="Q322" t="s">
        <v>158</v>
      </c>
      <c r="R322" t="s">
        <v>252</v>
      </c>
      <c r="S322" t="s">
        <v>260</v>
      </c>
      <c r="T322">
        <v>10</v>
      </c>
      <c r="U322" t="s">
        <v>2275</v>
      </c>
      <c r="V322" t="s">
        <v>10350</v>
      </c>
      <c r="W322" t="s">
        <v>10351</v>
      </c>
      <c r="X322" t="s">
        <v>43</v>
      </c>
      <c r="Y322" t="s">
        <v>30</v>
      </c>
      <c r="Z322" t="s">
        <v>30</v>
      </c>
      <c r="AA322" t="s">
        <v>30</v>
      </c>
      <c r="AB322" t="s">
        <v>30</v>
      </c>
      <c r="AC322">
        <v>-75.356584999999995</v>
      </c>
      <c r="AD322">
        <v>6.2611249999999998</v>
      </c>
      <c r="AE322" t="s">
        <v>86</v>
      </c>
      <c r="AF322" t="s">
        <v>159</v>
      </c>
      <c r="AG322" t="s">
        <v>102</v>
      </c>
      <c r="AH322">
        <f>IFERROR(
    VLOOKUP(FENIX_ANS_TABLA[[#This Row],[ESTADO]],
        {"VENCIDO",1;"ALERTA_0 Días",2;"ALERTA",3;"A TIEMPO",4;"SIN FECHA",5},
    2,FALSE),
0)</f>
        <v>3</v>
      </c>
    </row>
    <row r="323" spans="1:34" x14ac:dyDescent="0.25">
      <c r="A323">
        <v>23642175</v>
      </c>
      <c r="B323" s="23" t="str">
        <f>IFERROR(VLOOKUP(FENIX_ANS_TABLA[[#This Row],[PEDIDO]],RESPONSABLE!A:B,2,0),"Pendiente por asignar responsable")</f>
        <v>Pendiente por asignar responsable</v>
      </c>
      <c r="C323" t="s">
        <v>23</v>
      </c>
      <c r="D323" t="s">
        <v>65</v>
      </c>
      <c r="E323" t="s">
        <v>23</v>
      </c>
      <c r="F323" s="21">
        <v>46045.394618055558</v>
      </c>
      <c r="G323" t="s">
        <v>9510</v>
      </c>
      <c r="H323">
        <v>32100529</v>
      </c>
      <c r="I323" t="s">
        <v>9511</v>
      </c>
      <c r="J323" s="23" t="s">
        <v>9512</v>
      </c>
      <c r="K323" s="23" t="s">
        <v>9513</v>
      </c>
      <c r="L323" t="s">
        <v>9514</v>
      </c>
      <c r="M323" t="s">
        <v>137</v>
      </c>
      <c r="N323" t="s">
        <v>9515</v>
      </c>
      <c r="O323" t="s">
        <v>138</v>
      </c>
      <c r="P323" t="s">
        <v>87</v>
      </c>
      <c r="Q323" t="s">
        <v>135</v>
      </c>
      <c r="R323" t="s">
        <v>253</v>
      </c>
      <c r="S323" t="s">
        <v>260</v>
      </c>
      <c r="T323">
        <v>7</v>
      </c>
      <c r="U323" t="s">
        <v>9516</v>
      </c>
      <c r="V323" t="s">
        <v>10528</v>
      </c>
      <c r="W323" t="s">
        <v>10528</v>
      </c>
      <c r="X323" t="s">
        <v>29</v>
      </c>
      <c r="Y323" t="s">
        <v>30</v>
      </c>
      <c r="Z323" t="s">
        <v>30</v>
      </c>
      <c r="AA323" t="s">
        <v>30</v>
      </c>
      <c r="AB323" t="s">
        <v>30</v>
      </c>
      <c r="AC323">
        <v>-75.820071999999996</v>
      </c>
      <c r="AD323">
        <v>6.5569559999999996</v>
      </c>
      <c r="AE323" t="s">
        <v>86</v>
      </c>
      <c r="AF323" t="s">
        <v>136</v>
      </c>
      <c r="AG323" t="s">
        <v>103</v>
      </c>
      <c r="AH323">
        <f>IFERROR(
    VLOOKUP(FENIX_ANS_TABLA[[#This Row],[ESTADO]],
        {"VENCIDO",1;"ALERTA_0 Días",2;"ALERTA",3;"A TIEMPO",4;"SIN FECHA",5},
    2,FALSE),
0)</f>
        <v>4</v>
      </c>
    </row>
    <row r="324" spans="1:34" x14ac:dyDescent="0.25">
      <c r="A324">
        <v>23642319</v>
      </c>
      <c r="B324" s="23" t="str">
        <f>IFERROR(VLOOKUP(FENIX_ANS_TABLA[[#This Row],[PEDIDO]],RESPONSABLE!A:B,2,0),"Pendiente por asignar responsable")</f>
        <v>Pendiente por asignar responsable</v>
      </c>
      <c r="C324" t="s">
        <v>23</v>
      </c>
      <c r="D324" t="s">
        <v>24</v>
      </c>
      <c r="E324" t="s">
        <v>33</v>
      </c>
      <c r="F324" s="21">
        <v>46051.457407407397</v>
      </c>
      <c r="G324" t="s">
        <v>2908</v>
      </c>
      <c r="H324">
        <v>1094968312</v>
      </c>
      <c r="I324" t="s">
        <v>2909</v>
      </c>
      <c r="J324" s="23" t="s">
        <v>31</v>
      </c>
      <c r="K324" s="23" t="s">
        <v>2910</v>
      </c>
      <c r="L324" t="s">
        <v>2911</v>
      </c>
      <c r="M324" t="s">
        <v>237</v>
      </c>
      <c r="N324" t="s">
        <v>2912</v>
      </c>
      <c r="O324" t="s">
        <v>238</v>
      </c>
      <c r="P324" t="s">
        <v>40</v>
      </c>
      <c r="Q324" t="s">
        <v>214</v>
      </c>
      <c r="R324" t="s">
        <v>253</v>
      </c>
      <c r="S324" t="s">
        <v>260</v>
      </c>
      <c r="T324">
        <v>7</v>
      </c>
      <c r="U324" t="s">
        <v>2913</v>
      </c>
      <c r="V324" t="s">
        <v>10446</v>
      </c>
      <c r="W324" t="s">
        <v>10445</v>
      </c>
      <c r="X324" t="s">
        <v>29</v>
      </c>
      <c r="Y324" t="s">
        <v>30</v>
      </c>
      <c r="Z324" t="s">
        <v>30</v>
      </c>
      <c r="AA324" t="s">
        <v>30</v>
      </c>
      <c r="AB324" t="s">
        <v>30</v>
      </c>
      <c r="AC324">
        <v>-74.57309128</v>
      </c>
      <c r="AD324">
        <v>6.2264518999999998</v>
      </c>
      <c r="AE324" t="s">
        <v>86</v>
      </c>
      <c r="AF324" t="s">
        <v>215</v>
      </c>
      <c r="AG324" t="s">
        <v>102</v>
      </c>
      <c r="AH324">
        <f>IFERROR(
    VLOOKUP(FENIX_ANS_TABLA[[#This Row],[ESTADO]],
        {"VENCIDO",1;"ALERTA_0 Días",2;"ALERTA",3;"A TIEMPO",4;"SIN FECHA",5},
    2,FALSE),
0)</f>
        <v>4</v>
      </c>
    </row>
    <row r="325" spans="1:34" x14ac:dyDescent="0.25">
      <c r="A325">
        <v>23642468</v>
      </c>
      <c r="B325" s="23" t="str">
        <f>IFERROR(VLOOKUP(FENIX_ANS_TABLA[[#This Row],[PEDIDO]],RESPONSABLE!A:B,2,0),"Pendiente por asignar responsable")</f>
        <v>Pendiente por asignar responsable</v>
      </c>
      <c r="C325" t="s">
        <v>23</v>
      </c>
      <c r="D325" t="s">
        <v>24</v>
      </c>
      <c r="E325" t="s">
        <v>23</v>
      </c>
      <c r="F325" s="21">
        <v>46045.441863425927</v>
      </c>
      <c r="G325" t="s">
        <v>9518</v>
      </c>
      <c r="H325">
        <v>39354413</v>
      </c>
      <c r="I325" t="s">
        <v>9519</v>
      </c>
      <c r="J325" s="23" t="s">
        <v>31</v>
      </c>
      <c r="K325" s="23" t="s">
        <v>9520</v>
      </c>
      <c r="L325" t="s">
        <v>9521</v>
      </c>
      <c r="M325" t="s">
        <v>139</v>
      </c>
      <c r="N325" t="s">
        <v>9522</v>
      </c>
      <c r="O325" t="s">
        <v>140</v>
      </c>
      <c r="P325" t="s">
        <v>27</v>
      </c>
      <c r="Q325" t="s">
        <v>135</v>
      </c>
      <c r="R325" t="s">
        <v>252</v>
      </c>
      <c r="S325" t="s">
        <v>260</v>
      </c>
      <c r="T325">
        <v>10</v>
      </c>
      <c r="U325" t="s">
        <v>9523</v>
      </c>
      <c r="V325" t="s">
        <v>17834</v>
      </c>
      <c r="W325" t="s">
        <v>17835</v>
      </c>
      <c r="X325" t="s">
        <v>29</v>
      </c>
      <c r="Y325" t="s">
        <v>30</v>
      </c>
      <c r="Z325" t="s">
        <v>30</v>
      </c>
      <c r="AA325" t="s">
        <v>30</v>
      </c>
      <c r="AB325" t="s">
        <v>30</v>
      </c>
      <c r="AC325">
        <v>-75.782075000000006</v>
      </c>
      <c r="AD325">
        <v>6.5116259999999997</v>
      </c>
      <c r="AE325" t="s">
        <v>86</v>
      </c>
      <c r="AF325" t="s">
        <v>136</v>
      </c>
      <c r="AG325" t="s">
        <v>102</v>
      </c>
      <c r="AH325">
        <f>IFERROR(
    VLOOKUP(FENIX_ANS_TABLA[[#This Row],[ESTADO]],
        {"VENCIDO",1;"ALERTA_0 Días",2;"ALERTA",3;"A TIEMPO",4;"SIN FECHA",5},
    2,FALSE),
0)</f>
        <v>4</v>
      </c>
    </row>
    <row r="326" spans="1:34" x14ac:dyDescent="0.25">
      <c r="A326">
        <v>23642494</v>
      </c>
      <c r="B326" s="23" t="str">
        <f>IFERROR(VLOOKUP(FENIX_ANS_TABLA[[#This Row],[PEDIDO]],RESPONSABLE!A:B,2,0),"Pendiente por asignar responsable")</f>
        <v>Pendiente por asignar responsable</v>
      </c>
      <c r="C326" t="s">
        <v>23</v>
      </c>
      <c r="D326" t="s">
        <v>24</v>
      </c>
      <c r="E326" t="s">
        <v>23</v>
      </c>
      <c r="F326" s="21">
        <v>46045.451874999999</v>
      </c>
      <c r="G326" t="s">
        <v>1591</v>
      </c>
      <c r="H326">
        <v>71373696</v>
      </c>
      <c r="I326" t="s">
        <v>1592</v>
      </c>
      <c r="J326" s="23" t="s">
        <v>31</v>
      </c>
      <c r="K326" s="23" t="s">
        <v>1593</v>
      </c>
      <c r="L326" t="s">
        <v>1594</v>
      </c>
      <c r="M326" t="s">
        <v>25</v>
      </c>
      <c r="N326" t="s">
        <v>1595</v>
      </c>
      <c r="O326" t="s">
        <v>26</v>
      </c>
      <c r="P326" t="s">
        <v>27</v>
      </c>
      <c r="Q326" t="s">
        <v>32</v>
      </c>
      <c r="R326" t="s">
        <v>252</v>
      </c>
      <c r="S326" t="s">
        <v>260</v>
      </c>
      <c r="T326">
        <v>10</v>
      </c>
      <c r="U326" t="s">
        <v>1596</v>
      </c>
      <c r="V326" t="s">
        <v>14530</v>
      </c>
      <c r="W326" t="s">
        <v>17836</v>
      </c>
      <c r="X326" t="s">
        <v>83</v>
      </c>
      <c r="Y326" t="s">
        <v>17837</v>
      </c>
      <c r="Z326" t="s">
        <v>2783</v>
      </c>
      <c r="AA326" t="s">
        <v>104</v>
      </c>
      <c r="AB326" t="s">
        <v>17838</v>
      </c>
      <c r="AC326">
        <v>-75.641298689999999</v>
      </c>
      <c r="AD326">
        <v>6.2927216399999999</v>
      </c>
      <c r="AE326" t="s">
        <v>86</v>
      </c>
      <c r="AF326" t="s">
        <v>105</v>
      </c>
      <c r="AG326" t="s">
        <v>102</v>
      </c>
      <c r="AH326">
        <f>IFERROR(
    VLOOKUP(FENIX_ANS_TABLA[[#This Row],[ESTADO]],
        {"VENCIDO",1;"ALERTA_0 Días",2;"ALERTA",3;"A TIEMPO",4;"SIN FECHA",5},
    2,FALSE),
0)</f>
        <v>2</v>
      </c>
    </row>
    <row r="327" spans="1:34" x14ac:dyDescent="0.25">
      <c r="A327">
        <v>23642653</v>
      </c>
      <c r="B327" s="23" t="str">
        <f>IFERROR(VLOOKUP(FENIX_ANS_TABLA[[#This Row],[PEDIDO]],RESPONSABLE!A:B,2,0),"Pendiente por asignar responsable")</f>
        <v>Pendiente por asignar responsable</v>
      </c>
      <c r="C327" t="s">
        <v>54</v>
      </c>
      <c r="D327" t="s">
        <v>24</v>
      </c>
      <c r="E327" t="s">
        <v>54</v>
      </c>
      <c r="F327" s="21">
        <v>46045.534444444442</v>
      </c>
      <c r="G327" t="s">
        <v>13419</v>
      </c>
      <c r="H327">
        <v>1128464325</v>
      </c>
      <c r="I327" t="s">
        <v>13420</v>
      </c>
      <c r="J327" s="23" t="s">
        <v>13421</v>
      </c>
      <c r="K327" s="23" t="s">
        <v>13422</v>
      </c>
      <c r="L327" t="s">
        <v>13423</v>
      </c>
      <c r="M327" t="s">
        <v>180</v>
      </c>
      <c r="N327" t="s">
        <v>13424</v>
      </c>
      <c r="O327" t="s">
        <v>181</v>
      </c>
      <c r="P327" t="s">
        <v>55</v>
      </c>
      <c r="Q327" t="s">
        <v>189</v>
      </c>
      <c r="R327" t="s">
        <v>252</v>
      </c>
      <c r="S327" t="s">
        <v>260</v>
      </c>
      <c r="T327">
        <v>4</v>
      </c>
      <c r="U327" t="s">
        <v>13425</v>
      </c>
      <c r="V327" t="s">
        <v>8028</v>
      </c>
      <c r="W327" t="s">
        <v>8028</v>
      </c>
      <c r="X327" t="s">
        <v>43</v>
      </c>
      <c r="Y327" t="s">
        <v>30</v>
      </c>
      <c r="Z327" t="s">
        <v>30</v>
      </c>
      <c r="AA327" t="s">
        <v>30</v>
      </c>
      <c r="AB327" t="s">
        <v>30</v>
      </c>
      <c r="AC327">
        <v>-75.433157499999993</v>
      </c>
      <c r="AD327">
        <v>6.0158558299999996</v>
      </c>
      <c r="AE327" t="s">
        <v>86</v>
      </c>
      <c r="AF327" t="s">
        <v>159</v>
      </c>
      <c r="AG327" t="s">
        <v>102</v>
      </c>
      <c r="AH327">
        <f>IFERROR(
    VLOOKUP(FENIX_ANS_TABLA[[#This Row],[ESTADO]],
        {"VENCIDO",1;"ALERTA_0 Días",2;"ALERTA",3;"A TIEMPO",4;"SIN FECHA",5},
    2,FALSE),
0)</f>
        <v>3</v>
      </c>
    </row>
    <row r="328" spans="1:34" x14ac:dyDescent="0.25">
      <c r="A328">
        <v>23642787</v>
      </c>
      <c r="B328" s="23" t="str">
        <f>IFERROR(VLOOKUP(FENIX_ANS_TABLA[[#This Row],[PEDIDO]],RESPONSABLE!A:B,2,0),"Pendiente por asignar responsable")</f>
        <v>Pendiente por asignar responsable</v>
      </c>
      <c r="C328" t="s">
        <v>23</v>
      </c>
      <c r="D328" t="s">
        <v>24</v>
      </c>
      <c r="E328" t="s">
        <v>33</v>
      </c>
      <c r="F328" s="21">
        <v>46055.370833333327</v>
      </c>
      <c r="G328" t="s">
        <v>3840</v>
      </c>
      <c r="H328">
        <v>15436718</v>
      </c>
      <c r="I328" t="s">
        <v>3841</v>
      </c>
      <c r="J328" s="23" t="s">
        <v>31</v>
      </c>
      <c r="K328" s="23" t="s">
        <v>3842</v>
      </c>
      <c r="L328" t="s">
        <v>3843</v>
      </c>
      <c r="M328" t="s">
        <v>25</v>
      </c>
      <c r="N328" t="s">
        <v>3844</v>
      </c>
      <c r="O328" t="s">
        <v>26</v>
      </c>
      <c r="P328" t="s">
        <v>40</v>
      </c>
      <c r="Q328" t="s">
        <v>35</v>
      </c>
      <c r="R328" t="s">
        <v>252</v>
      </c>
      <c r="S328" t="s">
        <v>260</v>
      </c>
      <c r="T328">
        <v>12</v>
      </c>
      <c r="U328" t="s">
        <v>3845</v>
      </c>
      <c r="V328" t="s">
        <v>17839</v>
      </c>
      <c r="W328" t="s">
        <v>17839</v>
      </c>
      <c r="X328" t="s">
        <v>29</v>
      </c>
      <c r="Y328" t="s">
        <v>8015</v>
      </c>
      <c r="Z328" t="s">
        <v>98</v>
      </c>
      <c r="AA328" t="s">
        <v>290</v>
      </c>
      <c r="AB328" t="s">
        <v>8016</v>
      </c>
      <c r="AC328">
        <v>-75.506944799999999</v>
      </c>
      <c r="AD328">
        <v>6.1914712400000003</v>
      </c>
      <c r="AE328" t="s">
        <v>86</v>
      </c>
      <c r="AF328" t="s">
        <v>105</v>
      </c>
      <c r="AG328" t="s">
        <v>102</v>
      </c>
      <c r="AH328">
        <f>IFERROR(
    VLOOKUP(FENIX_ANS_TABLA[[#This Row],[ESTADO]],
        {"VENCIDO",1;"ALERTA_0 Días",2;"ALERTA",3;"A TIEMPO",4;"SIN FECHA",5},
    2,FALSE),
0)</f>
        <v>4</v>
      </c>
    </row>
    <row r="329" spans="1:34" x14ac:dyDescent="0.25">
      <c r="A329">
        <v>23642829</v>
      </c>
      <c r="B329" s="23" t="str">
        <f>IFERROR(VLOOKUP(FENIX_ANS_TABLA[[#This Row],[PEDIDO]],RESPONSABLE!A:B,2,0),"Pendiente por asignar responsable")</f>
        <v>Pendiente por asignar responsable</v>
      </c>
      <c r="C329" t="s">
        <v>23</v>
      </c>
      <c r="D329" t="s">
        <v>24</v>
      </c>
      <c r="E329" t="s">
        <v>23</v>
      </c>
      <c r="F329" s="21">
        <v>46045.607615740737</v>
      </c>
      <c r="G329" t="s">
        <v>11897</v>
      </c>
      <c r="H329">
        <v>1035442694</v>
      </c>
      <c r="I329" t="s">
        <v>9525</v>
      </c>
      <c r="J329" s="23" t="s">
        <v>31</v>
      </c>
      <c r="K329" s="23" t="s">
        <v>9526</v>
      </c>
      <c r="L329" t="s">
        <v>9527</v>
      </c>
      <c r="M329" t="s">
        <v>224</v>
      </c>
      <c r="N329" t="s">
        <v>9528</v>
      </c>
      <c r="O329" t="s">
        <v>225</v>
      </c>
      <c r="P329" t="s">
        <v>27</v>
      </c>
      <c r="Q329" t="s">
        <v>214</v>
      </c>
      <c r="R329" t="s">
        <v>252</v>
      </c>
      <c r="S329" t="s">
        <v>260</v>
      </c>
      <c r="T329">
        <v>10</v>
      </c>
      <c r="U329" t="s">
        <v>11898</v>
      </c>
      <c r="V329" t="s">
        <v>17840</v>
      </c>
      <c r="W329" t="s">
        <v>17841</v>
      </c>
      <c r="X329" t="s">
        <v>29</v>
      </c>
      <c r="Y329" t="s">
        <v>30</v>
      </c>
      <c r="Z329" t="s">
        <v>30</v>
      </c>
      <c r="AA329" t="s">
        <v>30</v>
      </c>
      <c r="AB329" t="s">
        <v>30</v>
      </c>
      <c r="AC329">
        <v>-75.207351320000001</v>
      </c>
      <c r="AD329">
        <v>6.4842476199999997</v>
      </c>
      <c r="AE329" t="s">
        <v>86</v>
      </c>
      <c r="AF329" t="s">
        <v>215</v>
      </c>
      <c r="AG329" t="s">
        <v>102</v>
      </c>
      <c r="AH329">
        <f>IFERROR(
    VLOOKUP(FENIX_ANS_TABLA[[#This Row],[ESTADO]],
        {"VENCIDO",1;"ALERTA_0 Días",2;"ALERTA",3;"A TIEMPO",4;"SIN FECHA",5},
    2,FALSE),
0)</f>
        <v>4</v>
      </c>
    </row>
    <row r="330" spans="1:34" x14ac:dyDescent="0.25">
      <c r="A330">
        <v>23642941</v>
      </c>
      <c r="B330" s="23" t="str">
        <f>IFERROR(VLOOKUP(FENIX_ANS_TABLA[[#This Row],[PEDIDO]],RESPONSABLE!A:B,2,0),"Pendiente por asignar responsable")</f>
        <v>Pendiente por asignar responsable</v>
      </c>
      <c r="C330" t="s">
        <v>23</v>
      </c>
      <c r="D330" t="s">
        <v>24</v>
      </c>
      <c r="E330" t="s">
        <v>33</v>
      </c>
      <c r="F330" s="21">
        <v>46045.655474537038</v>
      </c>
      <c r="G330" t="s">
        <v>6656</v>
      </c>
      <c r="H330">
        <v>1146438327</v>
      </c>
      <c r="I330" t="s">
        <v>6657</v>
      </c>
      <c r="J330" s="23" t="s">
        <v>31</v>
      </c>
      <c r="K330" s="23" t="s">
        <v>6658</v>
      </c>
      <c r="L330" t="s">
        <v>6659</v>
      </c>
      <c r="M330" t="s">
        <v>25</v>
      </c>
      <c r="N330" t="s">
        <v>6660</v>
      </c>
      <c r="O330" t="s">
        <v>26</v>
      </c>
      <c r="P330" t="s">
        <v>34</v>
      </c>
      <c r="Q330" t="s">
        <v>35</v>
      </c>
      <c r="R330" t="s">
        <v>253</v>
      </c>
      <c r="S330" t="s">
        <v>260</v>
      </c>
      <c r="T330">
        <v>5</v>
      </c>
      <c r="U330" t="s">
        <v>6661</v>
      </c>
      <c r="V330" t="s">
        <v>17842</v>
      </c>
      <c r="W330" t="s">
        <v>17843</v>
      </c>
      <c r="X330" t="s">
        <v>83</v>
      </c>
      <c r="Y330" t="s">
        <v>30</v>
      </c>
      <c r="Z330" t="s">
        <v>30</v>
      </c>
      <c r="AA330" t="s">
        <v>30</v>
      </c>
      <c r="AB330" t="s">
        <v>30</v>
      </c>
      <c r="AC330">
        <v>-75.628275000000002</v>
      </c>
      <c r="AD330">
        <v>6.271185</v>
      </c>
      <c r="AE330" t="s">
        <v>86</v>
      </c>
      <c r="AF330" t="s">
        <v>105</v>
      </c>
      <c r="AG330" t="s">
        <v>102</v>
      </c>
      <c r="AH330">
        <f>IFERROR(
    VLOOKUP(FENIX_ANS_TABLA[[#This Row],[ESTADO]],
        {"VENCIDO",1;"ALERTA_0 Días",2;"ALERTA",3;"A TIEMPO",4;"SIN FECHA",5},
    2,FALSE),
0)</f>
        <v>2</v>
      </c>
    </row>
    <row r="331" spans="1:34" x14ac:dyDescent="0.25">
      <c r="A331">
        <v>23642968</v>
      </c>
      <c r="B331" s="23" t="str">
        <f>IFERROR(VLOOKUP(FENIX_ANS_TABLA[[#This Row],[PEDIDO]],RESPONSABLE!A:B,2,0),"Pendiente por asignar responsable")</f>
        <v>Pendiente por asignar responsable</v>
      </c>
      <c r="C331" t="s">
        <v>36</v>
      </c>
      <c r="D331" t="s">
        <v>24</v>
      </c>
      <c r="E331" t="s">
        <v>33</v>
      </c>
      <c r="F331" s="21">
        <v>46079.66810185185</v>
      </c>
      <c r="G331" t="s">
        <v>8017</v>
      </c>
      <c r="H331">
        <v>43585679</v>
      </c>
      <c r="I331" t="s">
        <v>2785</v>
      </c>
      <c r="J331" s="23" t="s">
        <v>2786</v>
      </c>
      <c r="K331" s="23" t="s">
        <v>2787</v>
      </c>
      <c r="L331" t="s">
        <v>2788</v>
      </c>
      <c r="M331" t="s">
        <v>25</v>
      </c>
      <c r="N331" t="s">
        <v>2789</v>
      </c>
      <c r="O331" t="s">
        <v>26</v>
      </c>
      <c r="P331" t="s">
        <v>40</v>
      </c>
      <c r="Q331" t="s">
        <v>35</v>
      </c>
      <c r="R331" t="s">
        <v>253</v>
      </c>
      <c r="S331" t="s">
        <v>260</v>
      </c>
      <c r="T331">
        <v>7</v>
      </c>
      <c r="U331" t="s">
        <v>8018</v>
      </c>
      <c r="V331" t="s">
        <v>10554</v>
      </c>
      <c r="W331" t="s">
        <v>14226</v>
      </c>
      <c r="X331" t="s">
        <v>29</v>
      </c>
      <c r="Y331" t="s">
        <v>2790</v>
      </c>
      <c r="Z331" t="s">
        <v>94</v>
      </c>
      <c r="AA331" t="s">
        <v>96</v>
      </c>
      <c r="AB331" t="s">
        <v>2791</v>
      </c>
      <c r="AC331">
        <v>-75.581436859999997</v>
      </c>
      <c r="AD331">
        <v>6.2519167400000004</v>
      </c>
      <c r="AE331" t="s">
        <v>86</v>
      </c>
      <c r="AF331" t="s">
        <v>105</v>
      </c>
      <c r="AG331" t="s">
        <v>102</v>
      </c>
      <c r="AH331">
        <f>IFERROR(
    VLOOKUP(FENIX_ANS_TABLA[[#This Row],[ESTADO]],
        {"VENCIDO",1;"ALERTA_0 Días",2;"ALERTA",3;"A TIEMPO",4;"SIN FECHA",5},
    2,FALSE),
0)</f>
        <v>4</v>
      </c>
    </row>
    <row r="332" spans="1:34" x14ac:dyDescent="0.25">
      <c r="A332">
        <v>23643097</v>
      </c>
      <c r="B332" s="23" t="str">
        <f>IFERROR(VLOOKUP(FENIX_ANS_TABLA[[#This Row],[PEDIDO]],RESPONSABLE!A:B,2,0),"Pendiente por asignar responsable")</f>
        <v>Pendiente por asignar responsable</v>
      </c>
      <c r="C332" t="s">
        <v>58</v>
      </c>
      <c r="D332" t="s">
        <v>24</v>
      </c>
      <c r="E332" t="s">
        <v>59</v>
      </c>
      <c r="F332" s="21">
        <v>46045.792384259257</v>
      </c>
      <c r="G332" t="s">
        <v>915</v>
      </c>
      <c r="H332">
        <v>98511150</v>
      </c>
      <c r="I332" t="s">
        <v>916</v>
      </c>
      <c r="J332" s="23" t="s">
        <v>31</v>
      </c>
      <c r="K332" s="23" t="s">
        <v>917</v>
      </c>
      <c r="L332" t="s">
        <v>918</v>
      </c>
      <c r="M332" t="s">
        <v>269</v>
      </c>
      <c r="N332" t="s">
        <v>919</v>
      </c>
      <c r="O332" t="s">
        <v>270</v>
      </c>
      <c r="P332" t="s">
        <v>60</v>
      </c>
      <c r="Q332" t="s">
        <v>125</v>
      </c>
      <c r="R332" t="s">
        <v>252</v>
      </c>
      <c r="S332" t="s">
        <v>260</v>
      </c>
      <c r="T332">
        <v>14</v>
      </c>
      <c r="U332" t="s">
        <v>920</v>
      </c>
      <c r="V332" t="s">
        <v>17844</v>
      </c>
      <c r="W332" t="s">
        <v>14809</v>
      </c>
      <c r="X332" t="s">
        <v>29</v>
      </c>
      <c r="Y332" t="s">
        <v>30</v>
      </c>
      <c r="Z332" t="s">
        <v>30</v>
      </c>
      <c r="AA332" t="s">
        <v>30</v>
      </c>
      <c r="AB332" t="s">
        <v>30</v>
      </c>
      <c r="AC332">
        <v>-75.945903540000003</v>
      </c>
      <c r="AD332">
        <v>5.9807440500000002</v>
      </c>
      <c r="AE332" t="s">
        <v>86</v>
      </c>
      <c r="AF332" t="s">
        <v>109</v>
      </c>
      <c r="AG332" t="s">
        <v>102</v>
      </c>
      <c r="AH332">
        <f>IFERROR(
    VLOOKUP(FENIX_ANS_TABLA[[#This Row],[ESTADO]],
        {"VENCIDO",1;"ALERTA_0 Días",2;"ALERTA",3;"A TIEMPO",4;"SIN FECHA",5},
    2,FALSE),
0)</f>
        <v>4</v>
      </c>
    </row>
    <row r="333" spans="1:34" x14ac:dyDescent="0.25">
      <c r="A333">
        <v>23643587</v>
      </c>
      <c r="B333" s="23" t="str">
        <f>IFERROR(VLOOKUP(FENIX_ANS_TABLA[[#This Row],[PEDIDO]],RESPONSABLE!A:B,2,0),"Pendiente por asignar responsable")</f>
        <v>Pendiente por asignar responsable</v>
      </c>
      <c r="C333" t="s">
        <v>36</v>
      </c>
      <c r="D333" t="s">
        <v>24</v>
      </c>
      <c r="E333" t="s">
        <v>36</v>
      </c>
      <c r="F333" s="21">
        <v>46047.371180555558</v>
      </c>
      <c r="G333" t="s">
        <v>11900</v>
      </c>
      <c r="H333">
        <v>16632272</v>
      </c>
      <c r="I333" t="s">
        <v>11901</v>
      </c>
      <c r="J333" s="23" t="s">
        <v>31</v>
      </c>
      <c r="K333" s="23" t="s">
        <v>11902</v>
      </c>
      <c r="L333" t="s">
        <v>11903</v>
      </c>
      <c r="M333" t="s">
        <v>38</v>
      </c>
      <c r="N333" t="s">
        <v>11904</v>
      </c>
      <c r="O333" t="s">
        <v>39</v>
      </c>
      <c r="P333" t="s">
        <v>37</v>
      </c>
      <c r="Q333" t="s">
        <v>32</v>
      </c>
      <c r="R333" t="s">
        <v>253</v>
      </c>
      <c r="S333" t="s">
        <v>260</v>
      </c>
      <c r="T333">
        <v>7</v>
      </c>
      <c r="U333" t="s">
        <v>11905</v>
      </c>
      <c r="V333" t="s">
        <v>17845</v>
      </c>
      <c r="W333" t="s">
        <v>721</v>
      </c>
      <c r="X333" t="s">
        <v>29</v>
      </c>
      <c r="Y333" t="s">
        <v>11906</v>
      </c>
      <c r="Z333" t="s">
        <v>94</v>
      </c>
      <c r="AA333" t="s">
        <v>1809</v>
      </c>
      <c r="AB333" t="s">
        <v>11907</v>
      </c>
      <c r="AC333">
        <v>-75.61309292</v>
      </c>
      <c r="AD333">
        <v>6.17068175</v>
      </c>
      <c r="AE333" t="s">
        <v>86</v>
      </c>
      <c r="AF333" t="s">
        <v>105</v>
      </c>
      <c r="AG333" t="s">
        <v>102</v>
      </c>
      <c r="AH333">
        <f>IFERROR(
    VLOOKUP(FENIX_ANS_TABLA[[#This Row],[ESTADO]],
        {"VENCIDO",1;"ALERTA_0 Días",2;"ALERTA",3;"A TIEMPO",4;"SIN FECHA",5},
    2,FALSE),
0)</f>
        <v>4</v>
      </c>
    </row>
    <row r="334" spans="1:34" x14ac:dyDescent="0.25">
      <c r="A334">
        <v>23643762</v>
      </c>
      <c r="B334" s="23" t="str">
        <f>IFERROR(VLOOKUP(FENIX_ANS_TABLA[[#This Row],[PEDIDO]],RESPONSABLE!A:B,2,0),"Pendiente por asignar responsable")</f>
        <v>Pendiente por asignar responsable</v>
      </c>
      <c r="C334" t="s">
        <v>58</v>
      </c>
      <c r="D334" t="s">
        <v>24</v>
      </c>
      <c r="E334" t="s">
        <v>59</v>
      </c>
      <c r="F334" s="21">
        <v>46048.378981481481</v>
      </c>
      <c r="G334" t="s">
        <v>11908</v>
      </c>
      <c r="H334">
        <v>3561406</v>
      </c>
      <c r="I334" t="s">
        <v>5327</v>
      </c>
      <c r="J334" s="23" t="s">
        <v>31</v>
      </c>
      <c r="K334" s="23" t="s">
        <v>5328</v>
      </c>
      <c r="L334" t="s">
        <v>5329</v>
      </c>
      <c r="M334" t="s">
        <v>119</v>
      </c>
      <c r="N334" t="s">
        <v>5330</v>
      </c>
      <c r="O334" t="s">
        <v>120</v>
      </c>
      <c r="P334" t="s">
        <v>60</v>
      </c>
      <c r="Q334" t="s">
        <v>125</v>
      </c>
      <c r="R334" t="s">
        <v>253</v>
      </c>
      <c r="S334" t="s">
        <v>260</v>
      </c>
      <c r="T334">
        <v>9</v>
      </c>
      <c r="U334" t="s">
        <v>11909</v>
      </c>
      <c r="V334" t="s">
        <v>17846</v>
      </c>
      <c r="W334" t="s">
        <v>14380</v>
      </c>
      <c r="X334" t="s">
        <v>29</v>
      </c>
      <c r="Y334" t="s">
        <v>30</v>
      </c>
      <c r="Z334" t="s">
        <v>30</v>
      </c>
      <c r="AA334" t="s">
        <v>30</v>
      </c>
      <c r="AB334" t="s">
        <v>30</v>
      </c>
      <c r="AC334">
        <v>-75.706666350000006</v>
      </c>
      <c r="AD334">
        <v>6.0371254399999996</v>
      </c>
      <c r="AE334" t="s">
        <v>86</v>
      </c>
      <c r="AF334" t="s">
        <v>109</v>
      </c>
      <c r="AG334" t="s">
        <v>102</v>
      </c>
      <c r="AH334">
        <f>IFERROR(
    VLOOKUP(FENIX_ANS_TABLA[[#This Row],[ESTADO]],
        {"VENCIDO",1;"ALERTA_0 Días",2;"ALERTA",3;"A TIEMPO",4;"SIN FECHA",5},
    2,FALSE),
0)</f>
        <v>4</v>
      </c>
    </row>
    <row r="335" spans="1:34" x14ac:dyDescent="0.25">
      <c r="A335">
        <v>23644032</v>
      </c>
      <c r="B335" s="23" t="str">
        <f>IFERROR(VLOOKUP(FENIX_ANS_TABLA[[#This Row],[PEDIDO]],RESPONSABLE!A:B,2,0),"Pendiente por asignar responsable")</f>
        <v>Pendiente por asignar responsable</v>
      </c>
      <c r="C335" t="s">
        <v>23</v>
      </c>
      <c r="D335" t="s">
        <v>24</v>
      </c>
      <c r="E335" t="s">
        <v>33</v>
      </c>
      <c r="F335" s="21">
        <v>46049.884351851862</v>
      </c>
      <c r="G335" t="s">
        <v>1056</v>
      </c>
      <c r="H335">
        <v>1007317888</v>
      </c>
      <c r="I335" t="s">
        <v>1057</v>
      </c>
      <c r="J335" s="23" t="s">
        <v>31</v>
      </c>
      <c r="K335" s="23" t="s">
        <v>1058</v>
      </c>
      <c r="L335" t="s">
        <v>1059</v>
      </c>
      <c r="M335" t="s">
        <v>234</v>
      </c>
      <c r="N335" t="s">
        <v>1060</v>
      </c>
      <c r="O335" t="s">
        <v>235</v>
      </c>
      <c r="P335" t="s">
        <v>40</v>
      </c>
      <c r="Q335" t="s">
        <v>833</v>
      </c>
      <c r="R335" t="s">
        <v>252</v>
      </c>
      <c r="S335" t="s">
        <v>260</v>
      </c>
      <c r="T335">
        <v>12</v>
      </c>
      <c r="U335" t="s">
        <v>1061</v>
      </c>
      <c r="V335" t="s">
        <v>17847</v>
      </c>
      <c r="W335" t="s">
        <v>17848</v>
      </c>
      <c r="X335" t="s">
        <v>43</v>
      </c>
      <c r="Y335" t="s">
        <v>30</v>
      </c>
      <c r="Z335" t="s">
        <v>30</v>
      </c>
      <c r="AA335" t="s">
        <v>30</v>
      </c>
      <c r="AB335" t="s">
        <v>30</v>
      </c>
      <c r="AC335">
        <v>-74.734863230000002</v>
      </c>
      <c r="AD335">
        <v>6.9522145200000001</v>
      </c>
      <c r="AE335" t="s">
        <v>86</v>
      </c>
      <c r="AF335" t="s">
        <v>215</v>
      </c>
      <c r="AG335" t="s">
        <v>102</v>
      </c>
      <c r="AH335">
        <f>IFERROR(
    VLOOKUP(FENIX_ANS_TABLA[[#This Row],[ESTADO]],
        {"VENCIDO",1;"ALERTA_0 Días",2;"ALERTA",3;"A TIEMPO",4;"SIN FECHA",5},
    2,FALSE),
0)</f>
        <v>3</v>
      </c>
    </row>
    <row r="336" spans="1:34" x14ac:dyDescent="0.25">
      <c r="A336">
        <v>23644077</v>
      </c>
      <c r="B336" s="23" t="str">
        <f>IFERROR(VLOOKUP(FENIX_ANS_TABLA[[#This Row],[PEDIDO]],RESPONSABLE!A:B,2,0),"Pendiente por asignar responsable")</f>
        <v>Pendiente por asignar responsable</v>
      </c>
      <c r="C336" t="s">
        <v>23</v>
      </c>
      <c r="D336" t="s">
        <v>24</v>
      </c>
      <c r="E336" t="s">
        <v>23</v>
      </c>
      <c r="F336" s="21">
        <v>46048.508842592593</v>
      </c>
      <c r="G336" t="s">
        <v>6029</v>
      </c>
      <c r="H336">
        <v>71627619</v>
      </c>
      <c r="I336" t="s">
        <v>6030</v>
      </c>
      <c r="J336" s="23" t="s">
        <v>31</v>
      </c>
      <c r="K336" s="23" t="s">
        <v>707</v>
      </c>
      <c r="L336" t="s">
        <v>6031</v>
      </c>
      <c r="M336" t="s">
        <v>167</v>
      </c>
      <c r="N336" t="s">
        <v>6032</v>
      </c>
      <c r="O336" t="s">
        <v>168</v>
      </c>
      <c r="P336" t="s">
        <v>27</v>
      </c>
      <c r="Q336" t="s">
        <v>158</v>
      </c>
      <c r="R336" t="s">
        <v>253</v>
      </c>
      <c r="S336" t="s">
        <v>260</v>
      </c>
      <c r="T336">
        <v>7</v>
      </c>
      <c r="U336" t="s">
        <v>6033</v>
      </c>
      <c r="V336" t="s">
        <v>17849</v>
      </c>
      <c r="W336" t="s">
        <v>17849</v>
      </c>
      <c r="X336" t="s">
        <v>29</v>
      </c>
      <c r="Y336" t="s">
        <v>30</v>
      </c>
      <c r="Z336" t="s">
        <v>30</v>
      </c>
      <c r="AA336" t="s">
        <v>30</v>
      </c>
      <c r="AB336" t="s">
        <v>30</v>
      </c>
      <c r="AC336">
        <v>-75.374246999999997</v>
      </c>
      <c r="AD336">
        <v>6.1238919999999997</v>
      </c>
      <c r="AE336" t="s">
        <v>86</v>
      </c>
      <c r="AF336" t="s">
        <v>159</v>
      </c>
      <c r="AG336" t="s">
        <v>102</v>
      </c>
      <c r="AH336">
        <f>IFERROR(
    VLOOKUP(FENIX_ANS_TABLA[[#This Row],[ESTADO]],
        {"VENCIDO",1;"ALERTA_0 Días",2;"ALERTA",3;"A TIEMPO",4;"SIN FECHA",5},
    2,FALSE),
0)</f>
        <v>4</v>
      </c>
    </row>
    <row r="337" spans="1:34" x14ac:dyDescent="0.25">
      <c r="A337">
        <v>23644101</v>
      </c>
      <c r="B337" s="23" t="str">
        <f>IFERROR(VLOOKUP(FENIX_ANS_TABLA[[#This Row],[PEDIDO]],RESPONSABLE!A:B,2,0),"Pendiente por asignar responsable")</f>
        <v>Pendiente por asignar responsable</v>
      </c>
      <c r="C337" t="s">
        <v>58</v>
      </c>
      <c r="D337" t="s">
        <v>24</v>
      </c>
      <c r="E337" t="s">
        <v>59</v>
      </c>
      <c r="F337" s="21">
        <v>46048.522662037038</v>
      </c>
      <c r="G337" t="s">
        <v>2277</v>
      </c>
      <c r="H337">
        <v>1023749174</v>
      </c>
      <c r="I337" t="s">
        <v>2278</v>
      </c>
      <c r="J337" s="23" t="s">
        <v>31</v>
      </c>
      <c r="K337" s="23" t="s">
        <v>2279</v>
      </c>
      <c r="L337" t="s">
        <v>2280</v>
      </c>
      <c r="M337" t="s">
        <v>246</v>
      </c>
      <c r="N337" t="s">
        <v>2281</v>
      </c>
      <c r="O337" t="s">
        <v>247</v>
      </c>
      <c r="P337" t="s">
        <v>60</v>
      </c>
      <c r="Q337" t="s">
        <v>135</v>
      </c>
      <c r="R337" t="s">
        <v>252</v>
      </c>
      <c r="S337" t="s">
        <v>260</v>
      </c>
      <c r="T337">
        <v>14</v>
      </c>
      <c r="U337" t="s">
        <v>2282</v>
      </c>
      <c r="V337" t="s">
        <v>10415</v>
      </c>
      <c r="W337" t="s">
        <v>17724</v>
      </c>
      <c r="X337" t="s">
        <v>29</v>
      </c>
      <c r="Y337" t="s">
        <v>30</v>
      </c>
      <c r="Z337" t="s">
        <v>30</v>
      </c>
      <c r="AA337" t="s">
        <v>30</v>
      </c>
      <c r="AB337" t="s">
        <v>30</v>
      </c>
      <c r="AC337">
        <v>-75.955199379999996</v>
      </c>
      <c r="AD337">
        <v>6.30144167</v>
      </c>
      <c r="AE337" t="s">
        <v>86</v>
      </c>
      <c r="AF337" t="s">
        <v>136</v>
      </c>
      <c r="AG337" t="s">
        <v>102</v>
      </c>
      <c r="AH337">
        <f>IFERROR(
    VLOOKUP(FENIX_ANS_TABLA[[#This Row],[ESTADO]],
        {"VENCIDO",1;"ALERTA_0 Días",2;"ALERTA",3;"A TIEMPO",4;"SIN FECHA",5},
    2,FALSE),
0)</f>
        <v>4</v>
      </c>
    </row>
    <row r="338" spans="1:34" x14ac:dyDescent="0.25">
      <c r="A338">
        <v>23644279</v>
      </c>
      <c r="B338" s="23" t="str">
        <f>IFERROR(VLOOKUP(FENIX_ANS_TABLA[[#This Row],[PEDIDO]],RESPONSABLE!A:B,2,0),"Pendiente por asignar responsable")</f>
        <v>Pendiente por asignar responsable</v>
      </c>
      <c r="C338" t="s">
        <v>23</v>
      </c>
      <c r="D338" t="s">
        <v>24</v>
      </c>
      <c r="E338" t="s">
        <v>33</v>
      </c>
      <c r="F338" s="21">
        <v>46084.421736111108</v>
      </c>
      <c r="G338" t="s">
        <v>15571</v>
      </c>
      <c r="H338">
        <v>1037594709</v>
      </c>
      <c r="I338" t="s">
        <v>4974</v>
      </c>
      <c r="J338" s="23" t="s">
        <v>4975</v>
      </c>
      <c r="K338" s="23" t="s">
        <v>4976</v>
      </c>
      <c r="L338" t="s">
        <v>4977</v>
      </c>
      <c r="M338" t="s">
        <v>25</v>
      </c>
      <c r="N338" t="s">
        <v>4978</v>
      </c>
      <c r="O338" t="s">
        <v>26</v>
      </c>
      <c r="P338" t="s">
        <v>40</v>
      </c>
      <c r="Q338" t="s">
        <v>35</v>
      </c>
      <c r="R338" t="s">
        <v>253</v>
      </c>
      <c r="S338" t="s">
        <v>260</v>
      </c>
      <c r="T338">
        <v>7</v>
      </c>
      <c r="U338" t="s">
        <v>15572</v>
      </c>
      <c r="V338" t="s">
        <v>14509</v>
      </c>
      <c r="W338" t="s">
        <v>14560</v>
      </c>
      <c r="X338" t="s">
        <v>29</v>
      </c>
      <c r="Y338" t="s">
        <v>30</v>
      </c>
      <c r="Z338" t="s">
        <v>30</v>
      </c>
      <c r="AA338" t="s">
        <v>30</v>
      </c>
      <c r="AB338" t="s">
        <v>30</v>
      </c>
      <c r="AC338">
        <v>-75.602860590000006</v>
      </c>
      <c r="AD338">
        <v>6.2749952899999997</v>
      </c>
      <c r="AE338" t="s">
        <v>86</v>
      </c>
      <c r="AF338" t="s">
        <v>105</v>
      </c>
      <c r="AG338" t="s">
        <v>102</v>
      </c>
      <c r="AH338">
        <f>IFERROR(
    VLOOKUP(FENIX_ANS_TABLA[[#This Row],[ESTADO]],
        {"VENCIDO",1;"ALERTA_0 Días",2;"ALERTA",3;"A TIEMPO",4;"SIN FECHA",5},
    2,FALSE),
0)</f>
        <v>4</v>
      </c>
    </row>
    <row r="339" spans="1:34" x14ac:dyDescent="0.25">
      <c r="A339">
        <v>23644305</v>
      </c>
      <c r="B339" s="23" t="str">
        <f>IFERROR(VLOOKUP(FENIX_ANS_TABLA[[#This Row],[PEDIDO]],RESPONSABLE!A:B,2,0),"Pendiente por asignar responsable")</f>
        <v>Pendiente por asignar responsable</v>
      </c>
      <c r="C339" t="s">
        <v>23</v>
      </c>
      <c r="D339" t="s">
        <v>24</v>
      </c>
      <c r="E339" t="s">
        <v>33</v>
      </c>
      <c r="F339" s="21">
        <v>46084.423148148147</v>
      </c>
      <c r="G339" t="s">
        <v>15573</v>
      </c>
      <c r="H339">
        <v>1037594709</v>
      </c>
      <c r="I339" t="s">
        <v>4974</v>
      </c>
      <c r="J339" s="23" t="s">
        <v>31</v>
      </c>
      <c r="K339" s="23" t="s">
        <v>4976</v>
      </c>
      <c r="L339" t="s">
        <v>4980</v>
      </c>
      <c r="M339" t="s">
        <v>25</v>
      </c>
      <c r="N339" t="s">
        <v>4981</v>
      </c>
      <c r="O339" t="s">
        <v>26</v>
      </c>
      <c r="P339" t="s">
        <v>40</v>
      </c>
      <c r="Q339" t="s">
        <v>35</v>
      </c>
      <c r="R339" t="s">
        <v>253</v>
      </c>
      <c r="S339" t="s">
        <v>260</v>
      </c>
      <c r="T339">
        <v>7</v>
      </c>
      <c r="U339" t="s">
        <v>15574</v>
      </c>
      <c r="V339" t="s">
        <v>14256</v>
      </c>
      <c r="W339" t="s">
        <v>10564</v>
      </c>
      <c r="X339" t="s">
        <v>29</v>
      </c>
      <c r="Y339" t="s">
        <v>30</v>
      </c>
      <c r="Z339" t="s">
        <v>30</v>
      </c>
      <c r="AA339" t="s">
        <v>30</v>
      </c>
      <c r="AB339" t="s">
        <v>30</v>
      </c>
      <c r="AC339">
        <v>-75.602860590000006</v>
      </c>
      <c r="AD339">
        <v>6.2749952899999997</v>
      </c>
      <c r="AE339" t="s">
        <v>86</v>
      </c>
      <c r="AF339" t="s">
        <v>105</v>
      </c>
      <c r="AG339" t="s">
        <v>102</v>
      </c>
      <c r="AH339">
        <f>IFERROR(
    VLOOKUP(FENIX_ANS_TABLA[[#This Row],[ESTADO]],
        {"VENCIDO",1;"ALERTA_0 Días",2;"ALERTA",3;"A TIEMPO",4;"SIN FECHA",5},
    2,FALSE),
0)</f>
        <v>4</v>
      </c>
    </row>
    <row r="340" spans="1:34" x14ac:dyDescent="0.25">
      <c r="A340">
        <v>23644493</v>
      </c>
      <c r="B340" s="23" t="str">
        <f>IFERROR(VLOOKUP(FENIX_ANS_TABLA[[#This Row],[PEDIDO]],RESPONSABLE!A:B,2,0),"Pendiente por asignar responsable")</f>
        <v>Pendiente por asignar responsable</v>
      </c>
      <c r="C340" t="s">
        <v>23</v>
      </c>
      <c r="D340" t="s">
        <v>24</v>
      </c>
      <c r="E340" t="s">
        <v>23</v>
      </c>
      <c r="F340" s="21">
        <v>46048.671377314808</v>
      </c>
      <c r="G340" t="s">
        <v>15575</v>
      </c>
      <c r="H340">
        <v>43473694</v>
      </c>
      <c r="I340" t="s">
        <v>14231</v>
      </c>
      <c r="J340" s="23" t="s">
        <v>31</v>
      </c>
      <c r="K340" s="23" t="s">
        <v>14232</v>
      </c>
      <c r="L340" t="s">
        <v>14233</v>
      </c>
      <c r="M340" t="s">
        <v>190</v>
      </c>
      <c r="N340" t="s">
        <v>14234</v>
      </c>
      <c r="O340" t="s">
        <v>191</v>
      </c>
      <c r="P340" t="s">
        <v>27</v>
      </c>
      <c r="Q340" t="s">
        <v>158</v>
      </c>
      <c r="R340" t="s">
        <v>252</v>
      </c>
      <c r="S340" t="s">
        <v>260</v>
      </c>
      <c r="T340">
        <v>10</v>
      </c>
      <c r="U340" t="s">
        <v>15576</v>
      </c>
      <c r="V340" t="s">
        <v>14337</v>
      </c>
      <c r="W340" t="s">
        <v>17850</v>
      </c>
      <c r="X340" t="s">
        <v>29</v>
      </c>
      <c r="Y340" t="s">
        <v>30</v>
      </c>
      <c r="Z340" t="s">
        <v>30</v>
      </c>
      <c r="AA340" t="s">
        <v>30</v>
      </c>
      <c r="AB340" t="s">
        <v>30</v>
      </c>
      <c r="AC340">
        <v>-75.338978580000003</v>
      </c>
      <c r="AD340">
        <v>6.06640347</v>
      </c>
      <c r="AE340" t="s">
        <v>86</v>
      </c>
      <c r="AF340" t="s">
        <v>159</v>
      </c>
      <c r="AG340" t="s">
        <v>102</v>
      </c>
      <c r="AH340">
        <f>IFERROR(
    VLOOKUP(FENIX_ANS_TABLA[[#This Row],[ESTADO]],
        {"VENCIDO",1;"ALERTA_0 Días",2;"ALERTA",3;"A TIEMPO",4;"SIN FECHA",5},
    2,FALSE),
0)</f>
        <v>4</v>
      </c>
    </row>
    <row r="341" spans="1:34" x14ac:dyDescent="0.25">
      <c r="A341">
        <v>23644496</v>
      </c>
      <c r="B341" s="23" t="str">
        <f>IFERROR(VLOOKUP(FENIX_ANS_TABLA[[#This Row],[PEDIDO]],RESPONSABLE!A:B,2,0),"Pendiente por asignar responsable")</f>
        <v>Pendiente por asignar responsable</v>
      </c>
      <c r="C341" t="s">
        <v>23</v>
      </c>
      <c r="D341" t="s">
        <v>24</v>
      </c>
      <c r="E341" t="s">
        <v>33</v>
      </c>
      <c r="F341" s="21">
        <v>46081.784675925926</v>
      </c>
      <c r="G341" t="s">
        <v>10452</v>
      </c>
      <c r="H341">
        <v>1048016459</v>
      </c>
      <c r="I341" t="s">
        <v>2915</v>
      </c>
      <c r="J341" s="23" t="s">
        <v>31</v>
      </c>
      <c r="K341" s="23" t="s">
        <v>2916</v>
      </c>
      <c r="L341" t="s">
        <v>10453</v>
      </c>
      <c r="M341" t="s">
        <v>145</v>
      </c>
      <c r="N341" t="s">
        <v>10454</v>
      </c>
      <c r="O341" t="s">
        <v>146</v>
      </c>
      <c r="P341" t="s">
        <v>40</v>
      </c>
      <c r="Q341" t="s">
        <v>135</v>
      </c>
      <c r="R341" t="s">
        <v>253</v>
      </c>
      <c r="S341" t="s">
        <v>259</v>
      </c>
      <c r="T341">
        <v>7</v>
      </c>
      <c r="U341" t="s">
        <v>10455</v>
      </c>
      <c r="V341" t="s">
        <v>17851</v>
      </c>
      <c r="W341" t="s">
        <v>17852</v>
      </c>
      <c r="X341" t="s">
        <v>29</v>
      </c>
      <c r="Y341" t="s">
        <v>30</v>
      </c>
      <c r="Z341" t="s">
        <v>30</v>
      </c>
      <c r="AA341" t="s">
        <v>30</v>
      </c>
      <c r="AB341" t="s">
        <v>30</v>
      </c>
      <c r="AC341">
        <v>-76.132345709999996</v>
      </c>
      <c r="AD341">
        <v>6.2991209599999998</v>
      </c>
      <c r="AE341" t="s">
        <v>86</v>
      </c>
      <c r="AF341" t="s">
        <v>136</v>
      </c>
      <c r="AG341" t="s">
        <v>102</v>
      </c>
      <c r="AH341">
        <f>IFERROR(
    VLOOKUP(FENIX_ANS_TABLA[[#This Row],[ESTADO]],
        {"VENCIDO",1;"ALERTA_0 Días",2;"ALERTA",3;"A TIEMPO",4;"SIN FECHA",5},
    2,FALSE),
0)</f>
        <v>4</v>
      </c>
    </row>
    <row r="342" spans="1:34" x14ac:dyDescent="0.25">
      <c r="A342">
        <v>23644501</v>
      </c>
      <c r="B342" s="23" t="str">
        <f>IFERROR(VLOOKUP(FENIX_ANS_TABLA[[#This Row],[PEDIDO]],RESPONSABLE!A:B,2,0),"Pendiente por asignar responsable")</f>
        <v>Pendiente por asignar responsable</v>
      </c>
      <c r="C342" t="s">
        <v>44</v>
      </c>
      <c r="D342" t="s">
        <v>67</v>
      </c>
      <c r="E342" t="s">
        <v>44</v>
      </c>
      <c r="F342" s="21">
        <v>46048.675787037027</v>
      </c>
      <c r="G342" t="s">
        <v>1598</v>
      </c>
      <c r="H342">
        <v>8015173</v>
      </c>
      <c r="I342" t="s">
        <v>1599</v>
      </c>
      <c r="J342" s="23" t="s">
        <v>31</v>
      </c>
      <c r="K342" s="23" t="s">
        <v>1600</v>
      </c>
      <c r="L342" t="s">
        <v>1601</v>
      </c>
      <c r="M342" t="s">
        <v>234</v>
      </c>
      <c r="N342" t="s">
        <v>1602</v>
      </c>
      <c r="O342" t="s">
        <v>235</v>
      </c>
      <c r="P342" t="s">
        <v>68</v>
      </c>
      <c r="Q342" t="s">
        <v>214</v>
      </c>
      <c r="R342" t="s">
        <v>253</v>
      </c>
      <c r="S342" t="s">
        <v>260</v>
      </c>
      <c r="T342">
        <v>11</v>
      </c>
      <c r="U342" t="s">
        <v>1603</v>
      </c>
      <c r="V342" t="s">
        <v>10589</v>
      </c>
      <c r="W342" t="s">
        <v>9746</v>
      </c>
      <c r="X342" t="s">
        <v>43</v>
      </c>
      <c r="Y342" t="s">
        <v>30</v>
      </c>
      <c r="Z342" t="s">
        <v>30</v>
      </c>
      <c r="AA342" t="s">
        <v>30</v>
      </c>
      <c r="AB342" t="s">
        <v>30</v>
      </c>
      <c r="AC342">
        <v>-74.699879999999993</v>
      </c>
      <c r="AD342">
        <v>7.0216820000000002</v>
      </c>
      <c r="AE342" t="s">
        <v>86</v>
      </c>
      <c r="AF342" t="s">
        <v>215</v>
      </c>
      <c r="AG342" t="s">
        <v>102</v>
      </c>
      <c r="AH342">
        <f>IFERROR(
    VLOOKUP(FENIX_ANS_TABLA[[#This Row],[ESTADO]],
        {"VENCIDO",1;"ALERTA_0 Días",2;"ALERTA",3;"A TIEMPO",4;"SIN FECHA",5},
    2,FALSE),
0)</f>
        <v>3</v>
      </c>
    </row>
    <row r="343" spans="1:34" x14ac:dyDescent="0.25">
      <c r="A343">
        <v>23644623</v>
      </c>
      <c r="B343" s="23" t="str">
        <f>IFERROR(VLOOKUP(FENIX_ANS_TABLA[[#This Row],[PEDIDO]],RESPONSABLE!A:B,2,0),"Pendiente por asignar responsable")</f>
        <v>Pendiente por asignar responsable</v>
      </c>
      <c r="C343" t="s">
        <v>23</v>
      </c>
      <c r="D343" t="s">
        <v>24</v>
      </c>
      <c r="E343" t="s">
        <v>33</v>
      </c>
      <c r="F343" s="21">
        <v>46056.267141203702</v>
      </c>
      <c r="G343" t="s">
        <v>4983</v>
      </c>
      <c r="H343">
        <v>71575185</v>
      </c>
      <c r="I343" t="s">
        <v>4984</v>
      </c>
      <c r="J343" s="23" t="s">
        <v>4985</v>
      </c>
      <c r="K343" s="23" t="s">
        <v>4986</v>
      </c>
      <c r="L343" t="s">
        <v>4987</v>
      </c>
      <c r="M343" t="s">
        <v>224</v>
      </c>
      <c r="N343" t="s">
        <v>4988</v>
      </c>
      <c r="O343" t="s">
        <v>225</v>
      </c>
      <c r="P343" t="s">
        <v>40</v>
      </c>
      <c r="Q343" t="s">
        <v>214</v>
      </c>
      <c r="R343" t="s">
        <v>253</v>
      </c>
      <c r="S343" t="s">
        <v>260</v>
      </c>
      <c r="T343">
        <v>7</v>
      </c>
      <c r="U343" t="s">
        <v>4989</v>
      </c>
      <c r="V343" t="s">
        <v>17853</v>
      </c>
      <c r="W343" t="s">
        <v>17853</v>
      </c>
      <c r="X343" t="s">
        <v>29</v>
      </c>
      <c r="Y343" t="s">
        <v>30</v>
      </c>
      <c r="Z343" t="s">
        <v>30</v>
      </c>
      <c r="AA343" t="s">
        <v>30</v>
      </c>
      <c r="AB343" t="s">
        <v>30</v>
      </c>
      <c r="AC343">
        <v>-75.174273400000004</v>
      </c>
      <c r="AD343">
        <v>6.4719477799999998</v>
      </c>
      <c r="AE343" t="s">
        <v>86</v>
      </c>
      <c r="AF343" t="s">
        <v>215</v>
      </c>
      <c r="AG343" t="s">
        <v>102</v>
      </c>
      <c r="AH343">
        <f>IFERROR(
    VLOOKUP(FENIX_ANS_TABLA[[#This Row],[ESTADO]],
        {"VENCIDO",1;"ALERTA_0 Días",2;"ALERTA",3;"A TIEMPO",4;"SIN FECHA",5},
    2,FALSE),
0)</f>
        <v>4</v>
      </c>
    </row>
    <row r="344" spans="1:34" x14ac:dyDescent="0.25">
      <c r="A344">
        <v>23645074</v>
      </c>
      <c r="B344" s="23" t="str">
        <f>IFERROR(VLOOKUP(FENIX_ANS_TABLA[[#This Row],[PEDIDO]],RESPONSABLE!A:B,2,0),"Pendiente por asignar responsable")</f>
        <v>Pendiente por asignar responsable</v>
      </c>
      <c r="C344" t="s">
        <v>44</v>
      </c>
      <c r="D344" t="s">
        <v>24</v>
      </c>
      <c r="E344" t="s">
        <v>44</v>
      </c>
      <c r="F344" s="21">
        <v>46049.416215277779</v>
      </c>
      <c r="G344" t="s">
        <v>6952</v>
      </c>
      <c r="H344">
        <v>3396977</v>
      </c>
      <c r="I344" t="s">
        <v>6953</v>
      </c>
      <c r="J344" s="23" t="s">
        <v>31</v>
      </c>
      <c r="K344" s="23" t="s">
        <v>6954</v>
      </c>
      <c r="L344" t="s">
        <v>6955</v>
      </c>
      <c r="M344" t="s">
        <v>42</v>
      </c>
      <c r="N344" t="s">
        <v>6956</v>
      </c>
      <c r="O344" t="s">
        <v>57</v>
      </c>
      <c r="P344" t="s">
        <v>34</v>
      </c>
      <c r="Q344" t="s">
        <v>46</v>
      </c>
      <c r="R344" t="s">
        <v>253</v>
      </c>
      <c r="S344" t="s">
        <v>260</v>
      </c>
      <c r="T344">
        <v>5</v>
      </c>
      <c r="U344" t="s">
        <v>6957</v>
      </c>
      <c r="V344" t="s">
        <v>14254</v>
      </c>
      <c r="W344" t="s">
        <v>10523</v>
      </c>
      <c r="X344" t="s">
        <v>43</v>
      </c>
      <c r="Y344" t="s">
        <v>30</v>
      </c>
      <c r="Z344" t="s">
        <v>30</v>
      </c>
      <c r="AA344" t="s">
        <v>30</v>
      </c>
      <c r="AB344" t="s">
        <v>30</v>
      </c>
      <c r="AC344">
        <v>-75.583672000000007</v>
      </c>
      <c r="AD344">
        <v>6.1706240000000001</v>
      </c>
      <c r="AE344" t="s">
        <v>86</v>
      </c>
      <c r="AF344" t="s">
        <v>105</v>
      </c>
      <c r="AG344" t="s">
        <v>102</v>
      </c>
      <c r="AH344">
        <f>IFERROR(
    VLOOKUP(FENIX_ANS_TABLA[[#This Row],[ESTADO]],
        {"VENCIDO",1;"ALERTA_0 Días",2;"ALERTA",3;"A TIEMPO",4;"SIN FECHA",5},
    2,FALSE),
0)</f>
        <v>3</v>
      </c>
    </row>
    <row r="345" spans="1:34" x14ac:dyDescent="0.25">
      <c r="A345">
        <v>23645107</v>
      </c>
      <c r="B345" s="23" t="str">
        <f>IFERROR(VLOOKUP(FENIX_ANS_TABLA[[#This Row],[PEDIDO]],RESPONSABLE!A:B,2,0),"Pendiente por asignar responsable")</f>
        <v>Pendiente por asignar responsable</v>
      </c>
      <c r="C345" t="s">
        <v>54</v>
      </c>
      <c r="D345" t="s">
        <v>24</v>
      </c>
      <c r="E345" t="s">
        <v>54</v>
      </c>
      <c r="F345" s="21">
        <v>46049.427488425928</v>
      </c>
      <c r="G345" t="s">
        <v>16769</v>
      </c>
      <c r="H345">
        <v>8414417</v>
      </c>
      <c r="I345" t="s">
        <v>16770</v>
      </c>
      <c r="J345" s="23" t="s">
        <v>16771</v>
      </c>
      <c r="K345" s="23" t="s">
        <v>16772</v>
      </c>
      <c r="L345" t="s">
        <v>16773</v>
      </c>
      <c r="M345" t="s">
        <v>133</v>
      </c>
      <c r="N345" t="s">
        <v>16774</v>
      </c>
      <c r="O345" t="s">
        <v>134</v>
      </c>
      <c r="P345" t="s">
        <v>55</v>
      </c>
      <c r="Q345" t="s">
        <v>135</v>
      </c>
      <c r="R345" t="s">
        <v>252</v>
      </c>
      <c r="S345" t="s">
        <v>259</v>
      </c>
      <c r="T345">
        <v>4</v>
      </c>
      <c r="U345" t="s">
        <v>16775</v>
      </c>
      <c r="V345" t="s">
        <v>14572</v>
      </c>
      <c r="W345" t="s">
        <v>1062</v>
      </c>
      <c r="X345" t="s">
        <v>29</v>
      </c>
      <c r="Y345" t="s">
        <v>30</v>
      </c>
      <c r="Z345" t="s">
        <v>30</v>
      </c>
      <c r="AA345" t="s">
        <v>30</v>
      </c>
      <c r="AB345" t="s">
        <v>30</v>
      </c>
      <c r="AC345">
        <v>-76.410612850000007</v>
      </c>
      <c r="AD345">
        <v>7.0746588299999997</v>
      </c>
      <c r="AE345" t="s">
        <v>86</v>
      </c>
      <c r="AF345" t="s">
        <v>136</v>
      </c>
      <c r="AG345" t="s">
        <v>102</v>
      </c>
      <c r="AH345">
        <f>IFERROR(
    VLOOKUP(FENIX_ANS_TABLA[[#This Row],[ESTADO]],
        {"VENCIDO",1;"ALERTA_0 Días",2;"ALERTA",3;"A TIEMPO",4;"SIN FECHA",5},
    2,FALSE),
0)</f>
        <v>4</v>
      </c>
    </row>
    <row r="346" spans="1:34" x14ac:dyDescent="0.25">
      <c r="A346">
        <v>23645123</v>
      </c>
      <c r="B346" s="23" t="str">
        <f>IFERROR(VLOOKUP(FENIX_ANS_TABLA[[#This Row],[PEDIDO]],RESPONSABLE!A:B,2,0),"Pendiente por asignar responsable")</f>
        <v>Pendiente por asignar responsable</v>
      </c>
      <c r="C346" t="s">
        <v>23</v>
      </c>
      <c r="D346" t="s">
        <v>65</v>
      </c>
      <c r="E346" t="s">
        <v>23</v>
      </c>
      <c r="F346" s="21">
        <v>46049.4375</v>
      </c>
      <c r="G346" t="s">
        <v>1605</v>
      </c>
      <c r="H346">
        <v>1037660404</v>
      </c>
      <c r="I346" t="s">
        <v>1606</v>
      </c>
      <c r="J346" s="23" t="s">
        <v>31</v>
      </c>
      <c r="K346" s="23" t="s">
        <v>319</v>
      </c>
      <c r="L346" t="s">
        <v>1607</v>
      </c>
      <c r="M346" t="s">
        <v>165</v>
      </c>
      <c r="N346" t="s">
        <v>1608</v>
      </c>
      <c r="O346" t="s">
        <v>166</v>
      </c>
      <c r="P346" t="s">
        <v>87</v>
      </c>
      <c r="Q346" t="s">
        <v>158</v>
      </c>
      <c r="R346" t="s">
        <v>252</v>
      </c>
      <c r="S346" t="s">
        <v>260</v>
      </c>
      <c r="T346">
        <v>10</v>
      </c>
      <c r="U346" t="s">
        <v>1609</v>
      </c>
      <c r="V346" t="s">
        <v>14247</v>
      </c>
      <c r="W346" t="s">
        <v>17854</v>
      </c>
      <c r="X346" t="s">
        <v>43</v>
      </c>
      <c r="Y346" t="s">
        <v>30</v>
      </c>
      <c r="Z346" t="s">
        <v>30</v>
      </c>
      <c r="AA346" t="s">
        <v>30</v>
      </c>
      <c r="AB346" t="s">
        <v>30</v>
      </c>
      <c r="AC346">
        <v>-75.452341000000004</v>
      </c>
      <c r="AD346">
        <v>6.2451379999999999</v>
      </c>
      <c r="AE346" t="s">
        <v>86</v>
      </c>
      <c r="AF346" t="s">
        <v>159</v>
      </c>
      <c r="AG346" t="s">
        <v>103</v>
      </c>
      <c r="AH346">
        <f>IFERROR(
    VLOOKUP(FENIX_ANS_TABLA[[#This Row],[ESTADO]],
        {"VENCIDO",1;"ALERTA_0 Días",2;"ALERTA",3;"A TIEMPO",4;"SIN FECHA",5},
    2,FALSE),
0)</f>
        <v>3</v>
      </c>
    </row>
    <row r="347" spans="1:34" x14ac:dyDescent="0.25">
      <c r="A347">
        <v>23645126</v>
      </c>
      <c r="B347" s="23" t="str">
        <f>IFERROR(VLOOKUP(FENIX_ANS_TABLA[[#This Row],[PEDIDO]],RESPONSABLE!A:B,2,0),"Pendiente por asignar responsable")</f>
        <v>Pendiente por asignar responsable</v>
      </c>
      <c r="C347" t="s">
        <v>23</v>
      </c>
      <c r="D347" t="s">
        <v>24</v>
      </c>
      <c r="E347" t="s">
        <v>23</v>
      </c>
      <c r="F347" s="21">
        <v>46049.438715277778</v>
      </c>
      <c r="G347" t="s">
        <v>2284</v>
      </c>
      <c r="H347">
        <v>8306826</v>
      </c>
      <c r="I347" t="s">
        <v>2285</v>
      </c>
      <c r="J347" s="23" t="s">
        <v>283</v>
      </c>
      <c r="K347" s="23" t="s">
        <v>284</v>
      </c>
      <c r="L347" t="s">
        <v>2286</v>
      </c>
      <c r="M347" t="s">
        <v>167</v>
      </c>
      <c r="N347" t="s">
        <v>2287</v>
      </c>
      <c r="O347" t="s">
        <v>168</v>
      </c>
      <c r="P347" t="s">
        <v>27</v>
      </c>
      <c r="Q347" t="s">
        <v>158</v>
      </c>
      <c r="R347" t="s">
        <v>252</v>
      </c>
      <c r="S347" t="s">
        <v>260</v>
      </c>
      <c r="T347">
        <v>10</v>
      </c>
      <c r="U347" t="s">
        <v>2288</v>
      </c>
      <c r="V347" t="s">
        <v>14524</v>
      </c>
      <c r="W347" t="s">
        <v>17855</v>
      </c>
      <c r="X347" t="s">
        <v>43</v>
      </c>
      <c r="Y347" t="s">
        <v>30</v>
      </c>
      <c r="Z347" t="s">
        <v>30</v>
      </c>
      <c r="AA347" t="s">
        <v>30</v>
      </c>
      <c r="AB347" t="s">
        <v>30</v>
      </c>
      <c r="AC347">
        <v>-75.416765999999996</v>
      </c>
      <c r="AD347">
        <v>6.1149719999999999</v>
      </c>
      <c r="AE347" t="s">
        <v>86</v>
      </c>
      <c r="AF347" t="s">
        <v>159</v>
      </c>
      <c r="AG347" t="s">
        <v>102</v>
      </c>
      <c r="AH347">
        <f>IFERROR(
    VLOOKUP(FENIX_ANS_TABLA[[#This Row],[ESTADO]],
        {"VENCIDO",1;"ALERTA_0 Días",2;"ALERTA",3;"A TIEMPO",4;"SIN FECHA",5},
    2,FALSE),
0)</f>
        <v>3</v>
      </c>
    </row>
    <row r="348" spans="1:34" x14ac:dyDescent="0.25">
      <c r="A348">
        <v>23645132</v>
      </c>
      <c r="B348" s="23" t="str">
        <f>IFERROR(VLOOKUP(FENIX_ANS_TABLA[[#This Row],[PEDIDO]],RESPONSABLE!A:B,2,0),"Pendiente por asignar responsable")</f>
        <v>Pendiente por asignar responsable</v>
      </c>
      <c r="C348" t="s">
        <v>44</v>
      </c>
      <c r="D348" t="s">
        <v>24</v>
      </c>
      <c r="E348" t="s">
        <v>44</v>
      </c>
      <c r="F348" s="21">
        <v>46049.442280092589</v>
      </c>
      <c r="G348" t="s">
        <v>10458</v>
      </c>
      <c r="H348">
        <v>1035391053</v>
      </c>
      <c r="I348" t="s">
        <v>10459</v>
      </c>
      <c r="J348" s="23" t="s">
        <v>31</v>
      </c>
      <c r="K348" s="23" t="s">
        <v>10460</v>
      </c>
      <c r="L348" t="s">
        <v>10461</v>
      </c>
      <c r="M348" t="s">
        <v>220</v>
      </c>
      <c r="N348" t="s">
        <v>10462</v>
      </c>
      <c r="O348" t="s">
        <v>221</v>
      </c>
      <c r="P348" t="s">
        <v>34</v>
      </c>
      <c r="Q348" t="s">
        <v>214</v>
      </c>
      <c r="R348" t="s">
        <v>252</v>
      </c>
      <c r="S348" t="s">
        <v>260</v>
      </c>
      <c r="T348">
        <v>8</v>
      </c>
      <c r="U348" t="s">
        <v>10463</v>
      </c>
      <c r="V348" t="s">
        <v>6717</v>
      </c>
      <c r="W348" t="s">
        <v>6717</v>
      </c>
      <c r="X348" t="s">
        <v>29</v>
      </c>
      <c r="Y348" t="s">
        <v>30</v>
      </c>
      <c r="Z348" t="s">
        <v>30</v>
      </c>
      <c r="AA348" t="s">
        <v>30</v>
      </c>
      <c r="AB348" t="s">
        <v>30</v>
      </c>
      <c r="AC348">
        <v>-75.149647669999993</v>
      </c>
      <c r="AD348">
        <v>6.6211256699999996</v>
      </c>
      <c r="AE348" t="s">
        <v>86</v>
      </c>
      <c r="AF348" t="s">
        <v>215</v>
      </c>
      <c r="AG348" t="s">
        <v>102</v>
      </c>
      <c r="AH348">
        <f>IFERROR(
    VLOOKUP(FENIX_ANS_TABLA[[#This Row],[ESTADO]],
        {"VENCIDO",1;"ALERTA_0 Días",2;"ALERTA",3;"A TIEMPO",4;"SIN FECHA",5},
    2,FALSE),
0)</f>
        <v>4</v>
      </c>
    </row>
    <row r="349" spans="1:34" x14ac:dyDescent="0.25">
      <c r="A349">
        <v>23645267</v>
      </c>
      <c r="B349" s="23" t="str">
        <f>IFERROR(VLOOKUP(FENIX_ANS_TABLA[[#This Row],[PEDIDO]],RESPONSABLE!A:B,2,0),"Pendiente por asignar responsable")</f>
        <v>Pendiente por asignar responsable</v>
      </c>
      <c r="C349" t="s">
        <v>36</v>
      </c>
      <c r="D349" t="s">
        <v>24</v>
      </c>
      <c r="E349" t="s">
        <v>36</v>
      </c>
      <c r="F349" s="21">
        <v>46049.495532407411</v>
      </c>
      <c r="G349" t="s">
        <v>4215</v>
      </c>
      <c r="H349">
        <v>900195166</v>
      </c>
      <c r="I349" t="s">
        <v>4166</v>
      </c>
      <c r="J349" s="23" t="s">
        <v>4167</v>
      </c>
      <c r="K349" s="23" t="s">
        <v>4168</v>
      </c>
      <c r="L349" t="s">
        <v>4216</v>
      </c>
      <c r="M349" t="s">
        <v>200</v>
      </c>
      <c r="N349" t="s">
        <v>4217</v>
      </c>
      <c r="O349" t="s">
        <v>201</v>
      </c>
      <c r="P349" t="s">
        <v>37</v>
      </c>
      <c r="Q349" t="s">
        <v>158</v>
      </c>
      <c r="R349" t="s">
        <v>252</v>
      </c>
      <c r="S349" t="s">
        <v>260</v>
      </c>
      <c r="T349">
        <v>10</v>
      </c>
      <c r="U349" t="s">
        <v>4218</v>
      </c>
      <c r="V349" t="s">
        <v>17769</v>
      </c>
      <c r="W349" t="s">
        <v>6639</v>
      </c>
      <c r="X349" t="s">
        <v>29</v>
      </c>
      <c r="Y349" t="s">
        <v>30</v>
      </c>
      <c r="Z349" t="s">
        <v>30</v>
      </c>
      <c r="AA349" t="s">
        <v>30</v>
      </c>
      <c r="AB349" t="s">
        <v>30</v>
      </c>
      <c r="AC349">
        <v>-75.46003863</v>
      </c>
      <c r="AD349">
        <v>6.0185346700000002</v>
      </c>
      <c r="AE349" t="s">
        <v>86</v>
      </c>
      <c r="AF349" t="s">
        <v>159</v>
      </c>
      <c r="AG349" t="s">
        <v>102</v>
      </c>
      <c r="AH349">
        <f>IFERROR(
    VLOOKUP(FENIX_ANS_TABLA[[#This Row],[ESTADO]],
        {"VENCIDO",1;"ALERTA_0 Días",2;"ALERTA",3;"A TIEMPO",4;"SIN FECHA",5},
    2,FALSE),
0)</f>
        <v>4</v>
      </c>
    </row>
    <row r="350" spans="1:34" x14ac:dyDescent="0.25">
      <c r="A350">
        <v>23645285</v>
      </c>
      <c r="B350" s="23" t="str">
        <f>IFERROR(VLOOKUP(FENIX_ANS_TABLA[[#This Row],[PEDIDO]],RESPONSABLE!A:B,2,0),"Pendiente por asignar responsable")</f>
        <v>Pendiente por asignar responsable</v>
      </c>
      <c r="C350" t="s">
        <v>36</v>
      </c>
      <c r="D350" t="s">
        <v>24</v>
      </c>
      <c r="E350" t="s">
        <v>36</v>
      </c>
      <c r="F350" s="21">
        <v>46049.501250000001</v>
      </c>
      <c r="G350" t="s">
        <v>4215</v>
      </c>
      <c r="H350">
        <v>900195166</v>
      </c>
      <c r="I350" t="s">
        <v>4166</v>
      </c>
      <c r="J350" s="23" t="s">
        <v>4167</v>
      </c>
      <c r="K350" s="23" t="s">
        <v>4168</v>
      </c>
      <c r="L350" t="s">
        <v>4220</v>
      </c>
      <c r="M350" t="s">
        <v>200</v>
      </c>
      <c r="N350" t="s">
        <v>4221</v>
      </c>
      <c r="O350" t="s">
        <v>201</v>
      </c>
      <c r="P350" t="s">
        <v>37</v>
      </c>
      <c r="Q350" t="s">
        <v>158</v>
      </c>
      <c r="R350" t="s">
        <v>252</v>
      </c>
      <c r="S350" t="s">
        <v>260</v>
      </c>
      <c r="T350">
        <v>10</v>
      </c>
      <c r="U350" t="s">
        <v>4218</v>
      </c>
      <c r="V350" t="s">
        <v>17769</v>
      </c>
      <c r="W350" t="s">
        <v>6639</v>
      </c>
      <c r="X350" t="s">
        <v>29</v>
      </c>
      <c r="Y350" t="s">
        <v>30</v>
      </c>
      <c r="Z350" t="s">
        <v>30</v>
      </c>
      <c r="AA350" t="s">
        <v>30</v>
      </c>
      <c r="AB350" t="s">
        <v>30</v>
      </c>
      <c r="AC350">
        <v>-75.46003863</v>
      </c>
      <c r="AD350">
        <v>6.0185346700000002</v>
      </c>
      <c r="AE350" t="s">
        <v>86</v>
      </c>
      <c r="AF350" t="s">
        <v>159</v>
      </c>
      <c r="AG350" t="s">
        <v>102</v>
      </c>
      <c r="AH350">
        <f>IFERROR(
    VLOOKUP(FENIX_ANS_TABLA[[#This Row],[ESTADO]],
        {"VENCIDO",1;"ALERTA_0 Días",2;"ALERTA",3;"A TIEMPO",4;"SIN FECHA",5},
    2,FALSE),
0)</f>
        <v>4</v>
      </c>
    </row>
    <row r="351" spans="1:34" x14ac:dyDescent="0.25">
      <c r="A351">
        <v>23645295</v>
      </c>
      <c r="B351" s="23" t="str">
        <f>IFERROR(VLOOKUP(FENIX_ANS_TABLA[[#This Row],[PEDIDO]],RESPONSABLE!A:B,2,0),"Pendiente por asignar responsable")</f>
        <v>Pendiente por asignar responsable</v>
      </c>
      <c r="C351" t="s">
        <v>36</v>
      </c>
      <c r="D351" t="s">
        <v>24</v>
      </c>
      <c r="E351" t="s">
        <v>36</v>
      </c>
      <c r="F351" s="21">
        <v>46049.50545138889</v>
      </c>
      <c r="G351" t="s">
        <v>4215</v>
      </c>
      <c r="H351">
        <v>900195166</v>
      </c>
      <c r="I351" t="s">
        <v>4166</v>
      </c>
      <c r="J351" s="23" t="s">
        <v>4167</v>
      </c>
      <c r="K351" s="23" t="s">
        <v>4168</v>
      </c>
      <c r="L351" t="s">
        <v>4223</v>
      </c>
      <c r="M351" t="s">
        <v>200</v>
      </c>
      <c r="N351" t="s">
        <v>4224</v>
      </c>
      <c r="O351" t="s">
        <v>201</v>
      </c>
      <c r="P351" t="s">
        <v>37</v>
      </c>
      <c r="Q351" t="s">
        <v>158</v>
      </c>
      <c r="R351" t="s">
        <v>252</v>
      </c>
      <c r="S351" t="s">
        <v>260</v>
      </c>
      <c r="T351">
        <v>10</v>
      </c>
      <c r="U351" t="s">
        <v>4218</v>
      </c>
      <c r="V351" t="s">
        <v>17769</v>
      </c>
      <c r="W351" t="s">
        <v>6639</v>
      </c>
      <c r="X351" t="s">
        <v>29</v>
      </c>
      <c r="Y351" t="s">
        <v>30</v>
      </c>
      <c r="Z351" t="s">
        <v>30</v>
      </c>
      <c r="AA351" t="s">
        <v>30</v>
      </c>
      <c r="AB351" t="s">
        <v>30</v>
      </c>
      <c r="AC351">
        <v>-75.46003863</v>
      </c>
      <c r="AD351">
        <v>6.0185346700000002</v>
      </c>
      <c r="AE351" t="s">
        <v>86</v>
      </c>
      <c r="AF351" t="s">
        <v>159</v>
      </c>
      <c r="AG351" t="s">
        <v>102</v>
      </c>
      <c r="AH351">
        <f>IFERROR(
    VLOOKUP(FENIX_ANS_TABLA[[#This Row],[ESTADO]],
        {"VENCIDO",1;"ALERTA_0 Días",2;"ALERTA",3;"A TIEMPO",4;"SIN FECHA",5},
    2,FALSE),
0)</f>
        <v>4</v>
      </c>
    </row>
    <row r="352" spans="1:34" x14ac:dyDescent="0.25">
      <c r="A352">
        <v>23645329</v>
      </c>
      <c r="B352" s="23" t="str">
        <f>IFERROR(VLOOKUP(FENIX_ANS_TABLA[[#This Row],[PEDIDO]],RESPONSABLE!A:B,2,0),"Pendiente por asignar responsable")</f>
        <v>Pendiente por asignar responsable</v>
      </c>
      <c r="C352" t="s">
        <v>23</v>
      </c>
      <c r="D352" t="s">
        <v>24</v>
      </c>
      <c r="E352" t="s">
        <v>23</v>
      </c>
      <c r="F352" s="21">
        <v>46049.531770833331</v>
      </c>
      <c r="G352" t="s">
        <v>6663</v>
      </c>
      <c r="H352">
        <v>1017172454</v>
      </c>
      <c r="I352" t="s">
        <v>6664</v>
      </c>
      <c r="J352" s="23" t="s">
        <v>31</v>
      </c>
      <c r="K352" s="23" t="s">
        <v>6665</v>
      </c>
      <c r="L352" t="s">
        <v>6666</v>
      </c>
      <c r="M352" t="s">
        <v>38</v>
      </c>
      <c r="N352" t="s">
        <v>6667</v>
      </c>
      <c r="O352" t="s">
        <v>39</v>
      </c>
      <c r="P352" t="s">
        <v>27</v>
      </c>
      <c r="Q352" t="s">
        <v>32</v>
      </c>
      <c r="R352" t="s">
        <v>253</v>
      </c>
      <c r="S352" t="s">
        <v>260</v>
      </c>
      <c r="T352">
        <v>7</v>
      </c>
      <c r="U352" t="s">
        <v>6668</v>
      </c>
      <c r="V352" t="s">
        <v>14077</v>
      </c>
      <c r="W352" t="s">
        <v>14076</v>
      </c>
      <c r="X352" t="s">
        <v>43</v>
      </c>
      <c r="Y352" t="s">
        <v>6669</v>
      </c>
      <c r="Z352" t="s">
        <v>94</v>
      </c>
      <c r="AA352" t="s">
        <v>1809</v>
      </c>
      <c r="AB352" t="s">
        <v>6670</v>
      </c>
      <c r="AC352">
        <v>-75.614868860000001</v>
      </c>
      <c r="AD352">
        <v>6.1757634899999996</v>
      </c>
      <c r="AE352" t="s">
        <v>86</v>
      </c>
      <c r="AF352" t="s">
        <v>105</v>
      </c>
      <c r="AG352" t="s">
        <v>102</v>
      </c>
      <c r="AH352">
        <f>IFERROR(
    VLOOKUP(FENIX_ANS_TABLA[[#This Row],[ESTADO]],
        {"VENCIDO",1;"ALERTA_0 Días",2;"ALERTA",3;"A TIEMPO",4;"SIN FECHA",5},
    2,FALSE),
0)</f>
        <v>3</v>
      </c>
    </row>
    <row r="353" spans="1:34" x14ac:dyDescent="0.25">
      <c r="A353">
        <v>23645359</v>
      </c>
      <c r="B353" s="23" t="str">
        <f>IFERROR(VLOOKUP(FENIX_ANS_TABLA[[#This Row],[PEDIDO]],RESPONSABLE!A:B,2,0),"Pendiente por asignar responsable")</f>
        <v>Pendiente por asignar responsable</v>
      </c>
      <c r="C353" t="s">
        <v>23</v>
      </c>
      <c r="D353" t="s">
        <v>24</v>
      </c>
      <c r="E353" t="s">
        <v>23</v>
      </c>
      <c r="F353" s="21">
        <v>46049.55940972222</v>
      </c>
      <c r="G353" t="s">
        <v>15578</v>
      </c>
      <c r="H353">
        <v>43156002</v>
      </c>
      <c r="I353" t="s">
        <v>15579</v>
      </c>
      <c r="J353" s="23" t="s">
        <v>31</v>
      </c>
      <c r="K353" s="23" t="s">
        <v>15580</v>
      </c>
      <c r="L353" t="s">
        <v>15581</v>
      </c>
      <c r="M353" t="s">
        <v>169</v>
      </c>
      <c r="N353" t="s">
        <v>15582</v>
      </c>
      <c r="O353" t="s">
        <v>170</v>
      </c>
      <c r="P353" t="s">
        <v>27</v>
      </c>
      <c r="Q353" t="s">
        <v>158</v>
      </c>
      <c r="R353" t="s">
        <v>252</v>
      </c>
      <c r="S353" t="s">
        <v>260</v>
      </c>
      <c r="T353">
        <v>10</v>
      </c>
      <c r="U353" t="s">
        <v>15583</v>
      </c>
      <c r="V353" t="s">
        <v>17856</v>
      </c>
      <c r="W353" t="s">
        <v>41</v>
      </c>
      <c r="X353" t="s">
        <v>41</v>
      </c>
      <c r="Y353" t="s">
        <v>30</v>
      </c>
      <c r="Z353" t="s">
        <v>30</v>
      </c>
      <c r="AA353" t="s">
        <v>30</v>
      </c>
      <c r="AB353" t="s">
        <v>30</v>
      </c>
      <c r="AC353">
        <v>-75.327055000000001</v>
      </c>
      <c r="AD353">
        <v>6.1374950000000004</v>
      </c>
      <c r="AE353" t="s">
        <v>86</v>
      </c>
      <c r="AF353" t="s">
        <v>159</v>
      </c>
      <c r="AG353" t="s">
        <v>102</v>
      </c>
      <c r="AH353">
        <f>IFERROR(
    VLOOKUP(FENIX_ANS_TABLA[[#This Row],[ESTADO]],
        {"VENCIDO",1;"ALERTA_0 Días",2;"ALERTA",3;"A TIEMPO",4;"SIN FECHA",5},
    2,FALSE),
0)</f>
        <v>1</v>
      </c>
    </row>
    <row r="354" spans="1:34" x14ac:dyDescent="0.25">
      <c r="A354">
        <v>23645392</v>
      </c>
      <c r="B354" s="23" t="str">
        <f>IFERROR(VLOOKUP(FENIX_ANS_TABLA[[#This Row],[PEDIDO]],RESPONSABLE!A:B,2,0),"Pendiente por asignar responsable")</f>
        <v>Pendiente por asignar responsable</v>
      </c>
      <c r="C354" t="s">
        <v>23</v>
      </c>
      <c r="D354" t="s">
        <v>24</v>
      </c>
      <c r="E354" t="s">
        <v>23</v>
      </c>
      <c r="F354" s="21">
        <v>46049.573993055557</v>
      </c>
      <c r="G354" t="s">
        <v>15585</v>
      </c>
      <c r="H354">
        <v>1017151781</v>
      </c>
      <c r="I354" t="s">
        <v>15586</v>
      </c>
      <c r="J354" s="23" t="s">
        <v>15587</v>
      </c>
      <c r="K354" s="23" t="s">
        <v>15588</v>
      </c>
      <c r="L354" t="s">
        <v>15589</v>
      </c>
      <c r="M354" t="s">
        <v>25</v>
      </c>
      <c r="N354" t="s">
        <v>15590</v>
      </c>
      <c r="O354" t="s">
        <v>26</v>
      </c>
      <c r="P354" t="s">
        <v>27</v>
      </c>
      <c r="Q354" t="s">
        <v>32</v>
      </c>
      <c r="R354" t="s">
        <v>253</v>
      </c>
      <c r="S354" t="s">
        <v>260</v>
      </c>
      <c r="T354">
        <v>7</v>
      </c>
      <c r="U354" t="s">
        <v>15591</v>
      </c>
      <c r="V354" t="s">
        <v>17857</v>
      </c>
      <c r="W354" t="s">
        <v>17858</v>
      </c>
      <c r="X354" t="s">
        <v>29</v>
      </c>
      <c r="Y354" t="s">
        <v>30</v>
      </c>
      <c r="Z354" t="s">
        <v>30</v>
      </c>
      <c r="AA354" t="s">
        <v>30</v>
      </c>
      <c r="AB354" t="s">
        <v>30</v>
      </c>
      <c r="AC354">
        <v>-75.610958389999993</v>
      </c>
      <c r="AD354">
        <v>6.2047060199999997</v>
      </c>
      <c r="AE354" t="s">
        <v>86</v>
      </c>
      <c r="AF354" t="s">
        <v>105</v>
      </c>
      <c r="AG354" t="s">
        <v>102</v>
      </c>
      <c r="AH354">
        <f>IFERROR(
    VLOOKUP(FENIX_ANS_TABLA[[#This Row],[ESTADO]],
        {"VENCIDO",1;"ALERTA_0 Días",2;"ALERTA",3;"A TIEMPO",4;"SIN FECHA",5},
    2,FALSE),
0)</f>
        <v>4</v>
      </c>
    </row>
    <row r="355" spans="1:34" x14ac:dyDescent="0.25">
      <c r="A355">
        <v>23645600</v>
      </c>
      <c r="B355" s="23" t="str">
        <f>IFERROR(VLOOKUP(FENIX_ANS_TABLA[[#This Row],[PEDIDO]],RESPONSABLE!A:B,2,0),"Pendiente por asignar responsable")</f>
        <v>Pendiente por asignar responsable</v>
      </c>
      <c r="C355" t="s">
        <v>36</v>
      </c>
      <c r="D355" t="s">
        <v>24</v>
      </c>
      <c r="E355" t="s">
        <v>36</v>
      </c>
      <c r="F355" s="21">
        <v>46049.645509259259</v>
      </c>
      <c r="G355" t="s">
        <v>8021</v>
      </c>
      <c r="H355">
        <v>43925927</v>
      </c>
      <c r="I355" t="s">
        <v>8022</v>
      </c>
      <c r="J355" s="23" t="s">
        <v>31</v>
      </c>
      <c r="K355" s="23" t="s">
        <v>8023</v>
      </c>
      <c r="L355" t="s">
        <v>8024</v>
      </c>
      <c r="M355" t="s">
        <v>180</v>
      </c>
      <c r="N355" t="s">
        <v>8025</v>
      </c>
      <c r="O355" t="s">
        <v>181</v>
      </c>
      <c r="P355" t="s">
        <v>37</v>
      </c>
      <c r="Q355" t="s">
        <v>158</v>
      </c>
      <c r="R355" t="s">
        <v>253</v>
      </c>
      <c r="S355" t="s">
        <v>260</v>
      </c>
      <c r="T355">
        <v>7</v>
      </c>
      <c r="U355" t="s">
        <v>8026</v>
      </c>
      <c r="V355" t="s">
        <v>17859</v>
      </c>
      <c r="W355" t="s">
        <v>17860</v>
      </c>
      <c r="X355" t="s">
        <v>29</v>
      </c>
      <c r="Y355" t="s">
        <v>30</v>
      </c>
      <c r="Z355" t="s">
        <v>30</v>
      </c>
      <c r="AA355" t="s">
        <v>30</v>
      </c>
      <c r="AB355" t="s">
        <v>30</v>
      </c>
      <c r="AC355">
        <v>-75.426303000000004</v>
      </c>
      <c r="AD355">
        <v>6.0204380000000004</v>
      </c>
      <c r="AE355" t="s">
        <v>86</v>
      </c>
      <c r="AF355" t="s">
        <v>159</v>
      </c>
      <c r="AG355" t="s">
        <v>102</v>
      </c>
      <c r="AH355">
        <f>IFERROR(
    VLOOKUP(FENIX_ANS_TABLA[[#This Row],[ESTADO]],
        {"VENCIDO",1;"ALERTA_0 Días",2;"ALERTA",3;"A TIEMPO",4;"SIN FECHA",5},
    2,FALSE),
0)</f>
        <v>4</v>
      </c>
    </row>
    <row r="356" spans="1:34" x14ac:dyDescent="0.25">
      <c r="A356">
        <v>23646033</v>
      </c>
      <c r="B356" s="23" t="str">
        <f>IFERROR(VLOOKUP(FENIX_ANS_TABLA[[#This Row],[PEDIDO]],RESPONSABLE!A:B,2,0),"Pendiente por asignar responsable")</f>
        <v>Pendiente por asignar responsable</v>
      </c>
      <c r="C356" t="s">
        <v>54</v>
      </c>
      <c r="D356" t="s">
        <v>24</v>
      </c>
      <c r="E356" t="s">
        <v>54</v>
      </c>
      <c r="F356" s="21">
        <v>46050.366342592592</v>
      </c>
      <c r="G356" t="s">
        <v>8876</v>
      </c>
      <c r="H356">
        <v>43867982</v>
      </c>
      <c r="I356" t="s">
        <v>8877</v>
      </c>
      <c r="J356" s="23" t="s">
        <v>31</v>
      </c>
      <c r="K356" s="23" t="s">
        <v>8878</v>
      </c>
      <c r="L356" t="s">
        <v>8879</v>
      </c>
      <c r="M356" t="s">
        <v>156</v>
      </c>
      <c r="N356" t="s">
        <v>8880</v>
      </c>
      <c r="O356" t="s">
        <v>157</v>
      </c>
      <c r="P356" t="s">
        <v>55</v>
      </c>
      <c r="Q356" t="s">
        <v>189</v>
      </c>
      <c r="R356" t="s">
        <v>252</v>
      </c>
      <c r="S356" t="s">
        <v>260</v>
      </c>
      <c r="T356">
        <v>4</v>
      </c>
      <c r="U356" t="s">
        <v>8881</v>
      </c>
      <c r="V356" t="s">
        <v>17861</v>
      </c>
      <c r="W356" t="s">
        <v>17862</v>
      </c>
      <c r="X356" t="s">
        <v>43</v>
      </c>
      <c r="Y356" t="s">
        <v>30</v>
      </c>
      <c r="Z356" t="s">
        <v>30</v>
      </c>
      <c r="AA356" t="s">
        <v>30</v>
      </c>
      <c r="AB356" t="s">
        <v>30</v>
      </c>
      <c r="AC356">
        <v>-75.334817999999999</v>
      </c>
      <c r="AD356">
        <v>6.3197580000000002</v>
      </c>
      <c r="AE356" t="s">
        <v>86</v>
      </c>
      <c r="AF356" t="s">
        <v>159</v>
      </c>
      <c r="AG356" t="s">
        <v>102</v>
      </c>
      <c r="AH356">
        <f>IFERROR(
    VLOOKUP(FENIX_ANS_TABLA[[#This Row],[ESTADO]],
        {"VENCIDO",1;"ALERTA_0 Días",2;"ALERTA",3;"A TIEMPO",4;"SIN FECHA",5},
    2,FALSE),
0)</f>
        <v>3</v>
      </c>
    </row>
    <row r="357" spans="1:34" x14ac:dyDescent="0.25">
      <c r="A357">
        <v>23646320</v>
      </c>
      <c r="B357" s="23" t="str">
        <f>IFERROR(VLOOKUP(FENIX_ANS_TABLA[[#This Row],[PEDIDO]],RESPONSABLE!A:B,2,0),"Pendiente por asignar responsable")</f>
        <v>Pendiente por asignar responsable</v>
      </c>
      <c r="C357" t="s">
        <v>23</v>
      </c>
      <c r="D357" t="s">
        <v>24</v>
      </c>
      <c r="E357" t="s">
        <v>33</v>
      </c>
      <c r="F357" s="21">
        <v>46062.592476851853</v>
      </c>
      <c r="G357" t="s">
        <v>13428</v>
      </c>
      <c r="H357">
        <v>71793921</v>
      </c>
      <c r="I357" t="s">
        <v>13429</v>
      </c>
      <c r="J357" s="23" t="s">
        <v>31</v>
      </c>
      <c r="K357" s="23" t="s">
        <v>13430</v>
      </c>
      <c r="L357" t="s">
        <v>13431</v>
      </c>
      <c r="M357" t="s">
        <v>42</v>
      </c>
      <c r="N357" t="s">
        <v>13432</v>
      </c>
      <c r="O357" t="s">
        <v>57</v>
      </c>
      <c r="P357" t="s">
        <v>40</v>
      </c>
      <c r="Q357" t="s">
        <v>35</v>
      </c>
      <c r="R357" t="s">
        <v>252</v>
      </c>
      <c r="S357" t="s">
        <v>260</v>
      </c>
      <c r="T357">
        <v>12</v>
      </c>
      <c r="U357" t="s">
        <v>13433</v>
      </c>
      <c r="V357" t="s">
        <v>10309</v>
      </c>
      <c r="W357" t="s">
        <v>17863</v>
      </c>
      <c r="X357" t="s">
        <v>29</v>
      </c>
      <c r="Y357" t="s">
        <v>13434</v>
      </c>
      <c r="Z357" t="s">
        <v>94</v>
      </c>
      <c r="AA357" t="s">
        <v>95</v>
      </c>
      <c r="AB357" t="s">
        <v>13435</v>
      </c>
      <c r="AC357">
        <v>-75.495901610000004</v>
      </c>
      <c r="AD357">
        <v>6.1809977399999996</v>
      </c>
      <c r="AE357" t="s">
        <v>86</v>
      </c>
      <c r="AF357" t="s">
        <v>105</v>
      </c>
      <c r="AG357" t="s">
        <v>102</v>
      </c>
      <c r="AH357">
        <f>IFERROR(
    VLOOKUP(FENIX_ANS_TABLA[[#This Row],[ESTADO]],
        {"VENCIDO",1;"ALERTA_0 Días",2;"ALERTA",3;"A TIEMPO",4;"SIN FECHA",5},
    2,FALSE),
0)</f>
        <v>4</v>
      </c>
    </row>
    <row r="358" spans="1:34" x14ac:dyDescent="0.25">
      <c r="A358">
        <v>23646635</v>
      </c>
      <c r="B358" s="23" t="str">
        <f>IFERROR(VLOOKUP(FENIX_ANS_TABLA[[#This Row],[PEDIDO]],RESPONSABLE!A:B,2,0),"Pendiente por asignar responsable")</f>
        <v>Pendiente por asignar responsable</v>
      </c>
      <c r="C358" t="s">
        <v>23</v>
      </c>
      <c r="D358" t="s">
        <v>24</v>
      </c>
      <c r="E358" t="s">
        <v>23</v>
      </c>
      <c r="F358" s="21">
        <v>46050.677581018521</v>
      </c>
      <c r="G358" t="s">
        <v>6958</v>
      </c>
      <c r="H358">
        <v>1037324995</v>
      </c>
      <c r="I358" t="s">
        <v>5332</v>
      </c>
      <c r="J358" s="23" t="s">
        <v>31</v>
      </c>
      <c r="K358" s="23" t="s">
        <v>3791</v>
      </c>
      <c r="L358" t="s">
        <v>5333</v>
      </c>
      <c r="M358" t="s">
        <v>131</v>
      </c>
      <c r="N358" t="s">
        <v>5334</v>
      </c>
      <c r="O358" t="s">
        <v>132</v>
      </c>
      <c r="P358" t="s">
        <v>27</v>
      </c>
      <c r="Q358" t="s">
        <v>108</v>
      </c>
      <c r="R358" t="s">
        <v>252</v>
      </c>
      <c r="S358" t="s">
        <v>260</v>
      </c>
      <c r="T358">
        <v>10</v>
      </c>
      <c r="U358" t="s">
        <v>6959</v>
      </c>
      <c r="V358" t="s">
        <v>17864</v>
      </c>
      <c r="W358" t="s">
        <v>17865</v>
      </c>
      <c r="X358" t="s">
        <v>29</v>
      </c>
      <c r="Y358" t="s">
        <v>30</v>
      </c>
      <c r="Z358" t="s">
        <v>30</v>
      </c>
      <c r="AA358" t="s">
        <v>30</v>
      </c>
      <c r="AB358" t="s">
        <v>30</v>
      </c>
      <c r="AC358">
        <v>-75.810833000000002</v>
      </c>
      <c r="AD358">
        <v>5.5820340000000002</v>
      </c>
      <c r="AE358" t="s">
        <v>86</v>
      </c>
      <c r="AF358" t="s">
        <v>109</v>
      </c>
      <c r="AG358" t="s">
        <v>102</v>
      </c>
      <c r="AH358">
        <f>IFERROR(
    VLOOKUP(FENIX_ANS_TABLA[[#This Row],[ESTADO]],
        {"VENCIDO",1;"ALERTA_0 Días",2;"ALERTA",3;"A TIEMPO",4;"SIN FECHA",5},
    2,FALSE),
0)</f>
        <v>4</v>
      </c>
    </row>
    <row r="359" spans="1:34" x14ac:dyDescent="0.25">
      <c r="A359">
        <v>23647253</v>
      </c>
      <c r="B359" s="23" t="str">
        <f>IFERROR(VLOOKUP(FENIX_ANS_TABLA[[#This Row],[PEDIDO]],RESPONSABLE!A:B,2,0),"Pendiente por asignar responsable")</f>
        <v>Pendiente por asignar responsable</v>
      </c>
      <c r="C359" t="s">
        <v>23</v>
      </c>
      <c r="D359" t="s">
        <v>24</v>
      </c>
      <c r="E359" t="s">
        <v>33</v>
      </c>
      <c r="F359" s="21">
        <v>46055.295104166667</v>
      </c>
      <c r="G359" t="s">
        <v>9530</v>
      </c>
      <c r="H359">
        <v>1045327299</v>
      </c>
      <c r="I359" t="s">
        <v>9531</v>
      </c>
      <c r="J359" s="23" t="s">
        <v>31</v>
      </c>
      <c r="K359" s="23" t="s">
        <v>9532</v>
      </c>
      <c r="L359" t="s">
        <v>9533</v>
      </c>
      <c r="M359" t="s">
        <v>226</v>
      </c>
      <c r="N359" t="s">
        <v>9534</v>
      </c>
      <c r="O359" t="s">
        <v>227</v>
      </c>
      <c r="P359" t="s">
        <v>40</v>
      </c>
      <c r="Q359" t="s">
        <v>833</v>
      </c>
      <c r="R359" t="s">
        <v>252</v>
      </c>
      <c r="S359" t="s">
        <v>260</v>
      </c>
      <c r="T359">
        <v>12</v>
      </c>
      <c r="U359" t="s">
        <v>9535</v>
      </c>
      <c r="V359" t="s">
        <v>14610</v>
      </c>
      <c r="W359" t="s">
        <v>15616</v>
      </c>
      <c r="X359" t="s">
        <v>29</v>
      </c>
      <c r="Y359" t="s">
        <v>30</v>
      </c>
      <c r="Z359" t="s">
        <v>30</v>
      </c>
      <c r="AA359" t="s">
        <v>30</v>
      </c>
      <c r="AB359" t="s">
        <v>30</v>
      </c>
      <c r="AC359">
        <v>-74.822394930000002</v>
      </c>
      <c r="AD359">
        <v>7.2549827999999996</v>
      </c>
      <c r="AE359" t="s">
        <v>86</v>
      </c>
      <c r="AF359" t="s">
        <v>215</v>
      </c>
      <c r="AG359" t="s">
        <v>102</v>
      </c>
      <c r="AH359">
        <f>IFERROR(
    VLOOKUP(FENIX_ANS_TABLA[[#This Row],[ESTADO]],
        {"VENCIDO",1;"ALERTA_0 Días",2;"ALERTA",3;"A TIEMPO",4;"SIN FECHA",5},
    2,FALSE),
0)</f>
        <v>4</v>
      </c>
    </row>
    <row r="360" spans="1:34" x14ac:dyDescent="0.25">
      <c r="A360">
        <v>23647258</v>
      </c>
      <c r="B360" s="23" t="str">
        <f>IFERROR(VLOOKUP(FENIX_ANS_TABLA[[#This Row],[PEDIDO]],RESPONSABLE!A:B,2,0),"Pendiente por asignar responsable")</f>
        <v>Pendiente por asignar responsable</v>
      </c>
      <c r="C360" t="s">
        <v>23</v>
      </c>
      <c r="D360" t="s">
        <v>24</v>
      </c>
      <c r="E360" t="s">
        <v>33</v>
      </c>
      <c r="F360" s="21">
        <v>46055.296759259261</v>
      </c>
      <c r="G360" t="s">
        <v>9537</v>
      </c>
      <c r="H360">
        <v>11936477</v>
      </c>
      <c r="I360" t="s">
        <v>9538</v>
      </c>
      <c r="J360" s="23" t="s">
        <v>31</v>
      </c>
      <c r="K360" s="23" t="s">
        <v>9532</v>
      </c>
      <c r="L360" t="s">
        <v>9539</v>
      </c>
      <c r="M360" t="s">
        <v>226</v>
      </c>
      <c r="N360" t="s">
        <v>9540</v>
      </c>
      <c r="O360" t="s">
        <v>227</v>
      </c>
      <c r="P360" t="s">
        <v>40</v>
      </c>
      <c r="Q360" t="s">
        <v>833</v>
      </c>
      <c r="R360" t="s">
        <v>252</v>
      </c>
      <c r="S360" t="s">
        <v>260</v>
      </c>
      <c r="T360">
        <v>12</v>
      </c>
      <c r="U360" t="s">
        <v>9541</v>
      </c>
      <c r="V360" t="s">
        <v>17866</v>
      </c>
      <c r="W360" t="s">
        <v>14379</v>
      </c>
      <c r="X360" t="s">
        <v>29</v>
      </c>
      <c r="Y360" t="s">
        <v>30</v>
      </c>
      <c r="Z360" t="s">
        <v>30</v>
      </c>
      <c r="AA360" t="s">
        <v>30</v>
      </c>
      <c r="AB360" t="s">
        <v>30</v>
      </c>
      <c r="AC360">
        <v>-74.822394930000002</v>
      </c>
      <c r="AD360">
        <v>7.2549827999999996</v>
      </c>
      <c r="AE360" t="s">
        <v>86</v>
      </c>
      <c r="AF360" t="s">
        <v>215</v>
      </c>
      <c r="AG360" t="s">
        <v>102</v>
      </c>
      <c r="AH360">
        <f>IFERROR(
    VLOOKUP(FENIX_ANS_TABLA[[#This Row],[ESTADO]],
        {"VENCIDO",1;"ALERTA_0 Días",2;"ALERTA",3;"A TIEMPO",4;"SIN FECHA",5},
    2,FALSE),
0)</f>
        <v>4</v>
      </c>
    </row>
    <row r="361" spans="1:34" x14ac:dyDescent="0.25">
      <c r="A361">
        <v>23647301</v>
      </c>
      <c r="B361" s="23" t="str">
        <f>IFERROR(VLOOKUP(FENIX_ANS_TABLA[[#This Row],[PEDIDO]],RESPONSABLE!A:B,2,0),"Pendiente por asignar responsable")</f>
        <v>Pendiente por asignar responsable</v>
      </c>
      <c r="C361" t="s">
        <v>23</v>
      </c>
      <c r="D361" t="s">
        <v>24</v>
      </c>
      <c r="E361" t="s">
        <v>33</v>
      </c>
      <c r="F361" s="21">
        <v>46055.311215277783</v>
      </c>
      <c r="G361" t="s">
        <v>9543</v>
      </c>
      <c r="H361">
        <v>16477255</v>
      </c>
      <c r="I361" t="s">
        <v>9544</v>
      </c>
      <c r="J361" s="23" t="s">
        <v>31</v>
      </c>
      <c r="K361" s="23" t="s">
        <v>9545</v>
      </c>
      <c r="L361" t="s">
        <v>9546</v>
      </c>
      <c r="M361" t="s">
        <v>226</v>
      </c>
      <c r="N361" t="s">
        <v>9547</v>
      </c>
      <c r="O361" t="s">
        <v>227</v>
      </c>
      <c r="P361" t="s">
        <v>40</v>
      </c>
      <c r="Q361" t="s">
        <v>833</v>
      </c>
      <c r="R361" t="s">
        <v>252</v>
      </c>
      <c r="S361" t="s">
        <v>260</v>
      </c>
      <c r="T361">
        <v>12</v>
      </c>
      <c r="U361" t="s">
        <v>9548</v>
      </c>
      <c r="V361" t="s">
        <v>17867</v>
      </c>
      <c r="W361" t="s">
        <v>14380</v>
      </c>
      <c r="X361" t="s">
        <v>29</v>
      </c>
      <c r="Y361" t="s">
        <v>30</v>
      </c>
      <c r="Z361" t="s">
        <v>30</v>
      </c>
      <c r="AA361" t="s">
        <v>30</v>
      </c>
      <c r="AB361" t="s">
        <v>30</v>
      </c>
      <c r="AC361">
        <v>-74.822517849999997</v>
      </c>
      <c r="AD361">
        <v>7.2559319799999997</v>
      </c>
      <c r="AE361" t="s">
        <v>86</v>
      </c>
      <c r="AF361" t="s">
        <v>215</v>
      </c>
      <c r="AG361" t="s">
        <v>102</v>
      </c>
      <c r="AH361">
        <f>IFERROR(
    VLOOKUP(FENIX_ANS_TABLA[[#This Row],[ESTADO]],
        {"VENCIDO",1;"ALERTA_0 Días",2;"ALERTA",3;"A TIEMPO",4;"SIN FECHA",5},
    2,FALSE),
0)</f>
        <v>4</v>
      </c>
    </row>
    <row r="362" spans="1:34" x14ac:dyDescent="0.25">
      <c r="A362">
        <v>23647824</v>
      </c>
      <c r="B362" s="23" t="str">
        <f>IFERROR(VLOOKUP(FENIX_ANS_TABLA[[#This Row],[PEDIDO]],RESPONSABLE!A:B,2,0),"Pendiente por asignar responsable")</f>
        <v>Pendiente por asignar responsable</v>
      </c>
      <c r="C362" t="s">
        <v>23</v>
      </c>
      <c r="D362" t="s">
        <v>24</v>
      </c>
      <c r="E362" t="s">
        <v>33</v>
      </c>
      <c r="F362" s="21">
        <v>46083.424166666657</v>
      </c>
      <c r="G362" t="s">
        <v>11910</v>
      </c>
      <c r="H362">
        <v>44000747</v>
      </c>
      <c r="I362" t="s">
        <v>6961</v>
      </c>
      <c r="J362" s="23" t="s">
        <v>31</v>
      </c>
      <c r="K362" s="23" t="s">
        <v>6962</v>
      </c>
      <c r="L362" t="s">
        <v>6963</v>
      </c>
      <c r="M362" t="s">
        <v>25</v>
      </c>
      <c r="N362" t="s">
        <v>6964</v>
      </c>
      <c r="O362" t="s">
        <v>26</v>
      </c>
      <c r="P362" t="s">
        <v>40</v>
      </c>
      <c r="Q362" t="s">
        <v>35</v>
      </c>
      <c r="R362" t="s">
        <v>253</v>
      </c>
      <c r="S362" t="s">
        <v>260</v>
      </c>
      <c r="T362">
        <v>7</v>
      </c>
      <c r="U362" t="s">
        <v>11911</v>
      </c>
      <c r="V362" t="s">
        <v>14667</v>
      </c>
      <c r="W362" t="s">
        <v>17868</v>
      </c>
      <c r="X362" t="s">
        <v>29</v>
      </c>
      <c r="Y362" t="s">
        <v>10470</v>
      </c>
      <c r="Z362" t="s">
        <v>98</v>
      </c>
      <c r="AA362" t="s">
        <v>290</v>
      </c>
      <c r="AB362" t="s">
        <v>10471</v>
      </c>
      <c r="AC362">
        <v>-75.62805582</v>
      </c>
      <c r="AD362">
        <v>6.2874740600000001</v>
      </c>
      <c r="AE362" t="s">
        <v>86</v>
      </c>
      <c r="AF362" t="s">
        <v>105</v>
      </c>
      <c r="AG362" t="s">
        <v>102</v>
      </c>
      <c r="AH362">
        <f>IFERROR(
    VLOOKUP(FENIX_ANS_TABLA[[#This Row],[ESTADO]],
        {"VENCIDO",1;"ALERTA_0 Días",2;"ALERTA",3;"A TIEMPO",4;"SIN FECHA",5},
    2,FALSE),
0)</f>
        <v>4</v>
      </c>
    </row>
    <row r="363" spans="1:34" x14ac:dyDescent="0.25">
      <c r="A363">
        <v>23647892</v>
      </c>
      <c r="B363" s="23" t="str">
        <f>IFERROR(VLOOKUP(FENIX_ANS_TABLA[[#This Row],[PEDIDO]],RESPONSABLE!A:B,2,0),"Pendiente por asignar responsable")</f>
        <v>Pendiente por asignar responsable</v>
      </c>
      <c r="C363" t="s">
        <v>36</v>
      </c>
      <c r="D363" t="s">
        <v>24</v>
      </c>
      <c r="E363" t="s">
        <v>36</v>
      </c>
      <c r="F363" s="21">
        <v>46051.616597222222</v>
      </c>
      <c r="G363" t="s">
        <v>5335</v>
      </c>
      <c r="H363">
        <v>70693252</v>
      </c>
      <c r="I363" t="s">
        <v>4226</v>
      </c>
      <c r="J363" s="23" t="s">
        <v>4227</v>
      </c>
      <c r="K363" s="23" t="s">
        <v>4228</v>
      </c>
      <c r="L363" t="s">
        <v>4229</v>
      </c>
      <c r="M363" t="s">
        <v>185</v>
      </c>
      <c r="N363" t="s">
        <v>4230</v>
      </c>
      <c r="O363" t="s">
        <v>186</v>
      </c>
      <c r="P363" t="s">
        <v>37</v>
      </c>
      <c r="Q363" t="s">
        <v>158</v>
      </c>
      <c r="R363" t="s">
        <v>253</v>
      </c>
      <c r="S363" t="s">
        <v>260</v>
      </c>
      <c r="T363">
        <v>7</v>
      </c>
      <c r="U363" t="s">
        <v>5336</v>
      </c>
      <c r="V363" t="s">
        <v>17869</v>
      </c>
      <c r="W363" t="s">
        <v>17870</v>
      </c>
      <c r="X363" t="s">
        <v>29</v>
      </c>
      <c r="Y363" t="s">
        <v>30</v>
      </c>
      <c r="Z363" t="s">
        <v>30</v>
      </c>
      <c r="AA363" t="s">
        <v>30</v>
      </c>
      <c r="AB363" t="s">
        <v>30</v>
      </c>
      <c r="AC363">
        <v>-75.262700199999998</v>
      </c>
      <c r="AD363">
        <v>6.1358640700000002</v>
      </c>
      <c r="AE363" t="s">
        <v>86</v>
      </c>
      <c r="AF363" t="s">
        <v>159</v>
      </c>
      <c r="AG363" t="s">
        <v>102</v>
      </c>
      <c r="AH363">
        <f>IFERROR(
    VLOOKUP(FENIX_ANS_TABLA[[#This Row],[ESTADO]],
        {"VENCIDO",1;"ALERTA_0 Días",2;"ALERTA",3;"A TIEMPO",4;"SIN FECHA",5},
    2,FALSE),
0)</f>
        <v>4</v>
      </c>
    </row>
    <row r="364" spans="1:34" x14ac:dyDescent="0.25">
      <c r="A364">
        <v>23647987</v>
      </c>
      <c r="B364" s="23" t="str">
        <f>IFERROR(VLOOKUP(FENIX_ANS_TABLA[[#This Row],[PEDIDO]],RESPONSABLE!A:B,2,0),"Pendiente por asignar responsable")</f>
        <v>Pendiente por asignar responsable</v>
      </c>
      <c r="C364" t="s">
        <v>23</v>
      </c>
      <c r="D364" t="s">
        <v>65</v>
      </c>
      <c r="E364" t="s">
        <v>23</v>
      </c>
      <c r="F364" s="21">
        <v>46051.653344907398</v>
      </c>
      <c r="G364" t="s">
        <v>11912</v>
      </c>
      <c r="H364">
        <v>32276042</v>
      </c>
      <c r="I364" t="s">
        <v>9550</v>
      </c>
      <c r="J364" s="23" t="s">
        <v>31</v>
      </c>
      <c r="K364" s="23" t="s">
        <v>9551</v>
      </c>
      <c r="L364" t="s">
        <v>9552</v>
      </c>
      <c r="M364" t="s">
        <v>141</v>
      </c>
      <c r="N364" t="s">
        <v>9553</v>
      </c>
      <c r="O364" t="s">
        <v>142</v>
      </c>
      <c r="P364" t="s">
        <v>87</v>
      </c>
      <c r="Q364" t="s">
        <v>135</v>
      </c>
      <c r="R364" t="s">
        <v>252</v>
      </c>
      <c r="S364" t="s">
        <v>260</v>
      </c>
      <c r="T364">
        <v>10</v>
      </c>
      <c r="U364" t="s">
        <v>11913</v>
      </c>
      <c r="V364" t="s">
        <v>17871</v>
      </c>
      <c r="W364" t="s">
        <v>17872</v>
      </c>
      <c r="X364" t="s">
        <v>29</v>
      </c>
      <c r="Y364" t="s">
        <v>30</v>
      </c>
      <c r="Z364" t="s">
        <v>30</v>
      </c>
      <c r="AA364" t="s">
        <v>30</v>
      </c>
      <c r="AB364" t="s">
        <v>30</v>
      </c>
      <c r="AC364">
        <v>-76.145880009999999</v>
      </c>
      <c r="AD364">
        <v>6.7463309999999996</v>
      </c>
      <c r="AE364" t="s">
        <v>86</v>
      </c>
      <c r="AF364" t="s">
        <v>136</v>
      </c>
      <c r="AG364" t="s">
        <v>103</v>
      </c>
      <c r="AH364">
        <f>IFERROR(
    VLOOKUP(FENIX_ANS_TABLA[[#This Row],[ESTADO]],
        {"VENCIDO",1;"ALERTA_0 Días",2;"ALERTA",3;"A TIEMPO",4;"SIN FECHA",5},
    2,FALSE),
0)</f>
        <v>4</v>
      </c>
    </row>
    <row r="365" spans="1:34" x14ac:dyDescent="0.25">
      <c r="A365">
        <v>23648066</v>
      </c>
      <c r="B365" s="23" t="str">
        <f>IFERROR(VLOOKUP(FENIX_ANS_TABLA[[#This Row],[PEDIDO]],RESPONSABLE!A:B,2,0),"Pendiente por asignar responsable")</f>
        <v>Pendiente por asignar responsable</v>
      </c>
      <c r="C365" t="s">
        <v>23</v>
      </c>
      <c r="D365" t="s">
        <v>24</v>
      </c>
      <c r="E365" t="s">
        <v>23</v>
      </c>
      <c r="F365" s="21">
        <v>46051.687442129631</v>
      </c>
      <c r="G365" t="s">
        <v>11915</v>
      </c>
      <c r="H365">
        <v>71395564</v>
      </c>
      <c r="I365" t="s">
        <v>11916</v>
      </c>
      <c r="J365" s="23" t="s">
        <v>31</v>
      </c>
      <c r="K365" s="23" t="s">
        <v>11917</v>
      </c>
      <c r="L365" t="s">
        <v>11918</v>
      </c>
      <c r="M365" t="s">
        <v>48</v>
      </c>
      <c r="N365" t="s">
        <v>11919</v>
      </c>
      <c r="O365" t="s">
        <v>49</v>
      </c>
      <c r="P365" t="s">
        <v>27</v>
      </c>
      <c r="Q365" t="s">
        <v>32</v>
      </c>
      <c r="R365" t="s">
        <v>253</v>
      </c>
      <c r="S365" t="s">
        <v>260</v>
      </c>
      <c r="T365">
        <v>7</v>
      </c>
      <c r="U365" t="s">
        <v>11920</v>
      </c>
      <c r="V365" t="s">
        <v>17700</v>
      </c>
      <c r="W365" t="s">
        <v>17873</v>
      </c>
      <c r="X365" t="s">
        <v>29</v>
      </c>
      <c r="Y365" t="s">
        <v>17874</v>
      </c>
      <c r="Z365" t="s">
        <v>2783</v>
      </c>
      <c r="AA365" t="s">
        <v>1809</v>
      </c>
      <c r="AB365" t="s">
        <v>17875</v>
      </c>
      <c r="AC365">
        <v>-75.642979909999994</v>
      </c>
      <c r="AD365">
        <v>6.1200196599999996</v>
      </c>
      <c r="AE365" t="s">
        <v>86</v>
      </c>
      <c r="AF365" t="s">
        <v>105</v>
      </c>
      <c r="AG365" t="s">
        <v>102</v>
      </c>
      <c r="AH365">
        <f>IFERROR(
    VLOOKUP(FENIX_ANS_TABLA[[#This Row],[ESTADO]],
        {"VENCIDO",1;"ALERTA_0 Días",2;"ALERTA",3;"A TIEMPO",4;"SIN FECHA",5},
    2,FALSE),
0)</f>
        <v>4</v>
      </c>
    </row>
    <row r="366" spans="1:34" x14ac:dyDescent="0.25">
      <c r="A366">
        <v>23648102</v>
      </c>
      <c r="B366" s="23" t="str">
        <f>IFERROR(VLOOKUP(FENIX_ANS_TABLA[[#This Row],[PEDIDO]],RESPONSABLE!A:B,2,0),"Pendiente por asignar responsable")</f>
        <v>Pendiente por asignar responsable</v>
      </c>
      <c r="C366" t="s">
        <v>23</v>
      </c>
      <c r="D366" t="s">
        <v>24</v>
      </c>
      <c r="E366" t="s">
        <v>33</v>
      </c>
      <c r="F366" s="21">
        <v>46056.483854166669</v>
      </c>
      <c r="G366" t="s">
        <v>6966</v>
      </c>
      <c r="H366">
        <v>93437616</v>
      </c>
      <c r="I366" t="s">
        <v>6967</v>
      </c>
      <c r="J366" s="23" t="s">
        <v>6968</v>
      </c>
      <c r="K366" s="23" t="s">
        <v>6969</v>
      </c>
      <c r="L366" t="s">
        <v>6970</v>
      </c>
      <c r="M366" t="s">
        <v>137</v>
      </c>
      <c r="N366" t="s">
        <v>6971</v>
      </c>
      <c r="O366" t="s">
        <v>138</v>
      </c>
      <c r="P366" t="s">
        <v>40</v>
      </c>
      <c r="Q366" t="s">
        <v>135</v>
      </c>
      <c r="R366" t="s">
        <v>253</v>
      </c>
      <c r="S366" t="s">
        <v>260</v>
      </c>
      <c r="T366">
        <v>7</v>
      </c>
      <c r="U366" t="s">
        <v>6972</v>
      </c>
      <c r="V366" t="s">
        <v>14299</v>
      </c>
      <c r="W366" t="s">
        <v>14236</v>
      </c>
      <c r="X366" t="s">
        <v>29</v>
      </c>
      <c r="Y366" t="s">
        <v>30</v>
      </c>
      <c r="Z366" t="s">
        <v>30</v>
      </c>
      <c r="AA366" t="s">
        <v>30</v>
      </c>
      <c r="AB366" t="s">
        <v>30</v>
      </c>
      <c r="AC366">
        <v>-75.814690999999996</v>
      </c>
      <c r="AD366">
        <v>6.5619750000000003</v>
      </c>
      <c r="AE366" t="s">
        <v>86</v>
      </c>
      <c r="AF366" t="s">
        <v>136</v>
      </c>
      <c r="AG366" t="s">
        <v>102</v>
      </c>
      <c r="AH366">
        <f>IFERROR(
    VLOOKUP(FENIX_ANS_TABLA[[#This Row],[ESTADO]],
        {"VENCIDO",1;"ALERTA_0 Días",2;"ALERTA",3;"A TIEMPO",4;"SIN FECHA",5},
    2,FALSE),
0)</f>
        <v>4</v>
      </c>
    </row>
    <row r="367" spans="1:34" x14ac:dyDescent="0.25">
      <c r="A367">
        <v>23648732</v>
      </c>
      <c r="B367" s="23" t="str">
        <f>IFERROR(VLOOKUP(FENIX_ANS_TABLA[[#This Row],[PEDIDO]],RESPONSABLE!A:B,2,0),"Pendiente por asignar responsable")</f>
        <v>Pendiente por asignar responsable</v>
      </c>
      <c r="C367" t="s">
        <v>23</v>
      </c>
      <c r="D367" t="s">
        <v>24</v>
      </c>
      <c r="E367" t="s">
        <v>33</v>
      </c>
      <c r="F367" s="21">
        <v>46052.418310185189</v>
      </c>
      <c r="G367" t="s">
        <v>13437</v>
      </c>
      <c r="H367">
        <v>1216718969</v>
      </c>
      <c r="I367" t="s">
        <v>13438</v>
      </c>
      <c r="J367" s="23" t="s">
        <v>31</v>
      </c>
      <c r="K367" s="23" t="s">
        <v>13439</v>
      </c>
      <c r="L367" t="s">
        <v>13440</v>
      </c>
      <c r="M367" t="s">
        <v>25</v>
      </c>
      <c r="N367" t="s">
        <v>13441</v>
      </c>
      <c r="O367" t="s">
        <v>26</v>
      </c>
      <c r="P367" t="s">
        <v>34</v>
      </c>
      <c r="Q367" t="s">
        <v>35</v>
      </c>
      <c r="R367" t="s">
        <v>252</v>
      </c>
      <c r="S367" t="s">
        <v>260</v>
      </c>
      <c r="T367">
        <v>8</v>
      </c>
      <c r="U367" t="s">
        <v>13442</v>
      </c>
      <c r="V367" t="s">
        <v>17876</v>
      </c>
      <c r="W367" t="s">
        <v>17877</v>
      </c>
      <c r="X367" t="s">
        <v>29</v>
      </c>
      <c r="Y367" t="s">
        <v>30</v>
      </c>
      <c r="Z367" t="s">
        <v>30</v>
      </c>
      <c r="AA367" t="s">
        <v>30</v>
      </c>
      <c r="AB367" t="s">
        <v>30</v>
      </c>
      <c r="AC367">
        <v>-75.694254659999999</v>
      </c>
      <c r="AD367">
        <v>6.3321618800000001</v>
      </c>
      <c r="AE367" t="s">
        <v>86</v>
      </c>
      <c r="AF367" t="s">
        <v>105</v>
      </c>
      <c r="AG367" t="s">
        <v>102</v>
      </c>
      <c r="AH367">
        <f>IFERROR(
    VLOOKUP(FENIX_ANS_TABLA[[#This Row],[ESTADO]],
        {"VENCIDO",1;"ALERTA_0 Días",2;"ALERTA",3;"A TIEMPO",4;"SIN FECHA",5},
    2,FALSE),
0)</f>
        <v>4</v>
      </c>
    </row>
    <row r="368" spans="1:34" x14ac:dyDescent="0.25">
      <c r="A368">
        <v>23648978</v>
      </c>
      <c r="B368" s="23" t="str">
        <f>IFERROR(VLOOKUP(FENIX_ANS_TABLA[[#This Row],[PEDIDO]],RESPONSABLE!A:B,2,0),"Pendiente por asignar responsable")</f>
        <v>Pendiente por asignar responsable</v>
      </c>
      <c r="C368" t="s">
        <v>23</v>
      </c>
      <c r="D368" t="s">
        <v>24</v>
      </c>
      <c r="E368" t="s">
        <v>23</v>
      </c>
      <c r="F368" s="21">
        <v>46052.471863425933</v>
      </c>
      <c r="G368" t="s">
        <v>9555</v>
      </c>
      <c r="H368">
        <v>70561692</v>
      </c>
      <c r="I368" t="s">
        <v>9556</v>
      </c>
      <c r="J368" s="23" t="s">
        <v>31</v>
      </c>
      <c r="K368" s="23" t="s">
        <v>9557</v>
      </c>
      <c r="L368" t="s">
        <v>9558</v>
      </c>
      <c r="M368" t="s">
        <v>275</v>
      </c>
      <c r="N368" t="s">
        <v>9559</v>
      </c>
      <c r="O368" t="s">
        <v>276</v>
      </c>
      <c r="P368" t="s">
        <v>27</v>
      </c>
      <c r="Q368" t="s">
        <v>214</v>
      </c>
      <c r="R368" t="s">
        <v>253</v>
      </c>
      <c r="S368" t="s">
        <v>260</v>
      </c>
      <c r="T368">
        <v>7</v>
      </c>
      <c r="U368" t="s">
        <v>9560</v>
      </c>
      <c r="V368" t="s">
        <v>17878</v>
      </c>
      <c r="W368" t="s">
        <v>17879</v>
      </c>
      <c r="X368" t="s">
        <v>29</v>
      </c>
      <c r="Y368" t="s">
        <v>30</v>
      </c>
      <c r="Z368" t="s">
        <v>30</v>
      </c>
      <c r="AA368" t="s">
        <v>30</v>
      </c>
      <c r="AB368" t="s">
        <v>30</v>
      </c>
      <c r="AC368">
        <v>-75.077650000000006</v>
      </c>
      <c r="AD368">
        <v>6.9040270000000001</v>
      </c>
      <c r="AE368" t="s">
        <v>86</v>
      </c>
      <c r="AF368" t="s">
        <v>215</v>
      </c>
      <c r="AG368" t="s">
        <v>102</v>
      </c>
      <c r="AH368">
        <f>IFERROR(
    VLOOKUP(FENIX_ANS_TABLA[[#This Row],[ESTADO]],
        {"VENCIDO",1;"ALERTA_0 Días",2;"ALERTA",3;"A TIEMPO",4;"SIN FECHA",5},
    2,FALSE),
0)</f>
        <v>4</v>
      </c>
    </row>
    <row r="369" spans="1:34" x14ac:dyDescent="0.25">
      <c r="A369">
        <v>23649003</v>
      </c>
      <c r="B369" s="23" t="str">
        <f>IFERROR(VLOOKUP(FENIX_ANS_TABLA[[#This Row],[PEDIDO]],RESPONSABLE!A:B,2,0),"Pendiente por asignar responsable")</f>
        <v>Pendiente por asignar responsable</v>
      </c>
      <c r="C369" t="s">
        <v>23</v>
      </c>
      <c r="D369" t="s">
        <v>24</v>
      </c>
      <c r="E369" t="s">
        <v>23</v>
      </c>
      <c r="F369" s="21">
        <v>46052.480891203697</v>
      </c>
      <c r="G369" t="s">
        <v>5338</v>
      </c>
      <c r="H369">
        <v>98566990</v>
      </c>
      <c r="I369" t="s">
        <v>5339</v>
      </c>
      <c r="J369" s="23" t="s">
        <v>5340</v>
      </c>
      <c r="K369" s="23" t="s">
        <v>5341</v>
      </c>
      <c r="L369" t="s">
        <v>5342</v>
      </c>
      <c r="M369" t="s">
        <v>273</v>
      </c>
      <c r="N369" t="s">
        <v>5343</v>
      </c>
      <c r="O369" t="s">
        <v>274</v>
      </c>
      <c r="P369" t="s">
        <v>27</v>
      </c>
      <c r="Q369" t="s">
        <v>108</v>
      </c>
      <c r="R369" t="s">
        <v>252</v>
      </c>
      <c r="S369" t="s">
        <v>260</v>
      </c>
      <c r="T369">
        <v>10</v>
      </c>
      <c r="U369" t="s">
        <v>5344</v>
      </c>
      <c r="V369" t="s">
        <v>17880</v>
      </c>
      <c r="W369" t="s">
        <v>10473</v>
      </c>
      <c r="X369" t="s">
        <v>29</v>
      </c>
      <c r="Y369" t="s">
        <v>30</v>
      </c>
      <c r="Z369" t="s">
        <v>30</v>
      </c>
      <c r="AA369" t="s">
        <v>30</v>
      </c>
      <c r="AB369" t="s">
        <v>30</v>
      </c>
      <c r="AC369">
        <v>-75.759971370000002</v>
      </c>
      <c r="AD369">
        <v>5.8691073300000003</v>
      </c>
      <c r="AE369" t="s">
        <v>86</v>
      </c>
      <c r="AF369" t="s">
        <v>109</v>
      </c>
      <c r="AG369" t="s">
        <v>102</v>
      </c>
      <c r="AH369">
        <f>IFERROR(
    VLOOKUP(FENIX_ANS_TABLA[[#This Row],[ESTADO]],
        {"VENCIDO",1;"ALERTA_0 Días",2;"ALERTA",3;"A TIEMPO",4;"SIN FECHA",5},
    2,FALSE),
0)</f>
        <v>4</v>
      </c>
    </row>
    <row r="370" spans="1:34" x14ac:dyDescent="0.25">
      <c r="A370">
        <v>23649005</v>
      </c>
      <c r="B370" s="23" t="str">
        <f>IFERROR(VLOOKUP(FENIX_ANS_TABLA[[#This Row],[PEDIDO]],RESPONSABLE!A:B,2,0),"Pendiente por asignar responsable")</f>
        <v>Pendiente por asignar responsable</v>
      </c>
      <c r="C370" t="s">
        <v>23</v>
      </c>
      <c r="D370" t="s">
        <v>24</v>
      </c>
      <c r="E370" t="s">
        <v>23</v>
      </c>
      <c r="F370" s="21">
        <v>46052.481134259258</v>
      </c>
      <c r="G370" t="s">
        <v>11922</v>
      </c>
      <c r="H370">
        <v>26386085</v>
      </c>
      <c r="I370" t="s">
        <v>11923</v>
      </c>
      <c r="J370" s="23" t="s">
        <v>11924</v>
      </c>
      <c r="K370" s="23" t="s">
        <v>11925</v>
      </c>
      <c r="L370" t="s">
        <v>11926</v>
      </c>
      <c r="M370" t="s">
        <v>42</v>
      </c>
      <c r="N370" t="s">
        <v>11927</v>
      </c>
      <c r="O370" t="s">
        <v>57</v>
      </c>
      <c r="P370" t="s">
        <v>27</v>
      </c>
      <c r="Q370" t="s">
        <v>32</v>
      </c>
      <c r="R370" t="s">
        <v>253</v>
      </c>
      <c r="S370" t="s">
        <v>260</v>
      </c>
      <c r="T370">
        <v>7</v>
      </c>
      <c r="U370" t="s">
        <v>11928</v>
      </c>
      <c r="V370" t="s">
        <v>17881</v>
      </c>
      <c r="W370" t="s">
        <v>14586</v>
      </c>
      <c r="X370" t="s">
        <v>29</v>
      </c>
      <c r="Y370" t="s">
        <v>11929</v>
      </c>
      <c r="Z370" t="s">
        <v>94</v>
      </c>
      <c r="AA370" t="s">
        <v>2876</v>
      </c>
      <c r="AB370" t="s">
        <v>11930</v>
      </c>
      <c r="AC370">
        <v>-75.583979600000006</v>
      </c>
      <c r="AD370">
        <v>6.1747484799999999</v>
      </c>
      <c r="AE370" t="s">
        <v>86</v>
      </c>
      <c r="AF370" t="s">
        <v>105</v>
      </c>
      <c r="AG370" t="s">
        <v>102</v>
      </c>
      <c r="AH370">
        <f>IFERROR(
    VLOOKUP(FENIX_ANS_TABLA[[#This Row],[ESTADO]],
        {"VENCIDO",1;"ALERTA_0 Días",2;"ALERTA",3;"A TIEMPO",4;"SIN FECHA",5},
    2,FALSE),
0)</f>
        <v>4</v>
      </c>
    </row>
    <row r="371" spans="1:34" x14ac:dyDescent="0.25">
      <c r="A371">
        <v>23649064</v>
      </c>
      <c r="B371" s="23" t="str">
        <f>IFERROR(VLOOKUP(FENIX_ANS_TABLA[[#This Row],[PEDIDO]],RESPONSABLE!A:B,2,0),"Pendiente por asignar responsable")</f>
        <v>Pendiente por asignar responsable</v>
      </c>
      <c r="C371" t="s">
        <v>23</v>
      </c>
      <c r="D371" t="s">
        <v>24</v>
      </c>
      <c r="E371" t="s">
        <v>33</v>
      </c>
      <c r="F371" s="21">
        <v>46059.593773148154</v>
      </c>
      <c r="G371" t="s">
        <v>5346</v>
      </c>
      <c r="H371">
        <v>42785929</v>
      </c>
      <c r="I371" t="s">
        <v>5347</v>
      </c>
      <c r="J371" s="23" t="s">
        <v>5348</v>
      </c>
      <c r="K371" s="23" t="s">
        <v>5349</v>
      </c>
      <c r="L371" t="s">
        <v>5350</v>
      </c>
      <c r="M371" t="s">
        <v>38</v>
      </c>
      <c r="N371" t="s">
        <v>5351</v>
      </c>
      <c r="O371" t="s">
        <v>39</v>
      </c>
      <c r="P371" t="s">
        <v>40</v>
      </c>
      <c r="Q371" t="s">
        <v>35</v>
      </c>
      <c r="R371" t="s">
        <v>253</v>
      </c>
      <c r="S371" t="s">
        <v>260</v>
      </c>
      <c r="T371">
        <v>7</v>
      </c>
      <c r="U371" t="s">
        <v>5352</v>
      </c>
      <c r="V371" t="s">
        <v>17522</v>
      </c>
      <c r="W371" t="s">
        <v>14002</v>
      </c>
      <c r="X371" t="s">
        <v>43</v>
      </c>
      <c r="Y371" t="s">
        <v>14250</v>
      </c>
      <c r="Z371" t="s">
        <v>98</v>
      </c>
      <c r="AA371" t="s">
        <v>95</v>
      </c>
      <c r="AB371" t="s">
        <v>14251</v>
      </c>
      <c r="AC371">
        <v>-75.626081260000007</v>
      </c>
      <c r="AD371">
        <v>6.1963717000000003</v>
      </c>
      <c r="AE371" t="s">
        <v>86</v>
      </c>
      <c r="AF371" t="s">
        <v>105</v>
      </c>
      <c r="AG371" t="s">
        <v>102</v>
      </c>
      <c r="AH371">
        <f>IFERROR(
    VLOOKUP(FENIX_ANS_TABLA[[#This Row],[ESTADO]],
        {"VENCIDO",1;"ALERTA_0 Días",2;"ALERTA",3;"A TIEMPO",4;"SIN FECHA",5},
    2,FALSE),
0)</f>
        <v>3</v>
      </c>
    </row>
    <row r="372" spans="1:34" x14ac:dyDescent="0.25">
      <c r="A372">
        <v>23649066</v>
      </c>
      <c r="B372" s="23" t="str">
        <f>IFERROR(VLOOKUP(FENIX_ANS_TABLA[[#This Row],[PEDIDO]],RESPONSABLE!A:B,2,0),"Pendiente por asignar responsable")</f>
        <v>Pendiente por asignar responsable</v>
      </c>
      <c r="C372" t="s">
        <v>23</v>
      </c>
      <c r="D372" t="s">
        <v>24</v>
      </c>
      <c r="E372" t="s">
        <v>23</v>
      </c>
      <c r="F372" s="21">
        <v>46052.496238425927</v>
      </c>
      <c r="G372" t="s">
        <v>4232</v>
      </c>
      <c r="H372">
        <v>71118832</v>
      </c>
      <c r="I372" t="s">
        <v>4233</v>
      </c>
      <c r="J372" s="23" t="s">
        <v>31</v>
      </c>
      <c r="K372" s="23" t="s">
        <v>4234</v>
      </c>
      <c r="L372" t="s">
        <v>4235</v>
      </c>
      <c r="M372" t="s">
        <v>190</v>
      </c>
      <c r="N372" t="s">
        <v>4236</v>
      </c>
      <c r="O372" t="s">
        <v>191</v>
      </c>
      <c r="P372" t="s">
        <v>27</v>
      </c>
      <c r="Q372" t="s">
        <v>158</v>
      </c>
      <c r="R372" t="s">
        <v>252</v>
      </c>
      <c r="S372" t="s">
        <v>260</v>
      </c>
      <c r="T372">
        <v>10</v>
      </c>
      <c r="U372" t="s">
        <v>4237</v>
      </c>
      <c r="V372" t="s">
        <v>17882</v>
      </c>
      <c r="W372" t="s">
        <v>17883</v>
      </c>
      <c r="X372" t="s">
        <v>29</v>
      </c>
      <c r="Y372" t="s">
        <v>30</v>
      </c>
      <c r="Z372" t="s">
        <v>30</v>
      </c>
      <c r="AA372" t="s">
        <v>30</v>
      </c>
      <c r="AB372" t="s">
        <v>30</v>
      </c>
      <c r="AC372">
        <v>-75.331161440000002</v>
      </c>
      <c r="AD372">
        <v>6.0862807099999996</v>
      </c>
      <c r="AE372" t="s">
        <v>86</v>
      </c>
      <c r="AF372" t="s">
        <v>159</v>
      </c>
      <c r="AG372" t="s">
        <v>102</v>
      </c>
      <c r="AH372">
        <f>IFERROR(
    VLOOKUP(FENIX_ANS_TABLA[[#This Row],[ESTADO]],
        {"VENCIDO",1;"ALERTA_0 Días",2;"ALERTA",3;"A TIEMPO",4;"SIN FECHA",5},
    2,FALSE),
0)</f>
        <v>4</v>
      </c>
    </row>
    <row r="373" spans="1:34" x14ac:dyDescent="0.25">
      <c r="A373">
        <v>23649269</v>
      </c>
      <c r="B373" s="23" t="str">
        <f>IFERROR(VLOOKUP(FENIX_ANS_TABLA[[#This Row],[PEDIDO]],RESPONSABLE!A:B,2,0),"Pendiente por asignar responsable")</f>
        <v>Pendiente por asignar responsable</v>
      </c>
      <c r="C373" t="s">
        <v>23</v>
      </c>
      <c r="D373" t="s">
        <v>24</v>
      </c>
      <c r="E373" t="s">
        <v>33</v>
      </c>
      <c r="F373" s="21">
        <v>46083.409108796302</v>
      </c>
      <c r="G373" t="s">
        <v>11932</v>
      </c>
      <c r="H373">
        <v>1193527047</v>
      </c>
      <c r="I373" t="s">
        <v>6035</v>
      </c>
      <c r="J373" s="23" t="s">
        <v>31</v>
      </c>
      <c r="K373" s="23" t="s">
        <v>6036</v>
      </c>
      <c r="L373" t="s">
        <v>11933</v>
      </c>
      <c r="M373" t="s">
        <v>25</v>
      </c>
      <c r="N373" t="s">
        <v>11934</v>
      </c>
      <c r="O373" t="s">
        <v>26</v>
      </c>
      <c r="P373" t="s">
        <v>40</v>
      </c>
      <c r="Q373" t="s">
        <v>35</v>
      </c>
      <c r="R373" t="s">
        <v>253</v>
      </c>
      <c r="S373" t="s">
        <v>260</v>
      </c>
      <c r="T373">
        <v>7</v>
      </c>
      <c r="U373" t="s">
        <v>11935</v>
      </c>
      <c r="V373" t="s">
        <v>17884</v>
      </c>
      <c r="W373" t="s">
        <v>17885</v>
      </c>
      <c r="X373" t="s">
        <v>29</v>
      </c>
      <c r="Y373" t="s">
        <v>11936</v>
      </c>
      <c r="Z373" t="s">
        <v>98</v>
      </c>
      <c r="AA373" t="s">
        <v>290</v>
      </c>
      <c r="AB373" t="s">
        <v>11937</v>
      </c>
      <c r="AC373">
        <v>-75.631366999999997</v>
      </c>
      <c r="AD373">
        <v>6.2719100000000001</v>
      </c>
      <c r="AE373" t="s">
        <v>86</v>
      </c>
      <c r="AF373" t="s">
        <v>105</v>
      </c>
      <c r="AG373" t="s">
        <v>102</v>
      </c>
      <c r="AH373">
        <f>IFERROR(
    VLOOKUP(FENIX_ANS_TABLA[[#This Row],[ESTADO]],
        {"VENCIDO",1;"ALERTA_0 Días",2;"ALERTA",3;"A TIEMPO",4;"SIN FECHA",5},
    2,FALSE),
0)</f>
        <v>4</v>
      </c>
    </row>
    <row r="374" spans="1:34" x14ac:dyDescent="0.25">
      <c r="A374">
        <v>23649293</v>
      </c>
      <c r="B374" s="23" t="str">
        <f>IFERROR(VLOOKUP(FENIX_ANS_TABLA[[#This Row],[PEDIDO]],RESPONSABLE!A:B,2,0),"Pendiente por asignar responsable")</f>
        <v>Pendiente por asignar responsable</v>
      </c>
      <c r="C374" t="s">
        <v>23</v>
      </c>
      <c r="D374" t="s">
        <v>24</v>
      </c>
      <c r="E374" t="s">
        <v>23</v>
      </c>
      <c r="F374" s="21">
        <v>46052.616967592592</v>
      </c>
      <c r="G374" t="s">
        <v>16777</v>
      </c>
      <c r="H374">
        <v>1152219023</v>
      </c>
      <c r="I374" t="s">
        <v>16778</v>
      </c>
      <c r="J374" s="23" t="s">
        <v>31</v>
      </c>
      <c r="K374" s="23" t="s">
        <v>16779</v>
      </c>
      <c r="L374" t="s">
        <v>16780</v>
      </c>
      <c r="M374" t="s">
        <v>167</v>
      </c>
      <c r="N374" t="s">
        <v>16781</v>
      </c>
      <c r="O374" t="s">
        <v>168</v>
      </c>
      <c r="P374" t="s">
        <v>27</v>
      </c>
      <c r="Q374" t="s">
        <v>158</v>
      </c>
      <c r="R374" t="s">
        <v>252</v>
      </c>
      <c r="S374" t="s">
        <v>260</v>
      </c>
      <c r="T374">
        <v>10</v>
      </c>
      <c r="U374" t="s">
        <v>16782</v>
      </c>
      <c r="V374" t="s">
        <v>14112</v>
      </c>
      <c r="W374" t="s">
        <v>17886</v>
      </c>
      <c r="X374" t="s">
        <v>29</v>
      </c>
      <c r="Y374" t="s">
        <v>30</v>
      </c>
      <c r="Z374" t="s">
        <v>30</v>
      </c>
      <c r="AA374" t="s">
        <v>30</v>
      </c>
      <c r="AB374" t="s">
        <v>30</v>
      </c>
      <c r="AC374">
        <v>-75.390958999999995</v>
      </c>
      <c r="AD374">
        <v>6.1901489999999999</v>
      </c>
      <c r="AE374" t="s">
        <v>86</v>
      </c>
      <c r="AF374" t="s">
        <v>159</v>
      </c>
      <c r="AG374" t="s">
        <v>102</v>
      </c>
      <c r="AH374">
        <f>IFERROR(
    VLOOKUP(FENIX_ANS_TABLA[[#This Row],[ESTADO]],
        {"VENCIDO",1;"ALERTA_0 Días",2;"ALERTA",3;"A TIEMPO",4;"SIN FECHA",5},
    2,FALSE),
0)</f>
        <v>4</v>
      </c>
    </row>
    <row r="375" spans="1:34" x14ac:dyDescent="0.25">
      <c r="A375">
        <v>23649434</v>
      </c>
      <c r="B375" s="23" t="str">
        <f>IFERROR(VLOOKUP(FENIX_ANS_TABLA[[#This Row],[PEDIDO]],RESPONSABLE!A:B,2,0),"Pendiente por asignar responsable")</f>
        <v>Pendiente por asignar responsable</v>
      </c>
      <c r="C375" t="s">
        <v>23</v>
      </c>
      <c r="D375" t="s">
        <v>65</v>
      </c>
      <c r="E375" t="s">
        <v>23</v>
      </c>
      <c r="F375" s="21">
        <v>46052.664675925917</v>
      </c>
      <c r="G375" t="s">
        <v>3087</v>
      </c>
      <c r="H375">
        <v>71627739</v>
      </c>
      <c r="I375" t="s">
        <v>3088</v>
      </c>
      <c r="J375" s="23" t="s">
        <v>31</v>
      </c>
      <c r="K375" s="23" t="s">
        <v>3089</v>
      </c>
      <c r="L375" t="s">
        <v>3090</v>
      </c>
      <c r="M375" t="s">
        <v>25</v>
      </c>
      <c r="N375" t="s">
        <v>3091</v>
      </c>
      <c r="O375" t="s">
        <v>26</v>
      </c>
      <c r="P375" t="s">
        <v>87</v>
      </c>
      <c r="Q375" t="s">
        <v>28</v>
      </c>
      <c r="R375" t="s">
        <v>252</v>
      </c>
      <c r="S375" t="s">
        <v>260</v>
      </c>
      <c r="T375">
        <v>10</v>
      </c>
      <c r="U375" t="s">
        <v>3092</v>
      </c>
      <c r="V375" t="s">
        <v>16740</v>
      </c>
      <c r="W375" t="s">
        <v>5012</v>
      </c>
      <c r="X375" t="s">
        <v>29</v>
      </c>
      <c r="Y375" t="s">
        <v>3093</v>
      </c>
      <c r="Z375" t="s">
        <v>94</v>
      </c>
      <c r="AA375" t="s">
        <v>104</v>
      </c>
      <c r="AB375" t="s">
        <v>3094</v>
      </c>
      <c r="AC375">
        <v>-75.69760531</v>
      </c>
      <c r="AD375">
        <v>6.35003326</v>
      </c>
      <c r="AE375" t="s">
        <v>86</v>
      </c>
      <c r="AF375" t="s">
        <v>105</v>
      </c>
      <c r="AG375" t="s">
        <v>103</v>
      </c>
      <c r="AH375">
        <f>IFERROR(
    VLOOKUP(FENIX_ANS_TABLA[[#This Row],[ESTADO]],
        {"VENCIDO",1;"ALERTA_0 Días",2;"ALERTA",3;"A TIEMPO",4;"SIN FECHA",5},
    2,FALSE),
0)</f>
        <v>4</v>
      </c>
    </row>
    <row r="376" spans="1:34" x14ac:dyDescent="0.25">
      <c r="A376">
        <v>23649446</v>
      </c>
      <c r="B376" s="23" t="str">
        <f>IFERROR(VLOOKUP(FENIX_ANS_TABLA[[#This Row],[PEDIDO]],RESPONSABLE!A:B,2,0),"Pendiente por asignar responsable")</f>
        <v>Pendiente por asignar responsable</v>
      </c>
      <c r="C376" t="s">
        <v>44</v>
      </c>
      <c r="D376" t="s">
        <v>24</v>
      </c>
      <c r="E376" t="s">
        <v>44</v>
      </c>
      <c r="F376" s="21">
        <v>46052.669212962966</v>
      </c>
      <c r="G376" t="s">
        <v>1812</v>
      </c>
      <c r="H376">
        <v>1002146517</v>
      </c>
      <c r="I376" t="s">
        <v>1813</v>
      </c>
      <c r="J376" s="23" t="s">
        <v>31</v>
      </c>
      <c r="K376" s="23" t="s">
        <v>1814</v>
      </c>
      <c r="L376" t="s">
        <v>1815</v>
      </c>
      <c r="M376" t="s">
        <v>226</v>
      </c>
      <c r="N376" t="s">
        <v>1816</v>
      </c>
      <c r="O376" t="s">
        <v>227</v>
      </c>
      <c r="P376" t="s">
        <v>45</v>
      </c>
      <c r="Q376" t="s">
        <v>214</v>
      </c>
      <c r="R376" t="s">
        <v>253</v>
      </c>
      <c r="S376" t="s">
        <v>260</v>
      </c>
      <c r="T376">
        <v>11</v>
      </c>
      <c r="U376" t="s">
        <v>1817</v>
      </c>
      <c r="V376" t="s">
        <v>17887</v>
      </c>
      <c r="W376" t="s">
        <v>14693</v>
      </c>
      <c r="X376" t="s">
        <v>43</v>
      </c>
      <c r="Y376" t="s">
        <v>30</v>
      </c>
      <c r="Z376" t="s">
        <v>30</v>
      </c>
      <c r="AA376" t="s">
        <v>30</v>
      </c>
      <c r="AB376" t="s">
        <v>30</v>
      </c>
      <c r="AC376">
        <v>-74.696377350000006</v>
      </c>
      <c r="AD376">
        <v>7.0768474699999997</v>
      </c>
      <c r="AE376" t="s">
        <v>86</v>
      </c>
      <c r="AF376" t="s">
        <v>215</v>
      </c>
      <c r="AG376" t="s">
        <v>102</v>
      </c>
      <c r="AH376">
        <f>IFERROR(
    VLOOKUP(FENIX_ANS_TABLA[[#This Row],[ESTADO]],
        {"VENCIDO",1;"ALERTA_0 Días",2;"ALERTA",3;"A TIEMPO",4;"SIN FECHA",5},
    2,FALSE),
0)</f>
        <v>3</v>
      </c>
    </row>
    <row r="377" spans="1:34" x14ac:dyDescent="0.25">
      <c r="A377">
        <v>23649461</v>
      </c>
      <c r="B377" s="23" t="str">
        <f>IFERROR(VLOOKUP(FENIX_ANS_TABLA[[#This Row],[PEDIDO]],RESPONSABLE!A:B,2,0),"Pendiente por asignar responsable")</f>
        <v>Pendiente por asignar responsable</v>
      </c>
      <c r="C377" t="s">
        <v>23</v>
      </c>
      <c r="D377" t="s">
        <v>24</v>
      </c>
      <c r="E377" t="s">
        <v>33</v>
      </c>
      <c r="F377" s="21">
        <v>46083.423171296286</v>
      </c>
      <c r="G377" t="s">
        <v>11938</v>
      </c>
      <c r="H377">
        <v>1193527047</v>
      </c>
      <c r="I377" t="s">
        <v>6035</v>
      </c>
      <c r="J377" s="23" t="s">
        <v>31</v>
      </c>
      <c r="K377" s="23" t="s">
        <v>6036</v>
      </c>
      <c r="L377" t="s">
        <v>6037</v>
      </c>
      <c r="M377" t="s">
        <v>25</v>
      </c>
      <c r="N377" t="s">
        <v>6038</v>
      </c>
      <c r="O377" t="s">
        <v>26</v>
      </c>
      <c r="P377" t="s">
        <v>40</v>
      </c>
      <c r="Q377" t="s">
        <v>35</v>
      </c>
      <c r="R377" t="s">
        <v>253</v>
      </c>
      <c r="S377" t="s">
        <v>260</v>
      </c>
      <c r="T377">
        <v>7</v>
      </c>
      <c r="U377" t="s">
        <v>11939</v>
      </c>
      <c r="V377" t="s">
        <v>17888</v>
      </c>
      <c r="W377" t="s">
        <v>17889</v>
      </c>
      <c r="X377" t="s">
        <v>29</v>
      </c>
      <c r="Y377" t="s">
        <v>10475</v>
      </c>
      <c r="Z377" t="s">
        <v>98</v>
      </c>
      <c r="AA377" t="s">
        <v>290</v>
      </c>
      <c r="AB377" t="s">
        <v>10476</v>
      </c>
      <c r="AC377">
        <v>-75.631366999999997</v>
      </c>
      <c r="AD377">
        <v>6.2719100000000001</v>
      </c>
      <c r="AE377" t="s">
        <v>86</v>
      </c>
      <c r="AF377" t="s">
        <v>105</v>
      </c>
      <c r="AG377" t="s">
        <v>102</v>
      </c>
      <c r="AH377">
        <f>IFERROR(
    VLOOKUP(FENIX_ANS_TABLA[[#This Row],[ESTADO]],
        {"VENCIDO",1;"ALERTA_0 Días",2;"ALERTA",3;"A TIEMPO",4;"SIN FECHA",5},
    2,FALSE),
0)</f>
        <v>4</v>
      </c>
    </row>
    <row r="378" spans="1:34" x14ac:dyDescent="0.25">
      <c r="A378">
        <v>23649468</v>
      </c>
      <c r="B378" s="23" t="str">
        <f>IFERROR(VLOOKUP(FENIX_ANS_TABLA[[#This Row],[PEDIDO]],RESPONSABLE!A:B,2,0),"Pendiente por asignar responsable")</f>
        <v>Pendiente por asignar responsable</v>
      </c>
      <c r="C378" t="s">
        <v>58</v>
      </c>
      <c r="D378" t="s">
        <v>24</v>
      </c>
      <c r="E378" t="s">
        <v>59</v>
      </c>
      <c r="F378" s="21">
        <v>46052.679085648153</v>
      </c>
      <c r="G378" t="s">
        <v>3096</v>
      </c>
      <c r="H378">
        <v>13643607</v>
      </c>
      <c r="I378" t="s">
        <v>3097</v>
      </c>
      <c r="J378" s="23" t="s">
        <v>31</v>
      </c>
      <c r="K378" s="23" t="s">
        <v>3098</v>
      </c>
      <c r="L378" t="s">
        <v>3099</v>
      </c>
      <c r="M378" t="s">
        <v>230</v>
      </c>
      <c r="N378" t="s">
        <v>3100</v>
      </c>
      <c r="O378" t="s">
        <v>231</v>
      </c>
      <c r="P378" t="s">
        <v>60</v>
      </c>
      <c r="Q378" t="s">
        <v>236</v>
      </c>
      <c r="R378" t="s">
        <v>253</v>
      </c>
      <c r="S378" t="s">
        <v>260</v>
      </c>
      <c r="T378">
        <v>9</v>
      </c>
      <c r="U378" t="s">
        <v>3101</v>
      </c>
      <c r="V378" t="s">
        <v>17890</v>
      </c>
      <c r="W378" t="s">
        <v>17890</v>
      </c>
      <c r="X378" t="s">
        <v>29</v>
      </c>
      <c r="Y378" t="s">
        <v>30</v>
      </c>
      <c r="Z378" t="s">
        <v>30</v>
      </c>
      <c r="AA378" t="s">
        <v>30</v>
      </c>
      <c r="AB378" t="s">
        <v>30</v>
      </c>
      <c r="AC378">
        <v>-74.799949029999993</v>
      </c>
      <c r="AD378">
        <v>6.7746520300000004</v>
      </c>
      <c r="AE378" t="s">
        <v>86</v>
      </c>
      <c r="AF378" t="s">
        <v>215</v>
      </c>
      <c r="AG378" t="s">
        <v>102</v>
      </c>
      <c r="AH378">
        <f>IFERROR(
    VLOOKUP(FENIX_ANS_TABLA[[#This Row],[ESTADO]],
        {"VENCIDO",1;"ALERTA_0 Días",2;"ALERTA",3;"A TIEMPO",4;"SIN FECHA",5},
    2,FALSE),
0)</f>
        <v>4</v>
      </c>
    </row>
    <row r="379" spans="1:34" x14ac:dyDescent="0.25">
      <c r="A379">
        <v>23649981</v>
      </c>
      <c r="B379" s="23" t="str">
        <f>IFERROR(VLOOKUP(FENIX_ANS_TABLA[[#This Row],[PEDIDO]],RESPONSABLE!A:B,2,0),"Pendiente por asignar responsable")</f>
        <v>Pendiente por asignar responsable</v>
      </c>
      <c r="C379" t="s">
        <v>36</v>
      </c>
      <c r="D379" t="s">
        <v>24</v>
      </c>
      <c r="E379" t="s">
        <v>36</v>
      </c>
      <c r="F379" s="21">
        <v>46055.300115740742</v>
      </c>
      <c r="G379" t="s">
        <v>15593</v>
      </c>
      <c r="H379">
        <v>15448448</v>
      </c>
      <c r="I379" t="s">
        <v>15594</v>
      </c>
      <c r="J379" s="23" t="s">
        <v>15595</v>
      </c>
      <c r="K379" s="23" t="s">
        <v>1416</v>
      </c>
      <c r="L379" t="s">
        <v>15596</v>
      </c>
      <c r="M379" t="s">
        <v>167</v>
      </c>
      <c r="N379" t="s">
        <v>15597</v>
      </c>
      <c r="O379" t="s">
        <v>168</v>
      </c>
      <c r="P379" t="s">
        <v>37</v>
      </c>
      <c r="Q379" t="s">
        <v>158</v>
      </c>
      <c r="R379" t="s">
        <v>252</v>
      </c>
      <c r="S379" t="s">
        <v>260</v>
      </c>
      <c r="T379">
        <v>10</v>
      </c>
      <c r="U379" t="s">
        <v>15598</v>
      </c>
      <c r="V379" t="s">
        <v>6698</v>
      </c>
      <c r="W379" t="s">
        <v>11696</v>
      </c>
      <c r="X379" t="s">
        <v>29</v>
      </c>
      <c r="Y379" t="s">
        <v>30</v>
      </c>
      <c r="Z379" t="s">
        <v>30</v>
      </c>
      <c r="AA379" t="s">
        <v>30</v>
      </c>
      <c r="AB379" t="s">
        <v>30</v>
      </c>
      <c r="AC379">
        <v>-75.388031330000004</v>
      </c>
      <c r="AD379">
        <v>6.1137661699999999</v>
      </c>
      <c r="AE379" t="s">
        <v>86</v>
      </c>
      <c r="AF379" t="s">
        <v>159</v>
      </c>
      <c r="AG379" t="s">
        <v>102</v>
      </c>
      <c r="AH379">
        <f>IFERROR(
    VLOOKUP(FENIX_ANS_TABLA[[#This Row],[ESTADO]],
        {"VENCIDO",1;"ALERTA_0 Días",2;"ALERTA",3;"A TIEMPO",4;"SIN FECHA",5},
    2,FALSE),
0)</f>
        <v>4</v>
      </c>
    </row>
    <row r="380" spans="1:34" x14ac:dyDescent="0.25">
      <c r="A380">
        <v>23650213</v>
      </c>
      <c r="B380" s="23" t="str">
        <f>IFERROR(VLOOKUP(FENIX_ANS_TABLA[[#This Row],[PEDIDO]],RESPONSABLE!A:B,2,0),"Pendiente por asignar responsable")</f>
        <v>Pendiente por asignar responsable</v>
      </c>
      <c r="C380" t="s">
        <v>23</v>
      </c>
      <c r="D380" t="s">
        <v>24</v>
      </c>
      <c r="E380" t="s">
        <v>23</v>
      </c>
      <c r="F380" s="21">
        <v>46055.434849537043</v>
      </c>
      <c r="G380" t="s">
        <v>2290</v>
      </c>
      <c r="H380">
        <v>43602559</v>
      </c>
      <c r="I380" t="s">
        <v>2291</v>
      </c>
      <c r="J380" s="23" t="s">
        <v>31</v>
      </c>
      <c r="K380" s="23" t="s">
        <v>2292</v>
      </c>
      <c r="L380" t="s">
        <v>2293</v>
      </c>
      <c r="M380" t="s">
        <v>269</v>
      </c>
      <c r="N380" t="s">
        <v>2294</v>
      </c>
      <c r="O380" t="s">
        <v>270</v>
      </c>
      <c r="P380" t="s">
        <v>27</v>
      </c>
      <c r="Q380" t="s">
        <v>108</v>
      </c>
      <c r="R380" t="s">
        <v>252</v>
      </c>
      <c r="S380" t="s">
        <v>260</v>
      </c>
      <c r="T380">
        <v>10</v>
      </c>
      <c r="U380" t="s">
        <v>2295</v>
      </c>
      <c r="V380" t="s">
        <v>17891</v>
      </c>
      <c r="W380" t="s">
        <v>14030</v>
      </c>
      <c r="X380" t="s">
        <v>43</v>
      </c>
      <c r="Y380" t="s">
        <v>30</v>
      </c>
      <c r="Z380" t="s">
        <v>30</v>
      </c>
      <c r="AA380" t="s">
        <v>30</v>
      </c>
      <c r="AB380" t="s">
        <v>30</v>
      </c>
      <c r="AC380">
        <v>-75.967168630000003</v>
      </c>
      <c r="AD380">
        <v>6.0061943199999996</v>
      </c>
      <c r="AE380" t="s">
        <v>86</v>
      </c>
      <c r="AF380" t="s">
        <v>109</v>
      </c>
      <c r="AG380" t="s">
        <v>102</v>
      </c>
      <c r="AH380">
        <f>IFERROR(
    VLOOKUP(FENIX_ANS_TABLA[[#This Row],[ESTADO]],
        {"VENCIDO",1;"ALERTA_0 Días",2;"ALERTA",3;"A TIEMPO",4;"SIN FECHA",5},
    2,FALSE),
0)</f>
        <v>3</v>
      </c>
    </row>
    <row r="381" spans="1:34" x14ac:dyDescent="0.25">
      <c r="A381">
        <v>23650374</v>
      </c>
      <c r="B381" s="23" t="str">
        <f>IFERROR(VLOOKUP(FENIX_ANS_TABLA[[#This Row],[PEDIDO]],RESPONSABLE!A:B,2,0),"Pendiente por asignar responsable")</f>
        <v>Pendiente por asignar responsable</v>
      </c>
      <c r="C381" t="s">
        <v>23</v>
      </c>
      <c r="D381" t="s">
        <v>24</v>
      </c>
      <c r="E381" t="s">
        <v>23</v>
      </c>
      <c r="F381" s="21">
        <v>46055.499849537038</v>
      </c>
      <c r="G381" t="s">
        <v>2297</v>
      </c>
      <c r="H381">
        <v>21833143</v>
      </c>
      <c r="I381" t="s">
        <v>2298</v>
      </c>
      <c r="J381" s="23" t="s">
        <v>31</v>
      </c>
      <c r="K381" s="23" t="s">
        <v>2299</v>
      </c>
      <c r="L381" t="s">
        <v>2300</v>
      </c>
      <c r="M381" t="s">
        <v>267</v>
      </c>
      <c r="N381" t="s">
        <v>2301</v>
      </c>
      <c r="O381" t="s">
        <v>268</v>
      </c>
      <c r="P381" t="s">
        <v>27</v>
      </c>
      <c r="Q381" t="s">
        <v>108</v>
      </c>
      <c r="R381" t="s">
        <v>252</v>
      </c>
      <c r="S381" t="s">
        <v>260</v>
      </c>
      <c r="T381">
        <v>10</v>
      </c>
      <c r="U381" t="s">
        <v>2302</v>
      </c>
      <c r="V381" t="s">
        <v>17892</v>
      </c>
      <c r="W381" t="s">
        <v>17893</v>
      </c>
      <c r="X381" t="s">
        <v>43</v>
      </c>
      <c r="Y381" t="s">
        <v>30</v>
      </c>
      <c r="Z381" t="s">
        <v>30</v>
      </c>
      <c r="AA381" t="s">
        <v>30</v>
      </c>
      <c r="AB381" t="s">
        <v>30</v>
      </c>
      <c r="AC381">
        <v>-75.777000970000003</v>
      </c>
      <c r="AD381">
        <v>5.7930305999999998</v>
      </c>
      <c r="AE381" t="s">
        <v>86</v>
      </c>
      <c r="AF381" t="s">
        <v>109</v>
      </c>
      <c r="AG381" t="s">
        <v>102</v>
      </c>
      <c r="AH381">
        <f>IFERROR(
    VLOOKUP(FENIX_ANS_TABLA[[#This Row],[ESTADO]],
        {"VENCIDO",1;"ALERTA_0 Días",2;"ALERTA",3;"A TIEMPO",4;"SIN FECHA",5},
    2,FALSE),
0)</f>
        <v>3</v>
      </c>
    </row>
    <row r="382" spans="1:34" x14ac:dyDescent="0.25">
      <c r="A382">
        <v>23650434</v>
      </c>
      <c r="B382" s="23" t="str">
        <f>IFERROR(VLOOKUP(FENIX_ANS_TABLA[[#This Row],[PEDIDO]],RESPONSABLE!A:B,2,0),"Pendiente por asignar responsable")</f>
        <v>Pendiente por asignar responsable</v>
      </c>
      <c r="C382" t="s">
        <v>23</v>
      </c>
      <c r="D382" t="s">
        <v>24</v>
      </c>
      <c r="E382" t="s">
        <v>33</v>
      </c>
      <c r="F382" s="21">
        <v>46055.540358796286</v>
      </c>
      <c r="G382" t="s">
        <v>13444</v>
      </c>
      <c r="H382">
        <v>1128480303</v>
      </c>
      <c r="I382" t="s">
        <v>13445</v>
      </c>
      <c r="J382" s="23" t="s">
        <v>31</v>
      </c>
      <c r="K382" s="23" t="s">
        <v>13446</v>
      </c>
      <c r="L382" t="s">
        <v>13447</v>
      </c>
      <c r="M382" t="s">
        <v>25</v>
      </c>
      <c r="N382" t="s">
        <v>13448</v>
      </c>
      <c r="O382" t="s">
        <v>26</v>
      </c>
      <c r="P382" t="s">
        <v>34</v>
      </c>
      <c r="Q382" t="s">
        <v>35</v>
      </c>
      <c r="R382" t="s">
        <v>252</v>
      </c>
      <c r="S382" t="s">
        <v>260</v>
      </c>
      <c r="T382">
        <v>8</v>
      </c>
      <c r="U382" t="s">
        <v>13449</v>
      </c>
      <c r="V382" t="s">
        <v>4968</v>
      </c>
      <c r="W382" t="s">
        <v>17894</v>
      </c>
      <c r="X382" t="s">
        <v>29</v>
      </c>
      <c r="Y382" t="s">
        <v>30</v>
      </c>
      <c r="Z382" t="s">
        <v>30</v>
      </c>
      <c r="AA382" t="s">
        <v>30</v>
      </c>
      <c r="AB382" t="s">
        <v>30</v>
      </c>
      <c r="AC382">
        <v>-75.651106999999996</v>
      </c>
      <c r="AD382">
        <v>6.2889650000000001</v>
      </c>
      <c r="AE382" t="s">
        <v>86</v>
      </c>
      <c r="AF382" t="s">
        <v>105</v>
      </c>
      <c r="AG382" t="s">
        <v>102</v>
      </c>
      <c r="AH382">
        <f>IFERROR(
    VLOOKUP(FENIX_ANS_TABLA[[#This Row],[ESTADO]],
        {"VENCIDO",1;"ALERTA_0 Días",2;"ALERTA",3;"A TIEMPO",4;"SIN FECHA",5},
    2,FALSE),
0)</f>
        <v>4</v>
      </c>
    </row>
    <row r="383" spans="1:34" x14ac:dyDescent="0.25">
      <c r="A383">
        <v>23650508</v>
      </c>
      <c r="B383" s="23" t="str">
        <f>IFERROR(VLOOKUP(FENIX_ANS_TABLA[[#This Row],[PEDIDO]],RESPONSABLE!A:B,2,0),"Pendiente por asignar responsable")</f>
        <v>Pendiente por asignar responsable</v>
      </c>
      <c r="C383" t="s">
        <v>23</v>
      </c>
      <c r="D383" t="s">
        <v>24</v>
      </c>
      <c r="E383" t="s">
        <v>23</v>
      </c>
      <c r="F383" s="21">
        <v>46055.579687500001</v>
      </c>
      <c r="G383" t="s">
        <v>9562</v>
      </c>
      <c r="H383">
        <v>1046476014</v>
      </c>
      <c r="I383" t="s">
        <v>9563</v>
      </c>
      <c r="J383" s="23" t="s">
        <v>31</v>
      </c>
      <c r="K383" s="23" t="s">
        <v>9564</v>
      </c>
      <c r="L383" t="s">
        <v>9565</v>
      </c>
      <c r="M383" t="s">
        <v>139</v>
      </c>
      <c r="N383" t="s">
        <v>9566</v>
      </c>
      <c r="O383" t="s">
        <v>140</v>
      </c>
      <c r="P383" t="s">
        <v>27</v>
      </c>
      <c r="Q383" t="s">
        <v>135</v>
      </c>
      <c r="R383" t="s">
        <v>252</v>
      </c>
      <c r="S383" t="s">
        <v>260</v>
      </c>
      <c r="T383">
        <v>10</v>
      </c>
      <c r="U383" t="s">
        <v>9567</v>
      </c>
      <c r="V383" t="s">
        <v>17895</v>
      </c>
      <c r="W383" t="s">
        <v>17895</v>
      </c>
      <c r="X383" t="s">
        <v>29</v>
      </c>
      <c r="Y383" t="s">
        <v>30</v>
      </c>
      <c r="Z383" t="s">
        <v>30</v>
      </c>
      <c r="AA383" t="s">
        <v>30</v>
      </c>
      <c r="AB383" t="s">
        <v>30</v>
      </c>
      <c r="AC383">
        <v>-75.738194440000001</v>
      </c>
      <c r="AD383">
        <v>6.4926100399999997</v>
      </c>
      <c r="AE383" t="s">
        <v>86</v>
      </c>
      <c r="AF383" t="s">
        <v>136</v>
      </c>
      <c r="AG383" t="s">
        <v>102</v>
      </c>
      <c r="AH383">
        <f>IFERROR(
    VLOOKUP(FENIX_ANS_TABLA[[#This Row],[ESTADO]],
        {"VENCIDO",1;"ALERTA_0 Días",2;"ALERTA",3;"A TIEMPO",4;"SIN FECHA",5},
    2,FALSE),
0)</f>
        <v>4</v>
      </c>
    </row>
    <row r="384" spans="1:34" x14ac:dyDescent="0.25">
      <c r="A384">
        <v>23650521</v>
      </c>
      <c r="B384" s="23" t="str">
        <f>IFERROR(VLOOKUP(FENIX_ANS_TABLA[[#This Row],[PEDIDO]],RESPONSABLE!A:B,2,0),"Pendiente por asignar responsable")</f>
        <v>Pendiente por asignar responsable</v>
      </c>
      <c r="C384" t="s">
        <v>23</v>
      </c>
      <c r="D384" t="s">
        <v>24</v>
      </c>
      <c r="E384" t="s">
        <v>23</v>
      </c>
      <c r="F384" s="21">
        <v>46055.584861111107</v>
      </c>
      <c r="G384" t="s">
        <v>6974</v>
      </c>
      <c r="H384">
        <v>71630432</v>
      </c>
      <c r="I384" t="s">
        <v>6975</v>
      </c>
      <c r="J384" s="23" t="s">
        <v>6976</v>
      </c>
      <c r="K384" s="23" t="s">
        <v>6977</v>
      </c>
      <c r="L384" t="s">
        <v>6978</v>
      </c>
      <c r="M384" t="s">
        <v>222</v>
      </c>
      <c r="N384" t="s">
        <v>6979</v>
      </c>
      <c r="O384" t="s">
        <v>223</v>
      </c>
      <c r="P384" t="s">
        <v>27</v>
      </c>
      <c r="Q384" t="s">
        <v>214</v>
      </c>
      <c r="R384" t="s">
        <v>252</v>
      </c>
      <c r="S384" t="s">
        <v>260</v>
      </c>
      <c r="T384">
        <v>10</v>
      </c>
      <c r="U384" t="s">
        <v>6980</v>
      </c>
      <c r="V384" t="s">
        <v>14505</v>
      </c>
      <c r="W384" t="s">
        <v>14505</v>
      </c>
      <c r="X384" t="s">
        <v>29</v>
      </c>
      <c r="Y384" t="s">
        <v>30</v>
      </c>
      <c r="Z384" t="s">
        <v>30</v>
      </c>
      <c r="AA384" t="s">
        <v>30</v>
      </c>
      <c r="AB384" t="s">
        <v>30</v>
      </c>
      <c r="AC384">
        <v>-75.264504000000002</v>
      </c>
      <c r="AD384">
        <v>6.5769650000000004</v>
      </c>
      <c r="AE384" t="s">
        <v>86</v>
      </c>
      <c r="AF384" t="s">
        <v>215</v>
      </c>
      <c r="AG384" t="s">
        <v>102</v>
      </c>
      <c r="AH384">
        <f>IFERROR(
    VLOOKUP(FENIX_ANS_TABLA[[#This Row],[ESTADO]],
        {"VENCIDO",1;"ALERTA_0 Días",2;"ALERTA",3;"A TIEMPO",4;"SIN FECHA",5},
    2,FALSE),
0)</f>
        <v>4</v>
      </c>
    </row>
    <row r="385" spans="1:34" x14ac:dyDescent="0.25">
      <c r="A385">
        <v>23650572</v>
      </c>
      <c r="B385" s="23" t="str">
        <f>IFERROR(VLOOKUP(FENIX_ANS_TABLA[[#This Row],[PEDIDO]],RESPONSABLE!A:B,2,0),"Pendiente por asignar responsable")</f>
        <v>Pendiente por asignar responsable</v>
      </c>
      <c r="C385" t="s">
        <v>23</v>
      </c>
      <c r="D385" t="s">
        <v>24</v>
      </c>
      <c r="E385" t="s">
        <v>23</v>
      </c>
      <c r="F385" s="21">
        <v>46055.609537037039</v>
      </c>
      <c r="G385" t="s">
        <v>7443</v>
      </c>
      <c r="H385">
        <v>1040320269</v>
      </c>
      <c r="I385" t="s">
        <v>7444</v>
      </c>
      <c r="J385" s="23" t="s">
        <v>7445</v>
      </c>
      <c r="K385" s="23" t="s">
        <v>7446</v>
      </c>
      <c r="L385" t="s">
        <v>7447</v>
      </c>
      <c r="M385" t="s">
        <v>25</v>
      </c>
      <c r="N385" t="s">
        <v>7448</v>
      </c>
      <c r="O385" t="s">
        <v>26</v>
      </c>
      <c r="P385" t="s">
        <v>27</v>
      </c>
      <c r="Q385" t="s">
        <v>32</v>
      </c>
      <c r="R385" t="s">
        <v>253</v>
      </c>
      <c r="S385" t="s">
        <v>260</v>
      </c>
      <c r="T385">
        <v>7</v>
      </c>
      <c r="U385" t="s">
        <v>7449</v>
      </c>
      <c r="V385" t="s">
        <v>10154</v>
      </c>
      <c r="W385" t="s">
        <v>8124</v>
      </c>
      <c r="X385" t="s">
        <v>29</v>
      </c>
      <c r="Y385" t="s">
        <v>7450</v>
      </c>
      <c r="Z385" t="s">
        <v>94</v>
      </c>
      <c r="AA385" t="s">
        <v>104</v>
      </c>
      <c r="AB385" t="s">
        <v>7451</v>
      </c>
      <c r="AC385">
        <v>-75.631645840000004</v>
      </c>
      <c r="AD385">
        <v>6.2742213900000001</v>
      </c>
      <c r="AE385" t="s">
        <v>86</v>
      </c>
      <c r="AF385" t="s">
        <v>105</v>
      </c>
      <c r="AG385" t="s">
        <v>102</v>
      </c>
      <c r="AH385">
        <f>IFERROR(
    VLOOKUP(FENIX_ANS_TABLA[[#This Row],[ESTADO]],
        {"VENCIDO",1;"ALERTA_0 Días",2;"ALERTA",3;"A TIEMPO",4;"SIN FECHA",5},
    2,FALSE),
0)</f>
        <v>4</v>
      </c>
    </row>
    <row r="386" spans="1:34" x14ac:dyDescent="0.25">
      <c r="A386">
        <v>23650577</v>
      </c>
      <c r="B386" s="23" t="str">
        <f>IFERROR(VLOOKUP(FENIX_ANS_TABLA[[#This Row],[PEDIDO]],RESPONSABLE!A:B,2,0),"Pendiente por asignar responsable")</f>
        <v>Pendiente por asignar responsable</v>
      </c>
      <c r="C386" t="s">
        <v>23</v>
      </c>
      <c r="D386" t="s">
        <v>24</v>
      </c>
      <c r="E386" t="s">
        <v>33</v>
      </c>
      <c r="F386" s="21">
        <v>46058.93178240741</v>
      </c>
      <c r="G386" t="s">
        <v>8883</v>
      </c>
      <c r="H386">
        <v>1045143975</v>
      </c>
      <c r="I386" t="s">
        <v>8884</v>
      </c>
      <c r="J386" s="23" t="s">
        <v>31</v>
      </c>
      <c r="K386" s="23" t="s">
        <v>8885</v>
      </c>
      <c r="L386" t="s">
        <v>8886</v>
      </c>
      <c r="M386" t="s">
        <v>226</v>
      </c>
      <c r="N386" t="s">
        <v>8887</v>
      </c>
      <c r="O386" t="s">
        <v>227</v>
      </c>
      <c r="P386" t="s">
        <v>40</v>
      </c>
      <c r="Q386" t="s">
        <v>833</v>
      </c>
      <c r="R386" t="s">
        <v>252</v>
      </c>
      <c r="S386" t="s">
        <v>260</v>
      </c>
      <c r="T386">
        <v>12</v>
      </c>
      <c r="U386" t="s">
        <v>8888</v>
      </c>
      <c r="V386" t="s">
        <v>17896</v>
      </c>
      <c r="W386" t="s">
        <v>17897</v>
      </c>
      <c r="X386" t="s">
        <v>29</v>
      </c>
      <c r="Y386" t="s">
        <v>30</v>
      </c>
      <c r="Z386" t="s">
        <v>30</v>
      </c>
      <c r="AA386" t="s">
        <v>30</v>
      </c>
      <c r="AB386" t="s">
        <v>30</v>
      </c>
      <c r="AC386">
        <v>-74.822214770000002</v>
      </c>
      <c r="AD386">
        <v>7.2541807199999999</v>
      </c>
      <c r="AE386" t="s">
        <v>86</v>
      </c>
      <c r="AF386" t="s">
        <v>215</v>
      </c>
      <c r="AG386" t="s">
        <v>102</v>
      </c>
      <c r="AH386">
        <f>IFERROR(
    VLOOKUP(FENIX_ANS_TABLA[[#This Row],[ESTADO]],
        {"VENCIDO",1;"ALERTA_0 Días",2;"ALERTA",3;"A TIEMPO",4;"SIN FECHA",5},
    2,FALSE),
0)</f>
        <v>4</v>
      </c>
    </row>
    <row r="387" spans="1:34" x14ac:dyDescent="0.25">
      <c r="A387">
        <v>23650609</v>
      </c>
      <c r="B387" s="23" t="str">
        <f>IFERROR(VLOOKUP(FENIX_ANS_TABLA[[#This Row],[PEDIDO]],RESPONSABLE!A:B,2,0),"Pendiente por asignar responsable")</f>
        <v>Pendiente por asignar responsable</v>
      </c>
      <c r="C387" t="s">
        <v>44</v>
      </c>
      <c r="D387" t="s">
        <v>24</v>
      </c>
      <c r="E387" t="s">
        <v>44</v>
      </c>
      <c r="F387" s="21">
        <v>46072.472083333327</v>
      </c>
      <c r="G387" t="s">
        <v>1611</v>
      </c>
      <c r="H387">
        <v>43656745</v>
      </c>
      <c r="I387" t="s">
        <v>1612</v>
      </c>
      <c r="J387" s="23" t="s">
        <v>31</v>
      </c>
      <c r="K387" s="23" t="s">
        <v>1613</v>
      </c>
      <c r="L387" t="s">
        <v>1614</v>
      </c>
      <c r="M387" t="s">
        <v>234</v>
      </c>
      <c r="N387" t="s">
        <v>1615</v>
      </c>
      <c r="O387" t="s">
        <v>235</v>
      </c>
      <c r="P387" t="s">
        <v>45</v>
      </c>
      <c r="Q387" t="s">
        <v>214</v>
      </c>
      <c r="R387" t="s">
        <v>253</v>
      </c>
      <c r="S387" t="s">
        <v>260</v>
      </c>
      <c r="T387">
        <v>11</v>
      </c>
      <c r="U387" t="s">
        <v>1616</v>
      </c>
      <c r="V387" t="s">
        <v>17898</v>
      </c>
      <c r="W387" t="s">
        <v>6699</v>
      </c>
      <c r="X387" t="s">
        <v>43</v>
      </c>
      <c r="Y387" t="s">
        <v>30</v>
      </c>
      <c r="Z387" t="s">
        <v>30</v>
      </c>
      <c r="AA387" t="s">
        <v>30</v>
      </c>
      <c r="AB387" t="s">
        <v>30</v>
      </c>
      <c r="AC387">
        <v>-74.699879999999993</v>
      </c>
      <c r="AD387">
        <v>7.0216820000000002</v>
      </c>
      <c r="AE387" t="s">
        <v>86</v>
      </c>
      <c r="AF387" t="s">
        <v>215</v>
      </c>
      <c r="AG387" t="s">
        <v>102</v>
      </c>
      <c r="AH387">
        <f>IFERROR(
    VLOOKUP(FENIX_ANS_TABLA[[#This Row],[ESTADO]],
        {"VENCIDO",1;"ALERTA_0 Días",2;"ALERTA",3;"A TIEMPO",4;"SIN FECHA",5},
    2,FALSE),
0)</f>
        <v>3</v>
      </c>
    </row>
    <row r="388" spans="1:34" x14ac:dyDescent="0.25">
      <c r="A388">
        <v>23650906</v>
      </c>
      <c r="B388" s="23" t="str">
        <f>IFERROR(VLOOKUP(FENIX_ANS_TABLA[[#This Row],[PEDIDO]],RESPONSABLE!A:B,2,0),"Pendiente por asignar responsable")</f>
        <v>Pendiente por asignar responsable</v>
      </c>
      <c r="C388" t="s">
        <v>44</v>
      </c>
      <c r="D388" t="s">
        <v>24</v>
      </c>
      <c r="E388" t="s">
        <v>44</v>
      </c>
      <c r="F388" s="21">
        <v>46055.709282407413</v>
      </c>
      <c r="G388" t="s">
        <v>2918</v>
      </c>
      <c r="H388">
        <v>42940501</v>
      </c>
      <c r="I388" t="s">
        <v>2919</v>
      </c>
      <c r="J388" s="23" t="s">
        <v>31</v>
      </c>
      <c r="K388" s="23" t="s">
        <v>2920</v>
      </c>
      <c r="L388" t="s">
        <v>2921</v>
      </c>
      <c r="M388" t="s">
        <v>226</v>
      </c>
      <c r="N388" t="s">
        <v>2922</v>
      </c>
      <c r="O388" t="s">
        <v>227</v>
      </c>
      <c r="P388" t="s">
        <v>45</v>
      </c>
      <c r="Q388" t="s">
        <v>214</v>
      </c>
      <c r="R388" t="s">
        <v>253</v>
      </c>
      <c r="S388" t="s">
        <v>260</v>
      </c>
      <c r="T388">
        <v>11</v>
      </c>
      <c r="U388" t="s">
        <v>2923</v>
      </c>
      <c r="V388" t="s">
        <v>17899</v>
      </c>
      <c r="W388" t="s">
        <v>17900</v>
      </c>
      <c r="X388" t="s">
        <v>29</v>
      </c>
      <c r="Y388" t="s">
        <v>30</v>
      </c>
      <c r="Z388" t="s">
        <v>30</v>
      </c>
      <c r="AA388" t="s">
        <v>30</v>
      </c>
      <c r="AB388" t="s">
        <v>30</v>
      </c>
      <c r="AC388">
        <v>-74.702058969999996</v>
      </c>
      <c r="AD388">
        <v>7.0797320499999996</v>
      </c>
      <c r="AE388" t="s">
        <v>86</v>
      </c>
      <c r="AF388" t="s">
        <v>215</v>
      </c>
      <c r="AG388" t="s">
        <v>102</v>
      </c>
      <c r="AH388">
        <f>IFERROR(
    VLOOKUP(FENIX_ANS_TABLA[[#This Row],[ESTADO]],
        {"VENCIDO",1;"ALERTA_0 Días",2;"ALERTA",3;"A TIEMPO",4;"SIN FECHA",5},
    2,FALSE),
0)</f>
        <v>4</v>
      </c>
    </row>
    <row r="389" spans="1:34" x14ac:dyDescent="0.25">
      <c r="A389">
        <v>23650915</v>
      </c>
      <c r="B389" s="23" t="str">
        <f>IFERROR(VLOOKUP(FENIX_ANS_TABLA[[#This Row],[PEDIDO]],RESPONSABLE!A:B,2,0),"Pendiente por asignar responsable")</f>
        <v>Pendiente por asignar responsable</v>
      </c>
      <c r="C389" t="s">
        <v>23</v>
      </c>
      <c r="D389" t="s">
        <v>24</v>
      </c>
      <c r="E389" t="s">
        <v>23</v>
      </c>
      <c r="F389" s="21">
        <v>46055.716574074067</v>
      </c>
      <c r="G389" t="s">
        <v>11942</v>
      </c>
      <c r="H389">
        <v>26386085</v>
      </c>
      <c r="I389" t="s">
        <v>11923</v>
      </c>
      <c r="J389" s="23" t="s">
        <v>11924</v>
      </c>
      <c r="K389" s="23" t="s">
        <v>11925</v>
      </c>
      <c r="L389" t="s">
        <v>11943</v>
      </c>
      <c r="M389" t="s">
        <v>42</v>
      </c>
      <c r="N389" t="s">
        <v>11944</v>
      </c>
      <c r="O389" t="s">
        <v>57</v>
      </c>
      <c r="P389" t="s">
        <v>27</v>
      </c>
      <c r="Q389" t="s">
        <v>28</v>
      </c>
      <c r="R389" t="s">
        <v>253</v>
      </c>
      <c r="S389" t="s">
        <v>260</v>
      </c>
      <c r="T389">
        <v>7</v>
      </c>
      <c r="U389" t="s">
        <v>11945</v>
      </c>
      <c r="V389" t="s">
        <v>17881</v>
      </c>
      <c r="W389" t="s">
        <v>14586</v>
      </c>
      <c r="X389" t="s">
        <v>29</v>
      </c>
      <c r="Y389" t="s">
        <v>11946</v>
      </c>
      <c r="Z389" t="s">
        <v>94</v>
      </c>
      <c r="AA389" t="s">
        <v>2876</v>
      </c>
      <c r="AB389" t="s">
        <v>11947</v>
      </c>
      <c r="AC389">
        <v>-75.584039000000004</v>
      </c>
      <c r="AD389">
        <v>6.1746949999999998</v>
      </c>
      <c r="AE389" t="s">
        <v>86</v>
      </c>
      <c r="AF389" t="s">
        <v>105</v>
      </c>
      <c r="AG389" t="s">
        <v>102</v>
      </c>
      <c r="AH389">
        <f>IFERROR(
    VLOOKUP(FENIX_ANS_TABLA[[#This Row],[ESTADO]],
        {"VENCIDO",1;"ALERTA_0 Días",2;"ALERTA",3;"A TIEMPO",4;"SIN FECHA",5},
    2,FALSE),
0)</f>
        <v>4</v>
      </c>
    </row>
    <row r="390" spans="1:34" x14ac:dyDescent="0.25">
      <c r="A390">
        <v>23650916</v>
      </c>
      <c r="B390" s="23" t="str">
        <f>IFERROR(VLOOKUP(FENIX_ANS_TABLA[[#This Row],[PEDIDO]],RESPONSABLE!A:B,2,0),"Pendiente por asignar responsable")</f>
        <v>Pendiente por asignar responsable</v>
      </c>
      <c r="C390" t="s">
        <v>23</v>
      </c>
      <c r="D390" t="s">
        <v>24</v>
      </c>
      <c r="E390" t="s">
        <v>23</v>
      </c>
      <c r="F390" s="21">
        <v>46055.716886574082</v>
      </c>
      <c r="G390" t="s">
        <v>11949</v>
      </c>
      <c r="H390">
        <v>26386085</v>
      </c>
      <c r="I390" t="s">
        <v>11923</v>
      </c>
      <c r="J390" s="23" t="s">
        <v>11924</v>
      </c>
      <c r="K390" s="23" t="s">
        <v>11925</v>
      </c>
      <c r="L390" t="s">
        <v>11950</v>
      </c>
      <c r="M390" t="s">
        <v>42</v>
      </c>
      <c r="N390" t="s">
        <v>11951</v>
      </c>
      <c r="O390" t="s">
        <v>57</v>
      </c>
      <c r="P390" t="s">
        <v>27</v>
      </c>
      <c r="Q390" t="s">
        <v>28</v>
      </c>
      <c r="R390" t="s">
        <v>253</v>
      </c>
      <c r="S390" t="s">
        <v>260</v>
      </c>
      <c r="T390">
        <v>7</v>
      </c>
      <c r="U390" t="s">
        <v>11952</v>
      </c>
      <c r="V390" t="s">
        <v>17881</v>
      </c>
      <c r="W390" t="s">
        <v>14586</v>
      </c>
      <c r="X390" t="s">
        <v>29</v>
      </c>
      <c r="Y390" t="s">
        <v>11953</v>
      </c>
      <c r="Z390" t="s">
        <v>94</v>
      </c>
      <c r="AA390" t="s">
        <v>2876</v>
      </c>
      <c r="AB390" t="s">
        <v>11954</v>
      </c>
      <c r="AC390">
        <v>-75.583979600000006</v>
      </c>
      <c r="AD390">
        <v>6.1747484799999999</v>
      </c>
      <c r="AE390" t="s">
        <v>86</v>
      </c>
      <c r="AF390" t="s">
        <v>105</v>
      </c>
      <c r="AG390" t="s">
        <v>102</v>
      </c>
      <c r="AH390">
        <f>IFERROR(
    VLOOKUP(FENIX_ANS_TABLA[[#This Row],[ESTADO]],
        {"VENCIDO",1;"ALERTA_0 Días",2;"ALERTA",3;"A TIEMPO",4;"SIN FECHA",5},
    2,FALSE),
0)</f>
        <v>4</v>
      </c>
    </row>
    <row r="391" spans="1:34" x14ac:dyDescent="0.25">
      <c r="A391">
        <v>23650943</v>
      </c>
      <c r="B391" s="23" t="str">
        <f>IFERROR(VLOOKUP(FENIX_ANS_TABLA[[#This Row],[PEDIDO]],RESPONSABLE!A:B,2,0),"Pendiente por asignar responsable")</f>
        <v>Pendiente por asignar responsable</v>
      </c>
      <c r="C391" t="s">
        <v>23</v>
      </c>
      <c r="D391" t="s">
        <v>24</v>
      </c>
      <c r="E391" t="s">
        <v>33</v>
      </c>
      <c r="F391" s="21">
        <v>46066.304062499999</v>
      </c>
      <c r="G391" t="s">
        <v>646</v>
      </c>
      <c r="H391">
        <v>1000771936</v>
      </c>
      <c r="I391" t="s">
        <v>326</v>
      </c>
      <c r="J391" s="23" t="s">
        <v>31</v>
      </c>
      <c r="K391" s="23" t="s">
        <v>327</v>
      </c>
      <c r="L391" t="s">
        <v>328</v>
      </c>
      <c r="M391" t="s">
        <v>265</v>
      </c>
      <c r="N391" t="s">
        <v>329</v>
      </c>
      <c r="O391" t="s">
        <v>266</v>
      </c>
      <c r="P391" t="s">
        <v>40</v>
      </c>
      <c r="Q391" t="s">
        <v>135</v>
      </c>
      <c r="R391" t="s">
        <v>252</v>
      </c>
      <c r="S391" t="s">
        <v>260</v>
      </c>
      <c r="T391">
        <v>12</v>
      </c>
      <c r="U391" t="s">
        <v>647</v>
      </c>
      <c r="V391" t="s">
        <v>17901</v>
      </c>
      <c r="W391" t="s">
        <v>41</v>
      </c>
      <c r="X391" t="s">
        <v>41</v>
      </c>
      <c r="Y391" t="s">
        <v>30</v>
      </c>
      <c r="Z391" t="s">
        <v>30</v>
      </c>
      <c r="AA391" t="s">
        <v>30</v>
      </c>
      <c r="AB391" t="s">
        <v>30</v>
      </c>
      <c r="AC391">
        <v>-75.951985840000006</v>
      </c>
      <c r="AD391">
        <v>6.3906648700000002</v>
      </c>
      <c r="AE391" t="s">
        <v>86</v>
      </c>
      <c r="AF391" t="s">
        <v>136</v>
      </c>
      <c r="AG391" t="s">
        <v>102</v>
      </c>
      <c r="AH391">
        <f>IFERROR(
    VLOOKUP(FENIX_ANS_TABLA[[#This Row],[ESTADO]],
        {"VENCIDO",1;"ALERTA_0 Días",2;"ALERTA",3;"A TIEMPO",4;"SIN FECHA",5},
    2,FALSE),
0)</f>
        <v>1</v>
      </c>
    </row>
    <row r="392" spans="1:34" x14ac:dyDescent="0.25">
      <c r="A392">
        <v>23651690</v>
      </c>
      <c r="B392" s="23" t="str">
        <f>IFERROR(VLOOKUP(FENIX_ANS_TABLA[[#This Row],[PEDIDO]],RESPONSABLE!A:B,2,0),"Pendiente por asignar responsable")</f>
        <v>Pendiente por asignar responsable</v>
      </c>
      <c r="C392" t="s">
        <v>23</v>
      </c>
      <c r="D392" t="s">
        <v>24</v>
      </c>
      <c r="E392" t="s">
        <v>33</v>
      </c>
      <c r="F392" s="21">
        <v>46056.441504629627</v>
      </c>
      <c r="G392" t="s">
        <v>11956</v>
      </c>
      <c r="H392">
        <v>1000403198</v>
      </c>
      <c r="I392" t="s">
        <v>11957</v>
      </c>
      <c r="J392" s="23" t="s">
        <v>31</v>
      </c>
      <c r="K392" s="23" t="s">
        <v>11958</v>
      </c>
      <c r="L392" t="s">
        <v>11959</v>
      </c>
      <c r="M392" t="s">
        <v>25</v>
      </c>
      <c r="N392" t="s">
        <v>11960</v>
      </c>
      <c r="O392" t="s">
        <v>26</v>
      </c>
      <c r="P392" t="s">
        <v>34</v>
      </c>
      <c r="Q392" t="s">
        <v>35</v>
      </c>
      <c r="R392" t="s">
        <v>253</v>
      </c>
      <c r="S392" t="s">
        <v>260</v>
      </c>
      <c r="T392">
        <v>5</v>
      </c>
      <c r="U392" t="s">
        <v>11961</v>
      </c>
      <c r="V392" t="s">
        <v>6698</v>
      </c>
      <c r="W392" t="s">
        <v>7932</v>
      </c>
      <c r="X392" t="s">
        <v>29</v>
      </c>
      <c r="Y392" t="s">
        <v>11962</v>
      </c>
      <c r="Z392" t="s">
        <v>94</v>
      </c>
      <c r="AA392" t="s">
        <v>96</v>
      </c>
      <c r="AB392" t="s">
        <v>11963</v>
      </c>
      <c r="AC392">
        <v>-75.62064436</v>
      </c>
      <c r="AD392">
        <v>6.2598475599999999</v>
      </c>
      <c r="AE392" t="s">
        <v>86</v>
      </c>
      <c r="AF392" t="s">
        <v>105</v>
      </c>
      <c r="AG392" t="s">
        <v>102</v>
      </c>
      <c r="AH392">
        <f>IFERROR(
    VLOOKUP(FENIX_ANS_TABLA[[#This Row],[ESTADO]],
        {"VENCIDO",1;"ALERTA_0 Días",2;"ALERTA",3;"A TIEMPO",4;"SIN FECHA",5},
    2,FALSE),
0)</f>
        <v>4</v>
      </c>
    </row>
    <row r="393" spans="1:34" x14ac:dyDescent="0.25">
      <c r="A393">
        <v>23651813</v>
      </c>
      <c r="B393" s="23" t="str">
        <f>IFERROR(VLOOKUP(FENIX_ANS_TABLA[[#This Row],[PEDIDO]],RESPONSABLE!A:B,2,0),"Pendiente por asignar responsable")</f>
        <v>Pendiente por asignar responsable</v>
      </c>
      <c r="C393" t="s">
        <v>23</v>
      </c>
      <c r="D393" t="s">
        <v>24</v>
      </c>
      <c r="E393" t="s">
        <v>33</v>
      </c>
      <c r="F393" s="21">
        <v>46060.54047453704</v>
      </c>
      <c r="G393" t="s">
        <v>7941</v>
      </c>
      <c r="H393">
        <v>43110029</v>
      </c>
      <c r="I393" t="s">
        <v>8030</v>
      </c>
      <c r="J393" s="23" t="s">
        <v>31</v>
      </c>
      <c r="K393" s="23" t="s">
        <v>8031</v>
      </c>
      <c r="L393" t="s">
        <v>8032</v>
      </c>
      <c r="M393" t="s">
        <v>25</v>
      </c>
      <c r="N393" t="s">
        <v>8033</v>
      </c>
      <c r="O393" t="s">
        <v>26</v>
      </c>
      <c r="P393" t="s">
        <v>40</v>
      </c>
      <c r="Q393" t="s">
        <v>35</v>
      </c>
      <c r="R393" t="s">
        <v>253</v>
      </c>
      <c r="S393" t="s">
        <v>260</v>
      </c>
      <c r="T393">
        <v>7</v>
      </c>
      <c r="U393" t="s">
        <v>7946</v>
      </c>
      <c r="V393" t="s">
        <v>10638</v>
      </c>
      <c r="W393" t="s">
        <v>5019</v>
      </c>
      <c r="X393" t="s">
        <v>29</v>
      </c>
      <c r="Y393" t="s">
        <v>17902</v>
      </c>
      <c r="Z393" t="s">
        <v>98</v>
      </c>
      <c r="AA393" t="s">
        <v>1808</v>
      </c>
      <c r="AB393" t="s">
        <v>17903</v>
      </c>
      <c r="AC393">
        <v>-75.533769539999994</v>
      </c>
      <c r="AD393">
        <v>6.23330655</v>
      </c>
      <c r="AE393" t="s">
        <v>86</v>
      </c>
      <c r="AF393" t="s">
        <v>105</v>
      </c>
      <c r="AG393" t="s">
        <v>102</v>
      </c>
      <c r="AH393">
        <f>IFERROR(
    VLOOKUP(FENIX_ANS_TABLA[[#This Row],[ESTADO]],
        {"VENCIDO",1;"ALERTA_0 Días",2;"ALERTA",3;"A TIEMPO",4;"SIN FECHA",5},
    2,FALSE),
0)</f>
        <v>4</v>
      </c>
    </row>
    <row r="394" spans="1:34" x14ac:dyDescent="0.25">
      <c r="A394">
        <v>23652039</v>
      </c>
      <c r="B394" s="23" t="str">
        <f>IFERROR(VLOOKUP(FENIX_ANS_TABLA[[#This Row],[PEDIDO]],RESPONSABLE!A:B,2,0),"Pendiente por asignar responsable")</f>
        <v>Pendiente por asignar responsable</v>
      </c>
      <c r="C394" t="s">
        <v>23</v>
      </c>
      <c r="D394" t="s">
        <v>24</v>
      </c>
      <c r="E394" t="s">
        <v>33</v>
      </c>
      <c r="F394" s="21">
        <v>46083.412685185183</v>
      </c>
      <c r="G394" t="s">
        <v>11965</v>
      </c>
      <c r="H394">
        <v>71335717</v>
      </c>
      <c r="I394" t="s">
        <v>3103</v>
      </c>
      <c r="J394" s="23" t="s">
        <v>31</v>
      </c>
      <c r="K394" s="23" t="s">
        <v>3104</v>
      </c>
      <c r="L394" t="s">
        <v>11966</v>
      </c>
      <c r="M394" t="s">
        <v>25</v>
      </c>
      <c r="N394" t="s">
        <v>11967</v>
      </c>
      <c r="O394" t="s">
        <v>26</v>
      </c>
      <c r="P394" t="s">
        <v>40</v>
      </c>
      <c r="Q394" t="s">
        <v>35</v>
      </c>
      <c r="R394" t="s">
        <v>253</v>
      </c>
      <c r="S394" t="s">
        <v>260</v>
      </c>
      <c r="T394">
        <v>7</v>
      </c>
      <c r="U394" t="s">
        <v>11968</v>
      </c>
      <c r="V394" t="s">
        <v>17635</v>
      </c>
      <c r="W394" t="s">
        <v>17592</v>
      </c>
      <c r="X394" t="s">
        <v>29</v>
      </c>
      <c r="Y394" t="s">
        <v>30</v>
      </c>
      <c r="Z394" t="s">
        <v>30</v>
      </c>
      <c r="AA394" t="s">
        <v>30</v>
      </c>
      <c r="AB394" t="s">
        <v>30</v>
      </c>
      <c r="AC394">
        <v>-75.641697969999996</v>
      </c>
      <c r="AD394">
        <v>6.2808825099999996</v>
      </c>
      <c r="AE394" t="s">
        <v>86</v>
      </c>
      <c r="AF394" t="s">
        <v>105</v>
      </c>
      <c r="AG394" t="s">
        <v>102</v>
      </c>
      <c r="AH394">
        <f>IFERROR(
    VLOOKUP(FENIX_ANS_TABLA[[#This Row],[ESTADO]],
        {"VENCIDO",1;"ALERTA_0 Días",2;"ALERTA",3;"A TIEMPO",4;"SIN FECHA",5},
    2,FALSE),
0)</f>
        <v>4</v>
      </c>
    </row>
    <row r="395" spans="1:34" x14ac:dyDescent="0.25">
      <c r="A395">
        <v>23652049</v>
      </c>
      <c r="B395" s="23" t="str">
        <f>IFERROR(VLOOKUP(FENIX_ANS_TABLA[[#This Row],[PEDIDO]],RESPONSABLE!A:B,2,0),"Pendiente por asignar responsable")</f>
        <v>Pendiente por asignar responsable</v>
      </c>
      <c r="C395" t="s">
        <v>23</v>
      </c>
      <c r="D395" t="s">
        <v>24</v>
      </c>
      <c r="E395" t="s">
        <v>33</v>
      </c>
      <c r="F395" s="21">
        <v>46083.414756944447</v>
      </c>
      <c r="G395" t="s">
        <v>11969</v>
      </c>
      <c r="H395">
        <v>71335717</v>
      </c>
      <c r="I395" t="s">
        <v>3103</v>
      </c>
      <c r="J395" s="23" t="s">
        <v>31</v>
      </c>
      <c r="K395" s="23" t="s">
        <v>3104</v>
      </c>
      <c r="L395" t="s">
        <v>3105</v>
      </c>
      <c r="M395" t="s">
        <v>25</v>
      </c>
      <c r="N395" t="s">
        <v>3106</v>
      </c>
      <c r="O395" t="s">
        <v>26</v>
      </c>
      <c r="P395" t="s">
        <v>40</v>
      </c>
      <c r="Q395" t="s">
        <v>35</v>
      </c>
      <c r="R395" t="s">
        <v>253</v>
      </c>
      <c r="S395" t="s">
        <v>260</v>
      </c>
      <c r="T395">
        <v>7</v>
      </c>
      <c r="U395" t="s">
        <v>11970</v>
      </c>
      <c r="V395" t="s">
        <v>8136</v>
      </c>
      <c r="W395" t="s">
        <v>14445</v>
      </c>
      <c r="X395" t="s">
        <v>29</v>
      </c>
      <c r="Y395" t="s">
        <v>30</v>
      </c>
      <c r="Z395" t="s">
        <v>30</v>
      </c>
      <c r="AA395" t="s">
        <v>30</v>
      </c>
      <c r="AB395" t="s">
        <v>30</v>
      </c>
      <c r="AC395">
        <v>-75.641697969999996</v>
      </c>
      <c r="AD395">
        <v>6.2808825099999996</v>
      </c>
      <c r="AE395" t="s">
        <v>86</v>
      </c>
      <c r="AF395" t="s">
        <v>105</v>
      </c>
      <c r="AG395" t="s">
        <v>102</v>
      </c>
      <c r="AH395">
        <f>IFERROR(
    VLOOKUP(FENIX_ANS_TABLA[[#This Row],[ESTADO]],
        {"VENCIDO",1;"ALERTA_0 Días",2;"ALERTA",3;"A TIEMPO",4;"SIN FECHA",5},
    2,FALSE),
0)</f>
        <v>4</v>
      </c>
    </row>
    <row r="396" spans="1:34" x14ac:dyDescent="0.25">
      <c r="A396">
        <v>23652096</v>
      </c>
      <c r="B396" s="23" t="str">
        <f>IFERROR(VLOOKUP(FENIX_ANS_TABLA[[#This Row],[PEDIDO]],RESPONSABLE!A:B,2,0),"Pendiente por asignar responsable")</f>
        <v>Pendiente por asignar responsable</v>
      </c>
      <c r="C396" t="s">
        <v>23</v>
      </c>
      <c r="D396" t="s">
        <v>24</v>
      </c>
      <c r="E396" t="s">
        <v>23</v>
      </c>
      <c r="F396" s="21">
        <v>46056.660486111112</v>
      </c>
      <c r="G396" t="s">
        <v>6981</v>
      </c>
      <c r="H396">
        <v>1001617414</v>
      </c>
      <c r="I396" t="s">
        <v>5354</v>
      </c>
      <c r="J396" s="23" t="s">
        <v>31</v>
      </c>
      <c r="K396" s="23" t="s">
        <v>5355</v>
      </c>
      <c r="L396" t="s">
        <v>5356</v>
      </c>
      <c r="M396" t="s">
        <v>115</v>
      </c>
      <c r="N396" t="s">
        <v>5357</v>
      </c>
      <c r="O396" t="s">
        <v>116</v>
      </c>
      <c r="P396" t="s">
        <v>27</v>
      </c>
      <c r="Q396" t="s">
        <v>108</v>
      </c>
      <c r="R396" t="s">
        <v>253</v>
      </c>
      <c r="S396" t="s">
        <v>260</v>
      </c>
      <c r="T396">
        <v>7</v>
      </c>
      <c r="U396" t="s">
        <v>6982</v>
      </c>
      <c r="V396" t="s">
        <v>8098</v>
      </c>
      <c r="W396" t="s">
        <v>8097</v>
      </c>
      <c r="X396" t="s">
        <v>29</v>
      </c>
      <c r="Y396" t="s">
        <v>30</v>
      </c>
      <c r="Z396" t="s">
        <v>30</v>
      </c>
      <c r="AA396" t="s">
        <v>30</v>
      </c>
      <c r="AB396" t="s">
        <v>30</v>
      </c>
      <c r="AC396">
        <v>-75.834483169999999</v>
      </c>
      <c r="AD396">
        <v>5.79476879</v>
      </c>
      <c r="AE396" t="s">
        <v>86</v>
      </c>
      <c r="AF396" t="s">
        <v>109</v>
      </c>
      <c r="AG396" t="s">
        <v>102</v>
      </c>
      <c r="AH396">
        <f>IFERROR(
    VLOOKUP(FENIX_ANS_TABLA[[#This Row],[ESTADO]],
        {"VENCIDO",1;"ALERTA_0 Días",2;"ALERTA",3;"A TIEMPO",4;"SIN FECHA",5},
    2,FALSE),
0)</f>
        <v>4</v>
      </c>
    </row>
    <row r="397" spans="1:34" x14ac:dyDescent="0.25">
      <c r="A397">
        <v>23652101</v>
      </c>
      <c r="B397" s="23" t="str">
        <f>IFERROR(VLOOKUP(FENIX_ANS_TABLA[[#This Row],[PEDIDO]],RESPONSABLE!A:B,2,0),"Pendiente por asignar responsable")</f>
        <v>Pendiente por asignar responsable</v>
      </c>
      <c r="C397" t="s">
        <v>23</v>
      </c>
      <c r="D397" t="s">
        <v>24</v>
      </c>
      <c r="E397" t="s">
        <v>33</v>
      </c>
      <c r="F397" s="21">
        <v>46058.431655092587</v>
      </c>
      <c r="G397" t="s">
        <v>13451</v>
      </c>
      <c r="H397">
        <v>22086752</v>
      </c>
      <c r="I397" t="s">
        <v>13452</v>
      </c>
      <c r="J397" s="23" t="s">
        <v>31</v>
      </c>
      <c r="K397" s="23" t="s">
        <v>13453</v>
      </c>
      <c r="L397" t="s">
        <v>13454</v>
      </c>
      <c r="M397" t="s">
        <v>137</v>
      </c>
      <c r="N397" t="s">
        <v>13455</v>
      </c>
      <c r="O397" t="s">
        <v>138</v>
      </c>
      <c r="P397" t="s">
        <v>40</v>
      </c>
      <c r="Q397" t="s">
        <v>135</v>
      </c>
      <c r="R397" t="s">
        <v>253</v>
      </c>
      <c r="S397" t="s">
        <v>259</v>
      </c>
      <c r="T397">
        <v>7</v>
      </c>
      <c r="U397" t="s">
        <v>13456</v>
      </c>
      <c r="V397" t="s">
        <v>17904</v>
      </c>
      <c r="W397" t="s">
        <v>14372</v>
      </c>
      <c r="X397" t="s">
        <v>29</v>
      </c>
      <c r="Y397" t="s">
        <v>30</v>
      </c>
      <c r="Z397" t="s">
        <v>30</v>
      </c>
      <c r="AA397" t="s">
        <v>30</v>
      </c>
      <c r="AB397" t="s">
        <v>30</v>
      </c>
      <c r="AC397">
        <v>-75.815537000000006</v>
      </c>
      <c r="AD397">
        <v>6.5615410000000001</v>
      </c>
      <c r="AE397" t="s">
        <v>86</v>
      </c>
      <c r="AF397" t="s">
        <v>136</v>
      </c>
      <c r="AG397" t="s">
        <v>102</v>
      </c>
      <c r="AH397">
        <f>IFERROR(
    VLOOKUP(FENIX_ANS_TABLA[[#This Row],[ESTADO]],
        {"VENCIDO",1;"ALERTA_0 Días",2;"ALERTA",3;"A TIEMPO",4;"SIN FECHA",5},
    2,FALSE),
0)</f>
        <v>4</v>
      </c>
    </row>
    <row r="398" spans="1:34" x14ac:dyDescent="0.25">
      <c r="A398">
        <v>23652145</v>
      </c>
      <c r="B398" s="23" t="str">
        <f>IFERROR(VLOOKUP(FENIX_ANS_TABLA[[#This Row],[PEDIDO]],RESPONSABLE!A:B,2,0),"Pendiente por asignar responsable")</f>
        <v>Pendiente por asignar responsable</v>
      </c>
      <c r="C398" t="s">
        <v>23</v>
      </c>
      <c r="D398" t="s">
        <v>24</v>
      </c>
      <c r="E398" t="s">
        <v>23</v>
      </c>
      <c r="F398" s="21">
        <v>46056.688020833331</v>
      </c>
      <c r="G398" t="s">
        <v>3514</v>
      </c>
      <c r="H398">
        <v>98508402</v>
      </c>
      <c r="I398" t="s">
        <v>2334</v>
      </c>
      <c r="J398" s="23" t="s">
        <v>31</v>
      </c>
      <c r="K398" s="23" t="s">
        <v>3515</v>
      </c>
      <c r="L398" t="s">
        <v>3516</v>
      </c>
      <c r="M398" t="s">
        <v>269</v>
      </c>
      <c r="N398" t="s">
        <v>3517</v>
      </c>
      <c r="O398" t="s">
        <v>270</v>
      </c>
      <c r="P398" t="s">
        <v>27</v>
      </c>
      <c r="Q398" t="s">
        <v>108</v>
      </c>
      <c r="R398" t="s">
        <v>253</v>
      </c>
      <c r="S398" t="s">
        <v>260</v>
      </c>
      <c r="T398">
        <v>7</v>
      </c>
      <c r="U398" t="s">
        <v>3518</v>
      </c>
      <c r="V398" t="s">
        <v>10733</v>
      </c>
      <c r="W398" t="s">
        <v>41</v>
      </c>
      <c r="X398" t="s">
        <v>41</v>
      </c>
      <c r="Y398" t="s">
        <v>30</v>
      </c>
      <c r="Z398" t="s">
        <v>30</v>
      </c>
      <c r="AA398" t="s">
        <v>30</v>
      </c>
      <c r="AB398" t="s">
        <v>30</v>
      </c>
      <c r="AC398">
        <v>-75.981418538</v>
      </c>
      <c r="AD398">
        <v>5.9709148120000499</v>
      </c>
      <c r="AE398" t="s">
        <v>86</v>
      </c>
      <c r="AF398" t="s">
        <v>109</v>
      </c>
      <c r="AG398" t="s">
        <v>102</v>
      </c>
      <c r="AH398">
        <f>IFERROR(
    VLOOKUP(FENIX_ANS_TABLA[[#This Row],[ESTADO]],
        {"VENCIDO",1;"ALERTA_0 Días",2;"ALERTA",3;"A TIEMPO",4;"SIN FECHA",5},
    2,FALSE),
0)</f>
        <v>1</v>
      </c>
    </row>
    <row r="399" spans="1:34" x14ac:dyDescent="0.25">
      <c r="A399">
        <v>23652233</v>
      </c>
      <c r="B399" s="23" t="str">
        <f>IFERROR(VLOOKUP(FENIX_ANS_TABLA[[#This Row],[PEDIDO]],RESPONSABLE!A:B,2,0),"Pendiente por asignar responsable")</f>
        <v>Pendiente por asignar responsable</v>
      </c>
      <c r="C399" t="s">
        <v>44</v>
      </c>
      <c r="D399" t="s">
        <v>24</v>
      </c>
      <c r="E399" t="s">
        <v>44</v>
      </c>
      <c r="F399" s="21">
        <v>46056.711805555547</v>
      </c>
      <c r="G399" t="s">
        <v>9569</v>
      </c>
      <c r="H399">
        <v>39328374</v>
      </c>
      <c r="I399" t="s">
        <v>9570</v>
      </c>
      <c r="J399" s="23" t="s">
        <v>31</v>
      </c>
      <c r="K399" s="23" t="s">
        <v>9571</v>
      </c>
      <c r="L399" t="s">
        <v>9572</v>
      </c>
      <c r="M399" t="s">
        <v>218</v>
      </c>
      <c r="N399" t="s">
        <v>9573</v>
      </c>
      <c r="O399" t="s">
        <v>219</v>
      </c>
      <c r="P399" t="s">
        <v>45</v>
      </c>
      <c r="Q399" t="s">
        <v>214</v>
      </c>
      <c r="R399" t="s">
        <v>253</v>
      </c>
      <c r="S399" t="s">
        <v>260</v>
      </c>
      <c r="T399">
        <v>11</v>
      </c>
      <c r="U399" t="s">
        <v>9574</v>
      </c>
      <c r="V399" t="s">
        <v>10650</v>
      </c>
      <c r="W399" t="s">
        <v>14214</v>
      </c>
      <c r="X399" t="s">
        <v>29</v>
      </c>
      <c r="Y399" t="s">
        <v>30</v>
      </c>
      <c r="Z399" t="s">
        <v>30</v>
      </c>
      <c r="AA399" t="s">
        <v>30</v>
      </c>
      <c r="AB399" t="s">
        <v>30</v>
      </c>
      <c r="AC399">
        <v>-74.401222000000004</v>
      </c>
      <c r="AD399">
        <v>6.5019499999999999</v>
      </c>
      <c r="AE399" t="s">
        <v>86</v>
      </c>
      <c r="AF399" t="s">
        <v>215</v>
      </c>
      <c r="AG399" t="s">
        <v>102</v>
      </c>
      <c r="AH399">
        <f>IFERROR(
    VLOOKUP(FENIX_ANS_TABLA[[#This Row],[ESTADO]],
        {"VENCIDO",1;"ALERTA_0 Días",2;"ALERTA",3;"A TIEMPO",4;"SIN FECHA",5},
    2,FALSE),
0)</f>
        <v>4</v>
      </c>
    </row>
    <row r="400" spans="1:34" x14ac:dyDescent="0.25">
      <c r="A400">
        <v>23652234</v>
      </c>
      <c r="B400" s="23" t="str">
        <f>IFERROR(VLOOKUP(FENIX_ANS_TABLA[[#This Row],[PEDIDO]],RESPONSABLE!A:B,2,0),"Pendiente por asignar responsable")</f>
        <v>Pendiente por asignar responsable</v>
      </c>
      <c r="C400" t="s">
        <v>23</v>
      </c>
      <c r="D400" t="s">
        <v>24</v>
      </c>
      <c r="E400" t="s">
        <v>23</v>
      </c>
      <c r="F400" s="21">
        <v>46056.712141203701</v>
      </c>
      <c r="G400" t="s">
        <v>9576</v>
      </c>
      <c r="H400">
        <v>1017142385</v>
      </c>
      <c r="I400" t="s">
        <v>9577</v>
      </c>
      <c r="J400" s="23" t="s">
        <v>31</v>
      </c>
      <c r="K400" s="23" t="s">
        <v>9578</v>
      </c>
      <c r="L400" t="s">
        <v>9579</v>
      </c>
      <c r="M400" t="s">
        <v>234</v>
      </c>
      <c r="N400" t="s">
        <v>9580</v>
      </c>
      <c r="O400" t="s">
        <v>235</v>
      </c>
      <c r="P400" t="s">
        <v>27</v>
      </c>
      <c r="Q400" t="s">
        <v>214</v>
      </c>
      <c r="R400" t="s">
        <v>253</v>
      </c>
      <c r="S400" t="s">
        <v>260</v>
      </c>
      <c r="T400">
        <v>7</v>
      </c>
      <c r="U400" t="s">
        <v>9581</v>
      </c>
      <c r="V400" t="s">
        <v>10649</v>
      </c>
      <c r="W400" t="s">
        <v>17905</v>
      </c>
      <c r="X400" t="s">
        <v>29</v>
      </c>
      <c r="Y400" t="s">
        <v>30</v>
      </c>
      <c r="Z400" t="s">
        <v>30</v>
      </c>
      <c r="AA400" t="s">
        <v>30</v>
      </c>
      <c r="AB400" t="s">
        <v>30</v>
      </c>
      <c r="AC400">
        <v>-74.691429999999997</v>
      </c>
      <c r="AD400">
        <v>7.0226470000000001</v>
      </c>
      <c r="AE400" t="s">
        <v>86</v>
      </c>
      <c r="AF400" t="s">
        <v>215</v>
      </c>
      <c r="AG400" t="s">
        <v>102</v>
      </c>
      <c r="AH400">
        <f>IFERROR(
    VLOOKUP(FENIX_ANS_TABLA[[#This Row],[ESTADO]],
        {"VENCIDO",1;"ALERTA_0 Días",2;"ALERTA",3;"A TIEMPO",4;"SIN FECHA",5},
    2,FALSE),
0)</f>
        <v>4</v>
      </c>
    </row>
    <row r="401" spans="1:34" x14ac:dyDescent="0.25">
      <c r="A401">
        <v>23652235</v>
      </c>
      <c r="B401" s="23" t="str">
        <f>IFERROR(VLOOKUP(FENIX_ANS_TABLA[[#This Row],[PEDIDO]],RESPONSABLE!A:B,2,0),"Pendiente por asignar responsable")</f>
        <v>Pendiente por asignar responsable</v>
      </c>
      <c r="C401" t="s">
        <v>44</v>
      </c>
      <c r="D401" t="s">
        <v>24</v>
      </c>
      <c r="E401" t="s">
        <v>44</v>
      </c>
      <c r="F401" s="21">
        <v>46056.713391203702</v>
      </c>
      <c r="G401" t="s">
        <v>9583</v>
      </c>
      <c r="H401">
        <v>39328374</v>
      </c>
      <c r="I401" t="s">
        <v>9570</v>
      </c>
      <c r="J401" s="23" t="s">
        <v>31</v>
      </c>
      <c r="K401" s="23" t="s">
        <v>9571</v>
      </c>
      <c r="L401" t="s">
        <v>9584</v>
      </c>
      <c r="M401" t="s">
        <v>218</v>
      </c>
      <c r="N401" t="s">
        <v>9585</v>
      </c>
      <c r="O401" t="s">
        <v>219</v>
      </c>
      <c r="P401" t="s">
        <v>45</v>
      </c>
      <c r="Q401" t="s">
        <v>214</v>
      </c>
      <c r="R401" t="s">
        <v>253</v>
      </c>
      <c r="S401" t="s">
        <v>260</v>
      </c>
      <c r="T401">
        <v>11</v>
      </c>
      <c r="U401" t="s">
        <v>9586</v>
      </c>
      <c r="V401" t="s">
        <v>10543</v>
      </c>
      <c r="W401" t="s">
        <v>14052</v>
      </c>
      <c r="X401" t="s">
        <v>29</v>
      </c>
      <c r="Y401" t="s">
        <v>30</v>
      </c>
      <c r="Z401" t="s">
        <v>30</v>
      </c>
      <c r="AA401" t="s">
        <v>30</v>
      </c>
      <c r="AB401" t="s">
        <v>30</v>
      </c>
      <c r="AC401">
        <v>-74.401042000000004</v>
      </c>
      <c r="AD401">
        <v>6.5018849999999997</v>
      </c>
      <c r="AE401" t="s">
        <v>86</v>
      </c>
      <c r="AF401" t="s">
        <v>215</v>
      </c>
      <c r="AG401" t="s">
        <v>102</v>
      </c>
      <c r="AH401">
        <f>IFERROR(
    VLOOKUP(FENIX_ANS_TABLA[[#This Row],[ESTADO]],
        {"VENCIDO",1;"ALERTA_0 Días",2;"ALERTA",3;"A TIEMPO",4;"SIN FECHA",5},
    2,FALSE),
0)</f>
        <v>4</v>
      </c>
    </row>
    <row r="402" spans="1:34" x14ac:dyDescent="0.25">
      <c r="A402">
        <v>23652277</v>
      </c>
      <c r="B402" s="23" t="str">
        <f>IFERROR(VLOOKUP(FENIX_ANS_TABLA[[#This Row],[PEDIDO]],RESPONSABLE!A:B,2,0),"Pendiente por asignar responsable")</f>
        <v>Pendiente por asignar responsable</v>
      </c>
      <c r="C402" t="s">
        <v>23</v>
      </c>
      <c r="D402" t="s">
        <v>65</v>
      </c>
      <c r="E402" t="s">
        <v>23</v>
      </c>
      <c r="F402" s="21">
        <v>46056.740243055552</v>
      </c>
      <c r="G402" t="s">
        <v>6040</v>
      </c>
      <c r="H402">
        <v>60377309</v>
      </c>
      <c r="I402" t="s">
        <v>6041</v>
      </c>
      <c r="J402" s="23" t="s">
        <v>31</v>
      </c>
      <c r="K402" s="23" t="s">
        <v>6042</v>
      </c>
      <c r="L402" t="s">
        <v>6043</v>
      </c>
      <c r="M402" t="s">
        <v>163</v>
      </c>
      <c r="N402" t="s">
        <v>6044</v>
      </c>
      <c r="O402" t="s">
        <v>164</v>
      </c>
      <c r="P402" t="s">
        <v>87</v>
      </c>
      <c r="Q402" t="s">
        <v>158</v>
      </c>
      <c r="R402" t="s">
        <v>252</v>
      </c>
      <c r="S402" t="s">
        <v>260</v>
      </c>
      <c r="T402">
        <v>10</v>
      </c>
      <c r="U402" t="s">
        <v>6045</v>
      </c>
      <c r="V402" t="s">
        <v>17685</v>
      </c>
      <c r="W402" t="s">
        <v>17686</v>
      </c>
      <c r="X402" t="s">
        <v>29</v>
      </c>
      <c r="Y402" t="s">
        <v>30</v>
      </c>
      <c r="Z402" t="s">
        <v>30</v>
      </c>
      <c r="AA402" t="s">
        <v>30</v>
      </c>
      <c r="AB402" t="s">
        <v>30</v>
      </c>
      <c r="AC402">
        <v>-75.223970829999999</v>
      </c>
      <c r="AD402">
        <v>6.2085833299999997</v>
      </c>
      <c r="AE402" t="s">
        <v>86</v>
      </c>
      <c r="AF402" t="s">
        <v>159</v>
      </c>
      <c r="AG402" t="s">
        <v>103</v>
      </c>
      <c r="AH402">
        <f>IFERROR(
    VLOOKUP(FENIX_ANS_TABLA[[#This Row],[ESTADO]],
        {"VENCIDO",1;"ALERTA_0 Días",2;"ALERTA",3;"A TIEMPO",4;"SIN FECHA",5},
    2,FALSE),
0)</f>
        <v>4</v>
      </c>
    </row>
    <row r="403" spans="1:34" x14ac:dyDescent="0.25">
      <c r="A403">
        <v>23652535</v>
      </c>
      <c r="B403" s="23" t="str">
        <f>IFERROR(VLOOKUP(FENIX_ANS_TABLA[[#This Row],[PEDIDO]],RESPONSABLE!A:B,2,0),"Pendiente por asignar responsable")</f>
        <v>Pendiente por asignar responsable</v>
      </c>
      <c r="C403" t="s">
        <v>58</v>
      </c>
      <c r="D403" t="s">
        <v>24</v>
      </c>
      <c r="E403" t="s">
        <v>59</v>
      </c>
      <c r="F403" s="21">
        <v>46057.367905092593</v>
      </c>
      <c r="G403" t="s">
        <v>11972</v>
      </c>
      <c r="H403">
        <v>43321303</v>
      </c>
      <c r="I403" t="s">
        <v>11973</v>
      </c>
      <c r="J403" s="23" t="s">
        <v>31</v>
      </c>
      <c r="K403" s="23" t="s">
        <v>11974</v>
      </c>
      <c r="L403" t="s">
        <v>11975</v>
      </c>
      <c r="M403" t="s">
        <v>129</v>
      </c>
      <c r="N403" t="s">
        <v>11976</v>
      </c>
      <c r="O403" t="s">
        <v>130</v>
      </c>
      <c r="P403" t="s">
        <v>60</v>
      </c>
      <c r="Q403" t="s">
        <v>125</v>
      </c>
      <c r="R403" t="s">
        <v>252</v>
      </c>
      <c r="S403" t="s">
        <v>259</v>
      </c>
      <c r="T403">
        <v>14</v>
      </c>
      <c r="U403" t="s">
        <v>11977</v>
      </c>
      <c r="V403" t="s">
        <v>8067</v>
      </c>
      <c r="W403" t="s">
        <v>17906</v>
      </c>
      <c r="X403" t="s">
        <v>29</v>
      </c>
      <c r="Y403" t="s">
        <v>30</v>
      </c>
      <c r="Z403" t="s">
        <v>30</v>
      </c>
      <c r="AA403" t="s">
        <v>30</v>
      </c>
      <c r="AB403" t="s">
        <v>30</v>
      </c>
      <c r="AC403">
        <v>-75.797992379999997</v>
      </c>
      <c r="AD403">
        <v>6.0715066699999998</v>
      </c>
      <c r="AE403" t="s">
        <v>86</v>
      </c>
      <c r="AF403" t="s">
        <v>109</v>
      </c>
      <c r="AG403" t="s">
        <v>102</v>
      </c>
      <c r="AH403">
        <f>IFERROR(
    VLOOKUP(FENIX_ANS_TABLA[[#This Row],[ESTADO]],
        {"VENCIDO",1;"ALERTA_0 Días",2;"ALERTA",3;"A TIEMPO",4;"SIN FECHA",5},
    2,FALSE),
0)</f>
        <v>4</v>
      </c>
    </row>
    <row r="404" spans="1:34" x14ac:dyDescent="0.25">
      <c r="A404">
        <v>23652621</v>
      </c>
      <c r="B404" s="23" t="str">
        <f>IFERROR(VLOOKUP(FENIX_ANS_TABLA[[#This Row],[PEDIDO]],RESPONSABLE!A:B,2,0),"Pendiente por asignar responsable")</f>
        <v>Pendiente por asignar responsable</v>
      </c>
      <c r="C404" t="s">
        <v>23</v>
      </c>
      <c r="D404" t="s">
        <v>24</v>
      </c>
      <c r="E404" t="s">
        <v>33</v>
      </c>
      <c r="F404" s="21">
        <v>46066.625324074077</v>
      </c>
      <c r="G404" t="s">
        <v>13458</v>
      </c>
      <c r="H404">
        <v>43731495</v>
      </c>
      <c r="I404" t="s">
        <v>13459</v>
      </c>
      <c r="J404" s="23" t="s">
        <v>13460</v>
      </c>
      <c r="K404" s="23" t="s">
        <v>13461</v>
      </c>
      <c r="L404" t="s">
        <v>13462</v>
      </c>
      <c r="M404" t="s">
        <v>25</v>
      </c>
      <c r="N404" t="s">
        <v>13463</v>
      </c>
      <c r="O404" t="s">
        <v>26</v>
      </c>
      <c r="P404" t="s">
        <v>40</v>
      </c>
      <c r="Q404" t="s">
        <v>35</v>
      </c>
      <c r="R404" t="s">
        <v>252</v>
      </c>
      <c r="S404" t="s">
        <v>260</v>
      </c>
      <c r="T404">
        <v>12</v>
      </c>
      <c r="U404" t="s">
        <v>13464</v>
      </c>
      <c r="V404" t="s">
        <v>14216</v>
      </c>
      <c r="W404" t="s">
        <v>17907</v>
      </c>
      <c r="X404" t="s">
        <v>29</v>
      </c>
      <c r="Y404" t="s">
        <v>30</v>
      </c>
      <c r="Z404" t="s">
        <v>30</v>
      </c>
      <c r="AA404" t="s">
        <v>30</v>
      </c>
      <c r="AB404" t="s">
        <v>30</v>
      </c>
      <c r="AC404">
        <v>-75.515797710000001</v>
      </c>
      <c r="AD404">
        <v>6.2129534299999998</v>
      </c>
      <c r="AE404" t="s">
        <v>86</v>
      </c>
      <c r="AF404" t="s">
        <v>105</v>
      </c>
      <c r="AG404" t="s">
        <v>102</v>
      </c>
      <c r="AH404">
        <f>IFERROR(
    VLOOKUP(FENIX_ANS_TABLA[[#This Row],[ESTADO]],
        {"VENCIDO",1;"ALERTA_0 Días",2;"ALERTA",3;"A TIEMPO",4;"SIN FECHA",5},
    2,FALSE),
0)</f>
        <v>4</v>
      </c>
    </row>
    <row r="405" spans="1:34" x14ac:dyDescent="0.25">
      <c r="A405">
        <v>23652663</v>
      </c>
      <c r="B405" s="23" t="str">
        <f>IFERROR(VLOOKUP(FENIX_ANS_TABLA[[#This Row],[PEDIDO]],RESPONSABLE!A:B,2,0),"Pendiente por asignar responsable")</f>
        <v>Pendiente por asignar responsable</v>
      </c>
      <c r="C405" t="s">
        <v>23</v>
      </c>
      <c r="D405" t="s">
        <v>24</v>
      </c>
      <c r="E405" t="s">
        <v>23</v>
      </c>
      <c r="F405" s="21">
        <v>46057.411261574067</v>
      </c>
      <c r="G405" t="s">
        <v>6047</v>
      </c>
      <c r="H405">
        <v>4284532</v>
      </c>
      <c r="I405" t="s">
        <v>6048</v>
      </c>
      <c r="J405" s="23" t="s">
        <v>31</v>
      </c>
      <c r="K405" s="23" t="s">
        <v>6049</v>
      </c>
      <c r="L405" t="s">
        <v>6050</v>
      </c>
      <c r="M405" t="s">
        <v>163</v>
      </c>
      <c r="N405" t="s">
        <v>6051</v>
      </c>
      <c r="O405" t="s">
        <v>164</v>
      </c>
      <c r="P405" t="s">
        <v>27</v>
      </c>
      <c r="Q405" t="s">
        <v>158</v>
      </c>
      <c r="R405" t="s">
        <v>253</v>
      </c>
      <c r="S405" t="s">
        <v>260</v>
      </c>
      <c r="T405">
        <v>7</v>
      </c>
      <c r="U405" t="s">
        <v>6052</v>
      </c>
      <c r="V405" t="s">
        <v>17908</v>
      </c>
      <c r="W405" t="s">
        <v>17909</v>
      </c>
      <c r="X405" t="s">
        <v>43</v>
      </c>
      <c r="Y405" t="s">
        <v>30</v>
      </c>
      <c r="Z405" t="s">
        <v>30</v>
      </c>
      <c r="AA405" t="s">
        <v>30</v>
      </c>
      <c r="AB405" t="s">
        <v>30</v>
      </c>
      <c r="AC405">
        <v>-75.242230000000006</v>
      </c>
      <c r="AD405">
        <v>6.2219579999999999</v>
      </c>
      <c r="AE405" t="s">
        <v>86</v>
      </c>
      <c r="AF405" t="s">
        <v>159</v>
      </c>
      <c r="AG405" t="s">
        <v>102</v>
      </c>
      <c r="AH405">
        <f>IFERROR(
    VLOOKUP(FENIX_ANS_TABLA[[#This Row],[ESTADO]],
        {"VENCIDO",1;"ALERTA_0 Días",2;"ALERTA",3;"A TIEMPO",4;"SIN FECHA",5},
    2,FALSE),
0)</f>
        <v>3</v>
      </c>
    </row>
    <row r="406" spans="1:34" x14ac:dyDescent="0.25">
      <c r="A406">
        <v>23652735</v>
      </c>
      <c r="B406" s="23" t="str">
        <f>IFERROR(VLOOKUP(FENIX_ANS_TABLA[[#This Row],[PEDIDO]],RESPONSABLE!A:B,2,0),"Pendiente por asignar responsable")</f>
        <v>Pendiente por asignar responsable</v>
      </c>
      <c r="C406" t="s">
        <v>23</v>
      </c>
      <c r="D406" t="s">
        <v>24</v>
      </c>
      <c r="E406" t="s">
        <v>23</v>
      </c>
      <c r="F406" s="21">
        <v>46057.43072916667</v>
      </c>
      <c r="G406" t="s">
        <v>9588</v>
      </c>
      <c r="H406">
        <v>8315674</v>
      </c>
      <c r="I406" t="s">
        <v>9589</v>
      </c>
      <c r="J406" s="23" t="s">
        <v>31</v>
      </c>
      <c r="K406" s="23" t="s">
        <v>9590</v>
      </c>
      <c r="L406" t="s">
        <v>9591</v>
      </c>
      <c r="M406" t="s">
        <v>232</v>
      </c>
      <c r="N406" t="s">
        <v>9592</v>
      </c>
      <c r="O406" t="s">
        <v>233</v>
      </c>
      <c r="P406" t="s">
        <v>27</v>
      </c>
      <c r="Q406" t="s">
        <v>214</v>
      </c>
      <c r="R406" t="s">
        <v>253</v>
      </c>
      <c r="S406" t="s">
        <v>260</v>
      </c>
      <c r="T406">
        <v>7</v>
      </c>
      <c r="U406" t="s">
        <v>9593</v>
      </c>
      <c r="V406" t="s">
        <v>8079</v>
      </c>
      <c r="W406" t="s">
        <v>8107</v>
      </c>
      <c r="X406" t="s">
        <v>29</v>
      </c>
      <c r="Y406" t="s">
        <v>30</v>
      </c>
      <c r="Z406" t="s">
        <v>30</v>
      </c>
      <c r="AA406" t="s">
        <v>30</v>
      </c>
      <c r="AB406" t="s">
        <v>30</v>
      </c>
      <c r="AC406">
        <v>-75.221707780000003</v>
      </c>
      <c r="AD406">
        <v>6.67917629</v>
      </c>
      <c r="AE406" t="s">
        <v>86</v>
      </c>
      <c r="AF406" t="s">
        <v>215</v>
      </c>
      <c r="AG406" t="s">
        <v>102</v>
      </c>
      <c r="AH406">
        <f>IFERROR(
    VLOOKUP(FENIX_ANS_TABLA[[#This Row],[ESTADO]],
        {"VENCIDO",1;"ALERTA_0 Días",2;"ALERTA",3;"A TIEMPO",4;"SIN FECHA",5},
    2,FALSE),
0)</f>
        <v>4</v>
      </c>
    </row>
    <row r="407" spans="1:34" x14ac:dyDescent="0.25">
      <c r="A407">
        <v>23652761</v>
      </c>
      <c r="B407" s="23" t="str">
        <f>IFERROR(VLOOKUP(FENIX_ANS_TABLA[[#This Row],[PEDIDO]],RESPONSABLE!A:B,2,0),"Pendiente por asignar responsable")</f>
        <v>Pendiente por asignar responsable</v>
      </c>
      <c r="C407" t="s">
        <v>23</v>
      </c>
      <c r="D407" t="s">
        <v>24</v>
      </c>
      <c r="E407" t="s">
        <v>23</v>
      </c>
      <c r="F407" s="21">
        <v>46057.437245370369</v>
      </c>
      <c r="G407" t="s">
        <v>9595</v>
      </c>
      <c r="H407">
        <v>8315674</v>
      </c>
      <c r="I407" t="s">
        <v>9589</v>
      </c>
      <c r="J407" s="23" t="s">
        <v>31</v>
      </c>
      <c r="K407" s="23" t="s">
        <v>9590</v>
      </c>
      <c r="L407" t="s">
        <v>9596</v>
      </c>
      <c r="M407" t="s">
        <v>232</v>
      </c>
      <c r="N407" t="s">
        <v>9597</v>
      </c>
      <c r="O407" t="s">
        <v>233</v>
      </c>
      <c r="P407" t="s">
        <v>27</v>
      </c>
      <c r="Q407" t="s">
        <v>214</v>
      </c>
      <c r="R407" t="s">
        <v>253</v>
      </c>
      <c r="S407" t="s">
        <v>260</v>
      </c>
      <c r="T407">
        <v>7</v>
      </c>
      <c r="U407" t="s">
        <v>9598</v>
      </c>
      <c r="V407" t="s">
        <v>8924</v>
      </c>
      <c r="W407" t="s">
        <v>8116</v>
      </c>
      <c r="X407" t="s">
        <v>29</v>
      </c>
      <c r="Y407" t="s">
        <v>30</v>
      </c>
      <c r="Z407" t="s">
        <v>30</v>
      </c>
      <c r="AA407" t="s">
        <v>30</v>
      </c>
      <c r="AB407" t="s">
        <v>30</v>
      </c>
      <c r="AC407">
        <v>-75.221707780000003</v>
      </c>
      <c r="AD407">
        <v>6.67917629</v>
      </c>
      <c r="AE407" t="s">
        <v>86</v>
      </c>
      <c r="AF407" t="s">
        <v>215</v>
      </c>
      <c r="AG407" t="s">
        <v>102</v>
      </c>
      <c r="AH407">
        <f>IFERROR(
    VLOOKUP(FENIX_ANS_TABLA[[#This Row],[ESTADO]],
        {"VENCIDO",1;"ALERTA_0 Días",2;"ALERTA",3;"A TIEMPO",4;"SIN FECHA",5},
    2,FALSE),
0)</f>
        <v>4</v>
      </c>
    </row>
    <row r="408" spans="1:34" x14ac:dyDescent="0.25">
      <c r="A408">
        <v>23652855</v>
      </c>
      <c r="B408" s="23" t="str">
        <f>IFERROR(VLOOKUP(FENIX_ANS_TABLA[[#This Row],[PEDIDO]],RESPONSABLE!A:B,2,0),"Pendiente por asignar responsable")</f>
        <v>Pendiente por asignar responsable</v>
      </c>
      <c r="C408" t="s">
        <v>23</v>
      </c>
      <c r="D408" t="s">
        <v>24</v>
      </c>
      <c r="E408" t="s">
        <v>33</v>
      </c>
      <c r="F408" s="21">
        <v>46057.469224537039</v>
      </c>
      <c r="G408" t="s">
        <v>17911</v>
      </c>
      <c r="H408">
        <v>35601965</v>
      </c>
      <c r="I408" t="s">
        <v>17912</v>
      </c>
      <c r="J408" s="23" t="s">
        <v>31</v>
      </c>
      <c r="K408" s="23" t="s">
        <v>17913</v>
      </c>
      <c r="L408" t="s">
        <v>17914</v>
      </c>
      <c r="M408" t="s">
        <v>25</v>
      </c>
      <c r="N408" t="s">
        <v>17915</v>
      </c>
      <c r="O408" t="s">
        <v>26</v>
      </c>
      <c r="P408" t="s">
        <v>34</v>
      </c>
      <c r="Q408" t="s">
        <v>35</v>
      </c>
      <c r="R408" t="s">
        <v>253</v>
      </c>
      <c r="S408" t="s">
        <v>259</v>
      </c>
      <c r="T408">
        <v>5</v>
      </c>
      <c r="U408" t="s">
        <v>17916</v>
      </c>
      <c r="V408" t="s">
        <v>14187</v>
      </c>
      <c r="W408" t="s">
        <v>17917</v>
      </c>
      <c r="X408" t="s">
        <v>29</v>
      </c>
      <c r="Y408" t="s">
        <v>17918</v>
      </c>
      <c r="Z408" t="s">
        <v>94</v>
      </c>
      <c r="AA408" t="s">
        <v>1808</v>
      </c>
      <c r="AB408" t="s">
        <v>17919</v>
      </c>
      <c r="AC408">
        <v>-75.545246570000003</v>
      </c>
      <c r="AD408">
        <v>6.2310586299999997</v>
      </c>
      <c r="AE408" t="s">
        <v>86</v>
      </c>
      <c r="AF408" t="s">
        <v>105</v>
      </c>
      <c r="AG408" t="s">
        <v>102</v>
      </c>
      <c r="AH408">
        <f>IFERROR(
    VLOOKUP(FENIX_ANS_TABLA[[#This Row],[ESTADO]],
        {"VENCIDO",1;"ALERTA_0 Días",2;"ALERTA",3;"A TIEMPO",4;"SIN FECHA",5},
    2,FALSE),
0)</f>
        <v>4</v>
      </c>
    </row>
    <row r="409" spans="1:34" x14ac:dyDescent="0.25">
      <c r="A409">
        <v>23652966</v>
      </c>
      <c r="B409" s="23" t="str">
        <f>IFERROR(VLOOKUP(FENIX_ANS_TABLA[[#This Row],[PEDIDO]],RESPONSABLE!A:B,2,0),"Pendiente por asignar responsable")</f>
        <v>Pendiente por asignar responsable</v>
      </c>
      <c r="C409" t="s">
        <v>23</v>
      </c>
      <c r="D409" t="s">
        <v>24</v>
      </c>
      <c r="E409" t="s">
        <v>33</v>
      </c>
      <c r="F409" s="21">
        <v>46057.511423611111</v>
      </c>
      <c r="G409" t="s">
        <v>6984</v>
      </c>
      <c r="H409">
        <v>1007379108</v>
      </c>
      <c r="I409" t="s">
        <v>6985</v>
      </c>
      <c r="J409" s="23" t="s">
        <v>31</v>
      </c>
      <c r="K409" s="23" t="s">
        <v>6986</v>
      </c>
      <c r="L409" t="s">
        <v>6987</v>
      </c>
      <c r="M409" t="s">
        <v>279</v>
      </c>
      <c r="N409" t="s">
        <v>6988</v>
      </c>
      <c r="O409" t="s">
        <v>280</v>
      </c>
      <c r="P409" t="s">
        <v>34</v>
      </c>
      <c r="Q409" t="s">
        <v>112</v>
      </c>
      <c r="R409" t="s">
        <v>252</v>
      </c>
      <c r="S409" t="s">
        <v>260</v>
      </c>
      <c r="T409">
        <v>8</v>
      </c>
      <c r="U409" t="s">
        <v>6989</v>
      </c>
      <c r="V409" t="s">
        <v>17699</v>
      </c>
      <c r="W409" t="s">
        <v>17699</v>
      </c>
      <c r="X409" t="s">
        <v>29</v>
      </c>
      <c r="Y409" t="s">
        <v>30</v>
      </c>
      <c r="Z409" t="s">
        <v>30</v>
      </c>
      <c r="AA409" t="s">
        <v>30</v>
      </c>
      <c r="AB409" t="s">
        <v>30</v>
      </c>
      <c r="AC409">
        <v>-75.70274345</v>
      </c>
      <c r="AD409">
        <v>6.0828630800000001</v>
      </c>
      <c r="AE409" t="s">
        <v>86</v>
      </c>
      <c r="AF409" t="s">
        <v>109</v>
      </c>
      <c r="AG409" t="s">
        <v>102</v>
      </c>
      <c r="AH409">
        <f>IFERROR(
    VLOOKUP(FENIX_ANS_TABLA[[#This Row],[ESTADO]],
        {"VENCIDO",1;"ALERTA_0 Días",2;"ALERTA",3;"A TIEMPO",4;"SIN FECHA",5},
    2,FALSE),
0)</f>
        <v>4</v>
      </c>
    </row>
    <row r="410" spans="1:34" x14ac:dyDescent="0.25">
      <c r="A410">
        <v>23653024</v>
      </c>
      <c r="B410" s="23" t="str">
        <f>IFERROR(VLOOKUP(FENIX_ANS_TABLA[[#This Row],[PEDIDO]],RESPONSABLE!A:B,2,0),"Pendiente por asignar responsable")</f>
        <v>Pendiente por asignar responsable</v>
      </c>
      <c r="C410" t="s">
        <v>23</v>
      </c>
      <c r="D410" t="s">
        <v>24</v>
      </c>
      <c r="E410" t="s">
        <v>23</v>
      </c>
      <c r="F410" s="21">
        <v>46057.56658564815</v>
      </c>
      <c r="G410" t="s">
        <v>4239</v>
      </c>
      <c r="H410">
        <v>1037627419</v>
      </c>
      <c r="I410" t="s">
        <v>4240</v>
      </c>
      <c r="J410" s="23" t="s">
        <v>31</v>
      </c>
      <c r="K410" s="23" t="s">
        <v>4241</v>
      </c>
      <c r="L410" t="s">
        <v>4242</v>
      </c>
      <c r="M410" t="s">
        <v>200</v>
      </c>
      <c r="N410" t="s">
        <v>4243</v>
      </c>
      <c r="O410" t="s">
        <v>201</v>
      </c>
      <c r="P410" t="s">
        <v>27</v>
      </c>
      <c r="Q410" t="s">
        <v>158</v>
      </c>
      <c r="R410" t="s">
        <v>252</v>
      </c>
      <c r="S410" t="s">
        <v>260</v>
      </c>
      <c r="T410">
        <v>10</v>
      </c>
      <c r="U410" t="s">
        <v>4244</v>
      </c>
      <c r="V410" t="s">
        <v>10493</v>
      </c>
      <c r="W410" t="s">
        <v>10656</v>
      </c>
      <c r="X410" t="s">
        <v>29</v>
      </c>
      <c r="Y410" t="s">
        <v>30</v>
      </c>
      <c r="Z410" t="s">
        <v>30</v>
      </c>
      <c r="AA410" t="s">
        <v>30</v>
      </c>
      <c r="AB410" t="s">
        <v>30</v>
      </c>
      <c r="AC410">
        <v>-75.507109999999997</v>
      </c>
      <c r="AD410">
        <v>6.0230062999999996</v>
      </c>
      <c r="AE410" t="s">
        <v>86</v>
      </c>
      <c r="AF410" t="s">
        <v>159</v>
      </c>
      <c r="AG410" t="s">
        <v>102</v>
      </c>
      <c r="AH410">
        <f>IFERROR(
    VLOOKUP(FENIX_ANS_TABLA[[#This Row],[ESTADO]],
        {"VENCIDO",1;"ALERTA_0 Días",2;"ALERTA",3;"A TIEMPO",4;"SIN FECHA",5},
    2,FALSE),
0)</f>
        <v>4</v>
      </c>
    </row>
    <row r="411" spans="1:34" x14ac:dyDescent="0.25">
      <c r="A411">
        <v>23653138</v>
      </c>
      <c r="B411" s="23" t="str">
        <f>IFERROR(VLOOKUP(FENIX_ANS_TABLA[[#This Row],[PEDIDO]],RESPONSABLE!A:B,2,0),"Pendiente por asignar responsable")</f>
        <v>Pendiente por asignar responsable</v>
      </c>
      <c r="C411" t="s">
        <v>36</v>
      </c>
      <c r="D411" t="s">
        <v>24</v>
      </c>
      <c r="E411" t="s">
        <v>36</v>
      </c>
      <c r="F411" s="21">
        <v>46057.612951388888</v>
      </c>
      <c r="G411" t="s">
        <v>6673</v>
      </c>
      <c r="H411">
        <v>71661070</v>
      </c>
      <c r="I411" t="s">
        <v>6674</v>
      </c>
      <c r="J411" s="23" t="s">
        <v>6675</v>
      </c>
      <c r="K411" s="23" t="s">
        <v>6676</v>
      </c>
      <c r="L411" t="s">
        <v>6677</v>
      </c>
      <c r="M411" t="s">
        <v>25</v>
      </c>
      <c r="N411" t="s">
        <v>6678</v>
      </c>
      <c r="O411" t="s">
        <v>26</v>
      </c>
      <c r="P411" t="s">
        <v>37</v>
      </c>
      <c r="Q411" t="s">
        <v>32</v>
      </c>
      <c r="R411" t="s">
        <v>253</v>
      </c>
      <c r="S411" t="s">
        <v>260</v>
      </c>
      <c r="T411">
        <v>7</v>
      </c>
      <c r="U411" t="s">
        <v>6679</v>
      </c>
      <c r="V411" t="s">
        <v>17920</v>
      </c>
      <c r="W411" t="s">
        <v>17921</v>
      </c>
      <c r="X411" t="s">
        <v>43</v>
      </c>
      <c r="Y411" t="s">
        <v>30</v>
      </c>
      <c r="Z411" t="s">
        <v>30</v>
      </c>
      <c r="AA411" t="s">
        <v>30</v>
      </c>
      <c r="AB411" t="s">
        <v>30</v>
      </c>
      <c r="AC411">
        <v>-75.624510000000001</v>
      </c>
      <c r="AD411">
        <v>6.2232019999999997</v>
      </c>
      <c r="AE411" t="s">
        <v>86</v>
      </c>
      <c r="AF411" t="s">
        <v>105</v>
      </c>
      <c r="AG411" t="s">
        <v>102</v>
      </c>
      <c r="AH411">
        <f>IFERROR(
    VLOOKUP(FENIX_ANS_TABLA[[#This Row],[ESTADO]],
        {"VENCIDO",1;"ALERTA_0 Días",2;"ALERTA",3;"A TIEMPO",4;"SIN FECHA",5},
    2,FALSE),
0)</f>
        <v>3</v>
      </c>
    </row>
    <row r="412" spans="1:34" x14ac:dyDescent="0.25">
      <c r="A412">
        <v>23653203</v>
      </c>
      <c r="B412" s="23" t="str">
        <f>IFERROR(VLOOKUP(FENIX_ANS_TABLA[[#This Row],[PEDIDO]],RESPONSABLE!A:B,2,0),"Pendiente por asignar responsable")</f>
        <v>Pendiente por asignar responsable</v>
      </c>
      <c r="C412" t="s">
        <v>23</v>
      </c>
      <c r="D412" t="s">
        <v>24</v>
      </c>
      <c r="E412" t="s">
        <v>23</v>
      </c>
      <c r="F412" s="21">
        <v>46057.63790509259</v>
      </c>
      <c r="G412" t="s">
        <v>9600</v>
      </c>
      <c r="H412">
        <v>39169436</v>
      </c>
      <c r="I412" t="s">
        <v>9601</v>
      </c>
      <c r="J412" s="23" t="s">
        <v>9602</v>
      </c>
      <c r="K412" s="23" t="s">
        <v>5095</v>
      </c>
      <c r="L412" t="s">
        <v>9603</v>
      </c>
      <c r="M412" t="s">
        <v>139</v>
      </c>
      <c r="N412" t="s">
        <v>9604</v>
      </c>
      <c r="O412" t="s">
        <v>140</v>
      </c>
      <c r="P412" t="s">
        <v>27</v>
      </c>
      <c r="Q412" t="s">
        <v>135</v>
      </c>
      <c r="R412" t="s">
        <v>252</v>
      </c>
      <c r="S412" t="s">
        <v>260</v>
      </c>
      <c r="T412">
        <v>10</v>
      </c>
      <c r="U412" t="s">
        <v>9605</v>
      </c>
      <c r="V412" t="s">
        <v>17698</v>
      </c>
      <c r="W412" t="s">
        <v>10574</v>
      </c>
      <c r="X412" t="s">
        <v>29</v>
      </c>
      <c r="Y412" t="s">
        <v>30</v>
      </c>
      <c r="Z412" t="s">
        <v>30</v>
      </c>
      <c r="AA412" t="s">
        <v>30</v>
      </c>
      <c r="AB412" t="s">
        <v>30</v>
      </c>
      <c r="AC412">
        <v>-75751753</v>
      </c>
      <c r="AD412">
        <v>6.5132570000000003</v>
      </c>
      <c r="AE412" t="s">
        <v>86</v>
      </c>
      <c r="AF412" t="s">
        <v>136</v>
      </c>
      <c r="AG412" t="s">
        <v>102</v>
      </c>
      <c r="AH412">
        <f>IFERROR(
    VLOOKUP(FENIX_ANS_TABLA[[#This Row],[ESTADO]],
        {"VENCIDO",1;"ALERTA_0 Días",2;"ALERTA",3;"A TIEMPO",4;"SIN FECHA",5},
    2,FALSE),
0)</f>
        <v>4</v>
      </c>
    </row>
    <row r="413" spans="1:34" x14ac:dyDescent="0.25">
      <c r="A413">
        <v>23653329</v>
      </c>
      <c r="B413" s="23" t="str">
        <f>IFERROR(VLOOKUP(FENIX_ANS_TABLA[[#This Row],[PEDIDO]],RESPONSABLE!A:B,2,0),"Pendiente por asignar responsable")</f>
        <v>Pendiente por asignar responsable</v>
      </c>
      <c r="C413" t="s">
        <v>23</v>
      </c>
      <c r="D413" t="s">
        <v>24</v>
      </c>
      <c r="E413" t="s">
        <v>33</v>
      </c>
      <c r="F413" s="21">
        <v>46078.681087962963</v>
      </c>
      <c r="G413" t="s">
        <v>6680</v>
      </c>
      <c r="H413">
        <v>98511401</v>
      </c>
      <c r="I413" t="s">
        <v>1618</v>
      </c>
      <c r="J413" s="23" t="s">
        <v>31</v>
      </c>
      <c r="K413" s="23" t="s">
        <v>1619</v>
      </c>
      <c r="L413" t="s">
        <v>6681</v>
      </c>
      <c r="M413" t="s">
        <v>269</v>
      </c>
      <c r="N413" t="s">
        <v>6682</v>
      </c>
      <c r="O413" t="s">
        <v>270</v>
      </c>
      <c r="P413" t="s">
        <v>40</v>
      </c>
      <c r="Q413" t="s">
        <v>112</v>
      </c>
      <c r="R413" t="s">
        <v>252</v>
      </c>
      <c r="S413" t="s">
        <v>260</v>
      </c>
      <c r="T413">
        <v>12</v>
      </c>
      <c r="U413" t="s">
        <v>6683</v>
      </c>
      <c r="V413" t="s">
        <v>17550</v>
      </c>
      <c r="W413" t="s">
        <v>17922</v>
      </c>
      <c r="X413" t="s">
        <v>29</v>
      </c>
      <c r="Y413" t="s">
        <v>30</v>
      </c>
      <c r="Z413" t="s">
        <v>30</v>
      </c>
      <c r="AA413" t="s">
        <v>30</v>
      </c>
      <c r="AB413" t="s">
        <v>30</v>
      </c>
      <c r="AC413">
        <v>-75.936080450000006</v>
      </c>
      <c r="AD413">
        <v>5.9589375200000001</v>
      </c>
      <c r="AE413" t="s">
        <v>86</v>
      </c>
      <c r="AF413" t="s">
        <v>109</v>
      </c>
      <c r="AG413" t="s">
        <v>102</v>
      </c>
      <c r="AH413">
        <f>IFERROR(
    VLOOKUP(FENIX_ANS_TABLA[[#This Row],[ESTADO]],
        {"VENCIDO",1;"ALERTA_0 Días",2;"ALERTA",3;"A TIEMPO",4;"SIN FECHA",5},
    2,FALSE),
0)</f>
        <v>4</v>
      </c>
    </row>
    <row r="414" spans="1:34" x14ac:dyDescent="0.25">
      <c r="A414">
        <v>23653345</v>
      </c>
      <c r="B414" s="23" t="str">
        <f>IFERROR(VLOOKUP(FENIX_ANS_TABLA[[#This Row],[PEDIDO]],RESPONSABLE!A:B,2,0),"Pendiente por asignar responsable")</f>
        <v>Pendiente por asignar responsable</v>
      </c>
      <c r="C414" t="s">
        <v>23</v>
      </c>
      <c r="D414" t="s">
        <v>24</v>
      </c>
      <c r="E414" t="s">
        <v>33</v>
      </c>
      <c r="F414" s="21">
        <v>46076.579305555562</v>
      </c>
      <c r="G414" t="s">
        <v>3107</v>
      </c>
      <c r="H414">
        <v>71172054</v>
      </c>
      <c r="I414" t="s">
        <v>1939</v>
      </c>
      <c r="J414" s="23" t="s">
        <v>31</v>
      </c>
      <c r="K414" s="23" t="s">
        <v>1940</v>
      </c>
      <c r="L414" t="s">
        <v>3108</v>
      </c>
      <c r="M414" t="s">
        <v>243</v>
      </c>
      <c r="N414" t="s">
        <v>1941</v>
      </c>
      <c r="O414" t="s">
        <v>223</v>
      </c>
      <c r="P414" t="s">
        <v>40</v>
      </c>
      <c r="Q414" t="s">
        <v>214</v>
      </c>
      <c r="R414" t="s">
        <v>253</v>
      </c>
      <c r="S414" t="s">
        <v>260</v>
      </c>
      <c r="T414">
        <v>7</v>
      </c>
      <c r="U414" t="s">
        <v>3109</v>
      </c>
      <c r="V414" t="s">
        <v>17923</v>
      </c>
      <c r="W414" t="s">
        <v>17924</v>
      </c>
      <c r="X414" t="s">
        <v>29</v>
      </c>
      <c r="Y414" t="s">
        <v>30</v>
      </c>
      <c r="Z414" t="s">
        <v>30</v>
      </c>
      <c r="AA414" t="s">
        <v>30</v>
      </c>
      <c r="AB414" t="s">
        <v>30</v>
      </c>
      <c r="AC414">
        <v>-75.085600549999995</v>
      </c>
      <c r="AD414">
        <v>6.5393080499999998</v>
      </c>
      <c r="AE414" t="s">
        <v>86</v>
      </c>
      <c r="AF414" t="s">
        <v>215</v>
      </c>
      <c r="AG414" t="s">
        <v>102</v>
      </c>
      <c r="AH414">
        <f>IFERROR(
    VLOOKUP(FENIX_ANS_TABLA[[#This Row],[ESTADO]],
        {"VENCIDO",1;"ALERTA_0 Días",2;"ALERTA",3;"A TIEMPO",4;"SIN FECHA",5},
    2,FALSE),
0)</f>
        <v>4</v>
      </c>
    </row>
    <row r="415" spans="1:34" x14ac:dyDescent="0.25">
      <c r="A415">
        <v>23653647</v>
      </c>
      <c r="B415" s="23" t="str">
        <f>IFERROR(VLOOKUP(FENIX_ANS_TABLA[[#This Row],[PEDIDO]],RESPONSABLE!A:B,2,0),"Pendiente por asignar responsable")</f>
        <v>Pendiente por asignar responsable</v>
      </c>
      <c r="C415" t="s">
        <v>23</v>
      </c>
      <c r="D415" t="s">
        <v>65</v>
      </c>
      <c r="E415" t="s">
        <v>23</v>
      </c>
      <c r="F415" s="21">
        <v>46058.288506944453</v>
      </c>
      <c r="G415" t="s">
        <v>15600</v>
      </c>
      <c r="H415">
        <v>1037614551</v>
      </c>
      <c r="I415" t="s">
        <v>15601</v>
      </c>
      <c r="J415" s="23" t="s">
        <v>31</v>
      </c>
      <c r="K415" s="23" t="s">
        <v>15602</v>
      </c>
      <c r="L415" t="s">
        <v>15603</v>
      </c>
      <c r="M415" t="s">
        <v>25</v>
      </c>
      <c r="N415" t="s">
        <v>15604</v>
      </c>
      <c r="O415" t="s">
        <v>26</v>
      </c>
      <c r="P415" t="s">
        <v>87</v>
      </c>
      <c r="Q415" t="s">
        <v>32</v>
      </c>
      <c r="R415" t="s">
        <v>253</v>
      </c>
      <c r="S415" t="s">
        <v>260</v>
      </c>
      <c r="T415">
        <v>7</v>
      </c>
      <c r="U415" t="s">
        <v>15605</v>
      </c>
      <c r="V415" t="s">
        <v>17925</v>
      </c>
      <c r="W415" t="s">
        <v>41</v>
      </c>
      <c r="X415" t="s">
        <v>41</v>
      </c>
      <c r="Y415" t="s">
        <v>30</v>
      </c>
      <c r="Z415" t="s">
        <v>30</v>
      </c>
      <c r="AA415" t="s">
        <v>30</v>
      </c>
      <c r="AB415" t="s">
        <v>30</v>
      </c>
      <c r="AC415">
        <v>-75.569946000000002</v>
      </c>
      <c r="AD415">
        <v>6.1809010000000004</v>
      </c>
      <c r="AE415" t="s">
        <v>86</v>
      </c>
      <c r="AF415" t="s">
        <v>105</v>
      </c>
      <c r="AG415" t="s">
        <v>103</v>
      </c>
      <c r="AH415">
        <f>IFERROR(
    VLOOKUP(FENIX_ANS_TABLA[[#This Row],[ESTADO]],
        {"VENCIDO",1;"ALERTA_0 Días",2;"ALERTA",3;"A TIEMPO",4;"SIN FECHA",5},
    2,FALSE),
0)</f>
        <v>1</v>
      </c>
    </row>
    <row r="416" spans="1:34" x14ac:dyDescent="0.25">
      <c r="A416">
        <v>23653717</v>
      </c>
      <c r="B416" s="23" t="str">
        <f>IFERROR(VLOOKUP(FENIX_ANS_TABLA[[#This Row],[PEDIDO]],RESPONSABLE!A:B,2,0),"Pendiente por asignar responsable")</f>
        <v>Pendiente por asignar responsable</v>
      </c>
      <c r="C416" t="s">
        <v>23</v>
      </c>
      <c r="D416" t="s">
        <v>24</v>
      </c>
      <c r="E416" t="s">
        <v>23</v>
      </c>
      <c r="F416" s="21">
        <v>46058.344583333332</v>
      </c>
      <c r="G416" t="s">
        <v>6054</v>
      </c>
      <c r="H416">
        <v>1037591921</v>
      </c>
      <c r="I416" t="s">
        <v>6055</v>
      </c>
      <c r="J416" s="23" t="s">
        <v>31</v>
      </c>
      <c r="K416" s="23" t="s">
        <v>6056</v>
      </c>
      <c r="L416" t="s">
        <v>6057</v>
      </c>
      <c r="M416" t="s">
        <v>165</v>
      </c>
      <c r="N416" t="s">
        <v>6058</v>
      </c>
      <c r="O416" t="s">
        <v>166</v>
      </c>
      <c r="P416" t="s">
        <v>27</v>
      </c>
      <c r="Q416" t="s">
        <v>158</v>
      </c>
      <c r="R416" t="s">
        <v>252</v>
      </c>
      <c r="S416" t="s">
        <v>260</v>
      </c>
      <c r="T416">
        <v>10</v>
      </c>
      <c r="U416" t="s">
        <v>6059</v>
      </c>
      <c r="V416" t="s">
        <v>17926</v>
      </c>
      <c r="W416" t="s">
        <v>17926</v>
      </c>
      <c r="X416" t="s">
        <v>29</v>
      </c>
      <c r="Y416" t="s">
        <v>30</v>
      </c>
      <c r="Z416" t="s">
        <v>30</v>
      </c>
      <c r="AA416" t="s">
        <v>30</v>
      </c>
      <c r="AB416" t="s">
        <v>30</v>
      </c>
      <c r="AC416">
        <v>-75.38438524</v>
      </c>
      <c r="AD416">
        <v>6.2218342</v>
      </c>
      <c r="AE416" t="s">
        <v>86</v>
      </c>
      <c r="AF416" t="s">
        <v>159</v>
      </c>
      <c r="AG416" t="s">
        <v>102</v>
      </c>
      <c r="AH416">
        <f>IFERROR(
    VLOOKUP(FENIX_ANS_TABLA[[#This Row],[ESTADO]],
        {"VENCIDO",1;"ALERTA_0 Días",2;"ALERTA",3;"A TIEMPO",4;"SIN FECHA",5},
    2,FALSE),
0)</f>
        <v>4</v>
      </c>
    </row>
    <row r="417" spans="1:34" x14ac:dyDescent="0.25">
      <c r="A417">
        <v>23653900</v>
      </c>
      <c r="B417" s="23" t="str">
        <f>IFERROR(VLOOKUP(FENIX_ANS_TABLA[[#This Row],[PEDIDO]],RESPONSABLE!A:B,2,0),"Pendiente por asignar responsable")</f>
        <v>Pendiente por asignar responsable</v>
      </c>
      <c r="C417" t="s">
        <v>36</v>
      </c>
      <c r="D417" t="s">
        <v>24</v>
      </c>
      <c r="E417" t="s">
        <v>36</v>
      </c>
      <c r="F417" s="21">
        <v>46058.418576388889</v>
      </c>
      <c r="G417" t="s">
        <v>6061</v>
      </c>
      <c r="H417">
        <v>1017169952</v>
      </c>
      <c r="I417" t="s">
        <v>6062</v>
      </c>
      <c r="J417" s="23" t="s">
        <v>6063</v>
      </c>
      <c r="K417" s="23" t="s">
        <v>6064</v>
      </c>
      <c r="L417" t="s">
        <v>6065</v>
      </c>
      <c r="M417" t="s">
        <v>163</v>
      </c>
      <c r="N417" t="s">
        <v>6066</v>
      </c>
      <c r="O417" t="s">
        <v>164</v>
      </c>
      <c r="P417" t="s">
        <v>37</v>
      </c>
      <c r="Q417" t="s">
        <v>158</v>
      </c>
      <c r="R417" t="s">
        <v>252</v>
      </c>
      <c r="S417" t="s">
        <v>260</v>
      </c>
      <c r="T417">
        <v>10</v>
      </c>
      <c r="U417" t="s">
        <v>6067</v>
      </c>
      <c r="V417" t="s">
        <v>17908</v>
      </c>
      <c r="W417" t="s">
        <v>17927</v>
      </c>
      <c r="X417" t="s">
        <v>29</v>
      </c>
      <c r="Y417" t="s">
        <v>30</v>
      </c>
      <c r="Z417" t="s">
        <v>30</v>
      </c>
      <c r="AA417" t="s">
        <v>30</v>
      </c>
      <c r="AB417" t="s">
        <v>30</v>
      </c>
      <c r="AC417">
        <v>-75.207997500000005</v>
      </c>
      <c r="AD417">
        <v>6.2493131699999998</v>
      </c>
      <c r="AE417" t="s">
        <v>86</v>
      </c>
      <c r="AF417" t="s">
        <v>159</v>
      </c>
      <c r="AG417" t="s">
        <v>102</v>
      </c>
      <c r="AH417">
        <f>IFERROR(
    VLOOKUP(FENIX_ANS_TABLA[[#This Row],[ESTADO]],
        {"VENCIDO",1;"ALERTA_0 Días",2;"ALERTA",3;"A TIEMPO",4;"SIN FECHA",5},
    2,FALSE),
0)</f>
        <v>4</v>
      </c>
    </row>
    <row r="418" spans="1:34" x14ac:dyDescent="0.25">
      <c r="A418">
        <v>23653922</v>
      </c>
      <c r="B418" s="23" t="str">
        <f>IFERROR(VLOOKUP(FENIX_ANS_TABLA[[#This Row],[PEDIDO]],RESPONSABLE!A:B,2,0),"Pendiente por asignar responsable")</f>
        <v>Pendiente por asignar responsable</v>
      </c>
      <c r="C418" t="s">
        <v>23</v>
      </c>
      <c r="D418" t="s">
        <v>24</v>
      </c>
      <c r="E418" t="s">
        <v>33</v>
      </c>
      <c r="F418" s="21">
        <v>46083.399652777778</v>
      </c>
      <c r="G418" t="s">
        <v>11979</v>
      </c>
      <c r="H418">
        <v>1128456834</v>
      </c>
      <c r="I418" t="s">
        <v>11980</v>
      </c>
      <c r="J418" s="23" t="s">
        <v>11981</v>
      </c>
      <c r="K418" s="23" t="s">
        <v>11982</v>
      </c>
      <c r="L418" t="s">
        <v>11983</v>
      </c>
      <c r="M418" t="s">
        <v>25</v>
      </c>
      <c r="N418" t="s">
        <v>11984</v>
      </c>
      <c r="O418" t="s">
        <v>26</v>
      </c>
      <c r="P418" t="s">
        <v>40</v>
      </c>
      <c r="Q418" t="s">
        <v>35</v>
      </c>
      <c r="R418" t="s">
        <v>253</v>
      </c>
      <c r="S418" t="s">
        <v>260</v>
      </c>
      <c r="T418">
        <v>7</v>
      </c>
      <c r="U418" t="s">
        <v>11985</v>
      </c>
      <c r="V418" t="s">
        <v>17928</v>
      </c>
      <c r="W418" t="s">
        <v>17929</v>
      </c>
      <c r="X418" t="s">
        <v>29</v>
      </c>
      <c r="Y418" t="s">
        <v>11986</v>
      </c>
      <c r="Z418" t="s">
        <v>98</v>
      </c>
      <c r="AA418" t="s">
        <v>95</v>
      </c>
      <c r="AB418" t="s">
        <v>11987</v>
      </c>
      <c r="AC418">
        <v>-75.651027970000001</v>
      </c>
      <c r="AD418">
        <v>6.1907471300000001</v>
      </c>
      <c r="AE418" t="s">
        <v>86</v>
      </c>
      <c r="AF418" t="s">
        <v>105</v>
      </c>
      <c r="AG418" t="s">
        <v>102</v>
      </c>
      <c r="AH418">
        <f>IFERROR(
    VLOOKUP(FENIX_ANS_TABLA[[#This Row],[ESTADO]],
        {"VENCIDO",1;"ALERTA_0 Días",2;"ALERTA",3;"A TIEMPO",4;"SIN FECHA",5},
    2,FALSE),
0)</f>
        <v>4</v>
      </c>
    </row>
    <row r="419" spans="1:34" x14ac:dyDescent="0.25">
      <c r="A419">
        <v>23654028</v>
      </c>
      <c r="B419" s="23" t="str">
        <f>IFERROR(VLOOKUP(FENIX_ANS_TABLA[[#This Row],[PEDIDO]],RESPONSABLE!A:B,2,0),"Pendiente por asignar responsable")</f>
        <v>Pendiente por asignar responsable</v>
      </c>
      <c r="C419" t="s">
        <v>23</v>
      </c>
      <c r="D419" t="s">
        <v>24</v>
      </c>
      <c r="E419" t="s">
        <v>23</v>
      </c>
      <c r="F419" s="21">
        <v>46058.460613425923</v>
      </c>
      <c r="G419" t="s">
        <v>10483</v>
      </c>
      <c r="H419">
        <v>8266638</v>
      </c>
      <c r="I419" t="s">
        <v>10484</v>
      </c>
      <c r="J419" s="23" t="s">
        <v>31</v>
      </c>
      <c r="K419" s="23" t="s">
        <v>10485</v>
      </c>
      <c r="L419" t="s">
        <v>10486</v>
      </c>
      <c r="M419" t="s">
        <v>180</v>
      </c>
      <c r="N419" t="s">
        <v>10487</v>
      </c>
      <c r="O419" t="s">
        <v>181</v>
      </c>
      <c r="P419" t="s">
        <v>27</v>
      </c>
      <c r="Q419" t="s">
        <v>158</v>
      </c>
      <c r="R419" t="s">
        <v>252</v>
      </c>
      <c r="S419" t="s">
        <v>260</v>
      </c>
      <c r="T419">
        <v>10</v>
      </c>
      <c r="U419" t="s">
        <v>10488</v>
      </c>
      <c r="V419" t="s">
        <v>10746</v>
      </c>
      <c r="W419" t="s">
        <v>14046</v>
      </c>
      <c r="X419" t="s">
        <v>29</v>
      </c>
      <c r="Y419" t="s">
        <v>30</v>
      </c>
      <c r="Z419" t="s">
        <v>30</v>
      </c>
      <c r="AA419" t="s">
        <v>30</v>
      </c>
      <c r="AB419" t="s">
        <v>30</v>
      </c>
      <c r="AC419">
        <v>-75.380605119999998</v>
      </c>
      <c r="AD419">
        <v>6.0425288300000002</v>
      </c>
      <c r="AE419" t="s">
        <v>86</v>
      </c>
      <c r="AF419" t="s">
        <v>159</v>
      </c>
      <c r="AG419" t="s">
        <v>102</v>
      </c>
      <c r="AH419">
        <f>IFERROR(
    VLOOKUP(FENIX_ANS_TABLA[[#This Row],[ESTADO]],
        {"VENCIDO",1;"ALERTA_0 Días",2;"ALERTA",3;"A TIEMPO",4;"SIN FECHA",5},
    2,FALSE),
0)</f>
        <v>4</v>
      </c>
    </row>
    <row r="420" spans="1:34" x14ac:dyDescent="0.25">
      <c r="A420">
        <v>23654401</v>
      </c>
      <c r="B420" s="23" t="str">
        <f>IFERROR(VLOOKUP(FENIX_ANS_TABLA[[#This Row],[PEDIDO]],RESPONSABLE!A:B,2,0),"Pendiente por asignar responsable")</f>
        <v>Pendiente por asignar responsable</v>
      </c>
      <c r="C420" t="s">
        <v>58</v>
      </c>
      <c r="D420" t="s">
        <v>24</v>
      </c>
      <c r="E420" t="s">
        <v>59</v>
      </c>
      <c r="F420" s="21">
        <v>46058.614664351851</v>
      </c>
      <c r="G420" t="s">
        <v>7453</v>
      </c>
      <c r="H420">
        <v>3436895</v>
      </c>
      <c r="I420" t="s">
        <v>7454</v>
      </c>
      <c r="J420" s="23" t="s">
        <v>31</v>
      </c>
      <c r="K420" s="23" t="s">
        <v>7455</v>
      </c>
      <c r="L420" t="s">
        <v>7456</v>
      </c>
      <c r="M420" t="s">
        <v>190</v>
      </c>
      <c r="N420" t="s">
        <v>7457</v>
      </c>
      <c r="O420" t="s">
        <v>191</v>
      </c>
      <c r="P420" t="s">
        <v>60</v>
      </c>
      <c r="Q420" t="s">
        <v>184</v>
      </c>
      <c r="R420" t="s">
        <v>252</v>
      </c>
      <c r="S420" t="s">
        <v>260</v>
      </c>
      <c r="T420">
        <v>14</v>
      </c>
      <c r="U420" t="s">
        <v>7458</v>
      </c>
      <c r="V420" t="s">
        <v>13779</v>
      </c>
      <c r="W420" t="s">
        <v>17930</v>
      </c>
      <c r="X420" t="s">
        <v>29</v>
      </c>
      <c r="Y420" t="s">
        <v>30</v>
      </c>
      <c r="Z420" t="s">
        <v>30</v>
      </c>
      <c r="AA420" t="s">
        <v>30</v>
      </c>
      <c r="AB420" t="s">
        <v>30</v>
      </c>
      <c r="AC420">
        <v>-75.365721669999999</v>
      </c>
      <c r="AD420">
        <v>6.0775616699999997</v>
      </c>
      <c r="AE420" t="s">
        <v>86</v>
      </c>
      <c r="AF420" t="s">
        <v>159</v>
      </c>
      <c r="AG420" t="s">
        <v>102</v>
      </c>
      <c r="AH420">
        <f>IFERROR(
    VLOOKUP(FENIX_ANS_TABLA[[#This Row],[ESTADO]],
        {"VENCIDO",1;"ALERTA_0 Días",2;"ALERTA",3;"A TIEMPO",4;"SIN FECHA",5},
    2,FALSE),
0)</f>
        <v>4</v>
      </c>
    </row>
    <row r="421" spans="1:34" x14ac:dyDescent="0.25">
      <c r="A421">
        <v>23654511</v>
      </c>
      <c r="B421" s="23" t="str">
        <f>IFERROR(VLOOKUP(FENIX_ANS_TABLA[[#This Row],[PEDIDO]],RESPONSABLE!A:B,2,0),"Pendiente por asignar responsable")</f>
        <v>Pendiente por asignar responsable</v>
      </c>
      <c r="C421" t="s">
        <v>23</v>
      </c>
      <c r="D421" t="s">
        <v>24</v>
      </c>
      <c r="E421" t="s">
        <v>33</v>
      </c>
      <c r="F421" s="21">
        <v>46081.783541666657</v>
      </c>
      <c r="G421" t="s">
        <v>10489</v>
      </c>
      <c r="H421">
        <v>1046933410</v>
      </c>
      <c r="I421" t="s">
        <v>3520</v>
      </c>
      <c r="J421" s="23" t="s">
        <v>31</v>
      </c>
      <c r="K421" s="23" t="s">
        <v>3521</v>
      </c>
      <c r="L421" t="s">
        <v>10490</v>
      </c>
      <c r="M421" t="s">
        <v>273</v>
      </c>
      <c r="N421" t="s">
        <v>10491</v>
      </c>
      <c r="O421" t="s">
        <v>274</v>
      </c>
      <c r="P421" t="s">
        <v>40</v>
      </c>
      <c r="Q421" t="s">
        <v>112</v>
      </c>
      <c r="R421" t="s">
        <v>253</v>
      </c>
      <c r="S421" t="s">
        <v>259</v>
      </c>
      <c r="T421">
        <v>7</v>
      </c>
      <c r="U421" t="s">
        <v>10492</v>
      </c>
      <c r="V421" t="s">
        <v>17931</v>
      </c>
      <c r="W421" t="s">
        <v>17932</v>
      </c>
      <c r="X421" t="s">
        <v>29</v>
      </c>
      <c r="Y421" t="s">
        <v>30</v>
      </c>
      <c r="Z421" t="s">
        <v>30</v>
      </c>
      <c r="AA421" t="s">
        <v>30</v>
      </c>
      <c r="AB421" t="s">
        <v>30</v>
      </c>
      <c r="AC421">
        <v>-75.823592680000004</v>
      </c>
      <c r="AD421">
        <v>5.8629520599999996</v>
      </c>
      <c r="AE421" t="s">
        <v>86</v>
      </c>
      <c r="AF421" t="s">
        <v>109</v>
      </c>
      <c r="AG421" t="s">
        <v>102</v>
      </c>
      <c r="AH421">
        <f>IFERROR(
    VLOOKUP(FENIX_ANS_TABLA[[#This Row],[ESTADO]],
        {"VENCIDO",1;"ALERTA_0 Días",2;"ALERTA",3;"A TIEMPO",4;"SIN FECHA",5},
    2,FALSE),
0)</f>
        <v>4</v>
      </c>
    </row>
    <row r="422" spans="1:34" x14ac:dyDescent="0.25">
      <c r="A422">
        <v>23655209</v>
      </c>
      <c r="B422" s="23" t="str">
        <f>IFERROR(VLOOKUP(FENIX_ANS_TABLA[[#This Row],[PEDIDO]],RESPONSABLE!A:B,2,0),"Pendiente por asignar responsable")</f>
        <v>Pendiente por asignar responsable</v>
      </c>
      <c r="C422" t="s">
        <v>23</v>
      </c>
      <c r="D422" t="s">
        <v>24</v>
      </c>
      <c r="E422" t="s">
        <v>33</v>
      </c>
      <c r="F422" s="21">
        <v>46064.912893518522</v>
      </c>
      <c r="G422" t="s">
        <v>9607</v>
      </c>
      <c r="H422">
        <v>1007550760</v>
      </c>
      <c r="I422" t="s">
        <v>9608</v>
      </c>
      <c r="J422" s="23" t="s">
        <v>31</v>
      </c>
      <c r="K422" s="23" t="s">
        <v>9609</v>
      </c>
      <c r="L422" t="s">
        <v>9610</v>
      </c>
      <c r="M422" t="s">
        <v>226</v>
      </c>
      <c r="N422" t="s">
        <v>9611</v>
      </c>
      <c r="O422" t="s">
        <v>227</v>
      </c>
      <c r="P422" t="s">
        <v>40</v>
      </c>
      <c r="Q422" t="s">
        <v>833</v>
      </c>
      <c r="R422" t="s">
        <v>252</v>
      </c>
      <c r="S422" t="s">
        <v>260</v>
      </c>
      <c r="T422">
        <v>12</v>
      </c>
      <c r="U422" t="s">
        <v>9612</v>
      </c>
      <c r="V422" t="s">
        <v>7939</v>
      </c>
      <c r="W422" t="s">
        <v>17933</v>
      </c>
      <c r="X422" t="s">
        <v>29</v>
      </c>
      <c r="Y422" t="s">
        <v>30</v>
      </c>
      <c r="Z422" t="s">
        <v>30</v>
      </c>
      <c r="AA422" t="s">
        <v>30</v>
      </c>
      <c r="AB422" t="s">
        <v>30</v>
      </c>
      <c r="AC422">
        <v>-74.822236869999998</v>
      </c>
      <c r="AD422">
        <v>7.2546390199999999</v>
      </c>
      <c r="AE422" t="s">
        <v>86</v>
      </c>
      <c r="AF422" t="s">
        <v>215</v>
      </c>
      <c r="AG422" t="s">
        <v>102</v>
      </c>
      <c r="AH422">
        <f>IFERROR(
    VLOOKUP(FENIX_ANS_TABLA[[#This Row],[ESTADO]],
        {"VENCIDO",1;"ALERTA_0 Días",2;"ALERTA",3;"A TIEMPO",4;"SIN FECHA",5},
    2,FALSE),
0)</f>
        <v>4</v>
      </c>
    </row>
    <row r="423" spans="1:34" x14ac:dyDescent="0.25">
      <c r="A423">
        <v>23655256</v>
      </c>
      <c r="B423" s="23" t="str">
        <f>IFERROR(VLOOKUP(FENIX_ANS_TABLA[[#This Row],[PEDIDO]],RESPONSABLE!A:B,2,0),"Pendiente por asignar responsable")</f>
        <v>Pendiente por asignar responsable</v>
      </c>
      <c r="C423" t="s">
        <v>23</v>
      </c>
      <c r="D423" t="s">
        <v>24</v>
      </c>
      <c r="E423" t="s">
        <v>33</v>
      </c>
      <c r="F423" s="21">
        <v>46064.921006944453</v>
      </c>
      <c r="G423" t="s">
        <v>9614</v>
      </c>
      <c r="H423">
        <v>1046914564</v>
      </c>
      <c r="I423" t="s">
        <v>9615</v>
      </c>
      <c r="J423" s="23" t="s">
        <v>31</v>
      </c>
      <c r="K423" s="23" t="s">
        <v>8892</v>
      </c>
      <c r="L423" t="s">
        <v>9616</v>
      </c>
      <c r="M423" t="s">
        <v>226</v>
      </c>
      <c r="N423" t="s">
        <v>9617</v>
      </c>
      <c r="O423" t="s">
        <v>227</v>
      </c>
      <c r="P423" t="s">
        <v>40</v>
      </c>
      <c r="Q423" t="s">
        <v>833</v>
      </c>
      <c r="R423" t="s">
        <v>252</v>
      </c>
      <c r="S423" t="s">
        <v>260</v>
      </c>
      <c r="T423">
        <v>12</v>
      </c>
      <c r="U423" t="s">
        <v>9618</v>
      </c>
      <c r="V423" t="s">
        <v>17934</v>
      </c>
      <c r="W423" t="s">
        <v>17935</v>
      </c>
      <c r="X423" t="s">
        <v>29</v>
      </c>
      <c r="Y423" t="s">
        <v>30</v>
      </c>
      <c r="Z423" t="s">
        <v>30</v>
      </c>
      <c r="AA423" t="s">
        <v>30</v>
      </c>
      <c r="AB423" t="s">
        <v>30</v>
      </c>
      <c r="AC423">
        <v>-74.822517050000002</v>
      </c>
      <c r="AD423">
        <v>7.2543705699999999</v>
      </c>
      <c r="AE423" t="s">
        <v>86</v>
      </c>
      <c r="AF423" t="s">
        <v>215</v>
      </c>
      <c r="AG423" t="s">
        <v>102</v>
      </c>
      <c r="AH423">
        <f>IFERROR(
    VLOOKUP(FENIX_ANS_TABLA[[#This Row],[ESTADO]],
        {"VENCIDO",1;"ALERTA_0 Días",2;"ALERTA",3;"A TIEMPO",4;"SIN FECHA",5},
    2,FALSE),
0)</f>
        <v>4</v>
      </c>
    </row>
    <row r="424" spans="1:34" x14ac:dyDescent="0.25">
      <c r="A424">
        <v>23655268</v>
      </c>
      <c r="B424" s="23" t="str">
        <f>IFERROR(VLOOKUP(FENIX_ANS_TABLA[[#This Row],[PEDIDO]],RESPONSABLE!A:B,2,0),"Pendiente por asignar responsable")</f>
        <v>Pendiente por asignar responsable</v>
      </c>
      <c r="C424" t="s">
        <v>23</v>
      </c>
      <c r="D424" t="s">
        <v>24</v>
      </c>
      <c r="E424" t="s">
        <v>23</v>
      </c>
      <c r="F424" s="21">
        <v>46059.393067129633</v>
      </c>
      <c r="G424" t="s">
        <v>11989</v>
      </c>
      <c r="H424">
        <v>1000766776</v>
      </c>
      <c r="I424" t="s">
        <v>11990</v>
      </c>
      <c r="J424" s="23" t="s">
        <v>31</v>
      </c>
      <c r="K424" s="23" t="s">
        <v>11991</v>
      </c>
      <c r="L424" t="s">
        <v>11992</v>
      </c>
      <c r="M424" t="s">
        <v>25</v>
      </c>
      <c r="N424" t="s">
        <v>11993</v>
      </c>
      <c r="O424" t="s">
        <v>26</v>
      </c>
      <c r="P424" t="s">
        <v>27</v>
      </c>
      <c r="Q424" t="s">
        <v>32</v>
      </c>
      <c r="R424" t="s">
        <v>252</v>
      </c>
      <c r="S424" t="s">
        <v>260</v>
      </c>
      <c r="T424">
        <v>10</v>
      </c>
      <c r="U424" t="s">
        <v>11994</v>
      </c>
      <c r="V424" t="s">
        <v>17936</v>
      </c>
      <c r="W424" t="s">
        <v>17937</v>
      </c>
      <c r="X424" t="s">
        <v>29</v>
      </c>
      <c r="Y424" t="s">
        <v>11995</v>
      </c>
      <c r="Z424" t="s">
        <v>94</v>
      </c>
      <c r="AA424" t="s">
        <v>104</v>
      </c>
      <c r="AB424" t="s">
        <v>11996</v>
      </c>
      <c r="AC424">
        <v>-75.647070999999997</v>
      </c>
      <c r="AD424">
        <v>6.2851160000000004</v>
      </c>
      <c r="AE424" t="s">
        <v>86</v>
      </c>
      <c r="AF424" t="s">
        <v>105</v>
      </c>
      <c r="AG424" t="s">
        <v>102</v>
      </c>
      <c r="AH424">
        <f>IFERROR(
    VLOOKUP(FENIX_ANS_TABLA[[#This Row],[ESTADO]],
        {"VENCIDO",1;"ALERTA_0 Días",2;"ALERTA",3;"A TIEMPO",4;"SIN FECHA",5},
    2,FALSE),
0)</f>
        <v>4</v>
      </c>
    </row>
    <row r="425" spans="1:34" x14ac:dyDescent="0.25">
      <c r="A425">
        <v>23655284</v>
      </c>
      <c r="B425" s="23" t="str">
        <f>IFERROR(VLOOKUP(FENIX_ANS_TABLA[[#This Row],[PEDIDO]],RESPONSABLE!A:B,2,0),"Pendiente por asignar responsable")</f>
        <v>Pendiente por asignar responsable</v>
      </c>
      <c r="C425" t="s">
        <v>23</v>
      </c>
      <c r="D425" t="s">
        <v>24</v>
      </c>
      <c r="E425" t="s">
        <v>33</v>
      </c>
      <c r="F425" s="21">
        <v>46064.922812500001</v>
      </c>
      <c r="G425" t="s">
        <v>8890</v>
      </c>
      <c r="H425">
        <v>1046912545</v>
      </c>
      <c r="I425" t="s">
        <v>8891</v>
      </c>
      <c r="J425" s="23" t="s">
        <v>31</v>
      </c>
      <c r="K425" s="23" t="s">
        <v>8892</v>
      </c>
      <c r="L425" t="s">
        <v>8893</v>
      </c>
      <c r="M425" t="s">
        <v>226</v>
      </c>
      <c r="N425" t="s">
        <v>8894</v>
      </c>
      <c r="O425" t="s">
        <v>227</v>
      </c>
      <c r="P425" t="s">
        <v>40</v>
      </c>
      <c r="Q425" t="s">
        <v>833</v>
      </c>
      <c r="R425" t="s">
        <v>252</v>
      </c>
      <c r="S425" t="s">
        <v>260</v>
      </c>
      <c r="T425">
        <v>12</v>
      </c>
      <c r="U425" t="s">
        <v>8895</v>
      </c>
      <c r="V425" t="s">
        <v>13333</v>
      </c>
      <c r="W425" t="s">
        <v>10417</v>
      </c>
      <c r="X425" t="s">
        <v>29</v>
      </c>
      <c r="Y425" t="s">
        <v>30</v>
      </c>
      <c r="Z425" t="s">
        <v>30</v>
      </c>
      <c r="AA425" t="s">
        <v>30</v>
      </c>
      <c r="AB425" t="s">
        <v>30</v>
      </c>
      <c r="AC425">
        <v>-74.822517050000002</v>
      </c>
      <c r="AD425">
        <v>7.2543705699999999</v>
      </c>
      <c r="AE425" t="s">
        <v>86</v>
      </c>
      <c r="AF425" t="s">
        <v>215</v>
      </c>
      <c r="AG425" t="s">
        <v>102</v>
      </c>
      <c r="AH425">
        <f>IFERROR(
    VLOOKUP(FENIX_ANS_TABLA[[#This Row],[ESTADO]],
        {"VENCIDO",1;"ALERTA_0 Días",2;"ALERTA",3;"A TIEMPO",4;"SIN FECHA",5},
    2,FALSE),
0)</f>
        <v>4</v>
      </c>
    </row>
    <row r="426" spans="1:34" x14ac:dyDescent="0.25">
      <c r="A426">
        <v>23655309</v>
      </c>
      <c r="B426" s="23" t="str">
        <f>IFERROR(VLOOKUP(FENIX_ANS_TABLA[[#This Row],[PEDIDO]],RESPONSABLE!A:B,2,0),"Pendiente por asignar responsable")</f>
        <v>Pendiente por asignar responsable</v>
      </c>
      <c r="C426" t="s">
        <v>23</v>
      </c>
      <c r="D426" t="s">
        <v>24</v>
      </c>
      <c r="E426" t="s">
        <v>33</v>
      </c>
      <c r="F426" s="21">
        <v>46084.426782407398</v>
      </c>
      <c r="G426" t="s">
        <v>15606</v>
      </c>
      <c r="H426">
        <v>85462687</v>
      </c>
      <c r="I426" t="s">
        <v>6991</v>
      </c>
      <c r="J426" s="23" t="s">
        <v>31</v>
      </c>
      <c r="K426" s="23" t="s">
        <v>6992</v>
      </c>
      <c r="L426" t="s">
        <v>6993</v>
      </c>
      <c r="M426" t="s">
        <v>25</v>
      </c>
      <c r="N426" t="s">
        <v>6994</v>
      </c>
      <c r="O426" t="s">
        <v>26</v>
      </c>
      <c r="P426" t="s">
        <v>40</v>
      </c>
      <c r="Q426" t="s">
        <v>35</v>
      </c>
      <c r="R426" t="s">
        <v>253</v>
      </c>
      <c r="S426" t="s">
        <v>260</v>
      </c>
      <c r="T426">
        <v>7</v>
      </c>
      <c r="U426" t="s">
        <v>15607</v>
      </c>
      <c r="V426" t="s">
        <v>17938</v>
      </c>
      <c r="W426" t="s">
        <v>14220</v>
      </c>
      <c r="X426" t="s">
        <v>29</v>
      </c>
      <c r="Y426" t="s">
        <v>14272</v>
      </c>
      <c r="Z426" t="s">
        <v>98</v>
      </c>
      <c r="AA426" t="s">
        <v>290</v>
      </c>
      <c r="AB426" t="s">
        <v>14273</v>
      </c>
      <c r="AC426">
        <v>-75.607009210000001</v>
      </c>
      <c r="AD426">
        <v>6.2786223200000002</v>
      </c>
      <c r="AE426" t="s">
        <v>86</v>
      </c>
      <c r="AF426" t="s">
        <v>105</v>
      </c>
      <c r="AG426" t="s">
        <v>102</v>
      </c>
      <c r="AH426">
        <f>IFERROR(
    VLOOKUP(FENIX_ANS_TABLA[[#This Row],[ESTADO]],
        {"VENCIDO",1;"ALERTA_0 Días",2;"ALERTA",3;"A TIEMPO",4;"SIN FECHA",5},
    2,FALSE),
0)</f>
        <v>4</v>
      </c>
    </row>
    <row r="427" spans="1:34" x14ac:dyDescent="0.25">
      <c r="A427">
        <v>23655326</v>
      </c>
      <c r="B427" s="23" t="str">
        <f>IFERROR(VLOOKUP(FENIX_ANS_TABLA[[#This Row],[PEDIDO]],RESPONSABLE!A:B,2,0),"Pendiente por asignar responsable")</f>
        <v>Pendiente por asignar responsable</v>
      </c>
      <c r="C427" t="s">
        <v>36</v>
      </c>
      <c r="D427" t="s">
        <v>24</v>
      </c>
      <c r="E427" t="s">
        <v>36</v>
      </c>
      <c r="F427" s="21">
        <v>46059.422974537039</v>
      </c>
      <c r="G427" t="s">
        <v>9620</v>
      </c>
      <c r="H427">
        <v>900746599</v>
      </c>
      <c r="I427" t="s">
        <v>9621</v>
      </c>
      <c r="J427" s="23" t="s">
        <v>9622</v>
      </c>
      <c r="K427" s="23" t="s">
        <v>31</v>
      </c>
      <c r="L427" t="s">
        <v>9623</v>
      </c>
      <c r="M427" t="s">
        <v>139</v>
      </c>
      <c r="N427" t="s">
        <v>9624</v>
      </c>
      <c r="O427" t="s">
        <v>140</v>
      </c>
      <c r="P427" t="s">
        <v>37</v>
      </c>
      <c r="Q427" t="s">
        <v>135</v>
      </c>
      <c r="R427" t="s">
        <v>253</v>
      </c>
      <c r="S427" t="s">
        <v>260</v>
      </c>
      <c r="T427">
        <v>7</v>
      </c>
      <c r="U427" t="s">
        <v>9625</v>
      </c>
      <c r="V427" t="s">
        <v>17592</v>
      </c>
      <c r="W427" t="s">
        <v>17635</v>
      </c>
      <c r="X427" t="s">
        <v>43</v>
      </c>
      <c r="Y427" t="s">
        <v>30</v>
      </c>
      <c r="Z427" t="s">
        <v>30</v>
      </c>
      <c r="AA427" t="s">
        <v>30</v>
      </c>
      <c r="AB427" t="s">
        <v>30</v>
      </c>
      <c r="AC427">
        <v>-75.746776648999997</v>
      </c>
      <c r="AD427">
        <v>6.5190022130000198</v>
      </c>
      <c r="AE427" t="s">
        <v>86</v>
      </c>
      <c r="AF427" t="s">
        <v>136</v>
      </c>
      <c r="AG427" t="s">
        <v>102</v>
      </c>
      <c r="AH427">
        <f>IFERROR(
    VLOOKUP(FENIX_ANS_TABLA[[#This Row],[ESTADO]],
        {"VENCIDO",1;"ALERTA_0 Días",2;"ALERTA",3;"A TIEMPO",4;"SIN FECHA",5},
    2,FALSE),
0)</f>
        <v>3</v>
      </c>
    </row>
    <row r="428" spans="1:34" x14ac:dyDescent="0.25">
      <c r="A428">
        <v>23655464</v>
      </c>
      <c r="B428" s="23" t="str">
        <f>IFERROR(VLOOKUP(FENIX_ANS_TABLA[[#This Row],[PEDIDO]],RESPONSABLE!A:B,2,0),"Pendiente por asignar responsable")</f>
        <v>Pendiente por asignar responsable</v>
      </c>
      <c r="C428" t="s">
        <v>54</v>
      </c>
      <c r="D428" t="s">
        <v>24</v>
      </c>
      <c r="E428" t="s">
        <v>54</v>
      </c>
      <c r="F428" s="21">
        <v>46080.588842592602</v>
      </c>
      <c r="G428" t="s">
        <v>9627</v>
      </c>
      <c r="H428">
        <v>1017166985</v>
      </c>
      <c r="I428" t="s">
        <v>9628</v>
      </c>
      <c r="J428" s="23" t="s">
        <v>9629</v>
      </c>
      <c r="K428" s="23" t="s">
        <v>9630</v>
      </c>
      <c r="L428" t="s">
        <v>9631</v>
      </c>
      <c r="M428" t="s">
        <v>202</v>
      </c>
      <c r="N428" t="s">
        <v>9632</v>
      </c>
      <c r="O428" t="s">
        <v>203</v>
      </c>
      <c r="P428" t="s">
        <v>55</v>
      </c>
      <c r="Q428" t="s">
        <v>189</v>
      </c>
      <c r="R428" t="s">
        <v>252</v>
      </c>
      <c r="S428" t="s">
        <v>260</v>
      </c>
      <c r="T428">
        <v>4</v>
      </c>
      <c r="U428" t="s">
        <v>9633</v>
      </c>
      <c r="V428" t="s">
        <v>10495</v>
      </c>
      <c r="W428" t="s">
        <v>17939</v>
      </c>
      <c r="X428" t="s">
        <v>43</v>
      </c>
      <c r="Y428" t="s">
        <v>30</v>
      </c>
      <c r="Z428" t="s">
        <v>30</v>
      </c>
      <c r="AA428" t="s">
        <v>30</v>
      </c>
      <c r="AB428" t="s">
        <v>30</v>
      </c>
      <c r="AC428">
        <v>-74.808852999999999</v>
      </c>
      <c r="AD428">
        <v>5.9232740000000002</v>
      </c>
      <c r="AE428" t="s">
        <v>86</v>
      </c>
      <c r="AF428" t="s">
        <v>159</v>
      </c>
      <c r="AG428" t="s">
        <v>103</v>
      </c>
      <c r="AH428">
        <f>IFERROR(
    VLOOKUP(FENIX_ANS_TABLA[[#This Row],[ESTADO]],
        {"VENCIDO",1;"ALERTA_0 Días",2;"ALERTA",3;"A TIEMPO",4;"SIN FECHA",5},
    2,FALSE),
0)</f>
        <v>3</v>
      </c>
    </row>
    <row r="429" spans="1:34" x14ac:dyDescent="0.25">
      <c r="A429">
        <v>23655486</v>
      </c>
      <c r="B429" s="23" t="str">
        <f>IFERROR(VLOOKUP(FENIX_ANS_TABLA[[#This Row],[PEDIDO]],RESPONSABLE!A:B,2,0),"Pendiente por asignar responsable")</f>
        <v>Pendiente por asignar responsable</v>
      </c>
      <c r="C429" t="s">
        <v>23</v>
      </c>
      <c r="D429" t="s">
        <v>24</v>
      </c>
      <c r="E429" t="s">
        <v>33</v>
      </c>
      <c r="F429" s="21">
        <v>46072.364212962973</v>
      </c>
      <c r="G429" t="s">
        <v>1620</v>
      </c>
      <c r="H429">
        <v>22136051</v>
      </c>
      <c r="I429" t="s">
        <v>360</v>
      </c>
      <c r="J429" s="23" t="s">
        <v>31</v>
      </c>
      <c r="K429" s="23" t="s">
        <v>361</v>
      </c>
      <c r="L429" t="s">
        <v>1621</v>
      </c>
      <c r="M429" t="s">
        <v>269</v>
      </c>
      <c r="N429" t="s">
        <v>1622</v>
      </c>
      <c r="O429" t="s">
        <v>270</v>
      </c>
      <c r="P429" t="s">
        <v>40</v>
      </c>
      <c r="Q429" t="s">
        <v>112</v>
      </c>
      <c r="R429" t="s">
        <v>252</v>
      </c>
      <c r="S429" t="s">
        <v>260</v>
      </c>
      <c r="T429">
        <v>12</v>
      </c>
      <c r="U429" t="s">
        <v>1623</v>
      </c>
      <c r="V429" t="s">
        <v>14739</v>
      </c>
      <c r="W429" t="s">
        <v>17940</v>
      </c>
      <c r="X429" t="s">
        <v>29</v>
      </c>
      <c r="Y429" t="s">
        <v>30</v>
      </c>
      <c r="Z429" t="s">
        <v>30</v>
      </c>
      <c r="AA429" t="s">
        <v>30</v>
      </c>
      <c r="AB429" t="s">
        <v>30</v>
      </c>
      <c r="AC429">
        <v>-75.859114000000005</v>
      </c>
      <c r="AD429">
        <v>5.9346649999999999</v>
      </c>
      <c r="AE429" t="s">
        <v>86</v>
      </c>
      <c r="AF429" t="s">
        <v>109</v>
      </c>
      <c r="AG429" t="s">
        <v>102</v>
      </c>
      <c r="AH429">
        <f>IFERROR(
    VLOOKUP(FENIX_ANS_TABLA[[#This Row],[ESTADO]],
        {"VENCIDO",1;"ALERTA_0 Días",2;"ALERTA",3;"A TIEMPO",4;"SIN FECHA",5},
    2,FALSE),
0)</f>
        <v>4</v>
      </c>
    </row>
    <row r="430" spans="1:34" x14ac:dyDescent="0.25">
      <c r="A430">
        <v>23655550</v>
      </c>
      <c r="B430" s="23" t="str">
        <f>IFERROR(VLOOKUP(FENIX_ANS_TABLA[[#This Row],[PEDIDO]],RESPONSABLE!A:B,2,0),"Pendiente por asignar responsable")</f>
        <v>Pendiente por asignar responsable</v>
      </c>
      <c r="C430" t="s">
        <v>23</v>
      </c>
      <c r="D430" t="s">
        <v>24</v>
      </c>
      <c r="E430" t="s">
        <v>33</v>
      </c>
      <c r="F430" s="21">
        <v>46072.455358796287</v>
      </c>
      <c r="G430" t="s">
        <v>1624</v>
      </c>
      <c r="H430">
        <v>22136051</v>
      </c>
      <c r="I430" t="s">
        <v>360</v>
      </c>
      <c r="J430" s="23" t="s">
        <v>31</v>
      </c>
      <c r="K430" s="23" t="s">
        <v>361</v>
      </c>
      <c r="L430" t="s">
        <v>1625</v>
      </c>
      <c r="M430" t="s">
        <v>269</v>
      </c>
      <c r="N430" t="s">
        <v>1626</v>
      </c>
      <c r="O430" t="s">
        <v>270</v>
      </c>
      <c r="P430" t="s">
        <v>40</v>
      </c>
      <c r="Q430" t="s">
        <v>112</v>
      </c>
      <c r="R430" t="s">
        <v>252</v>
      </c>
      <c r="S430" t="s">
        <v>260</v>
      </c>
      <c r="T430">
        <v>12</v>
      </c>
      <c r="U430" t="s">
        <v>1627</v>
      </c>
      <c r="V430" t="s">
        <v>17941</v>
      </c>
      <c r="W430" t="s">
        <v>17942</v>
      </c>
      <c r="X430" t="s">
        <v>29</v>
      </c>
      <c r="Y430" t="s">
        <v>30</v>
      </c>
      <c r="Z430" t="s">
        <v>30</v>
      </c>
      <c r="AA430" t="s">
        <v>30</v>
      </c>
      <c r="AB430" t="s">
        <v>30</v>
      </c>
      <c r="AC430">
        <v>-75.859114000000005</v>
      </c>
      <c r="AD430">
        <v>5.9346649999999999</v>
      </c>
      <c r="AE430" t="s">
        <v>86</v>
      </c>
      <c r="AF430" t="s">
        <v>109</v>
      </c>
      <c r="AG430" t="s">
        <v>102</v>
      </c>
      <c r="AH430">
        <f>IFERROR(
    VLOOKUP(FENIX_ANS_TABLA[[#This Row],[ESTADO]],
        {"VENCIDO",1;"ALERTA_0 Días",2;"ALERTA",3;"A TIEMPO",4;"SIN FECHA",5},
    2,FALSE),
0)</f>
        <v>4</v>
      </c>
    </row>
    <row r="431" spans="1:34" x14ac:dyDescent="0.25">
      <c r="A431">
        <v>23655557</v>
      </c>
      <c r="B431" s="23" t="str">
        <f>IFERROR(VLOOKUP(FENIX_ANS_TABLA[[#This Row],[PEDIDO]],RESPONSABLE!A:B,2,0),"Pendiente por asignar responsable")</f>
        <v>Pendiente por asignar responsable</v>
      </c>
      <c r="C431" t="s">
        <v>23</v>
      </c>
      <c r="D431" t="s">
        <v>24</v>
      </c>
      <c r="E431" t="s">
        <v>33</v>
      </c>
      <c r="F431" s="21">
        <v>46059.563981481479</v>
      </c>
      <c r="G431" t="s">
        <v>16784</v>
      </c>
      <c r="H431">
        <v>1216721731</v>
      </c>
      <c r="I431" t="s">
        <v>16785</v>
      </c>
      <c r="J431" s="23" t="s">
        <v>31</v>
      </c>
      <c r="K431" s="23" t="s">
        <v>16786</v>
      </c>
      <c r="L431" t="s">
        <v>16787</v>
      </c>
      <c r="M431" t="s">
        <v>25</v>
      </c>
      <c r="N431" t="s">
        <v>16788</v>
      </c>
      <c r="O431" t="s">
        <v>26</v>
      </c>
      <c r="P431" t="s">
        <v>34</v>
      </c>
      <c r="Q431" t="s">
        <v>35</v>
      </c>
      <c r="R431" t="s">
        <v>253</v>
      </c>
      <c r="S431" t="s">
        <v>260</v>
      </c>
      <c r="T431">
        <v>5</v>
      </c>
      <c r="U431" t="s">
        <v>16789</v>
      </c>
      <c r="V431" t="s">
        <v>17943</v>
      </c>
      <c r="W431" t="s">
        <v>17944</v>
      </c>
      <c r="X431" t="s">
        <v>29</v>
      </c>
      <c r="Y431" t="s">
        <v>30</v>
      </c>
      <c r="Z431" t="s">
        <v>30</v>
      </c>
      <c r="AA431" t="s">
        <v>30</v>
      </c>
      <c r="AB431" t="s">
        <v>30</v>
      </c>
      <c r="AC431">
        <v>-75.636477999999997</v>
      </c>
      <c r="AD431">
        <v>6.2718819999999997</v>
      </c>
      <c r="AE431" t="s">
        <v>86</v>
      </c>
      <c r="AF431" t="s">
        <v>105</v>
      </c>
      <c r="AG431" t="s">
        <v>102</v>
      </c>
      <c r="AH431">
        <f>IFERROR(
    VLOOKUP(FENIX_ANS_TABLA[[#This Row],[ESTADO]],
        {"VENCIDO",1;"ALERTA_0 Días",2;"ALERTA",3;"A TIEMPO",4;"SIN FECHA",5},
    2,FALSE),
0)</f>
        <v>4</v>
      </c>
    </row>
    <row r="432" spans="1:34" x14ac:dyDescent="0.25">
      <c r="A432">
        <v>23655572</v>
      </c>
      <c r="B432" s="23" t="str">
        <f>IFERROR(VLOOKUP(FENIX_ANS_TABLA[[#This Row],[PEDIDO]],RESPONSABLE!A:B,2,0),"Pendiente por asignar responsable")</f>
        <v>Pendiente por asignar responsable</v>
      </c>
      <c r="C432" t="s">
        <v>58</v>
      </c>
      <c r="D432" t="s">
        <v>24</v>
      </c>
      <c r="E432" t="s">
        <v>59</v>
      </c>
      <c r="F432" s="21">
        <v>46059.570532407408</v>
      </c>
      <c r="G432" t="s">
        <v>3111</v>
      </c>
      <c r="H432">
        <v>43998716</v>
      </c>
      <c r="I432" t="s">
        <v>3112</v>
      </c>
      <c r="J432" s="23" t="s">
        <v>31</v>
      </c>
      <c r="K432" s="23" t="s">
        <v>3113</v>
      </c>
      <c r="L432" t="s">
        <v>3114</v>
      </c>
      <c r="M432" t="s">
        <v>271</v>
      </c>
      <c r="N432" t="s">
        <v>3115</v>
      </c>
      <c r="O432" t="s">
        <v>272</v>
      </c>
      <c r="P432" t="s">
        <v>60</v>
      </c>
      <c r="Q432" t="s">
        <v>135</v>
      </c>
      <c r="R432" t="s">
        <v>253</v>
      </c>
      <c r="S432" t="s">
        <v>260</v>
      </c>
      <c r="T432">
        <v>9</v>
      </c>
      <c r="U432" t="s">
        <v>3116</v>
      </c>
      <c r="V432" t="s">
        <v>17945</v>
      </c>
      <c r="W432" t="s">
        <v>17945</v>
      </c>
      <c r="X432" t="s">
        <v>29</v>
      </c>
      <c r="Y432" t="s">
        <v>30</v>
      </c>
      <c r="Z432" t="s">
        <v>30</v>
      </c>
      <c r="AA432" t="s">
        <v>30</v>
      </c>
      <c r="AB432" t="s">
        <v>30</v>
      </c>
      <c r="AC432">
        <v>-75.950707879999996</v>
      </c>
      <c r="AD432">
        <v>6.6776960399999998</v>
      </c>
      <c r="AE432" t="s">
        <v>86</v>
      </c>
      <c r="AF432" t="s">
        <v>136</v>
      </c>
      <c r="AG432" t="s">
        <v>102</v>
      </c>
      <c r="AH432">
        <f>IFERROR(
    VLOOKUP(FENIX_ANS_TABLA[[#This Row],[ESTADO]],
        {"VENCIDO",1;"ALERTA_0 Días",2;"ALERTA",3;"A TIEMPO",4;"SIN FECHA",5},
    2,FALSE),
0)</f>
        <v>4</v>
      </c>
    </row>
    <row r="433" spans="1:34" x14ac:dyDescent="0.25">
      <c r="A433">
        <v>23655784</v>
      </c>
      <c r="B433" s="23" t="str">
        <f>IFERROR(VLOOKUP(FENIX_ANS_TABLA[[#This Row],[PEDIDO]],RESPONSABLE!A:B,2,0),"Pendiente por asignar responsable")</f>
        <v>Pendiente por asignar responsable</v>
      </c>
      <c r="C433" t="s">
        <v>23</v>
      </c>
      <c r="D433" t="s">
        <v>24</v>
      </c>
      <c r="E433" t="s">
        <v>33</v>
      </c>
      <c r="F433" s="21">
        <v>46078.427523148152</v>
      </c>
      <c r="G433" t="s">
        <v>5358</v>
      </c>
      <c r="H433">
        <v>1022034819</v>
      </c>
      <c r="I433" t="s">
        <v>997</v>
      </c>
      <c r="J433" s="23" t="s">
        <v>31</v>
      </c>
      <c r="K433" s="23" t="s">
        <v>998</v>
      </c>
      <c r="L433" t="s">
        <v>999</v>
      </c>
      <c r="M433" t="s">
        <v>173</v>
      </c>
      <c r="N433" t="s">
        <v>1000</v>
      </c>
      <c r="O433" t="s">
        <v>174</v>
      </c>
      <c r="P433" t="s">
        <v>40</v>
      </c>
      <c r="Q433" t="s">
        <v>175</v>
      </c>
      <c r="R433" t="s">
        <v>253</v>
      </c>
      <c r="S433" t="s">
        <v>260</v>
      </c>
      <c r="T433">
        <v>7</v>
      </c>
      <c r="U433" t="s">
        <v>5359</v>
      </c>
      <c r="V433" t="s">
        <v>17946</v>
      </c>
      <c r="W433" t="s">
        <v>14429</v>
      </c>
      <c r="X433" t="s">
        <v>29</v>
      </c>
      <c r="Y433" t="s">
        <v>30</v>
      </c>
      <c r="Z433" t="s">
        <v>30</v>
      </c>
      <c r="AA433" t="s">
        <v>30</v>
      </c>
      <c r="AB433" t="s">
        <v>30</v>
      </c>
      <c r="AC433">
        <v>-75.431092329999998</v>
      </c>
      <c r="AD433">
        <v>5.7940242399999997</v>
      </c>
      <c r="AE433" t="s">
        <v>86</v>
      </c>
      <c r="AF433" t="s">
        <v>159</v>
      </c>
      <c r="AG433" t="s">
        <v>102</v>
      </c>
      <c r="AH433">
        <f>IFERROR(
    VLOOKUP(FENIX_ANS_TABLA[[#This Row],[ESTADO]],
        {"VENCIDO",1;"ALERTA_0 Días",2;"ALERTA",3;"A TIEMPO",4;"SIN FECHA",5},
    2,FALSE),
0)</f>
        <v>4</v>
      </c>
    </row>
    <row r="434" spans="1:34" x14ac:dyDescent="0.25">
      <c r="A434">
        <v>23655865</v>
      </c>
      <c r="B434" s="23" t="str">
        <f>IFERROR(VLOOKUP(FENIX_ANS_TABLA[[#This Row],[PEDIDO]],RESPONSABLE!A:B,2,0),"Pendiente por asignar responsable")</f>
        <v>Pendiente por asignar responsable</v>
      </c>
      <c r="C434" t="s">
        <v>44</v>
      </c>
      <c r="D434" t="s">
        <v>24</v>
      </c>
      <c r="E434" t="s">
        <v>44</v>
      </c>
      <c r="F434" s="21">
        <v>46066.53429398148</v>
      </c>
      <c r="G434" t="s">
        <v>703</v>
      </c>
      <c r="H434">
        <v>1046912833</v>
      </c>
      <c r="I434" t="s">
        <v>364</v>
      </c>
      <c r="J434" s="23" t="s">
        <v>31</v>
      </c>
      <c r="K434" s="23" t="s">
        <v>365</v>
      </c>
      <c r="L434" t="s">
        <v>366</v>
      </c>
      <c r="M434" t="s">
        <v>226</v>
      </c>
      <c r="N434" t="s">
        <v>367</v>
      </c>
      <c r="O434" t="s">
        <v>227</v>
      </c>
      <c r="P434" t="s">
        <v>45</v>
      </c>
      <c r="Q434" t="s">
        <v>214</v>
      </c>
      <c r="R434" t="s">
        <v>253</v>
      </c>
      <c r="S434" t="s">
        <v>260</v>
      </c>
      <c r="T434">
        <v>11</v>
      </c>
      <c r="U434" t="s">
        <v>704</v>
      </c>
      <c r="V434" t="s">
        <v>17947</v>
      </c>
      <c r="W434" t="s">
        <v>41</v>
      </c>
      <c r="X434" t="s">
        <v>41</v>
      </c>
      <c r="Y434" t="s">
        <v>30</v>
      </c>
      <c r="Z434" t="s">
        <v>30</v>
      </c>
      <c r="AA434" t="s">
        <v>30</v>
      </c>
      <c r="AB434" t="s">
        <v>30</v>
      </c>
      <c r="AC434">
        <v>-74.698115670000007</v>
      </c>
      <c r="AD434">
        <v>7.0771920799999997</v>
      </c>
      <c r="AE434" t="s">
        <v>86</v>
      </c>
      <c r="AF434" t="s">
        <v>215</v>
      </c>
      <c r="AG434" t="s">
        <v>102</v>
      </c>
      <c r="AH434">
        <f>IFERROR(
    VLOOKUP(FENIX_ANS_TABLA[[#This Row],[ESTADO]],
        {"VENCIDO",1;"ALERTA_0 Días",2;"ALERTA",3;"A TIEMPO",4;"SIN FECHA",5},
    2,FALSE),
0)</f>
        <v>1</v>
      </c>
    </row>
    <row r="435" spans="1:34" x14ac:dyDescent="0.25">
      <c r="A435">
        <v>23655868</v>
      </c>
      <c r="B435" s="23" t="str">
        <f>IFERROR(VLOOKUP(FENIX_ANS_TABLA[[#This Row],[PEDIDO]],RESPONSABLE!A:B,2,0),"Pendiente por asignar responsable")</f>
        <v>Pendiente por asignar responsable</v>
      </c>
      <c r="C435" t="s">
        <v>23</v>
      </c>
      <c r="D435" t="s">
        <v>24</v>
      </c>
      <c r="E435" t="s">
        <v>23</v>
      </c>
      <c r="F435" s="21">
        <v>46059.705104166656</v>
      </c>
      <c r="G435" t="s">
        <v>9635</v>
      </c>
      <c r="H435">
        <v>98613676</v>
      </c>
      <c r="I435" t="s">
        <v>9636</v>
      </c>
      <c r="J435" s="23" t="s">
        <v>31</v>
      </c>
      <c r="K435" s="23" t="s">
        <v>9637</v>
      </c>
      <c r="L435" t="s">
        <v>9638</v>
      </c>
      <c r="M435" t="s">
        <v>321</v>
      </c>
      <c r="N435" t="s">
        <v>9639</v>
      </c>
      <c r="O435" t="s">
        <v>322</v>
      </c>
      <c r="P435" t="s">
        <v>27</v>
      </c>
      <c r="Q435" t="s">
        <v>135</v>
      </c>
      <c r="R435" t="s">
        <v>252</v>
      </c>
      <c r="S435" t="s">
        <v>260</v>
      </c>
      <c r="T435">
        <v>10</v>
      </c>
      <c r="U435" t="s">
        <v>9640</v>
      </c>
      <c r="V435" t="s">
        <v>17948</v>
      </c>
      <c r="W435" t="s">
        <v>17949</v>
      </c>
      <c r="X435" t="s">
        <v>29</v>
      </c>
      <c r="Y435" t="s">
        <v>30</v>
      </c>
      <c r="Z435" t="s">
        <v>30</v>
      </c>
      <c r="AA435" t="s">
        <v>30</v>
      </c>
      <c r="AB435" t="s">
        <v>30</v>
      </c>
      <c r="AC435">
        <v>-76.131278809999998</v>
      </c>
      <c r="AD435">
        <v>6.9193147100000001</v>
      </c>
      <c r="AE435" t="s">
        <v>86</v>
      </c>
      <c r="AF435" t="s">
        <v>136</v>
      </c>
      <c r="AG435" t="s">
        <v>102</v>
      </c>
      <c r="AH435">
        <f>IFERROR(
    VLOOKUP(FENIX_ANS_TABLA[[#This Row],[ESTADO]],
        {"VENCIDO",1;"ALERTA_0 Días",2;"ALERTA",3;"A TIEMPO",4;"SIN FECHA",5},
    2,FALSE),
0)</f>
        <v>4</v>
      </c>
    </row>
    <row r="436" spans="1:34" x14ac:dyDescent="0.25">
      <c r="A436">
        <v>23655897</v>
      </c>
      <c r="B436" s="23" t="str">
        <f>IFERROR(VLOOKUP(FENIX_ANS_TABLA[[#This Row],[PEDIDO]],RESPONSABLE!A:B,2,0),"Pendiente por asignar responsable")</f>
        <v>Pendiente por asignar responsable</v>
      </c>
      <c r="C436" t="s">
        <v>23</v>
      </c>
      <c r="D436" t="s">
        <v>24</v>
      </c>
      <c r="E436" t="s">
        <v>33</v>
      </c>
      <c r="F436" s="21">
        <v>46059.738900462973</v>
      </c>
      <c r="G436" t="s">
        <v>6996</v>
      </c>
      <c r="H436">
        <v>39287445</v>
      </c>
      <c r="I436" t="s">
        <v>6997</v>
      </c>
      <c r="J436" s="23" t="s">
        <v>6998</v>
      </c>
      <c r="K436" s="23" t="s">
        <v>6999</v>
      </c>
      <c r="L436" t="s">
        <v>7000</v>
      </c>
      <c r="M436" t="s">
        <v>25</v>
      </c>
      <c r="N436" t="s">
        <v>7001</v>
      </c>
      <c r="O436" t="s">
        <v>26</v>
      </c>
      <c r="P436" t="s">
        <v>34</v>
      </c>
      <c r="Q436" t="s">
        <v>35</v>
      </c>
      <c r="R436" t="s">
        <v>252</v>
      </c>
      <c r="S436" t="s">
        <v>260</v>
      </c>
      <c r="T436">
        <v>8</v>
      </c>
      <c r="U436" t="s">
        <v>7002</v>
      </c>
      <c r="V436" t="s">
        <v>14363</v>
      </c>
      <c r="W436" t="s">
        <v>14363</v>
      </c>
      <c r="X436" t="s">
        <v>29</v>
      </c>
      <c r="Y436" t="s">
        <v>7003</v>
      </c>
      <c r="Z436" t="s">
        <v>94</v>
      </c>
      <c r="AA436" t="s">
        <v>290</v>
      </c>
      <c r="AB436" t="s">
        <v>7004</v>
      </c>
      <c r="AC436">
        <v>-75.651843999999997</v>
      </c>
      <c r="AD436">
        <v>6.2709580000000003</v>
      </c>
      <c r="AE436" t="s">
        <v>86</v>
      </c>
      <c r="AF436" t="s">
        <v>105</v>
      </c>
      <c r="AG436" t="s">
        <v>102</v>
      </c>
      <c r="AH436">
        <f>IFERROR(
    VLOOKUP(FENIX_ANS_TABLA[[#This Row],[ESTADO]],
        {"VENCIDO",1;"ALERTA_0 Días",2;"ALERTA",3;"A TIEMPO",4;"SIN FECHA",5},
    2,FALSE),
0)</f>
        <v>4</v>
      </c>
    </row>
    <row r="437" spans="1:34" x14ac:dyDescent="0.25">
      <c r="A437">
        <v>23655901</v>
      </c>
      <c r="B437" s="23" t="str">
        <f>IFERROR(VLOOKUP(FENIX_ANS_TABLA[[#This Row],[PEDIDO]],RESPONSABLE!A:B,2,0),"Pendiente por asignar responsable")</f>
        <v>Pendiente por asignar responsable</v>
      </c>
      <c r="C437" t="s">
        <v>36</v>
      </c>
      <c r="D437" t="s">
        <v>24</v>
      </c>
      <c r="E437" t="s">
        <v>36</v>
      </c>
      <c r="F437" s="21">
        <v>46059.747048611112</v>
      </c>
      <c r="G437" t="s">
        <v>15610</v>
      </c>
      <c r="H437">
        <v>71393525</v>
      </c>
      <c r="I437" t="s">
        <v>15611</v>
      </c>
      <c r="J437" s="23" t="s">
        <v>15612</v>
      </c>
      <c r="K437" s="23" t="s">
        <v>10854</v>
      </c>
      <c r="L437" t="s">
        <v>15613</v>
      </c>
      <c r="M437" t="s">
        <v>190</v>
      </c>
      <c r="N437" t="s">
        <v>15614</v>
      </c>
      <c r="O437" t="s">
        <v>191</v>
      </c>
      <c r="P437" t="s">
        <v>37</v>
      </c>
      <c r="Q437" t="s">
        <v>158</v>
      </c>
      <c r="R437" t="s">
        <v>253</v>
      </c>
      <c r="S437" t="s">
        <v>260</v>
      </c>
      <c r="T437">
        <v>7</v>
      </c>
      <c r="U437" t="s">
        <v>15615</v>
      </c>
      <c r="V437" t="s">
        <v>10726</v>
      </c>
      <c r="W437" t="s">
        <v>17950</v>
      </c>
      <c r="X437" t="s">
        <v>29</v>
      </c>
      <c r="Y437" t="s">
        <v>30</v>
      </c>
      <c r="Z437" t="s">
        <v>30</v>
      </c>
      <c r="AA437" t="s">
        <v>30</v>
      </c>
      <c r="AB437" t="s">
        <v>30</v>
      </c>
      <c r="AC437">
        <v>-75.334709000000004</v>
      </c>
      <c r="AD437">
        <v>6.0895210000000004</v>
      </c>
      <c r="AE437" t="s">
        <v>86</v>
      </c>
      <c r="AF437" t="s">
        <v>159</v>
      </c>
      <c r="AG437" t="s">
        <v>102</v>
      </c>
      <c r="AH437">
        <f>IFERROR(
    VLOOKUP(FENIX_ANS_TABLA[[#This Row],[ESTADO]],
        {"VENCIDO",1;"ALERTA_0 Días",2;"ALERTA",3;"A TIEMPO",4;"SIN FECHA",5},
    2,FALSE),
0)</f>
        <v>4</v>
      </c>
    </row>
    <row r="438" spans="1:34" x14ac:dyDescent="0.25">
      <c r="A438">
        <v>23656466</v>
      </c>
      <c r="B438" s="23" t="str">
        <f>IFERROR(VLOOKUP(FENIX_ANS_TABLA[[#This Row],[PEDIDO]],RESPONSABLE!A:B,2,0),"Pendiente por asignar responsable")</f>
        <v>Pendiente por asignar responsable</v>
      </c>
      <c r="C438" t="s">
        <v>23</v>
      </c>
      <c r="D438" t="s">
        <v>24</v>
      </c>
      <c r="E438" t="s">
        <v>33</v>
      </c>
      <c r="F438" s="21">
        <v>46062.350787037038</v>
      </c>
      <c r="G438" t="s">
        <v>14280</v>
      </c>
      <c r="H438">
        <v>21792747</v>
      </c>
      <c r="I438" t="s">
        <v>14281</v>
      </c>
      <c r="J438" s="23" t="s">
        <v>31</v>
      </c>
      <c r="K438" s="23" t="s">
        <v>14282</v>
      </c>
      <c r="L438" t="s">
        <v>14283</v>
      </c>
      <c r="M438" t="s">
        <v>25</v>
      </c>
      <c r="N438" t="s">
        <v>14284</v>
      </c>
      <c r="O438" t="s">
        <v>26</v>
      </c>
      <c r="P438" t="s">
        <v>34</v>
      </c>
      <c r="Q438" t="s">
        <v>35</v>
      </c>
      <c r="R438" t="s">
        <v>253</v>
      </c>
      <c r="S438" t="s">
        <v>260</v>
      </c>
      <c r="T438">
        <v>5</v>
      </c>
      <c r="U438" t="s">
        <v>14285</v>
      </c>
      <c r="V438" t="s">
        <v>17951</v>
      </c>
      <c r="W438" t="s">
        <v>14641</v>
      </c>
      <c r="X438" t="s">
        <v>29</v>
      </c>
      <c r="Y438" t="s">
        <v>30</v>
      </c>
      <c r="Z438" t="s">
        <v>30</v>
      </c>
      <c r="AA438" t="s">
        <v>30</v>
      </c>
      <c r="AB438" t="s">
        <v>30</v>
      </c>
      <c r="AC438">
        <v>-75.660336000000001</v>
      </c>
      <c r="AD438">
        <v>6.1840729999999997</v>
      </c>
      <c r="AE438" t="s">
        <v>86</v>
      </c>
      <c r="AF438" t="s">
        <v>105</v>
      </c>
      <c r="AG438" t="s">
        <v>102</v>
      </c>
      <c r="AH438">
        <f>IFERROR(
    VLOOKUP(FENIX_ANS_TABLA[[#This Row],[ESTADO]],
        {"VENCIDO",1;"ALERTA_0 Días",2;"ALERTA",3;"A TIEMPO",4;"SIN FECHA",5},
    2,FALSE),
0)</f>
        <v>4</v>
      </c>
    </row>
    <row r="439" spans="1:34" x14ac:dyDescent="0.25">
      <c r="A439">
        <v>23656486</v>
      </c>
      <c r="B439" s="23" t="str">
        <f>IFERROR(VLOOKUP(FENIX_ANS_TABLA[[#This Row],[PEDIDO]],RESPONSABLE!A:B,2,0),"Pendiente por asignar responsable")</f>
        <v>Pendiente por asignar responsable</v>
      </c>
      <c r="C439" t="s">
        <v>36</v>
      </c>
      <c r="D439" t="s">
        <v>24</v>
      </c>
      <c r="E439" t="s">
        <v>36</v>
      </c>
      <c r="F439" s="21">
        <v>46062.356192129628</v>
      </c>
      <c r="G439" t="s">
        <v>3118</v>
      </c>
      <c r="H439">
        <v>15440817</v>
      </c>
      <c r="I439" t="s">
        <v>3119</v>
      </c>
      <c r="J439" s="23" t="s">
        <v>31</v>
      </c>
      <c r="K439" s="23" t="s">
        <v>3120</v>
      </c>
      <c r="L439" t="s">
        <v>3121</v>
      </c>
      <c r="M439" t="s">
        <v>137</v>
      </c>
      <c r="N439" t="s">
        <v>3122</v>
      </c>
      <c r="O439" t="s">
        <v>138</v>
      </c>
      <c r="P439" t="s">
        <v>37</v>
      </c>
      <c r="Q439" t="s">
        <v>135</v>
      </c>
      <c r="R439" t="s">
        <v>252</v>
      </c>
      <c r="S439" t="s">
        <v>260</v>
      </c>
      <c r="T439">
        <v>10</v>
      </c>
      <c r="U439" t="s">
        <v>3123</v>
      </c>
      <c r="V439" t="s">
        <v>17952</v>
      </c>
      <c r="W439" t="s">
        <v>6684</v>
      </c>
      <c r="X439" t="s">
        <v>29</v>
      </c>
      <c r="Y439" t="s">
        <v>30</v>
      </c>
      <c r="Z439" t="s">
        <v>30</v>
      </c>
      <c r="AA439" t="s">
        <v>30</v>
      </c>
      <c r="AB439" t="s">
        <v>30</v>
      </c>
      <c r="AC439">
        <v>-75.760662999999994</v>
      </c>
      <c r="AD439">
        <v>6.4784870000000003</v>
      </c>
      <c r="AE439" t="s">
        <v>86</v>
      </c>
      <c r="AF439" t="s">
        <v>136</v>
      </c>
      <c r="AG439" t="s">
        <v>102</v>
      </c>
      <c r="AH439">
        <f>IFERROR(
    VLOOKUP(FENIX_ANS_TABLA[[#This Row],[ESTADO]],
        {"VENCIDO",1;"ALERTA_0 Días",2;"ALERTA",3;"A TIEMPO",4;"SIN FECHA",5},
    2,FALSE),
0)</f>
        <v>4</v>
      </c>
    </row>
    <row r="440" spans="1:34" x14ac:dyDescent="0.25">
      <c r="A440">
        <v>23656801</v>
      </c>
      <c r="B440" s="23" t="str">
        <f>IFERROR(VLOOKUP(FENIX_ANS_TABLA[[#This Row],[PEDIDO]],RESPONSABLE!A:B,2,0),"Pendiente por asignar responsable")</f>
        <v>Pendiente por asignar responsable</v>
      </c>
      <c r="C440" t="s">
        <v>23</v>
      </c>
      <c r="D440" t="s">
        <v>24</v>
      </c>
      <c r="E440" t="s">
        <v>33</v>
      </c>
      <c r="F440" s="21">
        <v>46072.315451388888</v>
      </c>
      <c r="G440" t="s">
        <v>7460</v>
      </c>
      <c r="H440">
        <v>70041197</v>
      </c>
      <c r="I440" t="s">
        <v>7461</v>
      </c>
      <c r="J440" s="23" t="s">
        <v>31</v>
      </c>
      <c r="K440" s="23" t="s">
        <v>7462</v>
      </c>
      <c r="L440" t="s">
        <v>7463</v>
      </c>
      <c r="M440" t="s">
        <v>25</v>
      </c>
      <c r="N440" t="s">
        <v>7464</v>
      </c>
      <c r="O440" t="s">
        <v>26</v>
      </c>
      <c r="P440" t="s">
        <v>40</v>
      </c>
      <c r="Q440" t="s">
        <v>35</v>
      </c>
      <c r="R440" t="s">
        <v>253</v>
      </c>
      <c r="S440" t="s">
        <v>260</v>
      </c>
      <c r="T440">
        <v>7</v>
      </c>
      <c r="U440" t="s">
        <v>7465</v>
      </c>
      <c r="V440" t="s">
        <v>14288</v>
      </c>
      <c r="W440" t="s">
        <v>14287</v>
      </c>
      <c r="X440" t="s">
        <v>29</v>
      </c>
      <c r="Y440" t="s">
        <v>16790</v>
      </c>
      <c r="Z440" t="s">
        <v>98</v>
      </c>
      <c r="AA440" t="s">
        <v>1808</v>
      </c>
      <c r="AB440" t="s">
        <v>16791</v>
      </c>
      <c r="AC440">
        <v>-75.564080450000006</v>
      </c>
      <c r="AD440">
        <v>6.2675235999999996</v>
      </c>
      <c r="AE440" t="s">
        <v>86</v>
      </c>
      <c r="AF440" t="s">
        <v>105</v>
      </c>
      <c r="AG440" t="s">
        <v>102</v>
      </c>
      <c r="AH440">
        <f>IFERROR(
    VLOOKUP(FENIX_ANS_TABLA[[#This Row],[ESTADO]],
        {"VENCIDO",1;"ALERTA_0 Días",2;"ALERTA",3;"A TIEMPO",4;"SIN FECHA",5},
    2,FALSE),
0)</f>
        <v>4</v>
      </c>
    </row>
    <row r="441" spans="1:34" x14ac:dyDescent="0.25">
      <c r="A441">
        <v>23656934</v>
      </c>
      <c r="B441" s="23" t="str">
        <f>IFERROR(VLOOKUP(FENIX_ANS_TABLA[[#This Row],[PEDIDO]],RESPONSABLE!A:B,2,0),"Pendiente por asignar responsable")</f>
        <v>Pendiente por asignar responsable</v>
      </c>
      <c r="C441" t="s">
        <v>23</v>
      </c>
      <c r="D441" t="s">
        <v>24</v>
      </c>
      <c r="E441" t="s">
        <v>33</v>
      </c>
      <c r="F441" s="21">
        <v>46084.322858796288</v>
      </c>
      <c r="G441" t="s">
        <v>15617</v>
      </c>
      <c r="H441">
        <v>1002077669</v>
      </c>
      <c r="I441" t="s">
        <v>2925</v>
      </c>
      <c r="J441" s="23" t="s">
        <v>31</v>
      </c>
      <c r="K441" s="23" t="s">
        <v>2926</v>
      </c>
      <c r="L441" t="s">
        <v>15618</v>
      </c>
      <c r="M441" t="s">
        <v>226</v>
      </c>
      <c r="N441" t="s">
        <v>2927</v>
      </c>
      <c r="O441" t="s">
        <v>227</v>
      </c>
      <c r="P441" t="s">
        <v>40</v>
      </c>
      <c r="Q441" t="s">
        <v>214</v>
      </c>
      <c r="R441" t="s">
        <v>253</v>
      </c>
      <c r="S441" t="s">
        <v>259</v>
      </c>
      <c r="T441">
        <v>7</v>
      </c>
      <c r="U441" t="s">
        <v>15619</v>
      </c>
      <c r="V441" t="s">
        <v>17953</v>
      </c>
      <c r="W441" t="s">
        <v>17954</v>
      </c>
      <c r="X441" t="s">
        <v>29</v>
      </c>
      <c r="Y441" t="s">
        <v>30</v>
      </c>
      <c r="Z441" t="s">
        <v>30</v>
      </c>
      <c r="AA441" t="s">
        <v>30</v>
      </c>
      <c r="AB441" t="s">
        <v>30</v>
      </c>
      <c r="AC441">
        <v>-74.696605759999997</v>
      </c>
      <c r="AD441">
        <v>7.0896627600000004</v>
      </c>
      <c r="AE441" t="s">
        <v>86</v>
      </c>
      <c r="AF441" t="s">
        <v>215</v>
      </c>
      <c r="AG441" t="s">
        <v>102</v>
      </c>
      <c r="AH441">
        <f>IFERROR(
    VLOOKUP(FENIX_ANS_TABLA[[#This Row],[ESTADO]],
        {"VENCIDO",1;"ALERTA_0 Días",2;"ALERTA",3;"A TIEMPO",4;"SIN FECHA",5},
    2,FALSE),
0)</f>
        <v>4</v>
      </c>
    </row>
    <row r="442" spans="1:34" x14ac:dyDescent="0.25">
      <c r="A442">
        <v>23657011</v>
      </c>
      <c r="B442" s="23" t="str">
        <f>IFERROR(VLOOKUP(FENIX_ANS_TABLA[[#This Row],[PEDIDO]],RESPONSABLE!A:B,2,0),"Pendiente por asignar responsable")</f>
        <v>Pendiente por asignar responsable</v>
      </c>
      <c r="C442" t="s">
        <v>23</v>
      </c>
      <c r="D442" t="s">
        <v>24</v>
      </c>
      <c r="E442" t="s">
        <v>23</v>
      </c>
      <c r="F442" s="21">
        <v>46062.489664351851</v>
      </c>
      <c r="G442" t="s">
        <v>5361</v>
      </c>
      <c r="H442">
        <v>43917806</v>
      </c>
      <c r="I442" t="s">
        <v>5362</v>
      </c>
      <c r="J442" s="23" t="s">
        <v>5363</v>
      </c>
      <c r="K442" s="23" t="s">
        <v>5364</v>
      </c>
      <c r="L442" t="s">
        <v>5365</v>
      </c>
      <c r="M442" t="s">
        <v>224</v>
      </c>
      <c r="N442" t="s">
        <v>5366</v>
      </c>
      <c r="O442" t="s">
        <v>225</v>
      </c>
      <c r="P442" t="s">
        <v>27</v>
      </c>
      <c r="Q442" t="s">
        <v>214</v>
      </c>
      <c r="R442" t="s">
        <v>252</v>
      </c>
      <c r="S442" t="s">
        <v>260</v>
      </c>
      <c r="T442">
        <v>10</v>
      </c>
      <c r="U442" t="s">
        <v>5367</v>
      </c>
      <c r="V442" t="s">
        <v>3511</v>
      </c>
      <c r="W442" t="s">
        <v>5005</v>
      </c>
      <c r="X442" t="s">
        <v>29</v>
      </c>
      <c r="Y442" t="s">
        <v>30</v>
      </c>
      <c r="Z442" t="s">
        <v>30</v>
      </c>
      <c r="AA442" t="s">
        <v>30</v>
      </c>
      <c r="AB442" t="s">
        <v>30</v>
      </c>
      <c r="AC442">
        <v>-75.096113000000003</v>
      </c>
      <c r="AD442">
        <v>6.4947290000000004</v>
      </c>
      <c r="AE442" t="s">
        <v>86</v>
      </c>
      <c r="AF442" t="s">
        <v>215</v>
      </c>
      <c r="AG442" t="s">
        <v>102</v>
      </c>
      <c r="AH442">
        <f>IFERROR(
    VLOOKUP(FENIX_ANS_TABLA[[#This Row],[ESTADO]],
        {"VENCIDO",1;"ALERTA_0 Días",2;"ALERTA",3;"A TIEMPO",4;"SIN FECHA",5},
    2,FALSE),
0)</f>
        <v>4</v>
      </c>
    </row>
    <row r="443" spans="1:34" x14ac:dyDescent="0.25">
      <c r="A443">
        <v>23657035</v>
      </c>
      <c r="B443" s="23" t="str">
        <f>IFERROR(VLOOKUP(FENIX_ANS_TABLA[[#This Row],[PEDIDO]],RESPONSABLE!A:B,2,0),"Pendiente por asignar responsable")</f>
        <v>Pendiente por asignar responsable</v>
      </c>
      <c r="C443" t="s">
        <v>54</v>
      </c>
      <c r="D443" t="s">
        <v>24</v>
      </c>
      <c r="E443" t="s">
        <v>54</v>
      </c>
      <c r="F443" s="21">
        <v>46080.402418981481</v>
      </c>
      <c r="G443" t="s">
        <v>8897</v>
      </c>
      <c r="H443">
        <v>98572548</v>
      </c>
      <c r="I443" t="s">
        <v>8898</v>
      </c>
      <c r="J443" s="23" t="s">
        <v>8899</v>
      </c>
      <c r="K443" s="23" t="s">
        <v>8900</v>
      </c>
      <c r="L443" t="s">
        <v>8901</v>
      </c>
      <c r="M443" t="s">
        <v>25</v>
      </c>
      <c r="N443" t="s">
        <v>8902</v>
      </c>
      <c r="O443" t="s">
        <v>26</v>
      </c>
      <c r="P443" t="s">
        <v>55</v>
      </c>
      <c r="Q443" t="s">
        <v>56</v>
      </c>
      <c r="R443" t="s">
        <v>253</v>
      </c>
      <c r="S443" t="s">
        <v>260</v>
      </c>
      <c r="T443">
        <v>4</v>
      </c>
      <c r="U443" t="s">
        <v>8903</v>
      </c>
      <c r="V443" t="s">
        <v>10427</v>
      </c>
      <c r="W443" t="s">
        <v>17955</v>
      </c>
      <c r="X443" t="s">
        <v>43</v>
      </c>
      <c r="Y443" t="s">
        <v>30</v>
      </c>
      <c r="Z443" t="s">
        <v>30</v>
      </c>
      <c r="AA443" t="s">
        <v>30</v>
      </c>
      <c r="AB443" t="s">
        <v>30</v>
      </c>
      <c r="AC443">
        <v>-75.570646670000002</v>
      </c>
      <c r="AD443">
        <v>6.2559528100000001</v>
      </c>
      <c r="AE443" t="s">
        <v>86</v>
      </c>
      <c r="AF443" t="s">
        <v>105</v>
      </c>
      <c r="AG443" t="s">
        <v>103</v>
      </c>
      <c r="AH443">
        <f>IFERROR(
    VLOOKUP(FENIX_ANS_TABLA[[#This Row],[ESTADO]],
        {"VENCIDO",1;"ALERTA_0 Días",2;"ALERTA",3;"A TIEMPO",4;"SIN FECHA",5},
    2,FALSE),
0)</f>
        <v>3</v>
      </c>
    </row>
    <row r="444" spans="1:34" x14ac:dyDescent="0.25">
      <c r="A444">
        <v>23657080</v>
      </c>
      <c r="B444" s="23" t="str">
        <f>IFERROR(VLOOKUP(FENIX_ANS_TABLA[[#This Row],[PEDIDO]],RESPONSABLE!A:B,2,0),"Pendiente por asignar responsable")</f>
        <v>Pendiente por asignar responsable</v>
      </c>
      <c r="C444" t="s">
        <v>23</v>
      </c>
      <c r="D444" t="s">
        <v>24</v>
      </c>
      <c r="E444" t="s">
        <v>33</v>
      </c>
      <c r="F444" s="21">
        <v>46080.265462962961</v>
      </c>
      <c r="G444" t="s">
        <v>8905</v>
      </c>
      <c r="H444">
        <v>35697050</v>
      </c>
      <c r="I444" t="s">
        <v>2929</v>
      </c>
      <c r="J444" s="23" t="s">
        <v>31</v>
      </c>
      <c r="K444" s="23" t="s">
        <v>2930</v>
      </c>
      <c r="L444" t="s">
        <v>2931</v>
      </c>
      <c r="M444" t="s">
        <v>25</v>
      </c>
      <c r="N444" t="s">
        <v>2932</v>
      </c>
      <c r="O444" t="s">
        <v>26</v>
      </c>
      <c r="P444" t="s">
        <v>40</v>
      </c>
      <c r="Q444" t="s">
        <v>35</v>
      </c>
      <c r="R444" t="s">
        <v>253</v>
      </c>
      <c r="S444" t="s">
        <v>260</v>
      </c>
      <c r="T444">
        <v>7</v>
      </c>
      <c r="U444" t="s">
        <v>8906</v>
      </c>
      <c r="V444" t="s">
        <v>17956</v>
      </c>
      <c r="W444" t="s">
        <v>17957</v>
      </c>
      <c r="X444" t="s">
        <v>29</v>
      </c>
      <c r="Y444" t="s">
        <v>7466</v>
      </c>
      <c r="Z444" t="s">
        <v>98</v>
      </c>
      <c r="AA444" t="s">
        <v>1808</v>
      </c>
      <c r="AB444" t="s">
        <v>7467</v>
      </c>
      <c r="AC444">
        <v>-75.528859999999995</v>
      </c>
      <c r="AD444">
        <v>6.2353880000000004</v>
      </c>
      <c r="AE444" t="s">
        <v>86</v>
      </c>
      <c r="AF444" t="s">
        <v>105</v>
      </c>
      <c r="AG444" t="s">
        <v>102</v>
      </c>
      <c r="AH444">
        <f>IFERROR(
    VLOOKUP(FENIX_ANS_TABLA[[#This Row],[ESTADO]],
        {"VENCIDO",1;"ALERTA_0 Días",2;"ALERTA",3;"A TIEMPO",4;"SIN FECHA",5},
    2,FALSE),
0)</f>
        <v>4</v>
      </c>
    </row>
    <row r="445" spans="1:34" x14ac:dyDescent="0.25">
      <c r="A445">
        <v>23657326</v>
      </c>
      <c r="B445" s="23" t="str">
        <f>IFERROR(VLOOKUP(FENIX_ANS_TABLA[[#This Row],[PEDIDO]],RESPONSABLE!A:B,2,0),"Pendiente por asignar responsable")</f>
        <v>Pendiente por asignar responsable</v>
      </c>
      <c r="C445" t="s">
        <v>23</v>
      </c>
      <c r="D445" t="s">
        <v>24</v>
      </c>
      <c r="E445" t="s">
        <v>23</v>
      </c>
      <c r="F445" s="21">
        <v>46062.625405092593</v>
      </c>
      <c r="G445" t="s">
        <v>11998</v>
      </c>
      <c r="H445">
        <v>98540970</v>
      </c>
      <c r="I445" t="s">
        <v>11999</v>
      </c>
      <c r="J445" s="23" t="s">
        <v>12000</v>
      </c>
      <c r="K445" s="23" t="s">
        <v>293</v>
      </c>
      <c r="L445" t="s">
        <v>12001</v>
      </c>
      <c r="M445" t="s">
        <v>25</v>
      </c>
      <c r="N445" t="s">
        <v>12002</v>
      </c>
      <c r="O445" t="s">
        <v>26</v>
      </c>
      <c r="P445" t="s">
        <v>27</v>
      </c>
      <c r="Q445" t="s">
        <v>32</v>
      </c>
      <c r="R445" t="s">
        <v>253</v>
      </c>
      <c r="S445" t="s">
        <v>260</v>
      </c>
      <c r="T445">
        <v>7</v>
      </c>
      <c r="U445" t="s">
        <v>12003</v>
      </c>
      <c r="V445" t="s">
        <v>14624</v>
      </c>
      <c r="W445" t="s">
        <v>17958</v>
      </c>
      <c r="X445" t="s">
        <v>29</v>
      </c>
      <c r="Y445" t="s">
        <v>12005</v>
      </c>
      <c r="Z445" t="s">
        <v>94</v>
      </c>
      <c r="AA445" t="s">
        <v>104</v>
      </c>
      <c r="AB445" t="s">
        <v>12006</v>
      </c>
      <c r="AC445">
        <v>-75.603950459999993</v>
      </c>
      <c r="AD445">
        <v>6.2773763899999997</v>
      </c>
      <c r="AE445" t="s">
        <v>86</v>
      </c>
      <c r="AF445" t="s">
        <v>105</v>
      </c>
      <c r="AG445" t="s">
        <v>102</v>
      </c>
      <c r="AH445">
        <f>IFERROR(
    VLOOKUP(FENIX_ANS_TABLA[[#This Row],[ESTADO]],
        {"VENCIDO",1;"ALERTA_0 Días",2;"ALERTA",3;"A TIEMPO",4;"SIN FECHA",5},
    2,FALSE),
0)</f>
        <v>4</v>
      </c>
    </row>
    <row r="446" spans="1:34" x14ac:dyDescent="0.25">
      <c r="A446">
        <v>23657395</v>
      </c>
      <c r="B446" s="23" t="str">
        <f>IFERROR(VLOOKUP(FENIX_ANS_TABLA[[#This Row],[PEDIDO]],RESPONSABLE!A:B,2,0),"Pendiente por asignar responsable")</f>
        <v>Pendiente por asignar responsable</v>
      </c>
      <c r="C446" t="s">
        <v>23</v>
      </c>
      <c r="D446" t="s">
        <v>24</v>
      </c>
      <c r="E446" t="s">
        <v>23</v>
      </c>
      <c r="F446" s="21">
        <v>46062.650370370371</v>
      </c>
      <c r="G446" t="s">
        <v>14293</v>
      </c>
      <c r="H446">
        <v>21778245</v>
      </c>
      <c r="I446" t="s">
        <v>14294</v>
      </c>
      <c r="J446" s="23" t="s">
        <v>31</v>
      </c>
      <c r="K446" s="23" t="s">
        <v>343</v>
      </c>
      <c r="L446" t="s">
        <v>14295</v>
      </c>
      <c r="M446" t="s">
        <v>163</v>
      </c>
      <c r="N446" t="s">
        <v>14296</v>
      </c>
      <c r="O446" t="s">
        <v>164</v>
      </c>
      <c r="P446" t="s">
        <v>27</v>
      </c>
      <c r="Q446" t="s">
        <v>158</v>
      </c>
      <c r="R446" t="s">
        <v>252</v>
      </c>
      <c r="S446" t="s">
        <v>260</v>
      </c>
      <c r="T446">
        <v>10</v>
      </c>
      <c r="U446" t="s">
        <v>14297</v>
      </c>
      <c r="V446" t="s">
        <v>10741</v>
      </c>
      <c r="W446" t="s">
        <v>14417</v>
      </c>
      <c r="X446" t="s">
        <v>29</v>
      </c>
      <c r="Y446" t="s">
        <v>30</v>
      </c>
      <c r="Z446" t="s">
        <v>30</v>
      </c>
      <c r="AA446" t="s">
        <v>30</v>
      </c>
      <c r="AB446" t="s">
        <v>30</v>
      </c>
      <c r="AC446">
        <v>-75.235382029999997</v>
      </c>
      <c r="AD446">
        <v>6.2156070999999997</v>
      </c>
      <c r="AE446" t="s">
        <v>86</v>
      </c>
      <c r="AF446" t="s">
        <v>159</v>
      </c>
      <c r="AG446" t="s">
        <v>102</v>
      </c>
      <c r="AH446">
        <f>IFERROR(
    VLOOKUP(FENIX_ANS_TABLA[[#This Row],[ESTADO]],
        {"VENCIDO",1;"ALERTA_0 Días",2;"ALERTA",3;"A TIEMPO",4;"SIN FECHA",5},
    2,FALSE),
0)</f>
        <v>4</v>
      </c>
    </row>
    <row r="447" spans="1:34" x14ac:dyDescent="0.25">
      <c r="A447">
        <v>23657638</v>
      </c>
      <c r="B447" s="23" t="str">
        <f>IFERROR(VLOOKUP(FENIX_ANS_TABLA[[#This Row],[PEDIDO]],RESPONSABLE!A:B,2,0),"Pendiente por asignar responsable")</f>
        <v>Pendiente por asignar responsable</v>
      </c>
      <c r="C447" t="s">
        <v>23</v>
      </c>
      <c r="D447" t="s">
        <v>24</v>
      </c>
      <c r="E447" t="s">
        <v>33</v>
      </c>
      <c r="F447" s="21">
        <v>46084.421238425923</v>
      </c>
      <c r="G447" t="s">
        <v>15621</v>
      </c>
      <c r="H447">
        <v>8434987</v>
      </c>
      <c r="I447" t="s">
        <v>15622</v>
      </c>
      <c r="J447" s="23" t="s">
        <v>15623</v>
      </c>
      <c r="K447" s="23" t="s">
        <v>15624</v>
      </c>
      <c r="L447" t="s">
        <v>15625</v>
      </c>
      <c r="M447" t="s">
        <v>25</v>
      </c>
      <c r="N447" t="s">
        <v>15626</v>
      </c>
      <c r="O447" t="s">
        <v>26</v>
      </c>
      <c r="P447" t="s">
        <v>40</v>
      </c>
      <c r="Q447" t="s">
        <v>35</v>
      </c>
      <c r="R447" t="s">
        <v>253</v>
      </c>
      <c r="S447" t="s">
        <v>260</v>
      </c>
      <c r="T447">
        <v>7</v>
      </c>
      <c r="U447" t="s">
        <v>15627</v>
      </c>
      <c r="V447" t="s">
        <v>14786</v>
      </c>
      <c r="W447" t="s">
        <v>17959</v>
      </c>
      <c r="X447" t="s">
        <v>29</v>
      </c>
      <c r="Y447" t="s">
        <v>30</v>
      </c>
      <c r="Z447" t="s">
        <v>30</v>
      </c>
      <c r="AA447" t="s">
        <v>30</v>
      </c>
      <c r="AB447" t="s">
        <v>30</v>
      </c>
      <c r="AC447">
        <v>-75.645135819999993</v>
      </c>
      <c r="AD447">
        <v>6.1771936399999996</v>
      </c>
      <c r="AE447" t="s">
        <v>86</v>
      </c>
      <c r="AF447" t="s">
        <v>105</v>
      </c>
      <c r="AG447" t="s">
        <v>102</v>
      </c>
      <c r="AH447">
        <f>IFERROR(
    VLOOKUP(FENIX_ANS_TABLA[[#This Row],[ESTADO]],
        {"VENCIDO",1;"ALERTA_0 Días",2;"ALERTA",3;"A TIEMPO",4;"SIN FECHA",5},
    2,FALSE),
0)</f>
        <v>4</v>
      </c>
    </row>
    <row r="448" spans="1:34" x14ac:dyDescent="0.25">
      <c r="A448">
        <v>23657646</v>
      </c>
      <c r="B448" s="23" t="str">
        <f>IFERROR(VLOOKUP(FENIX_ANS_TABLA[[#This Row],[PEDIDO]],RESPONSABLE!A:B,2,0),"Pendiente por asignar responsable")</f>
        <v>Pendiente por asignar responsable</v>
      </c>
      <c r="C448" t="s">
        <v>23</v>
      </c>
      <c r="D448" t="s">
        <v>24</v>
      </c>
      <c r="E448" t="s">
        <v>33</v>
      </c>
      <c r="F448" s="21">
        <v>46076.272800925923</v>
      </c>
      <c r="G448" t="s">
        <v>3527</v>
      </c>
      <c r="H448">
        <v>3568805</v>
      </c>
      <c r="I448" t="s">
        <v>3528</v>
      </c>
      <c r="J448" s="23" t="s">
        <v>31</v>
      </c>
      <c r="K448" s="23" t="s">
        <v>3529</v>
      </c>
      <c r="L448" t="s">
        <v>3530</v>
      </c>
      <c r="M448" t="s">
        <v>269</v>
      </c>
      <c r="N448" t="s">
        <v>3531</v>
      </c>
      <c r="O448" t="s">
        <v>270</v>
      </c>
      <c r="P448" t="s">
        <v>40</v>
      </c>
      <c r="Q448" t="s">
        <v>112</v>
      </c>
      <c r="R448" t="s">
        <v>252</v>
      </c>
      <c r="S448" t="s">
        <v>260</v>
      </c>
      <c r="T448">
        <v>12</v>
      </c>
      <c r="U448" t="s">
        <v>3532</v>
      </c>
      <c r="V448" t="s">
        <v>17960</v>
      </c>
      <c r="W448" t="s">
        <v>17961</v>
      </c>
      <c r="X448" t="s">
        <v>29</v>
      </c>
      <c r="Y448" t="s">
        <v>30</v>
      </c>
      <c r="Z448" t="s">
        <v>30</v>
      </c>
      <c r="AA448" t="s">
        <v>30</v>
      </c>
      <c r="AB448" t="s">
        <v>30</v>
      </c>
      <c r="AC448">
        <v>-75.967394999999996</v>
      </c>
      <c r="AD448">
        <v>6.0063440000000003</v>
      </c>
      <c r="AE448" t="s">
        <v>86</v>
      </c>
      <c r="AF448" t="s">
        <v>109</v>
      </c>
      <c r="AG448" t="s">
        <v>102</v>
      </c>
      <c r="AH448">
        <f>IFERROR(
    VLOOKUP(FENIX_ANS_TABLA[[#This Row],[ESTADO]],
        {"VENCIDO",1;"ALERTA_0 Días",2;"ALERTA",3;"A TIEMPO",4;"SIN FECHA",5},
    2,FALSE),
0)</f>
        <v>4</v>
      </c>
    </row>
    <row r="449" spans="1:34" x14ac:dyDescent="0.25">
      <c r="A449">
        <v>23657964</v>
      </c>
      <c r="B449" s="23" t="str">
        <f>IFERROR(VLOOKUP(FENIX_ANS_TABLA[[#This Row],[PEDIDO]],RESPONSABLE!A:B,2,0),"Pendiente por asignar responsable")</f>
        <v>Pendiente por asignar responsable</v>
      </c>
      <c r="C449" t="s">
        <v>23</v>
      </c>
      <c r="D449" t="s">
        <v>24</v>
      </c>
      <c r="E449" t="s">
        <v>23</v>
      </c>
      <c r="F449" s="21">
        <v>46063.370625000003</v>
      </c>
      <c r="G449" t="s">
        <v>8038</v>
      </c>
      <c r="H449">
        <v>15382852</v>
      </c>
      <c r="I449" t="s">
        <v>8039</v>
      </c>
      <c r="J449" s="23" t="s">
        <v>31</v>
      </c>
      <c r="K449" s="23" t="s">
        <v>333</v>
      </c>
      <c r="L449" t="s">
        <v>8040</v>
      </c>
      <c r="M449" t="s">
        <v>180</v>
      </c>
      <c r="N449" t="s">
        <v>8041</v>
      </c>
      <c r="O449" t="s">
        <v>181</v>
      </c>
      <c r="P449" t="s">
        <v>27</v>
      </c>
      <c r="Q449" t="s">
        <v>158</v>
      </c>
      <c r="R449" t="s">
        <v>252</v>
      </c>
      <c r="S449" t="s">
        <v>260</v>
      </c>
      <c r="T449">
        <v>10</v>
      </c>
      <c r="U449" t="s">
        <v>8042</v>
      </c>
      <c r="V449" t="s">
        <v>17962</v>
      </c>
      <c r="W449" t="s">
        <v>17962</v>
      </c>
      <c r="X449" t="s">
        <v>29</v>
      </c>
      <c r="Y449" t="s">
        <v>30</v>
      </c>
      <c r="Z449" t="s">
        <v>30</v>
      </c>
      <c r="AA449" t="s">
        <v>30</v>
      </c>
      <c r="AB449" t="s">
        <v>30</v>
      </c>
      <c r="AC449">
        <v>-75.436382050000006</v>
      </c>
      <c r="AD449">
        <v>6.01559913</v>
      </c>
      <c r="AE449" t="s">
        <v>86</v>
      </c>
      <c r="AF449" t="s">
        <v>159</v>
      </c>
      <c r="AG449" t="s">
        <v>102</v>
      </c>
      <c r="AH449">
        <f>IFERROR(
    VLOOKUP(FENIX_ANS_TABLA[[#This Row],[ESTADO]],
        {"VENCIDO",1;"ALERTA_0 Días",2;"ALERTA",3;"A TIEMPO",4;"SIN FECHA",5},
    2,FALSE),
0)</f>
        <v>4</v>
      </c>
    </row>
    <row r="450" spans="1:34" x14ac:dyDescent="0.25">
      <c r="A450">
        <v>23657972</v>
      </c>
      <c r="B450" s="23" t="str">
        <f>IFERROR(VLOOKUP(FENIX_ANS_TABLA[[#This Row],[PEDIDO]],RESPONSABLE!A:B,2,0),"Pendiente por asignar responsable")</f>
        <v>Pendiente por asignar responsable</v>
      </c>
      <c r="C450" t="s">
        <v>23</v>
      </c>
      <c r="D450" t="s">
        <v>24</v>
      </c>
      <c r="E450" t="s">
        <v>23</v>
      </c>
      <c r="F450" s="21">
        <v>46063.374918981477</v>
      </c>
      <c r="G450" t="s">
        <v>5369</v>
      </c>
      <c r="H450">
        <v>32210327</v>
      </c>
      <c r="I450" t="s">
        <v>5370</v>
      </c>
      <c r="J450" s="23" t="s">
        <v>31</v>
      </c>
      <c r="K450" s="23" t="s">
        <v>5371</v>
      </c>
      <c r="L450" t="s">
        <v>5372</v>
      </c>
      <c r="M450" t="s">
        <v>234</v>
      </c>
      <c r="N450" t="s">
        <v>5373</v>
      </c>
      <c r="O450" t="s">
        <v>235</v>
      </c>
      <c r="P450" t="s">
        <v>27</v>
      </c>
      <c r="Q450" t="s">
        <v>214</v>
      </c>
      <c r="R450" t="s">
        <v>253</v>
      </c>
      <c r="S450" t="s">
        <v>260</v>
      </c>
      <c r="T450">
        <v>7</v>
      </c>
      <c r="U450" t="s">
        <v>5374</v>
      </c>
      <c r="V450" t="s">
        <v>14653</v>
      </c>
      <c r="W450" t="s">
        <v>14653</v>
      </c>
      <c r="X450" t="s">
        <v>29</v>
      </c>
      <c r="Y450" t="s">
        <v>30</v>
      </c>
      <c r="Z450" t="s">
        <v>30</v>
      </c>
      <c r="AA450" t="s">
        <v>30</v>
      </c>
      <c r="AB450" t="s">
        <v>30</v>
      </c>
      <c r="AC450">
        <v>-74.702277530000003</v>
      </c>
      <c r="AD450">
        <v>7.0341445</v>
      </c>
      <c r="AE450" t="s">
        <v>86</v>
      </c>
      <c r="AF450" t="s">
        <v>215</v>
      </c>
      <c r="AG450" t="s">
        <v>102</v>
      </c>
      <c r="AH450">
        <f>IFERROR(
    VLOOKUP(FENIX_ANS_TABLA[[#This Row],[ESTADO]],
        {"VENCIDO",1;"ALERTA_0 Días",2;"ALERTA",3;"A TIEMPO",4;"SIN FECHA",5},
    2,FALSE),
0)</f>
        <v>4</v>
      </c>
    </row>
    <row r="451" spans="1:34" x14ac:dyDescent="0.25">
      <c r="A451">
        <v>23657997</v>
      </c>
      <c r="B451" s="23" t="str">
        <f>IFERROR(VLOOKUP(FENIX_ANS_TABLA[[#This Row],[PEDIDO]],RESPONSABLE!A:B,2,0),"Pendiente por asignar responsable")</f>
        <v>Pendiente por asignar responsable</v>
      </c>
      <c r="C451" t="s">
        <v>23</v>
      </c>
      <c r="D451" t="s">
        <v>24</v>
      </c>
      <c r="E451" t="s">
        <v>23</v>
      </c>
      <c r="F451" s="21">
        <v>46063.390335648153</v>
      </c>
      <c r="G451" t="s">
        <v>12008</v>
      </c>
      <c r="H451">
        <v>8356316</v>
      </c>
      <c r="I451" t="s">
        <v>12009</v>
      </c>
      <c r="J451" s="23" t="s">
        <v>31</v>
      </c>
      <c r="K451" s="23" t="s">
        <v>12010</v>
      </c>
      <c r="L451" t="s">
        <v>12011</v>
      </c>
      <c r="M451" t="s">
        <v>25</v>
      </c>
      <c r="N451" t="s">
        <v>12012</v>
      </c>
      <c r="O451" t="s">
        <v>26</v>
      </c>
      <c r="P451" t="s">
        <v>27</v>
      </c>
      <c r="Q451" t="s">
        <v>32</v>
      </c>
      <c r="R451" t="s">
        <v>253</v>
      </c>
      <c r="S451" t="s">
        <v>260</v>
      </c>
      <c r="T451">
        <v>7</v>
      </c>
      <c r="U451" t="s">
        <v>12013</v>
      </c>
      <c r="V451" t="s">
        <v>14623</v>
      </c>
      <c r="W451" t="s">
        <v>17963</v>
      </c>
      <c r="X451" t="s">
        <v>29</v>
      </c>
      <c r="Y451" t="s">
        <v>12014</v>
      </c>
      <c r="Z451" t="s">
        <v>94</v>
      </c>
      <c r="AA451" t="s">
        <v>104</v>
      </c>
      <c r="AB451" t="s">
        <v>12015</v>
      </c>
      <c r="AC451">
        <v>-75.630743969999997</v>
      </c>
      <c r="AD451">
        <v>6.2783086399999997</v>
      </c>
      <c r="AE451" t="s">
        <v>86</v>
      </c>
      <c r="AF451" t="s">
        <v>105</v>
      </c>
      <c r="AG451" t="s">
        <v>102</v>
      </c>
      <c r="AH451">
        <f>IFERROR(
    VLOOKUP(FENIX_ANS_TABLA[[#This Row],[ESTADO]],
        {"VENCIDO",1;"ALERTA_0 Días",2;"ALERTA",3;"A TIEMPO",4;"SIN FECHA",5},
    2,FALSE),
0)</f>
        <v>4</v>
      </c>
    </row>
    <row r="452" spans="1:34" x14ac:dyDescent="0.25">
      <c r="A452">
        <v>23658018</v>
      </c>
      <c r="B452" s="23" t="str">
        <f>IFERROR(VLOOKUP(FENIX_ANS_TABLA[[#This Row],[PEDIDO]],RESPONSABLE!A:B,2,0),"Pendiente por asignar responsable")</f>
        <v>Pendiente por asignar responsable</v>
      </c>
      <c r="C452" t="s">
        <v>36</v>
      </c>
      <c r="D452" t="s">
        <v>24</v>
      </c>
      <c r="E452" t="s">
        <v>36</v>
      </c>
      <c r="F452" s="21">
        <v>46063.39707175926</v>
      </c>
      <c r="G452" t="s">
        <v>16793</v>
      </c>
      <c r="H452">
        <v>43726155</v>
      </c>
      <c r="I452" t="s">
        <v>16794</v>
      </c>
      <c r="J452" s="23" t="s">
        <v>31</v>
      </c>
      <c r="K452" s="23" t="s">
        <v>16795</v>
      </c>
      <c r="L452" t="s">
        <v>16796</v>
      </c>
      <c r="M452" t="s">
        <v>25</v>
      </c>
      <c r="N452" t="s">
        <v>16797</v>
      </c>
      <c r="O452" t="s">
        <v>26</v>
      </c>
      <c r="P452" t="s">
        <v>37</v>
      </c>
      <c r="Q452" t="s">
        <v>32</v>
      </c>
      <c r="R452" t="s">
        <v>253</v>
      </c>
      <c r="S452" t="s">
        <v>260</v>
      </c>
      <c r="T452">
        <v>7</v>
      </c>
      <c r="U452" t="s">
        <v>16798</v>
      </c>
      <c r="V452" t="s">
        <v>14810</v>
      </c>
      <c r="W452" t="s">
        <v>17964</v>
      </c>
      <c r="X452" t="s">
        <v>29</v>
      </c>
      <c r="Y452" t="s">
        <v>16799</v>
      </c>
      <c r="Z452" t="s">
        <v>94</v>
      </c>
      <c r="AA452" t="s">
        <v>579</v>
      </c>
      <c r="AB452" t="s">
        <v>16800</v>
      </c>
      <c r="AC452">
        <v>-75.624410999999995</v>
      </c>
      <c r="AD452">
        <v>6.2488510000000002</v>
      </c>
      <c r="AE452" t="s">
        <v>86</v>
      </c>
      <c r="AF452" t="s">
        <v>105</v>
      </c>
      <c r="AG452" t="s">
        <v>102</v>
      </c>
      <c r="AH452">
        <f>IFERROR(
    VLOOKUP(FENIX_ANS_TABLA[[#This Row],[ESTADO]],
        {"VENCIDO",1;"ALERTA_0 Días",2;"ALERTA",3;"A TIEMPO",4;"SIN FECHA",5},
    2,FALSE),
0)</f>
        <v>4</v>
      </c>
    </row>
    <row r="453" spans="1:34" x14ac:dyDescent="0.25">
      <c r="A453">
        <v>23658081</v>
      </c>
      <c r="B453" s="23" t="str">
        <f>IFERROR(VLOOKUP(FENIX_ANS_TABLA[[#This Row],[PEDIDO]],RESPONSABLE!A:B,2,0),"Pendiente por asignar responsable")</f>
        <v>Pendiente por asignar responsable</v>
      </c>
      <c r="C453" t="s">
        <v>23</v>
      </c>
      <c r="D453" t="s">
        <v>24</v>
      </c>
      <c r="E453" t="s">
        <v>23</v>
      </c>
      <c r="F453" s="21">
        <v>46063.423310185193</v>
      </c>
      <c r="G453" t="s">
        <v>9642</v>
      </c>
      <c r="H453">
        <v>4829724</v>
      </c>
      <c r="I453" t="s">
        <v>9643</v>
      </c>
      <c r="J453" s="23" t="s">
        <v>31</v>
      </c>
      <c r="K453" s="23" t="s">
        <v>9644</v>
      </c>
      <c r="L453" t="s">
        <v>9645</v>
      </c>
      <c r="M453" t="s">
        <v>123</v>
      </c>
      <c r="N453" t="s">
        <v>9646</v>
      </c>
      <c r="O453" t="s">
        <v>124</v>
      </c>
      <c r="P453" t="s">
        <v>27</v>
      </c>
      <c r="Q453" t="s">
        <v>108</v>
      </c>
      <c r="R453" t="s">
        <v>252</v>
      </c>
      <c r="S453" t="s">
        <v>260</v>
      </c>
      <c r="T453">
        <v>10</v>
      </c>
      <c r="U453" t="s">
        <v>9647</v>
      </c>
      <c r="V453" t="s">
        <v>10588</v>
      </c>
      <c r="W453" t="s">
        <v>10588</v>
      </c>
      <c r="X453" t="s">
        <v>29</v>
      </c>
      <c r="Y453" t="s">
        <v>30</v>
      </c>
      <c r="Z453" t="s">
        <v>30</v>
      </c>
      <c r="AA453" t="s">
        <v>30</v>
      </c>
      <c r="AB453" t="s">
        <v>30</v>
      </c>
      <c r="AC453">
        <v>-76.142778669999998</v>
      </c>
      <c r="AD453">
        <v>5.8976748499999996</v>
      </c>
      <c r="AE453" t="s">
        <v>86</v>
      </c>
      <c r="AF453" t="s">
        <v>109</v>
      </c>
      <c r="AG453" t="s">
        <v>102</v>
      </c>
      <c r="AH453">
        <f>IFERROR(
    VLOOKUP(FENIX_ANS_TABLA[[#This Row],[ESTADO]],
        {"VENCIDO",1;"ALERTA_0 Días",2;"ALERTA",3;"A TIEMPO",4;"SIN FECHA",5},
    2,FALSE),
0)</f>
        <v>4</v>
      </c>
    </row>
    <row r="454" spans="1:34" x14ac:dyDescent="0.25">
      <c r="A454">
        <v>23658139</v>
      </c>
      <c r="B454" s="23" t="str">
        <f>IFERROR(VLOOKUP(FENIX_ANS_TABLA[[#This Row],[PEDIDO]],RESPONSABLE!A:B,2,0),"Pendiente por asignar responsable")</f>
        <v>Pendiente por asignar responsable</v>
      </c>
      <c r="C454" t="s">
        <v>58</v>
      </c>
      <c r="D454" t="s">
        <v>24</v>
      </c>
      <c r="E454" t="s">
        <v>59</v>
      </c>
      <c r="F454" s="21">
        <v>46063.445127314822</v>
      </c>
      <c r="G454" t="s">
        <v>6687</v>
      </c>
      <c r="H454">
        <v>43491002</v>
      </c>
      <c r="I454" t="s">
        <v>6688</v>
      </c>
      <c r="J454" s="23" t="s">
        <v>31</v>
      </c>
      <c r="K454" s="23" t="s">
        <v>6689</v>
      </c>
      <c r="L454" t="s">
        <v>6690</v>
      </c>
      <c r="M454" t="s">
        <v>126</v>
      </c>
      <c r="N454" t="s">
        <v>6691</v>
      </c>
      <c r="O454" t="s">
        <v>127</v>
      </c>
      <c r="P454" t="s">
        <v>60</v>
      </c>
      <c r="Q454" t="s">
        <v>125</v>
      </c>
      <c r="R454" t="s">
        <v>253</v>
      </c>
      <c r="S454" t="s">
        <v>260</v>
      </c>
      <c r="T454">
        <v>9</v>
      </c>
      <c r="U454" t="s">
        <v>6692</v>
      </c>
      <c r="V454" t="s">
        <v>17965</v>
      </c>
      <c r="W454" t="s">
        <v>11340</v>
      </c>
      <c r="X454" t="s">
        <v>29</v>
      </c>
      <c r="Y454" t="s">
        <v>30</v>
      </c>
      <c r="Z454" t="s">
        <v>30</v>
      </c>
      <c r="AA454" t="s">
        <v>30</v>
      </c>
      <c r="AB454" t="s">
        <v>30</v>
      </c>
      <c r="AC454">
        <v>-76.019280620000004</v>
      </c>
      <c r="AD454">
        <v>5.8550311700000002</v>
      </c>
      <c r="AE454" t="s">
        <v>86</v>
      </c>
      <c r="AF454" t="s">
        <v>109</v>
      </c>
      <c r="AG454" t="s">
        <v>102</v>
      </c>
      <c r="AH454">
        <f>IFERROR(
    VLOOKUP(FENIX_ANS_TABLA[[#This Row],[ESTADO]],
        {"VENCIDO",1;"ALERTA_0 Días",2;"ALERTA",3;"A TIEMPO",4;"SIN FECHA",5},
    2,FALSE),
0)</f>
        <v>4</v>
      </c>
    </row>
    <row r="455" spans="1:34" x14ac:dyDescent="0.25">
      <c r="A455">
        <v>23658209</v>
      </c>
      <c r="B455" s="23" t="str">
        <f>IFERROR(VLOOKUP(FENIX_ANS_TABLA[[#This Row],[PEDIDO]],RESPONSABLE!A:B,2,0),"Pendiente por asignar responsable")</f>
        <v>Pendiente por asignar responsable</v>
      </c>
      <c r="C455" t="s">
        <v>44</v>
      </c>
      <c r="D455" t="s">
        <v>24</v>
      </c>
      <c r="E455" t="s">
        <v>44</v>
      </c>
      <c r="F455" s="21">
        <v>46063.474560185183</v>
      </c>
      <c r="G455" t="s">
        <v>2304</v>
      </c>
      <c r="H455">
        <v>8471343</v>
      </c>
      <c r="I455" t="s">
        <v>2305</v>
      </c>
      <c r="J455" s="23" t="s">
        <v>31</v>
      </c>
      <c r="K455" s="23" t="s">
        <v>2306</v>
      </c>
      <c r="L455" t="s">
        <v>2307</v>
      </c>
      <c r="M455" t="s">
        <v>147</v>
      </c>
      <c r="N455" t="s">
        <v>2308</v>
      </c>
      <c r="O455" t="s">
        <v>148</v>
      </c>
      <c r="P455" t="s">
        <v>45</v>
      </c>
      <c r="Q455" t="s">
        <v>135</v>
      </c>
      <c r="R455" t="s">
        <v>252</v>
      </c>
      <c r="S455" t="s">
        <v>260</v>
      </c>
      <c r="T455">
        <v>11</v>
      </c>
      <c r="U455" t="s">
        <v>2309</v>
      </c>
      <c r="V455" t="s">
        <v>17966</v>
      </c>
      <c r="W455" t="s">
        <v>8113</v>
      </c>
      <c r="X455" t="s">
        <v>29</v>
      </c>
      <c r="Y455" t="s">
        <v>30</v>
      </c>
      <c r="Z455" t="s">
        <v>30</v>
      </c>
      <c r="AA455" t="s">
        <v>30</v>
      </c>
      <c r="AB455" t="s">
        <v>30</v>
      </c>
      <c r="AC455">
        <v>-75.688642169999994</v>
      </c>
      <c r="AD455">
        <v>6.4957481000000001</v>
      </c>
      <c r="AE455" t="s">
        <v>86</v>
      </c>
      <c r="AF455" t="s">
        <v>136</v>
      </c>
      <c r="AG455" t="s">
        <v>102</v>
      </c>
      <c r="AH455">
        <f>IFERROR(
    VLOOKUP(FENIX_ANS_TABLA[[#This Row],[ESTADO]],
        {"VENCIDO",1;"ALERTA_0 Días",2;"ALERTA",3;"A TIEMPO",4;"SIN FECHA",5},
    2,FALSE),
0)</f>
        <v>4</v>
      </c>
    </row>
    <row r="456" spans="1:34" x14ac:dyDescent="0.25">
      <c r="A456">
        <v>23658264</v>
      </c>
      <c r="B456" s="23" t="str">
        <f>IFERROR(VLOOKUP(FENIX_ANS_TABLA[[#This Row],[PEDIDO]],RESPONSABLE!A:B,2,0),"Pendiente por asignar responsable")</f>
        <v>Pendiente por asignar responsable</v>
      </c>
      <c r="C456" t="s">
        <v>54</v>
      </c>
      <c r="D456" t="s">
        <v>24</v>
      </c>
      <c r="E456" t="s">
        <v>54</v>
      </c>
      <c r="F456" s="21">
        <v>46063.493750000001</v>
      </c>
      <c r="G456" t="s">
        <v>12017</v>
      </c>
      <c r="H456">
        <v>15387563</v>
      </c>
      <c r="I456" t="s">
        <v>12018</v>
      </c>
      <c r="J456" s="23" t="s">
        <v>69</v>
      </c>
      <c r="K456" s="23" t="s">
        <v>12019</v>
      </c>
      <c r="L456" t="s">
        <v>12020</v>
      </c>
      <c r="M456" t="s">
        <v>180</v>
      </c>
      <c r="N456" t="s">
        <v>12021</v>
      </c>
      <c r="O456" t="s">
        <v>181</v>
      </c>
      <c r="P456" t="s">
        <v>55</v>
      </c>
      <c r="Q456" t="s">
        <v>189</v>
      </c>
      <c r="R456" t="s">
        <v>252</v>
      </c>
      <c r="S456" t="s">
        <v>260</v>
      </c>
      <c r="T456">
        <v>4</v>
      </c>
      <c r="U456" t="s">
        <v>12022</v>
      </c>
      <c r="V456" t="s">
        <v>14660</v>
      </c>
      <c r="W456" t="s">
        <v>14660</v>
      </c>
      <c r="X456" t="s">
        <v>43</v>
      </c>
      <c r="Y456" t="s">
        <v>30</v>
      </c>
      <c r="Z456" t="s">
        <v>30</v>
      </c>
      <c r="AA456" t="s">
        <v>30</v>
      </c>
      <c r="AB456" t="s">
        <v>30</v>
      </c>
      <c r="AC456">
        <v>-75.448898</v>
      </c>
      <c r="AD456">
        <v>6.016845</v>
      </c>
      <c r="AE456" t="s">
        <v>86</v>
      </c>
      <c r="AF456" t="s">
        <v>159</v>
      </c>
      <c r="AG456" t="s">
        <v>102</v>
      </c>
      <c r="AH456">
        <f>IFERROR(
    VLOOKUP(FENIX_ANS_TABLA[[#This Row],[ESTADO]],
        {"VENCIDO",1;"ALERTA_0 Días",2;"ALERTA",3;"A TIEMPO",4;"SIN FECHA",5},
    2,FALSE),
0)</f>
        <v>3</v>
      </c>
    </row>
    <row r="457" spans="1:34" x14ac:dyDescent="0.25">
      <c r="A457">
        <v>23658278</v>
      </c>
      <c r="B457" s="23" t="str">
        <f>IFERROR(VLOOKUP(FENIX_ANS_TABLA[[#This Row],[PEDIDO]],RESPONSABLE!A:B,2,0),"Pendiente por asignar responsable")</f>
        <v>Pendiente por asignar responsable</v>
      </c>
      <c r="C457" t="s">
        <v>23</v>
      </c>
      <c r="D457" t="s">
        <v>24</v>
      </c>
      <c r="E457" t="s">
        <v>23</v>
      </c>
      <c r="F457" s="21">
        <v>46063.49796296296</v>
      </c>
      <c r="G457" t="s">
        <v>3534</v>
      </c>
      <c r="H457">
        <v>71083019</v>
      </c>
      <c r="I457" t="s">
        <v>3535</v>
      </c>
      <c r="J457" s="23" t="s">
        <v>31</v>
      </c>
      <c r="K457" s="23" t="s">
        <v>323</v>
      </c>
      <c r="L457" t="s">
        <v>3536</v>
      </c>
      <c r="M457" t="s">
        <v>226</v>
      </c>
      <c r="N457" t="s">
        <v>3537</v>
      </c>
      <c r="O457" t="s">
        <v>227</v>
      </c>
      <c r="P457" t="s">
        <v>27</v>
      </c>
      <c r="Q457" t="s">
        <v>214</v>
      </c>
      <c r="R457" t="s">
        <v>253</v>
      </c>
      <c r="S457" t="s">
        <v>260</v>
      </c>
      <c r="T457">
        <v>7</v>
      </c>
      <c r="U457" t="s">
        <v>3538</v>
      </c>
      <c r="V457" t="s">
        <v>17967</v>
      </c>
      <c r="W457" t="s">
        <v>14702</v>
      </c>
      <c r="X457" t="s">
        <v>43</v>
      </c>
      <c r="Y457" t="s">
        <v>30</v>
      </c>
      <c r="Z457" t="s">
        <v>30</v>
      </c>
      <c r="AA457" t="s">
        <v>30</v>
      </c>
      <c r="AB457" t="s">
        <v>30</v>
      </c>
      <c r="AC457">
        <v>-74.70392631</v>
      </c>
      <c r="AD457">
        <v>7.0789980100000003</v>
      </c>
      <c r="AE457" t="s">
        <v>86</v>
      </c>
      <c r="AF457" t="s">
        <v>215</v>
      </c>
      <c r="AG457" t="s">
        <v>102</v>
      </c>
      <c r="AH457">
        <f>IFERROR(
    VLOOKUP(FENIX_ANS_TABLA[[#This Row],[ESTADO]],
        {"VENCIDO",1;"ALERTA_0 Días",2;"ALERTA",3;"A TIEMPO",4;"SIN FECHA",5},
    2,FALSE),
0)</f>
        <v>3</v>
      </c>
    </row>
    <row r="458" spans="1:34" x14ac:dyDescent="0.25">
      <c r="A458">
        <v>23658386</v>
      </c>
      <c r="B458" s="23" t="str">
        <f>IFERROR(VLOOKUP(FENIX_ANS_TABLA[[#This Row],[PEDIDO]],RESPONSABLE!A:B,2,0),"Pendiente por asignar responsable")</f>
        <v>Pendiente por asignar responsable</v>
      </c>
      <c r="C458" t="s">
        <v>23</v>
      </c>
      <c r="D458" t="s">
        <v>24</v>
      </c>
      <c r="E458" t="s">
        <v>33</v>
      </c>
      <c r="F458" s="21">
        <v>46063.564259259263</v>
      </c>
      <c r="G458" t="s">
        <v>13466</v>
      </c>
      <c r="H458">
        <v>1193452684</v>
      </c>
      <c r="I458" t="s">
        <v>13467</v>
      </c>
      <c r="J458" s="23" t="s">
        <v>31</v>
      </c>
      <c r="K458" s="23" t="s">
        <v>13468</v>
      </c>
      <c r="L458" t="s">
        <v>13469</v>
      </c>
      <c r="M458" t="s">
        <v>228</v>
      </c>
      <c r="N458" t="s">
        <v>13470</v>
      </c>
      <c r="O458" t="s">
        <v>229</v>
      </c>
      <c r="P458" t="s">
        <v>34</v>
      </c>
      <c r="Q458" t="s">
        <v>214</v>
      </c>
      <c r="R458" t="s">
        <v>253</v>
      </c>
      <c r="S458" t="s">
        <v>260</v>
      </c>
      <c r="T458">
        <v>5</v>
      </c>
      <c r="U458" t="s">
        <v>13471</v>
      </c>
      <c r="V458" t="s">
        <v>17968</v>
      </c>
      <c r="W458" t="s">
        <v>17969</v>
      </c>
      <c r="X458" t="s">
        <v>29</v>
      </c>
      <c r="Y458" t="s">
        <v>30</v>
      </c>
      <c r="Z458" t="s">
        <v>30</v>
      </c>
      <c r="AA458" t="s">
        <v>30</v>
      </c>
      <c r="AB458" t="s">
        <v>30</v>
      </c>
      <c r="AC458">
        <v>-73.906769519999997</v>
      </c>
      <c r="AD458">
        <v>7.0075577100000004</v>
      </c>
      <c r="AE458" t="s">
        <v>86</v>
      </c>
      <c r="AF458" t="s">
        <v>215</v>
      </c>
      <c r="AG458" t="s">
        <v>102</v>
      </c>
      <c r="AH458">
        <f>IFERROR(
    VLOOKUP(FENIX_ANS_TABLA[[#This Row],[ESTADO]],
        {"VENCIDO",1;"ALERTA_0 Días",2;"ALERTA",3;"A TIEMPO",4;"SIN FECHA",5},
    2,FALSE),
0)</f>
        <v>4</v>
      </c>
    </row>
    <row r="459" spans="1:34" x14ac:dyDescent="0.25">
      <c r="A459">
        <v>23658581</v>
      </c>
      <c r="B459" s="23" t="str">
        <f>IFERROR(VLOOKUP(FENIX_ANS_TABLA[[#This Row],[PEDIDO]],RESPONSABLE!A:B,2,0),"Pendiente por asignar responsable")</f>
        <v>Pendiente por asignar responsable</v>
      </c>
      <c r="C459" t="s">
        <v>23</v>
      </c>
      <c r="D459" t="s">
        <v>24</v>
      </c>
      <c r="E459" t="s">
        <v>33</v>
      </c>
      <c r="F459" s="21">
        <v>46063.64949074074</v>
      </c>
      <c r="G459" t="s">
        <v>6069</v>
      </c>
      <c r="H459">
        <v>43347799</v>
      </c>
      <c r="I459" t="s">
        <v>6070</v>
      </c>
      <c r="J459" s="23" t="s">
        <v>6071</v>
      </c>
      <c r="K459" s="23" t="s">
        <v>6072</v>
      </c>
      <c r="L459" t="s">
        <v>6073</v>
      </c>
      <c r="M459" t="s">
        <v>145</v>
      </c>
      <c r="N459" t="s">
        <v>6074</v>
      </c>
      <c r="O459" t="s">
        <v>146</v>
      </c>
      <c r="P459" t="s">
        <v>34</v>
      </c>
      <c r="Q459" t="s">
        <v>135</v>
      </c>
      <c r="R459" t="s">
        <v>252</v>
      </c>
      <c r="S459" t="s">
        <v>260</v>
      </c>
      <c r="T459">
        <v>8</v>
      </c>
      <c r="U459" t="s">
        <v>6075</v>
      </c>
      <c r="V459" t="s">
        <v>17970</v>
      </c>
      <c r="W459" t="s">
        <v>6671</v>
      </c>
      <c r="X459" t="s">
        <v>29</v>
      </c>
      <c r="Y459" t="s">
        <v>30</v>
      </c>
      <c r="Z459" t="s">
        <v>30</v>
      </c>
      <c r="AA459" t="s">
        <v>30</v>
      </c>
      <c r="AB459" t="s">
        <v>30</v>
      </c>
      <c r="AC459">
        <v>-76.144131999999999</v>
      </c>
      <c r="AD459">
        <v>6.356223</v>
      </c>
      <c r="AE459" t="s">
        <v>86</v>
      </c>
      <c r="AF459" t="s">
        <v>136</v>
      </c>
      <c r="AG459" t="s">
        <v>102</v>
      </c>
      <c r="AH459">
        <f>IFERROR(
    VLOOKUP(FENIX_ANS_TABLA[[#This Row],[ESTADO]],
        {"VENCIDO",1;"ALERTA_0 Días",2;"ALERTA",3;"A TIEMPO",4;"SIN FECHA",5},
    2,FALSE),
0)</f>
        <v>4</v>
      </c>
    </row>
    <row r="460" spans="1:34" x14ac:dyDescent="0.25">
      <c r="A460">
        <v>23658589</v>
      </c>
      <c r="B460" s="23" t="str">
        <f>IFERROR(VLOOKUP(FENIX_ANS_TABLA[[#This Row],[PEDIDO]],RESPONSABLE!A:B,2,0),"Pendiente por asignar responsable")</f>
        <v>Pendiente por asignar responsable</v>
      </c>
      <c r="C460" t="s">
        <v>23</v>
      </c>
      <c r="D460" t="s">
        <v>24</v>
      </c>
      <c r="E460" t="s">
        <v>23</v>
      </c>
      <c r="F460" s="21">
        <v>46063.653275462973</v>
      </c>
      <c r="G460" t="s">
        <v>6077</v>
      </c>
      <c r="H460">
        <v>39436479</v>
      </c>
      <c r="I460" t="s">
        <v>6078</v>
      </c>
      <c r="J460" s="23" t="s">
        <v>6079</v>
      </c>
      <c r="K460" s="23" t="s">
        <v>6080</v>
      </c>
      <c r="L460" t="s">
        <v>6081</v>
      </c>
      <c r="M460" t="s">
        <v>167</v>
      </c>
      <c r="N460" t="s">
        <v>6082</v>
      </c>
      <c r="O460" t="s">
        <v>168</v>
      </c>
      <c r="P460" t="s">
        <v>27</v>
      </c>
      <c r="Q460" t="s">
        <v>158</v>
      </c>
      <c r="R460" t="s">
        <v>253</v>
      </c>
      <c r="S460" t="s">
        <v>260</v>
      </c>
      <c r="T460">
        <v>7</v>
      </c>
      <c r="U460" t="s">
        <v>6083</v>
      </c>
      <c r="V460" t="s">
        <v>17719</v>
      </c>
      <c r="W460" t="s">
        <v>14355</v>
      </c>
      <c r="X460" t="s">
        <v>43</v>
      </c>
      <c r="Y460" t="s">
        <v>30</v>
      </c>
      <c r="Z460" t="s">
        <v>30</v>
      </c>
      <c r="AA460" t="s">
        <v>30</v>
      </c>
      <c r="AB460" t="s">
        <v>30</v>
      </c>
      <c r="AC460">
        <v>-75.384259670000006</v>
      </c>
      <c r="AD460">
        <v>6.1490169999999997</v>
      </c>
      <c r="AE460" t="s">
        <v>86</v>
      </c>
      <c r="AF460" t="s">
        <v>159</v>
      </c>
      <c r="AG460" t="s">
        <v>102</v>
      </c>
      <c r="AH460">
        <f>IFERROR(
    VLOOKUP(FENIX_ANS_TABLA[[#This Row],[ESTADO]],
        {"VENCIDO",1;"ALERTA_0 Días",2;"ALERTA",3;"A TIEMPO",4;"SIN FECHA",5},
    2,FALSE),
0)</f>
        <v>3</v>
      </c>
    </row>
    <row r="461" spans="1:34" x14ac:dyDescent="0.25">
      <c r="A461">
        <v>23658626</v>
      </c>
      <c r="B461" s="23" t="str">
        <f>IFERROR(VLOOKUP(FENIX_ANS_TABLA[[#This Row],[PEDIDO]],RESPONSABLE!A:B,2,0),"Pendiente por asignar responsable")</f>
        <v>Pendiente por asignar responsable</v>
      </c>
      <c r="C461" t="s">
        <v>54</v>
      </c>
      <c r="D461" t="s">
        <v>24</v>
      </c>
      <c r="E461" t="s">
        <v>54</v>
      </c>
      <c r="F461" s="21">
        <v>46083.550011574072</v>
      </c>
      <c r="G461" t="s">
        <v>13473</v>
      </c>
      <c r="H461">
        <v>900330051</v>
      </c>
      <c r="I461" t="s">
        <v>13474</v>
      </c>
      <c r="J461" s="23" t="s">
        <v>31</v>
      </c>
      <c r="K461" s="23" t="s">
        <v>13475</v>
      </c>
      <c r="L461" t="s">
        <v>13476</v>
      </c>
      <c r="M461" t="s">
        <v>200</v>
      </c>
      <c r="N461" t="s">
        <v>13477</v>
      </c>
      <c r="O461" t="s">
        <v>201</v>
      </c>
      <c r="P461" t="s">
        <v>55</v>
      </c>
      <c r="Q461" t="s">
        <v>189</v>
      </c>
      <c r="R461" t="s">
        <v>252</v>
      </c>
      <c r="S461" t="s">
        <v>260</v>
      </c>
      <c r="T461">
        <v>4</v>
      </c>
      <c r="U461" t="s">
        <v>13478</v>
      </c>
      <c r="V461" t="s">
        <v>10593</v>
      </c>
      <c r="W461" t="s">
        <v>10593</v>
      </c>
      <c r="X461" t="s">
        <v>43</v>
      </c>
      <c r="Y461" t="s">
        <v>30</v>
      </c>
      <c r="Z461" t="s">
        <v>30</v>
      </c>
      <c r="AA461" t="s">
        <v>30</v>
      </c>
      <c r="AB461" t="s">
        <v>30</v>
      </c>
      <c r="AC461">
        <v>-75.500640880000006</v>
      </c>
      <c r="AD461">
        <v>6.1352302099999996</v>
      </c>
      <c r="AE461" t="s">
        <v>86</v>
      </c>
      <c r="AF461" t="s">
        <v>159</v>
      </c>
      <c r="AG461" t="s">
        <v>103</v>
      </c>
      <c r="AH461">
        <f>IFERROR(
    VLOOKUP(FENIX_ANS_TABLA[[#This Row],[ESTADO]],
        {"VENCIDO",1;"ALERTA_0 Días",2;"ALERTA",3;"A TIEMPO",4;"SIN FECHA",5},
    2,FALSE),
0)</f>
        <v>3</v>
      </c>
    </row>
    <row r="462" spans="1:34" x14ac:dyDescent="0.25">
      <c r="A462">
        <v>23658663</v>
      </c>
      <c r="B462" s="23" t="str">
        <f>IFERROR(VLOOKUP(FENIX_ANS_TABLA[[#This Row],[PEDIDO]],RESPONSABLE!A:B,2,0),"Pendiente por asignar responsable")</f>
        <v>Pendiente por asignar responsable</v>
      </c>
      <c r="C462" t="s">
        <v>23</v>
      </c>
      <c r="D462" t="s">
        <v>24</v>
      </c>
      <c r="E462" t="s">
        <v>33</v>
      </c>
      <c r="F462" s="21">
        <v>46069.626238425917</v>
      </c>
      <c r="G462" t="s">
        <v>3124</v>
      </c>
      <c r="H462">
        <v>1046955400</v>
      </c>
      <c r="I462" t="s">
        <v>381</v>
      </c>
      <c r="J462" s="23" t="s">
        <v>31</v>
      </c>
      <c r="K462" s="23" t="s">
        <v>382</v>
      </c>
      <c r="L462" t="s">
        <v>383</v>
      </c>
      <c r="M462" t="s">
        <v>25</v>
      </c>
      <c r="N462" t="s">
        <v>384</v>
      </c>
      <c r="O462" t="s">
        <v>26</v>
      </c>
      <c r="P462" t="s">
        <v>286</v>
      </c>
      <c r="Q462" t="s">
        <v>35</v>
      </c>
      <c r="R462" t="s">
        <v>253</v>
      </c>
      <c r="S462" t="s">
        <v>259</v>
      </c>
      <c r="T462">
        <v>8</v>
      </c>
      <c r="U462" t="s">
        <v>3125</v>
      </c>
      <c r="V462" t="s">
        <v>17971</v>
      </c>
      <c r="W462" t="s">
        <v>17972</v>
      </c>
      <c r="X462" t="s">
        <v>43</v>
      </c>
      <c r="Y462" t="s">
        <v>30</v>
      </c>
      <c r="Z462" t="s">
        <v>30</v>
      </c>
      <c r="AA462" t="s">
        <v>30</v>
      </c>
      <c r="AB462" t="s">
        <v>30</v>
      </c>
      <c r="AC462">
        <v>-75.540130000000005</v>
      </c>
      <c r="AD462">
        <v>6.2557799999999997</v>
      </c>
      <c r="AE462" t="s">
        <v>86</v>
      </c>
      <c r="AF462" t="s">
        <v>105</v>
      </c>
      <c r="AG462" t="s">
        <v>102</v>
      </c>
      <c r="AH462">
        <f>IFERROR(
    VLOOKUP(FENIX_ANS_TABLA[[#This Row],[ESTADO]],
        {"VENCIDO",1;"ALERTA_0 Días",2;"ALERTA",3;"A TIEMPO",4;"SIN FECHA",5},
    2,FALSE),
0)</f>
        <v>3</v>
      </c>
    </row>
    <row r="463" spans="1:34" x14ac:dyDescent="0.25">
      <c r="A463">
        <v>23658687</v>
      </c>
      <c r="B463" s="23" t="str">
        <f>IFERROR(VLOOKUP(FENIX_ANS_TABLA[[#This Row],[PEDIDO]],RESPONSABLE!A:B,2,0),"Pendiente por asignar responsable")</f>
        <v>Pendiente por asignar responsable</v>
      </c>
      <c r="C463" t="s">
        <v>36</v>
      </c>
      <c r="D463" t="s">
        <v>24</v>
      </c>
      <c r="E463" t="s">
        <v>36</v>
      </c>
      <c r="F463" s="21">
        <v>46063.700474537043</v>
      </c>
      <c r="G463" t="s">
        <v>4246</v>
      </c>
      <c r="H463">
        <v>15387171</v>
      </c>
      <c r="I463" t="s">
        <v>4247</v>
      </c>
      <c r="J463" s="23" t="s">
        <v>31</v>
      </c>
      <c r="K463" s="23" t="s">
        <v>4248</v>
      </c>
      <c r="L463" t="s">
        <v>4249</v>
      </c>
      <c r="M463" t="s">
        <v>180</v>
      </c>
      <c r="N463" t="s">
        <v>4250</v>
      </c>
      <c r="O463" t="s">
        <v>181</v>
      </c>
      <c r="P463" t="s">
        <v>37</v>
      </c>
      <c r="Q463" t="s">
        <v>158</v>
      </c>
      <c r="R463" t="s">
        <v>253</v>
      </c>
      <c r="S463" t="s">
        <v>260</v>
      </c>
      <c r="T463">
        <v>7</v>
      </c>
      <c r="U463" t="s">
        <v>4251</v>
      </c>
      <c r="V463" t="s">
        <v>17973</v>
      </c>
      <c r="W463" t="s">
        <v>16218</v>
      </c>
      <c r="X463" t="s">
        <v>29</v>
      </c>
      <c r="Y463" t="s">
        <v>30</v>
      </c>
      <c r="Z463" t="s">
        <v>30</v>
      </c>
      <c r="AA463" t="s">
        <v>30</v>
      </c>
      <c r="AB463" t="s">
        <v>30</v>
      </c>
      <c r="AC463">
        <v>-75.426303000000004</v>
      </c>
      <c r="AD463">
        <v>6.0204380000000004</v>
      </c>
      <c r="AE463" t="s">
        <v>86</v>
      </c>
      <c r="AF463" t="s">
        <v>159</v>
      </c>
      <c r="AG463" t="s">
        <v>102</v>
      </c>
      <c r="AH463">
        <f>IFERROR(
    VLOOKUP(FENIX_ANS_TABLA[[#This Row],[ESTADO]],
        {"VENCIDO",1;"ALERTA_0 Días",2;"ALERTA",3;"A TIEMPO",4;"SIN FECHA",5},
    2,FALSE),
0)</f>
        <v>4</v>
      </c>
    </row>
    <row r="464" spans="1:34" x14ac:dyDescent="0.25">
      <c r="A464">
        <v>23658755</v>
      </c>
      <c r="B464" s="23" t="str">
        <f>IFERROR(VLOOKUP(FENIX_ANS_TABLA[[#This Row],[PEDIDO]],RESPONSABLE!A:B,2,0),"Pendiente por asignar responsable")</f>
        <v>Pendiente por asignar responsable</v>
      </c>
      <c r="C464" t="s">
        <v>36</v>
      </c>
      <c r="D464" t="s">
        <v>65</v>
      </c>
      <c r="E464" t="s">
        <v>36</v>
      </c>
      <c r="F464" s="21">
        <v>46063.748969907407</v>
      </c>
      <c r="G464" t="s">
        <v>7469</v>
      </c>
      <c r="H464">
        <v>70091300</v>
      </c>
      <c r="I464" t="s">
        <v>7470</v>
      </c>
      <c r="J464" s="23" t="s">
        <v>31</v>
      </c>
      <c r="K464" s="23" t="s">
        <v>7471</v>
      </c>
      <c r="L464" t="s">
        <v>7472</v>
      </c>
      <c r="M464" t="s">
        <v>25</v>
      </c>
      <c r="N464" t="s">
        <v>7473</v>
      </c>
      <c r="O464" t="s">
        <v>26</v>
      </c>
      <c r="P464" t="s">
        <v>66</v>
      </c>
      <c r="Q464" t="s">
        <v>28</v>
      </c>
      <c r="R464" t="s">
        <v>253</v>
      </c>
      <c r="S464" t="s">
        <v>260</v>
      </c>
      <c r="T464">
        <v>7</v>
      </c>
      <c r="U464" t="s">
        <v>7474</v>
      </c>
      <c r="V464" t="s">
        <v>6634</v>
      </c>
      <c r="W464" t="s">
        <v>4965</v>
      </c>
      <c r="X464" t="s">
        <v>29</v>
      </c>
      <c r="Y464" t="s">
        <v>7475</v>
      </c>
      <c r="Z464" t="s">
        <v>94</v>
      </c>
      <c r="AA464" t="s">
        <v>2801</v>
      </c>
      <c r="AB464" t="s">
        <v>7476</v>
      </c>
      <c r="AC464">
        <v>-75.565965790000007</v>
      </c>
      <c r="AD464">
        <v>6.2603658099999997</v>
      </c>
      <c r="AE464" t="s">
        <v>86</v>
      </c>
      <c r="AF464" t="s">
        <v>105</v>
      </c>
      <c r="AG464" t="s">
        <v>103</v>
      </c>
      <c r="AH464">
        <f>IFERROR(
    VLOOKUP(FENIX_ANS_TABLA[[#This Row],[ESTADO]],
        {"VENCIDO",1;"ALERTA_0 Días",2;"ALERTA",3;"A TIEMPO",4;"SIN FECHA",5},
    2,FALSE),
0)</f>
        <v>4</v>
      </c>
    </row>
    <row r="465" spans="1:34" x14ac:dyDescent="0.25">
      <c r="A465">
        <v>23658788</v>
      </c>
      <c r="B465" s="23" t="str">
        <f>IFERROR(VLOOKUP(FENIX_ANS_TABLA[[#This Row],[PEDIDO]],RESPONSABLE!A:B,2,0),"Pendiente por asignar responsable")</f>
        <v>Pendiente por asignar responsable</v>
      </c>
      <c r="C465" t="s">
        <v>23</v>
      </c>
      <c r="D465" t="s">
        <v>24</v>
      </c>
      <c r="E465" t="s">
        <v>23</v>
      </c>
      <c r="F465" s="21">
        <v>46063.783877314818</v>
      </c>
      <c r="G465" t="s">
        <v>3540</v>
      </c>
      <c r="H465">
        <v>71083019</v>
      </c>
      <c r="I465" t="s">
        <v>3535</v>
      </c>
      <c r="J465" s="23" t="s">
        <v>31</v>
      </c>
      <c r="K465" s="23" t="s">
        <v>323</v>
      </c>
      <c r="L465" t="s">
        <v>3541</v>
      </c>
      <c r="M465" t="s">
        <v>226</v>
      </c>
      <c r="N465" t="s">
        <v>3542</v>
      </c>
      <c r="O465" t="s">
        <v>227</v>
      </c>
      <c r="P465" t="s">
        <v>27</v>
      </c>
      <c r="Q465" t="s">
        <v>214</v>
      </c>
      <c r="R465" t="s">
        <v>253</v>
      </c>
      <c r="S465" t="s">
        <v>260</v>
      </c>
      <c r="T465">
        <v>7</v>
      </c>
      <c r="U465" t="s">
        <v>3543</v>
      </c>
      <c r="V465" t="s">
        <v>17974</v>
      </c>
      <c r="W465" t="s">
        <v>14543</v>
      </c>
      <c r="X465" t="s">
        <v>43</v>
      </c>
      <c r="Y465" t="s">
        <v>30</v>
      </c>
      <c r="Z465" t="s">
        <v>30</v>
      </c>
      <c r="AA465" t="s">
        <v>30</v>
      </c>
      <c r="AB465" t="s">
        <v>30</v>
      </c>
      <c r="AC465">
        <v>-74.70392631</v>
      </c>
      <c r="AD465">
        <v>7.0789980100000003</v>
      </c>
      <c r="AE465" t="s">
        <v>86</v>
      </c>
      <c r="AF465" t="s">
        <v>215</v>
      </c>
      <c r="AG465" t="s">
        <v>102</v>
      </c>
      <c r="AH465">
        <f>IFERROR(
    VLOOKUP(FENIX_ANS_TABLA[[#This Row],[ESTADO]],
        {"VENCIDO",1;"ALERTA_0 Días",2;"ALERTA",3;"A TIEMPO",4;"SIN FECHA",5},
    2,FALSE),
0)</f>
        <v>3</v>
      </c>
    </row>
    <row r="466" spans="1:34" x14ac:dyDescent="0.25">
      <c r="A466">
        <v>23659002</v>
      </c>
      <c r="B466" s="23" t="str">
        <f>IFERROR(VLOOKUP(FENIX_ANS_TABLA[[#This Row],[PEDIDO]],RESPONSABLE!A:B,2,0),"Pendiente por asignar responsable")</f>
        <v>Pendiente por asignar responsable</v>
      </c>
      <c r="C466" t="s">
        <v>23</v>
      </c>
      <c r="D466" t="s">
        <v>24</v>
      </c>
      <c r="E466" t="s">
        <v>23</v>
      </c>
      <c r="F466" s="21">
        <v>46064.268912037027</v>
      </c>
      <c r="G466" t="s">
        <v>3545</v>
      </c>
      <c r="H466">
        <v>71083019</v>
      </c>
      <c r="I466" t="s">
        <v>3535</v>
      </c>
      <c r="J466" s="23" t="s">
        <v>31</v>
      </c>
      <c r="K466" s="23" t="s">
        <v>323</v>
      </c>
      <c r="L466" t="s">
        <v>3546</v>
      </c>
      <c r="M466" t="s">
        <v>226</v>
      </c>
      <c r="N466" t="s">
        <v>3547</v>
      </c>
      <c r="O466" t="s">
        <v>227</v>
      </c>
      <c r="P466" t="s">
        <v>27</v>
      </c>
      <c r="Q466" t="s">
        <v>214</v>
      </c>
      <c r="R466" t="s">
        <v>253</v>
      </c>
      <c r="S466" t="s">
        <v>260</v>
      </c>
      <c r="T466">
        <v>7</v>
      </c>
      <c r="U466" t="s">
        <v>3548</v>
      </c>
      <c r="V466" t="s">
        <v>17975</v>
      </c>
      <c r="W466" t="s">
        <v>17976</v>
      </c>
      <c r="X466" t="s">
        <v>43</v>
      </c>
      <c r="Y466" t="s">
        <v>30</v>
      </c>
      <c r="Z466" t="s">
        <v>30</v>
      </c>
      <c r="AA466" t="s">
        <v>30</v>
      </c>
      <c r="AB466" t="s">
        <v>30</v>
      </c>
      <c r="AC466">
        <v>-74.70392631</v>
      </c>
      <c r="AD466">
        <v>7.0789980100000003</v>
      </c>
      <c r="AE466" t="s">
        <v>86</v>
      </c>
      <c r="AF466" t="s">
        <v>215</v>
      </c>
      <c r="AG466" t="s">
        <v>102</v>
      </c>
      <c r="AH466">
        <f>IFERROR(
    VLOOKUP(FENIX_ANS_TABLA[[#This Row],[ESTADO]],
        {"VENCIDO",1;"ALERTA_0 Días",2;"ALERTA",3;"A TIEMPO",4;"SIN FECHA",5},
    2,FALSE),
0)</f>
        <v>3</v>
      </c>
    </row>
    <row r="467" spans="1:34" x14ac:dyDescent="0.25">
      <c r="A467">
        <v>23659046</v>
      </c>
      <c r="B467" s="23" t="str">
        <f>IFERROR(VLOOKUP(FENIX_ANS_TABLA[[#This Row],[PEDIDO]],RESPONSABLE!A:B,2,0),"Pendiente por asignar responsable")</f>
        <v>Pendiente por asignar responsable</v>
      </c>
      <c r="C467" t="s">
        <v>36</v>
      </c>
      <c r="D467" t="s">
        <v>24</v>
      </c>
      <c r="E467" t="s">
        <v>36</v>
      </c>
      <c r="F467" s="21">
        <v>46064.304745370369</v>
      </c>
      <c r="G467" t="s">
        <v>15629</v>
      </c>
      <c r="H467">
        <v>1037635481</v>
      </c>
      <c r="I467" t="s">
        <v>15630</v>
      </c>
      <c r="J467" s="23" t="s">
        <v>15631</v>
      </c>
      <c r="K467" s="23" t="s">
        <v>15632</v>
      </c>
      <c r="L467" t="s">
        <v>15633</v>
      </c>
      <c r="M467" t="s">
        <v>25</v>
      </c>
      <c r="N467" t="s">
        <v>15634</v>
      </c>
      <c r="O467" t="s">
        <v>166</v>
      </c>
      <c r="P467" t="s">
        <v>37</v>
      </c>
      <c r="Q467" t="s">
        <v>158</v>
      </c>
      <c r="R467" t="s">
        <v>252</v>
      </c>
      <c r="S467" t="s">
        <v>260</v>
      </c>
      <c r="T467">
        <v>10</v>
      </c>
      <c r="U467" t="s">
        <v>15635</v>
      </c>
      <c r="V467" t="s">
        <v>17664</v>
      </c>
      <c r="W467" t="s">
        <v>17663</v>
      </c>
      <c r="X467" t="s">
        <v>29</v>
      </c>
      <c r="Y467" t="s">
        <v>30</v>
      </c>
      <c r="Z467" t="s">
        <v>30</v>
      </c>
      <c r="AA467" t="s">
        <v>30</v>
      </c>
      <c r="AB467" t="s">
        <v>30</v>
      </c>
      <c r="AC467">
        <v>-75.610884501000001</v>
      </c>
      <c r="AD467">
        <v>6.2574398200000596</v>
      </c>
      <c r="AE467" t="s">
        <v>86</v>
      </c>
      <c r="AF467" t="s">
        <v>159</v>
      </c>
      <c r="AG467" t="s">
        <v>102</v>
      </c>
      <c r="AH467">
        <f>IFERROR(
    VLOOKUP(FENIX_ANS_TABLA[[#This Row],[ESTADO]],
        {"VENCIDO",1;"ALERTA_0 Días",2;"ALERTA",3;"A TIEMPO",4;"SIN FECHA",5},
    2,FALSE),
0)</f>
        <v>4</v>
      </c>
    </row>
    <row r="468" spans="1:34" x14ac:dyDescent="0.25">
      <c r="A468">
        <v>23659054</v>
      </c>
      <c r="B468" s="23" t="str">
        <f>IFERROR(VLOOKUP(FENIX_ANS_TABLA[[#This Row],[PEDIDO]],RESPONSABLE!A:B,2,0),"Pendiente por asignar responsable")</f>
        <v>Pendiente por asignar responsable</v>
      </c>
      <c r="C468" t="s">
        <v>23</v>
      </c>
      <c r="D468" t="s">
        <v>24</v>
      </c>
      <c r="E468" t="s">
        <v>23</v>
      </c>
      <c r="F468" s="21">
        <v>46064.308344907397</v>
      </c>
      <c r="G468" t="s">
        <v>3550</v>
      </c>
      <c r="H468">
        <v>71083019</v>
      </c>
      <c r="I468" t="s">
        <v>3535</v>
      </c>
      <c r="J468" s="23" t="s">
        <v>31</v>
      </c>
      <c r="K468" s="23" t="s">
        <v>323</v>
      </c>
      <c r="L468" t="s">
        <v>3551</v>
      </c>
      <c r="M468" t="s">
        <v>226</v>
      </c>
      <c r="N468" t="s">
        <v>3552</v>
      </c>
      <c r="O468" t="s">
        <v>227</v>
      </c>
      <c r="P468" t="s">
        <v>27</v>
      </c>
      <c r="Q468" t="s">
        <v>214</v>
      </c>
      <c r="R468" t="s">
        <v>253</v>
      </c>
      <c r="S468" t="s">
        <v>260</v>
      </c>
      <c r="T468">
        <v>7</v>
      </c>
      <c r="U468" t="s">
        <v>3553</v>
      </c>
      <c r="V468" t="s">
        <v>17977</v>
      </c>
      <c r="W468" t="s">
        <v>3479</v>
      </c>
      <c r="X468" t="s">
        <v>43</v>
      </c>
      <c r="Y468" t="s">
        <v>30</v>
      </c>
      <c r="Z468" t="s">
        <v>30</v>
      </c>
      <c r="AA468" t="s">
        <v>30</v>
      </c>
      <c r="AB468" t="s">
        <v>30</v>
      </c>
      <c r="AC468">
        <v>-74.70392631</v>
      </c>
      <c r="AD468">
        <v>7.0789980100000003</v>
      </c>
      <c r="AE468" t="s">
        <v>86</v>
      </c>
      <c r="AF468" t="s">
        <v>215</v>
      </c>
      <c r="AG468" t="s">
        <v>102</v>
      </c>
      <c r="AH468">
        <f>IFERROR(
    VLOOKUP(FENIX_ANS_TABLA[[#This Row],[ESTADO]],
        {"VENCIDO",1;"ALERTA_0 Días",2;"ALERTA",3;"A TIEMPO",4;"SIN FECHA",5},
    2,FALSE),
0)</f>
        <v>3</v>
      </c>
    </row>
    <row r="469" spans="1:34" x14ac:dyDescent="0.25">
      <c r="A469">
        <v>23659074</v>
      </c>
      <c r="B469" s="23" t="str">
        <f>IFERROR(VLOOKUP(FENIX_ANS_TABLA[[#This Row],[PEDIDO]],RESPONSABLE!A:B,2,0),"Pendiente por asignar responsable")</f>
        <v>Pendiente por asignar responsable</v>
      </c>
      <c r="C469" t="s">
        <v>23</v>
      </c>
      <c r="D469" t="s">
        <v>24</v>
      </c>
      <c r="E469" t="s">
        <v>23</v>
      </c>
      <c r="F469" s="21">
        <v>46064.318391203713</v>
      </c>
      <c r="G469" t="s">
        <v>3555</v>
      </c>
      <c r="H469">
        <v>71083019</v>
      </c>
      <c r="I469" t="s">
        <v>3535</v>
      </c>
      <c r="J469" s="23" t="s">
        <v>31</v>
      </c>
      <c r="K469" s="23" t="s">
        <v>323</v>
      </c>
      <c r="L469" t="s">
        <v>3556</v>
      </c>
      <c r="M469" t="s">
        <v>226</v>
      </c>
      <c r="N469" t="s">
        <v>3557</v>
      </c>
      <c r="O469" t="s">
        <v>227</v>
      </c>
      <c r="P469" t="s">
        <v>27</v>
      </c>
      <c r="Q469" t="s">
        <v>214</v>
      </c>
      <c r="R469" t="s">
        <v>253</v>
      </c>
      <c r="S469" t="s">
        <v>260</v>
      </c>
      <c r="T469">
        <v>7</v>
      </c>
      <c r="U469" t="s">
        <v>3558</v>
      </c>
      <c r="V469" t="s">
        <v>17978</v>
      </c>
      <c r="W469" t="s">
        <v>17979</v>
      </c>
      <c r="X469" t="s">
        <v>43</v>
      </c>
      <c r="Y469" t="s">
        <v>30</v>
      </c>
      <c r="Z469" t="s">
        <v>30</v>
      </c>
      <c r="AA469" t="s">
        <v>30</v>
      </c>
      <c r="AB469" t="s">
        <v>30</v>
      </c>
      <c r="AC469">
        <v>-74.70392631</v>
      </c>
      <c r="AD469">
        <v>7.0789980100000003</v>
      </c>
      <c r="AE469" t="s">
        <v>86</v>
      </c>
      <c r="AF469" t="s">
        <v>215</v>
      </c>
      <c r="AG469" t="s">
        <v>102</v>
      </c>
      <c r="AH469">
        <f>IFERROR(
    VLOOKUP(FENIX_ANS_TABLA[[#This Row],[ESTADO]],
        {"VENCIDO",1;"ALERTA_0 Días",2;"ALERTA",3;"A TIEMPO",4;"SIN FECHA",5},
    2,FALSE),
0)</f>
        <v>3</v>
      </c>
    </row>
    <row r="470" spans="1:34" x14ac:dyDescent="0.25">
      <c r="A470">
        <v>23659078</v>
      </c>
      <c r="B470" s="23" t="str">
        <f>IFERROR(VLOOKUP(FENIX_ANS_TABLA[[#This Row],[PEDIDO]],RESPONSABLE!A:B,2,0),"Pendiente por asignar responsable")</f>
        <v>Pendiente por asignar responsable</v>
      </c>
      <c r="C470" t="s">
        <v>36</v>
      </c>
      <c r="D470" t="s">
        <v>24</v>
      </c>
      <c r="E470" t="s">
        <v>36</v>
      </c>
      <c r="F470" s="21">
        <v>46064.321053240739</v>
      </c>
      <c r="G470" t="s">
        <v>9649</v>
      </c>
      <c r="H470">
        <v>1048014772</v>
      </c>
      <c r="I470" t="s">
        <v>9650</v>
      </c>
      <c r="J470" s="23" t="s">
        <v>31</v>
      </c>
      <c r="K470" s="23" t="s">
        <v>9651</v>
      </c>
      <c r="L470" t="s">
        <v>9652</v>
      </c>
      <c r="M470" t="s">
        <v>145</v>
      </c>
      <c r="N470" t="s">
        <v>9653</v>
      </c>
      <c r="O470" t="s">
        <v>146</v>
      </c>
      <c r="P470" t="s">
        <v>37</v>
      </c>
      <c r="Q470" t="s">
        <v>135</v>
      </c>
      <c r="R470" t="s">
        <v>253</v>
      </c>
      <c r="S470" t="s">
        <v>260</v>
      </c>
      <c r="T470">
        <v>7</v>
      </c>
      <c r="U470" t="s">
        <v>9654</v>
      </c>
      <c r="V470" t="s">
        <v>17980</v>
      </c>
      <c r="W470" t="s">
        <v>17980</v>
      </c>
      <c r="X470" t="s">
        <v>29</v>
      </c>
      <c r="Y470" t="s">
        <v>30</v>
      </c>
      <c r="Z470" t="s">
        <v>30</v>
      </c>
      <c r="AA470" t="s">
        <v>30</v>
      </c>
      <c r="AB470" t="s">
        <v>30</v>
      </c>
      <c r="AC470">
        <v>-76.134880170000002</v>
      </c>
      <c r="AD470">
        <v>6.3142877200000003</v>
      </c>
      <c r="AE470" t="s">
        <v>86</v>
      </c>
      <c r="AF470" t="s">
        <v>136</v>
      </c>
      <c r="AG470" t="s">
        <v>102</v>
      </c>
      <c r="AH470">
        <f>IFERROR(
    VLOOKUP(FENIX_ANS_TABLA[[#This Row],[ESTADO]],
        {"VENCIDO",1;"ALERTA_0 Días",2;"ALERTA",3;"A TIEMPO",4;"SIN FECHA",5},
    2,FALSE),
0)</f>
        <v>4</v>
      </c>
    </row>
    <row r="471" spans="1:34" x14ac:dyDescent="0.25">
      <c r="A471">
        <v>23659091</v>
      </c>
      <c r="B471" s="23" t="str">
        <f>IFERROR(VLOOKUP(FENIX_ANS_TABLA[[#This Row],[PEDIDO]],RESPONSABLE!A:B,2,0),"Pendiente por asignar responsable")</f>
        <v>Pendiente por asignar responsable</v>
      </c>
      <c r="C471" t="s">
        <v>23</v>
      </c>
      <c r="D471" t="s">
        <v>24</v>
      </c>
      <c r="E471" t="s">
        <v>33</v>
      </c>
      <c r="F471" s="21">
        <v>46064.329143518517</v>
      </c>
      <c r="G471" t="s">
        <v>12024</v>
      </c>
      <c r="H471">
        <v>1036599644</v>
      </c>
      <c r="I471" t="s">
        <v>12025</v>
      </c>
      <c r="J471" s="23" t="s">
        <v>31</v>
      </c>
      <c r="K471" s="23" t="s">
        <v>12026</v>
      </c>
      <c r="L471" t="s">
        <v>12027</v>
      </c>
      <c r="M471" t="s">
        <v>25</v>
      </c>
      <c r="N471" t="s">
        <v>12028</v>
      </c>
      <c r="O471" t="s">
        <v>26</v>
      </c>
      <c r="P471" t="s">
        <v>34</v>
      </c>
      <c r="Q471" t="s">
        <v>35</v>
      </c>
      <c r="R471" t="s">
        <v>253</v>
      </c>
      <c r="S471" t="s">
        <v>260</v>
      </c>
      <c r="T471">
        <v>5</v>
      </c>
      <c r="U471" t="s">
        <v>12029</v>
      </c>
      <c r="V471" t="s">
        <v>17981</v>
      </c>
      <c r="W471" t="s">
        <v>17982</v>
      </c>
      <c r="X471" t="s">
        <v>29</v>
      </c>
      <c r="Y471" t="s">
        <v>12030</v>
      </c>
      <c r="Z471" t="s">
        <v>94</v>
      </c>
      <c r="AA471" t="s">
        <v>96</v>
      </c>
      <c r="AB471" t="s">
        <v>12031</v>
      </c>
      <c r="AC471">
        <v>-75.617664309999995</v>
      </c>
      <c r="AD471">
        <v>6.2723196100000003</v>
      </c>
      <c r="AE471" t="s">
        <v>86</v>
      </c>
      <c r="AF471" t="s">
        <v>105</v>
      </c>
      <c r="AG471" t="s">
        <v>102</v>
      </c>
      <c r="AH471">
        <f>IFERROR(
    VLOOKUP(FENIX_ANS_TABLA[[#This Row],[ESTADO]],
        {"VENCIDO",1;"ALERTA_0 Días",2;"ALERTA",3;"A TIEMPO",4;"SIN FECHA",5},
    2,FALSE),
0)</f>
        <v>4</v>
      </c>
    </row>
    <row r="472" spans="1:34" x14ac:dyDescent="0.25">
      <c r="A472">
        <v>23659098</v>
      </c>
      <c r="B472" s="23" t="str">
        <f>IFERROR(VLOOKUP(FENIX_ANS_TABLA[[#This Row],[PEDIDO]],RESPONSABLE!A:B,2,0),"Pendiente por asignar responsable")</f>
        <v>Pendiente por asignar responsable</v>
      </c>
      <c r="C472" t="s">
        <v>58</v>
      </c>
      <c r="D472" t="s">
        <v>24</v>
      </c>
      <c r="E472" t="s">
        <v>59</v>
      </c>
      <c r="F472" s="21">
        <v>46064.330983796302</v>
      </c>
      <c r="G472" t="s">
        <v>387</v>
      </c>
      <c r="H472">
        <v>15442205</v>
      </c>
      <c r="I472" t="s">
        <v>388</v>
      </c>
      <c r="J472" s="23" t="s">
        <v>31</v>
      </c>
      <c r="K472" s="23" t="s">
        <v>389</v>
      </c>
      <c r="L472" t="s">
        <v>390</v>
      </c>
      <c r="M472" t="s">
        <v>167</v>
      </c>
      <c r="N472" t="s">
        <v>391</v>
      </c>
      <c r="O472" t="s">
        <v>168</v>
      </c>
      <c r="P472" t="s">
        <v>60</v>
      </c>
      <c r="Q472" t="s">
        <v>184</v>
      </c>
      <c r="R472" t="s">
        <v>252</v>
      </c>
      <c r="S472" t="s">
        <v>260</v>
      </c>
      <c r="T472">
        <v>14</v>
      </c>
      <c r="U472" t="s">
        <v>392</v>
      </c>
      <c r="V472" t="s">
        <v>17983</v>
      </c>
      <c r="W472" t="s">
        <v>41</v>
      </c>
      <c r="X472" t="s">
        <v>41</v>
      </c>
      <c r="Y472" t="s">
        <v>30</v>
      </c>
      <c r="Z472" t="s">
        <v>30</v>
      </c>
      <c r="AA472" t="s">
        <v>30</v>
      </c>
      <c r="AB472" t="s">
        <v>30</v>
      </c>
      <c r="AC472">
        <v>-75.357738810000001</v>
      </c>
      <c r="AD472">
        <v>6.2071933399999999</v>
      </c>
      <c r="AE472" t="s">
        <v>86</v>
      </c>
      <c r="AF472" t="s">
        <v>159</v>
      </c>
      <c r="AG472" t="s">
        <v>102</v>
      </c>
      <c r="AH472">
        <f>IFERROR(
    VLOOKUP(FENIX_ANS_TABLA[[#This Row],[ESTADO]],
        {"VENCIDO",1;"ALERTA_0 Días",2;"ALERTA",3;"A TIEMPO",4;"SIN FECHA",5},
    2,FALSE),
0)</f>
        <v>1</v>
      </c>
    </row>
    <row r="473" spans="1:34" x14ac:dyDescent="0.25">
      <c r="A473">
        <v>23659111</v>
      </c>
      <c r="B473" s="23" t="str">
        <f>IFERROR(VLOOKUP(FENIX_ANS_TABLA[[#This Row],[PEDIDO]],RESPONSABLE!A:B,2,0),"Pendiente por asignar responsable")</f>
        <v>Pendiente por asignar responsable</v>
      </c>
      <c r="C473" t="s">
        <v>23</v>
      </c>
      <c r="D473" t="s">
        <v>24</v>
      </c>
      <c r="E473" t="s">
        <v>23</v>
      </c>
      <c r="F473" s="21">
        <v>46064.343206018522</v>
      </c>
      <c r="G473" t="s">
        <v>15637</v>
      </c>
      <c r="H473">
        <v>15383936</v>
      </c>
      <c r="I473" t="s">
        <v>15638</v>
      </c>
      <c r="J473" s="23" t="s">
        <v>31</v>
      </c>
      <c r="K473" s="23" t="s">
        <v>415</v>
      </c>
      <c r="L473" t="s">
        <v>15639</v>
      </c>
      <c r="M473" t="s">
        <v>180</v>
      </c>
      <c r="N473" t="s">
        <v>15640</v>
      </c>
      <c r="O473" t="s">
        <v>181</v>
      </c>
      <c r="P473" t="s">
        <v>27</v>
      </c>
      <c r="Q473" t="s">
        <v>158</v>
      </c>
      <c r="R473" t="s">
        <v>252</v>
      </c>
      <c r="S473" t="s">
        <v>260</v>
      </c>
      <c r="T473">
        <v>10</v>
      </c>
      <c r="U473" t="s">
        <v>15641</v>
      </c>
      <c r="V473" t="s">
        <v>17984</v>
      </c>
      <c r="W473" t="s">
        <v>17985</v>
      </c>
      <c r="X473" t="s">
        <v>29</v>
      </c>
      <c r="Y473" t="s">
        <v>30</v>
      </c>
      <c r="Z473" t="s">
        <v>30</v>
      </c>
      <c r="AA473" t="s">
        <v>30</v>
      </c>
      <c r="AB473" t="s">
        <v>30</v>
      </c>
      <c r="AC473">
        <v>-75.480611289999999</v>
      </c>
      <c r="AD473">
        <v>5.9488966100000003</v>
      </c>
      <c r="AE473" t="s">
        <v>86</v>
      </c>
      <c r="AF473" t="s">
        <v>159</v>
      </c>
      <c r="AG473" t="s">
        <v>102</v>
      </c>
      <c r="AH473">
        <f>IFERROR(
    VLOOKUP(FENIX_ANS_TABLA[[#This Row],[ESTADO]],
        {"VENCIDO",1;"ALERTA_0 Días",2;"ALERTA",3;"A TIEMPO",4;"SIN FECHA",5},
    2,FALSE),
0)</f>
        <v>4</v>
      </c>
    </row>
    <row r="474" spans="1:34" x14ac:dyDescent="0.25">
      <c r="A474">
        <v>23659191</v>
      </c>
      <c r="B474" s="23" t="str">
        <f>IFERROR(VLOOKUP(FENIX_ANS_TABLA[[#This Row],[PEDIDO]],RESPONSABLE!A:B,2,0),"Pendiente por asignar responsable")</f>
        <v>Pendiente por asignar responsable</v>
      </c>
      <c r="C474" t="s">
        <v>23</v>
      </c>
      <c r="D474" t="s">
        <v>24</v>
      </c>
      <c r="E474" t="s">
        <v>33</v>
      </c>
      <c r="F474" s="21">
        <v>46084.427060185182</v>
      </c>
      <c r="G474" t="s">
        <v>15642</v>
      </c>
      <c r="H474">
        <v>43162911</v>
      </c>
      <c r="I474" t="s">
        <v>7006</v>
      </c>
      <c r="J474" s="23" t="s">
        <v>7007</v>
      </c>
      <c r="K474" s="23" t="s">
        <v>7008</v>
      </c>
      <c r="L474" t="s">
        <v>7009</v>
      </c>
      <c r="M474" t="s">
        <v>38</v>
      </c>
      <c r="N474" t="s">
        <v>7010</v>
      </c>
      <c r="O474" t="s">
        <v>39</v>
      </c>
      <c r="P474" t="s">
        <v>40</v>
      </c>
      <c r="Q474" t="s">
        <v>35</v>
      </c>
      <c r="R474" t="s">
        <v>253</v>
      </c>
      <c r="S474" t="s">
        <v>260</v>
      </c>
      <c r="T474">
        <v>7</v>
      </c>
      <c r="U474" t="s">
        <v>15643</v>
      </c>
      <c r="V474" t="s">
        <v>17938</v>
      </c>
      <c r="W474" t="s">
        <v>14220</v>
      </c>
      <c r="X474" t="s">
        <v>29</v>
      </c>
      <c r="Y474" t="s">
        <v>12032</v>
      </c>
      <c r="Z474" t="s">
        <v>98</v>
      </c>
      <c r="AA474" t="s">
        <v>95</v>
      </c>
      <c r="AB474" t="s">
        <v>12033</v>
      </c>
      <c r="AC474">
        <v>-75.601089630000004</v>
      </c>
      <c r="AD474">
        <v>6.1847784399999997</v>
      </c>
      <c r="AE474" t="s">
        <v>86</v>
      </c>
      <c r="AF474" t="s">
        <v>105</v>
      </c>
      <c r="AG474" t="s">
        <v>102</v>
      </c>
      <c r="AH474">
        <f>IFERROR(
    VLOOKUP(FENIX_ANS_TABLA[[#This Row],[ESTADO]],
        {"VENCIDO",1;"ALERTA_0 Días",2;"ALERTA",3;"A TIEMPO",4;"SIN FECHA",5},
    2,FALSE),
0)</f>
        <v>4</v>
      </c>
    </row>
    <row r="475" spans="1:34" x14ac:dyDescent="0.25">
      <c r="A475">
        <v>23659224</v>
      </c>
      <c r="B475" s="23" t="str">
        <f>IFERROR(VLOOKUP(FENIX_ANS_TABLA[[#This Row],[PEDIDO]],RESPONSABLE!A:B,2,0),"Pendiente por asignar responsable")</f>
        <v>Pendiente por asignar responsable</v>
      </c>
      <c r="C475" t="s">
        <v>36</v>
      </c>
      <c r="D475" t="s">
        <v>24</v>
      </c>
      <c r="E475" t="s">
        <v>36</v>
      </c>
      <c r="F475" s="21">
        <v>46064.394745370373</v>
      </c>
      <c r="G475" t="s">
        <v>15645</v>
      </c>
      <c r="H475">
        <v>70904360</v>
      </c>
      <c r="I475" t="s">
        <v>446</v>
      </c>
      <c r="J475" s="23" t="s">
        <v>447</v>
      </c>
      <c r="K475" s="23" t="s">
        <v>356</v>
      </c>
      <c r="L475" t="s">
        <v>15646</v>
      </c>
      <c r="M475" t="s">
        <v>200</v>
      </c>
      <c r="N475" t="s">
        <v>15647</v>
      </c>
      <c r="O475" t="s">
        <v>201</v>
      </c>
      <c r="P475" t="s">
        <v>37</v>
      </c>
      <c r="Q475" t="s">
        <v>158</v>
      </c>
      <c r="R475" t="s">
        <v>252</v>
      </c>
      <c r="S475" t="s">
        <v>260</v>
      </c>
      <c r="T475">
        <v>10</v>
      </c>
      <c r="U475" t="s">
        <v>15648</v>
      </c>
      <c r="V475" t="s">
        <v>17986</v>
      </c>
      <c r="W475" t="s">
        <v>17987</v>
      </c>
      <c r="X475" t="s">
        <v>29</v>
      </c>
      <c r="Y475" t="s">
        <v>30</v>
      </c>
      <c r="Z475" t="s">
        <v>30</v>
      </c>
      <c r="AA475" t="s">
        <v>30</v>
      </c>
      <c r="AB475" t="s">
        <v>30</v>
      </c>
      <c r="AC475">
        <v>-75.515626435999906</v>
      </c>
      <c r="AD475">
        <v>6.0536029900000603</v>
      </c>
      <c r="AE475" t="s">
        <v>86</v>
      </c>
      <c r="AF475" t="s">
        <v>159</v>
      </c>
      <c r="AG475" t="s">
        <v>102</v>
      </c>
      <c r="AH475">
        <f>IFERROR(
    VLOOKUP(FENIX_ANS_TABLA[[#This Row],[ESTADO]],
        {"VENCIDO",1;"ALERTA_0 Días",2;"ALERTA",3;"A TIEMPO",4;"SIN FECHA",5},
    2,FALSE),
0)</f>
        <v>4</v>
      </c>
    </row>
    <row r="476" spans="1:34" x14ac:dyDescent="0.25">
      <c r="A476">
        <v>23659238</v>
      </c>
      <c r="B476" s="23" t="str">
        <f>IFERROR(VLOOKUP(FENIX_ANS_TABLA[[#This Row],[PEDIDO]],RESPONSABLE!A:B,2,0),"Pendiente por asignar responsable")</f>
        <v>Pendiente por asignar responsable</v>
      </c>
      <c r="C476" t="s">
        <v>36</v>
      </c>
      <c r="D476" t="s">
        <v>24</v>
      </c>
      <c r="E476" t="s">
        <v>36</v>
      </c>
      <c r="F476" s="21">
        <v>46064.397777777784</v>
      </c>
      <c r="G476" t="s">
        <v>3127</v>
      </c>
      <c r="H476">
        <v>43343279</v>
      </c>
      <c r="I476" t="s">
        <v>3128</v>
      </c>
      <c r="J476" s="23" t="s">
        <v>31</v>
      </c>
      <c r="K476" s="23" t="s">
        <v>284</v>
      </c>
      <c r="L476" t="s">
        <v>3129</v>
      </c>
      <c r="M476" t="s">
        <v>145</v>
      </c>
      <c r="N476" t="s">
        <v>3130</v>
      </c>
      <c r="O476" t="s">
        <v>146</v>
      </c>
      <c r="P476" t="s">
        <v>37</v>
      </c>
      <c r="Q476" t="s">
        <v>135</v>
      </c>
      <c r="R476" t="s">
        <v>253</v>
      </c>
      <c r="S476" t="s">
        <v>260</v>
      </c>
      <c r="T476">
        <v>7</v>
      </c>
      <c r="U476" t="s">
        <v>3131</v>
      </c>
      <c r="V476" t="s">
        <v>17988</v>
      </c>
      <c r="W476" t="s">
        <v>17989</v>
      </c>
      <c r="X476" t="s">
        <v>29</v>
      </c>
      <c r="Y476" t="s">
        <v>30</v>
      </c>
      <c r="Z476" t="s">
        <v>30</v>
      </c>
      <c r="AA476" t="s">
        <v>30</v>
      </c>
      <c r="AB476" t="s">
        <v>30</v>
      </c>
      <c r="AC476">
        <v>-76.135536000000002</v>
      </c>
      <c r="AD476">
        <v>6.3128609999999998</v>
      </c>
      <c r="AE476" t="s">
        <v>86</v>
      </c>
      <c r="AF476" t="s">
        <v>136</v>
      </c>
      <c r="AG476" t="s">
        <v>102</v>
      </c>
      <c r="AH476">
        <f>IFERROR(
    VLOOKUP(FENIX_ANS_TABLA[[#This Row],[ESTADO]],
        {"VENCIDO",1;"ALERTA_0 Días",2;"ALERTA",3;"A TIEMPO",4;"SIN FECHA",5},
    2,FALSE),
0)</f>
        <v>4</v>
      </c>
    </row>
    <row r="477" spans="1:34" x14ac:dyDescent="0.25">
      <c r="A477">
        <v>23659239</v>
      </c>
      <c r="B477" s="23" t="str">
        <f>IFERROR(VLOOKUP(FENIX_ANS_TABLA[[#This Row],[PEDIDO]],RESPONSABLE!A:B,2,0),"Pendiente por asignar responsable")</f>
        <v>Pendiente por asignar responsable</v>
      </c>
      <c r="C477" t="s">
        <v>23</v>
      </c>
      <c r="D477" t="s">
        <v>24</v>
      </c>
      <c r="E477" t="s">
        <v>23</v>
      </c>
      <c r="F477" s="21">
        <v>46064.397777777784</v>
      </c>
      <c r="G477" t="s">
        <v>3133</v>
      </c>
      <c r="H477">
        <v>43343279</v>
      </c>
      <c r="I477" t="s">
        <v>3128</v>
      </c>
      <c r="J477" s="23" t="s">
        <v>31</v>
      </c>
      <c r="K477" s="23" t="s">
        <v>284</v>
      </c>
      <c r="L477" t="s">
        <v>3134</v>
      </c>
      <c r="M477" t="s">
        <v>145</v>
      </c>
      <c r="N477" t="s">
        <v>3135</v>
      </c>
      <c r="O477" t="s">
        <v>146</v>
      </c>
      <c r="P477" t="s">
        <v>27</v>
      </c>
      <c r="Q477" t="s">
        <v>135</v>
      </c>
      <c r="R477" t="s">
        <v>253</v>
      </c>
      <c r="S477" t="s">
        <v>260</v>
      </c>
      <c r="T477">
        <v>7</v>
      </c>
      <c r="U477" t="s">
        <v>3136</v>
      </c>
      <c r="V477" t="s">
        <v>14606</v>
      </c>
      <c r="W477" t="s">
        <v>14605</v>
      </c>
      <c r="X477" t="s">
        <v>29</v>
      </c>
      <c r="Y477" t="s">
        <v>30</v>
      </c>
      <c r="Z477" t="s">
        <v>30</v>
      </c>
      <c r="AA477" t="s">
        <v>30</v>
      </c>
      <c r="AB477" t="s">
        <v>30</v>
      </c>
      <c r="AC477">
        <v>-76.135644999999997</v>
      </c>
      <c r="AD477">
        <v>6.3127933299999999</v>
      </c>
      <c r="AE477" t="s">
        <v>86</v>
      </c>
      <c r="AF477" t="s">
        <v>136</v>
      </c>
      <c r="AG477" t="s">
        <v>102</v>
      </c>
      <c r="AH477">
        <f>IFERROR(
    VLOOKUP(FENIX_ANS_TABLA[[#This Row],[ESTADO]],
        {"VENCIDO",1;"ALERTA_0 Días",2;"ALERTA",3;"A TIEMPO",4;"SIN FECHA",5},
    2,FALSE),
0)</f>
        <v>4</v>
      </c>
    </row>
    <row r="478" spans="1:34" x14ac:dyDescent="0.25">
      <c r="A478">
        <v>23659243</v>
      </c>
      <c r="B478" s="23" t="str">
        <f>IFERROR(VLOOKUP(FENIX_ANS_TABLA[[#This Row],[PEDIDO]],RESPONSABLE!A:B,2,0),"Pendiente por asignar responsable")</f>
        <v>Pendiente por asignar responsable</v>
      </c>
      <c r="C478" t="s">
        <v>23</v>
      </c>
      <c r="D478" t="s">
        <v>24</v>
      </c>
      <c r="E478" t="s">
        <v>23</v>
      </c>
      <c r="F478" s="21">
        <v>46064.397824074083</v>
      </c>
      <c r="G478" t="s">
        <v>3138</v>
      </c>
      <c r="H478">
        <v>43343279</v>
      </c>
      <c r="I478" t="s">
        <v>3128</v>
      </c>
      <c r="J478" s="23" t="s">
        <v>31</v>
      </c>
      <c r="K478" s="23" t="s">
        <v>284</v>
      </c>
      <c r="L478" t="s">
        <v>3139</v>
      </c>
      <c r="M478" t="s">
        <v>145</v>
      </c>
      <c r="N478" t="s">
        <v>3140</v>
      </c>
      <c r="O478" t="s">
        <v>146</v>
      </c>
      <c r="P478" t="s">
        <v>27</v>
      </c>
      <c r="Q478" t="s">
        <v>135</v>
      </c>
      <c r="R478" t="s">
        <v>253</v>
      </c>
      <c r="S478" t="s">
        <v>260</v>
      </c>
      <c r="T478">
        <v>7</v>
      </c>
      <c r="U478" t="s">
        <v>3141</v>
      </c>
      <c r="V478" t="s">
        <v>17988</v>
      </c>
      <c r="W478" t="s">
        <v>17989</v>
      </c>
      <c r="X478" t="s">
        <v>29</v>
      </c>
      <c r="Y478" t="s">
        <v>30</v>
      </c>
      <c r="Z478" t="s">
        <v>30</v>
      </c>
      <c r="AA478" t="s">
        <v>30</v>
      </c>
      <c r="AB478" t="s">
        <v>30</v>
      </c>
      <c r="AC478">
        <v>-76.135644999999997</v>
      </c>
      <c r="AD478">
        <v>6.3127933299999999</v>
      </c>
      <c r="AE478" t="s">
        <v>86</v>
      </c>
      <c r="AF478" t="s">
        <v>136</v>
      </c>
      <c r="AG478" t="s">
        <v>102</v>
      </c>
      <c r="AH478">
        <f>IFERROR(
    VLOOKUP(FENIX_ANS_TABLA[[#This Row],[ESTADO]],
        {"VENCIDO",1;"ALERTA_0 Días",2;"ALERTA",3;"A TIEMPO",4;"SIN FECHA",5},
    2,FALSE),
0)</f>
        <v>4</v>
      </c>
    </row>
    <row r="479" spans="1:34" x14ac:dyDescent="0.25">
      <c r="A479">
        <v>23659290</v>
      </c>
      <c r="B479" s="23" t="str">
        <f>IFERROR(VLOOKUP(FENIX_ANS_TABLA[[#This Row],[PEDIDO]],RESPONSABLE!A:B,2,0),"Pendiente por asignar responsable")</f>
        <v>Pendiente por asignar responsable</v>
      </c>
      <c r="C479" t="s">
        <v>23</v>
      </c>
      <c r="D479" t="s">
        <v>24</v>
      </c>
      <c r="E479" t="s">
        <v>33</v>
      </c>
      <c r="F479" s="21">
        <v>46077.27447916667</v>
      </c>
      <c r="G479" t="s">
        <v>3847</v>
      </c>
      <c r="H479">
        <v>15340155</v>
      </c>
      <c r="I479" t="s">
        <v>547</v>
      </c>
      <c r="J479" s="23" t="s">
        <v>31</v>
      </c>
      <c r="K479" s="23" t="s">
        <v>548</v>
      </c>
      <c r="L479" t="s">
        <v>3848</v>
      </c>
      <c r="M479" t="s">
        <v>269</v>
      </c>
      <c r="N479" t="s">
        <v>3849</v>
      </c>
      <c r="O479" t="s">
        <v>270</v>
      </c>
      <c r="P479" t="s">
        <v>40</v>
      </c>
      <c r="Q479" t="s">
        <v>112</v>
      </c>
      <c r="R479" t="s">
        <v>252</v>
      </c>
      <c r="S479" t="s">
        <v>260</v>
      </c>
      <c r="T479">
        <v>12</v>
      </c>
      <c r="U479" t="s">
        <v>3850</v>
      </c>
      <c r="V479" t="s">
        <v>17990</v>
      </c>
      <c r="W479" t="s">
        <v>17990</v>
      </c>
      <c r="X479" t="s">
        <v>29</v>
      </c>
      <c r="Y479" t="s">
        <v>30</v>
      </c>
      <c r="Z479" t="s">
        <v>30</v>
      </c>
      <c r="AA479" t="s">
        <v>30</v>
      </c>
      <c r="AB479" t="s">
        <v>30</v>
      </c>
      <c r="AC479">
        <v>-75.859718000000001</v>
      </c>
      <c r="AD479">
        <v>5.9354060000000004</v>
      </c>
      <c r="AE479" t="s">
        <v>86</v>
      </c>
      <c r="AF479" t="s">
        <v>109</v>
      </c>
      <c r="AG479" t="s">
        <v>102</v>
      </c>
      <c r="AH479">
        <f>IFERROR(
    VLOOKUP(FENIX_ANS_TABLA[[#This Row],[ESTADO]],
        {"VENCIDO",1;"ALERTA_0 Días",2;"ALERTA",3;"A TIEMPO",4;"SIN FECHA",5},
    2,FALSE),
0)</f>
        <v>4</v>
      </c>
    </row>
    <row r="480" spans="1:34" x14ac:dyDescent="0.25">
      <c r="A480">
        <v>23659293</v>
      </c>
      <c r="B480" s="23" t="str">
        <f>IFERROR(VLOOKUP(FENIX_ANS_TABLA[[#This Row],[PEDIDO]],RESPONSABLE!A:B,2,0),"Pendiente por asignar responsable")</f>
        <v>Pendiente por asignar responsable</v>
      </c>
      <c r="C480" t="s">
        <v>58</v>
      </c>
      <c r="D480" t="s">
        <v>24</v>
      </c>
      <c r="E480" t="s">
        <v>59</v>
      </c>
      <c r="F480" s="21">
        <v>46064.417997685188</v>
      </c>
      <c r="G480" t="s">
        <v>394</v>
      </c>
      <c r="H480">
        <v>42891127</v>
      </c>
      <c r="I480" t="s">
        <v>395</v>
      </c>
      <c r="J480" s="23" t="s">
        <v>31</v>
      </c>
      <c r="K480" s="23" t="s">
        <v>396</v>
      </c>
      <c r="L480" t="s">
        <v>397</v>
      </c>
      <c r="M480" t="s">
        <v>200</v>
      </c>
      <c r="N480" t="s">
        <v>398</v>
      </c>
      <c r="O480" t="s">
        <v>201</v>
      </c>
      <c r="P480" t="s">
        <v>60</v>
      </c>
      <c r="Q480" t="s">
        <v>184</v>
      </c>
      <c r="R480" t="s">
        <v>252</v>
      </c>
      <c r="S480" t="s">
        <v>260</v>
      </c>
      <c r="T480">
        <v>14</v>
      </c>
      <c r="U480" t="s">
        <v>399</v>
      </c>
      <c r="V480" t="s">
        <v>17991</v>
      </c>
      <c r="W480" t="s">
        <v>41</v>
      </c>
      <c r="X480" t="s">
        <v>41</v>
      </c>
      <c r="Y480" t="s">
        <v>30</v>
      </c>
      <c r="Z480" t="s">
        <v>30</v>
      </c>
      <c r="AA480" t="s">
        <v>30</v>
      </c>
      <c r="AB480" t="s">
        <v>30</v>
      </c>
      <c r="AC480">
        <v>-75.477516170000001</v>
      </c>
      <c r="AD480">
        <v>6.0890771700000004</v>
      </c>
      <c r="AE480" t="s">
        <v>86</v>
      </c>
      <c r="AF480" t="s">
        <v>159</v>
      </c>
      <c r="AG480" t="s">
        <v>102</v>
      </c>
      <c r="AH480">
        <f>IFERROR(
    VLOOKUP(FENIX_ANS_TABLA[[#This Row],[ESTADO]],
        {"VENCIDO",1;"ALERTA_0 Días",2;"ALERTA",3;"A TIEMPO",4;"SIN FECHA",5},
    2,FALSE),
0)</f>
        <v>1</v>
      </c>
    </row>
    <row r="481" spans="1:34" x14ac:dyDescent="0.25">
      <c r="A481">
        <v>23659329</v>
      </c>
      <c r="B481" s="23" t="str">
        <f>IFERROR(VLOOKUP(FENIX_ANS_TABLA[[#This Row],[PEDIDO]],RESPONSABLE!A:B,2,0),"Pendiente por asignar responsable")</f>
        <v>Pendiente por asignar responsable</v>
      </c>
      <c r="C481" t="s">
        <v>58</v>
      </c>
      <c r="D481" t="s">
        <v>24</v>
      </c>
      <c r="E481" t="s">
        <v>59</v>
      </c>
      <c r="F481" s="21">
        <v>46064.435567129629</v>
      </c>
      <c r="G481" t="s">
        <v>401</v>
      </c>
      <c r="H481">
        <v>42495767</v>
      </c>
      <c r="I481" t="s">
        <v>402</v>
      </c>
      <c r="J481" s="23" t="s">
        <v>31</v>
      </c>
      <c r="K481" s="23" t="s">
        <v>403</v>
      </c>
      <c r="L481" t="s">
        <v>404</v>
      </c>
      <c r="M481" t="s">
        <v>220</v>
      </c>
      <c r="N481" t="s">
        <v>405</v>
      </c>
      <c r="O481" t="s">
        <v>221</v>
      </c>
      <c r="P481" t="s">
        <v>60</v>
      </c>
      <c r="Q481" t="s">
        <v>236</v>
      </c>
      <c r="R481" t="s">
        <v>252</v>
      </c>
      <c r="S481" t="s">
        <v>260</v>
      </c>
      <c r="T481">
        <v>14</v>
      </c>
      <c r="U481" t="s">
        <v>406</v>
      </c>
      <c r="V481" t="s">
        <v>17992</v>
      </c>
      <c r="W481" t="s">
        <v>41</v>
      </c>
      <c r="X481" t="s">
        <v>41</v>
      </c>
      <c r="Y481" t="s">
        <v>30</v>
      </c>
      <c r="Z481" t="s">
        <v>30</v>
      </c>
      <c r="AA481" t="s">
        <v>30</v>
      </c>
      <c r="AB481" t="s">
        <v>30</v>
      </c>
      <c r="AC481">
        <v>-75.075528869999999</v>
      </c>
      <c r="AD481">
        <v>6.5833989800000001</v>
      </c>
      <c r="AE481" t="s">
        <v>86</v>
      </c>
      <c r="AF481" t="s">
        <v>215</v>
      </c>
      <c r="AG481" t="s">
        <v>102</v>
      </c>
      <c r="AH481">
        <f>IFERROR(
    VLOOKUP(FENIX_ANS_TABLA[[#This Row],[ESTADO]],
        {"VENCIDO",1;"ALERTA_0 Días",2;"ALERTA",3;"A TIEMPO",4;"SIN FECHA",5},
    2,FALSE),
0)</f>
        <v>1</v>
      </c>
    </row>
    <row r="482" spans="1:34" x14ac:dyDescent="0.25">
      <c r="A482">
        <v>23659347</v>
      </c>
      <c r="B482" s="23" t="str">
        <f>IFERROR(VLOOKUP(FENIX_ANS_TABLA[[#This Row],[PEDIDO]],RESPONSABLE!A:B,2,0),"Pendiente por asignar responsable")</f>
        <v>Pendiente por asignar responsable</v>
      </c>
      <c r="C482" t="s">
        <v>23</v>
      </c>
      <c r="D482" t="s">
        <v>24</v>
      </c>
      <c r="E482" t="s">
        <v>33</v>
      </c>
      <c r="F482" s="21">
        <v>46072.324548611112</v>
      </c>
      <c r="G482" t="s">
        <v>1628</v>
      </c>
      <c r="H482">
        <v>1037370134</v>
      </c>
      <c r="I482" t="s">
        <v>408</v>
      </c>
      <c r="J482" s="23" t="s">
        <v>31</v>
      </c>
      <c r="K482" s="23" t="s">
        <v>409</v>
      </c>
      <c r="L482" t="s">
        <v>1629</v>
      </c>
      <c r="M482" t="s">
        <v>216</v>
      </c>
      <c r="N482" t="s">
        <v>1630</v>
      </c>
      <c r="O482" t="s">
        <v>217</v>
      </c>
      <c r="P482" t="s">
        <v>40</v>
      </c>
      <c r="Q482" t="s">
        <v>214</v>
      </c>
      <c r="R482" t="s">
        <v>253</v>
      </c>
      <c r="S482" t="s">
        <v>260</v>
      </c>
      <c r="T482">
        <v>7</v>
      </c>
      <c r="U482" t="s">
        <v>1631</v>
      </c>
      <c r="V482" t="s">
        <v>17993</v>
      </c>
      <c r="W482" t="s">
        <v>14604</v>
      </c>
      <c r="X482" t="s">
        <v>29</v>
      </c>
      <c r="Y482" t="s">
        <v>30</v>
      </c>
      <c r="Z482" t="s">
        <v>30</v>
      </c>
      <c r="AA482" t="s">
        <v>30</v>
      </c>
      <c r="AB482" t="s">
        <v>30</v>
      </c>
      <c r="AC482">
        <v>-74.82553437</v>
      </c>
      <c r="AD482">
        <v>6.4905622899999997</v>
      </c>
      <c r="AE482" t="s">
        <v>86</v>
      </c>
      <c r="AF482" t="s">
        <v>215</v>
      </c>
      <c r="AG482" t="s">
        <v>102</v>
      </c>
      <c r="AH482">
        <f>IFERROR(
    VLOOKUP(FENIX_ANS_TABLA[[#This Row],[ESTADO]],
        {"VENCIDO",1;"ALERTA_0 Días",2;"ALERTA",3;"A TIEMPO",4;"SIN FECHA",5},
    2,FALSE),
0)</f>
        <v>4</v>
      </c>
    </row>
    <row r="483" spans="1:34" x14ac:dyDescent="0.25">
      <c r="A483">
        <v>23659353</v>
      </c>
      <c r="B483" s="23" t="str">
        <f>IFERROR(VLOOKUP(FENIX_ANS_TABLA[[#This Row],[PEDIDO]],RESPONSABLE!A:B,2,0),"Pendiente por asignar responsable")</f>
        <v>Pendiente por asignar responsable</v>
      </c>
      <c r="C483" t="s">
        <v>23</v>
      </c>
      <c r="D483" t="s">
        <v>24</v>
      </c>
      <c r="E483" t="s">
        <v>23</v>
      </c>
      <c r="F483" s="21">
        <v>46064.445486111108</v>
      </c>
      <c r="G483" t="s">
        <v>3560</v>
      </c>
      <c r="H483">
        <v>71083019</v>
      </c>
      <c r="I483" t="s">
        <v>3535</v>
      </c>
      <c r="J483" s="23" t="s">
        <v>31</v>
      </c>
      <c r="K483" s="23" t="s">
        <v>3561</v>
      </c>
      <c r="L483" t="s">
        <v>3562</v>
      </c>
      <c r="M483" t="s">
        <v>226</v>
      </c>
      <c r="N483" t="s">
        <v>3563</v>
      </c>
      <c r="O483" t="s">
        <v>227</v>
      </c>
      <c r="P483" t="s">
        <v>27</v>
      </c>
      <c r="Q483" t="s">
        <v>214</v>
      </c>
      <c r="R483" t="s">
        <v>253</v>
      </c>
      <c r="S483" t="s">
        <v>260</v>
      </c>
      <c r="T483">
        <v>7</v>
      </c>
      <c r="U483" t="s">
        <v>3564</v>
      </c>
      <c r="V483" t="s">
        <v>17994</v>
      </c>
      <c r="W483" t="s">
        <v>41</v>
      </c>
      <c r="X483" t="s">
        <v>41</v>
      </c>
      <c r="Y483" t="s">
        <v>30</v>
      </c>
      <c r="Z483" t="s">
        <v>30</v>
      </c>
      <c r="AA483" t="s">
        <v>30</v>
      </c>
      <c r="AB483" t="s">
        <v>30</v>
      </c>
      <c r="AC483">
        <v>-74.641613749000001</v>
      </c>
      <c r="AD483">
        <v>7.2680489580000698</v>
      </c>
      <c r="AE483" t="s">
        <v>86</v>
      </c>
      <c r="AF483" t="s">
        <v>215</v>
      </c>
      <c r="AG483" t="s">
        <v>102</v>
      </c>
      <c r="AH483">
        <f>IFERROR(
    VLOOKUP(FENIX_ANS_TABLA[[#This Row],[ESTADO]],
        {"VENCIDO",1;"ALERTA_0 Días",2;"ALERTA",3;"A TIEMPO",4;"SIN FECHA",5},
    2,FALSE),
0)</f>
        <v>1</v>
      </c>
    </row>
    <row r="484" spans="1:34" x14ac:dyDescent="0.25">
      <c r="A484">
        <v>23659508</v>
      </c>
      <c r="B484" s="23" t="str">
        <f>IFERROR(VLOOKUP(FENIX_ANS_TABLA[[#This Row],[PEDIDO]],RESPONSABLE!A:B,2,0),"Pendiente por asignar responsable")</f>
        <v>Pendiente por asignar responsable</v>
      </c>
      <c r="C484" t="s">
        <v>23</v>
      </c>
      <c r="D484" t="s">
        <v>24</v>
      </c>
      <c r="E484" t="s">
        <v>33</v>
      </c>
      <c r="F484" s="21">
        <v>46073.604803240742</v>
      </c>
      <c r="G484" t="s">
        <v>2310</v>
      </c>
      <c r="H484">
        <v>39328110</v>
      </c>
      <c r="I484" t="s">
        <v>412</v>
      </c>
      <c r="J484" s="23" t="s">
        <v>31</v>
      </c>
      <c r="K484" s="23" t="s">
        <v>413</v>
      </c>
      <c r="L484" t="s">
        <v>2311</v>
      </c>
      <c r="M484" t="s">
        <v>220</v>
      </c>
      <c r="N484" t="s">
        <v>414</v>
      </c>
      <c r="O484" t="s">
        <v>221</v>
      </c>
      <c r="P484" t="s">
        <v>40</v>
      </c>
      <c r="Q484" t="s">
        <v>214</v>
      </c>
      <c r="R484" t="s">
        <v>252</v>
      </c>
      <c r="S484" t="s">
        <v>260</v>
      </c>
      <c r="T484">
        <v>12</v>
      </c>
      <c r="U484" t="s">
        <v>2312</v>
      </c>
      <c r="V484" t="s">
        <v>17995</v>
      </c>
      <c r="W484" t="s">
        <v>1347</v>
      </c>
      <c r="X484" t="s">
        <v>29</v>
      </c>
      <c r="Y484" t="s">
        <v>30</v>
      </c>
      <c r="Z484" t="s">
        <v>30</v>
      </c>
      <c r="AA484" t="s">
        <v>30</v>
      </c>
      <c r="AB484" t="s">
        <v>30</v>
      </c>
      <c r="AC484">
        <v>-74.861640829999999</v>
      </c>
      <c r="AD484">
        <v>6.6353439999999999</v>
      </c>
      <c r="AE484" t="s">
        <v>86</v>
      </c>
      <c r="AF484" t="s">
        <v>215</v>
      </c>
      <c r="AG484" t="s">
        <v>102</v>
      </c>
      <c r="AH484">
        <f>IFERROR(
    VLOOKUP(FENIX_ANS_TABLA[[#This Row],[ESTADO]],
        {"VENCIDO",1;"ALERTA_0 Días",2;"ALERTA",3;"A TIEMPO",4;"SIN FECHA",5},
    2,FALSE),
0)</f>
        <v>4</v>
      </c>
    </row>
    <row r="485" spans="1:34" x14ac:dyDescent="0.25">
      <c r="A485">
        <v>23659535</v>
      </c>
      <c r="B485" s="23" t="str">
        <f>IFERROR(VLOOKUP(FENIX_ANS_TABLA[[#This Row],[PEDIDO]],RESPONSABLE!A:B,2,0),"Pendiente por asignar responsable")</f>
        <v>Pendiente por asignar responsable</v>
      </c>
      <c r="C485" t="s">
        <v>23</v>
      </c>
      <c r="D485" t="s">
        <v>24</v>
      </c>
      <c r="E485" t="s">
        <v>23</v>
      </c>
      <c r="F485" s="21">
        <v>46064.500590277778</v>
      </c>
      <c r="G485" t="s">
        <v>4253</v>
      </c>
      <c r="H485">
        <v>42981298</v>
      </c>
      <c r="I485" t="s">
        <v>4254</v>
      </c>
      <c r="J485" s="23" t="s">
        <v>31</v>
      </c>
      <c r="K485" s="23" t="s">
        <v>4255</v>
      </c>
      <c r="L485" t="s">
        <v>4256</v>
      </c>
      <c r="M485" t="s">
        <v>167</v>
      </c>
      <c r="N485" t="s">
        <v>4257</v>
      </c>
      <c r="O485" t="s">
        <v>168</v>
      </c>
      <c r="P485" t="s">
        <v>27</v>
      </c>
      <c r="Q485" t="s">
        <v>158</v>
      </c>
      <c r="R485" t="s">
        <v>253</v>
      </c>
      <c r="S485" t="s">
        <v>260</v>
      </c>
      <c r="T485">
        <v>7</v>
      </c>
      <c r="U485" t="s">
        <v>4258</v>
      </c>
      <c r="V485" t="s">
        <v>14446</v>
      </c>
      <c r="W485" t="s">
        <v>14447</v>
      </c>
      <c r="X485" t="s">
        <v>29</v>
      </c>
      <c r="Y485" t="s">
        <v>30</v>
      </c>
      <c r="Z485" t="s">
        <v>30</v>
      </c>
      <c r="AA485" t="s">
        <v>30</v>
      </c>
      <c r="AB485" t="s">
        <v>30</v>
      </c>
      <c r="AC485">
        <v>-75.395893000000001</v>
      </c>
      <c r="AD485">
        <v>6.1506210000000001</v>
      </c>
      <c r="AE485" t="s">
        <v>86</v>
      </c>
      <c r="AF485" t="s">
        <v>159</v>
      </c>
      <c r="AG485" t="s">
        <v>102</v>
      </c>
      <c r="AH485">
        <f>IFERROR(
    VLOOKUP(FENIX_ANS_TABLA[[#This Row],[ESTADO]],
        {"VENCIDO",1;"ALERTA_0 Días",2;"ALERTA",3;"A TIEMPO",4;"SIN FECHA",5},
    2,FALSE),
0)</f>
        <v>4</v>
      </c>
    </row>
    <row r="486" spans="1:34" x14ac:dyDescent="0.25">
      <c r="A486">
        <v>23659630</v>
      </c>
      <c r="B486" s="23" t="str">
        <f>IFERROR(VLOOKUP(FENIX_ANS_TABLA[[#This Row],[PEDIDO]],RESPONSABLE!A:B,2,0),"Pendiente por asignar responsable")</f>
        <v>Pendiente por asignar responsable</v>
      </c>
      <c r="C486" t="s">
        <v>58</v>
      </c>
      <c r="D486" t="s">
        <v>24</v>
      </c>
      <c r="E486" t="s">
        <v>59</v>
      </c>
      <c r="F486" s="21">
        <v>46064.544629629629</v>
      </c>
      <c r="G486" t="s">
        <v>428</v>
      </c>
      <c r="H486">
        <v>70548489</v>
      </c>
      <c r="I486" t="s">
        <v>429</v>
      </c>
      <c r="J486" s="23" t="s">
        <v>430</v>
      </c>
      <c r="K486" s="23" t="s">
        <v>431</v>
      </c>
      <c r="L486" t="s">
        <v>432</v>
      </c>
      <c r="M486" t="s">
        <v>220</v>
      </c>
      <c r="N486" t="s">
        <v>433</v>
      </c>
      <c r="O486" t="s">
        <v>221</v>
      </c>
      <c r="P486" t="s">
        <v>60</v>
      </c>
      <c r="Q486" t="s">
        <v>236</v>
      </c>
      <c r="R486" t="s">
        <v>252</v>
      </c>
      <c r="S486" t="s">
        <v>260</v>
      </c>
      <c r="T486">
        <v>14</v>
      </c>
      <c r="U486" t="s">
        <v>434</v>
      </c>
      <c r="V486" t="s">
        <v>17996</v>
      </c>
      <c r="W486" t="s">
        <v>41</v>
      </c>
      <c r="X486" t="s">
        <v>41</v>
      </c>
      <c r="Y486" t="s">
        <v>30</v>
      </c>
      <c r="Z486" t="s">
        <v>30</v>
      </c>
      <c r="AA486" t="s">
        <v>30</v>
      </c>
      <c r="AB486" t="s">
        <v>30</v>
      </c>
      <c r="AC486">
        <v>-75.159581669999994</v>
      </c>
      <c r="AD486">
        <v>6.5657293299999999</v>
      </c>
      <c r="AE486" t="s">
        <v>86</v>
      </c>
      <c r="AF486" t="s">
        <v>215</v>
      </c>
      <c r="AG486" t="s">
        <v>102</v>
      </c>
      <c r="AH486">
        <f>IFERROR(
    VLOOKUP(FENIX_ANS_TABLA[[#This Row],[ESTADO]],
        {"VENCIDO",1;"ALERTA_0 Días",2;"ALERTA",3;"A TIEMPO",4;"SIN FECHA",5},
    2,FALSE),
0)</f>
        <v>1</v>
      </c>
    </row>
    <row r="487" spans="1:34" x14ac:dyDescent="0.25">
      <c r="A487">
        <v>23659720</v>
      </c>
      <c r="B487" s="23" t="str">
        <f>IFERROR(VLOOKUP(FENIX_ANS_TABLA[[#This Row],[PEDIDO]],RESPONSABLE!A:B,2,0),"Pendiente por asignar responsable")</f>
        <v>Pendiente por asignar responsable</v>
      </c>
      <c r="C487" t="s">
        <v>44</v>
      </c>
      <c r="D487" t="s">
        <v>24</v>
      </c>
      <c r="E487" t="s">
        <v>44</v>
      </c>
      <c r="F487" s="21">
        <v>46072.622743055559</v>
      </c>
      <c r="G487" t="s">
        <v>1818</v>
      </c>
      <c r="H487">
        <v>71452549</v>
      </c>
      <c r="I487" t="s">
        <v>485</v>
      </c>
      <c r="J487" s="23" t="s">
        <v>31</v>
      </c>
      <c r="K487" s="23" t="s">
        <v>486</v>
      </c>
      <c r="L487" t="s">
        <v>487</v>
      </c>
      <c r="M487" t="s">
        <v>234</v>
      </c>
      <c r="N487" t="s">
        <v>488</v>
      </c>
      <c r="O487" t="s">
        <v>235</v>
      </c>
      <c r="P487" t="s">
        <v>45</v>
      </c>
      <c r="Q487" t="s">
        <v>214</v>
      </c>
      <c r="R487" t="s">
        <v>253</v>
      </c>
      <c r="S487" t="s">
        <v>260</v>
      </c>
      <c r="T487">
        <v>11</v>
      </c>
      <c r="U487" t="s">
        <v>1819</v>
      </c>
      <c r="V487" t="s">
        <v>17997</v>
      </c>
      <c r="W487" t="s">
        <v>14076</v>
      </c>
      <c r="X487" t="s">
        <v>43</v>
      </c>
      <c r="Y487" t="s">
        <v>30</v>
      </c>
      <c r="Z487" t="s">
        <v>30</v>
      </c>
      <c r="AA487" t="s">
        <v>30</v>
      </c>
      <c r="AB487" t="s">
        <v>30</v>
      </c>
      <c r="AC487">
        <v>-74.709360009999997</v>
      </c>
      <c r="AD487">
        <v>7.0333220000000001</v>
      </c>
      <c r="AE487" t="s">
        <v>86</v>
      </c>
      <c r="AF487" t="s">
        <v>215</v>
      </c>
      <c r="AG487" t="s">
        <v>102</v>
      </c>
      <c r="AH487">
        <f>IFERROR(
    VLOOKUP(FENIX_ANS_TABLA[[#This Row],[ESTADO]],
        {"VENCIDO",1;"ALERTA_0 Días",2;"ALERTA",3;"A TIEMPO",4;"SIN FECHA",5},
    2,FALSE),
0)</f>
        <v>3</v>
      </c>
    </row>
    <row r="488" spans="1:34" x14ac:dyDescent="0.25">
      <c r="A488">
        <v>23659733</v>
      </c>
      <c r="B488" s="23" t="str">
        <f>IFERROR(VLOOKUP(FENIX_ANS_TABLA[[#This Row],[PEDIDO]],RESPONSABLE!A:B,2,0),"Pendiente por asignar responsable")</f>
        <v>Pendiente por asignar responsable</v>
      </c>
      <c r="C488" t="s">
        <v>58</v>
      </c>
      <c r="D488" t="s">
        <v>24</v>
      </c>
      <c r="E488" t="s">
        <v>59</v>
      </c>
      <c r="F488" s="21">
        <v>46064.59474537037</v>
      </c>
      <c r="G488" t="s">
        <v>436</v>
      </c>
      <c r="H488">
        <v>98465387</v>
      </c>
      <c r="I488" t="s">
        <v>437</v>
      </c>
      <c r="J488" s="23" t="s">
        <v>31</v>
      </c>
      <c r="K488" s="23" t="s">
        <v>438</v>
      </c>
      <c r="L488" t="s">
        <v>439</v>
      </c>
      <c r="M488" t="s">
        <v>315</v>
      </c>
      <c r="N488" t="s">
        <v>440</v>
      </c>
      <c r="O488" t="s">
        <v>316</v>
      </c>
      <c r="P488" t="s">
        <v>60</v>
      </c>
      <c r="Q488" t="s">
        <v>125</v>
      </c>
      <c r="R488" t="s">
        <v>252</v>
      </c>
      <c r="S488" t="s">
        <v>260</v>
      </c>
      <c r="T488">
        <v>14</v>
      </c>
      <c r="U488" t="s">
        <v>441</v>
      </c>
      <c r="V488" t="s">
        <v>17998</v>
      </c>
      <c r="W488" t="s">
        <v>41</v>
      </c>
      <c r="X488" t="s">
        <v>41</v>
      </c>
      <c r="Y488" t="s">
        <v>30</v>
      </c>
      <c r="Z488" t="s">
        <v>30</v>
      </c>
      <c r="AA488" t="s">
        <v>30</v>
      </c>
      <c r="AB488" t="s">
        <v>30</v>
      </c>
      <c r="AC488">
        <v>-75.614516219999999</v>
      </c>
      <c r="AD488">
        <v>5.6125947199999997</v>
      </c>
      <c r="AE488" t="s">
        <v>86</v>
      </c>
      <c r="AF488" t="s">
        <v>109</v>
      </c>
      <c r="AG488" t="s">
        <v>102</v>
      </c>
      <c r="AH488">
        <f>IFERROR(
    VLOOKUP(FENIX_ANS_TABLA[[#This Row],[ESTADO]],
        {"VENCIDO",1;"ALERTA_0 Días",2;"ALERTA",3;"A TIEMPO",4;"SIN FECHA",5},
    2,FALSE),
0)</f>
        <v>1</v>
      </c>
    </row>
    <row r="489" spans="1:34" x14ac:dyDescent="0.25">
      <c r="A489">
        <v>23659836</v>
      </c>
      <c r="B489" s="23" t="str">
        <f>IFERROR(VLOOKUP(FENIX_ANS_TABLA[[#This Row],[PEDIDO]],RESPONSABLE!A:B,2,0),"Pendiente por asignar responsable")</f>
        <v>Pendiente por asignar responsable</v>
      </c>
      <c r="C489" t="s">
        <v>23</v>
      </c>
      <c r="D489" t="s">
        <v>24</v>
      </c>
      <c r="E489" t="s">
        <v>23</v>
      </c>
      <c r="F489" s="21">
        <v>46064.629212962973</v>
      </c>
      <c r="G489" t="s">
        <v>8050</v>
      </c>
      <c r="H489">
        <v>8106572</v>
      </c>
      <c r="I489" t="s">
        <v>8051</v>
      </c>
      <c r="J489" s="23" t="s">
        <v>31</v>
      </c>
      <c r="K489" s="23" t="s">
        <v>8052</v>
      </c>
      <c r="L489" t="s">
        <v>8053</v>
      </c>
      <c r="M489" t="s">
        <v>167</v>
      </c>
      <c r="N489" t="s">
        <v>8054</v>
      </c>
      <c r="O489" t="s">
        <v>168</v>
      </c>
      <c r="P489" t="s">
        <v>27</v>
      </c>
      <c r="Q489" t="s">
        <v>158</v>
      </c>
      <c r="R489" t="s">
        <v>252</v>
      </c>
      <c r="S489" t="s">
        <v>260</v>
      </c>
      <c r="T489">
        <v>10</v>
      </c>
      <c r="U489" t="s">
        <v>8055</v>
      </c>
      <c r="V489" t="s">
        <v>17999</v>
      </c>
      <c r="W489" t="s">
        <v>17894</v>
      </c>
      <c r="X489" t="s">
        <v>29</v>
      </c>
      <c r="Y489" t="s">
        <v>30</v>
      </c>
      <c r="Z489" t="s">
        <v>30</v>
      </c>
      <c r="AA489" t="s">
        <v>30</v>
      </c>
      <c r="AB489" t="s">
        <v>30</v>
      </c>
      <c r="AC489">
        <v>-75.406801999999999</v>
      </c>
      <c r="AD489">
        <v>6.1498369999999998</v>
      </c>
      <c r="AE489" t="s">
        <v>86</v>
      </c>
      <c r="AF489" t="s">
        <v>159</v>
      </c>
      <c r="AG489" t="s">
        <v>102</v>
      </c>
      <c r="AH489">
        <f>IFERROR(
    VLOOKUP(FENIX_ANS_TABLA[[#This Row],[ESTADO]],
        {"VENCIDO",1;"ALERTA_0 Días",2;"ALERTA",3;"A TIEMPO",4;"SIN FECHA",5},
    2,FALSE),
0)</f>
        <v>4</v>
      </c>
    </row>
    <row r="490" spans="1:34" x14ac:dyDescent="0.25">
      <c r="A490">
        <v>23659871</v>
      </c>
      <c r="B490" s="23" t="str">
        <f>IFERROR(VLOOKUP(FENIX_ANS_TABLA[[#This Row],[PEDIDO]],RESPONSABLE!A:B,2,0),"Pendiente por asignar responsable")</f>
        <v>Pendiente por asignar responsable</v>
      </c>
      <c r="C490" t="s">
        <v>23</v>
      </c>
      <c r="D490" t="s">
        <v>24</v>
      </c>
      <c r="E490" t="s">
        <v>23</v>
      </c>
      <c r="F490" s="21">
        <v>46064.640405092592</v>
      </c>
      <c r="G490" t="s">
        <v>9656</v>
      </c>
      <c r="H490">
        <v>21500401</v>
      </c>
      <c r="I490" t="s">
        <v>9657</v>
      </c>
      <c r="J490" s="23" t="s">
        <v>31</v>
      </c>
      <c r="K490" s="23" t="s">
        <v>9658</v>
      </c>
      <c r="L490" t="s">
        <v>9659</v>
      </c>
      <c r="M490" t="s">
        <v>137</v>
      </c>
      <c r="N490" t="s">
        <v>9660</v>
      </c>
      <c r="O490" t="s">
        <v>138</v>
      </c>
      <c r="P490" t="s">
        <v>27</v>
      </c>
      <c r="Q490" t="s">
        <v>135</v>
      </c>
      <c r="R490" t="s">
        <v>253</v>
      </c>
      <c r="S490" t="s">
        <v>260</v>
      </c>
      <c r="T490">
        <v>7</v>
      </c>
      <c r="U490" t="s">
        <v>9661</v>
      </c>
      <c r="V490" t="s">
        <v>14486</v>
      </c>
      <c r="W490" t="s">
        <v>14486</v>
      </c>
      <c r="X490" t="s">
        <v>29</v>
      </c>
      <c r="Y490" t="s">
        <v>30</v>
      </c>
      <c r="Z490" t="s">
        <v>30</v>
      </c>
      <c r="AA490" t="s">
        <v>30</v>
      </c>
      <c r="AB490" t="s">
        <v>30</v>
      </c>
      <c r="AC490">
        <v>-75.826737269999995</v>
      </c>
      <c r="AD490">
        <v>6.5618374199999998</v>
      </c>
      <c r="AE490" t="s">
        <v>86</v>
      </c>
      <c r="AF490" t="s">
        <v>136</v>
      </c>
      <c r="AG490" t="s">
        <v>102</v>
      </c>
      <c r="AH490">
        <f>IFERROR(
    VLOOKUP(FENIX_ANS_TABLA[[#This Row],[ESTADO]],
        {"VENCIDO",1;"ALERTA_0 Días",2;"ALERTA",3;"A TIEMPO",4;"SIN FECHA",5},
    2,FALSE),
0)</f>
        <v>4</v>
      </c>
    </row>
    <row r="491" spans="1:34" x14ac:dyDescent="0.25">
      <c r="A491">
        <v>23660003</v>
      </c>
      <c r="B491" s="23" t="str">
        <f>IFERROR(VLOOKUP(FENIX_ANS_TABLA[[#This Row],[PEDIDO]],RESPONSABLE!A:B,2,0),"Pendiente por asignar responsable")</f>
        <v>Pendiente por asignar responsable</v>
      </c>
      <c r="C491" t="s">
        <v>58</v>
      </c>
      <c r="D491" t="s">
        <v>24</v>
      </c>
      <c r="E491" t="s">
        <v>59</v>
      </c>
      <c r="F491" s="21">
        <v>46064.667881944442</v>
      </c>
      <c r="G491" t="s">
        <v>449</v>
      </c>
      <c r="H491">
        <v>1035227162</v>
      </c>
      <c r="I491" t="s">
        <v>450</v>
      </c>
      <c r="J491" s="23" t="s">
        <v>31</v>
      </c>
      <c r="K491" s="23" t="s">
        <v>451</v>
      </c>
      <c r="L491" t="s">
        <v>452</v>
      </c>
      <c r="M491" t="s">
        <v>156</v>
      </c>
      <c r="N491" t="s">
        <v>453</v>
      </c>
      <c r="O491" t="s">
        <v>157</v>
      </c>
      <c r="P491" t="s">
        <v>60</v>
      </c>
      <c r="Q491" t="s">
        <v>184</v>
      </c>
      <c r="R491" t="s">
        <v>252</v>
      </c>
      <c r="S491" t="s">
        <v>260</v>
      </c>
      <c r="T491">
        <v>14</v>
      </c>
      <c r="U491" t="s">
        <v>454</v>
      </c>
      <c r="V491" t="s">
        <v>18000</v>
      </c>
      <c r="W491" t="s">
        <v>41</v>
      </c>
      <c r="X491" t="s">
        <v>41</v>
      </c>
      <c r="Y491" t="s">
        <v>30</v>
      </c>
      <c r="Z491" t="s">
        <v>30</v>
      </c>
      <c r="AA491" t="s">
        <v>30</v>
      </c>
      <c r="AB491" t="s">
        <v>30</v>
      </c>
      <c r="AC491">
        <v>-75.396386000000007</v>
      </c>
      <c r="AD491">
        <v>6.3519480000000001</v>
      </c>
      <c r="AE491" t="s">
        <v>86</v>
      </c>
      <c r="AF491" t="s">
        <v>159</v>
      </c>
      <c r="AG491" t="s">
        <v>102</v>
      </c>
      <c r="AH491">
        <f>IFERROR(
    VLOOKUP(FENIX_ANS_TABLA[[#This Row],[ESTADO]],
        {"VENCIDO",1;"ALERTA_0 Días",2;"ALERTA",3;"A TIEMPO",4;"SIN FECHA",5},
    2,FALSE),
0)</f>
        <v>1</v>
      </c>
    </row>
    <row r="492" spans="1:34" x14ac:dyDescent="0.25">
      <c r="A492">
        <v>23660019</v>
      </c>
      <c r="B492" s="23" t="str">
        <f>IFERROR(VLOOKUP(FENIX_ANS_TABLA[[#This Row],[PEDIDO]],RESPONSABLE!A:B,2,0),"Pendiente por asignar responsable")</f>
        <v>Pendiente por asignar responsable</v>
      </c>
      <c r="C492" t="s">
        <v>58</v>
      </c>
      <c r="D492" t="s">
        <v>24</v>
      </c>
      <c r="E492" t="s">
        <v>59</v>
      </c>
      <c r="F492" s="21">
        <v>46064.669710648152</v>
      </c>
      <c r="G492" t="s">
        <v>456</v>
      </c>
      <c r="H492">
        <v>1007347054</v>
      </c>
      <c r="I492" t="s">
        <v>457</v>
      </c>
      <c r="J492" s="23" t="s">
        <v>31</v>
      </c>
      <c r="K492" s="23" t="s">
        <v>458</v>
      </c>
      <c r="L492" t="s">
        <v>459</v>
      </c>
      <c r="M492" t="s">
        <v>169</v>
      </c>
      <c r="N492" t="s">
        <v>460</v>
      </c>
      <c r="O492" t="s">
        <v>170</v>
      </c>
      <c r="P492" t="s">
        <v>60</v>
      </c>
      <c r="Q492" t="s">
        <v>184</v>
      </c>
      <c r="R492" t="s">
        <v>252</v>
      </c>
      <c r="S492" t="s">
        <v>260</v>
      </c>
      <c r="T492">
        <v>14</v>
      </c>
      <c r="U492" t="s">
        <v>461</v>
      </c>
      <c r="V492" t="s">
        <v>18001</v>
      </c>
      <c r="W492" t="s">
        <v>41</v>
      </c>
      <c r="X492" t="s">
        <v>41</v>
      </c>
      <c r="Y492" t="s">
        <v>30</v>
      </c>
      <c r="Z492" t="s">
        <v>30</v>
      </c>
      <c r="AA492" t="s">
        <v>30</v>
      </c>
      <c r="AB492" t="s">
        <v>30</v>
      </c>
      <c r="AC492">
        <v>-75.302783329999997</v>
      </c>
      <c r="AD492">
        <v>6.1253250000000001</v>
      </c>
      <c r="AE492" t="s">
        <v>86</v>
      </c>
      <c r="AF492" t="s">
        <v>159</v>
      </c>
      <c r="AG492" t="s">
        <v>102</v>
      </c>
      <c r="AH492">
        <f>IFERROR(
    VLOOKUP(FENIX_ANS_TABLA[[#This Row],[ESTADO]],
        {"VENCIDO",1;"ALERTA_0 Días",2;"ALERTA",3;"A TIEMPO",4;"SIN FECHA",5},
    2,FALSE),
0)</f>
        <v>1</v>
      </c>
    </row>
    <row r="493" spans="1:34" x14ac:dyDescent="0.25">
      <c r="A493">
        <v>23660021</v>
      </c>
      <c r="B493" s="23" t="str">
        <f>IFERROR(VLOOKUP(FENIX_ANS_TABLA[[#This Row],[PEDIDO]],RESPONSABLE!A:B,2,0),"Pendiente por asignar responsable")</f>
        <v>Pendiente por asignar responsable</v>
      </c>
      <c r="C493" t="s">
        <v>36</v>
      </c>
      <c r="D493" t="s">
        <v>24</v>
      </c>
      <c r="E493" t="s">
        <v>36</v>
      </c>
      <c r="F493" s="21">
        <v>46064.670428240737</v>
      </c>
      <c r="G493" t="s">
        <v>15650</v>
      </c>
      <c r="H493">
        <v>15438609</v>
      </c>
      <c r="I493" t="s">
        <v>15651</v>
      </c>
      <c r="J493" s="23" t="s">
        <v>31</v>
      </c>
      <c r="K493" s="23" t="s">
        <v>15652</v>
      </c>
      <c r="L493" t="s">
        <v>15653</v>
      </c>
      <c r="M493" t="s">
        <v>167</v>
      </c>
      <c r="N493" t="s">
        <v>15654</v>
      </c>
      <c r="O493" t="s">
        <v>168</v>
      </c>
      <c r="P493" t="s">
        <v>37</v>
      </c>
      <c r="Q493" t="s">
        <v>158</v>
      </c>
      <c r="R493" t="s">
        <v>253</v>
      </c>
      <c r="S493" t="s">
        <v>260</v>
      </c>
      <c r="T493">
        <v>7</v>
      </c>
      <c r="U493" t="s">
        <v>15655</v>
      </c>
      <c r="V493" t="s">
        <v>18002</v>
      </c>
      <c r="W493" t="s">
        <v>18003</v>
      </c>
      <c r="X493" t="s">
        <v>29</v>
      </c>
      <c r="Y493" t="s">
        <v>30</v>
      </c>
      <c r="Z493" t="s">
        <v>30</v>
      </c>
      <c r="AA493" t="s">
        <v>30</v>
      </c>
      <c r="AB493" t="s">
        <v>30</v>
      </c>
      <c r="AC493">
        <v>-75.3666044</v>
      </c>
      <c r="AD493">
        <v>6.1556607999999997</v>
      </c>
      <c r="AE493" t="s">
        <v>86</v>
      </c>
      <c r="AF493" t="s">
        <v>159</v>
      </c>
      <c r="AG493" t="s">
        <v>102</v>
      </c>
      <c r="AH493">
        <f>IFERROR(
    VLOOKUP(FENIX_ANS_TABLA[[#This Row],[ESTADO]],
        {"VENCIDO",1;"ALERTA_0 Días",2;"ALERTA",3;"A TIEMPO",4;"SIN FECHA",5},
    2,FALSE),
0)</f>
        <v>4</v>
      </c>
    </row>
    <row r="494" spans="1:34" x14ac:dyDescent="0.25">
      <c r="A494">
        <v>23660055</v>
      </c>
      <c r="B494" s="23" t="str">
        <f>IFERROR(VLOOKUP(FENIX_ANS_TABLA[[#This Row],[PEDIDO]],RESPONSABLE!A:B,2,0),"Pendiente por asignar responsable")</f>
        <v>Pendiente por asignar responsable</v>
      </c>
      <c r="C494" t="s">
        <v>44</v>
      </c>
      <c r="D494" t="s">
        <v>24</v>
      </c>
      <c r="E494" t="s">
        <v>44</v>
      </c>
      <c r="F494" s="21">
        <v>46066.536203703698</v>
      </c>
      <c r="G494" t="s">
        <v>705</v>
      </c>
      <c r="H494">
        <v>1007318606</v>
      </c>
      <c r="I494" t="s">
        <v>490</v>
      </c>
      <c r="J494" s="23" t="s">
        <v>31</v>
      </c>
      <c r="K494" s="23" t="s">
        <v>491</v>
      </c>
      <c r="L494" t="s">
        <v>492</v>
      </c>
      <c r="M494" t="s">
        <v>234</v>
      </c>
      <c r="N494" t="s">
        <v>493</v>
      </c>
      <c r="O494" t="s">
        <v>235</v>
      </c>
      <c r="P494" t="s">
        <v>45</v>
      </c>
      <c r="Q494" t="s">
        <v>214</v>
      </c>
      <c r="R494" t="s">
        <v>253</v>
      </c>
      <c r="S494" t="s">
        <v>260</v>
      </c>
      <c r="T494">
        <v>11</v>
      </c>
      <c r="U494" t="s">
        <v>706</v>
      </c>
      <c r="V494" t="s">
        <v>18004</v>
      </c>
      <c r="W494" t="s">
        <v>41</v>
      </c>
      <c r="X494" t="s">
        <v>41</v>
      </c>
      <c r="Y494" t="s">
        <v>30</v>
      </c>
      <c r="Z494" t="s">
        <v>30</v>
      </c>
      <c r="AA494" t="s">
        <v>30</v>
      </c>
      <c r="AB494" t="s">
        <v>30</v>
      </c>
      <c r="AC494">
        <v>-74.709360009999997</v>
      </c>
      <c r="AD494">
        <v>7.0333220000000001</v>
      </c>
      <c r="AE494" t="s">
        <v>86</v>
      </c>
      <c r="AF494" t="s">
        <v>215</v>
      </c>
      <c r="AG494" t="s">
        <v>102</v>
      </c>
      <c r="AH494">
        <f>IFERROR(
    VLOOKUP(FENIX_ANS_TABLA[[#This Row],[ESTADO]],
        {"VENCIDO",1;"ALERTA_0 Días",2;"ALERTA",3;"A TIEMPO",4;"SIN FECHA",5},
    2,FALSE),
0)</f>
        <v>1</v>
      </c>
    </row>
    <row r="495" spans="1:34" x14ac:dyDescent="0.25">
      <c r="A495">
        <v>23660059</v>
      </c>
      <c r="B495" s="23" t="str">
        <f>IFERROR(VLOOKUP(FENIX_ANS_TABLA[[#This Row],[PEDIDO]],RESPONSABLE!A:B,2,0),"Pendiente por asignar responsable")</f>
        <v>Pendiente por asignar responsable</v>
      </c>
      <c r="C495" t="s">
        <v>23</v>
      </c>
      <c r="D495" t="s">
        <v>65</v>
      </c>
      <c r="E495" t="s">
        <v>23</v>
      </c>
      <c r="F495" s="21">
        <v>46064.677858796298</v>
      </c>
      <c r="G495" t="s">
        <v>9663</v>
      </c>
      <c r="H495">
        <v>1216723137</v>
      </c>
      <c r="I495" t="s">
        <v>9664</v>
      </c>
      <c r="J495" s="23" t="s">
        <v>31</v>
      </c>
      <c r="K495" s="23" t="s">
        <v>9665</v>
      </c>
      <c r="L495" t="s">
        <v>9666</v>
      </c>
      <c r="M495" t="s">
        <v>139</v>
      </c>
      <c r="N495" t="s">
        <v>9667</v>
      </c>
      <c r="O495" t="s">
        <v>140</v>
      </c>
      <c r="P495" t="s">
        <v>87</v>
      </c>
      <c r="Q495" t="s">
        <v>135</v>
      </c>
      <c r="R495" t="s">
        <v>252</v>
      </c>
      <c r="S495" t="s">
        <v>260</v>
      </c>
      <c r="T495">
        <v>10</v>
      </c>
      <c r="U495" t="s">
        <v>9668</v>
      </c>
      <c r="V495" t="s">
        <v>18005</v>
      </c>
      <c r="W495" t="s">
        <v>18005</v>
      </c>
      <c r="X495" t="s">
        <v>29</v>
      </c>
      <c r="Y495" t="s">
        <v>30</v>
      </c>
      <c r="Z495" t="s">
        <v>30</v>
      </c>
      <c r="AA495" t="s">
        <v>30</v>
      </c>
      <c r="AB495" t="s">
        <v>30</v>
      </c>
      <c r="AC495">
        <v>-75.780792000000005</v>
      </c>
      <c r="AD495">
        <v>6.4608429999999997</v>
      </c>
      <c r="AE495" t="s">
        <v>86</v>
      </c>
      <c r="AF495" t="s">
        <v>136</v>
      </c>
      <c r="AG495" t="s">
        <v>103</v>
      </c>
      <c r="AH495">
        <f>IFERROR(
    VLOOKUP(FENIX_ANS_TABLA[[#This Row],[ESTADO]],
        {"VENCIDO",1;"ALERTA_0 Días",2;"ALERTA",3;"A TIEMPO",4;"SIN FECHA",5},
    2,FALSE),
0)</f>
        <v>4</v>
      </c>
    </row>
    <row r="496" spans="1:34" x14ac:dyDescent="0.25">
      <c r="A496">
        <v>23660068</v>
      </c>
      <c r="B496" s="23" t="str">
        <f>IFERROR(VLOOKUP(FENIX_ANS_TABLA[[#This Row],[PEDIDO]],RESPONSABLE!A:B,2,0),"Pendiente por asignar responsable")</f>
        <v>Pendiente por asignar responsable</v>
      </c>
      <c r="C496" t="s">
        <v>58</v>
      </c>
      <c r="D496" t="s">
        <v>24</v>
      </c>
      <c r="E496" t="s">
        <v>59</v>
      </c>
      <c r="F496" s="21">
        <v>46064.680787037039</v>
      </c>
      <c r="G496" t="s">
        <v>463</v>
      </c>
      <c r="H496">
        <v>22227729</v>
      </c>
      <c r="I496" t="s">
        <v>464</v>
      </c>
      <c r="J496" s="23" t="s">
        <v>31</v>
      </c>
      <c r="K496" s="23" t="s">
        <v>465</v>
      </c>
      <c r="L496" t="s">
        <v>466</v>
      </c>
      <c r="M496" t="s">
        <v>220</v>
      </c>
      <c r="N496" t="s">
        <v>467</v>
      </c>
      <c r="O496" t="s">
        <v>221</v>
      </c>
      <c r="P496" t="s">
        <v>60</v>
      </c>
      <c r="Q496" t="s">
        <v>236</v>
      </c>
      <c r="R496" t="s">
        <v>252</v>
      </c>
      <c r="S496" t="s">
        <v>260</v>
      </c>
      <c r="T496">
        <v>14</v>
      </c>
      <c r="U496" t="s">
        <v>468</v>
      </c>
      <c r="V496" t="s">
        <v>18006</v>
      </c>
      <c r="W496" t="s">
        <v>41</v>
      </c>
      <c r="X496" t="s">
        <v>41</v>
      </c>
      <c r="Y496" t="s">
        <v>30</v>
      </c>
      <c r="Z496" t="s">
        <v>30</v>
      </c>
      <c r="AA496" t="s">
        <v>30</v>
      </c>
      <c r="AB496" t="s">
        <v>30</v>
      </c>
      <c r="AC496">
        <v>-74.971202969999993</v>
      </c>
      <c r="AD496">
        <v>6.5666177499999998</v>
      </c>
      <c r="AE496" t="s">
        <v>86</v>
      </c>
      <c r="AF496" t="s">
        <v>215</v>
      </c>
      <c r="AG496" t="s">
        <v>102</v>
      </c>
      <c r="AH496">
        <f>IFERROR(
    VLOOKUP(FENIX_ANS_TABLA[[#This Row],[ESTADO]],
        {"VENCIDO",1;"ALERTA_0 Días",2;"ALERTA",3;"A TIEMPO",4;"SIN FECHA",5},
    2,FALSE),
0)</f>
        <v>1</v>
      </c>
    </row>
    <row r="497" spans="1:34" x14ac:dyDescent="0.25">
      <c r="A497">
        <v>23660130</v>
      </c>
      <c r="B497" s="23" t="str">
        <f>IFERROR(VLOOKUP(FENIX_ANS_TABLA[[#This Row],[PEDIDO]],RESPONSABLE!A:B,2,0),"Pendiente por asignar responsable")</f>
        <v>Pendiente por asignar responsable</v>
      </c>
      <c r="C497" t="s">
        <v>58</v>
      </c>
      <c r="D497" t="s">
        <v>24</v>
      </c>
      <c r="E497" t="s">
        <v>59</v>
      </c>
      <c r="F497" s="21">
        <v>46064.686990740738</v>
      </c>
      <c r="G497" t="s">
        <v>470</v>
      </c>
      <c r="H497">
        <v>8030887</v>
      </c>
      <c r="I497" t="s">
        <v>471</v>
      </c>
      <c r="J497" s="23" t="s">
        <v>31</v>
      </c>
      <c r="K497" s="23" t="s">
        <v>472</v>
      </c>
      <c r="L497" t="s">
        <v>473</v>
      </c>
      <c r="M497" t="s">
        <v>232</v>
      </c>
      <c r="N497" t="s">
        <v>474</v>
      </c>
      <c r="O497" t="s">
        <v>233</v>
      </c>
      <c r="P497" t="s">
        <v>60</v>
      </c>
      <c r="Q497" t="s">
        <v>236</v>
      </c>
      <c r="R497" t="s">
        <v>252</v>
      </c>
      <c r="S497" t="s">
        <v>260</v>
      </c>
      <c r="T497">
        <v>14</v>
      </c>
      <c r="U497" t="s">
        <v>475</v>
      </c>
      <c r="V497" t="s">
        <v>18007</v>
      </c>
      <c r="W497" t="s">
        <v>41</v>
      </c>
      <c r="X497" t="s">
        <v>41</v>
      </c>
      <c r="Y497" t="s">
        <v>30</v>
      </c>
      <c r="Z497" t="s">
        <v>30</v>
      </c>
      <c r="AA497" t="s">
        <v>30</v>
      </c>
      <c r="AB497" t="s">
        <v>30</v>
      </c>
      <c r="AC497">
        <v>-75.109048169999994</v>
      </c>
      <c r="AD497">
        <v>6.7216085000000003</v>
      </c>
      <c r="AE497" t="s">
        <v>86</v>
      </c>
      <c r="AF497" t="s">
        <v>215</v>
      </c>
      <c r="AG497" t="s">
        <v>102</v>
      </c>
      <c r="AH497">
        <f>IFERROR(
    VLOOKUP(FENIX_ANS_TABLA[[#This Row],[ESTADO]],
        {"VENCIDO",1;"ALERTA_0 Días",2;"ALERTA",3;"A TIEMPO",4;"SIN FECHA",5},
    2,FALSE),
0)</f>
        <v>1</v>
      </c>
    </row>
    <row r="498" spans="1:34" x14ac:dyDescent="0.25">
      <c r="A498">
        <v>23660203</v>
      </c>
      <c r="B498" s="23" t="str">
        <f>IFERROR(VLOOKUP(FENIX_ANS_TABLA[[#This Row],[PEDIDO]],RESPONSABLE!A:B,2,0),"Pendiente por asignar responsable")</f>
        <v>Pendiente por asignar responsable</v>
      </c>
      <c r="C498" t="s">
        <v>58</v>
      </c>
      <c r="D498" t="s">
        <v>24</v>
      </c>
      <c r="E498" t="s">
        <v>59</v>
      </c>
      <c r="F498" s="21">
        <v>46064.731550925928</v>
      </c>
      <c r="G498" t="s">
        <v>443</v>
      </c>
      <c r="H498">
        <v>1045024906</v>
      </c>
      <c r="I498" t="s">
        <v>477</v>
      </c>
      <c r="J498" s="23" t="s">
        <v>31</v>
      </c>
      <c r="K498" s="23" t="s">
        <v>478</v>
      </c>
      <c r="L498" t="s">
        <v>479</v>
      </c>
      <c r="M498" t="s">
        <v>200</v>
      </c>
      <c r="N498" t="s">
        <v>480</v>
      </c>
      <c r="O498" t="s">
        <v>201</v>
      </c>
      <c r="P498" t="s">
        <v>60</v>
      </c>
      <c r="Q498" t="s">
        <v>184</v>
      </c>
      <c r="R498" t="s">
        <v>252</v>
      </c>
      <c r="S498" t="s">
        <v>260</v>
      </c>
      <c r="T498">
        <v>14</v>
      </c>
      <c r="U498" t="s">
        <v>481</v>
      </c>
      <c r="V498" t="s">
        <v>18008</v>
      </c>
      <c r="W498" t="s">
        <v>41</v>
      </c>
      <c r="X498" t="s">
        <v>41</v>
      </c>
      <c r="Y498" t="s">
        <v>30</v>
      </c>
      <c r="Z498" t="s">
        <v>30</v>
      </c>
      <c r="AA498" t="s">
        <v>30</v>
      </c>
      <c r="AB498" t="s">
        <v>30</v>
      </c>
      <c r="AC498">
        <v>-75.469768169999995</v>
      </c>
      <c r="AD498">
        <v>6.0748093299999999</v>
      </c>
      <c r="AE498" t="s">
        <v>86</v>
      </c>
      <c r="AF498" t="s">
        <v>159</v>
      </c>
      <c r="AG498" t="s">
        <v>102</v>
      </c>
      <c r="AH498">
        <f>IFERROR(
    VLOOKUP(FENIX_ANS_TABLA[[#This Row],[ESTADO]],
        {"VENCIDO",1;"ALERTA_0 Días",2;"ALERTA",3;"A TIEMPO",4;"SIN FECHA",5},
    2,FALSE),
0)</f>
        <v>1</v>
      </c>
    </row>
    <row r="499" spans="1:34" x14ac:dyDescent="0.25">
      <c r="A499">
        <v>23660667</v>
      </c>
      <c r="B499" s="23" t="str">
        <f>IFERROR(VLOOKUP(FENIX_ANS_TABLA[[#This Row],[PEDIDO]],RESPONSABLE!A:B,2,0),"Pendiente por asignar responsable")</f>
        <v>Pendiente por asignar responsable</v>
      </c>
      <c r="C499" t="s">
        <v>58</v>
      </c>
      <c r="D499" t="s">
        <v>24</v>
      </c>
      <c r="E499" t="s">
        <v>59</v>
      </c>
      <c r="F499" s="21">
        <v>46065.340798611112</v>
      </c>
      <c r="G499" t="s">
        <v>498</v>
      </c>
      <c r="H499">
        <v>900383243</v>
      </c>
      <c r="I499" t="s">
        <v>499</v>
      </c>
      <c r="J499" s="23" t="s">
        <v>31</v>
      </c>
      <c r="K499" s="23" t="s">
        <v>500</v>
      </c>
      <c r="L499" t="s">
        <v>501</v>
      </c>
      <c r="M499" t="s">
        <v>143</v>
      </c>
      <c r="N499" t="s">
        <v>502</v>
      </c>
      <c r="O499" t="s">
        <v>144</v>
      </c>
      <c r="P499" t="s">
        <v>60</v>
      </c>
      <c r="Q499" t="s">
        <v>135</v>
      </c>
      <c r="R499" t="s">
        <v>252</v>
      </c>
      <c r="S499" t="s">
        <v>260</v>
      </c>
      <c r="T499">
        <v>14</v>
      </c>
      <c r="U499" t="s">
        <v>503</v>
      </c>
      <c r="V499" t="s">
        <v>18009</v>
      </c>
      <c r="W499" t="s">
        <v>18010</v>
      </c>
      <c r="X499" t="s">
        <v>83</v>
      </c>
      <c r="Y499" t="s">
        <v>30</v>
      </c>
      <c r="Z499" t="s">
        <v>30</v>
      </c>
      <c r="AA499" t="s">
        <v>30</v>
      </c>
      <c r="AB499" t="s">
        <v>30</v>
      </c>
      <c r="AC499">
        <v>-76.080251689999997</v>
      </c>
      <c r="AD499">
        <v>6.8008984699999999</v>
      </c>
      <c r="AE499" t="s">
        <v>86</v>
      </c>
      <c r="AF499" t="s">
        <v>136</v>
      </c>
      <c r="AG499" t="s">
        <v>102</v>
      </c>
      <c r="AH499">
        <f>IFERROR(
    VLOOKUP(FENIX_ANS_TABLA[[#This Row],[ESTADO]],
        {"VENCIDO",1;"ALERTA_0 Días",2;"ALERTA",3;"A TIEMPO",4;"SIN FECHA",5},
    2,FALSE),
0)</f>
        <v>2</v>
      </c>
    </row>
    <row r="500" spans="1:34" x14ac:dyDescent="0.25">
      <c r="A500">
        <v>23660721</v>
      </c>
      <c r="B500" s="23" t="str">
        <f>IFERROR(VLOOKUP(FENIX_ANS_TABLA[[#This Row],[PEDIDO]],RESPONSABLE!A:B,2,0),"Pendiente por asignar responsable")</f>
        <v>Pendiente por asignar responsable</v>
      </c>
      <c r="C500" t="s">
        <v>58</v>
      </c>
      <c r="D500" t="s">
        <v>24</v>
      </c>
      <c r="E500" t="s">
        <v>59</v>
      </c>
      <c r="F500" s="21">
        <v>46065.357928240737</v>
      </c>
      <c r="G500" t="s">
        <v>506</v>
      </c>
      <c r="H500">
        <v>71591202</v>
      </c>
      <c r="I500" t="s">
        <v>507</v>
      </c>
      <c r="J500" s="23" t="s">
        <v>508</v>
      </c>
      <c r="K500" s="23" t="s">
        <v>509</v>
      </c>
      <c r="L500" t="s">
        <v>510</v>
      </c>
      <c r="M500" t="s">
        <v>110</v>
      </c>
      <c r="N500" t="s">
        <v>511</v>
      </c>
      <c r="O500" t="s">
        <v>111</v>
      </c>
      <c r="P500" t="s">
        <v>60</v>
      </c>
      <c r="Q500" t="s">
        <v>125</v>
      </c>
      <c r="R500" t="s">
        <v>252</v>
      </c>
      <c r="S500" t="s">
        <v>260</v>
      </c>
      <c r="T500">
        <v>14</v>
      </c>
      <c r="U500" t="s">
        <v>512</v>
      </c>
      <c r="V500" t="s">
        <v>18011</v>
      </c>
      <c r="W500" t="s">
        <v>14547</v>
      </c>
      <c r="X500" t="s">
        <v>83</v>
      </c>
      <c r="Y500" t="s">
        <v>30</v>
      </c>
      <c r="Z500" t="s">
        <v>30</v>
      </c>
      <c r="AA500" t="s">
        <v>30</v>
      </c>
      <c r="AB500" t="s">
        <v>30</v>
      </c>
      <c r="AC500">
        <v>-75.65862439</v>
      </c>
      <c r="AD500">
        <v>5.8996231799999999</v>
      </c>
      <c r="AE500" t="s">
        <v>86</v>
      </c>
      <c r="AF500" t="s">
        <v>109</v>
      </c>
      <c r="AG500" t="s">
        <v>102</v>
      </c>
      <c r="AH500">
        <f>IFERROR(
    VLOOKUP(FENIX_ANS_TABLA[[#This Row],[ESTADO]],
        {"VENCIDO",1;"ALERTA_0 Días",2;"ALERTA",3;"A TIEMPO",4;"SIN FECHA",5},
    2,FALSE),
0)</f>
        <v>2</v>
      </c>
    </row>
    <row r="501" spans="1:34" x14ac:dyDescent="0.25">
      <c r="A501">
        <v>23660746</v>
      </c>
      <c r="B501" s="23" t="str">
        <f>IFERROR(VLOOKUP(FENIX_ANS_TABLA[[#This Row],[PEDIDO]],RESPONSABLE!A:B,2,0),"Pendiente por asignar responsable")</f>
        <v>Pendiente por asignar responsable</v>
      </c>
      <c r="C501" t="s">
        <v>23</v>
      </c>
      <c r="D501" t="s">
        <v>24</v>
      </c>
      <c r="E501" t="s">
        <v>23</v>
      </c>
      <c r="F501" s="21">
        <v>46065.371886574067</v>
      </c>
      <c r="G501" t="s">
        <v>12035</v>
      </c>
      <c r="H501">
        <v>43637786</v>
      </c>
      <c r="I501" t="s">
        <v>12036</v>
      </c>
      <c r="J501" s="23" t="s">
        <v>31</v>
      </c>
      <c r="K501" s="23" t="s">
        <v>12037</v>
      </c>
      <c r="L501" t="s">
        <v>12038</v>
      </c>
      <c r="M501" t="s">
        <v>25</v>
      </c>
      <c r="N501" t="s">
        <v>12039</v>
      </c>
      <c r="O501" t="s">
        <v>26</v>
      </c>
      <c r="P501" t="s">
        <v>27</v>
      </c>
      <c r="Q501" t="s">
        <v>32</v>
      </c>
      <c r="R501" t="s">
        <v>253</v>
      </c>
      <c r="S501" t="s">
        <v>260</v>
      </c>
      <c r="T501">
        <v>7</v>
      </c>
      <c r="U501" t="s">
        <v>12040</v>
      </c>
      <c r="V501" t="s">
        <v>18012</v>
      </c>
      <c r="W501" t="s">
        <v>18013</v>
      </c>
      <c r="X501" t="s">
        <v>29</v>
      </c>
      <c r="Y501" t="s">
        <v>30</v>
      </c>
      <c r="Z501" t="s">
        <v>30</v>
      </c>
      <c r="AA501" t="s">
        <v>30</v>
      </c>
      <c r="AB501" t="s">
        <v>30</v>
      </c>
      <c r="AC501">
        <v>-75.541780729999999</v>
      </c>
      <c r="AD501">
        <v>6.2479842999999997</v>
      </c>
      <c r="AE501" t="s">
        <v>86</v>
      </c>
      <c r="AF501" t="s">
        <v>105</v>
      </c>
      <c r="AG501" t="s">
        <v>102</v>
      </c>
      <c r="AH501">
        <f>IFERROR(
    VLOOKUP(FENIX_ANS_TABLA[[#This Row],[ESTADO]],
        {"VENCIDO",1;"ALERTA_0 Días",2;"ALERTA",3;"A TIEMPO",4;"SIN FECHA",5},
    2,FALSE),
0)</f>
        <v>4</v>
      </c>
    </row>
    <row r="502" spans="1:34" x14ac:dyDescent="0.25">
      <c r="A502">
        <v>23660760</v>
      </c>
      <c r="B502" s="23" t="str">
        <f>IFERROR(VLOOKUP(FENIX_ANS_TABLA[[#This Row],[PEDIDO]],RESPONSABLE!A:B,2,0),"Pendiente por asignar responsable")</f>
        <v>Pendiente por asignar responsable</v>
      </c>
      <c r="C502" t="s">
        <v>54</v>
      </c>
      <c r="D502" t="s">
        <v>24</v>
      </c>
      <c r="E502" t="s">
        <v>54</v>
      </c>
      <c r="F502" s="21">
        <v>46077.517731481479</v>
      </c>
      <c r="G502" t="s">
        <v>4260</v>
      </c>
      <c r="H502">
        <v>890937250</v>
      </c>
      <c r="I502" t="s">
        <v>4261</v>
      </c>
      <c r="J502" s="23" t="s">
        <v>4262</v>
      </c>
      <c r="K502" s="23" t="s">
        <v>4263</v>
      </c>
      <c r="L502" t="s">
        <v>4264</v>
      </c>
      <c r="M502" t="s">
        <v>25</v>
      </c>
      <c r="N502" t="s">
        <v>4265</v>
      </c>
      <c r="O502" t="s">
        <v>26</v>
      </c>
      <c r="P502" t="s">
        <v>55</v>
      </c>
      <c r="Q502" t="s">
        <v>56</v>
      </c>
      <c r="R502" t="s">
        <v>253</v>
      </c>
      <c r="S502" t="s">
        <v>260</v>
      </c>
      <c r="T502">
        <v>4</v>
      </c>
      <c r="U502" t="s">
        <v>4266</v>
      </c>
      <c r="V502" t="s">
        <v>18014</v>
      </c>
      <c r="W502" t="s">
        <v>41</v>
      </c>
      <c r="X502" t="s">
        <v>41</v>
      </c>
      <c r="Y502" t="s">
        <v>4267</v>
      </c>
      <c r="Z502" t="s">
        <v>373</v>
      </c>
      <c r="AA502" t="s">
        <v>1820</v>
      </c>
      <c r="AB502" t="s">
        <v>1821</v>
      </c>
      <c r="AC502">
        <v>-75.577779019999994</v>
      </c>
      <c r="AD502">
        <v>6.2507987399999996</v>
      </c>
      <c r="AE502" t="s">
        <v>86</v>
      </c>
      <c r="AF502" t="s">
        <v>105</v>
      </c>
      <c r="AG502" t="s">
        <v>103</v>
      </c>
      <c r="AH502">
        <f>IFERROR(
    VLOOKUP(FENIX_ANS_TABLA[[#This Row],[ESTADO]],
        {"VENCIDO",1;"ALERTA_0 Días",2;"ALERTA",3;"A TIEMPO",4;"SIN FECHA",5},
    2,FALSE),
0)</f>
        <v>1</v>
      </c>
    </row>
    <row r="503" spans="1:34" x14ac:dyDescent="0.25">
      <c r="A503">
        <v>23660773</v>
      </c>
      <c r="B503" s="23" t="str">
        <f>IFERROR(VLOOKUP(FENIX_ANS_TABLA[[#This Row],[PEDIDO]],RESPONSABLE!A:B,2,0),"Pendiente por asignar responsable")</f>
        <v>Pendiente por asignar responsable</v>
      </c>
      <c r="C503" t="s">
        <v>23</v>
      </c>
      <c r="D503" t="s">
        <v>24</v>
      </c>
      <c r="E503" t="s">
        <v>23</v>
      </c>
      <c r="F503" s="21">
        <v>46065.381469907406</v>
      </c>
      <c r="G503" t="s">
        <v>12042</v>
      </c>
      <c r="H503">
        <v>43637786</v>
      </c>
      <c r="I503" t="s">
        <v>12036</v>
      </c>
      <c r="J503" s="23" t="s">
        <v>31</v>
      </c>
      <c r="K503" s="23" t="s">
        <v>12037</v>
      </c>
      <c r="L503" t="s">
        <v>12043</v>
      </c>
      <c r="M503" t="s">
        <v>25</v>
      </c>
      <c r="N503" t="s">
        <v>12044</v>
      </c>
      <c r="O503" t="s">
        <v>26</v>
      </c>
      <c r="P503" t="s">
        <v>27</v>
      </c>
      <c r="Q503" t="s">
        <v>32</v>
      </c>
      <c r="R503" t="s">
        <v>253</v>
      </c>
      <c r="S503" t="s">
        <v>260</v>
      </c>
      <c r="T503">
        <v>7</v>
      </c>
      <c r="U503" t="s">
        <v>12045</v>
      </c>
      <c r="V503" t="s">
        <v>18015</v>
      </c>
      <c r="W503" t="s">
        <v>18016</v>
      </c>
      <c r="X503" t="s">
        <v>29</v>
      </c>
      <c r="Y503" t="s">
        <v>30</v>
      </c>
      <c r="Z503" t="s">
        <v>30</v>
      </c>
      <c r="AA503" t="s">
        <v>30</v>
      </c>
      <c r="AB503" t="s">
        <v>30</v>
      </c>
      <c r="AC503">
        <v>-75.541780729999999</v>
      </c>
      <c r="AD503">
        <v>6.2479842999999997</v>
      </c>
      <c r="AE503" t="s">
        <v>86</v>
      </c>
      <c r="AF503" t="s">
        <v>105</v>
      </c>
      <c r="AG503" t="s">
        <v>102</v>
      </c>
      <c r="AH503">
        <f>IFERROR(
    VLOOKUP(FENIX_ANS_TABLA[[#This Row],[ESTADO]],
        {"VENCIDO",1;"ALERTA_0 Días",2;"ALERTA",3;"A TIEMPO",4;"SIN FECHA",5},
    2,FALSE),
0)</f>
        <v>4</v>
      </c>
    </row>
    <row r="504" spans="1:34" x14ac:dyDescent="0.25">
      <c r="A504">
        <v>23660779</v>
      </c>
      <c r="B504" s="23" t="str">
        <f>IFERROR(VLOOKUP(FENIX_ANS_TABLA[[#This Row],[PEDIDO]],RESPONSABLE!A:B,2,0),"Pendiente por asignar responsable")</f>
        <v>Pendiente por asignar responsable</v>
      </c>
      <c r="C504" t="s">
        <v>58</v>
      </c>
      <c r="D504" t="s">
        <v>24</v>
      </c>
      <c r="E504" t="s">
        <v>59</v>
      </c>
      <c r="F504" s="21">
        <v>46065.385740740741</v>
      </c>
      <c r="G504" t="s">
        <v>514</v>
      </c>
      <c r="H504">
        <v>15526656</v>
      </c>
      <c r="I504" t="s">
        <v>515</v>
      </c>
      <c r="J504" s="23" t="s">
        <v>31</v>
      </c>
      <c r="K504" s="23" t="s">
        <v>516</v>
      </c>
      <c r="L504" t="s">
        <v>517</v>
      </c>
      <c r="M504" t="s">
        <v>154</v>
      </c>
      <c r="N504" t="s">
        <v>518</v>
      </c>
      <c r="O504" t="s">
        <v>155</v>
      </c>
      <c r="P504" t="s">
        <v>60</v>
      </c>
      <c r="Q504" t="s">
        <v>125</v>
      </c>
      <c r="R504" t="s">
        <v>252</v>
      </c>
      <c r="S504" t="s">
        <v>260</v>
      </c>
      <c r="T504">
        <v>14</v>
      </c>
      <c r="U504" t="s">
        <v>519</v>
      </c>
      <c r="V504" t="s">
        <v>18017</v>
      </c>
      <c r="W504" t="s">
        <v>14761</v>
      </c>
      <c r="X504" t="s">
        <v>83</v>
      </c>
      <c r="Y504" t="s">
        <v>30</v>
      </c>
      <c r="Z504" t="s">
        <v>30</v>
      </c>
      <c r="AA504" t="s">
        <v>30</v>
      </c>
      <c r="AB504" t="s">
        <v>30</v>
      </c>
      <c r="AC504">
        <v>-75.852726750000002</v>
      </c>
      <c r="AD504">
        <v>5.7123486000000003</v>
      </c>
      <c r="AE504" t="s">
        <v>86</v>
      </c>
      <c r="AF504" t="s">
        <v>109</v>
      </c>
      <c r="AG504" t="s">
        <v>102</v>
      </c>
      <c r="AH504">
        <f>IFERROR(
    VLOOKUP(FENIX_ANS_TABLA[[#This Row],[ESTADO]],
        {"VENCIDO",1;"ALERTA_0 Días",2;"ALERTA",3;"A TIEMPO",4;"SIN FECHA",5},
    2,FALSE),
0)</f>
        <v>2</v>
      </c>
    </row>
    <row r="505" spans="1:34" x14ac:dyDescent="0.25">
      <c r="A505">
        <v>23660822</v>
      </c>
      <c r="B505" s="23" t="str">
        <f>IFERROR(VLOOKUP(FENIX_ANS_TABLA[[#This Row],[PEDIDO]],RESPONSABLE!A:B,2,0),"Pendiente por asignar responsable")</f>
        <v>Pendiente por asignar responsable</v>
      </c>
      <c r="C505" t="s">
        <v>58</v>
      </c>
      <c r="D505" t="s">
        <v>24</v>
      </c>
      <c r="E505" t="s">
        <v>59</v>
      </c>
      <c r="F505" s="21">
        <v>46065.400914351849</v>
      </c>
      <c r="G505" t="s">
        <v>521</v>
      </c>
      <c r="H505">
        <v>8459166</v>
      </c>
      <c r="I505" t="s">
        <v>522</v>
      </c>
      <c r="J505" s="23" t="s">
        <v>31</v>
      </c>
      <c r="K505" s="23" t="s">
        <v>523</v>
      </c>
      <c r="L505" t="s">
        <v>524</v>
      </c>
      <c r="M505" t="s">
        <v>110</v>
      </c>
      <c r="N505" t="s">
        <v>525</v>
      </c>
      <c r="O505" t="s">
        <v>111</v>
      </c>
      <c r="P505" t="s">
        <v>60</v>
      </c>
      <c r="Q505" t="s">
        <v>125</v>
      </c>
      <c r="R505" t="s">
        <v>252</v>
      </c>
      <c r="S505" t="s">
        <v>260</v>
      </c>
      <c r="T505">
        <v>14</v>
      </c>
      <c r="U505" t="s">
        <v>526</v>
      </c>
      <c r="V505" t="s">
        <v>18018</v>
      </c>
      <c r="W505" t="s">
        <v>18019</v>
      </c>
      <c r="X505" t="s">
        <v>83</v>
      </c>
      <c r="Y505" t="s">
        <v>30</v>
      </c>
      <c r="Z505" t="s">
        <v>30</v>
      </c>
      <c r="AA505" t="s">
        <v>30</v>
      </c>
      <c r="AB505" t="s">
        <v>30</v>
      </c>
      <c r="AC505">
        <v>-75.662411000000006</v>
      </c>
      <c r="AD505">
        <v>5.9582751700000003</v>
      </c>
      <c r="AE505" t="s">
        <v>86</v>
      </c>
      <c r="AF505" t="s">
        <v>109</v>
      </c>
      <c r="AG505" t="s">
        <v>102</v>
      </c>
      <c r="AH505">
        <f>IFERROR(
    VLOOKUP(FENIX_ANS_TABLA[[#This Row],[ESTADO]],
        {"VENCIDO",1;"ALERTA_0 Días",2;"ALERTA",3;"A TIEMPO",4;"SIN FECHA",5},
    2,FALSE),
0)</f>
        <v>2</v>
      </c>
    </row>
    <row r="506" spans="1:34" x14ac:dyDescent="0.25">
      <c r="A506">
        <v>23660826</v>
      </c>
      <c r="B506" s="23" t="str">
        <f>IFERROR(VLOOKUP(FENIX_ANS_TABLA[[#This Row],[PEDIDO]],RESPONSABLE!A:B,2,0),"Pendiente por asignar responsable")</f>
        <v>Pendiente por asignar responsable</v>
      </c>
      <c r="C506" t="s">
        <v>23</v>
      </c>
      <c r="D506" t="s">
        <v>24</v>
      </c>
      <c r="E506" t="s">
        <v>23</v>
      </c>
      <c r="F506" s="21">
        <v>46065.404386574082</v>
      </c>
      <c r="G506" t="s">
        <v>14317</v>
      </c>
      <c r="H506">
        <v>43683706</v>
      </c>
      <c r="I506" t="s">
        <v>14318</v>
      </c>
      <c r="J506" s="23" t="s">
        <v>31</v>
      </c>
      <c r="K506" s="23" t="s">
        <v>5095</v>
      </c>
      <c r="L506" t="s">
        <v>14319</v>
      </c>
      <c r="M506" t="s">
        <v>50</v>
      </c>
      <c r="N506" t="s">
        <v>14320</v>
      </c>
      <c r="O506" t="s">
        <v>51</v>
      </c>
      <c r="P506" t="s">
        <v>27</v>
      </c>
      <c r="Q506" t="s">
        <v>32</v>
      </c>
      <c r="R506" t="s">
        <v>252</v>
      </c>
      <c r="S506" t="s">
        <v>260</v>
      </c>
      <c r="T506">
        <v>10</v>
      </c>
      <c r="U506" t="s">
        <v>14321</v>
      </c>
      <c r="V506" t="s">
        <v>18020</v>
      </c>
      <c r="W506" t="s">
        <v>18021</v>
      </c>
      <c r="X506" t="s">
        <v>29</v>
      </c>
      <c r="Y506" t="s">
        <v>30</v>
      </c>
      <c r="Z506" t="s">
        <v>30</v>
      </c>
      <c r="AA506" t="s">
        <v>30</v>
      </c>
      <c r="AB506" t="s">
        <v>30</v>
      </c>
      <c r="AC506">
        <v>-75.620276840000002</v>
      </c>
      <c r="AD506">
        <v>6.0128811799999999</v>
      </c>
      <c r="AE506" t="s">
        <v>86</v>
      </c>
      <c r="AF506" t="s">
        <v>105</v>
      </c>
      <c r="AG506" t="s">
        <v>102</v>
      </c>
      <c r="AH506">
        <f>IFERROR(
    VLOOKUP(FENIX_ANS_TABLA[[#This Row],[ESTADO]],
        {"VENCIDO",1;"ALERTA_0 Días",2;"ALERTA",3;"A TIEMPO",4;"SIN FECHA",5},
    2,FALSE),
0)</f>
        <v>4</v>
      </c>
    </row>
    <row r="507" spans="1:34" x14ac:dyDescent="0.25">
      <c r="A507">
        <v>23660850</v>
      </c>
      <c r="B507" s="23" t="str">
        <f>IFERROR(VLOOKUP(FENIX_ANS_TABLA[[#This Row],[PEDIDO]],RESPONSABLE!A:B,2,0),"Pendiente por asignar responsable")</f>
        <v>Pendiente por asignar responsable</v>
      </c>
      <c r="C507" t="s">
        <v>58</v>
      </c>
      <c r="D507" t="s">
        <v>24</v>
      </c>
      <c r="E507" t="s">
        <v>59</v>
      </c>
      <c r="F507" s="21">
        <v>46065.413101851853</v>
      </c>
      <c r="G507" t="s">
        <v>528</v>
      </c>
      <c r="H507">
        <v>42893300</v>
      </c>
      <c r="I507" t="s">
        <v>529</v>
      </c>
      <c r="J507" s="23" t="s">
        <v>530</v>
      </c>
      <c r="K507" s="23" t="s">
        <v>531</v>
      </c>
      <c r="L507" t="s">
        <v>532</v>
      </c>
      <c r="M507" t="s">
        <v>165</v>
      </c>
      <c r="N507" t="s">
        <v>533</v>
      </c>
      <c r="O507" t="s">
        <v>166</v>
      </c>
      <c r="P507" t="s">
        <v>60</v>
      </c>
      <c r="Q507" t="s">
        <v>184</v>
      </c>
      <c r="R507" t="s">
        <v>252</v>
      </c>
      <c r="S507" t="s">
        <v>260</v>
      </c>
      <c r="T507">
        <v>14</v>
      </c>
      <c r="U507" t="s">
        <v>534</v>
      </c>
      <c r="V507" t="s">
        <v>18022</v>
      </c>
      <c r="W507" t="s">
        <v>14259</v>
      </c>
      <c r="X507" t="s">
        <v>83</v>
      </c>
      <c r="Y507" t="s">
        <v>30</v>
      </c>
      <c r="Z507" t="s">
        <v>30</v>
      </c>
      <c r="AA507" t="s">
        <v>30</v>
      </c>
      <c r="AB507" t="s">
        <v>30</v>
      </c>
      <c r="AC507">
        <v>-75.468788369999999</v>
      </c>
      <c r="AD507">
        <v>6.2859106899999997</v>
      </c>
      <c r="AE507" t="s">
        <v>86</v>
      </c>
      <c r="AF507" t="s">
        <v>159</v>
      </c>
      <c r="AG507" t="s">
        <v>102</v>
      </c>
      <c r="AH507">
        <f>IFERROR(
    VLOOKUP(FENIX_ANS_TABLA[[#This Row],[ESTADO]],
        {"VENCIDO",1;"ALERTA_0 Días",2;"ALERTA",3;"A TIEMPO",4;"SIN FECHA",5},
    2,FALSE),
0)</f>
        <v>2</v>
      </c>
    </row>
    <row r="508" spans="1:34" x14ac:dyDescent="0.25">
      <c r="A508">
        <v>23660851</v>
      </c>
      <c r="B508" s="23" t="str">
        <f>IFERROR(VLOOKUP(FENIX_ANS_TABLA[[#This Row],[PEDIDO]],RESPONSABLE!A:B,2,0),"Pendiente por asignar responsable")</f>
        <v>Pendiente por asignar responsable</v>
      </c>
      <c r="C508" t="s">
        <v>23</v>
      </c>
      <c r="D508" t="s">
        <v>24</v>
      </c>
      <c r="E508" t="s">
        <v>23</v>
      </c>
      <c r="F508" s="21">
        <v>46065.41510416667</v>
      </c>
      <c r="G508" t="s">
        <v>3566</v>
      </c>
      <c r="H508">
        <v>3545895</v>
      </c>
      <c r="I508" t="s">
        <v>3567</v>
      </c>
      <c r="J508" s="23" t="s">
        <v>31</v>
      </c>
      <c r="K508" s="23" t="s">
        <v>3568</v>
      </c>
      <c r="L508" t="s">
        <v>3569</v>
      </c>
      <c r="M508" t="s">
        <v>115</v>
      </c>
      <c r="N508" t="s">
        <v>3570</v>
      </c>
      <c r="O508" t="s">
        <v>116</v>
      </c>
      <c r="P508" t="s">
        <v>27</v>
      </c>
      <c r="Q508" t="s">
        <v>108</v>
      </c>
      <c r="R508" t="s">
        <v>253</v>
      </c>
      <c r="S508" t="s">
        <v>260</v>
      </c>
      <c r="T508">
        <v>7</v>
      </c>
      <c r="U508" t="s">
        <v>3571</v>
      </c>
      <c r="V508" t="s">
        <v>18023</v>
      </c>
      <c r="W508" t="s">
        <v>18024</v>
      </c>
      <c r="X508" t="s">
        <v>83</v>
      </c>
      <c r="Y508" t="s">
        <v>30</v>
      </c>
      <c r="Z508" t="s">
        <v>30</v>
      </c>
      <c r="AA508" t="s">
        <v>30</v>
      </c>
      <c r="AB508" t="s">
        <v>30</v>
      </c>
      <c r="AC508">
        <v>-75.8612703269999</v>
      </c>
      <c r="AD508">
        <v>5.8101225160000398</v>
      </c>
      <c r="AE508" t="s">
        <v>86</v>
      </c>
      <c r="AF508" t="s">
        <v>109</v>
      </c>
      <c r="AG508" t="s">
        <v>102</v>
      </c>
      <c r="AH508">
        <f>IFERROR(
    VLOOKUP(FENIX_ANS_TABLA[[#This Row],[ESTADO]],
        {"VENCIDO",1;"ALERTA_0 Días",2;"ALERTA",3;"A TIEMPO",4;"SIN FECHA",5},
    2,FALSE),
0)</f>
        <v>2</v>
      </c>
    </row>
    <row r="509" spans="1:34" x14ac:dyDescent="0.25">
      <c r="A509">
        <v>23660899</v>
      </c>
      <c r="B509" s="23" t="str">
        <f>IFERROR(VLOOKUP(FENIX_ANS_TABLA[[#This Row],[PEDIDO]],RESPONSABLE!A:B,2,0),"Pendiente por asignar responsable")</f>
        <v>Pendiente por asignar responsable</v>
      </c>
      <c r="C509" t="s">
        <v>58</v>
      </c>
      <c r="D509" t="s">
        <v>24</v>
      </c>
      <c r="E509" t="s">
        <v>59</v>
      </c>
      <c r="F509" s="21">
        <v>46065.428101851852</v>
      </c>
      <c r="G509" t="s">
        <v>536</v>
      </c>
      <c r="H509">
        <v>1001530936</v>
      </c>
      <c r="I509" t="s">
        <v>537</v>
      </c>
      <c r="J509" s="23" t="s">
        <v>31</v>
      </c>
      <c r="K509" s="23" t="s">
        <v>538</v>
      </c>
      <c r="L509" t="s">
        <v>539</v>
      </c>
      <c r="M509" t="s">
        <v>212</v>
      </c>
      <c r="N509" t="s">
        <v>540</v>
      </c>
      <c r="O509" t="s">
        <v>213</v>
      </c>
      <c r="P509" t="s">
        <v>60</v>
      </c>
      <c r="Q509" t="s">
        <v>236</v>
      </c>
      <c r="R509" t="s">
        <v>252</v>
      </c>
      <c r="S509" t="s">
        <v>260</v>
      </c>
      <c r="T509">
        <v>14</v>
      </c>
      <c r="U509" t="s">
        <v>541</v>
      </c>
      <c r="V509" t="s">
        <v>18025</v>
      </c>
      <c r="W509" t="s">
        <v>18026</v>
      </c>
      <c r="X509" t="s">
        <v>83</v>
      </c>
      <c r="Y509" t="s">
        <v>30</v>
      </c>
      <c r="Z509" t="s">
        <v>30</v>
      </c>
      <c r="AA509" t="s">
        <v>30</v>
      </c>
      <c r="AB509" t="s">
        <v>30</v>
      </c>
      <c r="AC509">
        <v>-74.755304620000004</v>
      </c>
      <c r="AD509">
        <v>6.4125313100000003</v>
      </c>
      <c r="AE509" t="s">
        <v>86</v>
      </c>
      <c r="AF509" t="s">
        <v>215</v>
      </c>
      <c r="AG509" t="s">
        <v>102</v>
      </c>
      <c r="AH509">
        <f>IFERROR(
    VLOOKUP(FENIX_ANS_TABLA[[#This Row],[ESTADO]],
        {"VENCIDO",1;"ALERTA_0 Días",2;"ALERTA",3;"A TIEMPO",4;"SIN FECHA",5},
    2,FALSE),
0)</f>
        <v>2</v>
      </c>
    </row>
    <row r="510" spans="1:34" x14ac:dyDescent="0.25">
      <c r="A510">
        <v>23661005</v>
      </c>
      <c r="B510" s="23" t="str">
        <f>IFERROR(VLOOKUP(FENIX_ANS_TABLA[[#This Row],[PEDIDO]],RESPONSABLE!A:B,2,0),"Pendiente por asignar responsable")</f>
        <v>Pendiente por asignar responsable</v>
      </c>
      <c r="C510" t="s">
        <v>23</v>
      </c>
      <c r="D510" t="s">
        <v>24</v>
      </c>
      <c r="E510" t="s">
        <v>23</v>
      </c>
      <c r="F510" s="21">
        <v>46065.464456018519</v>
      </c>
      <c r="G510" t="s">
        <v>9670</v>
      </c>
      <c r="H510">
        <v>71271063</v>
      </c>
      <c r="I510" t="s">
        <v>9671</v>
      </c>
      <c r="J510" s="23" t="s">
        <v>31</v>
      </c>
      <c r="K510" s="23" t="s">
        <v>9672</v>
      </c>
      <c r="L510" t="s">
        <v>9673</v>
      </c>
      <c r="M510" t="s">
        <v>224</v>
      </c>
      <c r="N510" t="s">
        <v>9674</v>
      </c>
      <c r="O510" t="s">
        <v>225</v>
      </c>
      <c r="P510" t="s">
        <v>27</v>
      </c>
      <c r="Q510" t="s">
        <v>214</v>
      </c>
      <c r="R510" t="s">
        <v>252</v>
      </c>
      <c r="S510" t="s">
        <v>260</v>
      </c>
      <c r="T510">
        <v>10</v>
      </c>
      <c r="U510" t="s">
        <v>9675</v>
      </c>
      <c r="V510" t="s">
        <v>18027</v>
      </c>
      <c r="W510" t="s">
        <v>18028</v>
      </c>
      <c r="X510" t="s">
        <v>29</v>
      </c>
      <c r="Y510" t="s">
        <v>30</v>
      </c>
      <c r="Z510" t="s">
        <v>30</v>
      </c>
      <c r="AA510" t="s">
        <v>30</v>
      </c>
      <c r="AB510" t="s">
        <v>30</v>
      </c>
      <c r="AC510">
        <v>-75.111425800000006</v>
      </c>
      <c r="AD510">
        <v>6.5354428200000001</v>
      </c>
      <c r="AE510" t="s">
        <v>86</v>
      </c>
      <c r="AF510" t="s">
        <v>215</v>
      </c>
      <c r="AG510" t="s">
        <v>102</v>
      </c>
      <c r="AH510">
        <f>IFERROR(
    VLOOKUP(FENIX_ANS_TABLA[[#This Row],[ESTADO]],
        {"VENCIDO",1;"ALERTA_0 Días",2;"ALERTA",3;"A TIEMPO",4;"SIN FECHA",5},
    2,FALSE),
0)</f>
        <v>4</v>
      </c>
    </row>
    <row r="511" spans="1:34" x14ac:dyDescent="0.25">
      <c r="A511">
        <v>23661011</v>
      </c>
      <c r="B511" s="23" t="str">
        <f>IFERROR(VLOOKUP(FENIX_ANS_TABLA[[#This Row],[PEDIDO]],RESPONSABLE!A:B,2,0),"Pendiente por asignar responsable")</f>
        <v>Pendiente por asignar responsable</v>
      </c>
      <c r="C511" t="s">
        <v>23</v>
      </c>
      <c r="D511" t="s">
        <v>24</v>
      </c>
      <c r="E511" t="s">
        <v>23</v>
      </c>
      <c r="F511" s="21">
        <v>46065.465833333343</v>
      </c>
      <c r="G511" t="s">
        <v>12047</v>
      </c>
      <c r="H511">
        <v>43263562</v>
      </c>
      <c r="I511" t="s">
        <v>12048</v>
      </c>
      <c r="J511" s="23" t="s">
        <v>31</v>
      </c>
      <c r="K511" s="23" t="s">
        <v>12049</v>
      </c>
      <c r="L511" t="s">
        <v>12050</v>
      </c>
      <c r="M511" t="s">
        <v>25</v>
      </c>
      <c r="N511" t="s">
        <v>12051</v>
      </c>
      <c r="O511" t="s">
        <v>26</v>
      </c>
      <c r="P511" t="s">
        <v>27</v>
      </c>
      <c r="Q511" t="s">
        <v>32</v>
      </c>
      <c r="R511" t="s">
        <v>253</v>
      </c>
      <c r="S511" t="s">
        <v>260</v>
      </c>
      <c r="T511">
        <v>7</v>
      </c>
      <c r="U511" t="s">
        <v>12052</v>
      </c>
      <c r="V511" t="s">
        <v>8122</v>
      </c>
      <c r="W511" t="s">
        <v>18029</v>
      </c>
      <c r="X511" t="s">
        <v>29</v>
      </c>
      <c r="Y511" t="s">
        <v>12054</v>
      </c>
      <c r="Z511" t="s">
        <v>94</v>
      </c>
      <c r="AA511" t="s">
        <v>1809</v>
      </c>
      <c r="AB511" t="s">
        <v>12055</v>
      </c>
      <c r="AC511">
        <v>-75.610884501000001</v>
      </c>
      <c r="AD511">
        <v>6.2574398200000596</v>
      </c>
      <c r="AE511" t="s">
        <v>86</v>
      </c>
      <c r="AF511" t="s">
        <v>105</v>
      </c>
      <c r="AG511" t="s">
        <v>102</v>
      </c>
      <c r="AH511">
        <f>IFERROR(
    VLOOKUP(FENIX_ANS_TABLA[[#This Row],[ESTADO]],
        {"VENCIDO",1;"ALERTA_0 Días",2;"ALERTA",3;"A TIEMPO",4;"SIN FECHA",5},
    2,FALSE),
0)</f>
        <v>4</v>
      </c>
    </row>
    <row r="512" spans="1:34" x14ac:dyDescent="0.25">
      <c r="A512">
        <v>23661052</v>
      </c>
      <c r="B512" s="23" t="str">
        <f>IFERROR(VLOOKUP(FENIX_ANS_TABLA[[#This Row],[PEDIDO]],RESPONSABLE!A:B,2,0),"Pendiente por asignar responsable")</f>
        <v>Pendiente por asignar responsable</v>
      </c>
      <c r="C512" t="s">
        <v>23</v>
      </c>
      <c r="D512" t="s">
        <v>24</v>
      </c>
      <c r="E512" t="s">
        <v>23</v>
      </c>
      <c r="F512" s="21">
        <v>46065.482083333343</v>
      </c>
      <c r="G512" t="s">
        <v>12057</v>
      </c>
      <c r="H512">
        <v>8292949</v>
      </c>
      <c r="I512" t="s">
        <v>12058</v>
      </c>
      <c r="J512" s="23" t="s">
        <v>31</v>
      </c>
      <c r="K512" s="23" t="s">
        <v>12059</v>
      </c>
      <c r="L512" t="s">
        <v>12060</v>
      </c>
      <c r="M512" t="s">
        <v>25</v>
      </c>
      <c r="N512" t="s">
        <v>12061</v>
      </c>
      <c r="O512" t="s">
        <v>26</v>
      </c>
      <c r="P512" t="s">
        <v>27</v>
      </c>
      <c r="Q512" t="s">
        <v>32</v>
      </c>
      <c r="R512" t="s">
        <v>253</v>
      </c>
      <c r="S512" t="s">
        <v>260</v>
      </c>
      <c r="T512">
        <v>7</v>
      </c>
      <c r="U512" t="s">
        <v>12062</v>
      </c>
      <c r="V512" t="s">
        <v>14623</v>
      </c>
      <c r="W512" t="s">
        <v>17963</v>
      </c>
      <c r="X512" t="s">
        <v>29</v>
      </c>
      <c r="Y512" t="s">
        <v>12063</v>
      </c>
      <c r="Z512" t="s">
        <v>94</v>
      </c>
      <c r="AA512" t="s">
        <v>579</v>
      </c>
      <c r="AB512" t="s">
        <v>12064</v>
      </c>
      <c r="AC512">
        <v>-75.598067270000001</v>
      </c>
      <c r="AD512">
        <v>6.2253405300000004</v>
      </c>
      <c r="AE512" t="s">
        <v>86</v>
      </c>
      <c r="AF512" t="s">
        <v>105</v>
      </c>
      <c r="AG512" t="s">
        <v>102</v>
      </c>
      <c r="AH512">
        <f>IFERROR(
    VLOOKUP(FENIX_ANS_TABLA[[#This Row],[ESTADO]],
        {"VENCIDO",1;"ALERTA_0 Días",2;"ALERTA",3;"A TIEMPO",4;"SIN FECHA",5},
    2,FALSE),
0)</f>
        <v>4</v>
      </c>
    </row>
    <row r="513" spans="1:34" x14ac:dyDescent="0.25">
      <c r="A513">
        <v>23661085</v>
      </c>
      <c r="B513" s="23" t="str">
        <f>IFERROR(VLOOKUP(FENIX_ANS_TABLA[[#This Row],[PEDIDO]],RESPONSABLE!A:B,2,0),"Pendiente por asignar responsable")</f>
        <v>Pendiente por asignar responsable</v>
      </c>
      <c r="C513" t="s">
        <v>58</v>
      </c>
      <c r="D513" t="s">
        <v>24</v>
      </c>
      <c r="E513" t="s">
        <v>59</v>
      </c>
      <c r="F513" s="21">
        <v>46065.497650462959</v>
      </c>
      <c r="G513" t="s">
        <v>550</v>
      </c>
      <c r="H513">
        <v>16051500</v>
      </c>
      <c r="I513" t="s">
        <v>551</v>
      </c>
      <c r="J513" s="23" t="s">
        <v>31</v>
      </c>
      <c r="K513" s="23" t="s">
        <v>552</v>
      </c>
      <c r="L513" t="s">
        <v>553</v>
      </c>
      <c r="M513" t="s">
        <v>187</v>
      </c>
      <c r="N513" t="s">
        <v>554</v>
      </c>
      <c r="O513" t="s">
        <v>188</v>
      </c>
      <c r="P513" t="s">
        <v>60</v>
      </c>
      <c r="Q513" t="s">
        <v>184</v>
      </c>
      <c r="R513" t="s">
        <v>252</v>
      </c>
      <c r="S513" t="s">
        <v>260</v>
      </c>
      <c r="T513">
        <v>14</v>
      </c>
      <c r="U513" t="s">
        <v>555</v>
      </c>
      <c r="V513" t="s">
        <v>18030</v>
      </c>
      <c r="W513" t="s">
        <v>14851</v>
      </c>
      <c r="X513" t="s">
        <v>83</v>
      </c>
      <c r="Y513" t="s">
        <v>30</v>
      </c>
      <c r="Z513" t="s">
        <v>30</v>
      </c>
      <c r="AA513" t="s">
        <v>30</v>
      </c>
      <c r="AB513" t="s">
        <v>30</v>
      </c>
      <c r="AC513">
        <v>-74.963480570000002</v>
      </c>
      <c r="AD513">
        <v>6.3315434799999997</v>
      </c>
      <c r="AE513" t="s">
        <v>86</v>
      </c>
      <c r="AF513" t="s">
        <v>159</v>
      </c>
      <c r="AG513" t="s">
        <v>102</v>
      </c>
      <c r="AH513">
        <f>IFERROR(
    VLOOKUP(FENIX_ANS_TABLA[[#This Row],[ESTADO]],
        {"VENCIDO",1;"ALERTA_0 Días",2;"ALERTA",3;"A TIEMPO",4;"SIN FECHA",5},
    2,FALSE),
0)</f>
        <v>2</v>
      </c>
    </row>
    <row r="514" spans="1:34" x14ac:dyDescent="0.25">
      <c r="A514">
        <v>23661187</v>
      </c>
      <c r="B514" s="23" t="str">
        <f>IFERROR(VLOOKUP(FENIX_ANS_TABLA[[#This Row],[PEDIDO]],RESPONSABLE!A:B,2,0),"Pendiente por asignar responsable")</f>
        <v>Pendiente por asignar responsable</v>
      </c>
      <c r="C514" t="s">
        <v>36</v>
      </c>
      <c r="D514" t="s">
        <v>65</v>
      </c>
      <c r="E514" t="s">
        <v>36</v>
      </c>
      <c r="F514" s="21">
        <v>46065.538958333331</v>
      </c>
      <c r="G514" t="s">
        <v>12066</v>
      </c>
      <c r="H514">
        <v>811012208</v>
      </c>
      <c r="I514" t="s">
        <v>12067</v>
      </c>
      <c r="J514" s="23" t="s">
        <v>12068</v>
      </c>
      <c r="K514" s="23" t="s">
        <v>12069</v>
      </c>
      <c r="L514" t="s">
        <v>12070</v>
      </c>
      <c r="M514" t="s">
        <v>42</v>
      </c>
      <c r="N514" t="s">
        <v>12071</v>
      </c>
      <c r="O514" t="s">
        <v>57</v>
      </c>
      <c r="P514" t="s">
        <v>66</v>
      </c>
      <c r="Q514" t="s">
        <v>28</v>
      </c>
      <c r="R514" t="s">
        <v>253</v>
      </c>
      <c r="S514" t="s">
        <v>260</v>
      </c>
      <c r="T514">
        <v>7</v>
      </c>
      <c r="U514" t="s">
        <v>12072</v>
      </c>
      <c r="V514" t="s">
        <v>7937</v>
      </c>
      <c r="W514" t="s">
        <v>14424</v>
      </c>
      <c r="X514" t="s">
        <v>29</v>
      </c>
      <c r="Y514" t="s">
        <v>12073</v>
      </c>
      <c r="Z514" t="s">
        <v>94</v>
      </c>
      <c r="AA514" t="s">
        <v>2876</v>
      </c>
      <c r="AB514" t="s">
        <v>12074</v>
      </c>
      <c r="AC514">
        <v>-75.586782999999997</v>
      </c>
      <c r="AD514">
        <v>6.1594230000000003</v>
      </c>
      <c r="AE514" t="s">
        <v>86</v>
      </c>
      <c r="AF514" t="s">
        <v>105</v>
      </c>
      <c r="AG514" t="s">
        <v>103</v>
      </c>
      <c r="AH514">
        <f>IFERROR(
    VLOOKUP(FENIX_ANS_TABLA[[#This Row],[ESTADO]],
        {"VENCIDO",1;"ALERTA_0 Días",2;"ALERTA",3;"A TIEMPO",4;"SIN FECHA",5},
    2,FALSE),
0)</f>
        <v>4</v>
      </c>
    </row>
    <row r="515" spans="1:34" x14ac:dyDescent="0.25">
      <c r="A515">
        <v>23661394</v>
      </c>
      <c r="B515" s="23" t="str">
        <f>IFERROR(VLOOKUP(FENIX_ANS_TABLA[[#This Row],[PEDIDO]],RESPONSABLE!A:B,2,0),"Pendiente por asignar responsable")</f>
        <v>Pendiente por asignar responsable</v>
      </c>
      <c r="C515" t="s">
        <v>58</v>
      </c>
      <c r="D515" t="s">
        <v>24</v>
      </c>
      <c r="E515" t="s">
        <v>59</v>
      </c>
      <c r="F515" s="21">
        <v>46065.581192129634</v>
      </c>
      <c r="G515" t="s">
        <v>557</v>
      </c>
      <c r="H515">
        <v>1036392985</v>
      </c>
      <c r="I515" t="s">
        <v>544</v>
      </c>
      <c r="J515" s="23" t="s">
        <v>31</v>
      </c>
      <c r="K515" s="23" t="s">
        <v>210</v>
      </c>
      <c r="L515" t="s">
        <v>558</v>
      </c>
      <c r="M515" t="s">
        <v>167</v>
      </c>
      <c r="N515" t="s">
        <v>559</v>
      </c>
      <c r="O515" t="s">
        <v>168</v>
      </c>
      <c r="P515" t="s">
        <v>60</v>
      </c>
      <c r="Q515" t="s">
        <v>184</v>
      </c>
      <c r="R515" t="s">
        <v>252</v>
      </c>
      <c r="S515" t="s">
        <v>260</v>
      </c>
      <c r="T515">
        <v>14</v>
      </c>
      <c r="U515" t="s">
        <v>560</v>
      </c>
      <c r="V515" t="s">
        <v>18031</v>
      </c>
      <c r="W515" t="s">
        <v>14902</v>
      </c>
      <c r="X515" t="s">
        <v>83</v>
      </c>
      <c r="Y515" t="s">
        <v>30</v>
      </c>
      <c r="Z515" t="s">
        <v>30</v>
      </c>
      <c r="AA515" t="s">
        <v>30</v>
      </c>
      <c r="AB515" t="s">
        <v>30</v>
      </c>
      <c r="AC515">
        <v>-75.373853080000004</v>
      </c>
      <c r="AD515">
        <v>6.1831884800000001</v>
      </c>
      <c r="AE515" t="s">
        <v>86</v>
      </c>
      <c r="AF515" t="s">
        <v>159</v>
      </c>
      <c r="AG515" t="s">
        <v>102</v>
      </c>
      <c r="AH515">
        <f>IFERROR(
    VLOOKUP(FENIX_ANS_TABLA[[#This Row],[ESTADO]],
        {"VENCIDO",1;"ALERTA_0 Días",2;"ALERTA",3;"A TIEMPO",4;"SIN FECHA",5},
    2,FALSE),
0)</f>
        <v>2</v>
      </c>
    </row>
    <row r="516" spans="1:34" x14ac:dyDescent="0.25">
      <c r="A516">
        <v>23661475</v>
      </c>
      <c r="B516" s="23" t="str">
        <f>IFERROR(VLOOKUP(FENIX_ANS_TABLA[[#This Row],[PEDIDO]],RESPONSABLE!A:B,2,0),"Pendiente por asignar responsable")</f>
        <v>Pendiente por asignar responsable</v>
      </c>
      <c r="C516" t="s">
        <v>23</v>
      </c>
      <c r="D516" t="s">
        <v>24</v>
      </c>
      <c r="E516" t="s">
        <v>23</v>
      </c>
      <c r="F516" s="21">
        <v>46065.606261574067</v>
      </c>
      <c r="G516" t="s">
        <v>14323</v>
      </c>
      <c r="H516">
        <v>1038337510</v>
      </c>
      <c r="I516" t="s">
        <v>14324</v>
      </c>
      <c r="J516" s="23" t="s">
        <v>31</v>
      </c>
      <c r="K516" s="23" t="s">
        <v>14325</v>
      </c>
      <c r="L516" t="s">
        <v>14326</v>
      </c>
      <c r="M516" t="s">
        <v>167</v>
      </c>
      <c r="N516" t="s">
        <v>14327</v>
      </c>
      <c r="O516" t="s">
        <v>168</v>
      </c>
      <c r="P516" t="s">
        <v>27</v>
      </c>
      <c r="Q516" t="s">
        <v>158</v>
      </c>
      <c r="R516" t="s">
        <v>252</v>
      </c>
      <c r="S516" t="s">
        <v>260</v>
      </c>
      <c r="T516">
        <v>10</v>
      </c>
      <c r="U516" t="s">
        <v>14328</v>
      </c>
      <c r="V516" t="s">
        <v>14707</v>
      </c>
      <c r="W516" t="s">
        <v>18032</v>
      </c>
      <c r="X516" t="s">
        <v>29</v>
      </c>
      <c r="Y516" t="s">
        <v>30</v>
      </c>
      <c r="Z516" t="s">
        <v>30</v>
      </c>
      <c r="AA516" t="s">
        <v>30</v>
      </c>
      <c r="AB516" t="s">
        <v>30</v>
      </c>
      <c r="AC516">
        <v>-75.416453849999996</v>
      </c>
      <c r="AD516">
        <v>6.1921380900000003</v>
      </c>
      <c r="AE516" t="s">
        <v>86</v>
      </c>
      <c r="AF516" t="s">
        <v>159</v>
      </c>
      <c r="AG516" t="s">
        <v>102</v>
      </c>
      <c r="AH516">
        <f>IFERROR(
    VLOOKUP(FENIX_ANS_TABLA[[#This Row],[ESTADO]],
        {"VENCIDO",1;"ALERTA_0 Días",2;"ALERTA",3;"A TIEMPO",4;"SIN FECHA",5},
    2,FALSE),
0)</f>
        <v>4</v>
      </c>
    </row>
    <row r="517" spans="1:34" x14ac:dyDescent="0.25">
      <c r="A517">
        <v>23661496</v>
      </c>
      <c r="B517" s="23" t="str">
        <f>IFERROR(VLOOKUP(FENIX_ANS_TABLA[[#This Row],[PEDIDO]],RESPONSABLE!A:B,2,0),"Pendiente por asignar responsable")</f>
        <v>Pendiente por asignar responsable</v>
      </c>
      <c r="C517" t="s">
        <v>23</v>
      </c>
      <c r="D517" t="s">
        <v>24</v>
      </c>
      <c r="E517" t="s">
        <v>23</v>
      </c>
      <c r="F517" s="21">
        <v>46065.61209490741</v>
      </c>
      <c r="G517" t="s">
        <v>14330</v>
      </c>
      <c r="H517">
        <v>1038335767</v>
      </c>
      <c r="I517" t="s">
        <v>14331</v>
      </c>
      <c r="J517" s="23" t="s">
        <v>31</v>
      </c>
      <c r="K517" s="23" t="s">
        <v>14332</v>
      </c>
      <c r="L517" t="s">
        <v>14333</v>
      </c>
      <c r="M517" t="s">
        <v>167</v>
      </c>
      <c r="N517" t="s">
        <v>14334</v>
      </c>
      <c r="O517" t="s">
        <v>168</v>
      </c>
      <c r="P517" t="s">
        <v>27</v>
      </c>
      <c r="Q517" t="s">
        <v>158</v>
      </c>
      <c r="R517" t="s">
        <v>252</v>
      </c>
      <c r="S517" t="s">
        <v>260</v>
      </c>
      <c r="T517">
        <v>10</v>
      </c>
      <c r="U517" t="s">
        <v>14335</v>
      </c>
      <c r="V517" t="s">
        <v>13108</v>
      </c>
      <c r="W517" t="s">
        <v>10570</v>
      </c>
      <c r="X517" t="s">
        <v>29</v>
      </c>
      <c r="Y517" t="s">
        <v>30</v>
      </c>
      <c r="Z517" t="s">
        <v>30</v>
      </c>
      <c r="AA517" t="s">
        <v>30</v>
      </c>
      <c r="AB517" t="s">
        <v>30</v>
      </c>
      <c r="AC517">
        <v>-75.416453849999996</v>
      </c>
      <c r="AD517">
        <v>6.1921380900000003</v>
      </c>
      <c r="AE517" t="s">
        <v>86</v>
      </c>
      <c r="AF517" t="s">
        <v>159</v>
      </c>
      <c r="AG517" t="s">
        <v>102</v>
      </c>
      <c r="AH517">
        <f>IFERROR(
    VLOOKUP(FENIX_ANS_TABLA[[#This Row],[ESTADO]],
        {"VENCIDO",1;"ALERTA_0 Días",2;"ALERTA",3;"A TIEMPO",4;"SIN FECHA",5},
    2,FALSE),
0)</f>
        <v>4</v>
      </c>
    </row>
    <row r="518" spans="1:34" x14ac:dyDescent="0.25">
      <c r="A518">
        <v>23661514</v>
      </c>
      <c r="B518" s="23" t="str">
        <f>IFERROR(VLOOKUP(FENIX_ANS_TABLA[[#This Row],[PEDIDO]],RESPONSABLE!A:B,2,0),"Pendiente por asignar responsable")</f>
        <v>Pendiente por asignar responsable</v>
      </c>
      <c r="C518" t="s">
        <v>23</v>
      </c>
      <c r="D518" t="s">
        <v>24</v>
      </c>
      <c r="E518" t="s">
        <v>33</v>
      </c>
      <c r="F518" s="21">
        <v>46065.620567129627</v>
      </c>
      <c r="G518" t="s">
        <v>1235</v>
      </c>
      <c r="H518">
        <v>42761974</v>
      </c>
      <c r="I518" t="s">
        <v>8909</v>
      </c>
      <c r="J518" s="23" t="s">
        <v>8910</v>
      </c>
      <c r="K518" s="23" t="s">
        <v>8911</v>
      </c>
      <c r="L518" t="s">
        <v>8912</v>
      </c>
      <c r="M518" t="s">
        <v>38</v>
      </c>
      <c r="N518" t="s">
        <v>8913</v>
      </c>
      <c r="O518" t="s">
        <v>39</v>
      </c>
      <c r="P518" t="s">
        <v>34</v>
      </c>
      <c r="Q518" t="s">
        <v>35</v>
      </c>
      <c r="R518" t="s">
        <v>253</v>
      </c>
      <c r="S518" t="s">
        <v>260</v>
      </c>
      <c r="T518">
        <v>5</v>
      </c>
      <c r="U518" t="s">
        <v>8914</v>
      </c>
      <c r="V518" t="s">
        <v>14338</v>
      </c>
      <c r="W518" t="s">
        <v>14337</v>
      </c>
      <c r="X518" t="s">
        <v>43</v>
      </c>
      <c r="Y518" t="s">
        <v>8915</v>
      </c>
      <c r="Z518" t="s">
        <v>94</v>
      </c>
      <c r="AA518" t="s">
        <v>95</v>
      </c>
      <c r="AB518" t="s">
        <v>8916</v>
      </c>
      <c r="AC518">
        <v>-75.612632090000005</v>
      </c>
      <c r="AD518">
        <v>6.1898469</v>
      </c>
      <c r="AE518" t="s">
        <v>86</v>
      </c>
      <c r="AF518" t="s">
        <v>105</v>
      </c>
      <c r="AG518" t="s">
        <v>102</v>
      </c>
      <c r="AH518">
        <f>IFERROR(
    VLOOKUP(FENIX_ANS_TABLA[[#This Row],[ESTADO]],
        {"VENCIDO",1;"ALERTA_0 Días",2;"ALERTA",3;"A TIEMPO",4;"SIN FECHA",5},
    2,FALSE),
0)</f>
        <v>3</v>
      </c>
    </row>
    <row r="519" spans="1:34" x14ac:dyDescent="0.25">
      <c r="A519">
        <v>23661515</v>
      </c>
      <c r="B519" s="23" t="str">
        <f>IFERROR(VLOOKUP(FENIX_ANS_TABLA[[#This Row],[PEDIDO]],RESPONSABLE!A:B,2,0),"Pendiente por asignar responsable")</f>
        <v>Pendiente por asignar responsable</v>
      </c>
      <c r="C519" t="s">
        <v>58</v>
      </c>
      <c r="D519" t="s">
        <v>24</v>
      </c>
      <c r="E519" t="s">
        <v>59</v>
      </c>
      <c r="F519" s="21">
        <v>46065.620868055557</v>
      </c>
      <c r="G519" t="s">
        <v>15657</v>
      </c>
      <c r="H519">
        <v>1037628197</v>
      </c>
      <c r="I519" t="s">
        <v>15658</v>
      </c>
      <c r="J519" s="23" t="s">
        <v>31</v>
      </c>
      <c r="K519" s="23" t="s">
        <v>15659</v>
      </c>
      <c r="L519" t="s">
        <v>15660</v>
      </c>
      <c r="M519" t="s">
        <v>25</v>
      </c>
      <c r="N519" t="s">
        <v>15661</v>
      </c>
      <c r="O519" t="s">
        <v>26</v>
      </c>
      <c r="P519" t="s">
        <v>60</v>
      </c>
      <c r="Q519" t="s">
        <v>61</v>
      </c>
      <c r="R519" t="s">
        <v>252</v>
      </c>
      <c r="S519" t="s">
        <v>260</v>
      </c>
      <c r="T519">
        <v>14</v>
      </c>
      <c r="U519" t="s">
        <v>15662</v>
      </c>
      <c r="V519" t="s">
        <v>17629</v>
      </c>
      <c r="W519" t="s">
        <v>18033</v>
      </c>
      <c r="X519" t="s">
        <v>29</v>
      </c>
      <c r="Y519" t="s">
        <v>30</v>
      </c>
      <c r="Z519" t="s">
        <v>30</v>
      </c>
      <c r="AA519" t="s">
        <v>30</v>
      </c>
      <c r="AB519" t="s">
        <v>30</v>
      </c>
      <c r="AC519">
        <v>-75.636960999999999</v>
      </c>
      <c r="AD519">
        <v>6.2827760000000001</v>
      </c>
      <c r="AE519" t="s">
        <v>86</v>
      </c>
      <c r="AF519" t="s">
        <v>105</v>
      </c>
      <c r="AG519" t="s">
        <v>102</v>
      </c>
      <c r="AH519">
        <f>IFERROR(
    VLOOKUP(FENIX_ANS_TABLA[[#This Row],[ESTADO]],
        {"VENCIDO",1;"ALERTA_0 Días",2;"ALERTA",3;"A TIEMPO",4;"SIN FECHA",5},
    2,FALSE),
0)</f>
        <v>4</v>
      </c>
    </row>
    <row r="520" spans="1:34" x14ac:dyDescent="0.25">
      <c r="A520">
        <v>23661516</v>
      </c>
      <c r="B520" s="23" t="str">
        <f>IFERROR(VLOOKUP(FENIX_ANS_TABLA[[#This Row],[PEDIDO]],RESPONSABLE!A:B,2,0),"Pendiente por asignar responsable")</f>
        <v>Pendiente por asignar responsable</v>
      </c>
      <c r="C520" t="s">
        <v>58</v>
      </c>
      <c r="D520" t="s">
        <v>24</v>
      </c>
      <c r="E520" t="s">
        <v>59</v>
      </c>
      <c r="F520" s="21">
        <v>46065.620891203696</v>
      </c>
      <c r="G520" t="s">
        <v>563</v>
      </c>
      <c r="H520">
        <v>71005229</v>
      </c>
      <c r="I520" t="s">
        <v>564</v>
      </c>
      <c r="J520" s="23" t="s">
        <v>31</v>
      </c>
      <c r="K520" s="23" t="s">
        <v>565</v>
      </c>
      <c r="L520" t="s">
        <v>566</v>
      </c>
      <c r="M520" t="s">
        <v>187</v>
      </c>
      <c r="N520" t="s">
        <v>567</v>
      </c>
      <c r="O520" t="s">
        <v>188</v>
      </c>
      <c r="P520" t="s">
        <v>60</v>
      </c>
      <c r="Q520" t="s">
        <v>184</v>
      </c>
      <c r="R520" t="s">
        <v>252</v>
      </c>
      <c r="S520" t="s">
        <v>260</v>
      </c>
      <c r="T520">
        <v>14</v>
      </c>
      <c r="U520" t="s">
        <v>568</v>
      </c>
      <c r="V520" t="s">
        <v>18034</v>
      </c>
      <c r="W520" t="s">
        <v>18035</v>
      </c>
      <c r="X520" t="s">
        <v>83</v>
      </c>
      <c r="Y520" t="s">
        <v>30</v>
      </c>
      <c r="Z520" t="s">
        <v>30</v>
      </c>
      <c r="AA520" t="s">
        <v>30</v>
      </c>
      <c r="AB520" t="s">
        <v>30</v>
      </c>
      <c r="AC520">
        <v>-75.026841829999995</v>
      </c>
      <c r="AD520">
        <v>6.3023198300000001</v>
      </c>
      <c r="AE520" t="s">
        <v>86</v>
      </c>
      <c r="AF520" t="s">
        <v>159</v>
      </c>
      <c r="AG520" t="s">
        <v>102</v>
      </c>
      <c r="AH520">
        <f>IFERROR(
    VLOOKUP(FENIX_ANS_TABLA[[#This Row],[ESTADO]],
        {"VENCIDO",1;"ALERTA_0 Días",2;"ALERTA",3;"A TIEMPO",4;"SIN FECHA",5},
    2,FALSE),
0)</f>
        <v>2</v>
      </c>
    </row>
    <row r="521" spans="1:34" x14ac:dyDescent="0.25">
      <c r="A521">
        <v>23661570</v>
      </c>
      <c r="B521" s="23" t="str">
        <f>IFERROR(VLOOKUP(FENIX_ANS_TABLA[[#This Row],[PEDIDO]],RESPONSABLE!A:B,2,0),"Pendiente por asignar responsable")</f>
        <v>Pendiente por asignar responsable</v>
      </c>
      <c r="C521" t="s">
        <v>58</v>
      </c>
      <c r="D521" t="s">
        <v>24</v>
      </c>
      <c r="E521" t="s">
        <v>59</v>
      </c>
      <c r="F521" s="21">
        <v>46065.638344907413</v>
      </c>
      <c r="G521" t="s">
        <v>570</v>
      </c>
      <c r="H521">
        <v>15380259</v>
      </c>
      <c r="I521" t="s">
        <v>571</v>
      </c>
      <c r="J521" s="23" t="s">
        <v>31</v>
      </c>
      <c r="K521" s="23" t="s">
        <v>572</v>
      </c>
      <c r="L521" t="s">
        <v>346</v>
      </c>
      <c r="M521" t="s">
        <v>167</v>
      </c>
      <c r="N521" t="s">
        <v>347</v>
      </c>
      <c r="O521" t="s">
        <v>168</v>
      </c>
      <c r="P521" t="s">
        <v>60</v>
      </c>
      <c r="Q521" t="s">
        <v>184</v>
      </c>
      <c r="R521" t="s">
        <v>252</v>
      </c>
      <c r="S521" t="s">
        <v>260</v>
      </c>
      <c r="T521">
        <v>14</v>
      </c>
      <c r="U521" t="s">
        <v>573</v>
      </c>
      <c r="V521" t="s">
        <v>18036</v>
      </c>
      <c r="W521" t="s">
        <v>18037</v>
      </c>
      <c r="X521" t="s">
        <v>83</v>
      </c>
      <c r="Y521" t="s">
        <v>30</v>
      </c>
      <c r="Z521" t="s">
        <v>30</v>
      </c>
      <c r="AA521" t="s">
        <v>30</v>
      </c>
      <c r="AB521" t="s">
        <v>30</v>
      </c>
      <c r="AC521">
        <v>-75.330701730000001</v>
      </c>
      <c r="AD521">
        <v>6.2072512399999997</v>
      </c>
      <c r="AE521" t="s">
        <v>86</v>
      </c>
      <c r="AF521" t="s">
        <v>159</v>
      </c>
      <c r="AG521" t="s">
        <v>102</v>
      </c>
      <c r="AH521">
        <f>IFERROR(
    VLOOKUP(FENIX_ANS_TABLA[[#This Row],[ESTADO]],
        {"VENCIDO",1;"ALERTA_0 Días",2;"ALERTA",3;"A TIEMPO",4;"SIN FECHA",5},
    2,FALSE),
0)</f>
        <v>2</v>
      </c>
    </row>
    <row r="522" spans="1:34" x14ac:dyDescent="0.25">
      <c r="A522">
        <v>23661572</v>
      </c>
      <c r="B522" s="23" t="str">
        <f>IFERROR(VLOOKUP(FENIX_ANS_TABLA[[#This Row],[PEDIDO]],RESPONSABLE!A:B,2,0),"Pendiente por asignar responsable")</f>
        <v>Pendiente por asignar responsable</v>
      </c>
      <c r="C522" t="s">
        <v>44</v>
      </c>
      <c r="D522" t="s">
        <v>24</v>
      </c>
      <c r="E522" t="s">
        <v>44</v>
      </c>
      <c r="F522" s="21">
        <v>46070.548993055563</v>
      </c>
      <c r="G522" t="s">
        <v>1065</v>
      </c>
      <c r="H522">
        <v>22087164</v>
      </c>
      <c r="I522" t="s">
        <v>1066</v>
      </c>
      <c r="J522" s="23" t="s">
        <v>31</v>
      </c>
      <c r="K522" s="23" t="s">
        <v>1067</v>
      </c>
      <c r="L522" t="s">
        <v>1068</v>
      </c>
      <c r="M522" t="s">
        <v>228</v>
      </c>
      <c r="N522" t="s">
        <v>1069</v>
      </c>
      <c r="O522" t="s">
        <v>229</v>
      </c>
      <c r="P522" t="s">
        <v>45</v>
      </c>
      <c r="Q522" t="s">
        <v>214</v>
      </c>
      <c r="R522" t="s">
        <v>253</v>
      </c>
      <c r="S522" t="s">
        <v>260</v>
      </c>
      <c r="T522">
        <v>11</v>
      </c>
      <c r="U522" t="s">
        <v>1070</v>
      </c>
      <c r="V522" t="s">
        <v>18038</v>
      </c>
      <c r="W522" t="s">
        <v>14121</v>
      </c>
      <c r="X522" t="s">
        <v>83</v>
      </c>
      <c r="Y522" t="s">
        <v>30</v>
      </c>
      <c r="Z522" t="s">
        <v>30</v>
      </c>
      <c r="AA522" t="s">
        <v>30</v>
      </c>
      <c r="AB522" t="s">
        <v>30</v>
      </c>
      <c r="AC522">
        <v>-73.918251999999995</v>
      </c>
      <c r="AD522">
        <v>7.005668</v>
      </c>
      <c r="AE522" t="s">
        <v>86</v>
      </c>
      <c r="AF522" t="s">
        <v>215</v>
      </c>
      <c r="AG522" t="s">
        <v>102</v>
      </c>
      <c r="AH522">
        <f>IFERROR(
    VLOOKUP(FENIX_ANS_TABLA[[#This Row],[ESTADO]],
        {"VENCIDO",1;"ALERTA_0 Días",2;"ALERTA",3;"A TIEMPO",4;"SIN FECHA",5},
    2,FALSE),
0)</f>
        <v>2</v>
      </c>
    </row>
    <row r="523" spans="1:34" x14ac:dyDescent="0.25">
      <c r="A523">
        <v>23661598</v>
      </c>
      <c r="B523" s="23" t="str">
        <f>IFERROR(VLOOKUP(FENIX_ANS_TABLA[[#This Row],[PEDIDO]],RESPONSABLE!A:B,2,0),"Pendiente por asignar responsable")</f>
        <v>Pendiente por asignar responsable</v>
      </c>
      <c r="C523" t="s">
        <v>58</v>
      </c>
      <c r="D523" t="s">
        <v>24</v>
      </c>
      <c r="E523" t="s">
        <v>59</v>
      </c>
      <c r="F523" s="21">
        <v>46065.648935185192</v>
      </c>
      <c r="G523" t="s">
        <v>575</v>
      </c>
      <c r="H523">
        <v>21553648</v>
      </c>
      <c r="I523" t="s">
        <v>576</v>
      </c>
      <c r="J523" s="23" t="s">
        <v>31</v>
      </c>
      <c r="K523" s="23" t="s">
        <v>577</v>
      </c>
      <c r="L523" t="s">
        <v>338</v>
      </c>
      <c r="M523" t="s">
        <v>281</v>
      </c>
      <c r="N523" t="s">
        <v>339</v>
      </c>
      <c r="O523" t="s">
        <v>282</v>
      </c>
      <c r="P523" t="s">
        <v>60</v>
      </c>
      <c r="Q523" t="s">
        <v>125</v>
      </c>
      <c r="R523" t="s">
        <v>252</v>
      </c>
      <c r="S523" t="s">
        <v>260</v>
      </c>
      <c r="T523">
        <v>14</v>
      </c>
      <c r="U523" t="s">
        <v>578</v>
      </c>
      <c r="V523" t="s">
        <v>18039</v>
      </c>
      <c r="W523" t="s">
        <v>18040</v>
      </c>
      <c r="X523" t="s">
        <v>83</v>
      </c>
      <c r="Y523" t="s">
        <v>30</v>
      </c>
      <c r="Z523" t="s">
        <v>30</v>
      </c>
      <c r="AA523" t="s">
        <v>30</v>
      </c>
      <c r="AB523" t="s">
        <v>30</v>
      </c>
      <c r="AC523">
        <v>-75.98975222</v>
      </c>
      <c r="AD523">
        <v>5.7530188300000002</v>
      </c>
      <c r="AE523" t="s">
        <v>86</v>
      </c>
      <c r="AF523" t="s">
        <v>109</v>
      </c>
      <c r="AG523" t="s">
        <v>102</v>
      </c>
      <c r="AH523">
        <f>IFERROR(
    VLOOKUP(FENIX_ANS_TABLA[[#This Row],[ESTADO]],
        {"VENCIDO",1;"ALERTA_0 Días",2;"ALERTA",3;"A TIEMPO",4;"SIN FECHA",5},
    2,FALSE),
0)</f>
        <v>2</v>
      </c>
    </row>
    <row r="524" spans="1:34" x14ac:dyDescent="0.25">
      <c r="A524">
        <v>23661663</v>
      </c>
      <c r="B524" s="23" t="str">
        <f>IFERROR(VLOOKUP(FENIX_ANS_TABLA[[#This Row],[PEDIDO]],RESPONSABLE!A:B,2,0),"Pendiente por asignar responsable")</f>
        <v>Pendiente por asignar responsable</v>
      </c>
      <c r="C524" t="s">
        <v>58</v>
      </c>
      <c r="D524" t="s">
        <v>24</v>
      </c>
      <c r="E524" t="s">
        <v>59</v>
      </c>
      <c r="F524" s="21">
        <v>46065.675150462957</v>
      </c>
      <c r="G524" t="s">
        <v>581</v>
      </c>
      <c r="H524">
        <v>4520807</v>
      </c>
      <c r="I524" t="s">
        <v>582</v>
      </c>
      <c r="J524" s="23" t="s">
        <v>31</v>
      </c>
      <c r="K524" s="23" t="s">
        <v>583</v>
      </c>
      <c r="L524" t="s">
        <v>584</v>
      </c>
      <c r="M524" t="s">
        <v>123</v>
      </c>
      <c r="N524" t="s">
        <v>585</v>
      </c>
      <c r="O524" t="s">
        <v>124</v>
      </c>
      <c r="P524" t="s">
        <v>60</v>
      </c>
      <c r="Q524" t="s">
        <v>125</v>
      </c>
      <c r="R524" t="s">
        <v>252</v>
      </c>
      <c r="S524" t="s">
        <v>260</v>
      </c>
      <c r="T524">
        <v>14</v>
      </c>
      <c r="U524" t="s">
        <v>586</v>
      </c>
      <c r="V524" t="s">
        <v>18041</v>
      </c>
      <c r="W524" t="s">
        <v>18042</v>
      </c>
      <c r="X524" t="s">
        <v>83</v>
      </c>
      <c r="Y524" t="s">
        <v>30</v>
      </c>
      <c r="Z524" t="s">
        <v>30</v>
      </c>
      <c r="AA524" t="s">
        <v>30</v>
      </c>
      <c r="AB524" t="s">
        <v>30</v>
      </c>
      <c r="AC524">
        <v>-76.148958429999993</v>
      </c>
      <c r="AD524">
        <v>5.8666923200000003</v>
      </c>
      <c r="AE524" t="s">
        <v>86</v>
      </c>
      <c r="AF524" t="s">
        <v>109</v>
      </c>
      <c r="AG524" t="s">
        <v>102</v>
      </c>
      <c r="AH524">
        <f>IFERROR(
    VLOOKUP(FENIX_ANS_TABLA[[#This Row],[ESTADO]],
        {"VENCIDO",1;"ALERTA_0 Días",2;"ALERTA",3;"A TIEMPO",4;"SIN FECHA",5},
    2,FALSE),
0)</f>
        <v>2</v>
      </c>
    </row>
    <row r="525" spans="1:34" x14ac:dyDescent="0.25">
      <c r="A525">
        <v>23661688</v>
      </c>
      <c r="B525" s="23" t="str">
        <f>IFERROR(VLOOKUP(FENIX_ANS_TABLA[[#This Row],[PEDIDO]],RESPONSABLE!A:B,2,0),"Pendiente por asignar responsable")</f>
        <v>Pendiente por asignar responsable</v>
      </c>
      <c r="C525" t="s">
        <v>54</v>
      </c>
      <c r="D525" t="s">
        <v>24</v>
      </c>
      <c r="E525" t="s">
        <v>54</v>
      </c>
      <c r="F525" s="21">
        <v>46083.618946759263</v>
      </c>
      <c r="G525" t="s">
        <v>13480</v>
      </c>
      <c r="H525">
        <v>9728132</v>
      </c>
      <c r="I525" t="s">
        <v>13481</v>
      </c>
      <c r="J525" s="23" t="s">
        <v>31</v>
      </c>
      <c r="K525" s="23" t="s">
        <v>13482</v>
      </c>
      <c r="L525" t="s">
        <v>13483</v>
      </c>
      <c r="M525" t="s">
        <v>25</v>
      </c>
      <c r="N525" t="s">
        <v>13484</v>
      </c>
      <c r="O525" t="s">
        <v>26</v>
      </c>
      <c r="P525" t="s">
        <v>55</v>
      </c>
      <c r="Q525" t="s">
        <v>56</v>
      </c>
      <c r="R525" t="s">
        <v>252</v>
      </c>
      <c r="S525" t="s">
        <v>260</v>
      </c>
      <c r="T525">
        <v>4</v>
      </c>
      <c r="U525" t="s">
        <v>13485</v>
      </c>
      <c r="V525" t="s">
        <v>5028</v>
      </c>
      <c r="W525" t="s">
        <v>5028</v>
      </c>
      <c r="X525" t="s">
        <v>43</v>
      </c>
      <c r="Y525" t="s">
        <v>30</v>
      </c>
      <c r="Z525" t="s">
        <v>30</v>
      </c>
      <c r="AA525" t="s">
        <v>30</v>
      </c>
      <c r="AB525" t="s">
        <v>30</v>
      </c>
      <c r="AC525">
        <v>-75.545670670000007</v>
      </c>
      <c r="AD525">
        <v>6.1995185399999997</v>
      </c>
      <c r="AE525" t="s">
        <v>86</v>
      </c>
      <c r="AF525" t="s">
        <v>105</v>
      </c>
      <c r="AG525" t="s">
        <v>103</v>
      </c>
      <c r="AH525">
        <f>IFERROR(
    VLOOKUP(FENIX_ANS_TABLA[[#This Row],[ESTADO]],
        {"VENCIDO",1;"ALERTA_0 Días",2;"ALERTA",3;"A TIEMPO",4;"SIN FECHA",5},
    2,FALSE),
0)</f>
        <v>3</v>
      </c>
    </row>
    <row r="526" spans="1:34" x14ac:dyDescent="0.25">
      <c r="A526">
        <v>23661707</v>
      </c>
      <c r="B526" s="23" t="str">
        <f>IFERROR(VLOOKUP(FENIX_ANS_TABLA[[#This Row],[PEDIDO]],RESPONSABLE!A:B,2,0),"Pendiente por asignar responsable")</f>
        <v>Pendiente por asignar responsable</v>
      </c>
      <c r="C526" t="s">
        <v>58</v>
      </c>
      <c r="D526" t="s">
        <v>24</v>
      </c>
      <c r="E526" t="s">
        <v>59</v>
      </c>
      <c r="F526" s="21">
        <v>46065.699108796303</v>
      </c>
      <c r="G526" t="s">
        <v>588</v>
      </c>
      <c r="H526">
        <v>43789114</v>
      </c>
      <c r="I526" t="s">
        <v>589</v>
      </c>
      <c r="J526" s="23" t="s">
        <v>31</v>
      </c>
      <c r="K526" s="23" t="s">
        <v>590</v>
      </c>
      <c r="L526" t="s">
        <v>591</v>
      </c>
      <c r="M526" t="s">
        <v>220</v>
      </c>
      <c r="N526" t="s">
        <v>592</v>
      </c>
      <c r="O526" t="s">
        <v>221</v>
      </c>
      <c r="P526" t="s">
        <v>60</v>
      </c>
      <c r="Q526" t="s">
        <v>236</v>
      </c>
      <c r="R526" t="s">
        <v>252</v>
      </c>
      <c r="S526" t="s">
        <v>260</v>
      </c>
      <c r="T526">
        <v>14</v>
      </c>
      <c r="U526" t="s">
        <v>593</v>
      </c>
      <c r="V526" t="s">
        <v>18043</v>
      </c>
      <c r="W526" t="s">
        <v>15095</v>
      </c>
      <c r="X526" t="s">
        <v>83</v>
      </c>
      <c r="Y526" t="s">
        <v>30</v>
      </c>
      <c r="Z526" t="s">
        <v>30</v>
      </c>
      <c r="AA526" t="s">
        <v>30</v>
      </c>
      <c r="AB526" t="s">
        <v>30</v>
      </c>
      <c r="AC526">
        <v>-74.842177000000007</v>
      </c>
      <c r="AD526">
        <v>6.6213730000000002</v>
      </c>
      <c r="AE526" t="s">
        <v>86</v>
      </c>
      <c r="AF526" t="s">
        <v>215</v>
      </c>
      <c r="AG526" t="s">
        <v>102</v>
      </c>
      <c r="AH526">
        <f>IFERROR(
    VLOOKUP(FENIX_ANS_TABLA[[#This Row],[ESTADO]],
        {"VENCIDO",1;"ALERTA_0 Días",2;"ALERTA",3;"A TIEMPO",4;"SIN FECHA",5},
    2,FALSE),
0)</f>
        <v>2</v>
      </c>
    </row>
    <row r="527" spans="1:34" x14ac:dyDescent="0.25">
      <c r="A527">
        <v>23661708</v>
      </c>
      <c r="B527" s="23" t="str">
        <f>IFERROR(VLOOKUP(FENIX_ANS_TABLA[[#This Row],[PEDIDO]],RESPONSABLE!A:B,2,0),"Pendiente por asignar responsable")</f>
        <v>Pendiente por asignar responsable</v>
      </c>
      <c r="C527" t="s">
        <v>54</v>
      </c>
      <c r="D527" t="s">
        <v>24</v>
      </c>
      <c r="E527" t="s">
        <v>54</v>
      </c>
      <c r="F527" s="21">
        <v>46065.699212962973</v>
      </c>
      <c r="G527" t="s">
        <v>9677</v>
      </c>
      <c r="H527">
        <v>901921731</v>
      </c>
      <c r="I527" t="s">
        <v>9678</v>
      </c>
      <c r="J527" s="23" t="s">
        <v>31</v>
      </c>
      <c r="K527" s="23" t="s">
        <v>9679</v>
      </c>
      <c r="L527" t="s">
        <v>9680</v>
      </c>
      <c r="M527" t="s">
        <v>156</v>
      </c>
      <c r="N527" t="s">
        <v>9681</v>
      </c>
      <c r="O527" t="s">
        <v>157</v>
      </c>
      <c r="P527" t="s">
        <v>55</v>
      </c>
      <c r="Q527" t="s">
        <v>189</v>
      </c>
      <c r="R527" t="s">
        <v>252</v>
      </c>
      <c r="S527" t="s">
        <v>260</v>
      </c>
      <c r="T527">
        <v>4</v>
      </c>
      <c r="U527" t="s">
        <v>9682</v>
      </c>
      <c r="V527" t="s">
        <v>18044</v>
      </c>
      <c r="W527" t="s">
        <v>10500</v>
      </c>
      <c r="X527" t="s">
        <v>43</v>
      </c>
      <c r="Y527" t="s">
        <v>30</v>
      </c>
      <c r="Z527" t="s">
        <v>30</v>
      </c>
      <c r="AA527" t="s">
        <v>30</v>
      </c>
      <c r="AB527" t="s">
        <v>30</v>
      </c>
      <c r="AC527">
        <v>-75.351872</v>
      </c>
      <c r="AD527">
        <v>6.3190850000000003</v>
      </c>
      <c r="AE527" t="s">
        <v>86</v>
      </c>
      <c r="AF527" t="s">
        <v>159</v>
      </c>
      <c r="AG527" t="s">
        <v>102</v>
      </c>
      <c r="AH527">
        <f>IFERROR(
    VLOOKUP(FENIX_ANS_TABLA[[#This Row],[ESTADO]],
        {"VENCIDO",1;"ALERTA_0 Días",2;"ALERTA",3;"A TIEMPO",4;"SIN FECHA",5},
    2,FALSE),
0)</f>
        <v>3</v>
      </c>
    </row>
    <row r="528" spans="1:34" x14ac:dyDescent="0.25">
      <c r="A528">
        <v>23661741</v>
      </c>
      <c r="B528" s="23" t="str">
        <f>IFERROR(VLOOKUP(FENIX_ANS_TABLA[[#This Row],[PEDIDO]],RESPONSABLE!A:B,2,0),"Pendiente por asignar responsable")</f>
        <v>Pendiente por asignar responsable</v>
      </c>
      <c r="C528" t="s">
        <v>58</v>
      </c>
      <c r="D528" t="s">
        <v>24</v>
      </c>
      <c r="E528" t="s">
        <v>59</v>
      </c>
      <c r="F528" s="21">
        <v>46065.719467592593</v>
      </c>
      <c r="G528" t="s">
        <v>595</v>
      </c>
      <c r="H528">
        <v>43447718</v>
      </c>
      <c r="I528" t="s">
        <v>596</v>
      </c>
      <c r="J528" s="23" t="s">
        <v>31</v>
      </c>
      <c r="K528" s="23" t="s">
        <v>597</v>
      </c>
      <c r="L528" t="s">
        <v>598</v>
      </c>
      <c r="M528" t="s">
        <v>117</v>
      </c>
      <c r="N528" t="s">
        <v>599</v>
      </c>
      <c r="O528" t="s">
        <v>118</v>
      </c>
      <c r="P528" t="s">
        <v>60</v>
      </c>
      <c r="Q528" t="s">
        <v>125</v>
      </c>
      <c r="R528" t="s">
        <v>252</v>
      </c>
      <c r="S528" t="s">
        <v>260</v>
      </c>
      <c r="T528">
        <v>14</v>
      </c>
      <c r="U528" t="s">
        <v>600</v>
      </c>
      <c r="V528" t="s">
        <v>18045</v>
      </c>
      <c r="W528" t="s">
        <v>18046</v>
      </c>
      <c r="X528" t="s">
        <v>83</v>
      </c>
      <c r="Y528" t="s">
        <v>30</v>
      </c>
      <c r="Z528" t="s">
        <v>30</v>
      </c>
      <c r="AA528" t="s">
        <v>30</v>
      </c>
      <c r="AB528" t="s">
        <v>30</v>
      </c>
      <c r="AC528">
        <v>-75.709921120000004</v>
      </c>
      <c r="AD528">
        <v>5.6824921799999997</v>
      </c>
      <c r="AE528" t="s">
        <v>86</v>
      </c>
      <c r="AF528" t="s">
        <v>109</v>
      </c>
      <c r="AG528" t="s">
        <v>102</v>
      </c>
      <c r="AH528">
        <f>IFERROR(
    VLOOKUP(FENIX_ANS_TABLA[[#This Row],[ESTADO]],
        {"VENCIDO",1;"ALERTA_0 Días",2;"ALERTA",3;"A TIEMPO",4;"SIN FECHA",5},
    2,FALSE),
0)</f>
        <v>2</v>
      </c>
    </row>
    <row r="529" spans="1:34" x14ac:dyDescent="0.25">
      <c r="A529">
        <v>23661749</v>
      </c>
      <c r="B529" s="23" t="str">
        <f>IFERROR(VLOOKUP(FENIX_ANS_TABLA[[#This Row],[PEDIDO]],RESPONSABLE!A:B,2,0),"Pendiente por asignar responsable")</f>
        <v>Pendiente por asignar responsable</v>
      </c>
      <c r="C529" t="s">
        <v>54</v>
      </c>
      <c r="D529" t="s">
        <v>24</v>
      </c>
      <c r="E529" t="s">
        <v>54</v>
      </c>
      <c r="F529" s="21">
        <v>46079.388692129629</v>
      </c>
      <c r="G529" t="s">
        <v>7012</v>
      </c>
      <c r="H529">
        <v>71713999</v>
      </c>
      <c r="I529" t="s">
        <v>7013</v>
      </c>
      <c r="J529" s="23" t="s">
        <v>4294</v>
      </c>
      <c r="K529" s="23" t="s">
        <v>7014</v>
      </c>
      <c r="L529" t="s">
        <v>7015</v>
      </c>
      <c r="M529" t="s">
        <v>202</v>
      </c>
      <c r="N529" t="s">
        <v>7016</v>
      </c>
      <c r="O529" t="s">
        <v>203</v>
      </c>
      <c r="P529" t="s">
        <v>55</v>
      </c>
      <c r="Q529" t="s">
        <v>189</v>
      </c>
      <c r="R529" t="s">
        <v>252</v>
      </c>
      <c r="S529" t="s">
        <v>260</v>
      </c>
      <c r="T529">
        <v>4</v>
      </c>
      <c r="U529" t="s">
        <v>7017</v>
      </c>
      <c r="V529" t="s">
        <v>18047</v>
      </c>
      <c r="W529" t="s">
        <v>14265</v>
      </c>
      <c r="X529" t="s">
        <v>83</v>
      </c>
      <c r="Y529" t="s">
        <v>30</v>
      </c>
      <c r="Z529" t="s">
        <v>30</v>
      </c>
      <c r="AA529" t="s">
        <v>30</v>
      </c>
      <c r="AB529" t="s">
        <v>30</v>
      </c>
      <c r="AC529">
        <v>-74.744725000000003</v>
      </c>
      <c r="AD529">
        <v>5.8986140000000002</v>
      </c>
      <c r="AE529" t="s">
        <v>86</v>
      </c>
      <c r="AF529" t="s">
        <v>159</v>
      </c>
      <c r="AG529" t="s">
        <v>103</v>
      </c>
      <c r="AH529">
        <f>IFERROR(
    VLOOKUP(FENIX_ANS_TABLA[[#This Row],[ESTADO]],
        {"VENCIDO",1;"ALERTA_0 Días",2;"ALERTA",3;"A TIEMPO",4;"SIN FECHA",5},
    2,FALSE),
0)</f>
        <v>2</v>
      </c>
    </row>
    <row r="530" spans="1:34" x14ac:dyDescent="0.25">
      <c r="A530">
        <v>23662183</v>
      </c>
      <c r="B530" s="23" t="str">
        <f>IFERROR(VLOOKUP(FENIX_ANS_TABLA[[#This Row],[PEDIDO]],RESPONSABLE!A:B,2,0),"Pendiente por asignar responsable")</f>
        <v>Pendiente por asignar responsable</v>
      </c>
      <c r="C530" t="s">
        <v>58</v>
      </c>
      <c r="D530" t="s">
        <v>24</v>
      </c>
      <c r="E530" t="s">
        <v>59</v>
      </c>
      <c r="F530" s="21">
        <v>46066.372210648151</v>
      </c>
      <c r="G530" t="s">
        <v>651</v>
      </c>
      <c r="H530">
        <v>1035129154</v>
      </c>
      <c r="I530" t="s">
        <v>652</v>
      </c>
      <c r="J530" s="23" t="s">
        <v>31</v>
      </c>
      <c r="K530" s="23" t="s">
        <v>653</v>
      </c>
      <c r="L530" t="s">
        <v>654</v>
      </c>
      <c r="M530" t="s">
        <v>185</v>
      </c>
      <c r="N530" t="s">
        <v>655</v>
      </c>
      <c r="O530" t="s">
        <v>186</v>
      </c>
      <c r="P530" t="s">
        <v>60</v>
      </c>
      <c r="Q530" t="s">
        <v>184</v>
      </c>
      <c r="R530" t="s">
        <v>252</v>
      </c>
      <c r="S530" t="s">
        <v>260</v>
      </c>
      <c r="T530">
        <v>14</v>
      </c>
      <c r="U530" t="s">
        <v>656</v>
      </c>
      <c r="V530" t="s">
        <v>18048</v>
      </c>
      <c r="W530" t="s">
        <v>18049</v>
      </c>
      <c r="X530" t="s">
        <v>43</v>
      </c>
      <c r="Y530" t="s">
        <v>30</v>
      </c>
      <c r="Z530" t="s">
        <v>30</v>
      </c>
      <c r="AA530" t="s">
        <v>30</v>
      </c>
      <c r="AB530" t="s">
        <v>30</v>
      </c>
      <c r="AC530">
        <v>-75.251287000000005</v>
      </c>
      <c r="AD530">
        <v>6.1293569999999997</v>
      </c>
      <c r="AE530" t="s">
        <v>86</v>
      </c>
      <c r="AF530" t="s">
        <v>159</v>
      </c>
      <c r="AG530" t="s">
        <v>102</v>
      </c>
      <c r="AH530">
        <f>IFERROR(
    VLOOKUP(FENIX_ANS_TABLA[[#This Row],[ESTADO]],
        {"VENCIDO",1;"ALERTA_0 Días",2;"ALERTA",3;"A TIEMPO",4;"SIN FECHA",5},
    2,FALSE),
0)</f>
        <v>3</v>
      </c>
    </row>
    <row r="531" spans="1:34" x14ac:dyDescent="0.25">
      <c r="A531">
        <v>23662248</v>
      </c>
      <c r="B531" s="23" t="str">
        <f>IFERROR(VLOOKUP(FENIX_ANS_TABLA[[#This Row],[PEDIDO]],RESPONSABLE!A:B,2,0),"Pendiente por asignar responsable")</f>
        <v>Pendiente por asignar responsable</v>
      </c>
      <c r="C531" t="s">
        <v>54</v>
      </c>
      <c r="D531" t="s">
        <v>24</v>
      </c>
      <c r="E531" t="s">
        <v>54</v>
      </c>
      <c r="F531" s="21">
        <v>46066.403321759259</v>
      </c>
      <c r="G531" t="s">
        <v>8918</v>
      </c>
      <c r="H531">
        <v>70123093</v>
      </c>
      <c r="I531" t="s">
        <v>8919</v>
      </c>
      <c r="J531" s="23" t="s">
        <v>31</v>
      </c>
      <c r="K531" s="23" t="s">
        <v>8920</v>
      </c>
      <c r="L531" t="s">
        <v>8921</v>
      </c>
      <c r="M531" t="s">
        <v>165</v>
      </c>
      <c r="N531" t="s">
        <v>8922</v>
      </c>
      <c r="O531" t="s">
        <v>166</v>
      </c>
      <c r="P531" t="s">
        <v>55</v>
      </c>
      <c r="Q531" t="s">
        <v>189</v>
      </c>
      <c r="R531" t="s">
        <v>252</v>
      </c>
      <c r="S531" t="s">
        <v>260</v>
      </c>
      <c r="T531">
        <v>4</v>
      </c>
      <c r="U531" t="s">
        <v>8923</v>
      </c>
      <c r="V531" t="s">
        <v>8116</v>
      </c>
      <c r="W531" t="s">
        <v>18050</v>
      </c>
      <c r="X531" t="s">
        <v>43</v>
      </c>
      <c r="Y531" t="s">
        <v>30</v>
      </c>
      <c r="Z531" t="s">
        <v>30</v>
      </c>
      <c r="AA531" t="s">
        <v>30</v>
      </c>
      <c r="AB531" t="s">
        <v>30</v>
      </c>
      <c r="AC531">
        <v>-75.480879999999999</v>
      </c>
      <c r="AD531">
        <v>6.3021130000000003</v>
      </c>
      <c r="AE531" t="s">
        <v>86</v>
      </c>
      <c r="AF531" t="s">
        <v>159</v>
      </c>
      <c r="AG531" t="s">
        <v>102</v>
      </c>
      <c r="AH531">
        <f>IFERROR(
    VLOOKUP(FENIX_ANS_TABLA[[#This Row],[ESTADO]],
        {"VENCIDO",1;"ALERTA_0 Días",2;"ALERTA",3;"A TIEMPO",4;"SIN FECHA",5},
    2,FALSE),
0)</f>
        <v>3</v>
      </c>
    </row>
    <row r="532" spans="1:34" x14ac:dyDescent="0.25">
      <c r="A532">
        <v>23662284</v>
      </c>
      <c r="B532" s="23" t="str">
        <f>IFERROR(VLOOKUP(FENIX_ANS_TABLA[[#This Row],[PEDIDO]],RESPONSABLE!A:B,2,0),"Pendiente por asignar responsable")</f>
        <v>Pendiente por asignar responsable</v>
      </c>
      <c r="C532" t="s">
        <v>23</v>
      </c>
      <c r="D532" t="s">
        <v>24</v>
      </c>
      <c r="E532" t="s">
        <v>33</v>
      </c>
      <c r="F532" s="21">
        <v>46076.386041666658</v>
      </c>
      <c r="G532" t="s">
        <v>2933</v>
      </c>
      <c r="H532">
        <v>15539107</v>
      </c>
      <c r="I532" t="s">
        <v>839</v>
      </c>
      <c r="J532" s="23" t="s">
        <v>31</v>
      </c>
      <c r="K532" s="23" t="s">
        <v>840</v>
      </c>
      <c r="L532" t="s">
        <v>2934</v>
      </c>
      <c r="M532" t="s">
        <v>234</v>
      </c>
      <c r="N532" t="s">
        <v>841</v>
      </c>
      <c r="O532" t="s">
        <v>235</v>
      </c>
      <c r="P532" t="s">
        <v>40</v>
      </c>
      <c r="Q532" t="s">
        <v>214</v>
      </c>
      <c r="R532" t="s">
        <v>253</v>
      </c>
      <c r="S532" t="s">
        <v>260</v>
      </c>
      <c r="T532">
        <v>7</v>
      </c>
      <c r="U532" t="s">
        <v>2935</v>
      </c>
      <c r="V532" t="s">
        <v>16271</v>
      </c>
      <c r="W532" t="s">
        <v>10501</v>
      </c>
      <c r="X532" t="s">
        <v>29</v>
      </c>
      <c r="Y532" t="s">
        <v>30</v>
      </c>
      <c r="Z532" t="s">
        <v>30</v>
      </c>
      <c r="AA532" t="s">
        <v>30</v>
      </c>
      <c r="AB532" t="s">
        <v>30</v>
      </c>
      <c r="AC532">
        <v>-74.707527999999996</v>
      </c>
      <c r="AD532">
        <v>7.0328350000000004</v>
      </c>
      <c r="AE532" t="s">
        <v>86</v>
      </c>
      <c r="AF532" t="s">
        <v>215</v>
      </c>
      <c r="AG532" t="s">
        <v>102</v>
      </c>
      <c r="AH532">
        <f>IFERROR(
    VLOOKUP(FENIX_ANS_TABLA[[#This Row],[ESTADO]],
        {"VENCIDO",1;"ALERTA_0 Días",2;"ALERTA",3;"A TIEMPO",4;"SIN FECHA",5},
    2,FALSE),
0)</f>
        <v>4</v>
      </c>
    </row>
    <row r="533" spans="1:34" x14ac:dyDescent="0.25">
      <c r="A533">
        <v>23662288</v>
      </c>
      <c r="B533" s="23" t="str">
        <f>IFERROR(VLOOKUP(FENIX_ANS_TABLA[[#This Row],[PEDIDO]],RESPONSABLE!A:B,2,0),"Pendiente por asignar responsable")</f>
        <v>Pendiente por asignar responsable</v>
      </c>
      <c r="C533" t="s">
        <v>23</v>
      </c>
      <c r="D533" t="s">
        <v>24</v>
      </c>
      <c r="E533" t="s">
        <v>33</v>
      </c>
      <c r="F533" s="21">
        <v>46073.616296296299</v>
      </c>
      <c r="G533" t="s">
        <v>2796</v>
      </c>
      <c r="H533">
        <v>1047971835</v>
      </c>
      <c r="I533" t="s">
        <v>659</v>
      </c>
      <c r="J533" s="23" t="s">
        <v>31</v>
      </c>
      <c r="K533" s="23" t="s">
        <v>660</v>
      </c>
      <c r="L533" t="s">
        <v>661</v>
      </c>
      <c r="M533" t="s">
        <v>182</v>
      </c>
      <c r="N533" t="s">
        <v>662</v>
      </c>
      <c r="O533" t="s">
        <v>183</v>
      </c>
      <c r="P533" t="s">
        <v>40</v>
      </c>
      <c r="Q533" t="s">
        <v>175</v>
      </c>
      <c r="R533" t="s">
        <v>253</v>
      </c>
      <c r="S533" t="s">
        <v>260</v>
      </c>
      <c r="T533">
        <v>7</v>
      </c>
      <c r="U533" t="s">
        <v>2797</v>
      </c>
      <c r="V533" t="s">
        <v>17405</v>
      </c>
      <c r="W533" t="s">
        <v>41</v>
      </c>
      <c r="X533" t="s">
        <v>41</v>
      </c>
      <c r="Y533" t="s">
        <v>30</v>
      </c>
      <c r="Z533" t="s">
        <v>30</v>
      </c>
      <c r="AA533" t="s">
        <v>30</v>
      </c>
      <c r="AB533" t="s">
        <v>30</v>
      </c>
      <c r="AC533">
        <v>-75.061094323000006</v>
      </c>
      <c r="AD533">
        <v>5.7595923510000402</v>
      </c>
      <c r="AE533" t="s">
        <v>86</v>
      </c>
      <c r="AF533" t="s">
        <v>159</v>
      </c>
      <c r="AG533" t="s">
        <v>102</v>
      </c>
      <c r="AH533">
        <f>IFERROR(
    VLOOKUP(FENIX_ANS_TABLA[[#This Row],[ESTADO]],
        {"VENCIDO",1;"ALERTA_0 Días",2;"ALERTA",3;"A TIEMPO",4;"SIN FECHA",5},
    2,FALSE),
0)</f>
        <v>1</v>
      </c>
    </row>
    <row r="534" spans="1:34" x14ac:dyDescent="0.25">
      <c r="A534">
        <v>23662306</v>
      </c>
      <c r="B534" s="23" t="str">
        <f>IFERROR(VLOOKUP(FENIX_ANS_TABLA[[#This Row],[PEDIDO]],RESPONSABLE!A:B,2,0),"Pendiente por asignar responsable")</f>
        <v>Pendiente por asignar responsable</v>
      </c>
      <c r="C534" t="s">
        <v>58</v>
      </c>
      <c r="D534" t="s">
        <v>24</v>
      </c>
      <c r="E534" t="s">
        <v>59</v>
      </c>
      <c r="F534" s="21">
        <v>46066.425798611112</v>
      </c>
      <c r="G534" t="s">
        <v>15664</v>
      </c>
      <c r="H534">
        <v>21892080</v>
      </c>
      <c r="I534" t="s">
        <v>15665</v>
      </c>
      <c r="J534" s="23" t="s">
        <v>15666</v>
      </c>
      <c r="K534" s="23" t="s">
        <v>15667</v>
      </c>
      <c r="L534" t="s">
        <v>15668</v>
      </c>
      <c r="M534" t="s">
        <v>38</v>
      </c>
      <c r="N534" t="s">
        <v>15669</v>
      </c>
      <c r="O534" t="s">
        <v>39</v>
      </c>
      <c r="P534" t="s">
        <v>60</v>
      </c>
      <c r="Q534" t="s">
        <v>64</v>
      </c>
      <c r="R534" t="s">
        <v>253</v>
      </c>
      <c r="S534" t="s">
        <v>260</v>
      </c>
      <c r="T534">
        <v>9</v>
      </c>
      <c r="U534" t="s">
        <v>15670</v>
      </c>
      <c r="V534" t="s">
        <v>14777</v>
      </c>
      <c r="W534" t="s">
        <v>17891</v>
      </c>
      <c r="X534" t="s">
        <v>29</v>
      </c>
      <c r="Y534" t="s">
        <v>30</v>
      </c>
      <c r="Z534" t="s">
        <v>30</v>
      </c>
      <c r="AA534" t="s">
        <v>30</v>
      </c>
      <c r="AB534" t="s">
        <v>30</v>
      </c>
      <c r="AC534">
        <v>-75.597498999999999</v>
      </c>
      <c r="AD534">
        <v>6.1952119999999997</v>
      </c>
      <c r="AE534" t="s">
        <v>86</v>
      </c>
      <c r="AF534" t="s">
        <v>105</v>
      </c>
      <c r="AG534" t="s">
        <v>102</v>
      </c>
      <c r="AH534">
        <f>IFERROR(
    VLOOKUP(FENIX_ANS_TABLA[[#This Row],[ESTADO]],
        {"VENCIDO",1;"ALERTA_0 Días",2;"ALERTA",3;"A TIEMPO",4;"SIN FECHA",5},
    2,FALSE),
0)</f>
        <v>4</v>
      </c>
    </row>
    <row r="535" spans="1:34" x14ac:dyDescent="0.25">
      <c r="A535">
        <v>23662349</v>
      </c>
      <c r="B535" s="23" t="str">
        <f>IFERROR(VLOOKUP(FENIX_ANS_TABLA[[#This Row],[PEDIDO]],RESPONSABLE!A:B,2,0),"Pendiente por asignar responsable")</f>
        <v>Pendiente por asignar responsable</v>
      </c>
      <c r="C535" t="s">
        <v>58</v>
      </c>
      <c r="D535" t="s">
        <v>24</v>
      </c>
      <c r="E535" t="s">
        <v>59</v>
      </c>
      <c r="F535" s="21">
        <v>46066.437245370369</v>
      </c>
      <c r="G535" t="s">
        <v>341</v>
      </c>
      <c r="H535">
        <v>6087809</v>
      </c>
      <c r="I535" t="s">
        <v>666</v>
      </c>
      <c r="J535" s="23" t="s">
        <v>667</v>
      </c>
      <c r="K535" s="23" t="s">
        <v>668</v>
      </c>
      <c r="L535" t="s">
        <v>669</v>
      </c>
      <c r="M535" t="s">
        <v>167</v>
      </c>
      <c r="N535" t="s">
        <v>670</v>
      </c>
      <c r="O535" t="s">
        <v>168</v>
      </c>
      <c r="P535" t="s">
        <v>60</v>
      </c>
      <c r="Q535" t="s">
        <v>184</v>
      </c>
      <c r="R535" t="s">
        <v>252</v>
      </c>
      <c r="S535" t="s">
        <v>260</v>
      </c>
      <c r="T535">
        <v>14</v>
      </c>
      <c r="U535" t="s">
        <v>671</v>
      </c>
      <c r="V535" t="s">
        <v>18051</v>
      </c>
      <c r="W535" t="s">
        <v>10625</v>
      </c>
      <c r="X535" t="s">
        <v>43</v>
      </c>
      <c r="Y535" t="s">
        <v>30</v>
      </c>
      <c r="Z535" t="s">
        <v>30</v>
      </c>
      <c r="AA535" t="s">
        <v>30</v>
      </c>
      <c r="AB535" t="s">
        <v>30</v>
      </c>
      <c r="AC535">
        <v>-75.431694320000005</v>
      </c>
      <c r="AD535">
        <v>6.1085238400000001</v>
      </c>
      <c r="AE535" t="s">
        <v>86</v>
      </c>
      <c r="AF535" t="s">
        <v>159</v>
      </c>
      <c r="AG535" t="s">
        <v>102</v>
      </c>
      <c r="AH535">
        <f>IFERROR(
    VLOOKUP(FENIX_ANS_TABLA[[#This Row],[ESTADO]],
        {"VENCIDO",1;"ALERTA_0 Días",2;"ALERTA",3;"A TIEMPO",4;"SIN FECHA",5},
    2,FALSE),
0)</f>
        <v>3</v>
      </c>
    </row>
    <row r="536" spans="1:34" x14ac:dyDescent="0.25">
      <c r="A536">
        <v>23662352</v>
      </c>
      <c r="B536" s="23" t="str">
        <f>IFERROR(VLOOKUP(FENIX_ANS_TABLA[[#This Row],[PEDIDO]],RESPONSABLE!A:B,2,0),"Pendiente por asignar responsable")</f>
        <v>Pendiente por asignar responsable</v>
      </c>
      <c r="C536" t="s">
        <v>23</v>
      </c>
      <c r="D536" t="s">
        <v>24</v>
      </c>
      <c r="E536" t="s">
        <v>33</v>
      </c>
      <c r="F536" s="21">
        <v>46066.439166666663</v>
      </c>
      <c r="G536" t="s">
        <v>12076</v>
      </c>
      <c r="H536">
        <v>3481247</v>
      </c>
      <c r="I536" t="s">
        <v>12077</v>
      </c>
      <c r="J536" s="23" t="s">
        <v>12078</v>
      </c>
      <c r="K536" s="23" t="s">
        <v>12079</v>
      </c>
      <c r="L536" t="s">
        <v>12080</v>
      </c>
      <c r="M536" t="s">
        <v>25</v>
      </c>
      <c r="N536" t="s">
        <v>12081</v>
      </c>
      <c r="O536" t="s">
        <v>26</v>
      </c>
      <c r="P536" t="s">
        <v>34</v>
      </c>
      <c r="Q536" t="s">
        <v>35</v>
      </c>
      <c r="R536" t="s">
        <v>253</v>
      </c>
      <c r="S536" t="s">
        <v>260</v>
      </c>
      <c r="T536">
        <v>5</v>
      </c>
      <c r="U536" t="s">
        <v>12082</v>
      </c>
      <c r="V536" t="s">
        <v>18052</v>
      </c>
      <c r="W536" t="s">
        <v>18053</v>
      </c>
      <c r="X536" t="s">
        <v>29</v>
      </c>
      <c r="Y536" t="s">
        <v>12083</v>
      </c>
      <c r="Z536" t="s">
        <v>94</v>
      </c>
      <c r="AA536" t="s">
        <v>96</v>
      </c>
      <c r="AB536" t="s">
        <v>12084</v>
      </c>
      <c r="AC536">
        <v>-75.6286001</v>
      </c>
      <c r="AD536">
        <v>6.2679910000000003</v>
      </c>
      <c r="AE536" t="s">
        <v>86</v>
      </c>
      <c r="AF536" t="s">
        <v>105</v>
      </c>
      <c r="AG536" t="s">
        <v>102</v>
      </c>
      <c r="AH536">
        <f>IFERROR(
    VLOOKUP(FENIX_ANS_TABLA[[#This Row],[ESTADO]],
        {"VENCIDO",1;"ALERTA_0 Días",2;"ALERTA",3;"A TIEMPO",4;"SIN FECHA",5},
    2,FALSE),
0)</f>
        <v>4</v>
      </c>
    </row>
    <row r="537" spans="1:34" x14ac:dyDescent="0.25">
      <c r="A537">
        <v>23662359</v>
      </c>
      <c r="B537" s="23" t="str">
        <f>IFERROR(VLOOKUP(FENIX_ANS_TABLA[[#This Row],[PEDIDO]],RESPONSABLE!A:B,2,0),"Pendiente por asignar responsable")</f>
        <v>Pendiente por asignar responsable</v>
      </c>
      <c r="C537" t="s">
        <v>23</v>
      </c>
      <c r="D537" t="s">
        <v>24</v>
      </c>
      <c r="E537" t="s">
        <v>33</v>
      </c>
      <c r="F537" s="21">
        <v>46066.441527777781</v>
      </c>
      <c r="G537" t="s">
        <v>12086</v>
      </c>
      <c r="H537">
        <v>3481247</v>
      </c>
      <c r="I537" t="s">
        <v>12077</v>
      </c>
      <c r="J537" s="23" t="s">
        <v>12078</v>
      </c>
      <c r="K537" s="23" t="s">
        <v>12079</v>
      </c>
      <c r="L537" t="s">
        <v>12087</v>
      </c>
      <c r="M537" t="s">
        <v>25</v>
      </c>
      <c r="N537" t="s">
        <v>12088</v>
      </c>
      <c r="O537" t="s">
        <v>26</v>
      </c>
      <c r="P537" t="s">
        <v>34</v>
      </c>
      <c r="Q537" t="s">
        <v>35</v>
      </c>
      <c r="R537" t="s">
        <v>253</v>
      </c>
      <c r="S537" t="s">
        <v>260</v>
      </c>
      <c r="T537">
        <v>5</v>
      </c>
      <c r="U537" t="s">
        <v>12089</v>
      </c>
      <c r="V537" t="s">
        <v>14104</v>
      </c>
      <c r="W537" t="s">
        <v>18054</v>
      </c>
      <c r="X537" t="s">
        <v>29</v>
      </c>
      <c r="Y537" t="s">
        <v>12090</v>
      </c>
      <c r="Z537" t="s">
        <v>94</v>
      </c>
      <c r="AA537" t="s">
        <v>96</v>
      </c>
      <c r="AB537" t="s">
        <v>12091</v>
      </c>
      <c r="AC537">
        <v>-75.6286001</v>
      </c>
      <c r="AD537">
        <v>6.2679910000000003</v>
      </c>
      <c r="AE537" t="s">
        <v>86</v>
      </c>
      <c r="AF537" t="s">
        <v>105</v>
      </c>
      <c r="AG537" t="s">
        <v>102</v>
      </c>
      <c r="AH537">
        <f>IFERROR(
    VLOOKUP(FENIX_ANS_TABLA[[#This Row],[ESTADO]],
        {"VENCIDO",1;"ALERTA_0 Días",2;"ALERTA",3;"A TIEMPO",4;"SIN FECHA",5},
    2,FALSE),
0)</f>
        <v>4</v>
      </c>
    </row>
    <row r="538" spans="1:34" x14ac:dyDescent="0.25">
      <c r="A538">
        <v>23662420</v>
      </c>
      <c r="B538" s="23" t="str">
        <f>IFERROR(VLOOKUP(FENIX_ANS_TABLA[[#This Row],[PEDIDO]],RESPONSABLE!A:B,2,0),"Pendiente por asignar responsable")</f>
        <v>Pendiente por asignar responsable</v>
      </c>
      <c r="C538" t="s">
        <v>23</v>
      </c>
      <c r="D538" t="s">
        <v>24</v>
      </c>
      <c r="E538" t="s">
        <v>23</v>
      </c>
      <c r="F538" s="21">
        <v>46066.46125</v>
      </c>
      <c r="G538" t="s">
        <v>10503</v>
      </c>
      <c r="H538">
        <v>21623995</v>
      </c>
      <c r="I538" t="s">
        <v>10504</v>
      </c>
      <c r="J538" s="23" t="s">
        <v>31</v>
      </c>
      <c r="K538" s="23" t="s">
        <v>10505</v>
      </c>
      <c r="L538" t="s">
        <v>10506</v>
      </c>
      <c r="M538" t="s">
        <v>190</v>
      </c>
      <c r="N538" t="s">
        <v>10507</v>
      </c>
      <c r="O538" t="s">
        <v>191</v>
      </c>
      <c r="P538" t="s">
        <v>27</v>
      </c>
      <c r="Q538" t="s">
        <v>158</v>
      </c>
      <c r="R538" t="s">
        <v>253</v>
      </c>
      <c r="S538" t="s">
        <v>260</v>
      </c>
      <c r="T538">
        <v>7</v>
      </c>
      <c r="U538" t="s">
        <v>10508</v>
      </c>
      <c r="V538" t="s">
        <v>17744</v>
      </c>
      <c r="W538" t="s">
        <v>18055</v>
      </c>
      <c r="X538" t="s">
        <v>29</v>
      </c>
      <c r="Y538" t="s">
        <v>30</v>
      </c>
      <c r="Z538" t="s">
        <v>30</v>
      </c>
      <c r="AA538" t="s">
        <v>30</v>
      </c>
      <c r="AB538" t="s">
        <v>30</v>
      </c>
      <c r="AC538">
        <v>-75.334826730000003</v>
      </c>
      <c r="AD538">
        <v>6.0764143900000001</v>
      </c>
      <c r="AE538" t="s">
        <v>86</v>
      </c>
      <c r="AF538" t="s">
        <v>159</v>
      </c>
      <c r="AG538" t="s">
        <v>102</v>
      </c>
      <c r="AH538">
        <f>IFERROR(
    VLOOKUP(FENIX_ANS_TABLA[[#This Row],[ESTADO]],
        {"VENCIDO",1;"ALERTA_0 Días",2;"ALERTA",3;"A TIEMPO",4;"SIN FECHA",5},
    2,FALSE),
0)</f>
        <v>4</v>
      </c>
    </row>
    <row r="539" spans="1:34" x14ac:dyDescent="0.25">
      <c r="A539">
        <v>23662433</v>
      </c>
      <c r="B539" s="23" t="str">
        <f>IFERROR(VLOOKUP(FENIX_ANS_TABLA[[#This Row],[PEDIDO]],RESPONSABLE!A:B,2,0),"Pendiente por asignar responsable")</f>
        <v>Pendiente por asignar responsable</v>
      </c>
      <c r="C539" t="s">
        <v>58</v>
      </c>
      <c r="D539" t="s">
        <v>24</v>
      </c>
      <c r="E539" t="s">
        <v>59</v>
      </c>
      <c r="F539" s="21">
        <v>46066.46534722222</v>
      </c>
      <c r="G539" t="s">
        <v>673</v>
      </c>
      <c r="H539">
        <v>15530026</v>
      </c>
      <c r="I539" t="s">
        <v>674</v>
      </c>
      <c r="J539" s="23" t="s">
        <v>31</v>
      </c>
      <c r="K539" s="23" t="s">
        <v>675</v>
      </c>
      <c r="L539" t="s">
        <v>676</v>
      </c>
      <c r="M539" t="s">
        <v>154</v>
      </c>
      <c r="N539" t="s">
        <v>677</v>
      </c>
      <c r="O539" t="s">
        <v>155</v>
      </c>
      <c r="P539" t="s">
        <v>60</v>
      </c>
      <c r="Q539" t="s">
        <v>125</v>
      </c>
      <c r="R539" t="s">
        <v>252</v>
      </c>
      <c r="S539" t="s">
        <v>260</v>
      </c>
      <c r="T539">
        <v>14</v>
      </c>
      <c r="U539" t="s">
        <v>678</v>
      </c>
      <c r="V539" t="s">
        <v>18056</v>
      </c>
      <c r="W539" t="s">
        <v>18057</v>
      </c>
      <c r="X539" t="s">
        <v>43</v>
      </c>
      <c r="Y539" t="s">
        <v>30</v>
      </c>
      <c r="Z539" t="s">
        <v>30</v>
      </c>
      <c r="AA539" t="s">
        <v>30</v>
      </c>
      <c r="AB539" t="s">
        <v>30</v>
      </c>
      <c r="AC539">
        <v>-75.895655669999996</v>
      </c>
      <c r="AD539">
        <v>5.5889639999999998</v>
      </c>
      <c r="AE539" t="s">
        <v>86</v>
      </c>
      <c r="AF539" t="s">
        <v>109</v>
      </c>
      <c r="AG539" t="s">
        <v>102</v>
      </c>
      <c r="AH539">
        <f>IFERROR(
    VLOOKUP(FENIX_ANS_TABLA[[#This Row],[ESTADO]],
        {"VENCIDO",1;"ALERTA_0 Días",2;"ALERTA",3;"A TIEMPO",4;"SIN FECHA",5},
    2,FALSE),
0)</f>
        <v>3</v>
      </c>
    </row>
    <row r="540" spans="1:34" x14ac:dyDescent="0.25">
      <c r="A540">
        <v>23662439</v>
      </c>
      <c r="B540" s="23" t="str">
        <f>IFERROR(VLOOKUP(FENIX_ANS_TABLA[[#This Row],[PEDIDO]],RESPONSABLE!A:B,2,0),"Pendiente por asignar responsable")</f>
        <v>Pendiente por asignar responsable</v>
      </c>
      <c r="C540" t="s">
        <v>58</v>
      </c>
      <c r="D540" t="s">
        <v>24</v>
      </c>
      <c r="E540" t="s">
        <v>59</v>
      </c>
      <c r="F540" s="21">
        <v>46066.466863425929</v>
      </c>
      <c r="G540" t="s">
        <v>680</v>
      </c>
      <c r="H540">
        <v>70505944</v>
      </c>
      <c r="I540" t="s">
        <v>681</v>
      </c>
      <c r="J540" s="23" t="s">
        <v>31</v>
      </c>
      <c r="K540" s="23" t="s">
        <v>682</v>
      </c>
      <c r="L540" t="s">
        <v>683</v>
      </c>
      <c r="M540" t="s">
        <v>261</v>
      </c>
      <c r="N540" t="s">
        <v>684</v>
      </c>
      <c r="O540" t="s">
        <v>262</v>
      </c>
      <c r="P540" t="s">
        <v>60</v>
      </c>
      <c r="Q540" t="s">
        <v>125</v>
      </c>
      <c r="R540" t="s">
        <v>252</v>
      </c>
      <c r="S540" t="s">
        <v>260</v>
      </c>
      <c r="T540">
        <v>14</v>
      </c>
      <c r="U540" t="s">
        <v>685</v>
      </c>
      <c r="V540" t="s">
        <v>10992</v>
      </c>
      <c r="W540" t="s">
        <v>18058</v>
      </c>
      <c r="X540" t="s">
        <v>43</v>
      </c>
      <c r="Y540" t="s">
        <v>30</v>
      </c>
      <c r="Z540" t="s">
        <v>30</v>
      </c>
      <c r="AA540" t="s">
        <v>30</v>
      </c>
      <c r="AB540" t="s">
        <v>30</v>
      </c>
      <c r="AC540">
        <v>-75.962232169999993</v>
      </c>
      <c r="AD540">
        <v>6.2048323300000003</v>
      </c>
      <c r="AE540" t="s">
        <v>86</v>
      </c>
      <c r="AF540" t="s">
        <v>109</v>
      </c>
      <c r="AG540" t="s">
        <v>102</v>
      </c>
      <c r="AH540">
        <f>IFERROR(
    VLOOKUP(FENIX_ANS_TABLA[[#This Row],[ESTADO]],
        {"VENCIDO",1;"ALERTA_0 Días",2;"ALERTA",3;"A TIEMPO",4;"SIN FECHA",5},
    2,FALSE),
0)</f>
        <v>3</v>
      </c>
    </row>
    <row r="541" spans="1:34" x14ac:dyDescent="0.25">
      <c r="A541">
        <v>23662453</v>
      </c>
      <c r="B541" s="23" t="str">
        <f>IFERROR(VLOOKUP(FENIX_ANS_TABLA[[#This Row],[PEDIDO]],RESPONSABLE!A:B,2,0),"Pendiente por asignar responsable")</f>
        <v>Pendiente por asignar responsable</v>
      </c>
      <c r="C541" t="s">
        <v>58</v>
      </c>
      <c r="D541" t="s">
        <v>24</v>
      </c>
      <c r="E541" t="s">
        <v>59</v>
      </c>
      <c r="F541" s="21">
        <v>46066.471064814818</v>
      </c>
      <c r="G541" t="s">
        <v>687</v>
      </c>
      <c r="H541">
        <v>15347459</v>
      </c>
      <c r="I541" t="s">
        <v>688</v>
      </c>
      <c r="J541" s="23" t="s">
        <v>31</v>
      </c>
      <c r="K541" s="23" t="s">
        <v>689</v>
      </c>
      <c r="L541" t="s">
        <v>690</v>
      </c>
      <c r="M541" t="s">
        <v>119</v>
      </c>
      <c r="N541" t="s">
        <v>691</v>
      </c>
      <c r="O541" t="s">
        <v>120</v>
      </c>
      <c r="P541" t="s">
        <v>60</v>
      </c>
      <c r="Q541" t="s">
        <v>125</v>
      </c>
      <c r="R541" t="s">
        <v>252</v>
      </c>
      <c r="S541" t="s">
        <v>260</v>
      </c>
      <c r="T541">
        <v>14</v>
      </c>
      <c r="U541" t="s">
        <v>692</v>
      </c>
      <c r="V541" t="s">
        <v>18059</v>
      </c>
      <c r="W541" t="s">
        <v>18060</v>
      </c>
      <c r="X541" t="s">
        <v>43</v>
      </c>
      <c r="Y541" t="s">
        <v>30</v>
      </c>
      <c r="Z541" t="s">
        <v>30</v>
      </c>
      <c r="AA541" t="s">
        <v>30</v>
      </c>
      <c r="AB541" t="s">
        <v>30</v>
      </c>
      <c r="AC541">
        <v>-75.694699</v>
      </c>
      <c r="AD541">
        <v>6.0632720000000004</v>
      </c>
      <c r="AE541" t="s">
        <v>86</v>
      </c>
      <c r="AF541" t="s">
        <v>109</v>
      </c>
      <c r="AG541" t="s">
        <v>102</v>
      </c>
      <c r="AH541">
        <f>IFERROR(
    VLOOKUP(FENIX_ANS_TABLA[[#This Row],[ESTADO]],
        {"VENCIDO",1;"ALERTA_0 Días",2;"ALERTA",3;"A TIEMPO",4;"SIN FECHA",5},
    2,FALSE),
0)</f>
        <v>3</v>
      </c>
    </row>
    <row r="542" spans="1:34" x14ac:dyDescent="0.25">
      <c r="A542">
        <v>23662457</v>
      </c>
      <c r="B542" s="23" t="str">
        <f>IFERROR(VLOOKUP(FENIX_ANS_TABLA[[#This Row],[PEDIDO]],RESPONSABLE!A:B,2,0),"Pendiente por asignar responsable")</f>
        <v>Pendiente por asignar responsable</v>
      </c>
      <c r="C542" t="s">
        <v>23</v>
      </c>
      <c r="D542" t="s">
        <v>24</v>
      </c>
      <c r="E542" t="s">
        <v>33</v>
      </c>
      <c r="F542" s="21">
        <v>46073.400868055563</v>
      </c>
      <c r="G542" t="s">
        <v>2046</v>
      </c>
      <c r="H542">
        <v>1017167600</v>
      </c>
      <c r="I542" t="s">
        <v>694</v>
      </c>
      <c r="J542" s="23" t="s">
        <v>31</v>
      </c>
      <c r="K542" s="23" t="s">
        <v>695</v>
      </c>
      <c r="L542" t="s">
        <v>2047</v>
      </c>
      <c r="M542" t="s">
        <v>141</v>
      </c>
      <c r="N542" t="s">
        <v>2048</v>
      </c>
      <c r="O542" t="s">
        <v>142</v>
      </c>
      <c r="P542" t="s">
        <v>40</v>
      </c>
      <c r="Q542" t="s">
        <v>135</v>
      </c>
      <c r="R542" t="s">
        <v>253</v>
      </c>
      <c r="S542" t="s">
        <v>260</v>
      </c>
      <c r="T542">
        <v>7</v>
      </c>
      <c r="U542" t="s">
        <v>2049</v>
      </c>
      <c r="V542" t="s">
        <v>14664</v>
      </c>
      <c r="W542" t="s">
        <v>18061</v>
      </c>
      <c r="X542" t="s">
        <v>29</v>
      </c>
      <c r="Y542" t="s">
        <v>30</v>
      </c>
      <c r="Z542" t="s">
        <v>30</v>
      </c>
      <c r="AA542" t="s">
        <v>30</v>
      </c>
      <c r="AB542" t="s">
        <v>30</v>
      </c>
      <c r="AC542">
        <v>-76.132278360000001</v>
      </c>
      <c r="AD542">
        <v>6.7698330899999997</v>
      </c>
      <c r="AE542" t="s">
        <v>86</v>
      </c>
      <c r="AF542" t="s">
        <v>136</v>
      </c>
      <c r="AG542" t="s">
        <v>102</v>
      </c>
      <c r="AH542">
        <f>IFERROR(
    VLOOKUP(FENIX_ANS_TABLA[[#This Row],[ESTADO]],
        {"VENCIDO",1;"ALERTA_0 Días",2;"ALERTA",3;"A TIEMPO",4;"SIN FECHA",5},
    2,FALSE),
0)</f>
        <v>4</v>
      </c>
    </row>
    <row r="543" spans="1:34" x14ac:dyDescent="0.25">
      <c r="A543">
        <v>23662483</v>
      </c>
      <c r="B543" s="23" t="str">
        <f>IFERROR(VLOOKUP(FENIX_ANS_TABLA[[#This Row],[PEDIDO]],RESPONSABLE!A:B,2,0),"Pendiente por asignar responsable")</f>
        <v>Pendiente por asignar responsable</v>
      </c>
      <c r="C543" t="s">
        <v>58</v>
      </c>
      <c r="D543" t="s">
        <v>24</v>
      </c>
      <c r="E543" t="s">
        <v>59</v>
      </c>
      <c r="F543" s="21">
        <v>46066.480393518519</v>
      </c>
      <c r="G543" t="s">
        <v>697</v>
      </c>
      <c r="H543">
        <v>1038408381</v>
      </c>
      <c r="I543" t="s">
        <v>698</v>
      </c>
      <c r="J543" s="23" t="s">
        <v>31</v>
      </c>
      <c r="K543" s="23" t="s">
        <v>699</v>
      </c>
      <c r="L543" t="s">
        <v>317</v>
      </c>
      <c r="M543" t="s">
        <v>169</v>
      </c>
      <c r="N543" t="s">
        <v>318</v>
      </c>
      <c r="O543" t="s">
        <v>170</v>
      </c>
      <c r="P543" t="s">
        <v>60</v>
      </c>
      <c r="Q543" t="s">
        <v>184</v>
      </c>
      <c r="R543" t="s">
        <v>252</v>
      </c>
      <c r="S543" t="s">
        <v>260</v>
      </c>
      <c r="T543">
        <v>14</v>
      </c>
      <c r="U543" t="s">
        <v>700</v>
      </c>
      <c r="V543" t="s">
        <v>18062</v>
      </c>
      <c r="W543" t="s">
        <v>18063</v>
      </c>
      <c r="X543" t="s">
        <v>43</v>
      </c>
      <c r="Y543" t="s">
        <v>30</v>
      </c>
      <c r="Z543" t="s">
        <v>30</v>
      </c>
      <c r="AA543" t="s">
        <v>30</v>
      </c>
      <c r="AB543" t="s">
        <v>30</v>
      </c>
      <c r="AC543">
        <v>-75.323177520000002</v>
      </c>
      <c r="AD543">
        <v>6.1701734000000004</v>
      </c>
      <c r="AE543" t="s">
        <v>86</v>
      </c>
      <c r="AF543" t="s">
        <v>159</v>
      </c>
      <c r="AG543" t="s">
        <v>102</v>
      </c>
      <c r="AH543">
        <f>IFERROR(
    VLOOKUP(FENIX_ANS_TABLA[[#This Row],[ESTADO]],
        {"VENCIDO",1;"ALERTA_0 Días",2;"ALERTA",3;"A TIEMPO",4;"SIN FECHA",5},
    2,FALSE),
0)</f>
        <v>3</v>
      </c>
    </row>
    <row r="544" spans="1:34" x14ac:dyDescent="0.25">
      <c r="A544">
        <v>23662630</v>
      </c>
      <c r="B544" s="23" t="str">
        <f>IFERROR(VLOOKUP(FENIX_ANS_TABLA[[#This Row],[PEDIDO]],RESPONSABLE!A:B,2,0),"Pendiente por asignar responsable")</f>
        <v>Pendiente por asignar responsable</v>
      </c>
      <c r="C544" t="s">
        <v>54</v>
      </c>
      <c r="D544" t="s">
        <v>24</v>
      </c>
      <c r="E544" t="s">
        <v>54</v>
      </c>
      <c r="F544" s="21">
        <v>46084.419803240737</v>
      </c>
      <c r="G544" t="s">
        <v>15672</v>
      </c>
      <c r="H544">
        <v>890984312</v>
      </c>
      <c r="I544" t="s">
        <v>5782</v>
      </c>
      <c r="J544" s="23" t="s">
        <v>31</v>
      </c>
      <c r="K544" s="23" t="s">
        <v>15673</v>
      </c>
      <c r="L544" t="s">
        <v>15674</v>
      </c>
      <c r="M544" t="s">
        <v>234</v>
      </c>
      <c r="N544" t="s">
        <v>15675</v>
      </c>
      <c r="O544" t="s">
        <v>235</v>
      </c>
      <c r="P544" t="s">
        <v>55</v>
      </c>
      <c r="Q544" t="s">
        <v>214</v>
      </c>
      <c r="R544" t="s">
        <v>253</v>
      </c>
      <c r="S544" t="s">
        <v>260</v>
      </c>
      <c r="T544">
        <v>4</v>
      </c>
      <c r="U544" t="s">
        <v>15676</v>
      </c>
      <c r="V544" t="s">
        <v>14115</v>
      </c>
      <c r="W544" t="s">
        <v>10496</v>
      </c>
      <c r="X544" t="s">
        <v>29</v>
      </c>
      <c r="Y544" t="s">
        <v>30</v>
      </c>
      <c r="Z544" t="s">
        <v>30</v>
      </c>
      <c r="AA544" t="s">
        <v>30</v>
      </c>
      <c r="AB544" t="s">
        <v>30</v>
      </c>
      <c r="AC544">
        <v>-74.715030400000003</v>
      </c>
      <c r="AD544">
        <v>7.0675691299999999</v>
      </c>
      <c r="AE544" t="s">
        <v>86</v>
      </c>
      <c r="AF544" t="s">
        <v>215</v>
      </c>
      <c r="AG544" t="s">
        <v>103</v>
      </c>
      <c r="AH544">
        <f>IFERROR(
    VLOOKUP(FENIX_ANS_TABLA[[#This Row],[ESTADO]],
        {"VENCIDO",1;"ALERTA_0 Días",2;"ALERTA",3;"A TIEMPO",4;"SIN FECHA",5},
    2,FALSE),
0)</f>
        <v>4</v>
      </c>
    </row>
    <row r="545" spans="1:34" x14ac:dyDescent="0.25">
      <c r="A545">
        <v>23662690</v>
      </c>
      <c r="B545" s="23" t="str">
        <f>IFERROR(VLOOKUP(FENIX_ANS_TABLA[[#This Row],[PEDIDO]],RESPONSABLE!A:B,2,0),"Pendiente por asignar responsable")</f>
        <v>Pendiente por asignar responsable</v>
      </c>
      <c r="C545" t="s">
        <v>44</v>
      </c>
      <c r="D545" t="s">
        <v>24</v>
      </c>
      <c r="E545" t="s">
        <v>44</v>
      </c>
      <c r="F545" s="21">
        <v>46066.59884259259</v>
      </c>
      <c r="G545" t="s">
        <v>768</v>
      </c>
      <c r="H545">
        <v>3601157</v>
      </c>
      <c r="I545" t="s">
        <v>769</v>
      </c>
      <c r="J545" s="23" t="s">
        <v>770</v>
      </c>
      <c r="K545" s="23" t="s">
        <v>771</v>
      </c>
      <c r="L545" t="s">
        <v>772</v>
      </c>
      <c r="M545" t="s">
        <v>222</v>
      </c>
      <c r="N545" t="s">
        <v>773</v>
      </c>
      <c r="O545" t="s">
        <v>233</v>
      </c>
      <c r="P545" t="s">
        <v>45</v>
      </c>
      <c r="Q545" t="s">
        <v>214</v>
      </c>
      <c r="R545" t="s">
        <v>252</v>
      </c>
      <c r="S545" t="s">
        <v>260</v>
      </c>
      <c r="T545">
        <v>11</v>
      </c>
      <c r="U545" t="s">
        <v>774</v>
      </c>
      <c r="V545" t="s">
        <v>18064</v>
      </c>
      <c r="W545" t="s">
        <v>41</v>
      </c>
      <c r="X545" t="s">
        <v>41</v>
      </c>
      <c r="Y545" t="s">
        <v>30</v>
      </c>
      <c r="Z545" t="s">
        <v>30</v>
      </c>
      <c r="AA545" t="s">
        <v>30</v>
      </c>
      <c r="AB545" t="s">
        <v>30</v>
      </c>
      <c r="AC545">
        <v>-75.263680820000005</v>
      </c>
      <c r="AD545">
        <v>6.6059953299999998</v>
      </c>
      <c r="AE545" t="s">
        <v>86</v>
      </c>
      <c r="AF545" t="s">
        <v>215</v>
      </c>
      <c r="AG545" t="s">
        <v>102</v>
      </c>
      <c r="AH545">
        <f>IFERROR(
    VLOOKUP(FENIX_ANS_TABLA[[#This Row],[ESTADO]],
        {"VENCIDO",1;"ALERTA_0 Días",2;"ALERTA",3;"A TIEMPO",4;"SIN FECHA",5},
    2,FALSE),
0)</f>
        <v>1</v>
      </c>
    </row>
    <row r="546" spans="1:34" x14ac:dyDescent="0.25">
      <c r="A546">
        <v>23662716</v>
      </c>
      <c r="B546" s="23" t="str">
        <f>IFERROR(VLOOKUP(FENIX_ANS_TABLA[[#This Row],[PEDIDO]],RESPONSABLE!A:B,2,0),"Pendiente por asignar responsable")</f>
        <v>Pendiente por asignar responsable</v>
      </c>
      <c r="C546" t="s">
        <v>58</v>
      </c>
      <c r="D546" t="s">
        <v>24</v>
      </c>
      <c r="E546" t="s">
        <v>59</v>
      </c>
      <c r="F546" s="21">
        <v>46066.611388888887</v>
      </c>
      <c r="G546" t="s">
        <v>711</v>
      </c>
      <c r="H546">
        <v>70852355</v>
      </c>
      <c r="I546" t="s">
        <v>712</v>
      </c>
      <c r="J546" s="23" t="s">
        <v>31</v>
      </c>
      <c r="K546" s="23" t="s">
        <v>713</v>
      </c>
      <c r="L546" t="s">
        <v>714</v>
      </c>
      <c r="M546" t="s">
        <v>117</v>
      </c>
      <c r="N546" t="s">
        <v>715</v>
      </c>
      <c r="O546" t="s">
        <v>118</v>
      </c>
      <c r="P546" t="s">
        <v>60</v>
      </c>
      <c r="Q546" t="s">
        <v>125</v>
      </c>
      <c r="R546" t="s">
        <v>252</v>
      </c>
      <c r="S546" t="s">
        <v>260</v>
      </c>
      <c r="T546">
        <v>14</v>
      </c>
      <c r="U546" t="s">
        <v>716</v>
      </c>
      <c r="V546" t="s">
        <v>18065</v>
      </c>
      <c r="W546" t="s">
        <v>18066</v>
      </c>
      <c r="X546" t="s">
        <v>43</v>
      </c>
      <c r="Y546" t="s">
        <v>30</v>
      </c>
      <c r="Z546" t="s">
        <v>30</v>
      </c>
      <c r="AA546" t="s">
        <v>30</v>
      </c>
      <c r="AB546" t="s">
        <v>30</v>
      </c>
      <c r="AC546">
        <v>-75.699708150000006</v>
      </c>
      <c r="AD546">
        <v>5.7402760900000001</v>
      </c>
      <c r="AE546" t="s">
        <v>86</v>
      </c>
      <c r="AF546" t="s">
        <v>109</v>
      </c>
      <c r="AG546" t="s">
        <v>102</v>
      </c>
      <c r="AH546">
        <f>IFERROR(
    VLOOKUP(FENIX_ANS_TABLA[[#This Row],[ESTADO]],
        {"VENCIDO",1;"ALERTA_0 Días",2;"ALERTA",3;"A TIEMPO",4;"SIN FECHA",5},
    2,FALSE),
0)</f>
        <v>3</v>
      </c>
    </row>
    <row r="547" spans="1:34" x14ac:dyDescent="0.25">
      <c r="A547">
        <v>23662780</v>
      </c>
      <c r="B547" s="23" t="str">
        <f>IFERROR(VLOOKUP(FENIX_ANS_TABLA[[#This Row],[PEDIDO]],RESPONSABLE!A:B,2,0),"Pendiente por asignar responsable")</f>
        <v>Pendiente por asignar responsable</v>
      </c>
      <c r="C547" t="s">
        <v>58</v>
      </c>
      <c r="D547" t="s">
        <v>24</v>
      </c>
      <c r="E547" t="s">
        <v>59</v>
      </c>
      <c r="F547" s="21">
        <v>46066.63858796296</v>
      </c>
      <c r="G547" t="s">
        <v>725</v>
      </c>
      <c r="H547">
        <v>3448365</v>
      </c>
      <c r="I547" t="s">
        <v>726</v>
      </c>
      <c r="J547" s="23" t="s">
        <v>31</v>
      </c>
      <c r="K547" s="23" t="s">
        <v>727</v>
      </c>
      <c r="L547" t="s">
        <v>728</v>
      </c>
      <c r="M547" t="s">
        <v>277</v>
      </c>
      <c r="N547" t="s">
        <v>729</v>
      </c>
      <c r="O547" t="s">
        <v>278</v>
      </c>
      <c r="P547" t="s">
        <v>60</v>
      </c>
      <c r="Q547" t="s">
        <v>184</v>
      </c>
      <c r="R547" t="s">
        <v>252</v>
      </c>
      <c r="S547" t="s">
        <v>260</v>
      </c>
      <c r="T547">
        <v>14</v>
      </c>
      <c r="U547" t="s">
        <v>730</v>
      </c>
      <c r="V547" t="s">
        <v>14339</v>
      </c>
      <c r="W547" t="s">
        <v>10472</v>
      </c>
      <c r="X547" t="s">
        <v>43</v>
      </c>
      <c r="Y547" t="s">
        <v>30</v>
      </c>
      <c r="Z547" t="s">
        <v>30</v>
      </c>
      <c r="AA547" t="s">
        <v>30</v>
      </c>
      <c r="AB547" t="s">
        <v>30</v>
      </c>
      <c r="AC547">
        <v>-75.082065330000006</v>
      </c>
      <c r="AD547">
        <v>5.9519365799999999</v>
      </c>
      <c r="AE547" t="s">
        <v>86</v>
      </c>
      <c r="AF547" t="s">
        <v>159</v>
      </c>
      <c r="AG547" t="s">
        <v>102</v>
      </c>
      <c r="AH547">
        <f>IFERROR(
    VLOOKUP(FENIX_ANS_TABLA[[#This Row],[ESTADO]],
        {"VENCIDO",1;"ALERTA_0 Días",2;"ALERTA",3;"A TIEMPO",4;"SIN FECHA",5},
    2,FALSE),
0)</f>
        <v>3</v>
      </c>
    </row>
    <row r="548" spans="1:34" x14ac:dyDescent="0.25">
      <c r="A548">
        <v>23662808</v>
      </c>
      <c r="B548" s="23" t="str">
        <f>IFERROR(VLOOKUP(FENIX_ANS_TABLA[[#This Row],[PEDIDO]],RESPONSABLE!A:B,2,0),"Pendiente por asignar responsable")</f>
        <v>Pendiente por asignar responsable</v>
      </c>
      <c r="C548" t="s">
        <v>58</v>
      </c>
      <c r="D548" t="s">
        <v>24</v>
      </c>
      <c r="E548" t="s">
        <v>59</v>
      </c>
      <c r="F548" s="21">
        <v>46066.656423611108</v>
      </c>
      <c r="G548" t="s">
        <v>732</v>
      </c>
      <c r="H548">
        <v>39185677</v>
      </c>
      <c r="I548" t="s">
        <v>733</v>
      </c>
      <c r="J548" s="23" t="s">
        <v>734</v>
      </c>
      <c r="K548" s="23" t="s">
        <v>735</v>
      </c>
      <c r="L548" t="s">
        <v>736</v>
      </c>
      <c r="M548" t="s">
        <v>167</v>
      </c>
      <c r="N548" t="s">
        <v>737</v>
      </c>
      <c r="O548" t="s">
        <v>168</v>
      </c>
      <c r="P548" t="s">
        <v>60</v>
      </c>
      <c r="Q548" t="s">
        <v>184</v>
      </c>
      <c r="R548" t="s">
        <v>252</v>
      </c>
      <c r="S548" t="s">
        <v>260</v>
      </c>
      <c r="T548">
        <v>14</v>
      </c>
      <c r="U548" t="s">
        <v>738</v>
      </c>
      <c r="V548" t="s">
        <v>18067</v>
      </c>
      <c r="W548" t="s">
        <v>18068</v>
      </c>
      <c r="X548" t="s">
        <v>43</v>
      </c>
      <c r="Y548" t="s">
        <v>30</v>
      </c>
      <c r="Z548" t="s">
        <v>30</v>
      </c>
      <c r="AA548" t="s">
        <v>30</v>
      </c>
      <c r="AB548" t="s">
        <v>30</v>
      </c>
      <c r="AC548">
        <v>-75.329620599999998</v>
      </c>
      <c r="AD548">
        <v>6.2077568899999997</v>
      </c>
      <c r="AE548" t="s">
        <v>86</v>
      </c>
      <c r="AF548" t="s">
        <v>159</v>
      </c>
      <c r="AG548" t="s">
        <v>102</v>
      </c>
      <c r="AH548">
        <f>IFERROR(
    VLOOKUP(FENIX_ANS_TABLA[[#This Row],[ESTADO]],
        {"VENCIDO",1;"ALERTA_0 Días",2;"ALERTA",3;"A TIEMPO",4;"SIN FECHA",5},
    2,FALSE),
0)</f>
        <v>3</v>
      </c>
    </row>
    <row r="549" spans="1:34" x14ac:dyDescent="0.25">
      <c r="A549">
        <v>23662874</v>
      </c>
      <c r="B549" s="23" t="str">
        <f>IFERROR(VLOOKUP(FENIX_ANS_TABLA[[#This Row],[PEDIDO]],RESPONSABLE!A:B,2,0),"Pendiente por asignar responsable")</f>
        <v>Pendiente por asignar responsable</v>
      </c>
      <c r="C549" t="s">
        <v>23</v>
      </c>
      <c r="D549" t="s">
        <v>24</v>
      </c>
      <c r="E549" t="s">
        <v>33</v>
      </c>
      <c r="F549" s="21">
        <v>46076.659699074073</v>
      </c>
      <c r="G549" t="s">
        <v>3572</v>
      </c>
      <c r="H549">
        <v>1038548929</v>
      </c>
      <c r="I549" t="s">
        <v>843</v>
      </c>
      <c r="J549" s="23" t="s">
        <v>31</v>
      </c>
      <c r="K549" s="23" t="s">
        <v>844</v>
      </c>
      <c r="L549" t="s">
        <v>3573</v>
      </c>
      <c r="M549" t="s">
        <v>234</v>
      </c>
      <c r="N549" t="s">
        <v>845</v>
      </c>
      <c r="O549" t="s">
        <v>235</v>
      </c>
      <c r="P549" t="s">
        <v>40</v>
      </c>
      <c r="Q549" t="s">
        <v>214</v>
      </c>
      <c r="R549" t="s">
        <v>253</v>
      </c>
      <c r="S549" t="s">
        <v>260</v>
      </c>
      <c r="T549">
        <v>7</v>
      </c>
      <c r="U549" t="s">
        <v>1051</v>
      </c>
      <c r="V549" t="s">
        <v>18069</v>
      </c>
      <c r="W549" t="s">
        <v>18070</v>
      </c>
      <c r="X549" t="s">
        <v>29</v>
      </c>
      <c r="Y549" t="s">
        <v>30</v>
      </c>
      <c r="Z549" t="s">
        <v>30</v>
      </c>
      <c r="AA549" t="s">
        <v>30</v>
      </c>
      <c r="AB549" t="s">
        <v>30</v>
      </c>
      <c r="AC549">
        <v>-74.708505000000002</v>
      </c>
      <c r="AD549">
        <v>7.0341019999999999</v>
      </c>
      <c r="AE549" t="s">
        <v>86</v>
      </c>
      <c r="AF549" t="s">
        <v>215</v>
      </c>
      <c r="AG549" t="s">
        <v>102</v>
      </c>
      <c r="AH549">
        <f>IFERROR(
    VLOOKUP(FENIX_ANS_TABLA[[#This Row],[ESTADO]],
        {"VENCIDO",1;"ALERTA_0 Días",2;"ALERTA",3;"A TIEMPO",4;"SIN FECHA",5},
    2,FALSE),
0)</f>
        <v>4</v>
      </c>
    </row>
    <row r="550" spans="1:34" x14ac:dyDescent="0.25">
      <c r="A550">
        <v>23662920</v>
      </c>
      <c r="B550" s="23" t="str">
        <f>IFERROR(VLOOKUP(FENIX_ANS_TABLA[[#This Row],[PEDIDO]],RESPONSABLE!A:B,2,0),"Pendiente por asignar responsable")</f>
        <v>Pendiente por asignar responsable</v>
      </c>
      <c r="C550" t="s">
        <v>23</v>
      </c>
      <c r="D550" t="s">
        <v>24</v>
      </c>
      <c r="E550" t="s">
        <v>23</v>
      </c>
      <c r="F550" s="21">
        <v>46066.717407407406</v>
      </c>
      <c r="G550" t="s">
        <v>15678</v>
      </c>
      <c r="H550">
        <v>42996725</v>
      </c>
      <c r="I550" t="s">
        <v>15679</v>
      </c>
      <c r="J550" s="23" t="s">
        <v>15680</v>
      </c>
      <c r="K550" s="23" t="s">
        <v>15681</v>
      </c>
      <c r="L550" t="s">
        <v>15682</v>
      </c>
      <c r="M550" t="s">
        <v>25</v>
      </c>
      <c r="N550" t="s">
        <v>15683</v>
      </c>
      <c r="O550" t="s">
        <v>26</v>
      </c>
      <c r="P550" t="s">
        <v>27</v>
      </c>
      <c r="Q550" t="s">
        <v>32</v>
      </c>
      <c r="R550" t="s">
        <v>252</v>
      </c>
      <c r="S550" t="s">
        <v>260</v>
      </c>
      <c r="T550">
        <v>10</v>
      </c>
      <c r="U550" t="s">
        <v>15684</v>
      </c>
      <c r="V550" t="s">
        <v>18071</v>
      </c>
      <c r="W550" t="s">
        <v>14405</v>
      </c>
      <c r="X550" t="s">
        <v>29</v>
      </c>
      <c r="Y550" t="s">
        <v>30</v>
      </c>
      <c r="Z550" t="s">
        <v>30</v>
      </c>
      <c r="AA550" t="s">
        <v>30</v>
      </c>
      <c r="AB550" t="s">
        <v>30</v>
      </c>
      <c r="AC550">
        <v>-75.495536299999998</v>
      </c>
      <c r="AD550">
        <v>6.22051935</v>
      </c>
      <c r="AE550" t="s">
        <v>86</v>
      </c>
      <c r="AF550" t="s">
        <v>105</v>
      </c>
      <c r="AG550" t="s">
        <v>102</v>
      </c>
      <c r="AH550">
        <f>IFERROR(
    VLOOKUP(FENIX_ANS_TABLA[[#This Row],[ESTADO]],
        {"VENCIDO",1;"ALERTA_0 Días",2;"ALERTA",3;"A TIEMPO",4;"SIN FECHA",5},
    2,FALSE),
0)</f>
        <v>4</v>
      </c>
    </row>
    <row r="551" spans="1:34" x14ac:dyDescent="0.25">
      <c r="A551">
        <v>23663143</v>
      </c>
      <c r="B551" s="23" t="str">
        <f>IFERROR(VLOOKUP(FENIX_ANS_TABLA[[#This Row],[PEDIDO]],RESPONSABLE!A:B,2,0),"Pendiente por asignar responsable")</f>
        <v>Pendiente por asignar responsable</v>
      </c>
      <c r="C551" t="s">
        <v>58</v>
      </c>
      <c r="D551" t="s">
        <v>24</v>
      </c>
      <c r="E551" t="s">
        <v>59</v>
      </c>
      <c r="F551" s="21">
        <v>46067.268576388888</v>
      </c>
      <c r="G551" t="s">
        <v>745</v>
      </c>
      <c r="H551">
        <v>54254906</v>
      </c>
      <c r="I551" t="s">
        <v>746</v>
      </c>
      <c r="J551" s="23" t="s">
        <v>31</v>
      </c>
      <c r="K551" s="23" t="s">
        <v>747</v>
      </c>
      <c r="L551" t="s">
        <v>748</v>
      </c>
      <c r="M551" t="s">
        <v>190</v>
      </c>
      <c r="N551" t="s">
        <v>749</v>
      </c>
      <c r="O551" t="s">
        <v>191</v>
      </c>
      <c r="P551" t="s">
        <v>60</v>
      </c>
      <c r="Q551" t="s">
        <v>184</v>
      </c>
      <c r="R551" t="s">
        <v>252</v>
      </c>
      <c r="S551" t="s">
        <v>260</v>
      </c>
      <c r="T551">
        <v>14</v>
      </c>
      <c r="U551" t="s">
        <v>750</v>
      </c>
      <c r="V551" t="s">
        <v>18072</v>
      </c>
      <c r="W551" t="s">
        <v>18073</v>
      </c>
      <c r="X551" t="s">
        <v>43</v>
      </c>
      <c r="Y551" t="s">
        <v>30</v>
      </c>
      <c r="Z551" t="s">
        <v>30</v>
      </c>
      <c r="AA551" t="s">
        <v>30</v>
      </c>
      <c r="AB551" t="s">
        <v>30</v>
      </c>
      <c r="AC551">
        <v>-75.324402169999999</v>
      </c>
      <c r="AD551">
        <v>6.0595379100000004</v>
      </c>
      <c r="AE551" t="s">
        <v>86</v>
      </c>
      <c r="AF551" t="s">
        <v>159</v>
      </c>
      <c r="AG551" t="s">
        <v>102</v>
      </c>
      <c r="AH551">
        <f>IFERROR(
    VLOOKUP(FENIX_ANS_TABLA[[#This Row],[ESTADO]],
        {"VENCIDO",1;"ALERTA_0 Días",2;"ALERTA",3;"A TIEMPO",4;"SIN FECHA",5},
    2,FALSE),
0)</f>
        <v>3</v>
      </c>
    </row>
    <row r="552" spans="1:34" x14ac:dyDescent="0.25">
      <c r="A552">
        <v>23663145</v>
      </c>
      <c r="B552" s="23" t="str">
        <f>IFERROR(VLOOKUP(FENIX_ANS_TABLA[[#This Row],[PEDIDO]],RESPONSABLE!A:B,2,0),"Pendiente por asignar responsable")</f>
        <v>Pendiente por asignar responsable</v>
      </c>
      <c r="C552" t="s">
        <v>23</v>
      </c>
      <c r="D552" t="s">
        <v>24</v>
      </c>
      <c r="E552" t="s">
        <v>33</v>
      </c>
      <c r="F552" s="21">
        <v>46077.609097222223</v>
      </c>
      <c r="G552" t="s">
        <v>4269</v>
      </c>
      <c r="H552">
        <v>1018349857</v>
      </c>
      <c r="I552" t="s">
        <v>4270</v>
      </c>
      <c r="J552" s="23" t="s">
        <v>31</v>
      </c>
      <c r="K552" s="23" t="s">
        <v>4271</v>
      </c>
      <c r="L552" t="s">
        <v>4272</v>
      </c>
      <c r="M552" t="s">
        <v>275</v>
      </c>
      <c r="N552" t="s">
        <v>4273</v>
      </c>
      <c r="O552" t="s">
        <v>276</v>
      </c>
      <c r="P552" t="s">
        <v>40</v>
      </c>
      <c r="Q552" t="s">
        <v>214</v>
      </c>
      <c r="R552" t="s">
        <v>253</v>
      </c>
      <c r="S552" t="s">
        <v>260</v>
      </c>
      <c r="T552">
        <v>7</v>
      </c>
      <c r="U552" t="s">
        <v>4274</v>
      </c>
      <c r="V552" t="s">
        <v>6713</v>
      </c>
      <c r="W552" t="s">
        <v>6713</v>
      </c>
      <c r="X552" t="s">
        <v>29</v>
      </c>
      <c r="Y552" t="s">
        <v>30</v>
      </c>
      <c r="Z552" t="s">
        <v>30</v>
      </c>
      <c r="AA552" t="s">
        <v>30</v>
      </c>
      <c r="AB552" t="s">
        <v>30</v>
      </c>
      <c r="AC552">
        <v>-75.071437869999997</v>
      </c>
      <c r="AD552">
        <v>6.9098493000000003</v>
      </c>
      <c r="AE552" t="s">
        <v>86</v>
      </c>
      <c r="AF552" t="s">
        <v>215</v>
      </c>
      <c r="AG552" t="s">
        <v>102</v>
      </c>
      <c r="AH552">
        <f>IFERROR(
    VLOOKUP(FENIX_ANS_TABLA[[#This Row],[ESTADO]],
        {"VENCIDO",1;"ALERTA_0 Días",2;"ALERTA",3;"A TIEMPO",4;"SIN FECHA",5},
    2,FALSE),
0)</f>
        <v>4</v>
      </c>
    </row>
    <row r="553" spans="1:34" x14ac:dyDescent="0.25">
      <c r="A553">
        <v>23663170</v>
      </c>
      <c r="B553" s="23" t="str">
        <f>IFERROR(VLOOKUP(FENIX_ANS_TABLA[[#This Row],[PEDIDO]],RESPONSABLE!A:B,2,0),"Pendiente por asignar responsable")</f>
        <v>Pendiente por asignar responsable</v>
      </c>
      <c r="C553" t="s">
        <v>23</v>
      </c>
      <c r="D553" t="s">
        <v>24</v>
      </c>
      <c r="E553" t="s">
        <v>33</v>
      </c>
      <c r="F553" s="21">
        <v>46067.451180555552</v>
      </c>
      <c r="G553" t="s">
        <v>6085</v>
      </c>
      <c r="H553">
        <v>4400009</v>
      </c>
      <c r="I553" t="s">
        <v>6086</v>
      </c>
      <c r="J553" s="23" t="s">
        <v>31</v>
      </c>
      <c r="K553" s="23" t="s">
        <v>6087</v>
      </c>
      <c r="L553" t="s">
        <v>6088</v>
      </c>
      <c r="M553" t="s">
        <v>25</v>
      </c>
      <c r="N553" t="s">
        <v>6089</v>
      </c>
      <c r="O553" t="s">
        <v>26</v>
      </c>
      <c r="P553" t="s">
        <v>34</v>
      </c>
      <c r="Q553" t="s">
        <v>35</v>
      </c>
      <c r="R553" t="s">
        <v>253</v>
      </c>
      <c r="S553" t="s">
        <v>260</v>
      </c>
      <c r="T553">
        <v>5</v>
      </c>
      <c r="U553" t="s">
        <v>6090</v>
      </c>
      <c r="V553" t="s">
        <v>18074</v>
      </c>
      <c r="W553" t="s">
        <v>14864</v>
      </c>
      <c r="X553" t="s">
        <v>83</v>
      </c>
      <c r="Y553" t="s">
        <v>30</v>
      </c>
      <c r="Z553" t="s">
        <v>30</v>
      </c>
      <c r="AA553" t="s">
        <v>30</v>
      </c>
      <c r="AB553" t="s">
        <v>30</v>
      </c>
      <c r="AC553">
        <v>-75.611961170000001</v>
      </c>
      <c r="AD553">
        <v>6.2760558900000003</v>
      </c>
      <c r="AE553" t="s">
        <v>86</v>
      </c>
      <c r="AF553" t="s">
        <v>105</v>
      </c>
      <c r="AG553" t="s">
        <v>102</v>
      </c>
      <c r="AH553">
        <f>IFERROR(
    VLOOKUP(FENIX_ANS_TABLA[[#This Row],[ESTADO]],
        {"VENCIDO",1;"ALERTA_0 Días",2;"ALERTA",3;"A TIEMPO",4;"SIN FECHA",5},
    2,FALSE),
0)</f>
        <v>2</v>
      </c>
    </row>
    <row r="554" spans="1:34" x14ac:dyDescent="0.25">
      <c r="A554">
        <v>23663193</v>
      </c>
      <c r="B554" s="23" t="str">
        <f>IFERROR(VLOOKUP(FENIX_ANS_TABLA[[#This Row],[PEDIDO]],RESPONSABLE!A:B,2,0),"Pendiente por asignar responsable")</f>
        <v>Pendiente por asignar responsable</v>
      </c>
      <c r="C554" t="s">
        <v>58</v>
      </c>
      <c r="D554" t="s">
        <v>24</v>
      </c>
      <c r="E554" t="s">
        <v>59</v>
      </c>
      <c r="F554" s="21">
        <v>46067.493518518517</v>
      </c>
      <c r="G554" t="s">
        <v>752</v>
      </c>
      <c r="H554">
        <v>1033337651</v>
      </c>
      <c r="I554" t="s">
        <v>753</v>
      </c>
      <c r="J554" s="23" t="s">
        <v>754</v>
      </c>
      <c r="K554" s="23" t="s">
        <v>755</v>
      </c>
      <c r="L554" t="s">
        <v>756</v>
      </c>
      <c r="M554" t="s">
        <v>119</v>
      </c>
      <c r="N554" t="s">
        <v>757</v>
      </c>
      <c r="O554" t="s">
        <v>120</v>
      </c>
      <c r="P554" t="s">
        <v>60</v>
      </c>
      <c r="Q554" t="s">
        <v>125</v>
      </c>
      <c r="R554" t="s">
        <v>252</v>
      </c>
      <c r="S554" t="s">
        <v>260</v>
      </c>
      <c r="T554">
        <v>14</v>
      </c>
      <c r="U554" t="s">
        <v>758</v>
      </c>
      <c r="V554" t="s">
        <v>18075</v>
      </c>
      <c r="W554" t="s">
        <v>18076</v>
      </c>
      <c r="X554" t="s">
        <v>43</v>
      </c>
      <c r="Y554" t="s">
        <v>30</v>
      </c>
      <c r="Z554" t="s">
        <v>30</v>
      </c>
      <c r="AA554" t="s">
        <v>30</v>
      </c>
      <c r="AB554" t="s">
        <v>30</v>
      </c>
      <c r="AC554">
        <v>-75.701807000000002</v>
      </c>
      <c r="AD554">
        <v>6.0252369999999997</v>
      </c>
      <c r="AE554" t="s">
        <v>86</v>
      </c>
      <c r="AF554" t="s">
        <v>109</v>
      </c>
      <c r="AG554" t="s">
        <v>102</v>
      </c>
      <c r="AH554">
        <f>IFERROR(
    VLOOKUP(FENIX_ANS_TABLA[[#This Row],[ESTADO]],
        {"VENCIDO",1;"ALERTA_0 Días",2;"ALERTA",3;"A TIEMPO",4;"SIN FECHA",5},
    2,FALSE),
0)</f>
        <v>3</v>
      </c>
    </row>
    <row r="555" spans="1:34" x14ac:dyDescent="0.25">
      <c r="A555">
        <v>23663225</v>
      </c>
      <c r="B555" s="23" t="str">
        <f>IFERROR(VLOOKUP(FENIX_ANS_TABLA[[#This Row],[PEDIDO]],RESPONSABLE!A:B,2,0),"Pendiente por asignar responsable")</f>
        <v>Pendiente por asignar responsable</v>
      </c>
      <c r="C555" t="s">
        <v>58</v>
      </c>
      <c r="D555" t="s">
        <v>24</v>
      </c>
      <c r="E555" t="s">
        <v>59</v>
      </c>
      <c r="F555" s="21">
        <v>46067.60833333333</v>
      </c>
      <c r="G555" t="s">
        <v>760</v>
      </c>
      <c r="H555">
        <v>43714898</v>
      </c>
      <c r="I555" t="s">
        <v>761</v>
      </c>
      <c r="J555" s="23" t="s">
        <v>31</v>
      </c>
      <c r="K555" s="23" t="s">
        <v>762</v>
      </c>
      <c r="L555" t="s">
        <v>763</v>
      </c>
      <c r="M555" t="s">
        <v>185</v>
      </c>
      <c r="N555" t="s">
        <v>764</v>
      </c>
      <c r="O555" t="s">
        <v>186</v>
      </c>
      <c r="P555" t="s">
        <v>60</v>
      </c>
      <c r="Q555" t="s">
        <v>184</v>
      </c>
      <c r="R555" t="s">
        <v>252</v>
      </c>
      <c r="S555" t="s">
        <v>260</v>
      </c>
      <c r="T555">
        <v>14</v>
      </c>
      <c r="U555" t="s">
        <v>765</v>
      </c>
      <c r="V555" t="s">
        <v>18077</v>
      </c>
      <c r="W555" t="s">
        <v>18078</v>
      </c>
      <c r="X555" t="s">
        <v>43</v>
      </c>
      <c r="Y555" t="s">
        <v>30</v>
      </c>
      <c r="Z555" t="s">
        <v>30</v>
      </c>
      <c r="AA555" t="s">
        <v>30</v>
      </c>
      <c r="AB555" t="s">
        <v>30</v>
      </c>
      <c r="AC555">
        <v>-75.285229330000007</v>
      </c>
      <c r="AD555">
        <v>6.0782758299999999</v>
      </c>
      <c r="AE555" t="s">
        <v>86</v>
      </c>
      <c r="AF555" t="s">
        <v>159</v>
      </c>
      <c r="AG555" t="s">
        <v>102</v>
      </c>
      <c r="AH555">
        <f>IFERROR(
    VLOOKUP(FENIX_ANS_TABLA[[#This Row],[ESTADO]],
        {"VENCIDO",1;"ALERTA_0 Días",2;"ALERTA",3;"A TIEMPO",4;"SIN FECHA",5},
    2,FALSE),
0)</f>
        <v>3</v>
      </c>
    </row>
    <row r="556" spans="1:34" x14ac:dyDescent="0.25">
      <c r="A556">
        <v>23663590</v>
      </c>
      <c r="B556" s="23" t="str">
        <f>IFERROR(VLOOKUP(FENIX_ANS_TABLA[[#This Row],[PEDIDO]],RESPONSABLE!A:B,2,0),"Pendiente por asignar responsable")</f>
        <v>Pendiente por asignar responsable</v>
      </c>
      <c r="C556" t="s">
        <v>58</v>
      </c>
      <c r="D556" t="s">
        <v>24</v>
      </c>
      <c r="E556" t="s">
        <v>59</v>
      </c>
      <c r="F556" s="21">
        <v>46069.384050925917</v>
      </c>
      <c r="G556" t="s">
        <v>776</v>
      </c>
      <c r="H556">
        <v>3376063</v>
      </c>
      <c r="I556" t="s">
        <v>777</v>
      </c>
      <c r="J556" s="23" t="s">
        <v>31</v>
      </c>
      <c r="K556" s="23" t="s">
        <v>778</v>
      </c>
      <c r="L556" t="s">
        <v>779</v>
      </c>
      <c r="M556" t="s">
        <v>154</v>
      </c>
      <c r="N556" t="s">
        <v>780</v>
      </c>
      <c r="O556" t="s">
        <v>155</v>
      </c>
      <c r="P556" t="s">
        <v>60</v>
      </c>
      <c r="Q556" t="s">
        <v>125</v>
      </c>
      <c r="R556" t="s">
        <v>252</v>
      </c>
      <c r="S556" t="s">
        <v>260</v>
      </c>
      <c r="T556">
        <v>14</v>
      </c>
      <c r="U556" t="s">
        <v>781</v>
      </c>
      <c r="V556" t="s">
        <v>18079</v>
      </c>
      <c r="W556" t="s">
        <v>18080</v>
      </c>
      <c r="X556" t="s">
        <v>43</v>
      </c>
      <c r="Y556" t="s">
        <v>30</v>
      </c>
      <c r="Z556" t="s">
        <v>30</v>
      </c>
      <c r="AA556" t="s">
        <v>30</v>
      </c>
      <c r="AB556" t="s">
        <v>30</v>
      </c>
      <c r="AC556">
        <v>-75.964622000000006</v>
      </c>
      <c r="AD556">
        <v>5.7020379999999999</v>
      </c>
      <c r="AE556" t="s">
        <v>86</v>
      </c>
      <c r="AF556" t="s">
        <v>109</v>
      </c>
      <c r="AG556" t="s">
        <v>102</v>
      </c>
      <c r="AH556">
        <f>IFERROR(
    VLOOKUP(FENIX_ANS_TABLA[[#This Row],[ESTADO]],
        {"VENCIDO",1;"ALERTA_0 Días",2;"ALERTA",3;"A TIEMPO",4;"SIN FECHA",5},
    2,FALSE),
0)</f>
        <v>3</v>
      </c>
    </row>
    <row r="557" spans="1:34" x14ac:dyDescent="0.25">
      <c r="A557">
        <v>23663591</v>
      </c>
      <c r="B557" s="23" t="str">
        <f>IFERROR(VLOOKUP(FENIX_ANS_TABLA[[#This Row],[PEDIDO]],RESPONSABLE!A:B,2,0),"Pendiente por asignar responsable")</f>
        <v>Pendiente por asignar responsable</v>
      </c>
      <c r="C557" t="s">
        <v>23</v>
      </c>
      <c r="D557" t="s">
        <v>24</v>
      </c>
      <c r="E557" t="s">
        <v>33</v>
      </c>
      <c r="F557" s="21">
        <v>46072.284467592603</v>
      </c>
      <c r="G557" t="s">
        <v>5376</v>
      </c>
      <c r="H557">
        <v>3538226</v>
      </c>
      <c r="I557" t="s">
        <v>495</v>
      </c>
      <c r="J557" s="23" t="s">
        <v>31</v>
      </c>
      <c r="K557" s="23" t="s">
        <v>496</v>
      </c>
      <c r="L557" t="s">
        <v>5377</v>
      </c>
      <c r="M557" t="s">
        <v>348</v>
      </c>
      <c r="N557" t="s">
        <v>5378</v>
      </c>
      <c r="O557" t="s">
        <v>349</v>
      </c>
      <c r="P557" t="s">
        <v>40</v>
      </c>
      <c r="Q557" t="s">
        <v>135</v>
      </c>
      <c r="R557" t="s">
        <v>252</v>
      </c>
      <c r="S557" t="s">
        <v>260</v>
      </c>
      <c r="T557">
        <v>12</v>
      </c>
      <c r="U557" t="s">
        <v>5379</v>
      </c>
      <c r="V557" t="s">
        <v>17657</v>
      </c>
      <c r="W557" t="s">
        <v>18081</v>
      </c>
      <c r="X557" t="s">
        <v>29</v>
      </c>
      <c r="Y557" t="s">
        <v>30</v>
      </c>
      <c r="Z557" t="s">
        <v>30</v>
      </c>
      <c r="AA557" t="s">
        <v>30</v>
      </c>
      <c r="AB557" t="s">
        <v>30</v>
      </c>
      <c r="AC557">
        <v>-75.766435290000004</v>
      </c>
      <c r="AD557">
        <v>6.58647107</v>
      </c>
      <c r="AE557" t="s">
        <v>86</v>
      </c>
      <c r="AF557" t="s">
        <v>136</v>
      </c>
      <c r="AG557" t="s">
        <v>102</v>
      </c>
      <c r="AH557">
        <f>IFERROR(
    VLOOKUP(FENIX_ANS_TABLA[[#This Row],[ESTADO]],
        {"VENCIDO",1;"ALERTA_0 Días",2;"ALERTA",3;"A TIEMPO",4;"SIN FECHA",5},
    2,FALSE),
0)</f>
        <v>4</v>
      </c>
    </row>
    <row r="558" spans="1:34" x14ac:dyDescent="0.25">
      <c r="A558">
        <v>23663704</v>
      </c>
      <c r="B558" s="23" t="str">
        <f>IFERROR(VLOOKUP(FENIX_ANS_TABLA[[#This Row],[PEDIDO]],RESPONSABLE!A:B,2,0),"Pendiente por asignar responsable")</f>
        <v>Pendiente por asignar responsable</v>
      </c>
      <c r="C558" t="s">
        <v>23</v>
      </c>
      <c r="D558" t="s">
        <v>24</v>
      </c>
      <c r="E558" t="s">
        <v>33</v>
      </c>
      <c r="F558" s="21">
        <v>46083.393113425933</v>
      </c>
      <c r="G558" t="s">
        <v>12092</v>
      </c>
      <c r="H558">
        <v>1037750845</v>
      </c>
      <c r="I558" t="s">
        <v>7019</v>
      </c>
      <c r="J558" s="23" t="s">
        <v>31</v>
      </c>
      <c r="K558" s="23" t="s">
        <v>7020</v>
      </c>
      <c r="L558" t="s">
        <v>7021</v>
      </c>
      <c r="M558" t="s">
        <v>171</v>
      </c>
      <c r="N558" t="s">
        <v>7022</v>
      </c>
      <c r="O558" t="s">
        <v>172</v>
      </c>
      <c r="P558" t="s">
        <v>40</v>
      </c>
      <c r="Q558" t="s">
        <v>175</v>
      </c>
      <c r="R558" t="s">
        <v>253</v>
      </c>
      <c r="S558" t="s">
        <v>260</v>
      </c>
      <c r="T558">
        <v>7</v>
      </c>
      <c r="U558" t="s">
        <v>12093</v>
      </c>
      <c r="V558" t="s">
        <v>14663</v>
      </c>
      <c r="W558" t="s">
        <v>18082</v>
      </c>
      <c r="X558" t="s">
        <v>29</v>
      </c>
      <c r="Y558" t="s">
        <v>30</v>
      </c>
      <c r="Z558" t="s">
        <v>30</v>
      </c>
      <c r="AA558" t="s">
        <v>30</v>
      </c>
      <c r="AB558" t="s">
        <v>30</v>
      </c>
      <c r="AC558">
        <v>-74.98763572</v>
      </c>
      <c r="AD558">
        <v>6.1898359799999998</v>
      </c>
      <c r="AE558" t="s">
        <v>86</v>
      </c>
      <c r="AF558" t="s">
        <v>159</v>
      </c>
      <c r="AG558" t="s">
        <v>102</v>
      </c>
      <c r="AH558">
        <f>IFERROR(
    VLOOKUP(FENIX_ANS_TABLA[[#This Row],[ESTADO]],
        {"VENCIDO",1;"ALERTA_0 Días",2;"ALERTA",3;"A TIEMPO",4;"SIN FECHA",5},
    2,FALSE),
0)</f>
        <v>4</v>
      </c>
    </row>
    <row r="559" spans="1:34" x14ac:dyDescent="0.25">
      <c r="A559">
        <v>23663716</v>
      </c>
      <c r="B559" s="23" t="str">
        <f>IFERROR(VLOOKUP(FENIX_ANS_TABLA[[#This Row],[PEDIDO]],RESPONSABLE!A:B,2,0),"Pendiente por asignar responsable")</f>
        <v>Pendiente por asignar responsable</v>
      </c>
      <c r="C559" t="s">
        <v>58</v>
      </c>
      <c r="D559" t="s">
        <v>24</v>
      </c>
      <c r="E559" t="s">
        <v>59</v>
      </c>
      <c r="F559" s="21">
        <v>46069.440763888888</v>
      </c>
      <c r="G559" t="s">
        <v>784</v>
      </c>
      <c r="H559">
        <v>70433123</v>
      </c>
      <c r="I559" t="s">
        <v>785</v>
      </c>
      <c r="J559" s="23" t="s">
        <v>786</v>
      </c>
      <c r="K559" s="23" t="s">
        <v>787</v>
      </c>
      <c r="L559" t="s">
        <v>788</v>
      </c>
      <c r="M559" t="s">
        <v>143</v>
      </c>
      <c r="N559" t="s">
        <v>789</v>
      </c>
      <c r="O559" t="s">
        <v>144</v>
      </c>
      <c r="P559" t="s">
        <v>60</v>
      </c>
      <c r="Q559" t="s">
        <v>135</v>
      </c>
      <c r="R559" t="s">
        <v>252</v>
      </c>
      <c r="S559" t="s">
        <v>260</v>
      </c>
      <c r="T559">
        <v>14</v>
      </c>
      <c r="U559" t="s">
        <v>790</v>
      </c>
      <c r="V559" t="s">
        <v>18083</v>
      </c>
      <c r="W559" t="s">
        <v>10481</v>
      </c>
      <c r="X559" t="s">
        <v>43</v>
      </c>
      <c r="Y559" t="s">
        <v>30</v>
      </c>
      <c r="Z559" t="s">
        <v>30</v>
      </c>
      <c r="AA559" t="s">
        <v>30</v>
      </c>
      <c r="AB559" t="s">
        <v>30</v>
      </c>
      <c r="AC559">
        <v>-76.010276959999999</v>
      </c>
      <c r="AD559">
        <v>6.7522567599999999</v>
      </c>
      <c r="AE559" t="s">
        <v>86</v>
      </c>
      <c r="AF559" t="s">
        <v>136</v>
      </c>
      <c r="AG559" t="s">
        <v>102</v>
      </c>
      <c r="AH559">
        <f>IFERROR(
    VLOOKUP(FENIX_ANS_TABLA[[#This Row],[ESTADO]],
        {"VENCIDO",1;"ALERTA_0 Días",2;"ALERTA",3;"A TIEMPO",4;"SIN FECHA",5},
    2,FALSE),
0)</f>
        <v>3</v>
      </c>
    </row>
    <row r="560" spans="1:34" x14ac:dyDescent="0.25">
      <c r="A560">
        <v>23663772</v>
      </c>
      <c r="B560" s="23" t="str">
        <f>IFERROR(VLOOKUP(FENIX_ANS_TABLA[[#This Row],[PEDIDO]],RESPONSABLE!A:B,2,0),"Pendiente por asignar responsable")</f>
        <v>Pendiente por asignar responsable</v>
      </c>
      <c r="C560" t="s">
        <v>58</v>
      </c>
      <c r="D560" t="s">
        <v>24</v>
      </c>
      <c r="E560" t="s">
        <v>59</v>
      </c>
      <c r="F560" s="21">
        <v>46069.464456018519</v>
      </c>
      <c r="G560" t="s">
        <v>792</v>
      </c>
      <c r="H560">
        <v>21448265</v>
      </c>
      <c r="I560" t="s">
        <v>793</v>
      </c>
      <c r="J560" s="23" t="s">
        <v>31</v>
      </c>
      <c r="K560" s="23" t="s">
        <v>794</v>
      </c>
      <c r="L560" t="s">
        <v>795</v>
      </c>
      <c r="M560" t="s">
        <v>220</v>
      </c>
      <c r="N560" t="s">
        <v>796</v>
      </c>
      <c r="O560" t="s">
        <v>221</v>
      </c>
      <c r="P560" t="s">
        <v>60</v>
      </c>
      <c r="Q560" t="s">
        <v>236</v>
      </c>
      <c r="R560" t="s">
        <v>252</v>
      </c>
      <c r="S560" t="s">
        <v>260</v>
      </c>
      <c r="T560">
        <v>14</v>
      </c>
      <c r="U560" t="s">
        <v>797</v>
      </c>
      <c r="V560" t="s">
        <v>18084</v>
      </c>
      <c r="W560" t="s">
        <v>18085</v>
      </c>
      <c r="X560" t="s">
        <v>43</v>
      </c>
      <c r="Y560" t="s">
        <v>30</v>
      </c>
      <c r="Z560" t="s">
        <v>30</v>
      </c>
      <c r="AA560" t="s">
        <v>30</v>
      </c>
      <c r="AB560" t="s">
        <v>30</v>
      </c>
      <c r="AC560">
        <v>-75.041670670000002</v>
      </c>
      <c r="AD560">
        <v>6.7109948299999997</v>
      </c>
      <c r="AE560" t="s">
        <v>86</v>
      </c>
      <c r="AF560" t="s">
        <v>215</v>
      </c>
      <c r="AG560" t="s">
        <v>102</v>
      </c>
      <c r="AH560">
        <f>IFERROR(
    VLOOKUP(FENIX_ANS_TABLA[[#This Row],[ESTADO]],
        {"VENCIDO",1;"ALERTA_0 Días",2;"ALERTA",3;"A TIEMPO",4;"SIN FECHA",5},
    2,FALSE),
0)</f>
        <v>3</v>
      </c>
    </row>
    <row r="561" spans="1:34" x14ac:dyDescent="0.25">
      <c r="A561">
        <v>23663835</v>
      </c>
      <c r="B561" s="23" t="str">
        <f>IFERROR(VLOOKUP(FENIX_ANS_TABLA[[#This Row],[PEDIDO]],RESPONSABLE!A:B,2,0),"Pendiente por asignar responsable")</f>
        <v>Pendiente por asignar responsable</v>
      </c>
      <c r="C561" t="s">
        <v>58</v>
      </c>
      <c r="D561" t="s">
        <v>24</v>
      </c>
      <c r="E561" t="s">
        <v>59</v>
      </c>
      <c r="F561" s="21">
        <v>46069.490972222222</v>
      </c>
      <c r="G561" t="s">
        <v>799</v>
      </c>
      <c r="H561">
        <v>7379113</v>
      </c>
      <c r="I561" t="s">
        <v>800</v>
      </c>
      <c r="J561" s="23" t="s">
        <v>330</v>
      </c>
      <c r="K561" s="23" t="s">
        <v>801</v>
      </c>
      <c r="L561" t="s">
        <v>802</v>
      </c>
      <c r="M561" t="s">
        <v>165</v>
      </c>
      <c r="N561" t="s">
        <v>803</v>
      </c>
      <c r="O561" t="s">
        <v>166</v>
      </c>
      <c r="P561" t="s">
        <v>60</v>
      </c>
      <c r="Q561" t="s">
        <v>184</v>
      </c>
      <c r="R561" t="s">
        <v>252</v>
      </c>
      <c r="S561" t="s">
        <v>260</v>
      </c>
      <c r="T561">
        <v>14</v>
      </c>
      <c r="U561" t="s">
        <v>804</v>
      </c>
      <c r="V561" t="s">
        <v>18086</v>
      </c>
      <c r="W561" t="s">
        <v>8139</v>
      </c>
      <c r="X561" t="s">
        <v>43</v>
      </c>
      <c r="Y561" t="s">
        <v>30</v>
      </c>
      <c r="Z561" t="s">
        <v>30</v>
      </c>
      <c r="AA561" t="s">
        <v>30</v>
      </c>
      <c r="AB561" t="s">
        <v>30</v>
      </c>
      <c r="AC561">
        <v>-75.430165000000002</v>
      </c>
      <c r="AD561">
        <v>6.2492369999999999</v>
      </c>
      <c r="AE561" t="s">
        <v>86</v>
      </c>
      <c r="AF561" t="s">
        <v>159</v>
      </c>
      <c r="AG561" t="s">
        <v>102</v>
      </c>
      <c r="AH561">
        <f>IFERROR(
    VLOOKUP(FENIX_ANS_TABLA[[#This Row],[ESTADO]],
        {"VENCIDO",1;"ALERTA_0 Días",2;"ALERTA",3;"A TIEMPO",4;"SIN FECHA",5},
    2,FALSE),
0)</f>
        <v>3</v>
      </c>
    </row>
    <row r="562" spans="1:34" x14ac:dyDescent="0.25">
      <c r="A562">
        <v>23663850</v>
      </c>
      <c r="B562" s="23" t="str">
        <f>IFERROR(VLOOKUP(FENIX_ANS_TABLA[[#This Row],[PEDIDO]],RESPONSABLE!A:B,2,0),"Pendiente por asignar responsable")</f>
        <v>Pendiente por asignar responsable</v>
      </c>
      <c r="C562" t="s">
        <v>54</v>
      </c>
      <c r="D562" t="s">
        <v>24</v>
      </c>
      <c r="E562" t="s">
        <v>54</v>
      </c>
      <c r="F562" s="21">
        <v>46069.500798611109</v>
      </c>
      <c r="G562" t="s">
        <v>10513</v>
      </c>
      <c r="H562">
        <v>1032070103</v>
      </c>
      <c r="I562" t="s">
        <v>10514</v>
      </c>
      <c r="J562" s="23" t="s">
        <v>31</v>
      </c>
      <c r="K562" s="23" t="s">
        <v>10515</v>
      </c>
      <c r="L562" t="s">
        <v>10516</v>
      </c>
      <c r="M562" t="s">
        <v>208</v>
      </c>
      <c r="N562" t="s">
        <v>10517</v>
      </c>
      <c r="O562" t="s">
        <v>209</v>
      </c>
      <c r="P562" t="s">
        <v>55</v>
      </c>
      <c r="Q562" t="s">
        <v>189</v>
      </c>
      <c r="R562" t="s">
        <v>252</v>
      </c>
      <c r="S562" t="s">
        <v>260</v>
      </c>
      <c r="T562">
        <v>4</v>
      </c>
      <c r="U562" t="s">
        <v>10518</v>
      </c>
      <c r="V562" t="s">
        <v>6716</v>
      </c>
      <c r="W562" t="s">
        <v>17672</v>
      </c>
      <c r="X562" t="s">
        <v>43</v>
      </c>
      <c r="Y562" t="s">
        <v>30</v>
      </c>
      <c r="Z562" t="s">
        <v>30</v>
      </c>
      <c r="AA562" t="s">
        <v>30</v>
      </c>
      <c r="AB562" t="s">
        <v>30</v>
      </c>
      <c r="AC562">
        <v>-75.066910239999999</v>
      </c>
      <c r="AD562">
        <v>6.3953039399999998</v>
      </c>
      <c r="AE562" t="s">
        <v>86</v>
      </c>
      <c r="AF562" t="s">
        <v>159</v>
      </c>
      <c r="AG562" t="s">
        <v>102</v>
      </c>
      <c r="AH562">
        <f>IFERROR(
    VLOOKUP(FENIX_ANS_TABLA[[#This Row],[ESTADO]],
        {"VENCIDO",1;"ALERTA_0 Días",2;"ALERTA",3;"A TIEMPO",4;"SIN FECHA",5},
    2,FALSE),
0)</f>
        <v>3</v>
      </c>
    </row>
    <row r="563" spans="1:34" x14ac:dyDescent="0.25">
      <c r="A563">
        <v>23663853</v>
      </c>
      <c r="B563" s="23" t="str">
        <f>IFERROR(VLOOKUP(FENIX_ANS_TABLA[[#This Row],[PEDIDO]],RESPONSABLE!A:B,2,0),"Pendiente por asignar responsable")</f>
        <v>Pendiente por asignar responsable</v>
      </c>
      <c r="C563" t="s">
        <v>23</v>
      </c>
      <c r="D563" t="s">
        <v>24</v>
      </c>
      <c r="E563" t="s">
        <v>23</v>
      </c>
      <c r="F563" s="21">
        <v>46069.502430555563</v>
      </c>
      <c r="G563" t="s">
        <v>12095</v>
      </c>
      <c r="H563">
        <v>8011562</v>
      </c>
      <c r="I563" t="s">
        <v>12096</v>
      </c>
      <c r="J563" s="23" t="s">
        <v>31</v>
      </c>
      <c r="K563" s="23" t="s">
        <v>12097</v>
      </c>
      <c r="L563" t="s">
        <v>12098</v>
      </c>
      <c r="M563" t="s">
        <v>38</v>
      </c>
      <c r="N563" t="s">
        <v>12099</v>
      </c>
      <c r="O563" t="s">
        <v>39</v>
      </c>
      <c r="P563" t="s">
        <v>27</v>
      </c>
      <c r="Q563" t="s">
        <v>32</v>
      </c>
      <c r="R563" t="s">
        <v>253</v>
      </c>
      <c r="S563" t="s">
        <v>260</v>
      </c>
      <c r="T563">
        <v>7</v>
      </c>
      <c r="U563" t="s">
        <v>12100</v>
      </c>
      <c r="V563" t="s">
        <v>5021</v>
      </c>
      <c r="W563" t="s">
        <v>14477</v>
      </c>
      <c r="X563" t="s">
        <v>29</v>
      </c>
      <c r="Y563" t="s">
        <v>12102</v>
      </c>
      <c r="Z563" t="s">
        <v>94</v>
      </c>
      <c r="AA563" t="s">
        <v>1809</v>
      </c>
      <c r="AB563" t="s">
        <v>12103</v>
      </c>
      <c r="AC563">
        <v>-75.617348430000007</v>
      </c>
      <c r="AD563">
        <v>6.1627735000000001</v>
      </c>
      <c r="AE563" t="s">
        <v>86</v>
      </c>
      <c r="AF563" t="s">
        <v>105</v>
      </c>
      <c r="AG563" t="s">
        <v>102</v>
      </c>
      <c r="AH563">
        <f>IFERROR(
    VLOOKUP(FENIX_ANS_TABLA[[#This Row],[ESTADO]],
        {"VENCIDO",1;"ALERTA_0 Días",2;"ALERTA",3;"A TIEMPO",4;"SIN FECHA",5},
    2,FALSE),
0)</f>
        <v>4</v>
      </c>
    </row>
    <row r="564" spans="1:34" x14ac:dyDescent="0.25">
      <c r="A564">
        <v>23663855</v>
      </c>
      <c r="B564" s="23" t="str">
        <f>IFERROR(VLOOKUP(FENIX_ANS_TABLA[[#This Row],[PEDIDO]],RESPONSABLE!A:B,2,0),"Pendiente por asignar responsable")</f>
        <v>Pendiente por asignar responsable</v>
      </c>
      <c r="C564" t="s">
        <v>23</v>
      </c>
      <c r="D564" t="s">
        <v>24</v>
      </c>
      <c r="E564" t="s">
        <v>33</v>
      </c>
      <c r="F564" s="21">
        <v>46069.50267361111</v>
      </c>
      <c r="G564" t="s">
        <v>15687</v>
      </c>
      <c r="H564">
        <v>8302400</v>
      </c>
      <c r="I564" t="s">
        <v>15688</v>
      </c>
      <c r="J564" s="23" t="s">
        <v>31</v>
      </c>
      <c r="K564" s="23" t="s">
        <v>15689</v>
      </c>
      <c r="L564" t="s">
        <v>15690</v>
      </c>
      <c r="M564" t="s">
        <v>25</v>
      </c>
      <c r="N564" t="s">
        <v>15691</v>
      </c>
      <c r="O564" t="s">
        <v>26</v>
      </c>
      <c r="P564" t="s">
        <v>34</v>
      </c>
      <c r="Q564" t="s">
        <v>35</v>
      </c>
      <c r="R564" t="s">
        <v>253</v>
      </c>
      <c r="S564" t="s">
        <v>260</v>
      </c>
      <c r="T564">
        <v>5</v>
      </c>
      <c r="U564" t="s">
        <v>15692</v>
      </c>
      <c r="V564" t="s">
        <v>14014</v>
      </c>
      <c r="W564" t="s">
        <v>11688</v>
      </c>
      <c r="X564" t="s">
        <v>29</v>
      </c>
      <c r="Y564" t="s">
        <v>15693</v>
      </c>
      <c r="Z564" t="s">
        <v>94</v>
      </c>
      <c r="AA564" t="s">
        <v>1808</v>
      </c>
      <c r="AB564" t="s">
        <v>15694</v>
      </c>
      <c r="AC564">
        <v>-75.546856329999997</v>
      </c>
      <c r="AD564">
        <v>6.2517861400000001</v>
      </c>
      <c r="AE564" t="s">
        <v>86</v>
      </c>
      <c r="AF564" t="s">
        <v>105</v>
      </c>
      <c r="AG564" t="s">
        <v>102</v>
      </c>
      <c r="AH564">
        <f>IFERROR(
    VLOOKUP(FENIX_ANS_TABLA[[#This Row],[ESTADO]],
        {"VENCIDO",1;"ALERTA_0 Días",2;"ALERTA",3;"A TIEMPO",4;"SIN FECHA",5},
    2,FALSE),
0)</f>
        <v>4</v>
      </c>
    </row>
    <row r="565" spans="1:34" x14ac:dyDescent="0.25">
      <c r="A565">
        <v>23663866</v>
      </c>
      <c r="B565" s="23" t="str">
        <f>IFERROR(VLOOKUP(FENIX_ANS_TABLA[[#This Row],[PEDIDO]],RESPONSABLE!A:B,2,0),"Pendiente por asignar responsable")</f>
        <v>Pendiente por asignar responsable</v>
      </c>
      <c r="C565" t="s">
        <v>58</v>
      </c>
      <c r="D565" t="s">
        <v>24</v>
      </c>
      <c r="E565" t="s">
        <v>59</v>
      </c>
      <c r="F565" s="21">
        <v>46069.509351851862</v>
      </c>
      <c r="G565" t="s">
        <v>806</v>
      </c>
      <c r="H565">
        <v>17958967</v>
      </c>
      <c r="I565" t="s">
        <v>807</v>
      </c>
      <c r="J565" s="23" t="s">
        <v>31</v>
      </c>
      <c r="K565" s="23" t="s">
        <v>808</v>
      </c>
      <c r="L565" t="s">
        <v>809</v>
      </c>
      <c r="M565" t="s">
        <v>178</v>
      </c>
      <c r="N565" t="s">
        <v>810</v>
      </c>
      <c r="O565" t="s">
        <v>179</v>
      </c>
      <c r="P565" t="s">
        <v>60</v>
      </c>
      <c r="Q565" t="s">
        <v>184</v>
      </c>
      <c r="R565" t="s">
        <v>252</v>
      </c>
      <c r="S565" t="s">
        <v>260</v>
      </c>
      <c r="T565">
        <v>14</v>
      </c>
      <c r="U565" t="s">
        <v>811</v>
      </c>
      <c r="V565" t="s">
        <v>18087</v>
      </c>
      <c r="W565" t="s">
        <v>10591</v>
      </c>
      <c r="X565" t="s">
        <v>43</v>
      </c>
      <c r="Y565" t="s">
        <v>30</v>
      </c>
      <c r="Z565" t="s">
        <v>30</v>
      </c>
      <c r="AA565" t="s">
        <v>30</v>
      </c>
      <c r="AB565" t="s">
        <v>30</v>
      </c>
      <c r="AC565">
        <v>-75.172657000000001</v>
      </c>
      <c r="AD565">
        <v>6.02989</v>
      </c>
      <c r="AE565" t="s">
        <v>86</v>
      </c>
      <c r="AF565" t="s">
        <v>159</v>
      </c>
      <c r="AG565" t="s">
        <v>102</v>
      </c>
      <c r="AH565">
        <f>IFERROR(
    VLOOKUP(FENIX_ANS_TABLA[[#This Row],[ESTADO]],
        {"VENCIDO",1;"ALERTA_0 Días",2;"ALERTA",3;"A TIEMPO",4;"SIN FECHA",5},
    2,FALSE),
0)</f>
        <v>3</v>
      </c>
    </row>
    <row r="566" spans="1:34" x14ac:dyDescent="0.25">
      <c r="A566">
        <v>23663951</v>
      </c>
      <c r="B566" s="23" t="str">
        <f>IFERROR(VLOOKUP(FENIX_ANS_TABLA[[#This Row],[PEDIDO]],RESPONSABLE!A:B,2,0),"Pendiente por asignar responsable")</f>
        <v>Pendiente por asignar responsable</v>
      </c>
      <c r="C566" t="s">
        <v>23</v>
      </c>
      <c r="D566" t="s">
        <v>24</v>
      </c>
      <c r="E566" t="s">
        <v>33</v>
      </c>
      <c r="F566" s="21">
        <v>46072.888668981483</v>
      </c>
      <c r="G566" t="s">
        <v>5381</v>
      </c>
      <c r="H566">
        <v>21853129</v>
      </c>
      <c r="I566" t="s">
        <v>5382</v>
      </c>
      <c r="J566" s="23" t="s">
        <v>31</v>
      </c>
      <c r="K566" s="23" t="s">
        <v>5383</v>
      </c>
      <c r="L566" t="s">
        <v>5384</v>
      </c>
      <c r="M566" t="s">
        <v>248</v>
      </c>
      <c r="N566" t="s">
        <v>5385</v>
      </c>
      <c r="O566" t="s">
        <v>249</v>
      </c>
      <c r="P566" t="s">
        <v>40</v>
      </c>
      <c r="Q566" t="s">
        <v>135</v>
      </c>
      <c r="R566" t="s">
        <v>252</v>
      </c>
      <c r="S566" t="s">
        <v>260</v>
      </c>
      <c r="T566">
        <v>12</v>
      </c>
      <c r="U566" t="s">
        <v>5386</v>
      </c>
      <c r="V566" t="s">
        <v>18088</v>
      </c>
      <c r="W566" t="s">
        <v>18089</v>
      </c>
      <c r="X566" t="s">
        <v>29</v>
      </c>
      <c r="Y566" t="s">
        <v>30</v>
      </c>
      <c r="Z566" t="s">
        <v>30</v>
      </c>
      <c r="AA566" t="s">
        <v>30</v>
      </c>
      <c r="AB566" t="s">
        <v>30</v>
      </c>
      <c r="AC566">
        <v>-75.776311079999999</v>
      </c>
      <c r="AD566">
        <v>6.7198845299999999</v>
      </c>
      <c r="AE566" t="s">
        <v>86</v>
      </c>
      <c r="AF566" t="s">
        <v>136</v>
      </c>
      <c r="AG566" t="s">
        <v>102</v>
      </c>
      <c r="AH566">
        <f>IFERROR(
    VLOOKUP(FENIX_ANS_TABLA[[#This Row],[ESTADO]],
        {"VENCIDO",1;"ALERTA_0 Días",2;"ALERTA",3;"A TIEMPO",4;"SIN FECHA",5},
    2,FALSE),
0)</f>
        <v>4</v>
      </c>
    </row>
    <row r="567" spans="1:34" x14ac:dyDescent="0.25">
      <c r="A567">
        <v>23663953</v>
      </c>
      <c r="B567" s="23" t="str">
        <f>IFERROR(VLOOKUP(FENIX_ANS_TABLA[[#This Row],[PEDIDO]],RESPONSABLE!A:B,2,0),"Pendiente por asignar responsable")</f>
        <v>Pendiente por asignar responsable</v>
      </c>
      <c r="C567" t="s">
        <v>23</v>
      </c>
      <c r="D567" t="s">
        <v>24</v>
      </c>
      <c r="E567" t="s">
        <v>23</v>
      </c>
      <c r="F567" s="21">
        <v>46069.578993055547</v>
      </c>
      <c r="G567" t="s">
        <v>16802</v>
      </c>
      <c r="H567">
        <v>43547058</v>
      </c>
      <c r="I567" t="s">
        <v>16803</v>
      </c>
      <c r="J567" s="23" t="s">
        <v>31</v>
      </c>
      <c r="K567" s="23" t="s">
        <v>16804</v>
      </c>
      <c r="L567" t="s">
        <v>16805</v>
      </c>
      <c r="M567" t="s">
        <v>25</v>
      </c>
      <c r="N567" t="s">
        <v>16806</v>
      </c>
      <c r="O567" t="s">
        <v>26</v>
      </c>
      <c r="P567" t="s">
        <v>27</v>
      </c>
      <c r="Q567" t="s">
        <v>32</v>
      </c>
      <c r="R567" t="s">
        <v>253</v>
      </c>
      <c r="S567" t="s">
        <v>260</v>
      </c>
      <c r="T567">
        <v>7</v>
      </c>
      <c r="U567" t="s">
        <v>16807</v>
      </c>
      <c r="V567" t="s">
        <v>14340</v>
      </c>
      <c r="W567" t="s">
        <v>14105</v>
      </c>
      <c r="X567" t="s">
        <v>29</v>
      </c>
      <c r="Y567" t="s">
        <v>16808</v>
      </c>
      <c r="Z567" t="s">
        <v>94</v>
      </c>
      <c r="AA567" t="s">
        <v>579</v>
      </c>
      <c r="AB567" t="s">
        <v>16809</v>
      </c>
      <c r="AC567">
        <v>-75.58329234</v>
      </c>
      <c r="AD567">
        <v>6.2349987100000002</v>
      </c>
      <c r="AE567" t="s">
        <v>86</v>
      </c>
      <c r="AF567" t="s">
        <v>105</v>
      </c>
      <c r="AG567" t="s">
        <v>102</v>
      </c>
      <c r="AH567">
        <f>IFERROR(
    VLOOKUP(FENIX_ANS_TABLA[[#This Row],[ESTADO]],
        {"VENCIDO",1;"ALERTA_0 Días",2;"ALERTA",3;"A TIEMPO",4;"SIN FECHA",5},
    2,FALSE),
0)</f>
        <v>4</v>
      </c>
    </row>
    <row r="568" spans="1:34" x14ac:dyDescent="0.25">
      <c r="A568">
        <v>23664015</v>
      </c>
      <c r="B568" s="23" t="str">
        <f>IFERROR(VLOOKUP(FENIX_ANS_TABLA[[#This Row],[PEDIDO]],RESPONSABLE!A:B,2,0),"Pendiente por asignar responsable")</f>
        <v>Pendiente por asignar responsable</v>
      </c>
      <c r="C568" t="s">
        <v>23</v>
      </c>
      <c r="D568" t="s">
        <v>24</v>
      </c>
      <c r="E568" t="s">
        <v>33</v>
      </c>
      <c r="F568" s="21">
        <v>46073.611458333333</v>
      </c>
      <c r="G568" t="s">
        <v>2314</v>
      </c>
      <c r="H568">
        <v>22025690</v>
      </c>
      <c r="I568" t="s">
        <v>847</v>
      </c>
      <c r="J568" s="23" t="s">
        <v>31</v>
      </c>
      <c r="K568" s="23" t="s">
        <v>848</v>
      </c>
      <c r="L568" t="s">
        <v>2315</v>
      </c>
      <c r="M568" t="s">
        <v>216</v>
      </c>
      <c r="N568" t="s">
        <v>849</v>
      </c>
      <c r="O568" t="s">
        <v>217</v>
      </c>
      <c r="P568" t="s">
        <v>40</v>
      </c>
      <c r="Q568" t="s">
        <v>214</v>
      </c>
      <c r="R568" t="s">
        <v>253</v>
      </c>
      <c r="S568" t="s">
        <v>260</v>
      </c>
      <c r="T568">
        <v>7</v>
      </c>
      <c r="U568" t="s">
        <v>2316</v>
      </c>
      <c r="V568" t="s">
        <v>18090</v>
      </c>
      <c r="W568" t="s">
        <v>14582</v>
      </c>
      <c r="X568" t="s">
        <v>29</v>
      </c>
      <c r="Y568" t="s">
        <v>30</v>
      </c>
      <c r="Z568" t="s">
        <v>30</v>
      </c>
      <c r="AA568" t="s">
        <v>30</v>
      </c>
      <c r="AB568" t="s">
        <v>30</v>
      </c>
      <c r="AC568">
        <v>-75.02578312</v>
      </c>
      <c r="AD568">
        <v>6.48501058</v>
      </c>
      <c r="AE568" t="s">
        <v>86</v>
      </c>
      <c r="AF568" t="s">
        <v>215</v>
      </c>
      <c r="AG568" t="s">
        <v>102</v>
      </c>
      <c r="AH568">
        <f>IFERROR(
    VLOOKUP(FENIX_ANS_TABLA[[#This Row],[ESTADO]],
        {"VENCIDO",1;"ALERTA_0 Días",2;"ALERTA",3;"A TIEMPO",4;"SIN FECHA",5},
    2,FALSE),
0)</f>
        <v>4</v>
      </c>
    </row>
    <row r="569" spans="1:34" x14ac:dyDescent="0.25">
      <c r="A569">
        <v>23664032</v>
      </c>
      <c r="B569" s="23" t="str">
        <f>IFERROR(VLOOKUP(FENIX_ANS_TABLA[[#This Row],[PEDIDO]],RESPONSABLE!A:B,2,0),"Pendiente por asignar responsable")</f>
        <v>Pendiente por asignar responsable</v>
      </c>
      <c r="C569" t="s">
        <v>58</v>
      </c>
      <c r="D569" t="s">
        <v>24</v>
      </c>
      <c r="E569" t="s">
        <v>59</v>
      </c>
      <c r="F569" s="21">
        <v>46069.608946759261</v>
      </c>
      <c r="G569" t="s">
        <v>827</v>
      </c>
      <c r="H569">
        <v>1120564763</v>
      </c>
      <c r="I569" t="s">
        <v>828</v>
      </c>
      <c r="J569" s="23" t="s">
        <v>31</v>
      </c>
      <c r="K569" s="23" t="s">
        <v>829</v>
      </c>
      <c r="L569" t="s">
        <v>830</v>
      </c>
      <c r="M569" t="s">
        <v>220</v>
      </c>
      <c r="N569" t="s">
        <v>831</v>
      </c>
      <c r="O569" t="s">
        <v>221</v>
      </c>
      <c r="P569" t="s">
        <v>60</v>
      </c>
      <c r="Q569" t="s">
        <v>236</v>
      </c>
      <c r="R569" t="s">
        <v>252</v>
      </c>
      <c r="S569" t="s">
        <v>260</v>
      </c>
      <c r="T569">
        <v>14</v>
      </c>
      <c r="U569" t="s">
        <v>832</v>
      </c>
      <c r="V569" t="s">
        <v>14349</v>
      </c>
      <c r="W569" t="s">
        <v>10738</v>
      </c>
      <c r="X569" t="s">
        <v>43</v>
      </c>
      <c r="Y569" t="s">
        <v>30</v>
      </c>
      <c r="Z569" t="s">
        <v>30</v>
      </c>
      <c r="AA569" t="s">
        <v>30</v>
      </c>
      <c r="AB569" t="s">
        <v>30</v>
      </c>
      <c r="AC569">
        <v>-74.692977299999995</v>
      </c>
      <c r="AD569">
        <v>6.6500898099999999</v>
      </c>
      <c r="AE569" t="s">
        <v>86</v>
      </c>
      <c r="AF569" t="s">
        <v>215</v>
      </c>
      <c r="AG569" t="s">
        <v>102</v>
      </c>
      <c r="AH569">
        <f>IFERROR(
    VLOOKUP(FENIX_ANS_TABLA[[#This Row],[ESTADO]],
        {"VENCIDO",1;"ALERTA_0 Días",2;"ALERTA",3;"A TIEMPO",4;"SIN FECHA",5},
    2,FALSE),
0)</f>
        <v>3</v>
      </c>
    </row>
    <row r="570" spans="1:34" x14ac:dyDescent="0.25">
      <c r="A570">
        <v>23664094</v>
      </c>
      <c r="B570" s="23" t="str">
        <f>IFERROR(VLOOKUP(FENIX_ANS_TABLA[[#This Row],[PEDIDO]],RESPONSABLE!A:B,2,0),"Pendiente por asignar responsable")</f>
        <v>Pendiente por asignar responsable</v>
      </c>
      <c r="C570" t="s">
        <v>23</v>
      </c>
      <c r="D570" t="s">
        <v>24</v>
      </c>
      <c r="E570" t="s">
        <v>33</v>
      </c>
      <c r="F570" s="21">
        <v>46077.559490740743</v>
      </c>
      <c r="G570" t="s">
        <v>4275</v>
      </c>
      <c r="H570">
        <v>1038544252</v>
      </c>
      <c r="I570" t="s">
        <v>851</v>
      </c>
      <c r="J570" s="23" t="s">
        <v>31</v>
      </c>
      <c r="K570" s="23" t="s">
        <v>852</v>
      </c>
      <c r="L570" t="s">
        <v>4276</v>
      </c>
      <c r="M570" t="s">
        <v>234</v>
      </c>
      <c r="N570" t="s">
        <v>853</v>
      </c>
      <c r="O570" t="s">
        <v>235</v>
      </c>
      <c r="P570" t="s">
        <v>40</v>
      </c>
      <c r="Q570" t="s">
        <v>214</v>
      </c>
      <c r="R570" t="s">
        <v>253</v>
      </c>
      <c r="S570" t="s">
        <v>260</v>
      </c>
      <c r="T570">
        <v>7</v>
      </c>
      <c r="U570" t="s">
        <v>4277</v>
      </c>
      <c r="V570" t="s">
        <v>18091</v>
      </c>
      <c r="W570" t="s">
        <v>18091</v>
      </c>
      <c r="X570" t="s">
        <v>29</v>
      </c>
      <c r="Y570" t="s">
        <v>30</v>
      </c>
      <c r="Z570" t="s">
        <v>30</v>
      </c>
      <c r="AA570" t="s">
        <v>30</v>
      </c>
      <c r="AB570" t="s">
        <v>30</v>
      </c>
      <c r="AC570">
        <v>-74.705135549999994</v>
      </c>
      <c r="AD570">
        <v>7.0318621800000001</v>
      </c>
      <c r="AE570" t="s">
        <v>86</v>
      </c>
      <c r="AF570" t="s">
        <v>215</v>
      </c>
      <c r="AG570" t="s">
        <v>102</v>
      </c>
      <c r="AH570">
        <f>IFERROR(
    VLOOKUP(FENIX_ANS_TABLA[[#This Row],[ESTADO]],
        {"VENCIDO",1;"ALERTA_0 Días",2;"ALERTA",3;"A TIEMPO",4;"SIN FECHA",5},
    2,FALSE),
0)</f>
        <v>4</v>
      </c>
    </row>
    <row r="571" spans="1:34" x14ac:dyDescent="0.25">
      <c r="A571">
        <v>23664284</v>
      </c>
      <c r="B571" s="23" t="str">
        <f>IFERROR(VLOOKUP(FENIX_ANS_TABLA[[#This Row],[PEDIDO]],RESPONSABLE!A:B,2,0),"Pendiente por asignar responsable")</f>
        <v>Pendiente por asignar responsable</v>
      </c>
      <c r="C571" t="s">
        <v>23</v>
      </c>
      <c r="D571" t="s">
        <v>24</v>
      </c>
      <c r="E571" t="s">
        <v>23</v>
      </c>
      <c r="F571" s="21">
        <v>46069.677824074082</v>
      </c>
      <c r="G571" t="s">
        <v>8061</v>
      </c>
      <c r="H571">
        <v>32498041</v>
      </c>
      <c r="I571" t="s">
        <v>8062</v>
      </c>
      <c r="J571" s="23" t="s">
        <v>31</v>
      </c>
      <c r="K571" s="23" t="s">
        <v>8063</v>
      </c>
      <c r="L571" t="s">
        <v>8064</v>
      </c>
      <c r="M571" t="s">
        <v>190</v>
      </c>
      <c r="N571" t="s">
        <v>8065</v>
      </c>
      <c r="O571" t="s">
        <v>191</v>
      </c>
      <c r="P571" t="s">
        <v>27</v>
      </c>
      <c r="Q571" t="s">
        <v>158</v>
      </c>
      <c r="R571" t="s">
        <v>253</v>
      </c>
      <c r="S571" t="s">
        <v>260</v>
      </c>
      <c r="T571">
        <v>7</v>
      </c>
      <c r="U571" t="s">
        <v>8066</v>
      </c>
      <c r="V571" t="s">
        <v>18092</v>
      </c>
      <c r="W571" t="s">
        <v>10605</v>
      </c>
      <c r="X571" t="s">
        <v>29</v>
      </c>
      <c r="Y571" t="s">
        <v>30</v>
      </c>
      <c r="Z571" t="s">
        <v>30</v>
      </c>
      <c r="AA571" t="s">
        <v>30</v>
      </c>
      <c r="AB571" t="s">
        <v>30</v>
      </c>
      <c r="AC571">
        <v>-75.340463</v>
      </c>
      <c r="AD571">
        <v>6.0977449999999997</v>
      </c>
      <c r="AE571" t="s">
        <v>86</v>
      </c>
      <c r="AF571" t="s">
        <v>159</v>
      </c>
      <c r="AG571" t="s">
        <v>102</v>
      </c>
      <c r="AH571">
        <f>IFERROR(
    VLOOKUP(FENIX_ANS_TABLA[[#This Row],[ESTADO]],
        {"VENCIDO",1;"ALERTA_0 Días",2;"ALERTA",3;"A TIEMPO",4;"SIN FECHA",5},
    2,FALSE),
0)</f>
        <v>4</v>
      </c>
    </row>
    <row r="572" spans="1:34" x14ac:dyDescent="0.25">
      <c r="A572">
        <v>23664300</v>
      </c>
      <c r="B572" s="23" t="str">
        <f>IFERROR(VLOOKUP(FENIX_ANS_TABLA[[#This Row],[PEDIDO]],RESPONSABLE!A:B,2,0),"Pendiente por asignar responsable")</f>
        <v>Pendiente por asignar responsable</v>
      </c>
      <c r="C572" t="s">
        <v>58</v>
      </c>
      <c r="D572" t="s">
        <v>24</v>
      </c>
      <c r="E572" t="s">
        <v>59</v>
      </c>
      <c r="F572" s="21">
        <v>46069.68476851852</v>
      </c>
      <c r="G572" t="s">
        <v>855</v>
      </c>
      <c r="H572">
        <v>15427846</v>
      </c>
      <c r="I572" t="s">
        <v>856</v>
      </c>
      <c r="J572" s="23" t="s">
        <v>31</v>
      </c>
      <c r="K572" s="23" t="s">
        <v>857</v>
      </c>
      <c r="L572" t="s">
        <v>858</v>
      </c>
      <c r="M572" t="s">
        <v>190</v>
      </c>
      <c r="N572" t="s">
        <v>859</v>
      </c>
      <c r="O572" t="s">
        <v>191</v>
      </c>
      <c r="P572" t="s">
        <v>60</v>
      </c>
      <c r="Q572" t="s">
        <v>184</v>
      </c>
      <c r="R572" t="s">
        <v>252</v>
      </c>
      <c r="S572" t="s">
        <v>260</v>
      </c>
      <c r="T572">
        <v>14</v>
      </c>
      <c r="U572" t="s">
        <v>860</v>
      </c>
      <c r="V572" t="s">
        <v>18093</v>
      </c>
      <c r="W572" t="s">
        <v>18094</v>
      </c>
      <c r="X572" t="s">
        <v>43</v>
      </c>
      <c r="Y572" t="s">
        <v>30</v>
      </c>
      <c r="Z572" t="s">
        <v>30</v>
      </c>
      <c r="AA572" t="s">
        <v>30</v>
      </c>
      <c r="AB572" t="s">
        <v>30</v>
      </c>
      <c r="AC572">
        <v>-75.31647744</v>
      </c>
      <c r="AD572">
        <v>6.1106181499999996</v>
      </c>
      <c r="AE572" t="s">
        <v>86</v>
      </c>
      <c r="AF572" t="s">
        <v>159</v>
      </c>
      <c r="AG572" t="s">
        <v>102</v>
      </c>
      <c r="AH572">
        <f>IFERROR(
    VLOOKUP(FENIX_ANS_TABLA[[#This Row],[ESTADO]],
        {"VENCIDO",1;"ALERTA_0 Días",2;"ALERTA",3;"A TIEMPO",4;"SIN FECHA",5},
    2,FALSE),
0)</f>
        <v>3</v>
      </c>
    </row>
    <row r="573" spans="1:34" x14ac:dyDescent="0.25">
      <c r="A573">
        <v>23664364</v>
      </c>
      <c r="B573" s="23" t="str">
        <f>IFERROR(VLOOKUP(FENIX_ANS_TABLA[[#This Row],[PEDIDO]],RESPONSABLE!A:B,2,0),"Pendiente por asignar responsable")</f>
        <v>Pendiente por asignar responsable</v>
      </c>
      <c r="C573" t="s">
        <v>44</v>
      </c>
      <c r="D573" t="s">
        <v>24</v>
      </c>
      <c r="E573" t="s">
        <v>44</v>
      </c>
      <c r="F573" s="21">
        <v>46077.610150462962</v>
      </c>
      <c r="G573" t="s">
        <v>4278</v>
      </c>
      <c r="H573">
        <v>35555696</v>
      </c>
      <c r="I573" t="s">
        <v>1072</v>
      </c>
      <c r="J573" s="23" t="s">
        <v>31</v>
      </c>
      <c r="K573" s="23" t="s">
        <v>1073</v>
      </c>
      <c r="L573" t="s">
        <v>4279</v>
      </c>
      <c r="M573" t="s">
        <v>228</v>
      </c>
      <c r="N573" t="s">
        <v>1074</v>
      </c>
      <c r="O573" t="s">
        <v>229</v>
      </c>
      <c r="P573" t="s">
        <v>45</v>
      </c>
      <c r="Q573" t="s">
        <v>214</v>
      </c>
      <c r="R573" t="s">
        <v>253</v>
      </c>
      <c r="S573" t="s">
        <v>260</v>
      </c>
      <c r="T573">
        <v>11</v>
      </c>
      <c r="U573" t="s">
        <v>4280</v>
      </c>
      <c r="V573" t="s">
        <v>4998</v>
      </c>
      <c r="W573" t="s">
        <v>14354</v>
      </c>
      <c r="X573" t="s">
        <v>29</v>
      </c>
      <c r="Y573" t="s">
        <v>30</v>
      </c>
      <c r="Z573" t="s">
        <v>30</v>
      </c>
      <c r="AA573" t="s">
        <v>30</v>
      </c>
      <c r="AB573" t="s">
        <v>30</v>
      </c>
      <c r="AC573">
        <v>-73.918595080000003</v>
      </c>
      <c r="AD573">
        <v>7.0055767199999996</v>
      </c>
      <c r="AE573" t="s">
        <v>86</v>
      </c>
      <c r="AF573" t="s">
        <v>215</v>
      </c>
      <c r="AG573" t="s">
        <v>102</v>
      </c>
      <c r="AH573">
        <f>IFERROR(
    VLOOKUP(FENIX_ANS_TABLA[[#This Row],[ESTADO]],
        {"VENCIDO",1;"ALERTA_0 Días",2;"ALERTA",3;"A TIEMPO",4;"SIN FECHA",5},
    2,FALSE),
0)</f>
        <v>4</v>
      </c>
    </row>
    <row r="574" spans="1:34" x14ac:dyDescent="0.25">
      <c r="A574">
        <v>23664399</v>
      </c>
      <c r="B574" s="23" t="str">
        <f>IFERROR(VLOOKUP(FENIX_ANS_TABLA[[#This Row],[PEDIDO]],RESPONSABLE!A:B,2,0),"Pendiente por asignar responsable")</f>
        <v>Pendiente por asignar responsable</v>
      </c>
      <c r="C574" t="s">
        <v>23</v>
      </c>
      <c r="D574" t="s">
        <v>24</v>
      </c>
      <c r="E574" t="s">
        <v>33</v>
      </c>
      <c r="F574" s="21">
        <v>46069.719895833332</v>
      </c>
      <c r="G574" t="s">
        <v>9684</v>
      </c>
      <c r="H574">
        <v>43909966</v>
      </c>
      <c r="I574" t="s">
        <v>9685</v>
      </c>
      <c r="J574" s="23" t="s">
        <v>31</v>
      </c>
      <c r="K574" s="23" t="s">
        <v>9686</v>
      </c>
      <c r="L574" t="s">
        <v>9687</v>
      </c>
      <c r="M574" t="s">
        <v>25</v>
      </c>
      <c r="N574" t="s">
        <v>9688</v>
      </c>
      <c r="O574" t="s">
        <v>26</v>
      </c>
      <c r="P574" t="s">
        <v>34</v>
      </c>
      <c r="Q574" t="s">
        <v>35</v>
      </c>
      <c r="R574" t="s">
        <v>253</v>
      </c>
      <c r="S574" t="s">
        <v>260</v>
      </c>
      <c r="T574">
        <v>5</v>
      </c>
      <c r="U574" t="s">
        <v>9689</v>
      </c>
      <c r="V574" t="s">
        <v>3577</v>
      </c>
      <c r="W574" t="s">
        <v>14355</v>
      </c>
      <c r="X574" t="s">
        <v>43</v>
      </c>
      <c r="Y574" t="s">
        <v>30</v>
      </c>
      <c r="Z574" t="s">
        <v>30</v>
      </c>
      <c r="AA574" t="s">
        <v>30</v>
      </c>
      <c r="AB574" t="s">
        <v>30</v>
      </c>
      <c r="AC574">
        <v>-75.632488719999998</v>
      </c>
      <c r="AD574">
        <v>6.24831702</v>
      </c>
      <c r="AE574" t="s">
        <v>86</v>
      </c>
      <c r="AF574" t="s">
        <v>105</v>
      </c>
      <c r="AG574" t="s">
        <v>102</v>
      </c>
      <c r="AH574">
        <f>IFERROR(
    VLOOKUP(FENIX_ANS_TABLA[[#This Row],[ESTADO]],
        {"VENCIDO",1;"ALERTA_0 Días",2;"ALERTA",3;"A TIEMPO",4;"SIN FECHA",5},
    2,FALSE),
0)</f>
        <v>3</v>
      </c>
    </row>
    <row r="575" spans="1:34" x14ac:dyDescent="0.25">
      <c r="A575">
        <v>23664428</v>
      </c>
      <c r="B575" s="23" t="str">
        <f>IFERROR(VLOOKUP(FENIX_ANS_TABLA[[#This Row],[PEDIDO]],RESPONSABLE!A:B,2,0),"Pendiente por asignar responsable")</f>
        <v>Pendiente por asignar responsable</v>
      </c>
      <c r="C575" t="s">
        <v>58</v>
      </c>
      <c r="D575" t="s">
        <v>24</v>
      </c>
      <c r="E575" t="s">
        <v>59</v>
      </c>
      <c r="F575" s="21">
        <v>46069.738171296303</v>
      </c>
      <c r="G575" t="s">
        <v>862</v>
      </c>
      <c r="H575">
        <v>70517394</v>
      </c>
      <c r="I575" t="s">
        <v>863</v>
      </c>
      <c r="J575" s="23" t="s">
        <v>864</v>
      </c>
      <c r="K575" s="23" t="s">
        <v>31</v>
      </c>
      <c r="L575" t="s">
        <v>865</v>
      </c>
      <c r="M575" t="s">
        <v>167</v>
      </c>
      <c r="N575" t="s">
        <v>866</v>
      </c>
      <c r="O575" t="s">
        <v>168</v>
      </c>
      <c r="P575" t="s">
        <v>60</v>
      </c>
      <c r="Q575" t="s">
        <v>184</v>
      </c>
      <c r="R575" t="s">
        <v>252</v>
      </c>
      <c r="S575" t="s">
        <v>260</v>
      </c>
      <c r="T575">
        <v>14</v>
      </c>
      <c r="U575" t="s">
        <v>867</v>
      </c>
      <c r="V575" t="s">
        <v>18095</v>
      </c>
      <c r="W575" t="s">
        <v>9329</v>
      </c>
      <c r="X575" t="s">
        <v>43</v>
      </c>
      <c r="Y575" t="s">
        <v>30</v>
      </c>
      <c r="Z575" t="s">
        <v>30</v>
      </c>
      <c r="AA575" t="s">
        <v>30</v>
      </c>
      <c r="AB575" t="s">
        <v>30</v>
      </c>
      <c r="AC575">
        <v>-75.395158089999995</v>
      </c>
      <c r="AD575">
        <v>6.0647687499999998</v>
      </c>
      <c r="AE575" t="s">
        <v>86</v>
      </c>
      <c r="AF575" t="s">
        <v>159</v>
      </c>
      <c r="AG575" t="s">
        <v>102</v>
      </c>
      <c r="AH575">
        <f>IFERROR(
    VLOOKUP(FENIX_ANS_TABLA[[#This Row],[ESTADO]],
        {"VENCIDO",1;"ALERTA_0 Días",2;"ALERTA",3;"A TIEMPO",4;"SIN FECHA",5},
    2,FALSE),
0)</f>
        <v>3</v>
      </c>
    </row>
    <row r="576" spans="1:34" x14ac:dyDescent="0.25">
      <c r="A576">
        <v>23664668</v>
      </c>
      <c r="B576" s="23" t="str">
        <f>IFERROR(VLOOKUP(FENIX_ANS_TABLA[[#This Row],[PEDIDO]],RESPONSABLE!A:B,2,0),"Pendiente por asignar responsable")</f>
        <v>Pendiente por asignar responsable</v>
      </c>
      <c r="C576" t="s">
        <v>58</v>
      </c>
      <c r="D576" t="s">
        <v>24</v>
      </c>
      <c r="E576" t="s">
        <v>59</v>
      </c>
      <c r="F576" s="21">
        <v>46070.277546296304</v>
      </c>
      <c r="G576" t="s">
        <v>15696</v>
      </c>
      <c r="H576">
        <v>43741513</v>
      </c>
      <c r="I576" t="s">
        <v>15697</v>
      </c>
      <c r="J576" s="23" t="s">
        <v>31</v>
      </c>
      <c r="K576" s="23" t="s">
        <v>15698</v>
      </c>
      <c r="L576" t="s">
        <v>15699</v>
      </c>
      <c r="M576" t="s">
        <v>50</v>
      </c>
      <c r="N576" t="s">
        <v>15700</v>
      </c>
      <c r="O576" t="s">
        <v>51</v>
      </c>
      <c r="P576" t="s">
        <v>60</v>
      </c>
      <c r="Q576" t="s">
        <v>64</v>
      </c>
      <c r="R576" t="s">
        <v>253</v>
      </c>
      <c r="S576" t="s">
        <v>260</v>
      </c>
      <c r="T576">
        <v>9</v>
      </c>
      <c r="U576" t="s">
        <v>15701</v>
      </c>
      <c r="V576" t="s">
        <v>14336</v>
      </c>
      <c r="W576" t="s">
        <v>10570</v>
      </c>
      <c r="X576" t="s">
        <v>29</v>
      </c>
      <c r="Y576" t="s">
        <v>30</v>
      </c>
      <c r="Z576" t="s">
        <v>30</v>
      </c>
      <c r="AA576" t="s">
        <v>30</v>
      </c>
      <c r="AB576" t="s">
        <v>30</v>
      </c>
      <c r="AC576">
        <v>-75.625753250000002</v>
      </c>
      <c r="AD576">
        <v>6.0970640300000003</v>
      </c>
      <c r="AE576" t="s">
        <v>86</v>
      </c>
      <c r="AF576" t="s">
        <v>105</v>
      </c>
      <c r="AG576" t="s">
        <v>102</v>
      </c>
      <c r="AH576">
        <f>IFERROR(
    VLOOKUP(FENIX_ANS_TABLA[[#This Row],[ESTADO]],
        {"VENCIDO",1;"ALERTA_0 Días",2;"ALERTA",3;"A TIEMPO",4;"SIN FECHA",5},
    2,FALSE),
0)</f>
        <v>4</v>
      </c>
    </row>
    <row r="577" spans="1:34" x14ac:dyDescent="0.25">
      <c r="A577">
        <v>23664758</v>
      </c>
      <c r="B577" s="23" t="str">
        <f>IFERROR(VLOOKUP(FENIX_ANS_TABLA[[#This Row],[PEDIDO]],RESPONSABLE!A:B,2,0),"Pendiente por asignar responsable")</f>
        <v>Pendiente por asignar responsable</v>
      </c>
      <c r="C577" t="s">
        <v>23</v>
      </c>
      <c r="D577" t="s">
        <v>24</v>
      </c>
      <c r="E577" t="s">
        <v>23</v>
      </c>
      <c r="F577" s="21">
        <v>46070.306828703702</v>
      </c>
      <c r="G577" t="s">
        <v>929</v>
      </c>
      <c r="H577">
        <v>901370091</v>
      </c>
      <c r="I577" t="s">
        <v>930</v>
      </c>
      <c r="J577" s="23" t="s">
        <v>31</v>
      </c>
      <c r="K577" s="23" t="s">
        <v>356</v>
      </c>
      <c r="L577" t="s">
        <v>931</v>
      </c>
      <c r="M577" t="s">
        <v>200</v>
      </c>
      <c r="N577" t="s">
        <v>932</v>
      </c>
      <c r="O577" t="s">
        <v>201</v>
      </c>
      <c r="P577" t="s">
        <v>27</v>
      </c>
      <c r="Q577" t="s">
        <v>158</v>
      </c>
      <c r="R577" t="s">
        <v>252</v>
      </c>
      <c r="S577" t="s">
        <v>260</v>
      </c>
      <c r="T577">
        <v>10</v>
      </c>
      <c r="U577" t="s">
        <v>933</v>
      </c>
      <c r="V577" t="s">
        <v>18096</v>
      </c>
      <c r="W577" t="s">
        <v>41</v>
      </c>
      <c r="X577" t="s">
        <v>41</v>
      </c>
      <c r="Y577" t="s">
        <v>30</v>
      </c>
      <c r="Z577" t="s">
        <v>30</v>
      </c>
      <c r="AA577" t="s">
        <v>30</v>
      </c>
      <c r="AB577" t="s">
        <v>30</v>
      </c>
      <c r="AC577">
        <v>-75.455008199999995</v>
      </c>
      <c r="AD577">
        <v>6.0311187500000001</v>
      </c>
      <c r="AE577" t="s">
        <v>86</v>
      </c>
      <c r="AF577" t="s">
        <v>159</v>
      </c>
      <c r="AG577" t="s">
        <v>102</v>
      </c>
      <c r="AH577">
        <f>IFERROR(
    VLOOKUP(FENIX_ANS_TABLA[[#This Row],[ESTADO]],
        {"VENCIDO",1;"ALERTA_0 Días",2;"ALERTA",3;"A TIEMPO",4;"SIN FECHA",5},
    2,FALSE),
0)</f>
        <v>1</v>
      </c>
    </row>
    <row r="578" spans="1:34" x14ac:dyDescent="0.25">
      <c r="A578">
        <v>23664826</v>
      </c>
      <c r="B578" s="23" t="str">
        <f>IFERROR(VLOOKUP(FENIX_ANS_TABLA[[#This Row],[PEDIDO]],RESPONSABLE!A:B,2,0),"Pendiente por asignar responsable")</f>
        <v>Pendiente por asignar responsable</v>
      </c>
      <c r="C578" t="s">
        <v>23</v>
      </c>
      <c r="D578" t="s">
        <v>24</v>
      </c>
      <c r="E578" t="s">
        <v>23</v>
      </c>
      <c r="F578" s="21">
        <v>46070.322731481479</v>
      </c>
      <c r="G578" t="s">
        <v>1003</v>
      </c>
      <c r="H578">
        <v>70632750</v>
      </c>
      <c r="I578" t="s">
        <v>1004</v>
      </c>
      <c r="J578" s="23" t="s">
        <v>31</v>
      </c>
      <c r="K578" s="23" t="s">
        <v>1005</v>
      </c>
      <c r="L578" t="s">
        <v>1006</v>
      </c>
      <c r="M578" t="s">
        <v>663</v>
      </c>
      <c r="N578" t="s">
        <v>1007</v>
      </c>
      <c r="O578" t="s">
        <v>664</v>
      </c>
      <c r="P578" t="s">
        <v>27</v>
      </c>
      <c r="Q578" t="s">
        <v>214</v>
      </c>
      <c r="R578" t="s">
        <v>252</v>
      </c>
      <c r="S578" t="s">
        <v>260</v>
      </c>
      <c r="T578">
        <v>10</v>
      </c>
      <c r="U578" t="s">
        <v>1008</v>
      </c>
      <c r="V578" t="s">
        <v>17954</v>
      </c>
      <c r="W578" t="s">
        <v>41</v>
      </c>
      <c r="X578" t="s">
        <v>41</v>
      </c>
      <c r="Y578" t="s">
        <v>30</v>
      </c>
      <c r="Z578" t="s">
        <v>30</v>
      </c>
      <c r="AA578" t="s">
        <v>30</v>
      </c>
      <c r="AB578" t="s">
        <v>30</v>
      </c>
      <c r="AC578">
        <v>-75.206152470000006</v>
      </c>
      <c r="AD578">
        <v>6.8813256200000001</v>
      </c>
      <c r="AE578" t="s">
        <v>86</v>
      </c>
      <c r="AF578" t="s">
        <v>215</v>
      </c>
      <c r="AG578" t="s">
        <v>102</v>
      </c>
      <c r="AH578">
        <f>IFERROR(
    VLOOKUP(FENIX_ANS_TABLA[[#This Row],[ESTADO]],
        {"VENCIDO",1;"ALERTA_0 Días",2;"ALERTA",3;"A TIEMPO",4;"SIN FECHA",5},
    2,FALSE),
0)</f>
        <v>1</v>
      </c>
    </row>
    <row r="579" spans="1:34" x14ac:dyDescent="0.25">
      <c r="A579">
        <v>23664857</v>
      </c>
      <c r="B579" s="23" t="str">
        <f>IFERROR(VLOOKUP(FENIX_ANS_TABLA[[#This Row],[PEDIDO]],RESPONSABLE!A:B,2,0),"Pendiente por asignar responsable")</f>
        <v>Pendiente por asignar responsable</v>
      </c>
      <c r="C579" t="s">
        <v>58</v>
      </c>
      <c r="D579" t="s">
        <v>24</v>
      </c>
      <c r="E579" t="s">
        <v>59</v>
      </c>
      <c r="F579" s="21">
        <v>46070.345555555563</v>
      </c>
      <c r="G579" t="s">
        <v>937</v>
      </c>
      <c r="H579">
        <v>32523807</v>
      </c>
      <c r="I579" t="s">
        <v>938</v>
      </c>
      <c r="J579" s="23" t="s">
        <v>31</v>
      </c>
      <c r="K579" s="23" t="s">
        <v>939</v>
      </c>
      <c r="L579" t="s">
        <v>940</v>
      </c>
      <c r="M579" t="s">
        <v>243</v>
      </c>
      <c r="N579" t="s">
        <v>941</v>
      </c>
      <c r="O579" t="s">
        <v>223</v>
      </c>
      <c r="P579" t="s">
        <v>60</v>
      </c>
      <c r="Q579" t="s">
        <v>236</v>
      </c>
      <c r="R579" t="s">
        <v>252</v>
      </c>
      <c r="S579" t="s">
        <v>260</v>
      </c>
      <c r="T579">
        <v>14</v>
      </c>
      <c r="U579" t="s">
        <v>942</v>
      </c>
      <c r="V579" t="s">
        <v>18097</v>
      </c>
      <c r="W579" t="s">
        <v>6684</v>
      </c>
      <c r="X579" t="s">
        <v>29</v>
      </c>
      <c r="Y579" t="s">
        <v>30</v>
      </c>
      <c r="Z579" t="s">
        <v>30</v>
      </c>
      <c r="AA579" t="s">
        <v>30</v>
      </c>
      <c r="AB579" t="s">
        <v>30</v>
      </c>
      <c r="AC579">
        <v>-75.087474</v>
      </c>
      <c r="AD579">
        <v>6.5338130000000003</v>
      </c>
      <c r="AE579" t="s">
        <v>86</v>
      </c>
      <c r="AF579" t="s">
        <v>215</v>
      </c>
      <c r="AG579" t="s">
        <v>102</v>
      </c>
      <c r="AH579">
        <f>IFERROR(
    VLOOKUP(FENIX_ANS_TABLA[[#This Row],[ESTADO]],
        {"VENCIDO",1;"ALERTA_0 Días",2;"ALERTA",3;"A TIEMPO",4;"SIN FECHA",5},
    2,FALSE),
0)</f>
        <v>4</v>
      </c>
    </row>
    <row r="580" spans="1:34" x14ac:dyDescent="0.25">
      <c r="A580">
        <v>23664866</v>
      </c>
      <c r="B580" s="23" t="str">
        <f>IFERROR(VLOOKUP(FENIX_ANS_TABLA[[#This Row],[PEDIDO]],RESPONSABLE!A:B,2,0),"Pendiente por asignar responsable")</f>
        <v>Pendiente por asignar responsable</v>
      </c>
      <c r="C580" t="s">
        <v>23</v>
      </c>
      <c r="D580" t="s">
        <v>24</v>
      </c>
      <c r="E580" t="s">
        <v>23</v>
      </c>
      <c r="F580" s="21">
        <v>46070.353344907409</v>
      </c>
      <c r="G580" t="s">
        <v>944</v>
      </c>
      <c r="H580">
        <v>21777720</v>
      </c>
      <c r="I580" t="s">
        <v>945</v>
      </c>
      <c r="J580" s="23" t="s">
        <v>31</v>
      </c>
      <c r="K580" s="23" t="s">
        <v>946</v>
      </c>
      <c r="L580" t="s">
        <v>947</v>
      </c>
      <c r="M580" t="s">
        <v>180</v>
      </c>
      <c r="N580" t="s">
        <v>948</v>
      </c>
      <c r="O580" t="s">
        <v>181</v>
      </c>
      <c r="P580" t="s">
        <v>27</v>
      </c>
      <c r="Q580" t="s">
        <v>158</v>
      </c>
      <c r="R580" t="s">
        <v>252</v>
      </c>
      <c r="S580" t="s">
        <v>260</v>
      </c>
      <c r="T580">
        <v>10</v>
      </c>
      <c r="U580" t="s">
        <v>949</v>
      </c>
      <c r="V580" t="s">
        <v>18098</v>
      </c>
      <c r="W580" t="s">
        <v>41</v>
      </c>
      <c r="X580" t="s">
        <v>41</v>
      </c>
      <c r="Y580" t="s">
        <v>30</v>
      </c>
      <c r="Z580" t="s">
        <v>30</v>
      </c>
      <c r="AA580" t="s">
        <v>30</v>
      </c>
      <c r="AB580" t="s">
        <v>30</v>
      </c>
      <c r="AC580">
        <v>-75.417665749999998</v>
      </c>
      <c r="AD580">
        <v>6.0357646300000001</v>
      </c>
      <c r="AE580" t="s">
        <v>86</v>
      </c>
      <c r="AF580" t="s">
        <v>159</v>
      </c>
      <c r="AG580" t="s">
        <v>102</v>
      </c>
      <c r="AH580">
        <f>IFERROR(
    VLOOKUP(FENIX_ANS_TABLA[[#This Row],[ESTADO]],
        {"VENCIDO",1;"ALERTA_0 Días",2;"ALERTA",3;"A TIEMPO",4;"SIN FECHA",5},
    2,FALSE),
0)</f>
        <v>1</v>
      </c>
    </row>
    <row r="581" spans="1:34" x14ac:dyDescent="0.25">
      <c r="A581">
        <v>23664893</v>
      </c>
      <c r="B581" s="23" t="str">
        <f>IFERROR(VLOOKUP(FENIX_ANS_TABLA[[#This Row],[PEDIDO]],RESPONSABLE!A:B,2,0),"Pendiente por asignar responsable")</f>
        <v>Pendiente por asignar responsable</v>
      </c>
      <c r="C581" t="s">
        <v>58</v>
      </c>
      <c r="D581" t="s">
        <v>24</v>
      </c>
      <c r="E581" t="s">
        <v>59</v>
      </c>
      <c r="F581" s="21">
        <v>46070.365706018521</v>
      </c>
      <c r="G581" t="s">
        <v>951</v>
      </c>
      <c r="H581">
        <v>8296522</v>
      </c>
      <c r="I581" t="s">
        <v>952</v>
      </c>
      <c r="J581" s="23" t="s">
        <v>31</v>
      </c>
      <c r="K581" s="23" t="s">
        <v>953</v>
      </c>
      <c r="L581" t="s">
        <v>954</v>
      </c>
      <c r="M581" t="s">
        <v>106</v>
      </c>
      <c r="N581" t="s">
        <v>955</v>
      </c>
      <c r="O581" t="s">
        <v>107</v>
      </c>
      <c r="P581" t="s">
        <v>60</v>
      </c>
      <c r="Q581" t="s">
        <v>125</v>
      </c>
      <c r="R581" t="s">
        <v>252</v>
      </c>
      <c r="S581" t="s">
        <v>260</v>
      </c>
      <c r="T581">
        <v>14</v>
      </c>
      <c r="U581" t="s">
        <v>956</v>
      </c>
      <c r="V581" t="s">
        <v>17661</v>
      </c>
      <c r="W581" t="s">
        <v>14607</v>
      </c>
      <c r="X581" t="s">
        <v>29</v>
      </c>
      <c r="Y581" t="s">
        <v>30</v>
      </c>
      <c r="Z581" t="s">
        <v>30</v>
      </c>
      <c r="AA581" t="s">
        <v>30</v>
      </c>
      <c r="AB581" t="s">
        <v>30</v>
      </c>
      <c r="AC581">
        <v>-75.564815670000002</v>
      </c>
      <c r="AD581">
        <v>5.9381599999999999</v>
      </c>
      <c r="AE581" t="s">
        <v>86</v>
      </c>
      <c r="AF581" t="s">
        <v>109</v>
      </c>
      <c r="AG581" t="s">
        <v>102</v>
      </c>
      <c r="AH581">
        <f>IFERROR(
    VLOOKUP(FENIX_ANS_TABLA[[#This Row],[ESTADO]],
        {"VENCIDO",1;"ALERTA_0 Días",2;"ALERTA",3;"A TIEMPO",4;"SIN FECHA",5},
    2,FALSE),
0)</f>
        <v>4</v>
      </c>
    </row>
    <row r="582" spans="1:34" x14ac:dyDescent="0.25">
      <c r="A582">
        <v>23664902</v>
      </c>
      <c r="B582" s="23" t="str">
        <f>IFERROR(VLOOKUP(FENIX_ANS_TABLA[[#This Row],[PEDIDO]],RESPONSABLE!A:B,2,0),"Pendiente por asignar responsable")</f>
        <v>Pendiente por asignar responsable</v>
      </c>
      <c r="C582" t="s">
        <v>23</v>
      </c>
      <c r="D582" t="s">
        <v>24</v>
      </c>
      <c r="E582" t="s">
        <v>23</v>
      </c>
      <c r="F582" s="21">
        <v>46070.370057870372</v>
      </c>
      <c r="G582" t="s">
        <v>958</v>
      </c>
      <c r="H582">
        <v>3515920</v>
      </c>
      <c r="I582" t="s">
        <v>959</v>
      </c>
      <c r="J582" s="23" t="s">
        <v>31</v>
      </c>
      <c r="K582" s="23" t="s">
        <v>415</v>
      </c>
      <c r="L582" t="s">
        <v>960</v>
      </c>
      <c r="M582" t="s">
        <v>200</v>
      </c>
      <c r="N582" t="s">
        <v>961</v>
      </c>
      <c r="O582" t="s">
        <v>201</v>
      </c>
      <c r="P582" t="s">
        <v>27</v>
      </c>
      <c r="Q582" t="s">
        <v>158</v>
      </c>
      <c r="R582" t="s">
        <v>252</v>
      </c>
      <c r="S582" t="s">
        <v>260</v>
      </c>
      <c r="T582">
        <v>10</v>
      </c>
      <c r="U582" t="s">
        <v>962</v>
      </c>
      <c r="V582" t="s">
        <v>18099</v>
      </c>
      <c r="W582" t="s">
        <v>41</v>
      </c>
      <c r="X582" t="s">
        <v>41</v>
      </c>
      <c r="Y582" t="s">
        <v>30</v>
      </c>
      <c r="Z582" t="s">
        <v>30</v>
      </c>
      <c r="AA582" t="s">
        <v>30</v>
      </c>
      <c r="AB582" t="s">
        <v>30</v>
      </c>
      <c r="AC582">
        <v>-75.498024409999999</v>
      </c>
      <c r="AD582">
        <v>5.9739043599999997</v>
      </c>
      <c r="AE582" t="s">
        <v>86</v>
      </c>
      <c r="AF582" t="s">
        <v>159</v>
      </c>
      <c r="AG582" t="s">
        <v>102</v>
      </c>
      <c r="AH582">
        <f>IFERROR(
    VLOOKUP(FENIX_ANS_TABLA[[#This Row],[ESTADO]],
        {"VENCIDO",1;"ALERTA_0 Días",2;"ALERTA",3;"A TIEMPO",4;"SIN FECHA",5},
    2,FALSE),
0)</f>
        <v>1</v>
      </c>
    </row>
    <row r="583" spans="1:34" x14ac:dyDescent="0.25">
      <c r="A583">
        <v>23664909</v>
      </c>
      <c r="B583" s="23" t="str">
        <f>IFERROR(VLOOKUP(FENIX_ANS_TABLA[[#This Row],[PEDIDO]],RESPONSABLE!A:B,2,0),"Pendiente por asignar responsable")</f>
        <v>Pendiente por asignar responsable</v>
      </c>
      <c r="C583" t="s">
        <v>23</v>
      </c>
      <c r="D583" t="s">
        <v>24</v>
      </c>
      <c r="E583" t="s">
        <v>23</v>
      </c>
      <c r="F583" s="21">
        <v>46070.37295138889</v>
      </c>
      <c r="G583" t="s">
        <v>964</v>
      </c>
      <c r="H583">
        <v>1037643688</v>
      </c>
      <c r="I583" t="s">
        <v>965</v>
      </c>
      <c r="J583" s="23" t="s">
        <v>31</v>
      </c>
      <c r="K583" s="23" t="s">
        <v>358</v>
      </c>
      <c r="L583" t="s">
        <v>966</v>
      </c>
      <c r="M583" t="s">
        <v>169</v>
      </c>
      <c r="N583" t="s">
        <v>967</v>
      </c>
      <c r="O583" t="s">
        <v>170</v>
      </c>
      <c r="P583" t="s">
        <v>27</v>
      </c>
      <c r="Q583" t="s">
        <v>158</v>
      </c>
      <c r="R583" t="s">
        <v>252</v>
      </c>
      <c r="S583" t="s">
        <v>260</v>
      </c>
      <c r="T583">
        <v>10</v>
      </c>
      <c r="U583" t="s">
        <v>968</v>
      </c>
      <c r="V583" t="s">
        <v>18100</v>
      </c>
      <c r="W583" t="s">
        <v>41</v>
      </c>
      <c r="X583" t="s">
        <v>41</v>
      </c>
      <c r="Y583" t="s">
        <v>30</v>
      </c>
      <c r="Z583" t="s">
        <v>30</v>
      </c>
      <c r="AA583" t="s">
        <v>30</v>
      </c>
      <c r="AB583" t="s">
        <v>30</v>
      </c>
      <c r="AC583">
        <v>-75.322173000000006</v>
      </c>
      <c r="AD583">
        <v>6.1904830000000004</v>
      </c>
      <c r="AE583" t="s">
        <v>86</v>
      </c>
      <c r="AF583" t="s">
        <v>159</v>
      </c>
      <c r="AG583" t="s">
        <v>102</v>
      </c>
      <c r="AH583">
        <f>IFERROR(
    VLOOKUP(FENIX_ANS_TABLA[[#This Row],[ESTADO]],
        {"VENCIDO",1;"ALERTA_0 Días",2;"ALERTA",3;"A TIEMPO",4;"SIN FECHA",5},
    2,FALSE),
0)</f>
        <v>1</v>
      </c>
    </row>
    <row r="584" spans="1:34" x14ac:dyDescent="0.25">
      <c r="A584">
        <v>23664930</v>
      </c>
      <c r="B584" s="23" t="str">
        <f>IFERROR(VLOOKUP(FENIX_ANS_TABLA[[#This Row],[PEDIDO]],RESPONSABLE!A:B,2,0),"Pendiente por asignar responsable")</f>
        <v>Pendiente por asignar responsable</v>
      </c>
      <c r="C584" t="s">
        <v>58</v>
      </c>
      <c r="D584" t="s">
        <v>24</v>
      </c>
      <c r="E584" t="s">
        <v>59</v>
      </c>
      <c r="F584" s="21">
        <v>46070.382071759261</v>
      </c>
      <c r="G584" t="s">
        <v>2318</v>
      </c>
      <c r="H584">
        <v>43715560</v>
      </c>
      <c r="I584" t="s">
        <v>2319</v>
      </c>
      <c r="J584" s="23" t="s">
        <v>31</v>
      </c>
      <c r="K584" s="23" t="s">
        <v>2320</v>
      </c>
      <c r="L584" t="s">
        <v>2321</v>
      </c>
      <c r="M584" t="s">
        <v>246</v>
      </c>
      <c r="N584" t="s">
        <v>2322</v>
      </c>
      <c r="O584" t="s">
        <v>247</v>
      </c>
      <c r="P584" t="s">
        <v>60</v>
      </c>
      <c r="Q584" t="s">
        <v>135</v>
      </c>
      <c r="R584" t="s">
        <v>252</v>
      </c>
      <c r="S584" t="s">
        <v>260</v>
      </c>
      <c r="T584">
        <v>14</v>
      </c>
      <c r="U584" t="s">
        <v>2323</v>
      </c>
      <c r="V584" t="s">
        <v>18101</v>
      </c>
      <c r="W584" t="s">
        <v>18102</v>
      </c>
      <c r="X584" t="s">
        <v>29</v>
      </c>
      <c r="Y584" t="s">
        <v>30</v>
      </c>
      <c r="Z584" t="s">
        <v>30</v>
      </c>
      <c r="AA584" t="s">
        <v>30</v>
      </c>
      <c r="AB584" t="s">
        <v>30</v>
      </c>
      <c r="AC584">
        <v>-75.940008000000006</v>
      </c>
      <c r="AD584">
        <v>6.2811320000000004</v>
      </c>
      <c r="AE584" t="s">
        <v>86</v>
      </c>
      <c r="AF584" t="s">
        <v>136</v>
      </c>
      <c r="AG584" t="s">
        <v>102</v>
      </c>
      <c r="AH584">
        <f>IFERROR(
    VLOOKUP(FENIX_ANS_TABLA[[#This Row],[ESTADO]],
        {"VENCIDO",1;"ALERTA_0 Días",2;"ALERTA",3;"A TIEMPO",4;"SIN FECHA",5},
    2,FALSE),
0)</f>
        <v>4</v>
      </c>
    </row>
    <row r="585" spans="1:34" x14ac:dyDescent="0.25">
      <c r="A585">
        <v>23664957</v>
      </c>
      <c r="B585" s="23" t="str">
        <f>IFERROR(VLOOKUP(FENIX_ANS_TABLA[[#This Row],[PEDIDO]],RESPONSABLE!A:B,2,0),"Pendiente por asignar responsable")</f>
        <v>Pendiente por asignar responsable</v>
      </c>
      <c r="C585" t="s">
        <v>23</v>
      </c>
      <c r="D585" t="s">
        <v>24</v>
      </c>
      <c r="E585" t="s">
        <v>23</v>
      </c>
      <c r="F585" s="21">
        <v>46070.38863425926</v>
      </c>
      <c r="G585" t="s">
        <v>971</v>
      </c>
      <c r="H585">
        <v>15440742</v>
      </c>
      <c r="I585" t="s">
        <v>972</v>
      </c>
      <c r="J585" s="23" t="s">
        <v>973</v>
      </c>
      <c r="K585" s="23" t="s">
        <v>974</v>
      </c>
      <c r="L585" t="s">
        <v>975</v>
      </c>
      <c r="M585" t="s">
        <v>165</v>
      </c>
      <c r="N585" t="s">
        <v>976</v>
      </c>
      <c r="O585" t="s">
        <v>166</v>
      </c>
      <c r="P585" t="s">
        <v>27</v>
      </c>
      <c r="Q585" t="s">
        <v>158</v>
      </c>
      <c r="R585" t="s">
        <v>252</v>
      </c>
      <c r="S585" t="s">
        <v>260</v>
      </c>
      <c r="T585">
        <v>10</v>
      </c>
      <c r="U585" t="s">
        <v>977</v>
      </c>
      <c r="V585" t="s">
        <v>18103</v>
      </c>
      <c r="W585" t="s">
        <v>41</v>
      </c>
      <c r="X585" t="s">
        <v>41</v>
      </c>
      <c r="Y585" t="s">
        <v>30</v>
      </c>
      <c r="Z585" t="s">
        <v>30</v>
      </c>
      <c r="AA585" t="s">
        <v>30</v>
      </c>
      <c r="AB585" t="s">
        <v>30</v>
      </c>
      <c r="AC585">
        <v>-75.420632830000002</v>
      </c>
      <c r="AD585">
        <v>6.2456094999999996</v>
      </c>
      <c r="AE585" t="s">
        <v>86</v>
      </c>
      <c r="AF585" t="s">
        <v>159</v>
      </c>
      <c r="AG585" t="s">
        <v>102</v>
      </c>
      <c r="AH585">
        <f>IFERROR(
    VLOOKUP(FENIX_ANS_TABLA[[#This Row],[ESTADO]],
        {"VENCIDO",1;"ALERTA_0 Días",2;"ALERTA",3;"A TIEMPO",4;"SIN FECHA",5},
    2,FALSE),
0)</f>
        <v>1</v>
      </c>
    </row>
    <row r="586" spans="1:34" x14ac:dyDescent="0.25">
      <c r="A586">
        <v>23664968</v>
      </c>
      <c r="B586" s="23" t="str">
        <f>IFERROR(VLOOKUP(FENIX_ANS_TABLA[[#This Row],[PEDIDO]],RESPONSABLE!A:B,2,0),"Pendiente por asignar responsable")</f>
        <v>Pendiente por asignar responsable</v>
      </c>
      <c r="C586" t="s">
        <v>58</v>
      </c>
      <c r="D586" t="s">
        <v>24</v>
      </c>
      <c r="E586" t="s">
        <v>59</v>
      </c>
      <c r="F586" s="21">
        <v>46070.393946759257</v>
      </c>
      <c r="G586" t="s">
        <v>979</v>
      </c>
      <c r="H586">
        <v>42977532</v>
      </c>
      <c r="I586" t="s">
        <v>980</v>
      </c>
      <c r="J586" s="23" t="s">
        <v>31</v>
      </c>
      <c r="K586" s="23" t="s">
        <v>981</v>
      </c>
      <c r="L586" t="s">
        <v>982</v>
      </c>
      <c r="M586" t="s">
        <v>163</v>
      </c>
      <c r="N586" t="s">
        <v>983</v>
      </c>
      <c r="O586" t="s">
        <v>164</v>
      </c>
      <c r="P586" t="s">
        <v>60</v>
      </c>
      <c r="Q586" t="s">
        <v>184</v>
      </c>
      <c r="R586" t="s">
        <v>252</v>
      </c>
      <c r="S586" t="s">
        <v>260</v>
      </c>
      <c r="T586">
        <v>14</v>
      </c>
      <c r="U586" t="s">
        <v>984</v>
      </c>
      <c r="V586" t="s">
        <v>18104</v>
      </c>
      <c r="W586" t="s">
        <v>5013</v>
      </c>
      <c r="X586" t="s">
        <v>29</v>
      </c>
      <c r="Y586" t="s">
        <v>30</v>
      </c>
      <c r="Z586" t="s">
        <v>30</v>
      </c>
      <c r="AA586" t="s">
        <v>30</v>
      </c>
      <c r="AB586" t="s">
        <v>30</v>
      </c>
      <c r="AC586">
        <v>-75.233122480000006</v>
      </c>
      <c r="AD586">
        <v>6.1903640299999996</v>
      </c>
      <c r="AE586" t="s">
        <v>86</v>
      </c>
      <c r="AF586" t="s">
        <v>159</v>
      </c>
      <c r="AG586" t="s">
        <v>102</v>
      </c>
      <c r="AH586">
        <f>IFERROR(
    VLOOKUP(FENIX_ANS_TABLA[[#This Row],[ESTADO]],
        {"VENCIDO",1;"ALERTA_0 Días",2;"ALERTA",3;"A TIEMPO",4;"SIN FECHA",5},
    2,FALSE),
0)</f>
        <v>4</v>
      </c>
    </row>
    <row r="587" spans="1:34" x14ac:dyDescent="0.25">
      <c r="A587">
        <v>23664969</v>
      </c>
      <c r="B587" s="23" t="str">
        <f>IFERROR(VLOOKUP(FENIX_ANS_TABLA[[#This Row],[PEDIDO]],RESPONSABLE!A:B,2,0),"Pendiente por asignar responsable")</f>
        <v>Pendiente por asignar responsable</v>
      </c>
      <c r="C587" t="s">
        <v>54</v>
      </c>
      <c r="D587" t="s">
        <v>24</v>
      </c>
      <c r="E587" t="s">
        <v>54</v>
      </c>
      <c r="F587" s="21">
        <v>46070.394131944442</v>
      </c>
      <c r="G587" t="s">
        <v>7024</v>
      </c>
      <c r="H587">
        <v>71665480</v>
      </c>
      <c r="I587" t="s">
        <v>7025</v>
      </c>
      <c r="J587" s="23" t="s">
        <v>31</v>
      </c>
      <c r="K587" s="23" t="s">
        <v>7026</v>
      </c>
      <c r="L587" t="s">
        <v>7027</v>
      </c>
      <c r="M587" t="s">
        <v>165</v>
      </c>
      <c r="N587" t="s">
        <v>7028</v>
      </c>
      <c r="O587" t="s">
        <v>166</v>
      </c>
      <c r="P587" t="s">
        <v>55</v>
      </c>
      <c r="Q587" t="s">
        <v>189</v>
      </c>
      <c r="R587" t="s">
        <v>252</v>
      </c>
      <c r="S587" t="s">
        <v>260</v>
      </c>
      <c r="T587">
        <v>4</v>
      </c>
      <c r="U587" t="s">
        <v>7029</v>
      </c>
      <c r="V587" t="s">
        <v>14549</v>
      </c>
      <c r="W587" t="s">
        <v>17984</v>
      </c>
      <c r="X587" t="s">
        <v>83</v>
      </c>
      <c r="Y587" t="s">
        <v>30</v>
      </c>
      <c r="Z587" t="s">
        <v>30</v>
      </c>
      <c r="AA587" t="s">
        <v>30</v>
      </c>
      <c r="AB587" t="s">
        <v>30</v>
      </c>
      <c r="AC587">
        <v>-75.458975879999997</v>
      </c>
      <c r="AD587">
        <v>6.3105256699999996</v>
      </c>
      <c r="AE587" t="s">
        <v>86</v>
      </c>
      <c r="AF587" t="s">
        <v>159</v>
      </c>
      <c r="AG587" t="s">
        <v>102</v>
      </c>
      <c r="AH587">
        <f>IFERROR(
    VLOOKUP(FENIX_ANS_TABLA[[#This Row],[ESTADO]],
        {"VENCIDO",1;"ALERTA_0 Días",2;"ALERTA",3;"A TIEMPO",4;"SIN FECHA",5},
    2,FALSE),
0)</f>
        <v>2</v>
      </c>
    </row>
    <row r="588" spans="1:34" x14ac:dyDescent="0.25">
      <c r="A588">
        <v>23664982</v>
      </c>
      <c r="B588" s="23" t="str">
        <f>IFERROR(VLOOKUP(FENIX_ANS_TABLA[[#This Row],[PEDIDO]],RESPONSABLE!A:B,2,0),"Pendiente por asignar responsable")</f>
        <v>Pendiente por asignar responsable</v>
      </c>
      <c r="C588" t="s">
        <v>23</v>
      </c>
      <c r="D588" t="s">
        <v>24</v>
      </c>
      <c r="E588" t="s">
        <v>23</v>
      </c>
      <c r="F588" s="21">
        <v>46070.398472222223</v>
      </c>
      <c r="G588" t="s">
        <v>1010</v>
      </c>
      <c r="H588">
        <v>73121878</v>
      </c>
      <c r="I588" t="s">
        <v>1011</v>
      </c>
      <c r="J588" s="23" t="s">
        <v>31</v>
      </c>
      <c r="K588" s="23" t="s">
        <v>1012</v>
      </c>
      <c r="L588" t="s">
        <v>1013</v>
      </c>
      <c r="M588" t="s">
        <v>226</v>
      </c>
      <c r="N588" t="s">
        <v>1014</v>
      </c>
      <c r="O588" t="s">
        <v>227</v>
      </c>
      <c r="P588" t="s">
        <v>27</v>
      </c>
      <c r="Q588" t="s">
        <v>214</v>
      </c>
      <c r="R588" t="s">
        <v>252</v>
      </c>
      <c r="S588" t="s">
        <v>260</v>
      </c>
      <c r="T588">
        <v>10</v>
      </c>
      <c r="U588" t="s">
        <v>1015</v>
      </c>
      <c r="V588" t="s">
        <v>18105</v>
      </c>
      <c r="W588" t="s">
        <v>41</v>
      </c>
      <c r="X588" t="s">
        <v>41</v>
      </c>
      <c r="Y588" t="s">
        <v>30</v>
      </c>
      <c r="Z588" t="s">
        <v>30</v>
      </c>
      <c r="AA588" t="s">
        <v>30</v>
      </c>
      <c r="AB588" t="s">
        <v>30</v>
      </c>
      <c r="AC588">
        <v>-74.668664899999996</v>
      </c>
      <c r="AD588">
        <v>7.1041791700000001</v>
      </c>
      <c r="AE588" t="s">
        <v>86</v>
      </c>
      <c r="AF588" t="s">
        <v>215</v>
      </c>
      <c r="AG588" t="s">
        <v>102</v>
      </c>
      <c r="AH588">
        <f>IFERROR(
    VLOOKUP(FENIX_ANS_TABLA[[#This Row],[ESTADO]],
        {"VENCIDO",1;"ALERTA_0 Días",2;"ALERTA",3;"A TIEMPO",4;"SIN FECHA",5},
    2,FALSE),
0)</f>
        <v>1</v>
      </c>
    </row>
    <row r="589" spans="1:34" x14ac:dyDescent="0.25">
      <c r="A589">
        <v>23665029</v>
      </c>
      <c r="B589" s="23" t="str">
        <f>IFERROR(VLOOKUP(FENIX_ANS_TABLA[[#This Row],[PEDIDO]],RESPONSABLE!A:B,2,0),"Pendiente por asignar responsable")</f>
        <v>Pendiente por asignar responsable</v>
      </c>
      <c r="C589" t="s">
        <v>58</v>
      </c>
      <c r="D589" t="s">
        <v>24</v>
      </c>
      <c r="E589" t="s">
        <v>59</v>
      </c>
      <c r="F589" s="21">
        <v>46070.422835648147</v>
      </c>
      <c r="G589" t="s">
        <v>2325</v>
      </c>
      <c r="H589">
        <v>1042707655</v>
      </c>
      <c r="I589" t="s">
        <v>2326</v>
      </c>
      <c r="J589" s="23" t="s">
        <v>31</v>
      </c>
      <c r="K589" s="23" t="s">
        <v>2327</v>
      </c>
      <c r="L589" t="s">
        <v>2328</v>
      </c>
      <c r="M589" t="s">
        <v>139</v>
      </c>
      <c r="N589" t="s">
        <v>2329</v>
      </c>
      <c r="O589" t="s">
        <v>140</v>
      </c>
      <c r="P589" t="s">
        <v>60</v>
      </c>
      <c r="Q589" t="s">
        <v>135</v>
      </c>
      <c r="R589" t="s">
        <v>252</v>
      </c>
      <c r="S589" t="s">
        <v>260</v>
      </c>
      <c r="T589">
        <v>14</v>
      </c>
      <c r="U589" t="s">
        <v>2330</v>
      </c>
      <c r="V589" t="s">
        <v>18106</v>
      </c>
      <c r="W589" t="s">
        <v>14366</v>
      </c>
      <c r="X589" t="s">
        <v>29</v>
      </c>
      <c r="Y589" t="s">
        <v>30</v>
      </c>
      <c r="Z589" t="s">
        <v>30</v>
      </c>
      <c r="AA589" t="s">
        <v>30</v>
      </c>
      <c r="AB589" t="s">
        <v>30</v>
      </c>
      <c r="AC589">
        <v>-75.740554000000003</v>
      </c>
      <c r="AD589">
        <v>6.5968039999999997</v>
      </c>
      <c r="AE589" t="s">
        <v>86</v>
      </c>
      <c r="AF589" t="s">
        <v>136</v>
      </c>
      <c r="AG589" t="s">
        <v>102</v>
      </c>
      <c r="AH589">
        <f>IFERROR(
    VLOOKUP(FENIX_ANS_TABLA[[#This Row],[ESTADO]],
        {"VENCIDO",1;"ALERTA_0 Días",2;"ALERTA",3;"A TIEMPO",4;"SIN FECHA",5},
    2,FALSE),
0)</f>
        <v>4</v>
      </c>
    </row>
    <row r="590" spans="1:34" x14ac:dyDescent="0.25">
      <c r="A590">
        <v>23665054</v>
      </c>
      <c r="B590" s="23" t="str">
        <f>IFERROR(VLOOKUP(FENIX_ANS_TABLA[[#This Row],[PEDIDO]],RESPONSABLE!A:B,2,0),"Pendiente por asignar responsable")</f>
        <v>Pendiente por asignar responsable</v>
      </c>
      <c r="C590" t="s">
        <v>44</v>
      </c>
      <c r="D590" t="s">
        <v>24</v>
      </c>
      <c r="E590" t="s">
        <v>44</v>
      </c>
      <c r="F590" s="21">
        <v>46078.422951388893</v>
      </c>
      <c r="G590" t="s">
        <v>5387</v>
      </c>
      <c r="H590">
        <v>1001809338</v>
      </c>
      <c r="I590" t="s">
        <v>1076</v>
      </c>
      <c r="J590" s="23" t="s">
        <v>31</v>
      </c>
      <c r="K590" s="23" t="s">
        <v>1077</v>
      </c>
      <c r="L590" t="s">
        <v>1078</v>
      </c>
      <c r="M590" t="s">
        <v>226</v>
      </c>
      <c r="N590" t="s">
        <v>1079</v>
      </c>
      <c r="O590" t="s">
        <v>227</v>
      </c>
      <c r="P590" t="s">
        <v>45</v>
      </c>
      <c r="Q590" t="s">
        <v>214</v>
      </c>
      <c r="R590" t="s">
        <v>253</v>
      </c>
      <c r="S590" t="s">
        <v>260</v>
      </c>
      <c r="T590">
        <v>11</v>
      </c>
      <c r="U590" t="s">
        <v>5388</v>
      </c>
      <c r="V590" t="s">
        <v>17889</v>
      </c>
      <c r="W590" t="s">
        <v>10564</v>
      </c>
      <c r="X590" t="s">
        <v>29</v>
      </c>
      <c r="Y590" t="s">
        <v>30</v>
      </c>
      <c r="Z590" t="s">
        <v>30</v>
      </c>
      <c r="AA590" t="s">
        <v>30</v>
      </c>
      <c r="AB590" t="s">
        <v>30</v>
      </c>
      <c r="AC590">
        <v>-74.708715999999995</v>
      </c>
      <c r="AD590">
        <v>7.0767319999999998</v>
      </c>
      <c r="AE590" t="s">
        <v>86</v>
      </c>
      <c r="AF590" t="s">
        <v>215</v>
      </c>
      <c r="AG590" t="s">
        <v>102</v>
      </c>
      <c r="AH590">
        <f>IFERROR(
    VLOOKUP(FENIX_ANS_TABLA[[#This Row],[ESTADO]],
        {"VENCIDO",1;"ALERTA_0 Días",2;"ALERTA",3;"A TIEMPO",4;"SIN FECHA",5},
    2,FALSE),
0)</f>
        <v>4</v>
      </c>
    </row>
    <row r="591" spans="1:34" x14ac:dyDescent="0.25">
      <c r="A591">
        <v>23665071</v>
      </c>
      <c r="B591" s="23" t="str">
        <f>IFERROR(VLOOKUP(FENIX_ANS_TABLA[[#This Row],[PEDIDO]],RESPONSABLE!A:B,2,0),"Pendiente por asignar responsable")</f>
        <v>Pendiente por asignar responsable</v>
      </c>
      <c r="C591" t="s">
        <v>44</v>
      </c>
      <c r="D591" t="s">
        <v>24</v>
      </c>
      <c r="E591" t="s">
        <v>44</v>
      </c>
      <c r="F591" s="21">
        <v>46078.424502314818</v>
      </c>
      <c r="G591" t="s">
        <v>5389</v>
      </c>
      <c r="H591">
        <v>1001809338</v>
      </c>
      <c r="I591" t="s">
        <v>1076</v>
      </c>
      <c r="J591" s="23" t="s">
        <v>31</v>
      </c>
      <c r="K591" s="23" t="s">
        <v>1077</v>
      </c>
      <c r="L591" t="s">
        <v>1081</v>
      </c>
      <c r="M591" t="s">
        <v>226</v>
      </c>
      <c r="N591" t="s">
        <v>1082</v>
      </c>
      <c r="O591" t="s">
        <v>227</v>
      </c>
      <c r="P591" t="s">
        <v>45</v>
      </c>
      <c r="Q591" t="s">
        <v>214</v>
      </c>
      <c r="R591" t="s">
        <v>253</v>
      </c>
      <c r="S591" t="s">
        <v>260</v>
      </c>
      <c r="T591">
        <v>11</v>
      </c>
      <c r="U591" t="s">
        <v>5390</v>
      </c>
      <c r="V591" t="s">
        <v>18107</v>
      </c>
      <c r="W591" t="s">
        <v>14459</v>
      </c>
      <c r="X591" t="s">
        <v>29</v>
      </c>
      <c r="Y591" t="s">
        <v>30</v>
      </c>
      <c r="Z591" t="s">
        <v>30</v>
      </c>
      <c r="AA591" t="s">
        <v>30</v>
      </c>
      <c r="AB591" t="s">
        <v>30</v>
      </c>
      <c r="AC591">
        <v>-74.708715999999995</v>
      </c>
      <c r="AD591">
        <v>7.0767319999999998</v>
      </c>
      <c r="AE591" t="s">
        <v>86</v>
      </c>
      <c r="AF591" t="s">
        <v>215</v>
      </c>
      <c r="AG591" t="s">
        <v>102</v>
      </c>
      <c r="AH591">
        <f>IFERROR(
    VLOOKUP(FENIX_ANS_TABLA[[#This Row],[ESTADO]],
        {"VENCIDO",1;"ALERTA_0 Días",2;"ALERTA",3;"A TIEMPO",4;"SIN FECHA",5},
    2,FALSE),
0)</f>
        <v>4</v>
      </c>
    </row>
    <row r="592" spans="1:34" x14ac:dyDescent="0.25">
      <c r="A592">
        <v>23665106</v>
      </c>
      <c r="B592" s="23" t="str">
        <f>IFERROR(VLOOKUP(FENIX_ANS_TABLA[[#This Row],[PEDIDO]],RESPONSABLE!A:B,2,0),"Pendiente por asignar responsable")</f>
        <v>Pendiente por asignar responsable</v>
      </c>
      <c r="C592" t="s">
        <v>23</v>
      </c>
      <c r="D592" t="s">
        <v>24</v>
      </c>
      <c r="E592" t="s">
        <v>33</v>
      </c>
      <c r="F592" s="21">
        <v>46078.311099537037</v>
      </c>
      <c r="G592" t="s">
        <v>5391</v>
      </c>
      <c r="H592">
        <v>9154539</v>
      </c>
      <c r="I592" t="s">
        <v>1084</v>
      </c>
      <c r="J592" s="23" t="s">
        <v>31</v>
      </c>
      <c r="K592" s="23" t="s">
        <v>1085</v>
      </c>
      <c r="L592" t="s">
        <v>5392</v>
      </c>
      <c r="M592" t="s">
        <v>234</v>
      </c>
      <c r="N592" t="s">
        <v>1086</v>
      </c>
      <c r="O592" t="s">
        <v>235</v>
      </c>
      <c r="P592" t="s">
        <v>40</v>
      </c>
      <c r="Q592" t="s">
        <v>214</v>
      </c>
      <c r="R592" t="s">
        <v>253</v>
      </c>
      <c r="S592" t="s">
        <v>260</v>
      </c>
      <c r="T592">
        <v>7</v>
      </c>
      <c r="U592" t="s">
        <v>5393</v>
      </c>
      <c r="V592" t="s">
        <v>14651</v>
      </c>
      <c r="W592" t="s">
        <v>14200</v>
      </c>
      <c r="X592" t="s">
        <v>29</v>
      </c>
      <c r="Y592" t="s">
        <v>30</v>
      </c>
      <c r="Z592" t="s">
        <v>30</v>
      </c>
      <c r="AA592" t="s">
        <v>30</v>
      </c>
      <c r="AB592" t="s">
        <v>30</v>
      </c>
      <c r="AC592">
        <v>-74.710181079999998</v>
      </c>
      <c r="AD592">
        <v>7.0689330699999999</v>
      </c>
      <c r="AE592" t="s">
        <v>86</v>
      </c>
      <c r="AF592" t="s">
        <v>215</v>
      </c>
      <c r="AG592" t="s">
        <v>102</v>
      </c>
      <c r="AH592">
        <f>IFERROR(
    VLOOKUP(FENIX_ANS_TABLA[[#This Row],[ESTADO]],
        {"VENCIDO",1;"ALERTA_0 Días",2;"ALERTA",3;"A TIEMPO",4;"SIN FECHA",5},
    2,FALSE),
0)</f>
        <v>4</v>
      </c>
    </row>
    <row r="593" spans="1:34" x14ac:dyDescent="0.25">
      <c r="A593">
        <v>23665109</v>
      </c>
      <c r="B593" s="23" t="str">
        <f>IFERROR(VLOOKUP(FENIX_ANS_TABLA[[#This Row],[PEDIDO]],RESPONSABLE!A:B,2,0),"Pendiente por asignar responsable")</f>
        <v>Pendiente por asignar responsable</v>
      </c>
      <c r="C593" t="s">
        <v>54</v>
      </c>
      <c r="D593" t="s">
        <v>24</v>
      </c>
      <c r="E593" t="s">
        <v>54</v>
      </c>
      <c r="F593" s="21">
        <v>46070.452604166669</v>
      </c>
      <c r="G593" t="s">
        <v>16811</v>
      </c>
      <c r="H593">
        <v>3596461</v>
      </c>
      <c r="I593" t="s">
        <v>16812</v>
      </c>
      <c r="J593" s="23" t="s">
        <v>31</v>
      </c>
      <c r="K593" s="23" t="s">
        <v>16813</v>
      </c>
      <c r="L593" t="s">
        <v>16814</v>
      </c>
      <c r="M593" t="s">
        <v>156</v>
      </c>
      <c r="N593" t="s">
        <v>16815</v>
      </c>
      <c r="O593" t="s">
        <v>157</v>
      </c>
      <c r="P593" t="s">
        <v>55</v>
      </c>
      <c r="Q593" t="s">
        <v>189</v>
      </c>
      <c r="R593" t="s">
        <v>252</v>
      </c>
      <c r="S593" t="s">
        <v>260</v>
      </c>
      <c r="T593">
        <v>4</v>
      </c>
      <c r="U593" t="s">
        <v>16816</v>
      </c>
      <c r="V593" t="s">
        <v>15351</v>
      </c>
      <c r="W593" t="s">
        <v>18108</v>
      </c>
      <c r="X593" t="s">
        <v>29</v>
      </c>
      <c r="Y593" t="s">
        <v>30</v>
      </c>
      <c r="Z593" t="s">
        <v>30</v>
      </c>
      <c r="AA593" t="s">
        <v>30</v>
      </c>
      <c r="AB593" t="s">
        <v>30</v>
      </c>
      <c r="AC593">
        <v>-75.326106999999993</v>
      </c>
      <c r="AD593">
        <v>6.3033400000000004</v>
      </c>
      <c r="AE593" t="s">
        <v>86</v>
      </c>
      <c r="AF593" t="s">
        <v>159</v>
      </c>
      <c r="AG593" t="s">
        <v>102</v>
      </c>
      <c r="AH593">
        <f>IFERROR(
    VLOOKUP(FENIX_ANS_TABLA[[#This Row],[ESTADO]],
        {"VENCIDO",1;"ALERTA_0 Días",2;"ALERTA",3;"A TIEMPO",4;"SIN FECHA",5},
    2,FALSE),
0)</f>
        <v>4</v>
      </c>
    </row>
    <row r="594" spans="1:34" x14ac:dyDescent="0.25">
      <c r="A594">
        <v>23665113</v>
      </c>
      <c r="B594" s="23" t="str">
        <f>IFERROR(VLOOKUP(FENIX_ANS_TABLA[[#This Row],[PEDIDO]],RESPONSABLE!A:B,2,0),"Pendiente por asignar responsable")</f>
        <v>Pendiente por asignar responsable</v>
      </c>
      <c r="C594" t="s">
        <v>23</v>
      </c>
      <c r="D594" t="s">
        <v>24</v>
      </c>
      <c r="E594" t="s">
        <v>33</v>
      </c>
      <c r="F594" s="21">
        <v>46078.31422453704</v>
      </c>
      <c r="G594" t="s">
        <v>5394</v>
      </c>
      <c r="H594">
        <v>9154539</v>
      </c>
      <c r="I594" t="s">
        <v>1084</v>
      </c>
      <c r="J594" s="23" t="s">
        <v>31</v>
      </c>
      <c r="K594" s="23" t="s">
        <v>1085</v>
      </c>
      <c r="L594" t="s">
        <v>5395</v>
      </c>
      <c r="M594" t="s">
        <v>234</v>
      </c>
      <c r="N594" t="s">
        <v>1088</v>
      </c>
      <c r="O594" t="s">
        <v>235</v>
      </c>
      <c r="P594" t="s">
        <v>40</v>
      </c>
      <c r="Q594" t="s">
        <v>214</v>
      </c>
      <c r="R594" t="s">
        <v>253</v>
      </c>
      <c r="S594" t="s">
        <v>260</v>
      </c>
      <c r="T594">
        <v>7</v>
      </c>
      <c r="U594" t="s">
        <v>5396</v>
      </c>
      <c r="V594" t="s">
        <v>18109</v>
      </c>
      <c r="W594" t="s">
        <v>18110</v>
      </c>
      <c r="X594" t="s">
        <v>29</v>
      </c>
      <c r="Y594" t="s">
        <v>30</v>
      </c>
      <c r="Z594" t="s">
        <v>30</v>
      </c>
      <c r="AA594" t="s">
        <v>30</v>
      </c>
      <c r="AB594" t="s">
        <v>30</v>
      </c>
      <c r="AC594">
        <v>-74.710100100000005</v>
      </c>
      <c r="AD594">
        <v>7.0689549999999999</v>
      </c>
      <c r="AE594" t="s">
        <v>86</v>
      </c>
      <c r="AF594" t="s">
        <v>215</v>
      </c>
      <c r="AG594" t="s">
        <v>102</v>
      </c>
      <c r="AH594">
        <f>IFERROR(
    VLOOKUP(FENIX_ANS_TABLA[[#This Row],[ESTADO]],
        {"VENCIDO",1;"ALERTA_0 Días",2;"ALERTA",3;"A TIEMPO",4;"SIN FECHA",5},
    2,FALSE),
0)</f>
        <v>4</v>
      </c>
    </row>
    <row r="595" spans="1:34" x14ac:dyDescent="0.25">
      <c r="A595">
        <v>23665114</v>
      </c>
      <c r="B595" s="23" t="str">
        <f>IFERROR(VLOOKUP(FENIX_ANS_TABLA[[#This Row],[PEDIDO]],RESPONSABLE!A:B,2,0),"Pendiente por asignar responsable")</f>
        <v>Pendiente por asignar responsable</v>
      </c>
      <c r="C595" t="s">
        <v>44</v>
      </c>
      <c r="D595" t="s">
        <v>24</v>
      </c>
      <c r="E595" t="s">
        <v>44</v>
      </c>
      <c r="F595" s="21">
        <v>46078.575972222221</v>
      </c>
      <c r="G595" t="s">
        <v>6091</v>
      </c>
      <c r="H595">
        <v>71629778</v>
      </c>
      <c r="I595" t="s">
        <v>1019</v>
      </c>
      <c r="J595" s="23" t="s">
        <v>100</v>
      </c>
      <c r="K595" s="23" t="s">
        <v>1020</v>
      </c>
      <c r="L595" t="s">
        <v>1021</v>
      </c>
      <c r="M595" t="s">
        <v>171</v>
      </c>
      <c r="N595" t="s">
        <v>1022</v>
      </c>
      <c r="O595" t="s">
        <v>172</v>
      </c>
      <c r="P595" t="s">
        <v>45</v>
      </c>
      <c r="Q595" t="s">
        <v>175</v>
      </c>
      <c r="R595" t="s">
        <v>253</v>
      </c>
      <c r="S595" t="s">
        <v>260</v>
      </c>
      <c r="T595">
        <v>11</v>
      </c>
      <c r="U595" t="s">
        <v>6092</v>
      </c>
      <c r="V595" t="s">
        <v>18111</v>
      </c>
      <c r="W595" t="s">
        <v>18112</v>
      </c>
      <c r="X595" t="s">
        <v>29</v>
      </c>
      <c r="Y595" t="s">
        <v>30</v>
      </c>
      <c r="Z595" t="s">
        <v>30</v>
      </c>
      <c r="AA595" t="s">
        <v>30</v>
      </c>
      <c r="AB595" t="s">
        <v>30</v>
      </c>
      <c r="AC595">
        <v>-74.989665000000002</v>
      </c>
      <c r="AD595">
        <v>6.1818030000000004</v>
      </c>
      <c r="AE595" t="s">
        <v>86</v>
      </c>
      <c r="AF595" t="s">
        <v>159</v>
      </c>
      <c r="AG595" t="s">
        <v>102</v>
      </c>
      <c r="AH595">
        <f>IFERROR(
    VLOOKUP(FENIX_ANS_TABLA[[#This Row],[ESTADO]],
        {"VENCIDO",1;"ALERTA_0 Días",2;"ALERTA",3;"A TIEMPO",4;"SIN FECHA",5},
    2,FALSE),
0)</f>
        <v>4</v>
      </c>
    </row>
    <row r="596" spans="1:34" x14ac:dyDescent="0.25">
      <c r="A596">
        <v>23665117</v>
      </c>
      <c r="B596" s="23" t="str">
        <f>IFERROR(VLOOKUP(FENIX_ANS_TABLA[[#This Row],[PEDIDO]],RESPONSABLE!A:B,2,0),"Pendiente por asignar responsable")</f>
        <v>Pendiente por asignar responsable</v>
      </c>
      <c r="C596" t="s">
        <v>23</v>
      </c>
      <c r="D596" t="s">
        <v>24</v>
      </c>
      <c r="E596" t="s">
        <v>33</v>
      </c>
      <c r="F596" s="21">
        <v>46070.455416666657</v>
      </c>
      <c r="G596" t="s">
        <v>13487</v>
      </c>
      <c r="H596">
        <v>70002981</v>
      </c>
      <c r="I596" t="s">
        <v>13488</v>
      </c>
      <c r="J596" s="23" t="s">
        <v>13489</v>
      </c>
      <c r="K596" s="23" t="s">
        <v>13490</v>
      </c>
      <c r="L596" t="s">
        <v>13491</v>
      </c>
      <c r="M596" t="s">
        <v>25</v>
      </c>
      <c r="N596" t="s">
        <v>13492</v>
      </c>
      <c r="O596" t="s">
        <v>26</v>
      </c>
      <c r="P596" t="s">
        <v>34</v>
      </c>
      <c r="Q596" t="s">
        <v>35</v>
      </c>
      <c r="R596" t="s">
        <v>253</v>
      </c>
      <c r="S596" t="s">
        <v>260</v>
      </c>
      <c r="T596">
        <v>5</v>
      </c>
      <c r="U596" t="s">
        <v>13493</v>
      </c>
      <c r="V596" t="s">
        <v>18113</v>
      </c>
      <c r="W596" t="s">
        <v>14035</v>
      </c>
      <c r="X596" t="s">
        <v>29</v>
      </c>
      <c r="Y596" t="s">
        <v>30</v>
      </c>
      <c r="Z596" t="s">
        <v>30</v>
      </c>
      <c r="AA596" t="s">
        <v>30</v>
      </c>
      <c r="AB596" t="s">
        <v>30</v>
      </c>
      <c r="AC596">
        <v>-75.605361939999995</v>
      </c>
      <c r="AD596">
        <v>6.2788508099999998</v>
      </c>
      <c r="AE596" t="s">
        <v>86</v>
      </c>
      <c r="AF596" t="s">
        <v>105</v>
      </c>
      <c r="AG596" t="s">
        <v>102</v>
      </c>
      <c r="AH596">
        <f>IFERROR(
    VLOOKUP(FENIX_ANS_TABLA[[#This Row],[ESTADO]],
        {"VENCIDO",1;"ALERTA_0 Días",2;"ALERTA",3;"A TIEMPO",4;"SIN FECHA",5},
    2,FALSE),
0)</f>
        <v>4</v>
      </c>
    </row>
    <row r="597" spans="1:34" x14ac:dyDescent="0.25">
      <c r="A597">
        <v>23665139</v>
      </c>
      <c r="B597" s="23" t="str">
        <f>IFERROR(VLOOKUP(FENIX_ANS_TABLA[[#This Row],[PEDIDO]],RESPONSABLE!A:B,2,0),"Pendiente por asignar responsable")</f>
        <v>Pendiente por asignar responsable</v>
      </c>
      <c r="C597" t="s">
        <v>58</v>
      </c>
      <c r="D597" t="s">
        <v>24</v>
      </c>
      <c r="E597" t="s">
        <v>59</v>
      </c>
      <c r="F597" s="21">
        <v>46070.466932870368</v>
      </c>
      <c r="G597" t="s">
        <v>986</v>
      </c>
      <c r="H597">
        <v>43670775</v>
      </c>
      <c r="I597" t="s">
        <v>987</v>
      </c>
      <c r="J597" s="23" t="s">
        <v>31</v>
      </c>
      <c r="K597" s="23" t="s">
        <v>988</v>
      </c>
      <c r="L597" t="s">
        <v>989</v>
      </c>
      <c r="M597" t="s">
        <v>216</v>
      </c>
      <c r="N597" t="s">
        <v>990</v>
      </c>
      <c r="O597" t="s">
        <v>217</v>
      </c>
      <c r="P597" t="s">
        <v>60</v>
      </c>
      <c r="Q597" t="s">
        <v>236</v>
      </c>
      <c r="R597" t="s">
        <v>252</v>
      </c>
      <c r="S597" t="s">
        <v>260</v>
      </c>
      <c r="T597">
        <v>14</v>
      </c>
      <c r="U597" t="s">
        <v>991</v>
      </c>
      <c r="V597" t="s">
        <v>18114</v>
      </c>
      <c r="W597" t="s">
        <v>10474</v>
      </c>
      <c r="X597" t="s">
        <v>29</v>
      </c>
      <c r="Y597" t="s">
        <v>30</v>
      </c>
      <c r="Z597" t="s">
        <v>30</v>
      </c>
      <c r="AA597" t="s">
        <v>30</v>
      </c>
      <c r="AB597" t="s">
        <v>30</v>
      </c>
      <c r="AC597">
        <v>-74.945060029999993</v>
      </c>
      <c r="AD597">
        <v>6.5301963000000001</v>
      </c>
      <c r="AE597" t="s">
        <v>86</v>
      </c>
      <c r="AF597" t="s">
        <v>215</v>
      </c>
      <c r="AG597" t="s">
        <v>102</v>
      </c>
      <c r="AH597">
        <f>IFERROR(
    VLOOKUP(FENIX_ANS_TABLA[[#This Row],[ESTADO]],
        {"VENCIDO",1;"ALERTA_0 Días",2;"ALERTA",3;"A TIEMPO",4;"SIN FECHA",5},
    2,FALSE),
0)</f>
        <v>4</v>
      </c>
    </row>
    <row r="598" spans="1:34" x14ac:dyDescent="0.25">
      <c r="A598">
        <v>23665157</v>
      </c>
      <c r="B598" s="23" t="str">
        <f>IFERROR(VLOOKUP(FENIX_ANS_TABLA[[#This Row],[PEDIDO]],RESPONSABLE!A:B,2,0),"Pendiente por asignar responsable")</f>
        <v>Pendiente por asignar responsable</v>
      </c>
      <c r="C598" t="s">
        <v>44</v>
      </c>
      <c r="D598" t="s">
        <v>24</v>
      </c>
      <c r="E598" t="s">
        <v>44</v>
      </c>
      <c r="F598" s="21">
        <v>46078.619490740741</v>
      </c>
      <c r="G598" t="s">
        <v>6093</v>
      </c>
      <c r="H598">
        <v>1037949489</v>
      </c>
      <c r="I598" t="s">
        <v>1114</v>
      </c>
      <c r="J598" s="23" t="s">
        <v>31</v>
      </c>
      <c r="K598" s="23" t="s">
        <v>1115</v>
      </c>
      <c r="L598" t="s">
        <v>1116</v>
      </c>
      <c r="M598" t="s">
        <v>171</v>
      </c>
      <c r="N598" t="s">
        <v>1117</v>
      </c>
      <c r="O598" t="s">
        <v>172</v>
      </c>
      <c r="P598" t="s">
        <v>45</v>
      </c>
      <c r="Q598" t="s">
        <v>175</v>
      </c>
      <c r="R598" t="s">
        <v>253</v>
      </c>
      <c r="S598" t="s">
        <v>260</v>
      </c>
      <c r="T598">
        <v>11</v>
      </c>
      <c r="U598" t="s">
        <v>6094</v>
      </c>
      <c r="V598" t="s">
        <v>18115</v>
      </c>
      <c r="W598" t="s">
        <v>18116</v>
      </c>
      <c r="X598" t="s">
        <v>29</v>
      </c>
      <c r="Y598" t="s">
        <v>30</v>
      </c>
      <c r="Z598" t="s">
        <v>30</v>
      </c>
      <c r="AA598" t="s">
        <v>30</v>
      </c>
      <c r="AB598" t="s">
        <v>30</v>
      </c>
      <c r="AC598">
        <v>-74.989931999999996</v>
      </c>
      <c r="AD598">
        <v>6.1835570000000004</v>
      </c>
      <c r="AE598" t="s">
        <v>86</v>
      </c>
      <c r="AF598" t="s">
        <v>159</v>
      </c>
      <c r="AG598" t="s">
        <v>102</v>
      </c>
      <c r="AH598">
        <f>IFERROR(
    VLOOKUP(FENIX_ANS_TABLA[[#This Row],[ESTADO]],
        {"VENCIDO",1;"ALERTA_0 Días",2;"ALERTA",3;"A TIEMPO",4;"SIN FECHA",5},
    2,FALSE),
0)</f>
        <v>4</v>
      </c>
    </row>
    <row r="599" spans="1:34" x14ac:dyDescent="0.25">
      <c r="A599">
        <v>23665196</v>
      </c>
      <c r="B599" s="23" t="str">
        <f>IFERROR(VLOOKUP(FENIX_ANS_TABLA[[#This Row],[PEDIDO]],RESPONSABLE!A:B,2,0),"Pendiente por asignar responsable")</f>
        <v>Pendiente por asignar responsable</v>
      </c>
      <c r="C599" t="s">
        <v>36</v>
      </c>
      <c r="D599" t="s">
        <v>24</v>
      </c>
      <c r="E599" t="s">
        <v>36</v>
      </c>
      <c r="F599" s="21">
        <v>46070.493657407409</v>
      </c>
      <c r="G599" t="s">
        <v>1024</v>
      </c>
      <c r="H599">
        <v>70900627</v>
      </c>
      <c r="I599" t="s">
        <v>1025</v>
      </c>
      <c r="J599" s="23" t="s">
        <v>31</v>
      </c>
      <c r="K599" s="23" t="s">
        <v>1026</v>
      </c>
      <c r="L599" t="s">
        <v>1027</v>
      </c>
      <c r="M599" t="s">
        <v>171</v>
      </c>
      <c r="N599" t="s">
        <v>1028</v>
      </c>
      <c r="O599" t="s">
        <v>172</v>
      </c>
      <c r="P599" t="s">
        <v>37</v>
      </c>
      <c r="Q599" t="s">
        <v>158</v>
      </c>
      <c r="R599" t="s">
        <v>252</v>
      </c>
      <c r="S599" t="s">
        <v>260</v>
      </c>
      <c r="T599">
        <v>10</v>
      </c>
      <c r="U599" t="s">
        <v>1029</v>
      </c>
      <c r="V599" t="s">
        <v>10509</v>
      </c>
      <c r="W599" t="s">
        <v>41</v>
      </c>
      <c r="X599" t="s">
        <v>41</v>
      </c>
      <c r="Y599" t="s">
        <v>30</v>
      </c>
      <c r="Z599" t="s">
        <v>30</v>
      </c>
      <c r="AA599" t="s">
        <v>30</v>
      </c>
      <c r="AB599" t="s">
        <v>30</v>
      </c>
      <c r="AC599">
        <v>-75.015032149999996</v>
      </c>
      <c r="AD599">
        <v>6.17116095</v>
      </c>
      <c r="AE599" t="s">
        <v>86</v>
      </c>
      <c r="AF599" t="s">
        <v>159</v>
      </c>
      <c r="AG599" t="s">
        <v>102</v>
      </c>
      <c r="AH599">
        <f>IFERROR(
    VLOOKUP(FENIX_ANS_TABLA[[#This Row],[ESTADO]],
        {"VENCIDO",1;"ALERTA_0 Días",2;"ALERTA",3;"A TIEMPO",4;"SIN FECHA",5},
    2,FALSE),
0)</f>
        <v>1</v>
      </c>
    </row>
    <row r="600" spans="1:34" x14ac:dyDescent="0.25">
      <c r="A600">
        <v>23665204</v>
      </c>
      <c r="B600" s="23" t="str">
        <f>IFERROR(VLOOKUP(FENIX_ANS_TABLA[[#This Row],[PEDIDO]],RESPONSABLE!A:B,2,0),"Pendiente por asignar responsable")</f>
        <v>Pendiente por asignar responsable</v>
      </c>
      <c r="C600" t="s">
        <v>54</v>
      </c>
      <c r="D600" t="s">
        <v>24</v>
      </c>
      <c r="E600" t="s">
        <v>54</v>
      </c>
      <c r="F600" s="21">
        <v>46078.476805555547</v>
      </c>
      <c r="G600" t="s">
        <v>5398</v>
      </c>
      <c r="H600">
        <v>15327961</v>
      </c>
      <c r="I600" t="s">
        <v>5399</v>
      </c>
      <c r="J600" s="23" t="s">
        <v>648</v>
      </c>
      <c r="K600" s="23" t="s">
        <v>649</v>
      </c>
      <c r="L600" t="s">
        <v>5400</v>
      </c>
      <c r="M600" t="s">
        <v>200</v>
      </c>
      <c r="N600" t="s">
        <v>5401</v>
      </c>
      <c r="O600" t="s">
        <v>201</v>
      </c>
      <c r="P600" t="s">
        <v>55</v>
      </c>
      <c r="Q600" t="s">
        <v>189</v>
      </c>
      <c r="R600" t="s">
        <v>253</v>
      </c>
      <c r="S600" t="s">
        <v>260</v>
      </c>
      <c r="T600">
        <v>4</v>
      </c>
      <c r="U600" t="s">
        <v>5402</v>
      </c>
      <c r="V600" t="s">
        <v>14278</v>
      </c>
      <c r="W600" t="s">
        <v>41</v>
      </c>
      <c r="X600" t="s">
        <v>41</v>
      </c>
      <c r="Y600" t="s">
        <v>30</v>
      </c>
      <c r="Z600" t="s">
        <v>30</v>
      </c>
      <c r="AA600" t="s">
        <v>30</v>
      </c>
      <c r="AB600" t="s">
        <v>30</v>
      </c>
      <c r="AC600">
        <v>-75.502564070000005</v>
      </c>
      <c r="AD600">
        <v>6.0562137700000003</v>
      </c>
      <c r="AE600" t="s">
        <v>86</v>
      </c>
      <c r="AF600" t="s">
        <v>159</v>
      </c>
      <c r="AG600" t="s">
        <v>103</v>
      </c>
      <c r="AH600">
        <f>IFERROR(
    VLOOKUP(FENIX_ANS_TABLA[[#This Row],[ESTADO]],
        {"VENCIDO",1;"ALERTA_0 Días",2;"ALERTA",3;"A TIEMPO",4;"SIN FECHA",5},
    2,FALSE),
0)</f>
        <v>1</v>
      </c>
    </row>
    <row r="601" spans="1:34" x14ac:dyDescent="0.25">
      <c r="A601">
        <v>23665238</v>
      </c>
      <c r="B601" s="23" t="str">
        <f>IFERROR(VLOOKUP(FENIX_ANS_TABLA[[#This Row],[PEDIDO]],RESPONSABLE!A:B,2,0),"Pendiente por asignar responsable")</f>
        <v>Pendiente por asignar responsable</v>
      </c>
      <c r="C601" t="s">
        <v>23</v>
      </c>
      <c r="D601" t="s">
        <v>24</v>
      </c>
      <c r="E601" t="s">
        <v>23</v>
      </c>
      <c r="F601" s="21">
        <v>46070.523923611108</v>
      </c>
      <c r="G601" t="s">
        <v>12105</v>
      </c>
      <c r="H601">
        <v>43113014</v>
      </c>
      <c r="I601" t="s">
        <v>12106</v>
      </c>
      <c r="J601" s="23" t="s">
        <v>31</v>
      </c>
      <c r="K601" s="23" t="s">
        <v>12107</v>
      </c>
      <c r="L601" t="s">
        <v>12108</v>
      </c>
      <c r="M601" t="s">
        <v>25</v>
      </c>
      <c r="N601" t="s">
        <v>12109</v>
      </c>
      <c r="O601" t="s">
        <v>26</v>
      </c>
      <c r="P601" t="s">
        <v>27</v>
      </c>
      <c r="Q601" t="s">
        <v>32</v>
      </c>
      <c r="R601" t="s">
        <v>253</v>
      </c>
      <c r="S601" t="s">
        <v>260</v>
      </c>
      <c r="T601">
        <v>7</v>
      </c>
      <c r="U601" t="s">
        <v>12110</v>
      </c>
      <c r="V601" t="s">
        <v>8136</v>
      </c>
      <c r="W601" t="s">
        <v>14445</v>
      </c>
      <c r="X601" t="s">
        <v>29</v>
      </c>
      <c r="Y601" t="s">
        <v>30</v>
      </c>
      <c r="Z601" t="s">
        <v>30</v>
      </c>
      <c r="AA601" t="s">
        <v>30</v>
      </c>
      <c r="AB601" t="s">
        <v>30</v>
      </c>
      <c r="AC601">
        <v>-75.635418999999999</v>
      </c>
      <c r="AD601">
        <v>6.2749620000000004</v>
      </c>
      <c r="AE601" t="s">
        <v>86</v>
      </c>
      <c r="AF601" t="s">
        <v>105</v>
      </c>
      <c r="AG601" t="s">
        <v>102</v>
      </c>
      <c r="AH601">
        <f>IFERROR(
    VLOOKUP(FENIX_ANS_TABLA[[#This Row],[ESTADO]],
        {"VENCIDO",1;"ALERTA_0 Días",2;"ALERTA",3;"A TIEMPO",4;"SIN FECHA",5},
    2,FALSE),
0)</f>
        <v>4</v>
      </c>
    </row>
    <row r="602" spans="1:34" x14ac:dyDescent="0.25">
      <c r="A602">
        <v>23665256</v>
      </c>
      <c r="B602" s="23" t="str">
        <f>IFERROR(VLOOKUP(FENIX_ANS_TABLA[[#This Row],[PEDIDO]],RESPONSABLE!A:B,2,0),"Pendiente por asignar responsable")</f>
        <v>Pendiente por asignar responsable</v>
      </c>
      <c r="C602" t="s">
        <v>44</v>
      </c>
      <c r="D602" t="s">
        <v>24</v>
      </c>
      <c r="E602" t="s">
        <v>44</v>
      </c>
      <c r="F602" s="21">
        <v>46070.547268518523</v>
      </c>
      <c r="G602" t="s">
        <v>1090</v>
      </c>
      <c r="H602">
        <v>63459217</v>
      </c>
      <c r="I602" t="s">
        <v>1091</v>
      </c>
      <c r="J602" s="23" t="s">
        <v>31</v>
      </c>
      <c r="K602" s="23" t="s">
        <v>1092</v>
      </c>
      <c r="L602" t="s">
        <v>1093</v>
      </c>
      <c r="M602" t="s">
        <v>228</v>
      </c>
      <c r="N602" t="s">
        <v>1094</v>
      </c>
      <c r="O602" t="s">
        <v>229</v>
      </c>
      <c r="P602" t="s">
        <v>45</v>
      </c>
      <c r="Q602" t="s">
        <v>214</v>
      </c>
      <c r="R602" t="s">
        <v>252</v>
      </c>
      <c r="S602" t="s">
        <v>260</v>
      </c>
      <c r="T602">
        <v>11</v>
      </c>
      <c r="U602" t="s">
        <v>1095</v>
      </c>
      <c r="V602" t="s">
        <v>18117</v>
      </c>
      <c r="W602" t="s">
        <v>14107</v>
      </c>
      <c r="X602" t="s">
        <v>83</v>
      </c>
      <c r="Y602" t="s">
        <v>30</v>
      </c>
      <c r="Z602" t="s">
        <v>30</v>
      </c>
      <c r="AA602" t="s">
        <v>30</v>
      </c>
      <c r="AB602" t="s">
        <v>30</v>
      </c>
      <c r="AC602">
        <v>-73.902581269999999</v>
      </c>
      <c r="AD602">
        <v>7.0798718200000001</v>
      </c>
      <c r="AE602" t="s">
        <v>86</v>
      </c>
      <c r="AF602" t="s">
        <v>215</v>
      </c>
      <c r="AG602" t="s">
        <v>102</v>
      </c>
      <c r="AH602">
        <f>IFERROR(
    VLOOKUP(FENIX_ANS_TABLA[[#This Row],[ESTADO]],
        {"VENCIDO",1;"ALERTA_0 Días",2;"ALERTA",3;"A TIEMPO",4;"SIN FECHA",5},
    2,FALSE),
0)</f>
        <v>2</v>
      </c>
    </row>
    <row r="603" spans="1:34" x14ac:dyDescent="0.25">
      <c r="A603">
        <v>23665258</v>
      </c>
      <c r="B603" s="23" t="str">
        <f>IFERROR(VLOOKUP(FENIX_ANS_TABLA[[#This Row],[PEDIDO]],RESPONSABLE!A:B,2,0),"Pendiente por asignar responsable")</f>
        <v>Pendiente por asignar responsable</v>
      </c>
      <c r="C603" t="s">
        <v>23</v>
      </c>
      <c r="D603" t="s">
        <v>24</v>
      </c>
      <c r="E603" t="s">
        <v>33</v>
      </c>
      <c r="F603" s="21">
        <v>46070.548113425917</v>
      </c>
      <c r="G603" t="s">
        <v>3851</v>
      </c>
      <c r="H603">
        <v>1033657001</v>
      </c>
      <c r="I603" t="s">
        <v>1033</v>
      </c>
      <c r="J603" s="23" t="s">
        <v>31</v>
      </c>
      <c r="K603" s="23" t="s">
        <v>1034</v>
      </c>
      <c r="L603" t="s">
        <v>1035</v>
      </c>
      <c r="M603" t="s">
        <v>126</v>
      </c>
      <c r="N603" t="s">
        <v>1036</v>
      </c>
      <c r="O603" t="s">
        <v>127</v>
      </c>
      <c r="P603" t="s">
        <v>34</v>
      </c>
      <c r="Q603" t="s">
        <v>112</v>
      </c>
      <c r="R603" t="s">
        <v>253</v>
      </c>
      <c r="S603" t="s">
        <v>260</v>
      </c>
      <c r="T603">
        <v>5</v>
      </c>
      <c r="U603" t="s">
        <v>3852</v>
      </c>
      <c r="V603" t="s">
        <v>3574</v>
      </c>
      <c r="W603" t="s">
        <v>14666</v>
      </c>
      <c r="X603" t="s">
        <v>43</v>
      </c>
      <c r="Y603" t="s">
        <v>30</v>
      </c>
      <c r="Z603" t="s">
        <v>30</v>
      </c>
      <c r="AA603" t="s">
        <v>30</v>
      </c>
      <c r="AB603" t="s">
        <v>30</v>
      </c>
      <c r="AC603">
        <v>-76.032238750000005</v>
      </c>
      <c r="AD603">
        <v>5.85486226</v>
      </c>
      <c r="AE603" t="s">
        <v>86</v>
      </c>
      <c r="AF603" t="s">
        <v>109</v>
      </c>
      <c r="AG603" t="s">
        <v>102</v>
      </c>
      <c r="AH603">
        <f>IFERROR(
    VLOOKUP(FENIX_ANS_TABLA[[#This Row],[ESTADO]],
        {"VENCIDO",1;"ALERTA_0 Días",2;"ALERTA",3;"A TIEMPO",4;"SIN FECHA",5},
    2,FALSE),
0)</f>
        <v>3</v>
      </c>
    </row>
    <row r="604" spans="1:34" x14ac:dyDescent="0.25">
      <c r="A604">
        <v>23665269</v>
      </c>
      <c r="B604" s="23" t="str">
        <f>IFERROR(VLOOKUP(FENIX_ANS_TABLA[[#This Row],[PEDIDO]],RESPONSABLE!A:B,2,0),"Pendiente por asignar responsable")</f>
        <v>Pendiente por asignar responsable</v>
      </c>
      <c r="C604" t="s">
        <v>54</v>
      </c>
      <c r="D604" t="s">
        <v>24</v>
      </c>
      <c r="E604" t="s">
        <v>54</v>
      </c>
      <c r="F604" s="21">
        <v>46070.557569444441</v>
      </c>
      <c r="G604" t="s">
        <v>8926</v>
      </c>
      <c r="H604">
        <v>3363634</v>
      </c>
      <c r="I604" t="s">
        <v>8927</v>
      </c>
      <c r="J604" s="23" t="s">
        <v>31</v>
      </c>
      <c r="K604" s="23" t="s">
        <v>8928</v>
      </c>
      <c r="L604" t="s">
        <v>8929</v>
      </c>
      <c r="M604" t="s">
        <v>208</v>
      </c>
      <c r="N604" t="s">
        <v>8930</v>
      </c>
      <c r="O604" t="s">
        <v>209</v>
      </c>
      <c r="P604" t="s">
        <v>55</v>
      </c>
      <c r="Q604" t="s">
        <v>189</v>
      </c>
      <c r="R604" t="s">
        <v>252</v>
      </c>
      <c r="S604" t="s">
        <v>260</v>
      </c>
      <c r="T604">
        <v>4</v>
      </c>
      <c r="U604" t="s">
        <v>8931</v>
      </c>
      <c r="V604" t="s">
        <v>18118</v>
      </c>
      <c r="W604" t="s">
        <v>18119</v>
      </c>
      <c r="X604" t="s">
        <v>43</v>
      </c>
      <c r="Y604" t="s">
        <v>30</v>
      </c>
      <c r="Z604" t="s">
        <v>30</v>
      </c>
      <c r="AA604" t="s">
        <v>30</v>
      </c>
      <c r="AB604" t="s">
        <v>30</v>
      </c>
      <c r="AC604">
        <v>-75.103515720000004</v>
      </c>
      <c r="AD604">
        <v>6.3891137100000002</v>
      </c>
      <c r="AE604" t="s">
        <v>86</v>
      </c>
      <c r="AF604" t="s">
        <v>159</v>
      </c>
      <c r="AG604" t="s">
        <v>102</v>
      </c>
      <c r="AH604">
        <f>IFERROR(
    VLOOKUP(FENIX_ANS_TABLA[[#This Row],[ESTADO]],
        {"VENCIDO",1;"ALERTA_0 Días",2;"ALERTA",3;"A TIEMPO",4;"SIN FECHA",5},
    2,FALSE),
0)</f>
        <v>3</v>
      </c>
    </row>
    <row r="605" spans="1:34" x14ac:dyDescent="0.25">
      <c r="A605">
        <v>23665271</v>
      </c>
      <c r="B605" s="23" t="str">
        <f>IFERROR(VLOOKUP(FENIX_ANS_TABLA[[#This Row],[PEDIDO]],RESPONSABLE!A:B,2,0),"Pendiente por asignar responsable")</f>
        <v>Pendiente por asignar responsable</v>
      </c>
      <c r="C605" t="s">
        <v>23</v>
      </c>
      <c r="D605" t="s">
        <v>24</v>
      </c>
      <c r="E605" t="s">
        <v>23</v>
      </c>
      <c r="F605" s="21">
        <v>46070.558703703697</v>
      </c>
      <c r="G605" t="s">
        <v>1253</v>
      </c>
      <c r="H605">
        <v>70906795</v>
      </c>
      <c r="I605" t="s">
        <v>895</v>
      </c>
      <c r="J605" s="23" t="s">
        <v>31</v>
      </c>
      <c r="K605" s="23" t="s">
        <v>896</v>
      </c>
      <c r="L605" t="s">
        <v>1254</v>
      </c>
      <c r="M605" t="s">
        <v>169</v>
      </c>
      <c r="N605" t="s">
        <v>1255</v>
      </c>
      <c r="O605" t="s">
        <v>170</v>
      </c>
      <c r="P605" t="s">
        <v>27</v>
      </c>
      <c r="Q605" t="s">
        <v>158</v>
      </c>
      <c r="R605" t="s">
        <v>252</v>
      </c>
      <c r="S605" t="s">
        <v>260</v>
      </c>
      <c r="T605">
        <v>10</v>
      </c>
      <c r="U605" t="s">
        <v>1256</v>
      </c>
      <c r="V605" t="s">
        <v>18120</v>
      </c>
      <c r="W605" t="s">
        <v>41</v>
      </c>
      <c r="X605" t="s">
        <v>41</v>
      </c>
      <c r="Y605" t="s">
        <v>30</v>
      </c>
      <c r="Z605" t="s">
        <v>30</v>
      </c>
      <c r="AA605" t="s">
        <v>30</v>
      </c>
      <c r="AB605" t="s">
        <v>30</v>
      </c>
      <c r="AC605">
        <v>-75.287128999999993</v>
      </c>
      <c r="AD605">
        <v>6.2197040000000001</v>
      </c>
      <c r="AE605" t="s">
        <v>86</v>
      </c>
      <c r="AF605" t="s">
        <v>159</v>
      </c>
      <c r="AG605" t="s">
        <v>102</v>
      </c>
      <c r="AH605">
        <f>IFERROR(
    VLOOKUP(FENIX_ANS_TABLA[[#This Row],[ESTADO]],
        {"VENCIDO",1;"ALERTA_0 Días",2;"ALERTA",3;"A TIEMPO",4;"SIN FECHA",5},
    2,FALSE),
0)</f>
        <v>1</v>
      </c>
    </row>
    <row r="606" spans="1:34" x14ac:dyDescent="0.25">
      <c r="A606">
        <v>23665277</v>
      </c>
      <c r="B606" s="23" t="str">
        <f>IFERROR(VLOOKUP(FENIX_ANS_TABLA[[#This Row],[PEDIDO]],RESPONSABLE!A:B,2,0),"Pendiente por asignar responsable")</f>
        <v>Pendiente por asignar responsable</v>
      </c>
      <c r="C606" t="s">
        <v>58</v>
      </c>
      <c r="D606" t="s">
        <v>24</v>
      </c>
      <c r="E606" t="s">
        <v>59</v>
      </c>
      <c r="F606" s="21">
        <v>46070.56082175926</v>
      </c>
      <c r="G606" t="s">
        <v>1355</v>
      </c>
      <c r="H606">
        <v>71112829</v>
      </c>
      <c r="I606" t="s">
        <v>1356</v>
      </c>
      <c r="J606" s="23" t="s">
        <v>31</v>
      </c>
      <c r="K606" s="23" t="s">
        <v>1357</v>
      </c>
      <c r="L606" t="s">
        <v>1358</v>
      </c>
      <c r="M606" t="s">
        <v>190</v>
      </c>
      <c r="N606" t="s">
        <v>1359</v>
      </c>
      <c r="O606" t="s">
        <v>191</v>
      </c>
      <c r="P606" t="s">
        <v>60</v>
      </c>
      <c r="Q606" t="s">
        <v>184</v>
      </c>
      <c r="R606" t="s">
        <v>252</v>
      </c>
      <c r="S606" t="s">
        <v>260</v>
      </c>
      <c r="T606">
        <v>14</v>
      </c>
      <c r="U606" t="s">
        <v>1360</v>
      </c>
      <c r="V606" t="s">
        <v>18121</v>
      </c>
      <c r="W606" t="s">
        <v>6718</v>
      </c>
      <c r="X606" t="s">
        <v>29</v>
      </c>
      <c r="Y606" t="s">
        <v>30</v>
      </c>
      <c r="Z606" t="s">
        <v>30</v>
      </c>
      <c r="AA606" t="s">
        <v>30</v>
      </c>
      <c r="AB606" t="s">
        <v>30</v>
      </c>
      <c r="AC606">
        <v>-75.337272479999996</v>
      </c>
      <c r="AD606">
        <v>6.1122851300000001</v>
      </c>
      <c r="AE606" t="s">
        <v>86</v>
      </c>
      <c r="AF606" t="s">
        <v>159</v>
      </c>
      <c r="AG606" t="s">
        <v>102</v>
      </c>
      <c r="AH606">
        <f>IFERROR(
    VLOOKUP(FENIX_ANS_TABLA[[#This Row],[ESTADO]],
        {"VENCIDO",1;"ALERTA_0 Días",2;"ALERTA",3;"A TIEMPO",4;"SIN FECHA",5},
    2,FALSE),
0)</f>
        <v>4</v>
      </c>
    </row>
    <row r="607" spans="1:34" x14ac:dyDescent="0.25">
      <c r="A607">
        <v>23665282</v>
      </c>
      <c r="B607" s="23" t="str">
        <f>IFERROR(VLOOKUP(FENIX_ANS_TABLA[[#This Row],[PEDIDO]],RESPONSABLE!A:B,2,0),"Pendiente por asignar responsable")</f>
        <v>Pendiente por asignar responsable</v>
      </c>
      <c r="C607" t="s">
        <v>23</v>
      </c>
      <c r="D607" t="s">
        <v>24</v>
      </c>
      <c r="E607" t="s">
        <v>23</v>
      </c>
      <c r="F607" s="21">
        <v>46070.563460648147</v>
      </c>
      <c r="G607" t="s">
        <v>1258</v>
      </c>
      <c r="H607">
        <v>70906795</v>
      </c>
      <c r="I607" t="s">
        <v>895</v>
      </c>
      <c r="J607" s="23" t="s">
        <v>31</v>
      </c>
      <c r="K607" s="23" t="s">
        <v>896</v>
      </c>
      <c r="L607" t="s">
        <v>1259</v>
      </c>
      <c r="M607" t="s">
        <v>169</v>
      </c>
      <c r="N607" t="s">
        <v>1260</v>
      </c>
      <c r="O607" t="s">
        <v>170</v>
      </c>
      <c r="P607" t="s">
        <v>27</v>
      </c>
      <c r="Q607" t="s">
        <v>158</v>
      </c>
      <c r="R607" t="s">
        <v>252</v>
      </c>
      <c r="S607" t="s">
        <v>260</v>
      </c>
      <c r="T607">
        <v>10</v>
      </c>
      <c r="U607" t="s">
        <v>1261</v>
      </c>
      <c r="V607" t="s">
        <v>18122</v>
      </c>
      <c r="W607" t="s">
        <v>41</v>
      </c>
      <c r="X607" t="s">
        <v>41</v>
      </c>
      <c r="Y607" t="s">
        <v>30</v>
      </c>
      <c r="Z607" t="s">
        <v>30</v>
      </c>
      <c r="AA607" t="s">
        <v>30</v>
      </c>
      <c r="AB607" t="s">
        <v>30</v>
      </c>
      <c r="AC607">
        <v>-75.287128999999993</v>
      </c>
      <c r="AD607">
        <v>6.2197040000000001</v>
      </c>
      <c r="AE607" t="s">
        <v>86</v>
      </c>
      <c r="AF607" t="s">
        <v>159</v>
      </c>
      <c r="AG607" t="s">
        <v>102</v>
      </c>
      <c r="AH607">
        <f>IFERROR(
    VLOOKUP(FENIX_ANS_TABLA[[#This Row],[ESTADO]],
        {"VENCIDO",1;"ALERTA_0 Días",2;"ALERTA",3;"A TIEMPO",4;"SIN FECHA",5},
    2,FALSE),
0)</f>
        <v>1</v>
      </c>
    </row>
    <row r="608" spans="1:34" x14ac:dyDescent="0.25">
      <c r="A608">
        <v>23665283</v>
      </c>
      <c r="B608" s="23" t="str">
        <f>IFERROR(VLOOKUP(FENIX_ANS_TABLA[[#This Row],[PEDIDO]],RESPONSABLE!A:B,2,0),"Pendiente por asignar responsable")</f>
        <v>Pendiente por asignar responsable</v>
      </c>
      <c r="C608" t="s">
        <v>23</v>
      </c>
      <c r="D608" t="s">
        <v>24</v>
      </c>
      <c r="E608" t="s">
        <v>33</v>
      </c>
      <c r="F608" s="21">
        <v>46079.641145833331</v>
      </c>
      <c r="G608" t="s">
        <v>7477</v>
      </c>
      <c r="H608">
        <v>98478227</v>
      </c>
      <c r="I608" t="s">
        <v>1263</v>
      </c>
      <c r="J608" s="23" t="s">
        <v>31</v>
      </c>
      <c r="K608" s="23" t="s">
        <v>1264</v>
      </c>
      <c r="L608" t="s">
        <v>7478</v>
      </c>
      <c r="M608" t="s">
        <v>119</v>
      </c>
      <c r="N608" t="s">
        <v>7479</v>
      </c>
      <c r="O608" t="s">
        <v>120</v>
      </c>
      <c r="P608" t="s">
        <v>40</v>
      </c>
      <c r="Q608" t="s">
        <v>112</v>
      </c>
      <c r="R608" t="s">
        <v>252</v>
      </c>
      <c r="S608" t="s">
        <v>260</v>
      </c>
      <c r="T608">
        <v>12</v>
      </c>
      <c r="U608" t="s">
        <v>7480</v>
      </c>
      <c r="V608" t="s">
        <v>17834</v>
      </c>
      <c r="W608" t="s">
        <v>8071</v>
      </c>
      <c r="X608" t="s">
        <v>29</v>
      </c>
      <c r="Y608" t="s">
        <v>30</v>
      </c>
      <c r="Z608" t="s">
        <v>30</v>
      </c>
      <c r="AA608" t="s">
        <v>30</v>
      </c>
      <c r="AB608" t="s">
        <v>30</v>
      </c>
      <c r="AC608">
        <v>-75.701609000000005</v>
      </c>
      <c r="AD608">
        <v>6.0764579999999997</v>
      </c>
      <c r="AE608" t="s">
        <v>86</v>
      </c>
      <c r="AF608" t="s">
        <v>109</v>
      </c>
      <c r="AG608" t="s">
        <v>102</v>
      </c>
      <c r="AH608">
        <f>IFERROR(
    VLOOKUP(FENIX_ANS_TABLA[[#This Row],[ESTADO]],
        {"VENCIDO",1;"ALERTA_0 Días",2;"ALERTA",3;"A TIEMPO",4;"SIN FECHA",5},
    2,FALSE),
0)</f>
        <v>4</v>
      </c>
    </row>
    <row r="609" spans="1:34" x14ac:dyDescent="0.25">
      <c r="A609">
        <v>23665294</v>
      </c>
      <c r="B609" s="23" t="str">
        <f>IFERROR(VLOOKUP(FENIX_ANS_TABLA[[#This Row],[PEDIDO]],RESPONSABLE!A:B,2,0),"Pendiente por asignar responsable")</f>
        <v>Pendiente por asignar responsable</v>
      </c>
      <c r="C609" t="s">
        <v>23</v>
      </c>
      <c r="D609" t="s">
        <v>24</v>
      </c>
      <c r="E609" t="s">
        <v>33</v>
      </c>
      <c r="F609" s="21">
        <v>46084.428379629629</v>
      </c>
      <c r="G609" t="s">
        <v>15702</v>
      </c>
      <c r="H609">
        <v>43571658</v>
      </c>
      <c r="I609" t="s">
        <v>7482</v>
      </c>
      <c r="J609" s="23" t="s">
        <v>7483</v>
      </c>
      <c r="K609" s="23" t="s">
        <v>7484</v>
      </c>
      <c r="L609" t="s">
        <v>7485</v>
      </c>
      <c r="M609" t="s">
        <v>25</v>
      </c>
      <c r="N609" t="s">
        <v>7486</v>
      </c>
      <c r="O609" t="s">
        <v>26</v>
      </c>
      <c r="P609" t="s">
        <v>40</v>
      </c>
      <c r="Q609" t="s">
        <v>35</v>
      </c>
      <c r="R609" t="s">
        <v>252</v>
      </c>
      <c r="S609" t="s">
        <v>260</v>
      </c>
      <c r="T609">
        <v>12</v>
      </c>
      <c r="U609" t="s">
        <v>15703</v>
      </c>
      <c r="V609" t="s">
        <v>18026</v>
      </c>
      <c r="W609" t="s">
        <v>18123</v>
      </c>
      <c r="X609" t="s">
        <v>29</v>
      </c>
      <c r="Y609" t="s">
        <v>14370</v>
      </c>
      <c r="Z609" t="s">
        <v>98</v>
      </c>
      <c r="AA609" t="s">
        <v>290</v>
      </c>
      <c r="AB609" t="s">
        <v>14371</v>
      </c>
      <c r="AC609">
        <v>-75.658989169999998</v>
      </c>
      <c r="AD609">
        <v>6.2716323300000001</v>
      </c>
      <c r="AE609" t="s">
        <v>86</v>
      </c>
      <c r="AF609" t="s">
        <v>105</v>
      </c>
      <c r="AG609" t="s">
        <v>102</v>
      </c>
      <c r="AH609">
        <f>IFERROR(
    VLOOKUP(FENIX_ANS_TABLA[[#This Row],[ESTADO]],
        {"VENCIDO",1;"ALERTA_0 Días",2;"ALERTA",3;"A TIEMPO",4;"SIN FECHA",5},
    2,FALSE),
0)</f>
        <v>4</v>
      </c>
    </row>
    <row r="610" spans="1:34" x14ac:dyDescent="0.25">
      <c r="A610">
        <v>23665325</v>
      </c>
      <c r="B610" s="23" t="str">
        <f>IFERROR(VLOOKUP(FENIX_ANS_TABLA[[#This Row],[PEDIDO]],RESPONSABLE!A:B,2,0),"Pendiente por asignar responsable")</f>
        <v>Pendiente por asignar responsable</v>
      </c>
      <c r="C610" t="s">
        <v>23</v>
      </c>
      <c r="D610" t="s">
        <v>24</v>
      </c>
      <c r="E610" t="s">
        <v>23</v>
      </c>
      <c r="F610" s="21">
        <v>46070.586539351847</v>
      </c>
      <c r="G610" t="s">
        <v>1266</v>
      </c>
      <c r="H610">
        <v>1036403295</v>
      </c>
      <c r="I610" t="s">
        <v>1267</v>
      </c>
      <c r="J610" s="23" t="s">
        <v>1268</v>
      </c>
      <c r="K610" s="23" t="s">
        <v>1269</v>
      </c>
      <c r="L610" t="s">
        <v>1270</v>
      </c>
      <c r="M610" t="s">
        <v>185</v>
      </c>
      <c r="N610" t="s">
        <v>1271</v>
      </c>
      <c r="O610" t="s">
        <v>186</v>
      </c>
      <c r="P610" t="s">
        <v>27</v>
      </c>
      <c r="Q610" t="s">
        <v>158</v>
      </c>
      <c r="R610" t="s">
        <v>252</v>
      </c>
      <c r="S610" t="s">
        <v>260</v>
      </c>
      <c r="T610">
        <v>10</v>
      </c>
      <c r="U610" t="s">
        <v>1272</v>
      </c>
      <c r="V610" t="s">
        <v>14261</v>
      </c>
      <c r="W610" t="s">
        <v>41</v>
      </c>
      <c r="X610" t="s">
        <v>41</v>
      </c>
      <c r="Y610" t="s">
        <v>30</v>
      </c>
      <c r="Z610" t="s">
        <v>30</v>
      </c>
      <c r="AA610" t="s">
        <v>30</v>
      </c>
      <c r="AB610" t="s">
        <v>30</v>
      </c>
      <c r="AC610">
        <v>-75.289445319999999</v>
      </c>
      <c r="AD610">
        <v>6.1492171999999998</v>
      </c>
      <c r="AE610" t="s">
        <v>86</v>
      </c>
      <c r="AF610" t="s">
        <v>159</v>
      </c>
      <c r="AG610" t="s">
        <v>102</v>
      </c>
      <c r="AH610">
        <f>IFERROR(
    VLOOKUP(FENIX_ANS_TABLA[[#This Row],[ESTADO]],
        {"VENCIDO",1;"ALERTA_0 Días",2;"ALERTA",3;"A TIEMPO",4;"SIN FECHA",5},
    2,FALSE),
0)</f>
        <v>1</v>
      </c>
    </row>
    <row r="611" spans="1:34" x14ac:dyDescent="0.25">
      <c r="A611">
        <v>23665359</v>
      </c>
      <c r="B611" s="23" t="str">
        <f>IFERROR(VLOOKUP(FENIX_ANS_TABLA[[#This Row],[PEDIDO]],RESPONSABLE!A:B,2,0),"Pendiente por asignar responsable")</f>
        <v>Pendiente por asignar responsable</v>
      </c>
      <c r="C611" t="s">
        <v>23</v>
      </c>
      <c r="D611" t="s">
        <v>24</v>
      </c>
      <c r="E611" t="s">
        <v>23</v>
      </c>
      <c r="F611" s="21">
        <v>46070.595486111109</v>
      </c>
      <c r="G611" t="s">
        <v>1362</v>
      </c>
      <c r="H611">
        <v>43421700</v>
      </c>
      <c r="I611" t="s">
        <v>1363</v>
      </c>
      <c r="J611" s="23" t="s">
        <v>1364</v>
      </c>
      <c r="K611" s="23" t="s">
        <v>374</v>
      </c>
      <c r="L611" t="s">
        <v>1365</v>
      </c>
      <c r="M611" t="s">
        <v>156</v>
      </c>
      <c r="N611" t="s">
        <v>1366</v>
      </c>
      <c r="O611" t="s">
        <v>157</v>
      </c>
      <c r="P611" t="s">
        <v>27</v>
      </c>
      <c r="Q611" t="s">
        <v>158</v>
      </c>
      <c r="R611" t="s">
        <v>252</v>
      </c>
      <c r="S611" t="s">
        <v>260</v>
      </c>
      <c r="T611">
        <v>10</v>
      </c>
      <c r="U611" t="s">
        <v>1367</v>
      </c>
      <c r="V611" t="s">
        <v>18124</v>
      </c>
      <c r="W611" t="s">
        <v>41</v>
      </c>
      <c r="X611" t="s">
        <v>41</v>
      </c>
      <c r="Y611" t="s">
        <v>30</v>
      </c>
      <c r="Z611" t="s">
        <v>30</v>
      </c>
      <c r="AA611" t="s">
        <v>30</v>
      </c>
      <c r="AB611" t="s">
        <v>30</v>
      </c>
      <c r="AC611">
        <v>-75.304016669999996</v>
      </c>
      <c r="AD611">
        <v>6.3288099999999998</v>
      </c>
      <c r="AE611" t="s">
        <v>86</v>
      </c>
      <c r="AF611" t="s">
        <v>159</v>
      </c>
      <c r="AG611" t="s">
        <v>102</v>
      </c>
      <c r="AH611">
        <f>IFERROR(
    VLOOKUP(FENIX_ANS_TABLA[[#This Row],[ESTADO]],
        {"VENCIDO",1;"ALERTA_0 Días",2;"ALERTA",3;"A TIEMPO",4;"SIN FECHA",5},
    2,FALSE),
0)</f>
        <v>1</v>
      </c>
    </row>
    <row r="612" spans="1:34" x14ac:dyDescent="0.25">
      <c r="A612">
        <v>23665361</v>
      </c>
      <c r="B612" s="23" t="str">
        <f>IFERROR(VLOOKUP(FENIX_ANS_TABLA[[#This Row],[PEDIDO]],RESPONSABLE!A:B,2,0),"Pendiente por asignar responsable")</f>
        <v>Pendiente por asignar responsable</v>
      </c>
      <c r="C612" t="s">
        <v>58</v>
      </c>
      <c r="D612" t="s">
        <v>24</v>
      </c>
      <c r="E612" t="s">
        <v>59</v>
      </c>
      <c r="F612" s="21">
        <v>46070.595821759263</v>
      </c>
      <c r="G612" t="s">
        <v>1369</v>
      </c>
      <c r="H612">
        <v>3447908</v>
      </c>
      <c r="I612" t="s">
        <v>1370</v>
      </c>
      <c r="J612" s="23" t="s">
        <v>31</v>
      </c>
      <c r="K612" s="23" t="s">
        <v>1371</v>
      </c>
      <c r="L612" t="s">
        <v>1372</v>
      </c>
      <c r="M612" t="s">
        <v>178</v>
      </c>
      <c r="N612" t="s">
        <v>1373</v>
      </c>
      <c r="O612" t="s">
        <v>179</v>
      </c>
      <c r="P612" t="s">
        <v>60</v>
      </c>
      <c r="Q612" t="s">
        <v>184</v>
      </c>
      <c r="R612" t="s">
        <v>252</v>
      </c>
      <c r="S612" t="s">
        <v>260</v>
      </c>
      <c r="T612">
        <v>14</v>
      </c>
      <c r="U612" t="s">
        <v>1374</v>
      </c>
      <c r="V612" t="s">
        <v>18124</v>
      </c>
      <c r="W612" t="s">
        <v>18125</v>
      </c>
      <c r="X612" t="s">
        <v>29</v>
      </c>
      <c r="Y612" t="s">
        <v>30</v>
      </c>
      <c r="Z612" t="s">
        <v>30</v>
      </c>
      <c r="AA612" t="s">
        <v>30</v>
      </c>
      <c r="AB612" t="s">
        <v>30</v>
      </c>
      <c r="AC612">
        <v>-75.223554149999998</v>
      </c>
      <c r="AD612">
        <v>6.0412603799999998</v>
      </c>
      <c r="AE612" t="s">
        <v>86</v>
      </c>
      <c r="AF612" t="s">
        <v>159</v>
      </c>
      <c r="AG612" t="s">
        <v>102</v>
      </c>
      <c r="AH612">
        <f>IFERROR(
    VLOOKUP(FENIX_ANS_TABLA[[#This Row],[ESTADO]],
        {"VENCIDO",1;"ALERTA_0 Días",2;"ALERTA",3;"A TIEMPO",4;"SIN FECHA",5},
    2,FALSE),
0)</f>
        <v>4</v>
      </c>
    </row>
    <row r="613" spans="1:34" x14ac:dyDescent="0.25">
      <c r="A613">
        <v>23665388</v>
      </c>
      <c r="B613" s="23" t="str">
        <f>IFERROR(VLOOKUP(FENIX_ANS_TABLA[[#This Row],[PEDIDO]],RESPONSABLE!A:B,2,0),"Pendiente por asignar responsable")</f>
        <v>Pendiente por asignar responsable</v>
      </c>
      <c r="C613" t="s">
        <v>23</v>
      </c>
      <c r="D613" t="s">
        <v>24</v>
      </c>
      <c r="E613" t="s">
        <v>23</v>
      </c>
      <c r="F613" s="21">
        <v>46070.606446759259</v>
      </c>
      <c r="G613" t="s">
        <v>1376</v>
      </c>
      <c r="H613">
        <v>1035916838</v>
      </c>
      <c r="I613" t="s">
        <v>1377</v>
      </c>
      <c r="J613" s="23" t="s">
        <v>31</v>
      </c>
      <c r="K613" s="23" t="s">
        <v>1044</v>
      </c>
      <c r="L613" t="s">
        <v>1378</v>
      </c>
      <c r="M613" t="s">
        <v>165</v>
      </c>
      <c r="N613" t="s">
        <v>1379</v>
      </c>
      <c r="O613" t="s">
        <v>166</v>
      </c>
      <c r="P613" t="s">
        <v>27</v>
      </c>
      <c r="Q613" t="s">
        <v>158</v>
      </c>
      <c r="R613" t="s">
        <v>252</v>
      </c>
      <c r="S613" t="s">
        <v>260</v>
      </c>
      <c r="T613">
        <v>10</v>
      </c>
      <c r="U613" t="s">
        <v>1380</v>
      </c>
      <c r="V613" t="s">
        <v>18126</v>
      </c>
      <c r="W613" t="s">
        <v>41</v>
      </c>
      <c r="X613" t="s">
        <v>41</v>
      </c>
      <c r="Y613" t="s">
        <v>30</v>
      </c>
      <c r="Z613" t="s">
        <v>30</v>
      </c>
      <c r="AA613" t="s">
        <v>30</v>
      </c>
      <c r="AB613" t="s">
        <v>30</v>
      </c>
      <c r="AC613">
        <v>-75.413348999999997</v>
      </c>
      <c r="AD613">
        <v>6.2430267099999996</v>
      </c>
      <c r="AE613" t="s">
        <v>86</v>
      </c>
      <c r="AF613" t="s">
        <v>159</v>
      </c>
      <c r="AG613" t="s">
        <v>102</v>
      </c>
      <c r="AH613">
        <f>IFERROR(
    VLOOKUP(FENIX_ANS_TABLA[[#This Row],[ESTADO]],
        {"VENCIDO",1;"ALERTA_0 Días",2;"ALERTA",3;"A TIEMPO",4;"SIN FECHA",5},
    2,FALSE),
0)</f>
        <v>1</v>
      </c>
    </row>
    <row r="614" spans="1:34" x14ac:dyDescent="0.25">
      <c r="A614">
        <v>23665402</v>
      </c>
      <c r="B614" s="23" t="str">
        <f>IFERROR(VLOOKUP(FENIX_ANS_TABLA[[#This Row],[PEDIDO]],RESPONSABLE!A:B,2,0),"Pendiente por asignar responsable")</f>
        <v>Pendiente por asignar responsable</v>
      </c>
      <c r="C614" t="s">
        <v>58</v>
      </c>
      <c r="D614" t="s">
        <v>24</v>
      </c>
      <c r="E614" t="s">
        <v>59</v>
      </c>
      <c r="F614" s="21">
        <v>46070.607812499999</v>
      </c>
      <c r="G614" t="s">
        <v>1038</v>
      </c>
      <c r="H614">
        <v>98483774</v>
      </c>
      <c r="I614" t="s">
        <v>1039</v>
      </c>
      <c r="J614" s="23" t="s">
        <v>31</v>
      </c>
      <c r="K614" s="23" t="s">
        <v>1040</v>
      </c>
      <c r="L614" t="s">
        <v>1041</v>
      </c>
      <c r="M614" t="s">
        <v>302</v>
      </c>
      <c r="N614" t="s">
        <v>1042</v>
      </c>
      <c r="O614" t="s">
        <v>303</v>
      </c>
      <c r="P614" t="s">
        <v>60</v>
      </c>
      <c r="Q614" t="s">
        <v>236</v>
      </c>
      <c r="R614" t="s">
        <v>252</v>
      </c>
      <c r="S614" t="s">
        <v>260</v>
      </c>
      <c r="T614">
        <v>14</v>
      </c>
      <c r="U614" t="s">
        <v>1043</v>
      </c>
      <c r="V614" t="s">
        <v>18127</v>
      </c>
      <c r="W614" t="s">
        <v>18128</v>
      </c>
      <c r="X614" t="s">
        <v>29</v>
      </c>
      <c r="Y614" t="s">
        <v>30</v>
      </c>
      <c r="Z614" t="s">
        <v>30</v>
      </c>
      <c r="AA614" t="s">
        <v>30</v>
      </c>
      <c r="AB614" t="s">
        <v>30</v>
      </c>
      <c r="AC614">
        <v>-74.764847829999994</v>
      </c>
      <c r="AD614">
        <v>6.4220955000000002</v>
      </c>
      <c r="AE614" t="s">
        <v>86</v>
      </c>
      <c r="AF614" t="s">
        <v>215</v>
      </c>
      <c r="AG614" t="s">
        <v>102</v>
      </c>
      <c r="AH614">
        <f>IFERROR(
    VLOOKUP(FENIX_ANS_TABLA[[#This Row],[ESTADO]],
        {"VENCIDO",1;"ALERTA_0 Días",2;"ALERTA",3;"A TIEMPO",4;"SIN FECHA",5},
    2,FALSE),
0)</f>
        <v>4</v>
      </c>
    </row>
    <row r="615" spans="1:34" x14ac:dyDescent="0.25">
      <c r="A615">
        <v>23665444</v>
      </c>
      <c r="B615" s="23" t="str">
        <f>IFERROR(VLOOKUP(FENIX_ANS_TABLA[[#This Row],[PEDIDO]],RESPONSABLE!A:B,2,0),"Pendiente por asignar responsable")</f>
        <v>Pendiente por asignar responsable</v>
      </c>
      <c r="C615" t="s">
        <v>23</v>
      </c>
      <c r="D615" t="s">
        <v>24</v>
      </c>
      <c r="E615" t="s">
        <v>33</v>
      </c>
      <c r="F615" s="21">
        <v>46070.627986111111</v>
      </c>
      <c r="G615" t="s">
        <v>13495</v>
      </c>
      <c r="H615">
        <v>1003100664</v>
      </c>
      <c r="I615" t="s">
        <v>13496</v>
      </c>
      <c r="J615" s="23" t="s">
        <v>31</v>
      </c>
      <c r="K615" s="23" t="s">
        <v>13497</v>
      </c>
      <c r="L615" t="s">
        <v>13498</v>
      </c>
      <c r="M615" t="s">
        <v>25</v>
      </c>
      <c r="N615" t="s">
        <v>13499</v>
      </c>
      <c r="O615" t="s">
        <v>26</v>
      </c>
      <c r="P615" t="s">
        <v>34</v>
      </c>
      <c r="Q615" t="s">
        <v>35</v>
      </c>
      <c r="R615" t="s">
        <v>253</v>
      </c>
      <c r="S615" t="s">
        <v>260</v>
      </c>
      <c r="T615">
        <v>5</v>
      </c>
      <c r="U615" t="s">
        <v>13500</v>
      </c>
      <c r="V615" t="s">
        <v>18129</v>
      </c>
      <c r="W615" t="s">
        <v>10707</v>
      </c>
      <c r="X615" t="s">
        <v>29</v>
      </c>
      <c r="Y615" t="s">
        <v>13501</v>
      </c>
      <c r="Z615" t="s">
        <v>94</v>
      </c>
      <c r="AA615" t="s">
        <v>96</v>
      </c>
      <c r="AB615" t="s">
        <v>13502</v>
      </c>
      <c r="AC615">
        <v>-75.630900100000005</v>
      </c>
      <c r="AD615">
        <v>6.2540100000000001</v>
      </c>
      <c r="AE615" t="s">
        <v>86</v>
      </c>
      <c r="AF615" t="s">
        <v>105</v>
      </c>
      <c r="AG615" t="s">
        <v>102</v>
      </c>
      <c r="AH615">
        <f>IFERROR(
    VLOOKUP(FENIX_ANS_TABLA[[#This Row],[ESTADO]],
        {"VENCIDO",1;"ALERTA_0 Días",2;"ALERTA",3;"A TIEMPO",4;"SIN FECHA",5},
    2,FALSE),
0)</f>
        <v>4</v>
      </c>
    </row>
    <row r="616" spans="1:34" x14ac:dyDescent="0.25">
      <c r="A616">
        <v>23665491</v>
      </c>
      <c r="B616" s="23" t="str">
        <f>IFERROR(VLOOKUP(FENIX_ANS_TABLA[[#This Row],[PEDIDO]],RESPONSABLE!A:B,2,0),"Pendiente por asignar responsable")</f>
        <v>Pendiente por asignar responsable</v>
      </c>
      <c r="C616" t="s">
        <v>58</v>
      </c>
      <c r="D616" t="s">
        <v>24</v>
      </c>
      <c r="E616" t="s">
        <v>59</v>
      </c>
      <c r="F616" s="21">
        <v>46070.63721064815</v>
      </c>
      <c r="G616" t="s">
        <v>1382</v>
      </c>
      <c r="H616">
        <v>39446351</v>
      </c>
      <c r="I616" t="s">
        <v>1383</v>
      </c>
      <c r="J616" s="23" t="s">
        <v>1384</v>
      </c>
      <c r="K616" s="23" t="s">
        <v>1385</v>
      </c>
      <c r="L616" t="s">
        <v>1386</v>
      </c>
      <c r="M616" t="s">
        <v>167</v>
      </c>
      <c r="N616" t="s">
        <v>1387</v>
      </c>
      <c r="O616" t="s">
        <v>168</v>
      </c>
      <c r="P616" t="s">
        <v>60</v>
      </c>
      <c r="Q616" t="s">
        <v>184</v>
      </c>
      <c r="R616" t="s">
        <v>252</v>
      </c>
      <c r="S616" t="s">
        <v>260</v>
      </c>
      <c r="T616">
        <v>14</v>
      </c>
      <c r="U616" t="s">
        <v>1388</v>
      </c>
      <c r="V616" t="s">
        <v>18130</v>
      </c>
      <c r="W616" t="s">
        <v>14633</v>
      </c>
      <c r="X616" t="s">
        <v>29</v>
      </c>
      <c r="Y616" t="s">
        <v>30</v>
      </c>
      <c r="Z616" t="s">
        <v>30</v>
      </c>
      <c r="AA616" t="s">
        <v>30</v>
      </c>
      <c r="AB616" t="s">
        <v>30</v>
      </c>
      <c r="AC616">
        <v>-75.432096999999999</v>
      </c>
      <c r="AD616">
        <v>6.1176529999999998</v>
      </c>
      <c r="AE616" t="s">
        <v>86</v>
      </c>
      <c r="AF616" t="s">
        <v>159</v>
      </c>
      <c r="AG616" t="s">
        <v>102</v>
      </c>
      <c r="AH616">
        <f>IFERROR(
    VLOOKUP(FENIX_ANS_TABLA[[#This Row],[ESTADO]],
        {"VENCIDO",1;"ALERTA_0 Días",2;"ALERTA",3;"A TIEMPO",4;"SIN FECHA",5},
    2,FALSE),
0)</f>
        <v>4</v>
      </c>
    </row>
    <row r="617" spans="1:34" x14ac:dyDescent="0.25">
      <c r="A617">
        <v>23665537</v>
      </c>
      <c r="B617" s="23" t="str">
        <f>IFERROR(VLOOKUP(FENIX_ANS_TABLA[[#This Row],[PEDIDO]],RESPONSABLE!A:B,2,0),"Pendiente por asignar responsable")</f>
        <v>Pendiente por asignar responsable</v>
      </c>
      <c r="C617" t="s">
        <v>44</v>
      </c>
      <c r="D617" t="s">
        <v>24</v>
      </c>
      <c r="E617" t="s">
        <v>44</v>
      </c>
      <c r="F617" s="21">
        <v>46077.610960648148</v>
      </c>
      <c r="G617" t="s">
        <v>4281</v>
      </c>
      <c r="H617">
        <v>1042212938</v>
      </c>
      <c r="I617" t="s">
        <v>1120</v>
      </c>
      <c r="J617" s="23" t="s">
        <v>31</v>
      </c>
      <c r="K617" s="23" t="s">
        <v>1121</v>
      </c>
      <c r="L617" t="s">
        <v>4282</v>
      </c>
      <c r="M617" t="s">
        <v>228</v>
      </c>
      <c r="N617" t="s">
        <v>1122</v>
      </c>
      <c r="O617" t="s">
        <v>229</v>
      </c>
      <c r="P617" t="s">
        <v>45</v>
      </c>
      <c r="Q617" t="s">
        <v>214</v>
      </c>
      <c r="R617" t="s">
        <v>253</v>
      </c>
      <c r="S617" t="s">
        <v>260</v>
      </c>
      <c r="T617">
        <v>11</v>
      </c>
      <c r="U617" t="s">
        <v>4283</v>
      </c>
      <c r="V617" t="s">
        <v>14376</v>
      </c>
      <c r="W617" t="s">
        <v>14375</v>
      </c>
      <c r="X617" t="s">
        <v>29</v>
      </c>
      <c r="Y617" t="s">
        <v>30</v>
      </c>
      <c r="Z617" t="s">
        <v>30</v>
      </c>
      <c r="AA617" t="s">
        <v>30</v>
      </c>
      <c r="AB617" t="s">
        <v>30</v>
      </c>
      <c r="AC617">
        <v>-73.915630129999997</v>
      </c>
      <c r="AD617">
        <v>7.0102004000000004</v>
      </c>
      <c r="AE617" t="s">
        <v>86</v>
      </c>
      <c r="AF617" t="s">
        <v>215</v>
      </c>
      <c r="AG617" t="s">
        <v>102</v>
      </c>
      <c r="AH617">
        <f>IFERROR(
    VLOOKUP(FENIX_ANS_TABLA[[#This Row],[ESTADO]],
        {"VENCIDO",1;"ALERTA_0 Días",2;"ALERTA",3;"A TIEMPO",4;"SIN FECHA",5},
    2,FALSE),
0)</f>
        <v>4</v>
      </c>
    </row>
    <row r="618" spans="1:34" x14ac:dyDescent="0.25">
      <c r="A618">
        <v>23665581</v>
      </c>
      <c r="B618" s="23" t="str">
        <f>IFERROR(VLOOKUP(FENIX_ANS_TABLA[[#This Row],[PEDIDO]],RESPONSABLE!A:B,2,0),"Pendiente por asignar responsable")</f>
        <v>Pendiente por asignar responsable</v>
      </c>
      <c r="C618" t="s">
        <v>44</v>
      </c>
      <c r="D618" t="s">
        <v>24</v>
      </c>
      <c r="E618" t="s">
        <v>44</v>
      </c>
      <c r="F618" s="21">
        <v>46070.659699074073</v>
      </c>
      <c r="G618" t="s">
        <v>1046</v>
      </c>
      <c r="H618">
        <v>28069949</v>
      </c>
      <c r="I618" t="s">
        <v>1047</v>
      </c>
      <c r="J618" s="23" t="s">
        <v>31</v>
      </c>
      <c r="K618" s="23" t="s">
        <v>1048</v>
      </c>
      <c r="L618" t="s">
        <v>1049</v>
      </c>
      <c r="M618" t="s">
        <v>228</v>
      </c>
      <c r="N618" t="s">
        <v>1050</v>
      </c>
      <c r="O618" t="s">
        <v>229</v>
      </c>
      <c r="P618" t="s">
        <v>45</v>
      </c>
      <c r="Q618" t="s">
        <v>214</v>
      </c>
      <c r="R618" t="s">
        <v>252</v>
      </c>
      <c r="S618" t="s">
        <v>260</v>
      </c>
      <c r="T618">
        <v>11</v>
      </c>
      <c r="U618" t="s">
        <v>1051</v>
      </c>
      <c r="V618" t="s">
        <v>18131</v>
      </c>
      <c r="W618" t="s">
        <v>14229</v>
      </c>
      <c r="X618" t="s">
        <v>83</v>
      </c>
      <c r="Y618" t="s">
        <v>30</v>
      </c>
      <c r="Z618" t="s">
        <v>30</v>
      </c>
      <c r="AA618" t="s">
        <v>30</v>
      </c>
      <c r="AB618" t="s">
        <v>30</v>
      </c>
      <c r="AC618">
        <v>-73.903029320000002</v>
      </c>
      <c r="AD618">
        <v>7.0799823200000001</v>
      </c>
      <c r="AE618" t="s">
        <v>86</v>
      </c>
      <c r="AF618" t="s">
        <v>215</v>
      </c>
      <c r="AG618" t="s">
        <v>102</v>
      </c>
      <c r="AH618">
        <f>IFERROR(
    VLOOKUP(FENIX_ANS_TABLA[[#This Row],[ESTADO]],
        {"VENCIDO",1;"ALERTA_0 Días",2;"ALERTA",3;"A TIEMPO",4;"SIN FECHA",5},
    2,FALSE),
0)</f>
        <v>2</v>
      </c>
    </row>
    <row r="619" spans="1:34" x14ac:dyDescent="0.25">
      <c r="A619">
        <v>23665596</v>
      </c>
      <c r="B619" s="23" t="str">
        <f>IFERROR(VLOOKUP(FENIX_ANS_TABLA[[#This Row],[PEDIDO]],RESPONSABLE!A:B,2,0),"Pendiente por asignar responsable")</f>
        <v>Pendiente por asignar responsable</v>
      </c>
      <c r="C619" t="s">
        <v>23</v>
      </c>
      <c r="D619" t="s">
        <v>65</v>
      </c>
      <c r="E619" t="s">
        <v>23</v>
      </c>
      <c r="F619" s="21">
        <v>46070.664247685178</v>
      </c>
      <c r="G619" t="s">
        <v>1390</v>
      </c>
      <c r="H619">
        <v>8351040</v>
      </c>
      <c r="I619" t="s">
        <v>1391</v>
      </c>
      <c r="J619" s="23" t="s">
        <v>1392</v>
      </c>
      <c r="K619" s="23" t="s">
        <v>1016</v>
      </c>
      <c r="L619" t="s">
        <v>1393</v>
      </c>
      <c r="M619" t="s">
        <v>180</v>
      </c>
      <c r="N619" t="s">
        <v>1394</v>
      </c>
      <c r="O619" t="s">
        <v>181</v>
      </c>
      <c r="P619" t="s">
        <v>87</v>
      </c>
      <c r="Q619" t="s">
        <v>158</v>
      </c>
      <c r="R619" t="s">
        <v>252</v>
      </c>
      <c r="S619" t="s">
        <v>260</v>
      </c>
      <c r="T619">
        <v>10</v>
      </c>
      <c r="U619" t="s">
        <v>1395</v>
      </c>
      <c r="V619" t="s">
        <v>18132</v>
      </c>
      <c r="W619" t="s">
        <v>41</v>
      </c>
      <c r="X619" t="s">
        <v>41</v>
      </c>
      <c r="Y619" t="s">
        <v>30</v>
      </c>
      <c r="Z619" t="s">
        <v>30</v>
      </c>
      <c r="AA619" t="s">
        <v>30</v>
      </c>
      <c r="AB619" t="s">
        <v>30</v>
      </c>
      <c r="AC619">
        <v>-75.380933639999995</v>
      </c>
      <c r="AD619">
        <v>6.0318128199999999</v>
      </c>
      <c r="AE619" t="s">
        <v>86</v>
      </c>
      <c r="AF619" t="s">
        <v>159</v>
      </c>
      <c r="AG619" t="s">
        <v>103</v>
      </c>
      <c r="AH619">
        <f>IFERROR(
    VLOOKUP(FENIX_ANS_TABLA[[#This Row],[ESTADO]],
        {"VENCIDO",1;"ALERTA_0 Días",2;"ALERTA",3;"A TIEMPO",4;"SIN FECHA",5},
    2,FALSE),
0)</f>
        <v>1</v>
      </c>
    </row>
    <row r="620" spans="1:34" x14ac:dyDescent="0.25">
      <c r="A620">
        <v>23665627</v>
      </c>
      <c r="B620" s="23" t="str">
        <f>IFERROR(VLOOKUP(FENIX_ANS_TABLA[[#This Row],[PEDIDO]],RESPONSABLE!A:B,2,0),"Pendiente por asignar responsable")</f>
        <v>Pendiente por asignar responsable</v>
      </c>
      <c r="C620" t="s">
        <v>58</v>
      </c>
      <c r="D620" t="s">
        <v>24</v>
      </c>
      <c r="E620" t="s">
        <v>59</v>
      </c>
      <c r="F620" s="21">
        <v>46070.672812500001</v>
      </c>
      <c r="G620" t="s">
        <v>1397</v>
      </c>
      <c r="H620">
        <v>70564937</v>
      </c>
      <c r="I620" t="s">
        <v>1398</v>
      </c>
      <c r="J620" s="23" t="s">
        <v>1399</v>
      </c>
      <c r="K620" s="23" t="s">
        <v>1400</v>
      </c>
      <c r="L620" t="s">
        <v>1401</v>
      </c>
      <c r="M620" t="s">
        <v>185</v>
      </c>
      <c r="N620" t="s">
        <v>1402</v>
      </c>
      <c r="O620" t="s">
        <v>186</v>
      </c>
      <c r="P620" t="s">
        <v>60</v>
      </c>
      <c r="Q620" t="s">
        <v>184</v>
      </c>
      <c r="R620" t="s">
        <v>252</v>
      </c>
      <c r="S620" t="s">
        <v>260</v>
      </c>
      <c r="T620">
        <v>14</v>
      </c>
      <c r="U620" t="s">
        <v>1403</v>
      </c>
      <c r="V620" t="s">
        <v>14638</v>
      </c>
      <c r="W620" t="s">
        <v>14637</v>
      </c>
      <c r="X620" t="s">
        <v>29</v>
      </c>
      <c r="Y620" t="s">
        <v>30</v>
      </c>
      <c r="Z620" t="s">
        <v>30</v>
      </c>
      <c r="AA620" t="s">
        <v>30</v>
      </c>
      <c r="AB620" t="s">
        <v>30</v>
      </c>
      <c r="AC620">
        <v>-75.291792830000006</v>
      </c>
      <c r="AD620">
        <v>6.1408594599999997</v>
      </c>
      <c r="AE620" t="s">
        <v>86</v>
      </c>
      <c r="AF620" t="s">
        <v>159</v>
      </c>
      <c r="AG620" t="s">
        <v>102</v>
      </c>
      <c r="AH620">
        <f>IFERROR(
    VLOOKUP(FENIX_ANS_TABLA[[#This Row],[ESTADO]],
        {"VENCIDO",1;"ALERTA_0 Días",2;"ALERTA",3;"A TIEMPO",4;"SIN FECHA",5},
    2,FALSE),
0)</f>
        <v>4</v>
      </c>
    </row>
    <row r="621" spans="1:34" x14ac:dyDescent="0.25">
      <c r="A621">
        <v>23665652</v>
      </c>
      <c r="B621" s="23" t="str">
        <f>IFERROR(VLOOKUP(FENIX_ANS_TABLA[[#This Row],[PEDIDO]],RESPONSABLE!A:B,2,0),"Pendiente por asignar responsable")</f>
        <v>Pendiente por asignar responsable</v>
      </c>
      <c r="C621" t="s">
        <v>23</v>
      </c>
      <c r="D621" t="s">
        <v>24</v>
      </c>
      <c r="E621" t="s">
        <v>33</v>
      </c>
      <c r="F621" s="21">
        <v>46077.500081018523</v>
      </c>
      <c r="G621" t="s">
        <v>4284</v>
      </c>
      <c r="H621">
        <v>43346831</v>
      </c>
      <c r="I621" t="s">
        <v>1098</v>
      </c>
      <c r="J621" s="23" t="s">
        <v>31</v>
      </c>
      <c r="K621" s="23" t="s">
        <v>1099</v>
      </c>
      <c r="L621" t="s">
        <v>4285</v>
      </c>
      <c r="M621" t="s">
        <v>145</v>
      </c>
      <c r="N621" t="s">
        <v>4286</v>
      </c>
      <c r="O621" t="s">
        <v>146</v>
      </c>
      <c r="P621" t="s">
        <v>40</v>
      </c>
      <c r="Q621" t="s">
        <v>135</v>
      </c>
      <c r="R621" t="s">
        <v>253</v>
      </c>
      <c r="S621" t="s">
        <v>260</v>
      </c>
      <c r="T621">
        <v>7</v>
      </c>
      <c r="U621" t="s">
        <v>4287</v>
      </c>
      <c r="V621" t="s">
        <v>10575</v>
      </c>
      <c r="W621" t="s">
        <v>10575</v>
      </c>
      <c r="X621" t="s">
        <v>29</v>
      </c>
      <c r="Y621" t="s">
        <v>30</v>
      </c>
      <c r="Z621" t="s">
        <v>30</v>
      </c>
      <c r="AA621" t="s">
        <v>30</v>
      </c>
      <c r="AB621" t="s">
        <v>30</v>
      </c>
      <c r="AC621">
        <v>-76.129349880000007</v>
      </c>
      <c r="AD621">
        <v>6.3147316699999996</v>
      </c>
      <c r="AE621" t="s">
        <v>86</v>
      </c>
      <c r="AF621" t="s">
        <v>136</v>
      </c>
      <c r="AG621" t="s">
        <v>102</v>
      </c>
      <c r="AH621">
        <f>IFERROR(
    VLOOKUP(FENIX_ANS_TABLA[[#This Row],[ESTADO]],
        {"VENCIDO",1;"ALERTA_0 Días",2;"ALERTA",3;"A TIEMPO",4;"SIN FECHA",5},
    2,FALSE),
0)</f>
        <v>4</v>
      </c>
    </row>
    <row r="622" spans="1:34" x14ac:dyDescent="0.25">
      <c r="A622">
        <v>23665666</v>
      </c>
      <c r="B622" s="23" t="str">
        <f>IFERROR(VLOOKUP(FENIX_ANS_TABLA[[#This Row],[PEDIDO]],RESPONSABLE!A:B,2,0),"Pendiente por asignar responsable")</f>
        <v>Pendiente por asignar responsable</v>
      </c>
      <c r="C622" t="s">
        <v>58</v>
      </c>
      <c r="D622" t="s">
        <v>24</v>
      </c>
      <c r="E622" t="s">
        <v>59</v>
      </c>
      <c r="F622" s="21">
        <v>46070.687152777777</v>
      </c>
      <c r="G622" t="s">
        <v>1405</v>
      </c>
      <c r="H622">
        <v>43466665</v>
      </c>
      <c r="I622" t="s">
        <v>1406</v>
      </c>
      <c r="J622" s="23" t="s">
        <v>1407</v>
      </c>
      <c r="K622" s="23" t="s">
        <v>1408</v>
      </c>
      <c r="L622" t="s">
        <v>1409</v>
      </c>
      <c r="M622" t="s">
        <v>190</v>
      </c>
      <c r="N622" t="s">
        <v>1410</v>
      </c>
      <c r="O622" t="s">
        <v>191</v>
      </c>
      <c r="P622" t="s">
        <v>60</v>
      </c>
      <c r="Q622" t="s">
        <v>184</v>
      </c>
      <c r="R622" t="s">
        <v>252</v>
      </c>
      <c r="S622" t="s">
        <v>260</v>
      </c>
      <c r="T622">
        <v>14</v>
      </c>
      <c r="U622" t="s">
        <v>1411</v>
      </c>
      <c r="V622" t="s">
        <v>18133</v>
      </c>
      <c r="W622" t="s">
        <v>18134</v>
      </c>
      <c r="X622" t="s">
        <v>29</v>
      </c>
      <c r="Y622" t="s">
        <v>30</v>
      </c>
      <c r="Z622" t="s">
        <v>30</v>
      </c>
      <c r="AA622" t="s">
        <v>30</v>
      </c>
      <c r="AB622" t="s">
        <v>30</v>
      </c>
      <c r="AC622">
        <v>-75.342836000000005</v>
      </c>
      <c r="AD622">
        <v>6.0842032499999998</v>
      </c>
      <c r="AE622" t="s">
        <v>86</v>
      </c>
      <c r="AF622" t="s">
        <v>159</v>
      </c>
      <c r="AG622" t="s">
        <v>102</v>
      </c>
      <c r="AH622">
        <f>IFERROR(
    VLOOKUP(FENIX_ANS_TABLA[[#This Row],[ESTADO]],
        {"VENCIDO",1;"ALERTA_0 Días",2;"ALERTA",3;"A TIEMPO",4;"SIN FECHA",5},
    2,FALSE),
0)</f>
        <v>4</v>
      </c>
    </row>
    <row r="623" spans="1:34" x14ac:dyDescent="0.25">
      <c r="A623">
        <v>23665926</v>
      </c>
      <c r="B623" s="23" t="str">
        <f>IFERROR(VLOOKUP(FENIX_ANS_TABLA[[#This Row],[PEDIDO]],RESPONSABLE!A:B,2,0),"Pendiente por asignar responsable")</f>
        <v>Pendiente por asignar responsable</v>
      </c>
      <c r="C623" t="s">
        <v>36</v>
      </c>
      <c r="D623" t="s">
        <v>24</v>
      </c>
      <c r="E623" t="s">
        <v>36</v>
      </c>
      <c r="F623" s="21">
        <v>46071.250196759262</v>
      </c>
      <c r="G623" t="s">
        <v>1413</v>
      </c>
      <c r="H623">
        <v>8316796</v>
      </c>
      <c r="I623" t="s">
        <v>1414</v>
      </c>
      <c r="J623" s="23" t="s">
        <v>1415</v>
      </c>
      <c r="K623" s="23" t="s">
        <v>1416</v>
      </c>
      <c r="L623" t="s">
        <v>1417</v>
      </c>
      <c r="M623" t="s">
        <v>167</v>
      </c>
      <c r="N623" t="s">
        <v>1418</v>
      </c>
      <c r="O623" t="s">
        <v>168</v>
      </c>
      <c r="P623" t="s">
        <v>37</v>
      </c>
      <c r="Q623" t="s">
        <v>158</v>
      </c>
      <c r="R623" t="s">
        <v>252</v>
      </c>
      <c r="S623" t="s">
        <v>260</v>
      </c>
      <c r="T623">
        <v>10</v>
      </c>
      <c r="U623" t="s">
        <v>1419</v>
      </c>
      <c r="V623" t="s">
        <v>18135</v>
      </c>
      <c r="W623" t="s">
        <v>41</v>
      </c>
      <c r="X623" t="s">
        <v>41</v>
      </c>
      <c r="Y623" t="s">
        <v>30</v>
      </c>
      <c r="Z623" t="s">
        <v>30</v>
      </c>
      <c r="AA623" t="s">
        <v>30</v>
      </c>
      <c r="AB623" t="s">
        <v>30</v>
      </c>
      <c r="AC623">
        <v>-75.433103680000002</v>
      </c>
      <c r="AD623">
        <v>6.1215045200000002</v>
      </c>
      <c r="AE623" t="s">
        <v>86</v>
      </c>
      <c r="AF623" t="s">
        <v>159</v>
      </c>
      <c r="AG623" t="s">
        <v>102</v>
      </c>
      <c r="AH623">
        <f>IFERROR(
    VLOOKUP(FENIX_ANS_TABLA[[#This Row],[ESTADO]],
        {"VENCIDO",1;"ALERTA_0 Días",2;"ALERTA",3;"A TIEMPO",4;"SIN FECHA",5},
    2,FALSE),
0)</f>
        <v>1</v>
      </c>
    </row>
    <row r="624" spans="1:34" x14ac:dyDescent="0.25">
      <c r="A624">
        <v>23666014</v>
      </c>
      <c r="B624" s="23" t="str">
        <f>IFERROR(VLOOKUP(FENIX_ANS_TABLA[[#This Row],[PEDIDO]],RESPONSABLE!A:B,2,0),"Pendiente por asignar responsable")</f>
        <v>Pendiente por asignar responsable</v>
      </c>
      <c r="C624" t="s">
        <v>44</v>
      </c>
      <c r="D624" t="s">
        <v>24</v>
      </c>
      <c r="E624" t="s">
        <v>44</v>
      </c>
      <c r="F624" s="21">
        <v>46071.334108796298</v>
      </c>
      <c r="G624" t="s">
        <v>1125</v>
      </c>
      <c r="H624">
        <v>1062876876</v>
      </c>
      <c r="I624" t="s">
        <v>1126</v>
      </c>
      <c r="J624" s="23" t="s">
        <v>31</v>
      </c>
      <c r="K624" s="23" t="s">
        <v>1127</v>
      </c>
      <c r="L624" t="s">
        <v>1128</v>
      </c>
      <c r="M624" t="s">
        <v>228</v>
      </c>
      <c r="N624" t="s">
        <v>1129</v>
      </c>
      <c r="O624" t="s">
        <v>229</v>
      </c>
      <c r="P624" t="s">
        <v>45</v>
      </c>
      <c r="Q624" t="s">
        <v>214</v>
      </c>
      <c r="R624" t="s">
        <v>252</v>
      </c>
      <c r="S624" t="s">
        <v>260</v>
      </c>
      <c r="T624">
        <v>11</v>
      </c>
      <c r="U624" t="s">
        <v>1130</v>
      </c>
      <c r="V624" t="s">
        <v>14243</v>
      </c>
      <c r="W624" t="s">
        <v>18136</v>
      </c>
      <c r="X624" t="s">
        <v>43</v>
      </c>
      <c r="Y624" t="s">
        <v>30</v>
      </c>
      <c r="Z624" t="s">
        <v>30</v>
      </c>
      <c r="AA624" t="s">
        <v>30</v>
      </c>
      <c r="AB624" t="s">
        <v>30</v>
      </c>
      <c r="AC624">
        <v>-73.903154999999998</v>
      </c>
      <c r="AD624">
        <v>7.0795180000000002</v>
      </c>
      <c r="AE624" t="s">
        <v>86</v>
      </c>
      <c r="AF624" t="s">
        <v>215</v>
      </c>
      <c r="AG624" t="s">
        <v>102</v>
      </c>
      <c r="AH624">
        <f>IFERROR(
    VLOOKUP(FENIX_ANS_TABLA[[#This Row],[ESTADO]],
        {"VENCIDO",1;"ALERTA_0 Días",2;"ALERTA",3;"A TIEMPO",4;"SIN FECHA",5},
    2,FALSE),
0)</f>
        <v>3</v>
      </c>
    </row>
    <row r="625" spans="1:34" x14ac:dyDescent="0.25">
      <c r="A625">
        <v>23666023</v>
      </c>
      <c r="B625" s="23" t="str">
        <f>IFERROR(VLOOKUP(FENIX_ANS_TABLA[[#This Row],[PEDIDO]],RESPONSABLE!A:B,2,0),"Pendiente por asignar responsable")</f>
        <v>Pendiente por asignar responsable</v>
      </c>
      <c r="C625" t="s">
        <v>23</v>
      </c>
      <c r="D625" t="s">
        <v>24</v>
      </c>
      <c r="E625" t="s">
        <v>23</v>
      </c>
      <c r="F625" s="21">
        <v>46071.336840277778</v>
      </c>
      <c r="G625" t="s">
        <v>1421</v>
      </c>
      <c r="H625">
        <v>24873756</v>
      </c>
      <c r="I625" t="s">
        <v>1422</v>
      </c>
      <c r="J625" s="23" t="s">
        <v>31</v>
      </c>
      <c r="K625" s="23" t="s">
        <v>1423</v>
      </c>
      <c r="L625" t="s">
        <v>1424</v>
      </c>
      <c r="M625" t="s">
        <v>156</v>
      </c>
      <c r="N625" t="s">
        <v>1425</v>
      </c>
      <c r="O625" t="s">
        <v>157</v>
      </c>
      <c r="P625" t="s">
        <v>27</v>
      </c>
      <c r="Q625" t="s">
        <v>158</v>
      </c>
      <c r="R625" t="s">
        <v>252</v>
      </c>
      <c r="S625" t="s">
        <v>260</v>
      </c>
      <c r="T625">
        <v>10</v>
      </c>
      <c r="U625" t="s">
        <v>1426</v>
      </c>
      <c r="V625" t="s">
        <v>18137</v>
      </c>
      <c r="W625" t="s">
        <v>18138</v>
      </c>
      <c r="X625" t="s">
        <v>83</v>
      </c>
      <c r="Y625" t="s">
        <v>30</v>
      </c>
      <c r="Z625" t="s">
        <v>30</v>
      </c>
      <c r="AA625" t="s">
        <v>30</v>
      </c>
      <c r="AB625" t="s">
        <v>30</v>
      </c>
      <c r="AC625">
        <v>-75.395471999999998</v>
      </c>
      <c r="AD625">
        <v>6.3508129999999996</v>
      </c>
      <c r="AE625" t="s">
        <v>86</v>
      </c>
      <c r="AF625" t="s">
        <v>159</v>
      </c>
      <c r="AG625" t="s">
        <v>102</v>
      </c>
      <c r="AH625">
        <f>IFERROR(
    VLOOKUP(FENIX_ANS_TABLA[[#This Row],[ESTADO]],
        {"VENCIDO",1;"ALERTA_0 Días",2;"ALERTA",3;"A TIEMPO",4;"SIN FECHA",5},
    2,FALSE),
0)</f>
        <v>2</v>
      </c>
    </row>
    <row r="626" spans="1:34" x14ac:dyDescent="0.25">
      <c r="A626">
        <v>23666029</v>
      </c>
      <c r="B626" s="23" t="str">
        <f>IFERROR(VLOOKUP(FENIX_ANS_TABLA[[#This Row],[PEDIDO]],RESPONSABLE!A:B,2,0),"Pendiente por asignar responsable")</f>
        <v>Pendiente por asignar responsable</v>
      </c>
      <c r="C626" t="s">
        <v>58</v>
      </c>
      <c r="D626" t="s">
        <v>24</v>
      </c>
      <c r="E626" t="s">
        <v>59</v>
      </c>
      <c r="F626" s="21">
        <v>46071.342141203713</v>
      </c>
      <c r="G626" t="s">
        <v>1132</v>
      </c>
      <c r="H626">
        <v>8064499</v>
      </c>
      <c r="I626" t="s">
        <v>1133</v>
      </c>
      <c r="J626" s="23" t="s">
        <v>31</v>
      </c>
      <c r="K626" s="23" t="s">
        <v>1134</v>
      </c>
      <c r="L626" t="s">
        <v>1135</v>
      </c>
      <c r="M626" t="s">
        <v>241</v>
      </c>
      <c r="N626" t="s">
        <v>1136</v>
      </c>
      <c r="O626" t="s">
        <v>242</v>
      </c>
      <c r="P626" t="s">
        <v>60</v>
      </c>
      <c r="Q626" t="s">
        <v>236</v>
      </c>
      <c r="R626" t="s">
        <v>253</v>
      </c>
      <c r="S626" t="s">
        <v>260</v>
      </c>
      <c r="T626">
        <v>9</v>
      </c>
      <c r="U626" t="s">
        <v>1137</v>
      </c>
      <c r="V626" t="s">
        <v>14356</v>
      </c>
      <c r="W626" t="s">
        <v>18139</v>
      </c>
      <c r="X626" t="s">
        <v>29</v>
      </c>
      <c r="Y626" t="s">
        <v>30</v>
      </c>
      <c r="Z626" t="s">
        <v>30</v>
      </c>
      <c r="AA626" t="s">
        <v>30</v>
      </c>
      <c r="AB626" t="s">
        <v>30</v>
      </c>
      <c r="AC626">
        <v>-75.151570000000007</v>
      </c>
      <c r="AD626">
        <v>7.0781739999999997</v>
      </c>
      <c r="AE626" t="s">
        <v>86</v>
      </c>
      <c r="AF626" t="s">
        <v>215</v>
      </c>
      <c r="AG626" t="s">
        <v>102</v>
      </c>
      <c r="AH626">
        <f>IFERROR(
    VLOOKUP(FENIX_ANS_TABLA[[#This Row],[ESTADO]],
        {"VENCIDO",1;"ALERTA_0 Días",2;"ALERTA",3;"A TIEMPO",4;"SIN FECHA",5},
    2,FALSE),
0)</f>
        <v>4</v>
      </c>
    </row>
    <row r="627" spans="1:34" x14ac:dyDescent="0.25">
      <c r="A627">
        <v>23666040</v>
      </c>
      <c r="B627" s="23" t="str">
        <f>IFERROR(VLOOKUP(FENIX_ANS_TABLA[[#This Row],[PEDIDO]],RESPONSABLE!A:B,2,0),"Pendiente por asignar responsable")</f>
        <v>Pendiente por asignar responsable</v>
      </c>
      <c r="C627" t="s">
        <v>58</v>
      </c>
      <c r="D627" t="s">
        <v>24</v>
      </c>
      <c r="E627" t="s">
        <v>59</v>
      </c>
      <c r="F627" s="21">
        <v>46071.351099537038</v>
      </c>
      <c r="G627" t="s">
        <v>1139</v>
      </c>
      <c r="H627">
        <v>1000453356</v>
      </c>
      <c r="I627" t="s">
        <v>1140</v>
      </c>
      <c r="J627" s="23" t="s">
        <v>31</v>
      </c>
      <c r="K627" s="23" t="s">
        <v>1141</v>
      </c>
      <c r="L627" t="s">
        <v>1142</v>
      </c>
      <c r="M627" t="s">
        <v>261</v>
      </c>
      <c r="N627" t="s">
        <v>1143</v>
      </c>
      <c r="O627" t="s">
        <v>262</v>
      </c>
      <c r="P627" t="s">
        <v>60</v>
      </c>
      <c r="Q627" t="s">
        <v>125</v>
      </c>
      <c r="R627" t="s">
        <v>253</v>
      </c>
      <c r="S627" t="s">
        <v>260</v>
      </c>
      <c r="T627">
        <v>9</v>
      </c>
      <c r="U627" t="s">
        <v>1144</v>
      </c>
      <c r="V627" t="s">
        <v>18140</v>
      </c>
      <c r="W627" t="s">
        <v>18141</v>
      </c>
      <c r="X627" t="s">
        <v>29</v>
      </c>
      <c r="Y627" t="s">
        <v>30</v>
      </c>
      <c r="Z627" t="s">
        <v>30</v>
      </c>
      <c r="AA627" t="s">
        <v>30</v>
      </c>
      <c r="AB627" t="s">
        <v>30</v>
      </c>
      <c r="AC627">
        <v>-75.945839039999996</v>
      </c>
      <c r="AD627">
        <v>6.2185982299999996</v>
      </c>
      <c r="AE627" t="s">
        <v>86</v>
      </c>
      <c r="AF627" t="s">
        <v>109</v>
      </c>
      <c r="AG627" t="s">
        <v>102</v>
      </c>
      <c r="AH627">
        <f>IFERROR(
    VLOOKUP(FENIX_ANS_TABLA[[#This Row],[ESTADO]],
        {"VENCIDO",1;"ALERTA_0 Días",2;"ALERTA",3;"A TIEMPO",4;"SIN FECHA",5},
    2,FALSE),
0)</f>
        <v>4</v>
      </c>
    </row>
    <row r="628" spans="1:34" x14ac:dyDescent="0.25">
      <c r="A628">
        <v>23666045</v>
      </c>
      <c r="B628" s="23" t="str">
        <f>IFERROR(VLOOKUP(FENIX_ANS_TABLA[[#This Row],[PEDIDO]],RESPONSABLE!A:B,2,0),"Pendiente por asignar responsable")</f>
        <v>Pendiente por asignar responsable</v>
      </c>
      <c r="C628" t="s">
        <v>58</v>
      </c>
      <c r="D628" t="s">
        <v>24</v>
      </c>
      <c r="E628" t="s">
        <v>59</v>
      </c>
      <c r="F628" s="21">
        <v>46071.353877314818</v>
      </c>
      <c r="G628" t="s">
        <v>1146</v>
      </c>
      <c r="H628">
        <v>79149933</v>
      </c>
      <c r="I628" t="s">
        <v>1147</v>
      </c>
      <c r="J628" s="23" t="s">
        <v>31</v>
      </c>
      <c r="K628" s="23" t="s">
        <v>1148</v>
      </c>
      <c r="L628" t="s">
        <v>1149</v>
      </c>
      <c r="M628" t="s">
        <v>218</v>
      </c>
      <c r="N628" t="s">
        <v>1150</v>
      </c>
      <c r="O628" t="s">
        <v>219</v>
      </c>
      <c r="P628" t="s">
        <v>60</v>
      </c>
      <c r="Q628" t="s">
        <v>236</v>
      </c>
      <c r="R628" t="s">
        <v>253</v>
      </c>
      <c r="S628" t="s">
        <v>260</v>
      </c>
      <c r="T628">
        <v>9</v>
      </c>
      <c r="U628" t="s">
        <v>1151</v>
      </c>
      <c r="V628" t="s">
        <v>18142</v>
      </c>
      <c r="W628" t="s">
        <v>14003</v>
      </c>
      <c r="X628" t="s">
        <v>29</v>
      </c>
      <c r="Y628" t="s">
        <v>30</v>
      </c>
      <c r="Z628" t="s">
        <v>30</v>
      </c>
      <c r="AA628" t="s">
        <v>30</v>
      </c>
      <c r="AB628" t="s">
        <v>30</v>
      </c>
      <c r="AC628">
        <v>-74.400095640000004</v>
      </c>
      <c r="AD628">
        <v>6.4942989000000004</v>
      </c>
      <c r="AE628" t="s">
        <v>86</v>
      </c>
      <c r="AF628" t="s">
        <v>215</v>
      </c>
      <c r="AG628" t="s">
        <v>102</v>
      </c>
      <c r="AH628">
        <f>IFERROR(
    VLOOKUP(FENIX_ANS_TABLA[[#This Row],[ESTADO]],
        {"VENCIDO",1;"ALERTA_0 Días",2;"ALERTA",3;"A TIEMPO",4;"SIN FECHA",5},
    2,FALSE),
0)</f>
        <v>4</v>
      </c>
    </row>
    <row r="629" spans="1:34" x14ac:dyDescent="0.25">
      <c r="A629">
        <v>23666048</v>
      </c>
      <c r="B629" s="23" t="str">
        <f>IFERROR(VLOOKUP(FENIX_ANS_TABLA[[#This Row],[PEDIDO]],RESPONSABLE!A:B,2,0),"Pendiente por asignar responsable")</f>
        <v>Pendiente por asignar responsable</v>
      </c>
      <c r="C629" t="s">
        <v>58</v>
      </c>
      <c r="D629" t="s">
        <v>24</v>
      </c>
      <c r="E629" t="s">
        <v>59</v>
      </c>
      <c r="F629" s="21">
        <v>46071.354432870372</v>
      </c>
      <c r="G629" t="s">
        <v>1153</v>
      </c>
      <c r="H629">
        <v>91434212</v>
      </c>
      <c r="I629" t="s">
        <v>1154</v>
      </c>
      <c r="J629" s="23" t="s">
        <v>31</v>
      </c>
      <c r="K629" s="23" t="s">
        <v>1155</v>
      </c>
      <c r="L629" t="s">
        <v>1156</v>
      </c>
      <c r="M629" t="s">
        <v>228</v>
      </c>
      <c r="N629" t="s">
        <v>1157</v>
      </c>
      <c r="O629" t="s">
        <v>229</v>
      </c>
      <c r="P629" t="s">
        <v>60</v>
      </c>
      <c r="Q629" t="s">
        <v>236</v>
      </c>
      <c r="R629" t="s">
        <v>253</v>
      </c>
      <c r="S629" t="s">
        <v>260</v>
      </c>
      <c r="T629">
        <v>9</v>
      </c>
      <c r="U629" t="s">
        <v>1158</v>
      </c>
      <c r="V629" t="s">
        <v>16070</v>
      </c>
      <c r="W629" t="s">
        <v>18143</v>
      </c>
      <c r="X629" t="s">
        <v>29</v>
      </c>
      <c r="Y629" t="s">
        <v>30</v>
      </c>
      <c r="Z629" t="s">
        <v>30</v>
      </c>
      <c r="AA629" t="s">
        <v>30</v>
      </c>
      <c r="AB629" t="s">
        <v>30</v>
      </c>
      <c r="AC629">
        <v>-73.912518599999999</v>
      </c>
      <c r="AD629">
        <v>7.00604724</v>
      </c>
      <c r="AE629" t="s">
        <v>86</v>
      </c>
      <c r="AF629" t="s">
        <v>215</v>
      </c>
      <c r="AG629" t="s">
        <v>102</v>
      </c>
      <c r="AH629">
        <f>IFERROR(
    VLOOKUP(FENIX_ANS_TABLA[[#This Row],[ESTADO]],
        {"VENCIDO",1;"ALERTA_0 Días",2;"ALERTA",3;"A TIEMPO",4;"SIN FECHA",5},
    2,FALSE),
0)</f>
        <v>4</v>
      </c>
    </row>
    <row r="630" spans="1:34" x14ac:dyDescent="0.25">
      <c r="A630">
        <v>23666058</v>
      </c>
      <c r="B630" s="23" t="str">
        <f>IFERROR(VLOOKUP(FENIX_ANS_TABLA[[#This Row],[PEDIDO]],RESPONSABLE!A:B,2,0),"Pendiente por asignar responsable")</f>
        <v>Pendiente por asignar responsable</v>
      </c>
      <c r="C630" t="s">
        <v>44</v>
      </c>
      <c r="D630" t="s">
        <v>24</v>
      </c>
      <c r="E630" t="s">
        <v>44</v>
      </c>
      <c r="F630" s="21">
        <v>46071.358530092592</v>
      </c>
      <c r="G630" t="s">
        <v>1160</v>
      </c>
      <c r="H630">
        <v>3557691</v>
      </c>
      <c r="I630" t="s">
        <v>1161</v>
      </c>
      <c r="J630" s="23" t="s">
        <v>31</v>
      </c>
      <c r="K630" s="23" t="s">
        <v>1162</v>
      </c>
      <c r="L630" t="s">
        <v>1163</v>
      </c>
      <c r="M630" t="s">
        <v>228</v>
      </c>
      <c r="N630" t="s">
        <v>1164</v>
      </c>
      <c r="O630" t="s">
        <v>229</v>
      </c>
      <c r="P630" t="s">
        <v>45</v>
      </c>
      <c r="Q630" t="s">
        <v>214</v>
      </c>
      <c r="R630" t="s">
        <v>252</v>
      </c>
      <c r="S630" t="s">
        <v>260</v>
      </c>
      <c r="T630">
        <v>11</v>
      </c>
      <c r="U630" t="s">
        <v>1165</v>
      </c>
      <c r="V630" t="s">
        <v>18144</v>
      </c>
      <c r="W630" t="s">
        <v>18145</v>
      </c>
      <c r="X630" t="s">
        <v>43</v>
      </c>
      <c r="Y630" t="s">
        <v>30</v>
      </c>
      <c r="Z630" t="s">
        <v>30</v>
      </c>
      <c r="AA630" t="s">
        <v>30</v>
      </c>
      <c r="AB630" t="s">
        <v>30</v>
      </c>
      <c r="AC630">
        <v>-73.902907830000004</v>
      </c>
      <c r="AD630">
        <v>7.0798492700000004</v>
      </c>
      <c r="AE630" t="s">
        <v>86</v>
      </c>
      <c r="AF630" t="s">
        <v>215</v>
      </c>
      <c r="AG630" t="s">
        <v>102</v>
      </c>
      <c r="AH630">
        <f>IFERROR(
    VLOOKUP(FENIX_ANS_TABLA[[#This Row],[ESTADO]],
        {"VENCIDO",1;"ALERTA_0 Días",2;"ALERTA",3;"A TIEMPO",4;"SIN FECHA",5},
    2,FALSE),
0)</f>
        <v>3</v>
      </c>
    </row>
    <row r="631" spans="1:34" x14ac:dyDescent="0.25">
      <c r="A631">
        <v>23666078</v>
      </c>
      <c r="B631" s="23" t="str">
        <f>IFERROR(VLOOKUP(FENIX_ANS_TABLA[[#This Row],[PEDIDO]],RESPONSABLE!A:B,2,0),"Pendiente por asignar responsable")</f>
        <v>Pendiente por asignar responsable</v>
      </c>
      <c r="C631" t="s">
        <v>44</v>
      </c>
      <c r="D631" t="s">
        <v>24</v>
      </c>
      <c r="E631" t="s">
        <v>44</v>
      </c>
      <c r="F631" s="21">
        <v>46071.368009259262</v>
      </c>
      <c r="G631" t="s">
        <v>1167</v>
      </c>
      <c r="H631">
        <v>1096213344</v>
      </c>
      <c r="I631" t="s">
        <v>1168</v>
      </c>
      <c r="J631" s="23" t="s">
        <v>31</v>
      </c>
      <c r="K631" s="23" t="s">
        <v>1169</v>
      </c>
      <c r="L631" t="s">
        <v>1170</v>
      </c>
      <c r="M631" t="s">
        <v>228</v>
      </c>
      <c r="N631" t="s">
        <v>1171</v>
      </c>
      <c r="O631" t="s">
        <v>229</v>
      </c>
      <c r="P631" t="s">
        <v>45</v>
      </c>
      <c r="Q631" t="s">
        <v>214</v>
      </c>
      <c r="R631" t="s">
        <v>252</v>
      </c>
      <c r="S631" t="s">
        <v>260</v>
      </c>
      <c r="T631">
        <v>11</v>
      </c>
      <c r="U631" t="s">
        <v>1172</v>
      </c>
      <c r="V631" t="s">
        <v>18146</v>
      </c>
      <c r="W631" t="s">
        <v>18147</v>
      </c>
      <c r="X631" t="s">
        <v>43</v>
      </c>
      <c r="Y631" t="s">
        <v>30</v>
      </c>
      <c r="Z631" t="s">
        <v>30</v>
      </c>
      <c r="AA631" t="s">
        <v>30</v>
      </c>
      <c r="AB631" t="s">
        <v>30</v>
      </c>
      <c r="AC631">
        <v>-73.903071199999999</v>
      </c>
      <c r="AD631">
        <v>7.0794800999999996</v>
      </c>
      <c r="AE631" t="s">
        <v>86</v>
      </c>
      <c r="AF631" t="s">
        <v>215</v>
      </c>
      <c r="AG631" t="s">
        <v>102</v>
      </c>
      <c r="AH631">
        <f>IFERROR(
    VLOOKUP(FENIX_ANS_TABLA[[#This Row],[ESTADO]],
        {"VENCIDO",1;"ALERTA_0 Días",2;"ALERTA",3;"A TIEMPO",4;"SIN FECHA",5},
    2,FALSE),
0)</f>
        <v>3</v>
      </c>
    </row>
    <row r="632" spans="1:34" x14ac:dyDescent="0.25">
      <c r="A632">
        <v>23666094</v>
      </c>
      <c r="B632" s="23" t="str">
        <f>IFERROR(VLOOKUP(FENIX_ANS_TABLA[[#This Row],[PEDIDO]],RESPONSABLE!A:B,2,0),"Pendiente por asignar responsable")</f>
        <v>Pendiente por asignar responsable</v>
      </c>
      <c r="C632" t="s">
        <v>23</v>
      </c>
      <c r="D632" t="s">
        <v>24</v>
      </c>
      <c r="E632" t="s">
        <v>23</v>
      </c>
      <c r="F632" s="21">
        <v>46071.381840277783</v>
      </c>
      <c r="G632" t="s">
        <v>1428</v>
      </c>
      <c r="H632">
        <v>98591234</v>
      </c>
      <c r="I632" t="s">
        <v>1429</v>
      </c>
      <c r="J632" s="23" t="s">
        <v>31</v>
      </c>
      <c r="K632" s="23" t="s">
        <v>1430</v>
      </c>
      <c r="L632" t="s">
        <v>1431</v>
      </c>
      <c r="M632" t="s">
        <v>156</v>
      </c>
      <c r="N632" t="s">
        <v>1432</v>
      </c>
      <c r="O632" t="s">
        <v>157</v>
      </c>
      <c r="P632" t="s">
        <v>27</v>
      </c>
      <c r="Q632" t="s">
        <v>158</v>
      </c>
      <c r="R632" t="s">
        <v>252</v>
      </c>
      <c r="S632" t="s">
        <v>260</v>
      </c>
      <c r="T632">
        <v>10</v>
      </c>
      <c r="U632" t="s">
        <v>1433</v>
      </c>
      <c r="V632" t="s">
        <v>18148</v>
      </c>
      <c r="W632" t="s">
        <v>17643</v>
      </c>
      <c r="X632" t="s">
        <v>83</v>
      </c>
      <c r="Y632" t="s">
        <v>30</v>
      </c>
      <c r="Z632" t="s">
        <v>30</v>
      </c>
      <c r="AA632" t="s">
        <v>30</v>
      </c>
      <c r="AB632" t="s">
        <v>30</v>
      </c>
      <c r="AC632">
        <v>-75.383557999999994</v>
      </c>
      <c r="AD632">
        <v>6.2524860000000002</v>
      </c>
      <c r="AE632" t="s">
        <v>86</v>
      </c>
      <c r="AF632" t="s">
        <v>159</v>
      </c>
      <c r="AG632" t="s">
        <v>102</v>
      </c>
      <c r="AH632">
        <f>IFERROR(
    VLOOKUP(FENIX_ANS_TABLA[[#This Row],[ESTADO]],
        {"VENCIDO",1;"ALERTA_0 Días",2;"ALERTA",3;"A TIEMPO",4;"SIN FECHA",5},
    2,FALSE),
0)</f>
        <v>2</v>
      </c>
    </row>
    <row r="633" spans="1:34" x14ac:dyDescent="0.25">
      <c r="A633">
        <v>23666096</v>
      </c>
      <c r="B633" s="23" t="str">
        <f>IFERROR(VLOOKUP(FENIX_ANS_TABLA[[#This Row],[PEDIDO]],RESPONSABLE!A:B,2,0),"Pendiente por asignar responsable")</f>
        <v>Pendiente por asignar responsable</v>
      </c>
      <c r="C633" t="s">
        <v>23</v>
      </c>
      <c r="D633" t="s">
        <v>24</v>
      </c>
      <c r="E633" t="s">
        <v>23</v>
      </c>
      <c r="F633" s="21">
        <v>46071.383842592593</v>
      </c>
      <c r="G633" t="s">
        <v>1174</v>
      </c>
      <c r="H633">
        <v>71378146</v>
      </c>
      <c r="I633" t="s">
        <v>1175</v>
      </c>
      <c r="J633" s="23" t="s">
        <v>1176</v>
      </c>
      <c r="K633" s="23" t="s">
        <v>1177</v>
      </c>
      <c r="L633" t="s">
        <v>1178</v>
      </c>
      <c r="M633" t="s">
        <v>232</v>
      </c>
      <c r="N633" t="s">
        <v>1179</v>
      </c>
      <c r="O633" t="s">
        <v>233</v>
      </c>
      <c r="P633" t="s">
        <v>27</v>
      </c>
      <c r="Q633" t="s">
        <v>214</v>
      </c>
      <c r="R633" t="s">
        <v>252</v>
      </c>
      <c r="S633" t="s">
        <v>260</v>
      </c>
      <c r="T633">
        <v>10</v>
      </c>
      <c r="U633" t="s">
        <v>1180</v>
      </c>
      <c r="V633" t="s">
        <v>18149</v>
      </c>
      <c r="W633" t="s">
        <v>18150</v>
      </c>
      <c r="X633" t="s">
        <v>83</v>
      </c>
      <c r="Y633" t="s">
        <v>30</v>
      </c>
      <c r="Z633" t="s">
        <v>30</v>
      </c>
      <c r="AA633" t="s">
        <v>30</v>
      </c>
      <c r="AB633" t="s">
        <v>30</v>
      </c>
      <c r="AC633">
        <v>-75.185080920000004</v>
      </c>
      <c r="AD633">
        <v>6.6671040499999998</v>
      </c>
      <c r="AE633" t="s">
        <v>86</v>
      </c>
      <c r="AF633" t="s">
        <v>215</v>
      </c>
      <c r="AG633" t="s">
        <v>102</v>
      </c>
      <c r="AH633">
        <f>IFERROR(
    VLOOKUP(FENIX_ANS_TABLA[[#This Row],[ESTADO]],
        {"VENCIDO",1;"ALERTA_0 Días",2;"ALERTA",3;"A TIEMPO",4;"SIN FECHA",5},
    2,FALSE),
0)</f>
        <v>2</v>
      </c>
    </row>
    <row r="634" spans="1:34" x14ac:dyDescent="0.25">
      <c r="A634">
        <v>23666108</v>
      </c>
      <c r="B634" s="23" t="str">
        <f>IFERROR(VLOOKUP(FENIX_ANS_TABLA[[#This Row],[PEDIDO]],RESPONSABLE!A:B,2,0),"Pendiente por asignar responsable")</f>
        <v>Pendiente por asignar responsable</v>
      </c>
      <c r="C634" t="s">
        <v>23</v>
      </c>
      <c r="D634" t="s">
        <v>24</v>
      </c>
      <c r="E634" t="s">
        <v>23</v>
      </c>
      <c r="F634" s="21">
        <v>46071.395729166667</v>
      </c>
      <c r="G634" t="s">
        <v>2336</v>
      </c>
      <c r="H634">
        <v>3377675</v>
      </c>
      <c r="I634" t="s">
        <v>2337</v>
      </c>
      <c r="J634" s="23" t="s">
        <v>31</v>
      </c>
      <c r="K634" s="23" t="s">
        <v>2338</v>
      </c>
      <c r="L634" t="s">
        <v>2339</v>
      </c>
      <c r="M634" t="s">
        <v>154</v>
      </c>
      <c r="N634" t="s">
        <v>2340</v>
      </c>
      <c r="O634" t="s">
        <v>155</v>
      </c>
      <c r="P634" t="s">
        <v>27</v>
      </c>
      <c r="Q634" t="s">
        <v>108</v>
      </c>
      <c r="R634" t="s">
        <v>252</v>
      </c>
      <c r="S634" t="s">
        <v>260</v>
      </c>
      <c r="T634">
        <v>10</v>
      </c>
      <c r="U634" t="s">
        <v>2341</v>
      </c>
      <c r="V634" t="s">
        <v>14771</v>
      </c>
      <c r="W634" t="s">
        <v>14427</v>
      </c>
      <c r="X634" t="s">
        <v>83</v>
      </c>
      <c r="Y634" t="s">
        <v>30</v>
      </c>
      <c r="Z634" t="s">
        <v>30</v>
      </c>
      <c r="AA634" t="s">
        <v>30</v>
      </c>
      <c r="AB634" t="s">
        <v>30</v>
      </c>
      <c r="AC634">
        <v>-75.895777330000001</v>
      </c>
      <c r="AD634">
        <v>5.6730822700000001</v>
      </c>
      <c r="AE634" t="s">
        <v>86</v>
      </c>
      <c r="AF634" t="s">
        <v>109</v>
      </c>
      <c r="AG634" t="s">
        <v>102</v>
      </c>
      <c r="AH634">
        <f>IFERROR(
    VLOOKUP(FENIX_ANS_TABLA[[#This Row],[ESTADO]],
        {"VENCIDO",1;"ALERTA_0 Días",2;"ALERTA",3;"A TIEMPO",4;"SIN FECHA",5},
    2,FALSE),
0)</f>
        <v>2</v>
      </c>
    </row>
    <row r="635" spans="1:34" x14ac:dyDescent="0.25">
      <c r="A635">
        <v>23666126</v>
      </c>
      <c r="B635" s="23" t="str">
        <f>IFERROR(VLOOKUP(FENIX_ANS_TABLA[[#This Row],[PEDIDO]],RESPONSABLE!A:B,2,0),"Pendiente por asignar responsable")</f>
        <v>Pendiente por asignar responsable</v>
      </c>
      <c r="C635" t="s">
        <v>58</v>
      </c>
      <c r="D635" t="s">
        <v>24</v>
      </c>
      <c r="E635" t="s">
        <v>59</v>
      </c>
      <c r="F635" s="21">
        <v>46071.408842592587</v>
      </c>
      <c r="G635" t="s">
        <v>1182</v>
      </c>
      <c r="H635">
        <v>1018346001</v>
      </c>
      <c r="I635" t="s">
        <v>1183</v>
      </c>
      <c r="J635" s="23" t="s">
        <v>31</v>
      </c>
      <c r="K635" s="23" t="s">
        <v>1184</v>
      </c>
      <c r="L635" t="s">
        <v>1185</v>
      </c>
      <c r="M635" t="s">
        <v>275</v>
      </c>
      <c r="N635" t="s">
        <v>1186</v>
      </c>
      <c r="O635" t="s">
        <v>276</v>
      </c>
      <c r="P635" t="s">
        <v>60</v>
      </c>
      <c r="Q635" t="s">
        <v>236</v>
      </c>
      <c r="R635" t="s">
        <v>252</v>
      </c>
      <c r="S635" t="s">
        <v>260</v>
      </c>
      <c r="T635">
        <v>14</v>
      </c>
      <c r="U635" t="s">
        <v>1187</v>
      </c>
      <c r="V635" t="s">
        <v>18151</v>
      </c>
      <c r="W635" t="s">
        <v>7910</v>
      </c>
      <c r="X635" t="s">
        <v>29</v>
      </c>
      <c r="Y635" t="s">
        <v>30</v>
      </c>
      <c r="Z635" t="s">
        <v>30</v>
      </c>
      <c r="AA635" t="s">
        <v>30</v>
      </c>
      <c r="AB635" t="s">
        <v>30</v>
      </c>
      <c r="AC635">
        <v>-75.040445020000007</v>
      </c>
      <c r="AD635">
        <v>6.9531234299999998</v>
      </c>
      <c r="AE635" t="s">
        <v>86</v>
      </c>
      <c r="AF635" t="s">
        <v>215</v>
      </c>
      <c r="AG635" t="s">
        <v>102</v>
      </c>
      <c r="AH635">
        <f>IFERROR(
    VLOOKUP(FENIX_ANS_TABLA[[#This Row],[ESTADO]],
        {"VENCIDO",1;"ALERTA_0 Días",2;"ALERTA",3;"A TIEMPO",4;"SIN FECHA",5},
    2,FALSE),
0)</f>
        <v>4</v>
      </c>
    </row>
    <row r="636" spans="1:34" x14ac:dyDescent="0.25">
      <c r="A636">
        <v>23666194</v>
      </c>
      <c r="B636" s="23" t="str">
        <f>IFERROR(VLOOKUP(FENIX_ANS_TABLA[[#This Row],[PEDIDO]],RESPONSABLE!A:B,2,0),"Pendiente por asignar responsable")</f>
        <v>Pendiente por asignar responsable</v>
      </c>
      <c r="C636" t="s">
        <v>58</v>
      </c>
      <c r="D636" t="s">
        <v>24</v>
      </c>
      <c r="E636" t="s">
        <v>59</v>
      </c>
      <c r="F636" s="21">
        <v>46071.435706018521</v>
      </c>
      <c r="G636" t="s">
        <v>1189</v>
      </c>
      <c r="H636">
        <v>1039680002</v>
      </c>
      <c r="I636" t="s">
        <v>1190</v>
      </c>
      <c r="J636" s="23" t="s">
        <v>31</v>
      </c>
      <c r="K636" s="23" t="s">
        <v>1191</v>
      </c>
      <c r="L636" t="s">
        <v>1192</v>
      </c>
      <c r="M636" t="s">
        <v>243</v>
      </c>
      <c r="N636" t="s">
        <v>1193</v>
      </c>
      <c r="O636" t="s">
        <v>223</v>
      </c>
      <c r="P636" t="s">
        <v>60</v>
      </c>
      <c r="Q636" t="s">
        <v>236</v>
      </c>
      <c r="R636" t="s">
        <v>252</v>
      </c>
      <c r="S636" t="s">
        <v>260</v>
      </c>
      <c r="T636">
        <v>14</v>
      </c>
      <c r="U636" t="s">
        <v>1194</v>
      </c>
      <c r="V636" t="s">
        <v>18152</v>
      </c>
      <c r="W636" t="s">
        <v>18153</v>
      </c>
      <c r="X636" t="s">
        <v>29</v>
      </c>
      <c r="Y636" t="s">
        <v>30</v>
      </c>
      <c r="Z636" t="s">
        <v>30</v>
      </c>
      <c r="AA636" t="s">
        <v>30</v>
      </c>
      <c r="AB636" t="s">
        <v>30</v>
      </c>
      <c r="AC636">
        <v>-75.063831829999998</v>
      </c>
      <c r="AD636">
        <v>6.54686433</v>
      </c>
      <c r="AE636" t="s">
        <v>86</v>
      </c>
      <c r="AF636" t="s">
        <v>215</v>
      </c>
      <c r="AG636" t="s">
        <v>102</v>
      </c>
      <c r="AH636">
        <f>IFERROR(
    VLOOKUP(FENIX_ANS_TABLA[[#This Row],[ESTADO]],
        {"VENCIDO",1;"ALERTA_0 Días",2;"ALERTA",3;"A TIEMPO",4;"SIN FECHA",5},
    2,FALSE),
0)</f>
        <v>4</v>
      </c>
    </row>
    <row r="637" spans="1:34" x14ac:dyDescent="0.25">
      <c r="A637">
        <v>23666200</v>
      </c>
      <c r="B637" s="23" t="str">
        <f>IFERROR(VLOOKUP(FENIX_ANS_TABLA[[#This Row],[PEDIDO]],RESPONSABLE!A:B,2,0),"Pendiente por asignar responsable")</f>
        <v>Pendiente por asignar responsable</v>
      </c>
      <c r="C637" t="s">
        <v>54</v>
      </c>
      <c r="D637" t="s">
        <v>24</v>
      </c>
      <c r="E637" t="s">
        <v>54</v>
      </c>
      <c r="F637" s="21">
        <v>46071.438321759262</v>
      </c>
      <c r="G637" t="s">
        <v>7031</v>
      </c>
      <c r="H637">
        <v>1035917444</v>
      </c>
      <c r="I637" t="s">
        <v>7032</v>
      </c>
      <c r="J637" s="23" t="s">
        <v>31</v>
      </c>
      <c r="K637" s="23" t="s">
        <v>7033</v>
      </c>
      <c r="L637" t="s">
        <v>7034</v>
      </c>
      <c r="M637" t="s">
        <v>165</v>
      </c>
      <c r="N637" t="s">
        <v>7035</v>
      </c>
      <c r="O637" t="s">
        <v>166</v>
      </c>
      <c r="P637" t="s">
        <v>55</v>
      </c>
      <c r="Q637" t="s">
        <v>189</v>
      </c>
      <c r="R637" t="s">
        <v>252</v>
      </c>
      <c r="S637" t="s">
        <v>260</v>
      </c>
      <c r="T637">
        <v>4</v>
      </c>
      <c r="U637" t="s">
        <v>7036</v>
      </c>
      <c r="V637" t="s">
        <v>12747</v>
      </c>
      <c r="W637" t="s">
        <v>14359</v>
      </c>
      <c r="X637" t="s">
        <v>83</v>
      </c>
      <c r="Y637" t="s">
        <v>30</v>
      </c>
      <c r="Z637" t="s">
        <v>30</v>
      </c>
      <c r="AA637" t="s">
        <v>30</v>
      </c>
      <c r="AB637" t="s">
        <v>30</v>
      </c>
      <c r="AC637">
        <v>-75.448823000000004</v>
      </c>
      <c r="AD637">
        <v>6.2311969999999999</v>
      </c>
      <c r="AE637" t="s">
        <v>86</v>
      </c>
      <c r="AF637" t="s">
        <v>159</v>
      </c>
      <c r="AG637" t="s">
        <v>102</v>
      </c>
      <c r="AH637">
        <f>IFERROR(
    VLOOKUP(FENIX_ANS_TABLA[[#This Row],[ESTADO]],
        {"VENCIDO",1;"ALERTA_0 Días",2;"ALERTA",3;"A TIEMPO",4;"SIN FECHA",5},
    2,FALSE),
0)</f>
        <v>2</v>
      </c>
    </row>
    <row r="638" spans="1:34" x14ac:dyDescent="0.25">
      <c r="A638">
        <v>23666220</v>
      </c>
      <c r="B638" s="23" t="str">
        <f>IFERROR(VLOOKUP(FENIX_ANS_TABLA[[#This Row],[PEDIDO]],RESPONSABLE!A:B,2,0),"Pendiente por asignar responsable")</f>
        <v>Pendiente por asignar responsable</v>
      </c>
      <c r="C638" t="s">
        <v>58</v>
      </c>
      <c r="D638" t="s">
        <v>24</v>
      </c>
      <c r="E638" t="s">
        <v>59</v>
      </c>
      <c r="F638" s="21">
        <v>46071.442719907413</v>
      </c>
      <c r="G638" t="s">
        <v>1435</v>
      </c>
      <c r="H638">
        <v>1036397607</v>
      </c>
      <c r="I638" t="s">
        <v>1436</v>
      </c>
      <c r="J638" s="23" t="s">
        <v>31</v>
      </c>
      <c r="K638" s="23" t="s">
        <v>494</v>
      </c>
      <c r="L638" t="s">
        <v>1437</v>
      </c>
      <c r="M638" t="s">
        <v>190</v>
      </c>
      <c r="N638" t="s">
        <v>1438</v>
      </c>
      <c r="O638" t="s">
        <v>191</v>
      </c>
      <c r="P638" t="s">
        <v>60</v>
      </c>
      <c r="Q638" t="s">
        <v>184</v>
      </c>
      <c r="R638" t="s">
        <v>252</v>
      </c>
      <c r="S638" t="s">
        <v>260</v>
      </c>
      <c r="T638">
        <v>14</v>
      </c>
      <c r="U638" t="s">
        <v>1439</v>
      </c>
      <c r="V638" t="s">
        <v>18154</v>
      </c>
      <c r="W638" t="s">
        <v>2799</v>
      </c>
      <c r="X638" t="s">
        <v>29</v>
      </c>
      <c r="Y638" t="s">
        <v>30</v>
      </c>
      <c r="Z638" t="s">
        <v>30</v>
      </c>
      <c r="AA638" t="s">
        <v>30</v>
      </c>
      <c r="AB638" t="s">
        <v>30</v>
      </c>
      <c r="AC638">
        <v>-75.319739670000004</v>
      </c>
      <c r="AD638">
        <v>6.0874989599999996</v>
      </c>
      <c r="AE638" t="s">
        <v>86</v>
      </c>
      <c r="AF638" t="s">
        <v>159</v>
      </c>
      <c r="AG638" t="s">
        <v>102</v>
      </c>
      <c r="AH638">
        <f>IFERROR(
    VLOOKUP(FENIX_ANS_TABLA[[#This Row],[ESTADO]],
        {"VENCIDO",1;"ALERTA_0 Días",2;"ALERTA",3;"A TIEMPO",4;"SIN FECHA",5},
    2,FALSE),
0)</f>
        <v>4</v>
      </c>
    </row>
    <row r="639" spans="1:34" x14ac:dyDescent="0.25">
      <c r="A639">
        <v>23666266</v>
      </c>
      <c r="B639" s="23" t="str">
        <f>IFERROR(VLOOKUP(FENIX_ANS_TABLA[[#This Row],[PEDIDO]],RESPONSABLE!A:B,2,0),"Pendiente por asignar responsable")</f>
        <v>Pendiente por asignar responsable</v>
      </c>
      <c r="C639" t="s">
        <v>23</v>
      </c>
      <c r="D639" t="s">
        <v>24</v>
      </c>
      <c r="E639" t="s">
        <v>33</v>
      </c>
      <c r="F639" s="21">
        <v>46083.384236111109</v>
      </c>
      <c r="G639" t="s">
        <v>12112</v>
      </c>
      <c r="H639">
        <v>43538086</v>
      </c>
      <c r="I639" t="s">
        <v>12113</v>
      </c>
      <c r="J639" s="23" t="s">
        <v>31</v>
      </c>
      <c r="K639" s="23" t="s">
        <v>12114</v>
      </c>
      <c r="L639" t="s">
        <v>12115</v>
      </c>
      <c r="M639" t="s">
        <v>25</v>
      </c>
      <c r="N639" t="s">
        <v>12116</v>
      </c>
      <c r="O639" t="s">
        <v>26</v>
      </c>
      <c r="P639" t="s">
        <v>40</v>
      </c>
      <c r="Q639" t="s">
        <v>35</v>
      </c>
      <c r="R639" t="s">
        <v>253</v>
      </c>
      <c r="S639" t="s">
        <v>260</v>
      </c>
      <c r="T639">
        <v>7</v>
      </c>
      <c r="U639" t="s">
        <v>12117</v>
      </c>
      <c r="V639" t="s">
        <v>18080</v>
      </c>
      <c r="W639" t="s">
        <v>12851</v>
      </c>
      <c r="X639" t="s">
        <v>29</v>
      </c>
      <c r="Y639" t="s">
        <v>12118</v>
      </c>
      <c r="Z639" t="s">
        <v>94</v>
      </c>
      <c r="AA639" t="s">
        <v>1808</v>
      </c>
      <c r="AB639" t="s">
        <v>12119</v>
      </c>
      <c r="AC639">
        <v>-75.527252140000002</v>
      </c>
      <c r="AD639">
        <v>6.2357049399999998</v>
      </c>
      <c r="AE639" t="s">
        <v>86</v>
      </c>
      <c r="AF639" t="s">
        <v>105</v>
      </c>
      <c r="AG639" t="s">
        <v>102</v>
      </c>
      <c r="AH639">
        <f>IFERROR(
    VLOOKUP(FENIX_ANS_TABLA[[#This Row],[ESTADO]],
        {"VENCIDO",1;"ALERTA_0 Días",2;"ALERTA",3;"A TIEMPO",4;"SIN FECHA",5},
    2,FALSE),
0)</f>
        <v>4</v>
      </c>
    </row>
    <row r="640" spans="1:34" x14ac:dyDescent="0.25">
      <c r="A640">
        <v>23666271</v>
      </c>
      <c r="B640" s="23" t="str">
        <f>IFERROR(VLOOKUP(FENIX_ANS_TABLA[[#This Row],[PEDIDO]],RESPONSABLE!A:B,2,0),"Pendiente por asignar responsable")</f>
        <v>Pendiente por asignar responsable</v>
      </c>
      <c r="C640" t="s">
        <v>23</v>
      </c>
      <c r="D640" t="s">
        <v>24</v>
      </c>
      <c r="E640" t="s">
        <v>23</v>
      </c>
      <c r="F640" s="21">
        <v>46071.458692129629</v>
      </c>
      <c r="G640" t="s">
        <v>12121</v>
      </c>
      <c r="H640">
        <v>890921670</v>
      </c>
      <c r="I640" t="s">
        <v>12122</v>
      </c>
      <c r="J640" s="23" t="s">
        <v>12123</v>
      </c>
      <c r="K640" s="23" t="s">
        <v>12124</v>
      </c>
      <c r="L640" t="s">
        <v>12125</v>
      </c>
      <c r="M640" t="s">
        <v>52</v>
      </c>
      <c r="N640" t="s">
        <v>12126</v>
      </c>
      <c r="O640" t="s">
        <v>53</v>
      </c>
      <c r="P640" t="s">
        <v>27</v>
      </c>
      <c r="Q640" t="s">
        <v>28</v>
      </c>
      <c r="R640" t="s">
        <v>253</v>
      </c>
      <c r="S640" t="s">
        <v>260</v>
      </c>
      <c r="T640">
        <v>7</v>
      </c>
      <c r="U640" t="s">
        <v>12127</v>
      </c>
      <c r="V640" t="s">
        <v>14646</v>
      </c>
      <c r="W640" t="s">
        <v>18155</v>
      </c>
      <c r="X640" t="s">
        <v>29</v>
      </c>
      <c r="Y640" t="s">
        <v>12128</v>
      </c>
      <c r="Z640" t="s">
        <v>94</v>
      </c>
      <c r="AA640" t="s">
        <v>2876</v>
      </c>
      <c r="AB640" t="s">
        <v>12129</v>
      </c>
      <c r="AC640">
        <v>-75.611823000000001</v>
      </c>
      <c r="AD640">
        <v>6.151986</v>
      </c>
      <c r="AE640" t="s">
        <v>86</v>
      </c>
      <c r="AF640" t="s">
        <v>105</v>
      </c>
      <c r="AG640" t="s">
        <v>102</v>
      </c>
      <c r="AH640">
        <f>IFERROR(
    VLOOKUP(FENIX_ANS_TABLA[[#This Row],[ESTADO]],
        {"VENCIDO",1;"ALERTA_0 Días",2;"ALERTA",3;"A TIEMPO",4;"SIN FECHA",5},
    2,FALSE),
0)</f>
        <v>4</v>
      </c>
    </row>
    <row r="641" spans="1:34" x14ac:dyDescent="0.25">
      <c r="A641">
        <v>23666272</v>
      </c>
      <c r="B641" s="23" t="str">
        <f>IFERROR(VLOOKUP(FENIX_ANS_TABLA[[#This Row],[PEDIDO]],RESPONSABLE!A:B,2,0),"Pendiente por asignar responsable")</f>
        <v>Pendiente por asignar responsable</v>
      </c>
      <c r="C641" t="s">
        <v>23</v>
      </c>
      <c r="D641" t="s">
        <v>24</v>
      </c>
      <c r="E641" t="s">
        <v>23</v>
      </c>
      <c r="F641" s="21">
        <v>46071.458692129629</v>
      </c>
      <c r="G641" t="s">
        <v>12131</v>
      </c>
      <c r="H641">
        <v>890921670</v>
      </c>
      <c r="I641" t="s">
        <v>12122</v>
      </c>
      <c r="J641" s="23" t="s">
        <v>12123</v>
      </c>
      <c r="K641" s="23" t="s">
        <v>12124</v>
      </c>
      <c r="L641" t="s">
        <v>12132</v>
      </c>
      <c r="M641" t="s">
        <v>52</v>
      </c>
      <c r="N641" t="s">
        <v>12133</v>
      </c>
      <c r="O641" t="s">
        <v>53</v>
      </c>
      <c r="P641" t="s">
        <v>27</v>
      </c>
      <c r="Q641" t="s">
        <v>28</v>
      </c>
      <c r="R641" t="s">
        <v>253</v>
      </c>
      <c r="S641" t="s">
        <v>260</v>
      </c>
      <c r="T641">
        <v>7</v>
      </c>
      <c r="U641" t="s">
        <v>12134</v>
      </c>
      <c r="V641" t="s">
        <v>15157</v>
      </c>
      <c r="W641" t="s">
        <v>18156</v>
      </c>
      <c r="X641" t="s">
        <v>29</v>
      </c>
      <c r="Y641" t="s">
        <v>12135</v>
      </c>
      <c r="Z641" t="s">
        <v>94</v>
      </c>
      <c r="AA641" t="s">
        <v>2876</v>
      </c>
      <c r="AB641" t="s">
        <v>12136</v>
      </c>
      <c r="AC641">
        <v>-75.611823000000001</v>
      </c>
      <c r="AD641">
        <v>6.151986</v>
      </c>
      <c r="AE641" t="s">
        <v>86</v>
      </c>
      <c r="AF641" t="s">
        <v>105</v>
      </c>
      <c r="AG641" t="s">
        <v>102</v>
      </c>
      <c r="AH641">
        <f>IFERROR(
    VLOOKUP(FENIX_ANS_TABLA[[#This Row],[ESTADO]],
        {"VENCIDO",1;"ALERTA_0 Días",2;"ALERTA",3;"A TIEMPO",4;"SIN FECHA",5},
    2,FALSE),
0)</f>
        <v>4</v>
      </c>
    </row>
    <row r="642" spans="1:34" x14ac:dyDescent="0.25">
      <c r="A642">
        <v>23666273</v>
      </c>
      <c r="B642" s="23" t="str">
        <f>IFERROR(VLOOKUP(FENIX_ANS_TABLA[[#This Row],[PEDIDO]],RESPONSABLE!A:B,2,0),"Pendiente por asignar responsable")</f>
        <v>Pendiente por asignar responsable</v>
      </c>
      <c r="C642" t="s">
        <v>23</v>
      </c>
      <c r="D642" t="s">
        <v>24</v>
      </c>
      <c r="E642" t="s">
        <v>23</v>
      </c>
      <c r="F642" s="21">
        <v>46071.458692129629</v>
      </c>
      <c r="G642" t="s">
        <v>12138</v>
      </c>
      <c r="H642">
        <v>890921670</v>
      </c>
      <c r="I642" t="s">
        <v>12122</v>
      </c>
      <c r="J642" s="23" t="s">
        <v>12123</v>
      </c>
      <c r="K642" s="23" t="s">
        <v>12124</v>
      </c>
      <c r="L642" t="s">
        <v>12139</v>
      </c>
      <c r="M642" t="s">
        <v>52</v>
      </c>
      <c r="N642" t="s">
        <v>12140</v>
      </c>
      <c r="O642" t="s">
        <v>53</v>
      </c>
      <c r="P642" t="s">
        <v>27</v>
      </c>
      <c r="Q642" t="s">
        <v>28</v>
      </c>
      <c r="R642" t="s">
        <v>253</v>
      </c>
      <c r="S642" t="s">
        <v>260</v>
      </c>
      <c r="T642">
        <v>7</v>
      </c>
      <c r="U642" t="s">
        <v>12141</v>
      </c>
      <c r="V642" t="s">
        <v>18157</v>
      </c>
      <c r="W642" t="s">
        <v>18158</v>
      </c>
      <c r="X642" t="s">
        <v>29</v>
      </c>
      <c r="Y642" t="s">
        <v>12142</v>
      </c>
      <c r="Z642" t="s">
        <v>94</v>
      </c>
      <c r="AA642" t="s">
        <v>2876</v>
      </c>
      <c r="AB642" t="s">
        <v>12143</v>
      </c>
      <c r="AC642">
        <v>-75.611823000000001</v>
      </c>
      <c r="AD642">
        <v>6.151986</v>
      </c>
      <c r="AE642" t="s">
        <v>86</v>
      </c>
      <c r="AF642" t="s">
        <v>105</v>
      </c>
      <c r="AG642" t="s">
        <v>102</v>
      </c>
      <c r="AH642">
        <f>IFERROR(
    VLOOKUP(FENIX_ANS_TABLA[[#This Row],[ESTADO]],
        {"VENCIDO",1;"ALERTA_0 Días",2;"ALERTA",3;"A TIEMPO",4;"SIN FECHA",5},
    2,FALSE),
0)</f>
        <v>4</v>
      </c>
    </row>
    <row r="643" spans="1:34" x14ac:dyDescent="0.25">
      <c r="A643">
        <v>23666274</v>
      </c>
      <c r="B643" s="23" t="str">
        <f>IFERROR(VLOOKUP(FENIX_ANS_TABLA[[#This Row],[PEDIDO]],RESPONSABLE!A:B,2,0),"Pendiente por asignar responsable")</f>
        <v>Pendiente por asignar responsable</v>
      </c>
      <c r="C643" t="s">
        <v>23</v>
      </c>
      <c r="D643" t="s">
        <v>24</v>
      </c>
      <c r="E643" t="s">
        <v>23</v>
      </c>
      <c r="F643" s="21">
        <v>46071.458692129629</v>
      </c>
      <c r="G643" t="s">
        <v>12145</v>
      </c>
      <c r="H643">
        <v>890921670</v>
      </c>
      <c r="I643" t="s">
        <v>12122</v>
      </c>
      <c r="J643" s="23" t="s">
        <v>12123</v>
      </c>
      <c r="K643" s="23" t="s">
        <v>12124</v>
      </c>
      <c r="L643" t="s">
        <v>12146</v>
      </c>
      <c r="M643" t="s">
        <v>52</v>
      </c>
      <c r="N643" t="s">
        <v>12147</v>
      </c>
      <c r="O643" t="s">
        <v>53</v>
      </c>
      <c r="P643" t="s">
        <v>27</v>
      </c>
      <c r="Q643" t="s">
        <v>28</v>
      </c>
      <c r="R643" t="s">
        <v>253</v>
      </c>
      <c r="S643" t="s">
        <v>260</v>
      </c>
      <c r="T643">
        <v>7</v>
      </c>
      <c r="U643" t="s">
        <v>12148</v>
      </c>
      <c r="V643" t="s">
        <v>18159</v>
      </c>
      <c r="W643" t="s">
        <v>18160</v>
      </c>
      <c r="X643" t="s">
        <v>29</v>
      </c>
      <c r="Y643" t="s">
        <v>12149</v>
      </c>
      <c r="Z643" t="s">
        <v>94</v>
      </c>
      <c r="AA643" t="s">
        <v>2876</v>
      </c>
      <c r="AB643" t="s">
        <v>12150</v>
      </c>
      <c r="AC643">
        <v>-75.611823000000001</v>
      </c>
      <c r="AD643">
        <v>6.151986</v>
      </c>
      <c r="AE643" t="s">
        <v>86</v>
      </c>
      <c r="AF643" t="s">
        <v>105</v>
      </c>
      <c r="AG643" t="s">
        <v>102</v>
      </c>
      <c r="AH643">
        <f>IFERROR(
    VLOOKUP(FENIX_ANS_TABLA[[#This Row],[ESTADO]],
        {"VENCIDO",1;"ALERTA_0 Días",2;"ALERTA",3;"A TIEMPO",4;"SIN FECHA",5},
    2,FALSE),
0)</f>
        <v>4</v>
      </c>
    </row>
    <row r="644" spans="1:34" x14ac:dyDescent="0.25">
      <c r="A644">
        <v>23666275</v>
      </c>
      <c r="B644" s="23" t="str">
        <f>IFERROR(VLOOKUP(FENIX_ANS_TABLA[[#This Row],[PEDIDO]],RESPONSABLE!A:B,2,0),"Pendiente por asignar responsable")</f>
        <v>Pendiente por asignar responsable</v>
      </c>
      <c r="C644" t="s">
        <v>23</v>
      </c>
      <c r="D644" t="s">
        <v>24</v>
      </c>
      <c r="E644" t="s">
        <v>23</v>
      </c>
      <c r="F644" s="21">
        <v>46071.458692129629</v>
      </c>
      <c r="G644" t="s">
        <v>12152</v>
      </c>
      <c r="H644">
        <v>890921670</v>
      </c>
      <c r="I644" t="s">
        <v>12122</v>
      </c>
      <c r="J644" s="23" t="s">
        <v>12123</v>
      </c>
      <c r="K644" s="23" t="s">
        <v>12124</v>
      </c>
      <c r="L644" t="s">
        <v>12153</v>
      </c>
      <c r="M644" t="s">
        <v>52</v>
      </c>
      <c r="N644" t="s">
        <v>12154</v>
      </c>
      <c r="O644" t="s">
        <v>53</v>
      </c>
      <c r="P644" t="s">
        <v>27</v>
      </c>
      <c r="Q644" t="s">
        <v>28</v>
      </c>
      <c r="R644" t="s">
        <v>253</v>
      </c>
      <c r="S644" t="s">
        <v>260</v>
      </c>
      <c r="T644">
        <v>7</v>
      </c>
      <c r="U644" t="s">
        <v>12155</v>
      </c>
      <c r="V644" t="s">
        <v>18161</v>
      </c>
      <c r="W644" t="s">
        <v>18162</v>
      </c>
      <c r="X644" t="s">
        <v>29</v>
      </c>
      <c r="Y644" t="s">
        <v>12156</v>
      </c>
      <c r="Z644" t="s">
        <v>94</v>
      </c>
      <c r="AA644" t="s">
        <v>2876</v>
      </c>
      <c r="AB644" t="s">
        <v>12157</v>
      </c>
      <c r="AC644">
        <v>-75.611823000000001</v>
      </c>
      <c r="AD644">
        <v>6.151986</v>
      </c>
      <c r="AE644" t="s">
        <v>86</v>
      </c>
      <c r="AF644" t="s">
        <v>105</v>
      </c>
      <c r="AG644" t="s">
        <v>102</v>
      </c>
      <c r="AH644">
        <f>IFERROR(
    VLOOKUP(FENIX_ANS_TABLA[[#This Row],[ESTADO]],
        {"VENCIDO",1;"ALERTA_0 Días",2;"ALERTA",3;"A TIEMPO",4;"SIN FECHA",5},
    2,FALSE),
0)</f>
        <v>4</v>
      </c>
    </row>
    <row r="645" spans="1:34" x14ac:dyDescent="0.25">
      <c r="A645">
        <v>23666279</v>
      </c>
      <c r="B645" s="23" t="str">
        <f>IFERROR(VLOOKUP(FENIX_ANS_TABLA[[#This Row],[PEDIDO]],RESPONSABLE!A:B,2,0),"Pendiente por asignar responsable")</f>
        <v>Pendiente por asignar responsable</v>
      </c>
      <c r="C645" t="s">
        <v>23</v>
      </c>
      <c r="D645" t="s">
        <v>24</v>
      </c>
      <c r="E645" t="s">
        <v>23</v>
      </c>
      <c r="F645" s="21">
        <v>46071.460335648153</v>
      </c>
      <c r="G645" t="s">
        <v>1276</v>
      </c>
      <c r="H645">
        <v>71117609</v>
      </c>
      <c r="I645" t="s">
        <v>1277</v>
      </c>
      <c r="J645" s="23" t="s">
        <v>31</v>
      </c>
      <c r="K645" s="23" t="s">
        <v>1278</v>
      </c>
      <c r="L645" t="s">
        <v>1279</v>
      </c>
      <c r="M645" t="s">
        <v>190</v>
      </c>
      <c r="N645" t="s">
        <v>1280</v>
      </c>
      <c r="O645" t="s">
        <v>191</v>
      </c>
      <c r="P645" t="s">
        <v>27</v>
      </c>
      <c r="Q645" t="s">
        <v>158</v>
      </c>
      <c r="R645" t="s">
        <v>252</v>
      </c>
      <c r="S645" t="s">
        <v>260</v>
      </c>
      <c r="T645">
        <v>10</v>
      </c>
      <c r="U645" t="s">
        <v>1281</v>
      </c>
      <c r="V645" t="s">
        <v>18163</v>
      </c>
      <c r="W645" t="s">
        <v>14811</v>
      </c>
      <c r="X645" t="s">
        <v>83</v>
      </c>
      <c r="Y645" t="s">
        <v>30</v>
      </c>
      <c r="Z645" t="s">
        <v>30</v>
      </c>
      <c r="AA645" t="s">
        <v>30</v>
      </c>
      <c r="AB645" t="s">
        <v>30</v>
      </c>
      <c r="AC645">
        <v>-75.325322659999998</v>
      </c>
      <c r="AD645">
        <v>6.0741827900000001</v>
      </c>
      <c r="AE645" t="s">
        <v>86</v>
      </c>
      <c r="AF645" t="s">
        <v>159</v>
      </c>
      <c r="AG645" t="s">
        <v>102</v>
      </c>
      <c r="AH645">
        <f>IFERROR(
    VLOOKUP(FENIX_ANS_TABLA[[#This Row],[ESTADO]],
        {"VENCIDO",1;"ALERTA_0 Días",2;"ALERTA",3;"A TIEMPO",4;"SIN FECHA",5},
    2,FALSE),
0)</f>
        <v>2</v>
      </c>
    </row>
    <row r="646" spans="1:34" x14ac:dyDescent="0.25">
      <c r="A646">
        <v>23666298</v>
      </c>
      <c r="B646" s="23" t="str">
        <f>IFERROR(VLOOKUP(FENIX_ANS_TABLA[[#This Row],[PEDIDO]],RESPONSABLE!A:B,2,0),"Pendiente por asignar responsable")</f>
        <v>Pendiente por asignar responsable</v>
      </c>
      <c r="C646" t="s">
        <v>23</v>
      </c>
      <c r="D646" t="s">
        <v>24</v>
      </c>
      <c r="E646" t="s">
        <v>23</v>
      </c>
      <c r="F646" s="21">
        <v>46071.46603009259</v>
      </c>
      <c r="G646" t="s">
        <v>1441</v>
      </c>
      <c r="H646">
        <v>43473290</v>
      </c>
      <c r="I646" t="s">
        <v>1442</v>
      </c>
      <c r="J646" s="23" t="s">
        <v>31</v>
      </c>
      <c r="K646" s="23" t="s">
        <v>869</v>
      </c>
      <c r="L646" t="s">
        <v>1443</v>
      </c>
      <c r="M646" t="s">
        <v>193</v>
      </c>
      <c r="N646" t="s">
        <v>1444</v>
      </c>
      <c r="O646" t="s">
        <v>194</v>
      </c>
      <c r="P646" t="s">
        <v>27</v>
      </c>
      <c r="Q646" t="s">
        <v>158</v>
      </c>
      <c r="R646" t="s">
        <v>252</v>
      </c>
      <c r="S646" t="s">
        <v>260</v>
      </c>
      <c r="T646">
        <v>10</v>
      </c>
      <c r="U646" t="s">
        <v>1445</v>
      </c>
      <c r="V646" t="s">
        <v>14816</v>
      </c>
      <c r="W646" t="s">
        <v>14815</v>
      </c>
      <c r="X646" t="s">
        <v>83</v>
      </c>
      <c r="Y646" t="s">
        <v>30</v>
      </c>
      <c r="Z646" t="s">
        <v>30</v>
      </c>
      <c r="AA646" t="s">
        <v>30</v>
      </c>
      <c r="AB646" t="s">
        <v>30</v>
      </c>
      <c r="AC646">
        <v>-75.348345800000004</v>
      </c>
      <c r="AD646">
        <v>5.9896204800000001</v>
      </c>
      <c r="AE646" t="s">
        <v>86</v>
      </c>
      <c r="AF646" t="s">
        <v>159</v>
      </c>
      <c r="AG646" t="s">
        <v>102</v>
      </c>
      <c r="AH646">
        <f>IFERROR(
    VLOOKUP(FENIX_ANS_TABLA[[#This Row],[ESTADO]],
        {"VENCIDO",1;"ALERTA_0 Días",2;"ALERTA",3;"A TIEMPO",4;"SIN FECHA",5},
    2,FALSE),
0)</f>
        <v>2</v>
      </c>
    </row>
    <row r="647" spans="1:34" x14ac:dyDescent="0.25">
      <c r="A647">
        <v>23666302</v>
      </c>
      <c r="B647" s="23" t="str">
        <f>IFERROR(VLOOKUP(FENIX_ANS_TABLA[[#This Row],[PEDIDO]],RESPONSABLE!A:B,2,0),"Pendiente por asignar responsable")</f>
        <v>Pendiente por asignar responsable</v>
      </c>
      <c r="C647" t="s">
        <v>36</v>
      </c>
      <c r="D647" t="s">
        <v>24</v>
      </c>
      <c r="E647" t="s">
        <v>36</v>
      </c>
      <c r="F647" s="21">
        <v>46071.466631944437</v>
      </c>
      <c r="G647" t="s">
        <v>1195</v>
      </c>
      <c r="H647">
        <v>70418116</v>
      </c>
      <c r="I647" t="s">
        <v>2343</v>
      </c>
      <c r="J647" s="23" t="s">
        <v>2344</v>
      </c>
      <c r="K647" s="23" t="s">
        <v>2345</v>
      </c>
      <c r="L647" t="s">
        <v>2346</v>
      </c>
      <c r="M647" t="s">
        <v>126</v>
      </c>
      <c r="N647" t="s">
        <v>2347</v>
      </c>
      <c r="O647" t="s">
        <v>127</v>
      </c>
      <c r="P647" t="s">
        <v>37</v>
      </c>
      <c r="Q647" t="s">
        <v>108</v>
      </c>
      <c r="R647" t="s">
        <v>252</v>
      </c>
      <c r="S647" t="s">
        <v>260</v>
      </c>
      <c r="T647">
        <v>10</v>
      </c>
      <c r="U647" t="s">
        <v>2348</v>
      </c>
      <c r="V647" t="s">
        <v>14816</v>
      </c>
      <c r="W647" t="s">
        <v>14815</v>
      </c>
      <c r="X647" t="s">
        <v>83</v>
      </c>
      <c r="Y647" t="s">
        <v>30</v>
      </c>
      <c r="Z647" t="s">
        <v>30</v>
      </c>
      <c r="AA647" t="s">
        <v>30</v>
      </c>
      <c r="AB647" t="s">
        <v>30</v>
      </c>
      <c r="AC647">
        <v>-76.007621</v>
      </c>
      <c r="AD647">
        <v>5.8446610000000003</v>
      </c>
      <c r="AE647" t="s">
        <v>86</v>
      </c>
      <c r="AF647" t="s">
        <v>109</v>
      </c>
      <c r="AG647" t="s">
        <v>102</v>
      </c>
      <c r="AH647">
        <f>IFERROR(
    VLOOKUP(FENIX_ANS_TABLA[[#This Row],[ESTADO]],
        {"VENCIDO",1;"ALERTA_0 Días",2;"ALERTA",3;"A TIEMPO",4;"SIN FECHA",5},
    2,FALSE),
0)</f>
        <v>2</v>
      </c>
    </row>
    <row r="648" spans="1:34" x14ac:dyDescent="0.25">
      <c r="A648">
        <v>23666313</v>
      </c>
      <c r="B648" s="23" t="str">
        <f>IFERROR(VLOOKUP(FENIX_ANS_TABLA[[#This Row],[PEDIDO]],RESPONSABLE!A:B,2,0),"Pendiente por asignar responsable")</f>
        <v>Pendiente por asignar responsable</v>
      </c>
      <c r="C648" t="s">
        <v>23</v>
      </c>
      <c r="D648" t="s">
        <v>24</v>
      </c>
      <c r="E648" t="s">
        <v>33</v>
      </c>
      <c r="F648" s="21">
        <v>46079.333090277767</v>
      </c>
      <c r="G648" t="s">
        <v>7037</v>
      </c>
      <c r="H648">
        <v>1035522328</v>
      </c>
      <c r="I648" t="s">
        <v>1197</v>
      </c>
      <c r="J648" s="23" t="s">
        <v>31</v>
      </c>
      <c r="K648" s="23" t="s">
        <v>1198</v>
      </c>
      <c r="L648" t="s">
        <v>7038</v>
      </c>
      <c r="M648" t="s">
        <v>226</v>
      </c>
      <c r="N648" t="s">
        <v>1199</v>
      </c>
      <c r="O648" t="s">
        <v>227</v>
      </c>
      <c r="P648" t="s">
        <v>40</v>
      </c>
      <c r="Q648" t="s">
        <v>214</v>
      </c>
      <c r="R648" t="s">
        <v>253</v>
      </c>
      <c r="S648" t="s">
        <v>260</v>
      </c>
      <c r="T648">
        <v>7</v>
      </c>
      <c r="U648" t="s">
        <v>7039</v>
      </c>
      <c r="V648" t="s">
        <v>18164</v>
      </c>
      <c r="W648" t="s">
        <v>18165</v>
      </c>
      <c r="X648" t="s">
        <v>29</v>
      </c>
      <c r="Y648" t="s">
        <v>30</v>
      </c>
      <c r="Z648" t="s">
        <v>30</v>
      </c>
      <c r="AA648" t="s">
        <v>30</v>
      </c>
      <c r="AB648" t="s">
        <v>30</v>
      </c>
      <c r="AC648">
        <v>-74.688505000000006</v>
      </c>
      <c r="AD648">
        <v>7.0818279999999998</v>
      </c>
      <c r="AE648" t="s">
        <v>86</v>
      </c>
      <c r="AF648" t="s">
        <v>215</v>
      </c>
      <c r="AG648" t="s">
        <v>102</v>
      </c>
      <c r="AH648">
        <f>IFERROR(
    VLOOKUP(FENIX_ANS_TABLA[[#This Row],[ESTADO]],
        {"VENCIDO",1;"ALERTA_0 Días",2;"ALERTA",3;"A TIEMPO",4;"SIN FECHA",5},
    2,FALSE),
0)</f>
        <v>4</v>
      </c>
    </row>
    <row r="649" spans="1:34" x14ac:dyDescent="0.25">
      <c r="A649">
        <v>23666318</v>
      </c>
      <c r="B649" s="23" t="str">
        <f>IFERROR(VLOOKUP(FENIX_ANS_TABLA[[#This Row],[PEDIDO]],RESPONSABLE!A:B,2,0),"Pendiente por asignar responsable")</f>
        <v>Pendiente por asignar responsable</v>
      </c>
      <c r="C649" t="s">
        <v>44</v>
      </c>
      <c r="D649" t="s">
        <v>24</v>
      </c>
      <c r="E649" t="s">
        <v>44</v>
      </c>
      <c r="F649" s="21">
        <v>46071.470034722217</v>
      </c>
      <c r="G649" t="s">
        <v>2350</v>
      </c>
      <c r="H649">
        <v>22004563</v>
      </c>
      <c r="I649" t="s">
        <v>2351</v>
      </c>
      <c r="J649" s="23" t="s">
        <v>31</v>
      </c>
      <c r="K649" s="23" t="s">
        <v>2352</v>
      </c>
      <c r="L649" t="s">
        <v>2353</v>
      </c>
      <c r="M649" t="s">
        <v>147</v>
      </c>
      <c r="N649" t="s">
        <v>2354</v>
      </c>
      <c r="O649" t="s">
        <v>148</v>
      </c>
      <c r="P649" t="s">
        <v>45</v>
      </c>
      <c r="Q649" t="s">
        <v>135</v>
      </c>
      <c r="R649" t="s">
        <v>252</v>
      </c>
      <c r="S649" t="s">
        <v>260</v>
      </c>
      <c r="T649">
        <v>11</v>
      </c>
      <c r="U649" t="s">
        <v>2355</v>
      </c>
      <c r="V649" t="s">
        <v>14212</v>
      </c>
      <c r="W649" t="s">
        <v>18166</v>
      </c>
      <c r="X649" t="s">
        <v>43</v>
      </c>
      <c r="Y649" t="s">
        <v>30</v>
      </c>
      <c r="Z649" t="s">
        <v>30</v>
      </c>
      <c r="AA649" t="s">
        <v>30</v>
      </c>
      <c r="AB649" t="s">
        <v>30</v>
      </c>
      <c r="AC649">
        <v>-75.725684999999999</v>
      </c>
      <c r="AD649">
        <v>6.4576630000000002</v>
      </c>
      <c r="AE649" t="s">
        <v>86</v>
      </c>
      <c r="AF649" t="s">
        <v>136</v>
      </c>
      <c r="AG649" t="s">
        <v>102</v>
      </c>
      <c r="AH649">
        <f>IFERROR(
    VLOOKUP(FENIX_ANS_TABLA[[#This Row],[ESTADO]],
        {"VENCIDO",1;"ALERTA_0 Días",2;"ALERTA",3;"A TIEMPO",4;"SIN FECHA",5},
    2,FALSE),
0)</f>
        <v>3</v>
      </c>
    </row>
    <row r="650" spans="1:34" x14ac:dyDescent="0.25">
      <c r="A650">
        <v>23666324</v>
      </c>
      <c r="B650" s="23" t="str">
        <f>IFERROR(VLOOKUP(FENIX_ANS_TABLA[[#This Row],[PEDIDO]],RESPONSABLE!A:B,2,0),"Pendiente por asignar responsable")</f>
        <v>Pendiente por asignar responsable</v>
      </c>
      <c r="C650" t="s">
        <v>23</v>
      </c>
      <c r="D650" t="s">
        <v>24</v>
      </c>
      <c r="E650" t="s">
        <v>23</v>
      </c>
      <c r="F650" s="21">
        <v>46071.470821759263</v>
      </c>
      <c r="G650" t="s">
        <v>1447</v>
      </c>
      <c r="H650">
        <v>70130371</v>
      </c>
      <c r="I650" t="s">
        <v>1448</v>
      </c>
      <c r="J650" s="23" t="s">
        <v>31</v>
      </c>
      <c r="K650" s="23" t="s">
        <v>1449</v>
      </c>
      <c r="L650" t="s">
        <v>1450</v>
      </c>
      <c r="M650" t="s">
        <v>156</v>
      </c>
      <c r="N650" t="s">
        <v>1451</v>
      </c>
      <c r="O650" t="s">
        <v>157</v>
      </c>
      <c r="P650" t="s">
        <v>27</v>
      </c>
      <c r="Q650" t="s">
        <v>158</v>
      </c>
      <c r="R650" t="s">
        <v>252</v>
      </c>
      <c r="S650" t="s">
        <v>260</v>
      </c>
      <c r="T650">
        <v>10</v>
      </c>
      <c r="U650" t="s">
        <v>1452</v>
      </c>
      <c r="V650" t="s">
        <v>18167</v>
      </c>
      <c r="W650" t="s">
        <v>18168</v>
      </c>
      <c r="X650" t="s">
        <v>83</v>
      </c>
      <c r="Y650" t="s">
        <v>30</v>
      </c>
      <c r="Z650" t="s">
        <v>30</v>
      </c>
      <c r="AA650" t="s">
        <v>30</v>
      </c>
      <c r="AB650" t="s">
        <v>30</v>
      </c>
      <c r="AC650">
        <v>-75.353613999999993</v>
      </c>
      <c r="AD650">
        <v>6.3896680000000003</v>
      </c>
      <c r="AE650" t="s">
        <v>86</v>
      </c>
      <c r="AF650" t="s">
        <v>159</v>
      </c>
      <c r="AG650" t="s">
        <v>102</v>
      </c>
      <c r="AH650">
        <f>IFERROR(
    VLOOKUP(FENIX_ANS_TABLA[[#This Row],[ESTADO]],
        {"VENCIDO",1;"ALERTA_0 Días",2;"ALERTA",3;"A TIEMPO",4;"SIN FECHA",5},
    2,FALSE),
0)</f>
        <v>2</v>
      </c>
    </row>
    <row r="651" spans="1:34" x14ac:dyDescent="0.25">
      <c r="A651">
        <v>23666400</v>
      </c>
      <c r="B651" s="23" t="str">
        <f>IFERROR(VLOOKUP(FENIX_ANS_TABLA[[#This Row],[PEDIDO]],RESPONSABLE!A:B,2,0),"Pendiente por asignar responsable")</f>
        <v>Pendiente por asignar responsable</v>
      </c>
      <c r="C651" t="s">
        <v>23</v>
      </c>
      <c r="D651" t="s">
        <v>24</v>
      </c>
      <c r="E651" t="s">
        <v>33</v>
      </c>
      <c r="F651" s="21">
        <v>46078.57508101852</v>
      </c>
      <c r="G651" t="s">
        <v>6095</v>
      </c>
      <c r="H651">
        <v>3463169</v>
      </c>
      <c r="I651" t="s">
        <v>1283</v>
      </c>
      <c r="J651" s="23" t="s">
        <v>31</v>
      </c>
      <c r="K651" s="23" t="s">
        <v>1284</v>
      </c>
      <c r="L651" t="s">
        <v>6096</v>
      </c>
      <c r="M651" t="s">
        <v>133</v>
      </c>
      <c r="N651" t="s">
        <v>1285</v>
      </c>
      <c r="O651" t="s">
        <v>134</v>
      </c>
      <c r="P651" t="s">
        <v>40</v>
      </c>
      <c r="Q651" t="s">
        <v>135</v>
      </c>
      <c r="R651" t="s">
        <v>253</v>
      </c>
      <c r="S651" t="s">
        <v>260</v>
      </c>
      <c r="T651">
        <v>7</v>
      </c>
      <c r="U651" t="s">
        <v>6097</v>
      </c>
      <c r="V651" t="s">
        <v>18169</v>
      </c>
      <c r="W651" t="s">
        <v>18170</v>
      </c>
      <c r="X651" t="s">
        <v>29</v>
      </c>
      <c r="Y651" t="s">
        <v>30</v>
      </c>
      <c r="Z651" t="s">
        <v>30</v>
      </c>
      <c r="AA651" t="s">
        <v>30</v>
      </c>
      <c r="AB651" t="s">
        <v>30</v>
      </c>
      <c r="AC651">
        <v>-76.264967519999999</v>
      </c>
      <c r="AD651">
        <v>7.0009957500000004</v>
      </c>
      <c r="AE651" t="s">
        <v>86</v>
      </c>
      <c r="AF651" t="s">
        <v>136</v>
      </c>
      <c r="AG651" t="s">
        <v>102</v>
      </c>
      <c r="AH651">
        <f>IFERROR(
    VLOOKUP(FENIX_ANS_TABLA[[#This Row],[ESTADO]],
        {"VENCIDO",1;"ALERTA_0 Días",2;"ALERTA",3;"A TIEMPO",4;"SIN FECHA",5},
    2,FALSE),
0)</f>
        <v>4</v>
      </c>
    </row>
    <row r="652" spans="1:34" x14ac:dyDescent="0.25">
      <c r="A652">
        <v>23666409</v>
      </c>
      <c r="B652" s="23" t="str">
        <f>IFERROR(VLOOKUP(FENIX_ANS_TABLA[[#This Row],[PEDIDO]],RESPONSABLE!A:B,2,0),"Pendiente por asignar responsable")</f>
        <v>Pendiente por asignar responsable</v>
      </c>
      <c r="C652" t="s">
        <v>23</v>
      </c>
      <c r="D652" t="s">
        <v>24</v>
      </c>
      <c r="E652" t="s">
        <v>23</v>
      </c>
      <c r="F652" s="21">
        <v>46071.493923611109</v>
      </c>
      <c r="G652" t="s">
        <v>1454</v>
      </c>
      <c r="H652">
        <v>15354581</v>
      </c>
      <c r="I652" t="s">
        <v>1455</v>
      </c>
      <c r="J652" s="23" t="s">
        <v>1456</v>
      </c>
      <c r="K652" s="23" t="s">
        <v>869</v>
      </c>
      <c r="L652" t="s">
        <v>1457</v>
      </c>
      <c r="M652" t="s">
        <v>193</v>
      </c>
      <c r="N652" t="s">
        <v>1458</v>
      </c>
      <c r="O652" t="s">
        <v>194</v>
      </c>
      <c r="P652" t="s">
        <v>27</v>
      </c>
      <c r="Q652" t="s">
        <v>158</v>
      </c>
      <c r="R652" t="s">
        <v>252</v>
      </c>
      <c r="S652" t="s">
        <v>260</v>
      </c>
      <c r="T652">
        <v>10</v>
      </c>
      <c r="U652" t="s">
        <v>1459</v>
      </c>
      <c r="V652" t="s">
        <v>18171</v>
      </c>
      <c r="W652" t="s">
        <v>14850</v>
      </c>
      <c r="X652" t="s">
        <v>83</v>
      </c>
      <c r="Y652" t="s">
        <v>30</v>
      </c>
      <c r="Z652" t="s">
        <v>30</v>
      </c>
      <c r="AA652" t="s">
        <v>30</v>
      </c>
      <c r="AB652" t="s">
        <v>30</v>
      </c>
      <c r="AC652">
        <v>-75.394907709999998</v>
      </c>
      <c r="AD652">
        <v>5.9426366000000002</v>
      </c>
      <c r="AE652" t="s">
        <v>86</v>
      </c>
      <c r="AF652" t="s">
        <v>159</v>
      </c>
      <c r="AG652" t="s">
        <v>102</v>
      </c>
      <c r="AH652">
        <f>IFERROR(
    VLOOKUP(FENIX_ANS_TABLA[[#This Row],[ESTADO]],
        {"VENCIDO",1;"ALERTA_0 Días",2;"ALERTA",3;"A TIEMPO",4;"SIN FECHA",5},
    2,FALSE),
0)</f>
        <v>2</v>
      </c>
    </row>
    <row r="653" spans="1:34" x14ac:dyDescent="0.25">
      <c r="A653">
        <v>23666441</v>
      </c>
      <c r="B653" s="23" t="str">
        <f>IFERROR(VLOOKUP(FENIX_ANS_TABLA[[#This Row],[PEDIDO]],RESPONSABLE!A:B,2,0),"Pendiente por asignar responsable")</f>
        <v>Pendiente por asignar responsable</v>
      </c>
      <c r="C653" t="s">
        <v>58</v>
      </c>
      <c r="D653" t="s">
        <v>24</v>
      </c>
      <c r="E653" t="s">
        <v>59</v>
      </c>
      <c r="F653" s="21">
        <v>46071.518067129633</v>
      </c>
      <c r="G653" t="s">
        <v>1287</v>
      </c>
      <c r="H653">
        <v>43927634</v>
      </c>
      <c r="I653" t="s">
        <v>1288</v>
      </c>
      <c r="J653" s="23" t="s">
        <v>31</v>
      </c>
      <c r="K653" s="23" t="s">
        <v>1289</v>
      </c>
      <c r="L653" t="s">
        <v>1290</v>
      </c>
      <c r="M653" t="s">
        <v>216</v>
      </c>
      <c r="N653" t="s">
        <v>1291</v>
      </c>
      <c r="O653" t="s">
        <v>217</v>
      </c>
      <c r="P653" t="s">
        <v>60</v>
      </c>
      <c r="Q653" t="s">
        <v>236</v>
      </c>
      <c r="R653" t="s">
        <v>252</v>
      </c>
      <c r="S653" t="s">
        <v>260</v>
      </c>
      <c r="T653">
        <v>14</v>
      </c>
      <c r="U653" t="s">
        <v>1292</v>
      </c>
      <c r="V653" t="s">
        <v>16649</v>
      </c>
      <c r="W653" t="s">
        <v>18172</v>
      </c>
      <c r="X653" t="s">
        <v>29</v>
      </c>
      <c r="Y653" t="s">
        <v>30</v>
      </c>
      <c r="Z653" t="s">
        <v>30</v>
      </c>
      <c r="AA653" t="s">
        <v>30</v>
      </c>
      <c r="AB653" t="s">
        <v>30</v>
      </c>
      <c r="AC653">
        <v>-75.007880999999998</v>
      </c>
      <c r="AD653">
        <v>6.5204069999999996</v>
      </c>
      <c r="AE653" t="s">
        <v>86</v>
      </c>
      <c r="AF653" t="s">
        <v>215</v>
      </c>
      <c r="AG653" t="s">
        <v>102</v>
      </c>
      <c r="AH653">
        <f>IFERROR(
    VLOOKUP(FENIX_ANS_TABLA[[#This Row],[ESTADO]],
        {"VENCIDO",1;"ALERTA_0 Días",2;"ALERTA",3;"A TIEMPO",4;"SIN FECHA",5},
    2,FALSE),
0)</f>
        <v>4</v>
      </c>
    </row>
    <row r="654" spans="1:34" x14ac:dyDescent="0.25">
      <c r="A654">
        <v>23666476</v>
      </c>
      <c r="B654" s="23" t="str">
        <f>IFERROR(VLOOKUP(FENIX_ANS_TABLA[[#This Row],[PEDIDO]],RESPONSABLE!A:B,2,0),"Pendiente por asignar responsable")</f>
        <v>Pendiente por asignar responsable</v>
      </c>
      <c r="C654" t="s">
        <v>23</v>
      </c>
      <c r="D654" t="s">
        <v>24</v>
      </c>
      <c r="E654" t="s">
        <v>23</v>
      </c>
      <c r="F654" s="21">
        <v>46071.546840277777</v>
      </c>
      <c r="G654" t="s">
        <v>1638</v>
      </c>
      <c r="H654">
        <v>43903825</v>
      </c>
      <c r="I654" t="s">
        <v>1639</v>
      </c>
      <c r="J654" s="23" t="s">
        <v>31</v>
      </c>
      <c r="K654" s="23" t="s">
        <v>1640</v>
      </c>
      <c r="L654" t="s">
        <v>1641</v>
      </c>
      <c r="M654" t="s">
        <v>25</v>
      </c>
      <c r="N654" t="s">
        <v>1642</v>
      </c>
      <c r="O654" t="s">
        <v>26</v>
      </c>
      <c r="P654" t="s">
        <v>27</v>
      </c>
      <c r="Q654" t="s">
        <v>32</v>
      </c>
      <c r="R654" t="s">
        <v>252</v>
      </c>
      <c r="S654" t="s">
        <v>260</v>
      </c>
      <c r="T654">
        <v>10</v>
      </c>
      <c r="U654" t="s">
        <v>1643</v>
      </c>
      <c r="V654" t="s">
        <v>18173</v>
      </c>
      <c r="W654" t="s">
        <v>18174</v>
      </c>
      <c r="X654" t="s">
        <v>83</v>
      </c>
      <c r="Y654" t="s">
        <v>18175</v>
      </c>
      <c r="Z654" t="s">
        <v>2783</v>
      </c>
      <c r="AA654" t="s">
        <v>104</v>
      </c>
      <c r="AB654" t="s">
        <v>17838</v>
      </c>
      <c r="AC654">
        <v>-75.646234000000007</v>
      </c>
      <c r="AD654">
        <v>6.2843669999999996</v>
      </c>
      <c r="AE654" t="s">
        <v>86</v>
      </c>
      <c r="AF654" t="s">
        <v>105</v>
      </c>
      <c r="AG654" t="s">
        <v>102</v>
      </c>
      <c r="AH654">
        <f>IFERROR(
    VLOOKUP(FENIX_ANS_TABLA[[#This Row],[ESTADO]],
        {"VENCIDO",1;"ALERTA_0 Días",2;"ALERTA",3;"A TIEMPO",4;"SIN FECHA",5},
    2,FALSE),
0)</f>
        <v>2</v>
      </c>
    </row>
    <row r="655" spans="1:34" x14ac:dyDescent="0.25">
      <c r="A655">
        <v>23666477</v>
      </c>
      <c r="B655" s="23" t="str">
        <f>IFERROR(VLOOKUP(FENIX_ANS_TABLA[[#This Row],[PEDIDO]],RESPONSABLE!A:B,2,0),"Pendiente por asignar responsable")</f>
        <v>Pendiente por asignar responsable</v>
      </c>
      <c r="C655" t="s">
        <v>58</v>
      </c>
      <c r="D655" t="s">
        <v>24</v>
      </c>
      <c r="E655" t="s">
        <v>59</v>
      </c>
      <c r="F655" s="21">
        <v>46071.547048611108</v>
      </c>
      <c r="G655" t="s">
        <v>1294</v>
      </c>
      <c r="H655">
        <v>71173140</v>
      </c>
      <c r="I655" t="s">
        <v>1295</v>
      </c>
      <c r="J655" s="23" t="s">
        <v>31</v>
      </c>
      <c r="K655" s="23" t="s">
        <v>1296</v>
      </c>
      <c r="L655" t="s">
        <v>1297</v>
      </c>
      <c r="M655" t="s">
        <v>243</v>
      </c>
      <c r="N655" t="s">
        <v>1298</v>
      </c>
      <c r="O655" t="s">
        <v>223</v>
      </c>
      <c r="P655" t="s">
        <v>60</v>
      </c>
      <c r="Q655" t="s">
        <v>236</v>
      </c>
      <c r="R655" t="s">
        <v>252</v>
      </c>
      <c r="S655" t="s">
        <v>260</v>
      </c>
      <c r="T655">
        <v>14</v>
      </c>
      <c r="U655" t="s">
        <v>1299</v>
      </c>
      <c r="V655" t="s">
        <v>18173</v>
      </c>
      <c r="W655" t="s">
        <v>18176</v>
      </c>
      <c r="X655" t="s">
        <v>29</v>
      </c>
      <c r="Y655" t="s">
        <v>30</v>
      </c>
      <c r="Z655" t="s">
        <v>30</v>
      </c>
      <c r="AA655" t="s">
        <v>30</v>
      </c>
      <c r="AB655" t="s">
        <v>30</v>
      </c>
      <c r="AC655">
        <v>-75.074583169999997</v>
      </c>
      <c r="AD655">
        <v>6.5159775</v>
      </c>
      <c r="AE655" t="s">
        <v>86</v>
      </c>
      <c r="AF655" t="s">
        <v>215</v>
      </c>
      <c r="AG655" t="s">
        <v>102</v>
      </c>
      <c r="AH655">
        <f>IFERROR(
    VLOOKUP(FENIX_ANS_TABLA[[#This Row],[ESTADO]],
        {"VENCIDO",1;"ALERTA_0 Días",2;"ALERTA",3;"A TIEMPO",4;"SIN FECHA",5},
    2,FALSE),
0)</f>
        <v>4</v>
      </c>
    </row>
    <row r="656" spans="1:34" x14ac:dyDescent="0.25">
      <c r="A656">
        <v>23666486</v>
      </c>
      <c r="B656" s="23" t="str">
        <f>IFERROR(VLOOKUP(FENIX_ANS_TABLA[[#This Row],[PEDIDO]],RESPONSABLE!A:B,2,0),"Pendiente por asignar responsable")</f>
        <v>Pendiente por asignar responsable</v>
      </c>
      <c r="C656" t="s">
        <v>23</v>
      </c>
      <c r="D656" t="s">
        <v>24</v>
      </c>
      <c r="E656" t="s">
        <v>23</v>
      </c>
      <c r="F656" s="21">
        <v>46071.556215277778</v>
      </c>
      <c r="G656" t="s">
        <v>1462</v>
      </c>
      <c r="H656">
        <v>1040042315</v>
      </c>
      <c r="I656" t="s">
        <v>1463</v>
      </c>
      <c r="J656" s="23" t="s">
        <v>31</v>
      </c>
      <c r="K656" s="23" t="s">
        <v>1464</v>
      </c>
      <c r="L656" t="s">
        <v>1465</v>
      </c>
      <c r="M656" t="s">
        <v>180</v>
      </c>
      <c r="N656" t="s">
        <v>1466</v>
      </c>
      <c r="O656" t="s">
        <v>181</v>
      </c>
      <c r="P656" t="s">
        <v>27</v>
      </c>
      <c r="Q656" t="s">
        <v>158</v>
      </c>
      <c r="R656" t="s">
        <v>252</v>
      </c>
      <c r="S656" t="s">
        <v>260</v>
      </c>
      <c r="T656">
        <v>10</v>
      </c>
      <c r="U656" t="s">
        <v>1467</v>
      </c>
      <c r="V656" t="s">
        <v>18177</v>
      </c>
      <c r="W656" t="s">
        <v>15419</v>
      </c>
      <c r="X656" t="s">
        <v>83</v>
      </c>
      <c r="Y656" t="s">
        <v>30</v>
      </c>
      <c r="Z656" t="s">
        <v>30</v>
      </c>
      <c r="AA656" t="s">
        <v>30</v>
      </c>
      <c r="AB656" t="s">
        <v>30</v>
      </c>
      <c r="AC656">
        <v>-75.498024409999999</v>
      </c>
      <c r="AD656">
        <v>5.9739043599999997</v>
      </c>
      <c r="AE656" t="s">
        <v>86</v>
      </c>
      <c r="AF656" t="s">
        <v>159</v>
      </c>
      <c r="AG656" t="s">
        <v>102</v>
      </c>
      <c r="AH656">
        <f>IFERROR(
    VLOOKUP(FENIX_ANS_TABLA[[#This Row],[ESTADO]],
        {"VENCIDO",1;"ALERTA_0 Días",2;"ALERTA",3;"A TIEMPO",4;"SIN FECHA",5},
    2,FALSE),
0)</f>
        <v>2</v>
      </c>
    </row>
    <row r="657" spans="1:34" x14ac:dyDescent="0.25">
      <c r="A657">
        <v>23666510</v>
      </c>
      <c r="B657" s="23" t="str">
        <f>IFERROR(VLOOKUP(FENIX_ANS_TABLA[[#This Row],[PEDIDO]],RESPONSABLE!A:B,2,0),"Pendiente por asignar responsable")</f>
        <v>Pendiente por asignar responsable</v>
      </c>
      <c r="C657" t="s">
        <v>23</v>
      </c>
      <c r="D657" t="s">
        <v>24</v>
      </c>
      <c r="E657" t="s">
        <v>23</v>
      </c>
      <c r="F657" s="21">
        <v>46071.575810185182</v>
      </c>
      <c r="G657" t="s">
        <v>12159</v>
      </c>
      <c r="H657">
        <v>8345825</v>
      </c>
      <c r="I657" t="s">
        <v>12160</v>
      </c>
      <c r="J657" s="23" t="s">
        <v>31</v>
      </c>
      <c r="K657" s="23" t="s">
        <v>12161</v>
      </c>
      <c r="L657" t="s">
        <v>12162</v>
      </c>
      <c r="M657" t="s">
        <v>42</v>
      </c>
      <c r="N657" t="s">
        <v>12163</v>
      </c>
      <c r="O657" t="s">
        <v>57</v>
      </c>
      <c r="P657" t="s">
        <v>27</v>
      </c>
      <c r="Q657" t="s">
        <v>32</v>
      </c>
      <c r="R657" t="s">
        <v>253</v>
      </c>
      <c r="S657" t="s">
        <v>260</v>
      </c>
      <c r="T657">
        <v>7</v>
      </c>
      <c r="U657" t="s">
        <v>12164</v>
      </c>
      <c r="V657" t="s">
        <v>10655</v>
      </c>
      <c r="W657" t="s">
        <v>3697</v>
      </c>
      <c r="X657" t="s">
        <v>29</v>
      </c>
      <c r="Y657" t="s">
        <v>12165</v>
      </c>
      <c r="Z657" t="s">
        <v>94</v>
      </c>
      <c r="AA657" t="s">
        <v>2801</v>
      </c>
      <c r="AB657" t="s">
        <v>12166</v>
      </c>
      <c r="AC657">
        <v>-75.584496999999999</v>
      </c>
      <c r="AD657">
        <v>6.1524169999999998</v>
      </c>
      <c r="AE657" t="s">
        <v>86</v>
      </c>
      <c r="AF657" t="s">
        <v>105</v>
      </c>
      <c r="AG657" t="s">
        <v>102</v>
      </c>
      <c r="AH657">
        <f>IFERROR(
    VLOOKUP(FENIX_ANS_TABLA[[#This Row],[ESTADO]],
        {"VENCIDO",1;"ALERTA_0 Días",2;"ALERTA",3;"A TIEMPO",4;"SIN FECHA",5},
    2,FALSE),
0)</f>
        <v>4</v>
      </c>
    </row>
    <row r="658" spans="1:34" x14ac:dyDescent="0.25">
      <c r="A658">
        <v>23666520</v>
      </c>
      <c r="B658" s="23" t="str">
        <f>IFERROR(VLOOKUP(FENIX_ANS_TABLA[[#This Row],[PEDIDO]],RESPONSABLE!A:B,2,0),"Pendiente por asignar responsable")</f>
        <v>Pendiente por asignar responsable</v>
      </c>
      <c r="C658" t="s">
        <v>58</v>
      </c>
      <c r="D658" t="s">
        <v>24</v>
      </c>
      <c r="E658" t="s">
        <v>59</v>
      </c>
      <c r="F658" s="21">
        <v>46071.581678240742</v>
      </c>
      <c r="G658" t="s">
        <v>1469</v>
      </c>
      <c r="H658">
        <v>43879432</v>
      </c>
      <c r="I658" t="s">
        <v>1470</v>
      </c>
      <c r="J658" s="23" t="s">
        <v>31</v>
      </c>
      <c r="K658" s="23" t="s">
        <v>1471</v>
      </c>
      <c r="L658" t="s">
        <v>1472</v>
      </c>
      <c r="M658" t="s">
        <v>200</v>
      </c>
      <c r="N658" t="s">
        <v>1473</v>
      </c>
      <c r="O658" t="s">
        <v>201</v>
      </c>
      <c r="P658" t="s">
        <v>60</v>
      </c>
      <c r="Q658" t="s">
        <v>184</v>
      </c>
      <c r="R658" t="s">
        <v>253</v>
      </c>
      <c r="S658" t="s">
        <v>260</v>
      </c>
      <c r="T658">
        <v>9</v>
      </c>
      <c r="U658" t="s">
        <v>1474</v>
      </c>
      <c r="V658" t="s">
        <v>17930</v>
      </c>
      <c r="W658" t="s">
        <v>41</v>
      </c>
      <c r="X658" t="s">
        <v>41</v>
      </c>
      <c r="Y658" t="s">
        <v>30</v>
      </c>
      <c r="Z658" t="s">
        <v>30</v>
      </c>
      <c r="AA658" t="s">
        <v>30</v>
      </c>
      <c r="AB658" t="s">
        <v>30</v>
      </c>
      <c r="AC658">
        <v>-75.532338350000003</v>
      </c>
      <c r="AD658">
        <v>6.1332061700000002</v>
      </c>
      <c r="AE658" t="s">
        <v>86</v>
      </c>
      <c r="AF658" t="s">
        <v>159</v>
      </c>
      <c r="AG658" t="s">
        <v>102</v>
      </c>
      <c r="AH658">
        <f>IFERROR(
    VLOOKUP(FENIX_ANS_TABLA[[#This Row],[ESTADO]],
        {"VENCIDO",1;"ALERTA_0 Días",2;"ALERTA",3;"A TIEMPO",4;"SIN FECHA",5},
    2,FALSE),
0)</f>
        <v>1</v>
      </c>
    </row>
    <row r="659" spans="1:34" x14ac:dyDescent="0.25">
      <c r="A659">
        <v>23666601</v>
      </c>
      <c r="B659" s="23" t="str">
        <f>IFERROR(VLOOKUP(FENIX_ANS_TABLA[[#This Row],[PEDIDO]],RESPONSABLE!A:B,2,0),"Pendiente por asignar responsable")</f>
        <v>Pendiente por asignar responsable</v>
      </c>
      <c r="C659" t="s">
        <v>58</v>
      </c>
      <c r="D659" t="s">
        <v>24</v>
      </c>
      <c r="E659" t="s">
        <v>59</v>
      </c>
      <c r="F659" s="21">
        <v>46071.610254629632</v>
      </c>
      <c r="G659" t="s">
        <v>1302</v>
      </c>
      <c r="H659">
        <v>1038540085</v>
      </c>
      <c r="I659" t="s">
        <v>740</v>
      </c>
      <c r="J659" s="23" t="s">
        <v>31</v>
      </c>
      <c r="K659" s="23" t="s">
        <v>741</v>
      </c>
      <c r="L659" t="s">
        <v>742</v>
      </c>
      <c r="M659" t="s">
        <v>234</v>
      </c>
      <c r="N659" t="s">
        <v>743</v>
      </c>
      <c r="O659" t="s">
        <v>235</v>
      </c>
      <c r="P659" t="s">
        <v>60</v>
      </c>
      <c r="Q659" t="s">
        <v>236</v>
      </c>
      <c r="R659" t="s">
        <v>253</v>
      </c>
      <c r="S659" t="s">
        <v>260</v>
      </c>
      <c r="T659">
        <v>9</v>
      </c>
      <c r="U659" t="s">
        <v>1303</v>
      </c>
      <c r="V659" t="s">
        <v>18178</v>
      </c>
      <c r="W659" t="s">
        <v>16823</v>
      </c>
      <c r="X659" t="s">
        <v>29</v>
      </c>
      <c r="Y659" t="s">
        <v>30</v>
      </c>
      <c r="Z659" t="s">
        <v>30</v>
      </c>
      <c r="AA659" t="s">
        <v>30</v>
      </c>
      <c r="AB659" t="s">
        <v>30</v>
      </c>
      <c r="AC659">
        <v>-74.699722300000005</v>
      </c>
      <c r="AD659">
        <v>7.0269984799999996</v>
      </c>
      <c r="AE659" t="s">
        <v>86</v>
      </c>
      <c r="AF659" t="s">
        <v>215</v>
      </c>
      <c r="AG659" t="s">
        <v>102</v>
      </c>
      <c r="AH659">
        <f>IFERROR(
    VLOOKUP(FENIX_ANS_TABLA[[#This Row],[ESTADO]],
        {"VENCIDO",1;"ALERTA_0 Días",2;"ALERTA",3;"A TIEMPO",4;"SIN FECHA",5},
    2,FALSE),
0)</f>
        <v>4</v>
      </c>
    </row>
    <row r="660" spans="1:34" x14ac:dyDescent="0.25">
      <c r="A660">
        <v>23666614</v>
      </c>
      <c r="B660" s="23" t="str">
        <f>IFERROR(VLOOKUP(FENIX_ANS_TABLA[[#This Row],[PEDIDO]],RESPONSABLE!A:B,2,0),"Pendiente por asignar responsable")</f>
        <v>Pendiente por asignar responsable</v>
      </c>
      <c r="C660" t="s">
        <v>44</v>
      </c>
      <c r="D660" t="s">
        <v>24</v>
      </c>
      <c r="E660" t="s">
        <v>44</v>
      </c>
      <c r="F660" s="21">
        <v>46071.61645833333</v>
      </c>
      <c r="G660" t="s">
        <v>1305</v>
      </c>
      <c r="H660">
        <v>15540121</v>
      </c>
      <c r="I660" t="s">
        <v>1306</v>
      </c>
      <c r="J660" s="23" t="s">
        <v>31</v>
      </c>
      <c r="K660" s="23" t="s">
        <v>1307</v>
      </c>
      <c r="L660" t="s">
        <v>1308</v>
      </c>
      <c r="M660" t="s">
        <v>234</v>
      </c>
      <c r="N660" t="s">
        <v>1309</v>
      </c>
      <c r="O660" t="s">
        <v>235</v>
      </c>
      <c r="P660" t="s">
        <v>45</v>
      </c>
      <c r="Q660" t="s">
        <v>214</v>
      </c>
      <c r="R660" t="s">
        <v>252</v>
      </c>
      <c r="S660" t="s">
        <v>260</v>
      </c>
      <c r="T660">
        <v>11</v>
      </c>
      <c r="U660" t="s">
        <v>1310</v>
      </c>
      <c r="V660" t="s">
        <v>18179</v>
      </c>
      <c r="W660" t="s">
        <v>18180</v>
      </c>
      <c r="X660" t="s">
        <v>43</v>
      </c>
      <c r="Y660" t="s">
        <v>30</v>
      </c>
      <c r="Z660" t="s">
        <v>30</v>
      </c>
      <c r="AA660" t="s">
        <v>30</v>
      </c>
      <c r="AB660" t="s">
        <v>30</v>
      </c>
      <c r="AC660">
        <v>-74.767014930000002</v>
      </c>
      <c r="AD660">
        <v>7.1114500500000002</v>
      </c>
      <c r="AE660" t="s">
        <v>86</v>
      </c>
      <c r="AF660" t="s">
        <v>215</v>
      </c>
      <c r="AG660" t="s">
        <v>102</v>
      </c>
      <c r="AH660">
        <f>IFERROR(
    VLOOKUP(FENIX_ANS_TABLA[[#This Row],[ESTADO]],
        {"VENCIDO",1;"ALERTA_0 Días",2;"ALERTA",3;"A TIEMPO",4;"SIN FECHA",5},
    2,FALSE),
0)</f>
        <v>3</v>
      </c>
    </row>
    <row r="661" spans="1:34" x14ac:dyDescent="0.25">
      <c r="A661">
        <v>23666630</v>
      </c>
      <c r="B661" s="23" t="str">
        <f>IFERROR(VLOOKUP(FENIX_ANS_TABLA[[#This Row],[PEDIDO]],RESPONSABLE!A:B,2,0),"Pendiente por asignar responsable")</f>
        <v>Pendiente por asignar responsable</v>
      </c>
      <c r="C661" t="s">
        <v>58</v>
      </c>
      <c r="D661" t="s">
        <v>24</v>
      </c>
      <c r="E661" t="s">
        <v>59</v>
      </c>
      <c r="F661" s="21">
        <v>46071.623611111107</v>
      </c>
      <c r="G661" t="s">
        <v>1476</v>
      </c>
      <c r="H661">
        <v>70950911</v>
      </c>
      <c r="I661" t="s">
        <v>1477</v>
      </c>
      <c r="J661" s="23" t="s">
        <v>31</v>
      </c>
      <c r="K661" s="23" t="s">
        <v>1478</v>
      </c>
      <c r="L661" t="s">
        <v>1479</v>
      </c>
      <c r="M661" t="s">
        <v>163</v>
      </c>
      <c r="N661" t="s">
        <v>1480</v>
      </c>
      <c r="O661" t="s">
        <v>164</v>
      </c>
      <c r="P661" t="s">
        <v>60</v>
      </c>
      <c r="Q661" t="s">
        <v>184</v>
      </c>
      <c r="R661" t="s">
        <v>252</v>
      </c>
      <c r="S661" t="s">
        <v>260</v>
      </c>
      <c r="T661">
        <v>14</v>
      </c>
      <c r="U661" t="s">
        <v>1481</v>
      </c>
      <c r="V661" t="s">
        <v>18181</v>
      </c>
      <c r="W661" t="s">
        <v>14583</v>
      </c>
      <c r="X661" t="s">
        <v>29</v>
      </c>
      <c r="Y661" t="s">
        <v>30</v>
      </c>
      <c r="Z661" t="s">
        <v>30</v>
      </c>
      <c r="AA661" t="s">
        <v>30</v>
      </c>
      <c r="AB661" t="s">
        <v>30</v>
      </c>
      <c r="AC661">
        <v>-75.210168469999999</v>
      </c>
      <c r="AD661">
        <v>6.2509582999999997</v>
      </c>
      <c r="AE661" t="s">
        <v>86</v>
      </c>
      <c r="AF661" t="s">
        <v>159</v>
      </c>
      <c r="AG661" t="s">
        <v>102</v>
      </c>
      <c r="AH661">
        <f>IFERROR(
    VLOOKUP(FENIX_ANS_TABLA[[#This Row],[ESTADO]],
        {"VENCIDO",1;"ALERTA_0 Días",2;"ALERTA",3;"A TIEMPO",4;"SIN FECHA",5},
    2,FALSE),
0)</f>
        <v>4</v>
      </c>
    </row>
    <row r="662" spans="1:34" x14ac:dyDescent="0.25">
      <c r="A662">
        <v>23666685</v>
      </c>
      <c r="B662" s="23" t="str">
        <f>IFERROR(VLOOKUP(FENIX_ANS_TABLA[[#This Row],[PEDIDO]],RESPONSABLE!A:B,2,0),"Pendiente por asignar responsable")</f>
        <v>Pendiente por asignar responsable</v>
      </c>
      <c r="C662" t="s">
        <v>58</v>
      </c>
      <c r="D662" t="s">
        <v>24</v>
      </c>
      <c r="E662" t="s">
        <v>59</v>
      </c>
      <c r="F662" s="21">
        <v>46071.642777777779</v>
      </c>
      <c r="G662" t="s">
        <v>1314</v>
      </c>
      <c r="H662">
        <v>1035126908</v>
      </c>
      <c r="I662" t="s">
        <v>1315</v>
      </c>
      <c r="J662" s="23" t="s">
        <v>31</v>
      </c>
      <c r="K662" s="23" t="s">
        <v>1316</v>
      </c>
      <c r="L662" t="s">
        <v>1317</v>
      </c>
      <c r="M662" t="s">
        <v>220</v>
      </c>
      <c r="N662" t="s">
        <v>1318</v>
      </c>
      <c r="O662" t="s">
        <v>221</v>
      </c>
      <c r="P662" t="s">
        <v>60</v>
      </c>
      <c r="Q662" t="s">
        <v>236</v>
      </c>
      <c r="R662" t="s">
        <v>252</v>
      </c>
      <c r="S662" t="s">
        <v>260</v>
      </c>
      <c r="T662">
        <v>14</v>
      </c>
      <c r="U662" t="s">
        <v>1319</v>
      </c>
      <c r="V662" t="s">
        <v>18182</v>
      </c>
      <c r="W662" t="s">
        <v>14171</v>
      </c>
      <c r="X662" t="s">
        <v>29</v>
      </c>
      <c r="Y662" t="s">
        <v>30</v>
      </c>
      <c r="Z662" t="s">
        <v>30</v>
      </c>
      <c r="AA662" t="s">
        <v>30</v>
      </c>
      <c r="AB662" t="s">
        <v>30</v>
      </c>
      <c r="AC662">
        <v>-75.150794000000005</v>
      </c>
      <c r="AD662">
        <v>6.6126391699999996</v>
      </c>
      <c r="AE662" t="s">
        <v>86</v>
      </c>
      <c r="AF662" t="s">
        <v>215</v>
      </c>
      <c r="AG662" t="s">
        <v>102</v>
      </c>
      <c r="AH662">
        <f>IFERROR(
    VLOOKUP(FENIX_ANS_TABLA[[#This Row],[ESTADO]],
        {"VENCIDO",1;"ALERTA_0 Días",2;"ALERTA",3;"A TIEMPO",4;"SIN FECHA",5},
    2,FALSE),
0)</f>
        <v>4</v>
      </c>
    </row>
    <row r="663" spans="1:34" x14ac:dyDescent="0.25">
      <c r="A663">
        <v>23666689</v>
      </c>
      <c r="B663" s="23" t="str">
        <f>IFERROR(VLOOKUP(FENIX_ANS_TABLA[[#This Row],[PEDIDO]],RESPONSABLE!A:B,2,0),"Pendiente por asignar responsable")</f>
        <v>Pendiente por asignar responsable</v>
      </c>
      <c r="C663" t="s">
        <v>58</v>
      </c>
      <c r="D663" t="s">
        <v>24</v>
      </c>
      <c r="E663" t="s">
        <v>59</v>
      </c>
      <c r="F663" s="21">
        <v>46071.644502314812</v>
      </c>
      <c r="G663" t="s">
        <v>1484</v>
      </c>
      <c r="H663">
        <v>70380283</v>
      </c>
      <c r="I663" t="s">
        <v>1485</v>
      </c>
      <c r="J663" s="23" t="s">
        <v>1486</v>
      </c>
      <c r="K663" s="23" t="s">
        <v>1487</v>
      </c>
      <c r="L663" t="s">
        <v>1488</v>
      </c>
      <c r="M663" t="s">
        <v>171</v>
      </c>
      <c r="N663" t="s">
        <v>1489</v>
      </c>
      <c r="O663" t="s">
        <v>172</v>
      </c>
      <c r="P663" t="s">
        <v>60</v>
      </c>
      <c r="Q663" t="s">
        <v>184</v>
      </c>
      <c r="R663" t="s">
        <v>252</v>
      </c>
      <c r="S663" t="s">
        <v>260</v>
      </c>
      <c r="T663">
        <v>14</v>
      </c>
      <c r="U663" t="s">
        <v>1490</v>
      </c>
      <c r="V663" t="s">
        <v>18183</v>
      </c>
      <c r="W663" t="s">
        <v>14587</v>
      </c>
      <c r="X663" t="s">
        <v>29</v>
      </c>
      <c r="Y663" t="s">
        <v>30</v>
      </c>
      <c r="Z663" t="s">
        <v>30</v>
      </c>
      <c r="AA663" t="s">
        <v>30</v>
      </c>
      <c r="AB663" t="s">
        <v>30</v>
      </c>
      <c r="AC663">
        <v>-75.003574130000004</v>
      </c>
      <c r="AD663">
        <v>6.2006098500000002</v>
      </c>
      <c r="AE663" t="s">
        <v>86</v>
      </c>
      <c r="AF663" t="s">
        <v>159</v>
      </c>
      <c r="AG663" t="s">
        <v>102</v>
      </c>
      <c r="AH663">
        <f>IFERROR(
    VLOOKUP(FENIX_ANS_TABLA[[#This Row],[ESTADO]],
        {"VENCIDO",1;"ALERTA_0 Días",2;"ALERTA",3;"A TIEMPO",4;"SIN FECHA",5},
    2,FALSE),
0)</f>
        <v>4</v>
      </c>
    </row>
    <row r="664" spans="1:34" x14ac:dyDescent="0.25">
      <c r="A664">
        <v>23666700</v>
      </c>
      <c r="B664" s="23" t="str">
        <f>IFERROR(VLOOKUP(FENIX_ANS_TABLA[[#This Row],[PEDIDO]],RESPONSABLE!A:B,2,0),"Pendiente por asignar responsable")</f>
        <v>Pendiente por asignar responsable</v>
      </c>
      <c r="C664" t="s">
        <v>23</v>
      </c>
      <c r="D664" t="s">
        <v>24</v>
      </c>
      <c r="E664" t="s">
        <v>33</v>
      </c>
      <c r="F664" s="21">
        <v>46078.624768518523</v>
      </c>
      <c r="G664" t="s">
        <v>6098</v>
      </c>
      <c r="H664">
        <v>8416887</v>
      </c>
      <c r="I664" t="s">
        <v>543</v>
      </c>
      <c r="J664" s="23" t="s">
        <v>31</v>
      </c>
      <c r="K664" s="23" t="s">
        <v>1321</v>
      </c>
      <c r="L664" t="s">
        <v>6099</v>
      </c>
      <c r="M664" t="s">
        <v>133</v>
      </c>
      <c r="N664" t="s">
        <v>6100</v>
      </c>
      <c r="O664" t="s">
        <v>134</v>
      </c>
      <c r="P664" t="s">
        <v>40</v>
      </c>
      <c r="Q664" t="s">
        <v>135</v>
      </c>
      <c r="R664" t="s">
        <v>253</v>
      </c>
      <c r="S664" t="s">
        <v>260</v>
      </c>
      <c r="T664">
        <v>7</v>
      </c>
      <c r="U664" t="s">
        <v>6101</v>
      </c>
      <c r="V664" t="s">
        <v>10606</v>
      </c>
      <c r="W664" t="s">
        <v>18184</v>
      </c>
      <c r="X664" t="s">
        <v>29</v>
      </c>
      <c r="Y664" t="s">
        <v>30</v>
      </c>
      <c r="Z664" t="s">
        <v>30</v>
      </c>
      <c r="AA664" t="s">
        <v>30</v>
      </c>
      <c r="AB664" t="s">
        <v>30</v>
      </c>
      <c r="AC664">
        <v>-76.265822119999996</v>
      </c>
      <c r="AD664">
        <v>7.0002606199999997</v>
      </c>
      <c r="AE664" t="s">
        <v>86</v>
      </c>
      <c r="AF664" t="s">
        <v>136</v>
      </c>
      <c r="AG664" t="s">
        <v>102</v>
      </c>
      <c r="AH664">
        <f>IFERROR(
    VLOOKUP(FENIX_ANS_TABLA[[#This Row],[ESTADO]],
        {"VENCIDO",1;"ALERTA_0 Días",2;"ALERTA",3;"A TIEMPO",4;"SIN FECHA",5},
    2,FALSE),
0)</f>
        <v>4</v>
      </c>
    </row>
    <row r="665" spans="1:34" x14ac:dyDescent="0.25">
      <c r="A665">
        <v>23666724</v>
      </c>
      <c r="B665" s="23" t="str">
        <f>IFERROR(VLOOKUP(FENIX_ANS_TABLA[[#This Row],[PEDIDO]],RESPONSABLE!A:B,2,0),"Pendiente por asignar responsable")</f>
        <v>Pendiente por asignar responsable</v>
      </c>
      <c r="C665" t="s">
        <v>23</v>
      </c>
      <c r="D665" t="s">
        <v>24</v>
      </c>
      <c r="E665" t="s">
        <v>23</v>
      </c>
      <c r="F665" s="21">
        <v>46071.660381944443</v>
      </c>
      <c r="G665" t="s">
        <v>1645</v>
      </c>
      <c r="H665">
        <v>42840363</v>
      </c>
      <c r="I665" t="s">
        <v>1646</v>
      </c>
      <c r="J665" s="23" t="s">
        <v>31</v>
      </c>
      <c r="K665" s="23" t="s">
        <v>1647</v>
      </c>
      <c r="L665" t="s">
        <v>1648</v>
      </c>
      <c r="M665" t="s">
        <v>163</v>
      </c>
      <c r="N665" t="s">
        <v>1649</v>
      </c>
      <c r="O665" t="s">
        <v>164</v>
      </c>
      <c r="P665" t="s">
        <v>27</v>
      </c>
      <c r="Q665" t="s">
        <v>158</v>
      </c>
      <c r="R665" t="s">
        <v>252</v>
      </c>
      <c r="S665" t="s">
        <v>260</v>
      </c>
      <c r="T665">
        <v>10</v>
      </c>
      <c r="U665" t="s">
        <v>1650</v>
      </c>
      <c r="V665" t="s">
        <v>18185</v>
      </c>
      <c r="W665" t="s">
        <v>18186</v>
      </c>
      <c r="X665" t="s">
        <v>83</v>
      </c>
      <c r="Y665" t="s">
        <v>30</v>
      </c>
      <c r="Z665" t="s">
        <v>30</v>
      </c>
      <c r="AA665" t="s">
        <v>30</v>
      </c>
      <c r="AB665" t="s">
        <v>30</v>
      </c>
      <c r="AC665">
        <v>-75.253111500000003</v>
      </c>
      <c r="AD665">
        <v>6.2218687499999996</v>
      </c>
      <c r="AE665" t="s">
        <v>86</v>
      </c>
      <c r="AF665" t="s">
        <v>159</v>
      </c>
      <c r="AG665" t="s">
        <v>102</v>
      </c>
      <c r="AH665">
        <f>IFERROR(
    VLOOKUP(FENIX_ANS_TABLA[[#This Row],[ESTADO]],
        {"VENCIDO",1;"ALERTA_0 Días",2;"ALERTA",3;"A TIEMPO",4;"SIN FECHA",5},
    2,FALSE),
0)</f>
        <v>2</v>
      </c>
    </row>
    <row r="666" spans="1:34" x14ac:dyDescent="0.25">
      <c r="A666">
        <v>23666737</v>
      </c>
      <c r="B666" s="23" t="str">
        <f>IFERROR(VLOOKUP(FENIX_ANS_TABLA[[#This Row],[PEDIDO]],RESPONSABLE!A:B,2,0),"Pendiente por asignar responsable")</f>
        <v>Pendiente por asignar responsable</v>
      </c>
      <c r="C666" t="s">
        <v>58</v>
      </c>
      <c r="D666" t="s">
        <v>24</v>
      </c>
      <c r="E666" t="s">
        <v>59</v>
      </c>
      <c r="F666" s="21">
        <v>46071.665682870371</v>
      </c>
      <c r="G666" t="s">
        <v>1492</v>
      </c>
      <c r="H666">
        <v>15380356</v>
      </c>
      <c r="I666" t="s">
        <v>1493</v>
      </c>
      <c r="J666" s="23" t="s">
        <v>100</v>
      </c>
      <c r="K666" s="23" t="s">
        <v>31</v>
      </c>
      <c r="L666" t="s">
        <v>1494</v>
      </c>
      <c r="M666" t="s">
        <v>180</v>
      </c>
      <c r="N666" t="s">
        <v>1495</v>
      </c>
      <c r="O666" t="s">
        <v>181</v>
      </c>
      <c r="P666" t="s">
        <v>60</v>
      </c>
      <c r="Q666" t="s">
        <v>184</v>
      </c>
      <c r="R666" t="s">
        <v>252</v>
      </c>
      <c r="S666" t="s">
        <v>260</v>
      </c>
      <c r="T666">
        <v>14</v>
      </c>
      <c r="U666" t="s">
        <v>1496</v>
      </c>
      <c r="V666" t="s">
        <v>18187</v>
      </c>
      <c r="W666" t="s">
        <v>18188</v>
      </c>
      <c r="X666" t="s">
        <v>29</v>
      </c>
      <c r="Y666" t="s">
        <v>30</v>
      </c>
      <c r="Z666" t="s">
        <v>30</v>
      </c>
      <c r="AA666" t="s">
        <v>30</v>
      </c>
      <c r="AB666" t="s">
        <v>30</v>
      </c>
      <c r="AC666">
        <v>-75.417696969999994</v>
      </c>
      <c r="AD666">
        <v>6.0103037700000002</v>
      </c>
      <c r="AE666" t="s">
        <v>86</v>
      </c>
      <c r="AF666" t="s">
        <v>159</v>
      </c>
      <c r="AG666" t="s">
        <v>102</v>
      </c>
      <c r="AH666">
        <f>IFERROR(
    VLOOKUP(FENIX_ANS_TABLA[[#This Row],[ESTADO]],
        {"VENCIDO",1;"ALERTA_0 Días",2;"ALERTA",3;"A TIEMPO",4;"SIN FECHA",5},
    2,FALSE),
0)</f>
        <v>4</v>
      </c>
    </row>
    <row r="667" spans="1:34" x14ac:dyDescent="0.25">
      <c r="A667">
        <v>23666760</v>
      </c>
      <c r="B667" s="23" t="str">
        <f>IFERROR(VLOOKUP(FENIX_ANS_TABLA[[#This Row],[PEDIDO]],RESPONSABLE!A:B,2,0),"Pendiente por asignar responsable")</f>
        <v>Pendiente por asignar responsable</v>
      </c>
      <c r="C667" t="s">
        <v>58</v>
      </c>
      <c r="D667" t="s">
        <v>24</v>
      </c>
      <c r="E667" t="s">
        <v>59</v>
      </c>
      <c r="F667" s="21">
        <v>46071.67255787037</v>
      </c>
      <c r="G667" t="s">
        <v>1498</v>
      </c>
      <c r="H667">
        <v>39446350</v>
      </c>
      <c r="I667" t="s">
        <v>1499</v>
      </c>
      <c r="J667" s="23" t="s">
        <v>31</v>
      </c>
      <c r="K667" s="23" t="s">
        <v>1500</v>
      </c>
      <c r="L667" t="s">
        <v>1501</v>
      </c>
      <c r="M667" t="s">
        <v>167</v>
      </c>
      <c r="N667" t="s">
        <v>1502</v>
      </c>
      <c r="O667" t="s">
        <v>168</v>
      </c>
      <c r="P667" t="s">
        <v>60</v>
      </c>
      <c r="Q667" t="s">
        <v>184</v>
      </c>
      <c r="R667" t="s">
        <v>252</v>
      </c>
      <c r="S667" t="s">
        <v>260</v>
      </c>
      <c r="T667">
        <v>14</v>
      </c>
      <c r="U667" t="s">
        <v>1503</v>
      </c>
      <c r="V667" t="s">
        <v>14377</v>
      </c>
      <c r="W667" t="s">
        <v>14378</v>
      </c>
      <c r="X667" t="s">
        <v>29</v>
      </c>
      <c r="Y667" t="s">
        <v>30</v>
      </c>
      <c r="Z667" t="s">
        <v>30</v>
      </c>
      <c r="AA667" t="s">
        <v>30</v>
      </c>
      <c r="AB667" t="s">
        <v>30</v>
      </c>
      <c r="AC667">
        <v>-75.431945999999996</v>
      </c>
      <c r="AD667">
        <v>6.1176959999999996</v>
      </c>
      <c r="AE667" t="s">
        <v>86</v>
      </c>
      <c r="AF667" t="s">
        <v>159</v>
      </c>
      <c r="AG667" t="s">
        <v>102</v>
      </c>
      <c r="AH667">
        <f>IFERROR(
    VLOOKUP(FENIX_ANS_TABLA[[#This Row],[ESTADO]],
        {"VENCIDO",1;"ALERTA_0 Días",2;"ALERTA",3;"A TIEMPO",4;"SIN FECHA",5},
    2,FALSE),
0)</f>
        <v>4</v>
      </c>
    </row>
    <row r="668" spans="1:34" x14ac:dyDescent="0.25">
      <c r="A668">
        <v>23666772</v>
      </c>
      <c r="B668" s="23" t="str">
        <f>IFERROR(VLOOKUP(FENIX_ANS_TABLA[[#This Row],[PEDIDO]],RESPONSABLE!A:B,2,0),"Pendiente por asignar responsable")</f>
        <v>Pendiente por asignar responsable</v>
      </c>
      <c r="C668" t="s">
        <v>23</v>
      </c>
      <c r="D668" t="s">
        <v>24</v>
      </c>
      <c r="E668" t="s">
        <v>23</v>
      </c>
      <c r="F668" s="21">
        <v>46071.67765046296</v>
      </c>
      <c r="G668" t="s">
        <v>1652</v>
      </c>
      <c r="H668">
        <v>3415036</v>
      </c>
      <c r="I668" t="s">
        <v>1653</v>
      </c>
      <c r="J668" s="23" t="s">
        <v>1654</v>
      </c>
      <c r="K668" s="23" t="s">
        <v>1647</v>
      </c>
      <c r="L668" t="s">
        <v>1655</v>
      </c>
      <c r="M668" t="s">
        <v>163</v>
      </c>
      <c r="N668" t="s">
        <v>1656</v>
      </c>
      <c r="O668" t="s">
        <v>164</v>
      </c>
      <c r="P668" t="s">
        <v>27</v>
      </c>
      <c r="Q668" t="s">
        <v>158</v>
      </c>
      <c r="R668" t="s">
        <v>252</v>
      </c>
      <c r="S668" t="s">
        <v>260</v>
      </c>
      <c r="T668">
        <v>10</v>
      </c>
      <c r="U668" t="s">
        <v>1657</v>
      </c>
      <c r="V668" t="s">
        <v>14300</v>
      </c>
      <c r="W668" t="s">
        <v>15365</v>
      </c>
      <c r="X668" t="s">
        <v>83</v>
      </c>
      <c r="Y668" t="s">
        <v>30</v>
      </c>
      <c r="Z668" t="s">
        <v>30</v>
      </c>
      <c r="AA668" t="s">
        <v>30</v>
      </c>
      <c r="AB668" t="s">
        <v>30</v>
      </c>
      <c r="AC668">
        <v>-75.190327670000002</v>
      </c>
      <c r="AD668">
        <v>6.2126606000000004</v>
      </c>
      <c r="AE668" t="s">
        <v>86</v>
      </c>
      <c r="AF668" t="s">
        <v>159</v>
      </c>
      <c r="AG668" t="s">
        <v>102</v>
      </c>
      <c r="AH668">
        <f>IFERROR(
    VLOOKUP(FENIX_ANS_TABLA[[#This Row],[ESTADO]],
        {"VENCIDO",1;"ALERTA_0 Días",2;"ALERTA",3;"A TIEMPO",4;"SIN FECHA",5},
    2,FALSE),
0)</f>
        <v>2</v>
      </c>
    </row>
    <row r="669" spans="1:34" x14ac:dyDescent="0.25">
      <c r="A669">
        <v>23666775</v>
      </c>
      <c r="B669" s="23" t="str">
        <f>IFERROR(VLOOKUP(FENIX_ANS_TABLA[[#This Row],[PEDIDO]],RESPONSABLE!A:B,2,0),"Pendiente por asignar responsable")</f>
        <v>Pendiente por asignar responsable</v>
      </c>
      <c r="C669" t="s">
        <v>58</v>
      </c>
      <c r="D669" t="s">
        <v>24</v>
      </c>
      <c r="E669" t="s">
        <v>59</v>
      </c>
      <c r="F669" s="21">
        <v>46071.678402777783</v>
      </c>
      <c r="G669" t="s">
        <v>1505</v>
      </c>
      <c r="H669">
        <v>42996899</v>
      </c>
      <c r="I669" t="s">
        <v>1506</v>
      </c>
      <c r="J669" s="23" t="s">
        <v>31</v>
      </c>
      <c r="K669" s="23" t="s">
        <v>1507</v>
      </c>
      <c r="L669" t="s">
        <v>1508</v>
      </c>
      <c r="M669" t="s">
        <v>315</v>
      </c>
      <c r="N669" t="s">
        <v>1509</v>
      </c>
      <c r="O669" t="s">
        <v>316</v>
      </c>
      <c r="P669" t="s">
        <v>60</v>
      </c>
      <c r="Q669" t="s">
        <v>125</v>
      </c>
      <c r="R669" t="s">
        <v>252</v>
      </c>
      <c r="S669" t="s">
        <v>260</v>
      </c>
      <c r="T669">
        <v>14</v>
      </c>
      <c r="U669" t="s">
        <v>1510</v>
      </c>
      <c r="V669" t="s">
        <v>18189</v>
      </c>
      <c r="W669" t="s">
        <v>18190</v>
      </c>
      <c r="X669" t="s">
        <v>29</v>
      </c>
      <c r="Y669" t="s">
        <v>30</v>
      </c>
      <c r="Z669" t="s">
        <v>30</v>
      </c>
      <c r="AA669" t="s">
        <v>30</v>
      </c>
      <c r="AB669" t="s">
        <v>30</v>
      </c>
      <c r="AC669">
        <v>-75.636795179999993</v>
      </c>
      <c r="AD669">
        <v>5.6146468799999996</v>
      </c>
      <c r="AE669" t="s">
        <v>86</v>
      </c>
      <c r="AF669" t="s">
        <v>109</v>
      </c>
      <c r="AG669" t="s">
        <v>102</v>
      </c>
      <c r="AH669">
        <f>IFERROR(
    VLOOKUP(FENIX_ANS_TABLA[[#This Row],[ESTADO]],
        {"VENCIDO",1;"ALERTA_0 Días",2;"ALERTA",3;"A TIEMPO",4;"SIN FECHA",5},
    2,FALSE),
0)</f>
        <v>4</v>
      </c>
    </row>
    <row r="670" spans="1:34" x14ac:dyDescent="0.25">
      <c r="A670">
        <v>23666780</v>
      </c>
      <c r="B670" s="23" t="str">
        <f>IFERROR(VLOOKUP(FENIX_ANS_TABLA[[#This Row],[PEDIDO]],RESPONSABLE!A:B,2,0),"Pendiente por asignar responsable")</f>
        <v>Pendiente por asignar responsable</v>
      </c>
      <c r="C670" t="s">
        <v>23</v>
      </c>
      <c r="D670" t="s">
        <v>24</v>
      </c>
      <c r="E670" t="s">
        <v>23</v>
      </c>
      <c r="F670" s="21">
        <v>46071.680949074071</v>
      </c>
      <c r="G670" t="s">
        <v>1659</v>
      </c>
      <c r="H670">
        <v>1037593119</v>
      </c>
      <c r="I670" t="s">
        <v>1660</v>
      </c>
      <c r="J670" s="23" t="s">
        <v>1661</v>
      </c>
      <c r="K670" s="23" t="s">
        <v>1662</v>
      </c>
      <c r="L670" t="s">
        <v>1663</v>
      </c>
      <c r="M670" t="s">
        <v>163</v>
      </c>
      <c r="N670" t="s">
        <v>1664</v>
      </c>
      <c r="O670" t="s">
        <v>164</v>
      </c>
      <c r="P670" t="s">
        <v>27</v>
      </c>
      <c r="Q670" t="s">
        <v>158</v>
      </c>
      <c r="R670" t="s">
        <v>252</v>
      </c>
      <c r="S670" t="s">
        <v>260</v>
      </c>
      <c r="T670">
        <v>10</v>
      </c>
      <c r="U670" t="s">
        <v>1665</v>
      </c>
      <c r="V670" t="s">
        <v>18191</v>
      </c>
      <c r="W670" t="s">
        <v>14314</v>
      </c>
      <c r="X670" t="s">
        <v>83</v>
      </c>
      <c r="Y670" t="s">
        <v>30</v>
      </c>
      <c r="Z670" t="s">
        <v>30</v>
      </c>
      <c r="AA670" t="s">
        <v>30</v>
      </c>
      <c r="AB670" t="s">
        <v>30</v>
      </c>
      <c r="AC670">
        <v>-75.190455</v>
      </c>
      <c r="AD670">
        <v>6.2132630000000004</v>
      </c>
      <c r="AE670" t="s">
        <v>86</v>
      </c>
      <c r="AF670" t="s">
        <v>159</v>
      </c>
      <c r="AG670" t="s">
        <v>102</v>
      </c>
      <c r="AH670">
        <f>IFERROR(
    VLOOKUP(FENIX_ANS_TABLA[[#This Row],[ESTADO]],
        {"VENCIDO",1;"ALERTA_0 Días",2;"ALERTA",3;"A TIEMPO",4;"SIN FECHA",5},
    2,FALSE),
0)</f>
        <v>2</v>
      </c>
    </row>
    <row r="671" spans="1:34" x14ac:dyDescent="0.25">
      <c r="A671">
        <v>23666785</v>
      </c>
      <c r="B671" s="23" t="str">
        <f>IFERROR(VLOOKUP(FENIX_ANS_TABLA[[#This Row],[PEDIDO]],RESPONSABLE!A:B,2,0),"Pendiente por asignar responsable")</f>
        <v>Pendiente por asignar responsable</v>
      </c>
      <c r="C671" t="s">
        <v>54</v>
      </c>
      <c r="D671" t="s">
        <v>24</v>
      </c>
      <c r="E671" t="s">
        <v>54</v>
      </c>
      <c r="F671" s="21">
        <v>46084.728518518517</v>
      </c>
      <c r="G671" t="s">
        <v>18193</v>
      </c>
      <c r="H671">
        <v>900738933</v>
      </c>
      <c r="I671" t="s">
        <v>18194</v>
      </c>
      <c r="J671" s="23" t="s">
        <v>18195</v>
      </c>
      <c r="K671" s="23" t="s">
        <v>8689</v>
      </c>
      <c r="L671" t="s">
        <v>18196</v>
      </c>
      <c r="M671" t="s">
        <v>25</v>
      </c>
      <c r="N671" t="s">
        <v>18197</v>
      </c>
      <c r="O671" t="s">
        <v>26</v>
      </c>
      <c r="P671" t="s">
        <v>55</v>
      </c>
      <c r="Q671" t="s">
        <v>31</v>
      </c>
      <c r="R671" t="s">
        <v>253</v>
      </c>
      <c r="S671" t="s">
        <v>259</v>
      </c>
      <c r="T671">
        <v>4</v>
      </c>
      <c r="U671" t="s">
        <v>18198</v>
      </c>
      <c r="V671" t="s">
        <v>18199</v>
      </c>
      <c r="W671" t="s">
        <v>18157</v>
      </c>
      <c r="X671" t="s">
        <v>29</v>
      </c>
      <c r="Y671" t="s">
        <v>30</v>
      </c>
      <c r="Z671" t="s">
        <v>30</v>
      </c>
      <c r="AA671" t="s">
        <v>30</v>
      </c>
      <c r="AB671" t="s">
        <v>30</v>
      </c>
      <c r="AC671">
        <v>-75.57065394</v>
      </c>
      <c r="AD671">
        <v>6.2471238700000002</v>
      </c>
      <c r="AE671" t="s">
        <v>86</v>
      </c>
      <c r="AF671" t="s">
        <v>105</v>
      </c>
      <c r="AG671" t="s">
        <v>103</v>
      </c>
      <c r="AH671">
        <f>IFERROR(
    VLOOKUP(FENIX_ANS_TABLA[[#This Row],[ESTADO]],
        {"VENCIDO",1;"ALERTA_0 Días",2;"ALERTA",3;"A TIEMPO",4;"SIN FECHA",5},
    2,FALSE),
0)</f>
        <v>4</v>
      </c>
    </row>
    <row r="672" spans="1:34" x14ac:dyDescent="0.25">
      <c r="A672">
        <v>23666829</v>
      </c>
      <c r="B672" s="23" t="str">
        <f>IFERROR(VLOOKUP(FENIX_ANS_TABLA[[#This Row],[PEDIDO]],RESPONSABLE!A:B,2,0),"Pendiente por asignar responsable")</f>
        <v>Pendiente por asignar responsable</v>
      </c>
      <c r="C672" t="s">
        <v>23</v>
      </c>
      <c r="D672" t="s">
        <v>24</v>
      </c>
      <c r="E672" t="s">
        <v>23</v>
      </c>
      <c r="F672" s="21">
        <v>46071.695138888892</v>
      </c>
      <c r="G672" t="s">
        <v>1951</v>
      </c>
      <c r="H672">
        <v>1046906014</v>
      </c>
      <c r="I672" t="s">
        <v>1952</v>
      </c>
      <c r="J672" s="23" t="s">
        <v>31</v>
      </c>
      <c r="K672" s="23" t="s">
        <v>1953</v>
      </c>
      <c r="L672" t="s">
        <v>1954</v>
      </c>
      <c r="M672" t="s">
        <v>226</v>
      </c>
      <c r="N672" t="s">
        <v>1955</v>
      </c>
      <c r="O672" t="s">
        <v>227</v>
      </c>
      <c r="P672" t="s">
        <v>27</v>
      </c>
      <c r="Q672" t="s">
        <v>214</v>
      </c>
      <c r="R672" t="s">
        <v>252</v>
      </c>
      <c r="S672" t="s">
        <v>260</v>
      </c>
      <c r="T672">
        <v>10</v>
      </c>
      <c r="U672" t="s">
        <v>1956</v>
      </c>
      <c r="V672" t="s">
        <v>18200</v>
      </c>
      <c r="W672" t="s">
        <v>15076</v>
      </c>
      <c r="X672" t="s">
        <v>83</v>
      </c>
      <c r="Y672" t="s">
        <v>30</v>
      </c>
      <c r="Z672" t="s">
        <v>30</v>
      </c>
      <c r="AA672" t="s">
        <v>30</v>
      </c>
      <c r="AB672" t="s">
        <v>30</v>
      </c>
      <c r="AC672">
        <v>-74.782866080000005</v>
      </c>
      <c r="AD672">
        <v>7.1526297200000002</v>
      </c>
      <c r="AE672" t="s">
        <v>86</v>
      </c>
      <c r="AF672" t="s">
        <v>215</v>
      </c>
      <c r="AG672" t="s">
        <v>102</v>
      </c>
      <c r="AH672">
        <f>IFERROR(
    VLOOKUP(FENIX_ANS_TABLA[[#This Row],[ESTADO]],
        {"VENCIDO",1;"ALERTA_0 Días",2;"ALERTA",3;"A TIEMPO",4;"SIN FECHA",5},
    2,FALSE),
0)</f>
        <v>2</v>
      </c>
    </row>
    <row r="673" spans="1:34" x14ac:dyDescent="0.25">
      <c r="A673">
        <v>23666831</v>
      </c>
      <c r="B673" s="23" t="str">
        <f>IFERROR(VLOOKUP(FENIX_ANS_TABLA[[#This Row],[PEDIDO]],RESPONSABLE!A:B,2,0),"Pendiente por asignar responsable")</f>
        <v>Pendiente por asignar responsable</v>
      </c>
      <c r="C673" t="s">
        <v>58</v>
      </c>
      <c r="D673" t="s">
        <v>24</v>
      </c>
      <c r="E673" t="s">
        <v>59</v>
      </c>
      <c r="F673" s="21">
        <v>46071.696076388893</v>
      </c>
      <c r="G673" t="s">
        <v>1512</v>
      </c>
      <c r="H673">
        <v>1020400746</v>
      </c>
      <c r="I673" t="s">
        <v>1513</v>
      </c>
      <c r="J673" s="23" t="s">
        <v>31</v>
      </c>
      <c r="K673" s="23" t="s">
        <v>1514</v>
      </c>
      <c r="L673" t="s">
        <v>1515</v>
      </c>
      <c r="M673" t="s">
        <v>25</v>
      </c>
      <c r="N673" t="s">
        <v>1516</v>
      </c>
      <c r="O673" t="s">
        <v>26</v>
      </c>
      <c r="P673" t="s">
        <v>60</v>
      </c>
      <c r="Q673" t="s">
        <v>61</v>
      </c>
      <c r="R673" t="s">
        <v>252</v>
      </c>
      <c r="S673" t="s">
        <v>260</v>
      </c>
      <c r="T673">
        <v>14</v>
      </c>
      <c r="U673" t="s">
        <v>1517</v>
      </c>
      <c r="V673" t="s">
        <v>18201</v>
      </c>
      <c r="W673" t="s">
        <v>3512</v>
      </c>
      <c r="X673" t="s">
        <v>29</v>
      </c>
      <c r="Y673" t="s">
        <v>30</v>
      </c>
      <c r="Z673" t="s">
        <v>30</v>
      </c>
      <c r="AA673" t="s">
        <v>30</v>
      </c>
      <c r="AB673" t="s">
        <v>30</v>
      </c>
      <c r="AC673">
        <v>-75.641245999999995</v>
      </c>
      <c r="AD673">
        <v>6.2903789999999997</v>
      </c>
      <c r="AE673" t="s">
        <v>86</v>
      </c>
      <c r="AF673" t="s">
        <v>105</v>
      </c>
      <c r="AG673" t="s">
        <v>102</v>
      </c>
      <c r="AH673">
        <f>IFERROR(
    VLOOKUP(FENIX_ANS_TABLA[[#This Row],[ESTADO]],
        {"VENCIDO",1;"ALERTA_0 Días",2;"ALERTA",3;"A TIEMPO",4;"SIN FECHA",5},
    2,FALSE),
0)</f>
        <v>4</v>
      </c>
    </row>
    <row r="674" spans="1:34" x14ac:dyDescent="0.25">
      <c r="A674">
        <v>23666841</v>
      </c>
      <c r="B674" s="23" t="str">
        <f>IFERROR(VLOOKUP(FENIX_ANS_TABLA[[#This Row],[PEDIDO]],RESPONSABLE!A:B,2,0),"Pendiente por asignar responsable")</f>
        <v>Pendiente por asignar responsable</v>
      </c>
      <c r="C674" t="s">
        <v>23</v>
      </c>
      <c r="D674" t="s">
        <v>24</v>
      </c>
      <c r="E674" t="s">
        <v>23</v>
      </c>
      <c r="F674" s="21">
        <v>46071.701238425929</v>
      </c>
      <c r="G674" t="s">
        <v>1667</v>
      </c>
      <c r="H674">
        <v>24369908</v>
      </c>
      <c r="I674" t="s">
        <v>1668</v>
      </c>
      <c r="J674" s="23" t="s">
        <v>31</v>
      </c>
      <c r="K674" s="23" t="s">
        <v>1669</v>
      </c>
      <c r="L674" t="s">
        <v>1670</v>
      </c>
      <c r="M674" t="s">
        <v>200</v>
      </c>
      <c r="N674" t="s">
        <v>1671</v>
      </c>
      <c r="O674" t="s">
        <v>201</v>
      </c>
      <c r="P674" t="s">
        <v>27</v>
      </c>
      <c r="Q674" t="s">
        <v>158</v>
      </c>
      <c r="R674" t="s">
        <v>252</v>
      </c>
      <c r="S674" t="s">
        <v>260</v>
      </c>
      <c r="T674">
        <v>10</v>
      </c>
      <c r="U674" t="s">
        <v>1672</v>
      </c>
      <c r="V674" t="s">
        <v>18202</v>
      </c>
      <c r="W674" t="s">
        <v>15934</v>
      </c>
      <c r="X674" t="s">
        <v>83</v>
      </c>
      <c r="Y674" t="s">
        <v>30</v>
      </c>
      <c r="Z674" t="s">
        <v>30</v>
      </c>
      <c r="AA674" t="s">
        <v>30</v>
      </c>
      <c r="AB674" t="s">
        <v>30</v>
      </c>
      <c r="AC674">
        <v>-75.508066999999997</v>
      </c>
      <c r="AD674">
        <v>5.9841715000000004</v>
      </c>
      <c r="AE674" t="s">
        <v>86</v>
      </c>
      <c r="AF674" t="s">
        <v>159</v>
      </c>
      <c r="AG674" t="s">
        <v>102</v>
      </c>
      <c r="AH674">
        <f>IFERROR(
    VLOOKUP(FENIX_ANS_TABLA[[#This Row],[ESTADO]],
        {"VENCIDO",1;"ALERTA_0 Días",2;"ALERTA",3;"A TIEMPO",4;"SIN FECHA",5},
    2,FALSE),
0)</f>
        <v>2</v>
      </c>
    </row>
    <row r="675" spans="1:34" x14ac:dyDescent="0.25">
      <c r="A675">
        <v>23666845</v>
      </c>
      <c r="B675" s="23" t="str">
        <f>IFERROR(VLOOKUP(FENIX_ANS_TABLA[[#This Row],[PEDIDO]],RESPONSABLE!A:B,2,0),"Pendiente por asignar responsable")</f>
        <v>Pendiente por asignar responsable</v>
      </c>
      <c r="C675" t="s">
        <v>44</v>
      </c>
      <c r="D675" t="s">
        <v>62</v>
      </c>
      <c r="E675" t="s">
        <v>44</v>
      </c>
      <c r="F675" s="21">
        <v>46071.704872685194</v>
      </c>
      <c r="G675" t="s">
        <v>1519</v>
      </c>
      <c r="H675">
        <v>3379810</v>
      </c>
      <c r="I675" t="s">
        <v>1520</v>
      </c>
      <c r="J675" s="23" t="s">
        <v>31</v>
      </c>
      <c r="K675" s="23" t="s">
        <v>1521</v>
      </c>
      <c r="L675" t="s">
        <v>1522</v>
      </c>
      <c r="M675" t="s">
        <v>321</v>
      </c>
      <c r="N675" t="s">
        <v>1523</v>
      </c>
      <c r="O675" t="s">
        <v>322</v>
      </c>
      <c r="P675" t="s">
        <v>63</v>
      </c>
      <c r="Q675" t="s">
        <v>135</v>
      </c>
      <c r="R675" t="s">
        <v>252</v>
      </c>
      <c r="S675" t="s">
        <v>260</v>
      </c>
      <c r="T675">
        <v>11</v>
      </c>
      <c r="U675" t="s">
        <v>1524</v>
      </c>
      <c r="V675" t="s">
        <v>18203</v>
      </c>
      <c r="W675" t="s">
        <v>18204</v>
      </c>
      <c r="X675" t="s">
        <v>43</v>
      </c>
      <c r="Y675" t="s">
        <v>30</v>
      </c>
      <c r="Z675" t="s">
        <v>30</v>
      </c>
      <c r="AA675" t="s">
        <v>30</v>
      </c>
      <c r="AB675" t="s">
        <v>30</v>
      </c>
      <c r="AC675">
        <v>-76.183102730000002</v>
      </c>
      <c r="AD675">
        <v>6.8464127299999999</v>
      </c>
      <c r="AE675" t="s">
        <v>86</v>
      </c>
      <c r="AF675" t="s">
        <v>136</v>
      </c>
      <c r="AG675" t="s">
        <v>102</v>
      </c>
      <c r="AH675">
        <f>IFERROR(
    VLOOKUP(FENIX_ANS_TABLA[[#This Row],[ESTADO]],
        {"VENCIDO",1;"ALERTA_0 Días",2;"ALERTA",3;"A TIEMPO",4;"SIN FECHA",5},
    2,FALSE),
0)</f>
        <v>3</v>
      </c>
    </row>
    <row r="676" spans="1:34" x14ac:dyDescent="0.25">
      <c r="A676">
        <v>23666861</v>
      </c>
      <c r="B676" s="23" t="str">
        <f>IFERROR(VLOOKUP(FENIX_ANS_TABLA[[#This Row],[PEDIDO]],RESPONSABLE!A:B,2,0),"Pendiente por asignar responsable")</f>
        <v>Pendiente por asignar responsable</v>
      </c>
      <c r="C676" t="s">
        <v>44</v>
      </c>
      <c r="D676" t="s">
        <v>24</v>
      </c>
      <c r="E676" t="s">
        <v>44</v>
      </c>
      <c r="F676" s="21">
        <v>46071.713009259263</v>
      </c>
      <c r="G676" t="s">
        <v>1526</v>
      </c>
      <c r="H676">
        <v>13567135</v>
      </c>
      <c r="I676" t="s">
        <v>1527</v>
      </c>
      <c r="J676" s="23" t="s">
        <v>31</v>
      </c>
      <c r="K676" s="23" t="s">
        <v>1528</v>
      </c>
      <c r="L676" t="s">
        <v>1529</v>
      </c>
      <c r="M676" t="s">
        <v>228</v>
      </c>
      <c r="N676" t="s">
        <v>1530</v>
      </c>
      <c r="O676" t="s">
        <v>229</v>
      </c>
      <c r="P676" t="s">
        <v>45</v>
      </c>
      <c r="Q676" t="s">
        <v>214</v>
      </c>
      <c r="R676" t="s">
        <v>253</v>
      </c>
      <c r="S676" t="s">
        <v>260</v>
      </c>
      <c r="T676">
        <v>11</v>
      </c>
      <c r="U676" t="s">
        <v>1531</v>
      </c>
      <c r="V676" t="s">
        <v>18205</v>
      </c>
      <c r="W676" t="s">
        <v>10530</v>
      </c>
      <c r="X676" t="s">
        <v>43</v>
      </c>
      <c r="Y676" t="s">
        <v>30</v>
      </c>
      <c r="Z676" t="s">
        <v>30</v>
      </c>
      <c r="AA676" t="s">
        <v>30</v>
      </c>
      <c r="AB676" t="s">
        <v>30</v>
      </c>
      <c r="AC676">
        <v>-73.912648300000001</v>
      </c>
      <c r="AD676">
        <v>7.0084351299999996</v>
      </c>
      <c r="AE676" t="s">
        <v>86</v>
      </c>
      <c r="AF676" t="s">
        <v>215</v>
      </c>
      <c r="AG676" t="s">
        <v>102</v>
      </c>
      <c r="AH676">
        <f>IFERROR(
    VLOOKUP(FENIX_ANS_TABLA[[#This Row],[ESTADO]],
        {"VENCIDO",1;"ALERTA_0 Días",2;"ALERTA",3;"A TIEMPO",4;"SIN FECHA",5},
    2,FALSE),
0)</f>
        <v>3</v>
      </c>
    </row>
    <row r="677" spans="1:34" x14ac:dyDescent="0.25">
      <c r="A677">
        <v>23666862</v>
      </c>
      <c r="B677" s="23" t="str">
        <f>IFERROR(VLOOKUP(FENIX_ANS_TABLA[[#This Row],[PEDIDO]],RESPONSABLE!A:B,2,0),"Pendiente por asignar responsable")</f>
        <v>Pendiente por asignar responsable</v>
      </c>
      <c r="C677" t="s">
        <v>23</v>
      </c>
      <c r="D677" t="s">
        <v>24</v>
      </c>
      <c r="E677" t="s">
        <v>23</v>
      </c>
      <c r="F677" s="21">
        <v>46071.713136574072</v>
      </c>
      <c r="G677" t="s">
        <v>1674</v>
      </c>
      <c r="H677">
        <v>37336446</v>
      </c>
      <c r="I677" t="s">
        <v>1675</v>
      </c>
      <c r="J677" s="23" t="s">
        <v>31</v>
      </c>
      <c r="K677" s="23" t="s">
        <v>1676</v>
      </c>
      <c r="L677" t="s">
        <v>1677</v>
      </c>
      <c r="M677" t="s">
        <v>165</v>
      </c>
      <c r="N677" t="s">
        <v>1678</v>
      </c>
      <c r="O677" t="s">
        <v>166</v>
      </c>
      <c r="P677" t="s">
        <v>27</v>
      </c>
      <c r="Q677" t="s">
        <v>158</v>
      </c>
      <c r="R677" t="s">
        <v>252</v>
      </c>
      <c r="S677" t="s">
        <v>260</v>
      </c>
      <c r="T677">
        <v>10</v>
      </c>
      <c r="U677" t="s">
        <v>1679</v>
      </c>
      <c r="V677" t="s">
        <v>18205</v>
      </c>
      <c r="W677" t="s">
        <v>18206</v>
      </c>
      <c r="X677" t="s">
        <v>83</v>
      </c>
      <c r="Y677" t="s">
        <v>30</v>
      </c>
      <c r="Z677" t="s">
        <v>30</v>
      </c>
      <c r="AA677" t="s">
        <v>30</v>
      </c>
      <c r="AB677" t="s">
        <v>30</v>
      </c>
      <c r="AC677">
        <v>-75.397332669999997</v>
      </c>
      <c r="AD677">
        <v>6.3268071199999998</v>
      </c>
      <c r="AE677" t="s">
        <v>86</v>
      </c>
      <c r="AF677" t="s">
        <v>159</v>
      </c>
      <c r="AG677" t="s">
        <v>102</v>
      </c>
      <c r="AH677">
        <f>IFERROR(
    VLOOKUP(FENIX_ANS_TABLA[[#This Row],[ESTADO]],
        {"VENCIDO",1;"ALERTA_0 Días",2;"ALERTA",3;"A TIEMPO",4;"SIN FECHA",5},
    2,FALSE),
0)</f>
        <v>2</v>
      </c>
    </row>
    <row r="678" spans="1:34" x14ac:dyDescent="0.25">
      <c r="A678">
        <v>23666865</v>
      </c>
      <c r="B678" s="23" t="str">
        <f>IFERROR(VLOOKUP(FENIX_ANS_TABLA[[#This Row],[PEDIDO]],RESPONSABLE!A:B,2,0),"Pendiente por asignar responsable")</f>
        <v>Pendiente por asignar responsable</v>
      </c>
      <c r="C678" t="s">
        <v>58</v>
      </c>
      <c r="D678" t="s">
        <v>24</v>
      </c>
      <c r="E678" t="s">
        <v>59</v>
      </c>
      <c r="F678" s="21">
        <v>46071.715138888889</v>
      </c>
      <c r="G678" t="s">
        <v>1533</v>
      </c>
      <c r="H678">
        <v>1036130974</v>
      </c>
      <c r="I678" t="s">
        <v>1534</v>
      </c>
      <c r="J678" s="23" t="s">
        <v>31</v>
      </c>
      <c r="K678" s="23" t="s">
        <v>1535</v>
      </c>
      <c r="L678" t="s">
        <v>1536</v>
      </c>
      <c r="M678" t="s">
        <v>237</v>
      </c>
      <c r="N678" t="s">
        <v>1537</v>
      </c>
      <c r="O678" t="s">
        <v>238</v>
      </c>
      <c r="P678" t="s">
        <v>60</v>
      </c>
      <c r="Q678" t="s">
        <v>236</v>
      </c>
      <c r="R678" t="s">
        <v>253</v>
      </c>
      <c r="S678" t="s">
        <v>260</v>
      </c>
      <c r="T678">
        <v>9</v>
      </c>
      <c r="U678" t="s">
        <v>1538</v>
      </c>
      <c r="V678" t="s">
        <v>18207</v>
      </c>
      <c r="W678" t="s">
        <v>14597</v>
      </c>
      <c r="X678" t="s">
        <v>29</v>
      </c>
      <c r="Y678" t="s">
        <v>30</v>
      </c>
      <c r="Z678" t="s">
        <v>30</v>
      </c>
      <c r="AA678" t="s">
        <v>30</v>
      </c>
      <c r="AB678" t="s">
        <v>30</v>
      </c>
      <c r="AC678">
        <v>-74.584431589999994</v>
      </c>
      <c r="AD678">
        <v>6.1835441199999996</v>
      </c>
      <c r="AE678" t="s">
        <v>86</v>
      </c>
      <c r="AF678" t="s">
        <v>215</v>
      </c>
      <c r="AG678" t="s">
        <v>102</v>
      </c>
      <c r="AH678">
        <f>IFERROR(
    VLOOKUP(FENIX_ANS_TABLA[[#This Row],[ESTADO]],
        {"VENCIDO",1;"ALERTA_0 Días",2;"ALERTA",3;"A TIEMPO",4;"SIN FECHA",5},
    2,FALSE),
0)</f>
        <v>4</v>
      </c>
    </row>
    <row r="679" spans="1:34" x14ac:dyDescent="0.25">
      <c r="A679">
        <v>23666867</v>
      </c>
      <c r="B679" s="23" t="str">
        <f>IFERROR(VLOOKUP(FENIX_ANS_TABLA[[#This Row],[PEDIDO]],RESPONSABLE!A:B,2,0),"Pendiente por asignar responsable")</f>
        <v>Pendiente por asignar responsable</v>
      </c>
      <c r="C679" t="s">
        <v>23</v>
      </c>
      <c r="D679" t="s">
        <v>24</v>
      </c>
      <c r="E679" t="s">
        <v>23</v>
      </c>
      <c r="F679" s="21">
        <v>46071.716412037043</v>
      </c>
      <c r="G679" t="s">
        <v>1681</v>
      </c>
      <c r="H679">
        <v>71555454</v>
      </c>
      <c r="I679" t="s">
        <v>1682</v>
      </c>
      <c r="J679" s="23" t="s">
        <v>31</v>
      </c>
      <c r="K679" s="23" t="s">
        <v>1683</v>
      </c>
      <c r="L679" t="s">
        <v>1684</v>
      </c>
      <c r="M679" t="s">
        <v>200</v>
      </c>
      <c r="N679" t="s">
        <v>1685</v>
      </c>
      <c r="O679" t="s">
        <v>201</v>
      </c>
      <c r="P679" t="s">
        <v>27</v>
      </c>
      <c r="Q679" t="s">
        <v>158</v>
      </c>
      <c r="R679" t="s">
        <v>252</v>
      </c>
      <c r="S679" t="s">
        <v>260</v>
      </c>
      <c r="T679">
        <v>10</v>
      </c>
      <c r="U679" t="s">
        <v>1686</v>
      </c>
      <c r="V679" t="s">
        <v>18208</v>
      </c>
      <c r="W679" t="s">
        <v>15435</v>
      </c>
      <c r="X679" t="s">
        <v>83</v>
      </c>
      <c r="Y679" t="s">
        <v>30</v>
      </c>
      <c r="Z679" t="s">
        <v>30</v>
      </c>
      <c r="AA679" t="s">
        <v>30</v>
      </c>
      <c r="AB679" t="s">
        <v>30</v>
      </c>
      <c r="AC679">
        <v>-75.502320170000004</v>
      </c>
      <c r="AD679">
        <v>5.9801633299999999</v>
      </c>
      <c r="AE679" t="s">
        <v>86</v>
      </c>
      <c r="AF679" t="s">
        <v>159</v>
      </c>
      <c r="AG679" t="s">
        <v>102</v>
      </c>
      <c r="AH679">
        <f>IFERROR(
    VLOOKUP(FENIX_ANS_TABLA[[#This Row],[ESTADO]],
        {"VENCIDO",1;"ALERTA_0 Días",2;"ALERTA",3;"A TIEMPO",4;"SIN FECHA",5},
    2,FALSE),
0)</f>
        <v>2</v>
      </c>
    </row>
    <row r="680" spans="1:34" x14ac:dyDescent="0.25">
      <c r="A680">
        <v>23666869</v>
      </c>
      <c r="B680" s="23" t="str">
        <f>IFERROR(VLOOKUP(FENIX_ANS_TABLA[[#This Row],[PEDIDO]],RESPONSABLE!A:B,2,0),"Pendiente por asignar responsable")</f>
        <v>Pendiente por asignar responsable</v>
      </c>
      <c r="C680" t="s">
        <v>44</v>
      </c>
      <c r="D680" t="s">
        <v>24</v>
      </c>
      <c r="E680" t="s">
        <v>44</v>
      </c>
      <c r="F680" s="21">
        <v>46071.719108796293</v>
      </c>
      <c r="G680" t="s">
        <v>1540</v>
      </c>
      <c r="H680">
        <v>13567135</v>
      </c>
      <c r="I680" t="s">
        <v>1527</v>
      </c>
      <c r="J680" s="23" t="s">
        <v>31</v>
      </c>
      <c r="K680" s="23" t="s">
        <v>1528</v>
      </c>
      <c r="L680" t="s">
        <v>1541</v>
      </c>
      <c r="M680" t="s">
        <v>228</v>
      </c>
      <c r="N680" t="s">
        <v>1542</v>
      </c>
      <c r="O680" t="s">
        <v>229</v>
      </c>
      <c r="P680" t="s">
        <v>45</v>
      </c>
      <c r="Q680" t="s">
        <v>214</v>
      </c>
      <c r="R680" t="s">
        <v>253</v>
      </c>
      <c r="S680" t="s">
        <v>260</v>
      </c>
      <c r="T680">
        <v>11</v>
      </c>
      <c r="U680" t="s">
        <v>1543</v>
      </c>
      <c r="V680" t="s">
        <v>18209</v>
      </c>
      <c r="W680" t="s">
        <v>18210</v>
      </c>
      <c r="X680" t="s">
        <v>43</v>
      </c>
      <c r="Y680" t="s">
        <v>30</v>
      </c>
      <c r="Z680" t="s">
        <v>30</v>
      </c>
      <c r="AA680" t="s">
        <v>30</v>
      </c>
      <c r="AB680" t="s">
        <v>30</v>
      </c>
      <c r="AC680">
        <v>-73.912591890000002</v>
      </c>
      <c r="AD680">
        <v>7.0084559999999998</v>
      </c>
      <c r="AE680" t="s">
        <v>86</v>
      </c>
      <c r="AF680" t="s">
        <v>215</v>
      </c>
      <c r="AG680" t="s">
        <v>102</v>
      </c>
      <c r="AH680">
        <f>IFERROR(
    VLOOKUP(FENIX_ANS_TABLA[[#This Row],[ESTADO]],
        {"VENCIDO",1;"ALERTA_0 Días",2;"ALERTA",3;"A TIEMPO",4;"SIN FECHA",5},
    2,FALSE),
0)</f>
        <v>3</v>
      </c>
    </row>
    <row r="681" spans="1:34" x14ac:dyDescent="0.25">
      <c r="A681">
        <v>23666873</v>
      </c>
      <c r="B681" s="23" t="str">
        <f>IFERROR(VLOOKUP(FENIX_ANS_TABLA[[#This Row],[PEDIDO]],RESPONSABLE!A:B,2,0),"Pendiente por asignar responsable")</f>
        <v>Pendiente por asignar responsable</v>
      </c>
      <c r="C681" t="s">
        <v>58</v>
      </c>
      <c r="D681" t="s">
        <v>24</v>
      </c>
      <c r="E681" t="s">
        <v>59</v>
      </c>
      <c r="F681" s="21">
        <v>46071.731539351851</v>
      </c>
      <c r="G681" t="s">
        <v>1545</v>
      </c>
      <c r="H681">
        <v>15442091</v>
      </c>
      <c r="I681" t="s">
        <v>1546</v>
      </c>
      <c r="J681" s="23" t="s">
        <v>31</v>
      </c>
      <c r="K681" s="23" t="s">
        <v>1547</v>
      </c>
      <c r="L681" t="s">
        <v>1548</v>
      </c>
      <c r="M681" t="s">
        <v>156</v>
      </c>
      <c r="N681" t="s">
        <v>1549</v>
      </c>
      <c r="O681" t="s">
        <v>157</v>
      </c>
      <c r="P681" t="s">
        <v>60</v>
      </c>
      <c r="Q681" t="s">
        <v>184</v>
      </c>
      <c r="R681" t="s">
        <v>252</v>
      </c>
      <c r="S681" t="s">
        <v>260</v>
      </c>
      <c r="T681">
        <v>14</v>
      </c>
      <c r="U681" t="s">
        <v>1550</v>
      </c>
      <c r="V681" t="s">
        <v>18211</v>
      </c>
      <c r="W681" t="s">
        <v>18212</v>
      </c>
      <c r="X681" t="s">
        <v>29</v>
      </c>
      <c r="Y681" t="s">
        <v>30</v>
      </c>
      <c r="Z681" t="s">
        <v>30</v>
      </c>
      <c r="AA681" t="s">
        <v>30</v>
      </c>
      <c r="AB681" t="s">
        <v>30</v>
      </c>
      <c r="AC681">
        <v>-75.351909000000006</v>
      </c>
      <c r="AD681">
        <v>6.2372719999999999</v>
      </c>
      <c r="AE681" t="s">
        <v>86</v>
      </c>
      <c r="AF681" t="s">
        <v>159</v>
      </c>
      <c r="AG681" t="s">
        <v>102</v>
      </c>
      <c r="AH681">
        <f>IFERROR(
    VLOOKUP(FENIX_ANS_TABLA[[#This Row],[ESTADO]],
        {"VENCIDO",1;"ALERTA_0 Días",2;"ALERTA",3;"A TIEMPO",4;"SIN FECHA",5},
    2,FALSE),
0)</f>
        <v>4</v>
      </c>
    </row>
    <row r="682" spans="1:34" x14ac:dyDescent="0.25">
      <c r="A682">
        <v>23666899</v>
      </c>
      <c r="B682" s="23" t="str">
        <f>IFERROR(VLOOKUP(FENIX_ANS_TABLA[[#This Row],[PEDIDO]],RESPONSABLE!A:B,2,0),"Pendiente por asignar responsable")</f>
        <v>Pendiente por asignar responsable</v>
      </c>
      <c r="C682" t="s">
        <v>23</v>
      </c>
      <c r="D682" t="s">
        <v>24</v>
      </c>
      <c r="E682" t="s">
        <v>23</v>
      </c>
      <c r="F682" s="21">
        <v>46071.78601851852</v>
      </c>
      <c r="G682" t="s">
        <v>1688</v>
      </c>
      <c r="H682">
        <v>677333</v>
      </c>
      <c r="I682" t="s">
        <v>1689</v>
      </c>
      <c r="J682" s="23" t="s">
        <v>31</v>
      </c>
      <c r="K682" s="23" t="s">
        <v>1690</v>
      </c>
      <c r="L682" t="s">
        <v>1691</v>
      </c>
      <c r="M682" t="s">
        <v>165</v>
      </c>
      <c r="N682" t="s">
        <v>1692</v>
      </c>
      <c r="O682" t="s">
        <v>166</v>
      </c>
      <c r="P682" t="s">
        <v>27</v>
      </c>
      <c r="Q682" t="s">
        <v>158</v>
      </c>
      <c r="R682" t="s">
        <v>252</v>
      </c>
      <c r="S682" t="s">
        <v>260</v>
      </c>
      <c r="T682">
        <v>10</v>
      </c>
      <c r="U682" t="s">
        <v>1693</v>
      </c>
      <c r="V682" t="s">
        <v>18213</v>
      </c>
      <c r="W682" t="s">
        <v>18214</v>
      </c>
      <c r="X682" t="s">
        <v>83</v>
      </c>
      <c r="Y682" t="s">
        <v>30</v>
      </c>
      <c r="Z682" t="s">
        <v>30</v>
      </c>
      <c r="AA682" t="s">
        <v>30</v>
      </c>
      <c r="AB682" t="s">
        <v>30</v>
      </c>
      <c r="AC682">
        <v>-75.470777999999996</v>
      </c>
      <c r="AD682">
        <v>6.280608</v>
      </c>
      <c r="AE682" t="s">
        <v>86</v>
      </c>
      <c r="AF682" t="s">
        <v>159</v>
      </c>
      <c r="AG682" t="s">
        <v>102</v>
      </c>
      <c r="AH682">
        <f>IFERROR(
    VLOOKUP(FENIX_ANS_TABLA[[#This Row],[ESTADO]],
        {"VENCIDO",1;"ALERTA_0 Días",2;"ALERTA",3;"A TIEMPO",4;"SIN FECHA",5},
    2,FALSE),
0)</f>
        <v>2</v>
      </c>
    </row>
    <row r="683" spans="1:34" x14ac:dyDescent="0.25">
      <c r="A683">
        <v>23667138</v>
      </c>
      <c r="B683" s="23" t="str">
        <f>IFERROR(VLOOKUP(FENIX_ANS_TABLA[[#This Row],[PEDIDO]],RESPONSABLE!A:B,2,0),"Pendiente por asignar responsable")</f>
        <v>Pendiente por asignar responsable</v>
      </c>
      <c r="C683" t="s">
        <v>23</v>
      </c>
      <c r="D683" t="s">
        <v>24</v>
      </c>
      <c r="E683" t="s">
        <v>23</v>
      </c>
      <c r="F683" s="21">
        <v>46072.289351851847</v>
      </c>
      <c r="G683" t="s">
        <v>2361</v>
      </c>
      <c r="H683">
        <v>43430960</v>
      </c>
      <c r="I683" t="s">
        <v>2362</v>
      </c>
      <c r="J683" s="23" t="s">
        <v>2363</v>
      </c>
      <c r="K683" s="23" t="s">
        <v>320</v>
      </c>
      <c r="L683" t="s">
        <v>2364</v>
      </c>
      <c r="M683" t="s">
        <v>139</v>
      </c>
      <c r="N683" t="s">
        <v>2365</v>
      </c>
      <c r="O683" t="s">
        <v>140</v>
      </c>
      <c r="P683" t="s">
        <v>27</v>
      </c>
      <c r="Q683" t="s">
        <v>135</v>
      </c>
      <c r="R683" t="s">
        <v>252</v>
      </c>
      <c r="S683" t="s">
        <v>260</v>
      </c>
      <c r="T683">
        <v>10</v>
      </c>
      <c r="U683" t="s">
        <v>2366</v>
      </c>
      <c r="V683" t="s">
        <v>18215</v>
      </c>
      <c r="W683" t="s">
        <v>18216</v>
      </c>
      <c r="X683" t="s">
        <v>43</v>
      </c>
      <c r="Y683" t="s">
        <v>30</v>
      </c>
      <c r="Z683" t="s">
        <v>30</v>
      </c>
      <c r="AA683" t="s">
        <v>30</v>
      </c>
      <c r="AB683" t="s">
        <v>30</v>
      </c>
      <c r="AC683">
        <v>-75.745738000000003</v>
      </c>
      <c r="AD683">
        <v>6.4824489999999999</v>
      </c>
      <c r="AE683" t="s">
        <v>86</v>
      </c>
      <c r="AF683" t="s">
        <v>136</v>
      </c>
      <c r="AG683" t="s">
        <v>102</v>
      </c>
      <c r="AH683">
        <f>IFERROR(
    VLOOKUP(FENIX_ANS_TABLA[[#This Row],[ESTADO]],
        {"VENCIDO",1;"ALERTA_0 Días",2;"ALERTA",3;"A TIEMPO",4;"SIN FECHA",5},
    2,FALSE),
0)</f>
        <v>3</v>
      </c>
    </row>
    <row r="684" spans="1:34" x14ac:dyDescent="0.25">
      <c r="A684">
        <v>23667139</v>
      </c>
      <c r="B684" s="23" t="str">
        <f>IFERROR(VLOOKUP(FENIX_ANS_TABLA[[#This Row],[PEDIDO]],RESPONSABLE!A:B,2,0),"Pendiente por asignar responsable")</f>
        <v>Pendiente por asignar responsable</v>
      </c>
      <c r="C684" t="s">
        <v>23</v>
      </c>
      <c r="D684" t="s">
        <v>24</v>
      </c>
      <c r="E684" t="s">
        <v>23</v>
      </c>
      <c r="F684" s="21">
        <v>46072.289386574077</v>
      </c>
      <c r="G684" t="s">
        <v>2368</v>
      </c>
      <c r="H684">
        <v>1037585737</v>
      </c>
      <c r="I684" t="s">
        <v>2369</v>
      </c>
      <c r="J684" s="23" t="s">
        <v>31</v>
      </c>
      <c r="K684" s="23" t="s">
        <v>320</v>
      </c>
      <c r="L684" t="s">
        <v>2370</v>
      </c>
      <c r="M684" t="s">
        <v>139</v>
      </c>
      <c r="N684" t="s">
        <v>2371</v>
      </c>
      <c r="O684" t="s">
        <v>140</v>
      </c>
      <c r="P684" t="s">
        <v>27</v>
      </c>
      <c r="Q684" t="s">
        <v>135</v>
      </c>
      <c r="R684" t="s">
        <v>252</v>
      </c>
      <c r="S684" t="s">
        <v>260</v>
      </c>
      <c r="T684">
        <v>10</v>
      </c>
      <c r="U684" t="s">
        <v>2372</v>
      </c>
      <c r="V684" t="s">
        <v>18215</v>
      </c>
      <c r="W684" t="s">
        <v>18216</v>
      </c>
      <c r="X684" t="s">
        <v>43</v>
      </c>
      <c r="Y684" t="s">
        <v>30</v>
      </c>
      <c r="Z684" t="s">
        <v>30</v>
      </c>
      <c r="AA684" t="s">
        <v>30</v>
      </c>
      <c r="AB684" t="s">
        <v>30</v>
      </c>
      <c r="AC684">
        <v>-75.749335000000002</v>
      </c>
      <c r="AD684">
        <v>6.4824440000000001</v>
      </c>
      <c r="AE684" t="s">
        <v>86</v>
      </c>
      <c r="AF684" t="s">
        <v>136</v>
      </c>
      <c r="AG684" t="s">
        <v>102</v>
      </c>
      <c r="AH684">
        <f>IFERROR(
    VLOOKUP(FENIX_ANS_TABLA[[#This Row],[ESTADO]],
        {"VENCIDO",1;"ALERTA_0 Días",2;"ALERTA",3;"A TIEMPO",4;"SIN FECHA",5},
    2,FALSE),
0)</f>
        <v>3</v>
      </c>
    </row>
    <row r="685" spans="1:34" x14ac:dyDescent="0.25">
      <c r="A685">
        <v>23667141</v>
      </c>
      <c r="B685" s="23" t="str">
        <f>IFERROR(VLOOKUP(FENIX_ANS_TABLA[[#This Row],[PEDIDO]],RESPONSABLE!A:B,2,0),"Pendiente por asignar responsable")</f>
        <v>Pendiente por asignar responsable</v>
      </c>
      <c r="C685" t="s">
        <v>23</v>
      </c>
      <c r="D685" t="s">
        <v>24</v>
      </c>
      <c r="E685" t="s">
        <v>23</v>
      </c>
      <c r="F685" s="21">
        <v>46072.289606481478</v>
      </c>
      <c r="G685" t="s">
        <v>2374</v>
      </c>
      <c r="H685">
        <v>73578431</v>
      </c>
      <c r="I685" t="s">
        <v>2375</v>
      </c>
      <c r="J685" s="23" t="s">
        <v>2376</v>
      </c>
      <c r="K685" s="23" t="s">
        <v>320</v>
      </c>
      <c r="L685" t="s">
        <v>2377</v>
      </c>
      <c r="M685" t="s">
        <v>139</v>
      </c>
      <c r="N685" t="s">
        <v>2378</v>
      </c>
      <c r="O685" t="s">
        <v>140</v>
      </c>
      <c r="P685" t="s">
        <v>27</v>
      </c>
      <c r="Q685" t="s">
        <v>135</v>
      </c>
      <c r="R685" t="s">
        <v>252</v>
      </c>
      <c r="S685" t="s">
        <v>260</v>
      </c>
      <c r="T685">
        <v>10</v>
      </c>
      <c r="U685" t="s">
        <v>2379</v>
      </c>
      <c r="V685" t="s">
        <v>18217</v>
      </c>
      <c r="W685" t="s">
        <v>18218</v>
      </c>
      <c r="X685" t="s">
        <v>43</v>
      </c>
      <c r="Y685" t="s">
        <v>30</v>
      </c>
      <c r="Z685" t="s">
        <v>30</v>
      </c>
      <c r="AA685" t="s">
        <v>30</v>
      </c>
      <c r="AB685" t="s">
        <v>30</v>
      </c>
      <c r="AC685">
        <v>-75.745738000000003</v>
      </c>
      <c r="AD685">
        <v>6.4824489999999999</v>
      </c>
      <c r="AE685" t="s">
        <v>86</v>
      </c>
      <c r="AF685" t="s">
        <v>136</v>
      </c>
      <c r="AG685" t="s">
        <v>102</v>
      </c>
      <c r="AH685">
        <f>IFERROR(
    VLOOKUP(FENIX_ANS_TABLA[[#This Row],[ESTADO]],
        {"VENCIDO",1;"ALERTA_0 Días",2;"ALERTA",3;"A TIEMPO",4;"SIN FECHA",5},
    2,FALSE),
0)</f>
        <v>3</v>
      </c>
    </row>
    <row r="686" spans="1:34" x14ac:dyDescent="0.25">
      <c r="A686">
        <v>23667142</v>
      </c>
      <c r="B686" s="23" t="str">
        <f>IFERROR(VLOOKUP(FENIX_ANS_TABLA[[#This Row],[PEDIDO]],RESPONSABLE!A:B,2,0),"Pendiente por asignar responsable")</f>
        <v>Pendiente por asignar responsable</v>
      </c>
      <c r="C686" t="s">
        <v>23</v>
      </c>
      <c r="D686" t="s">
        <v>24</v>
      </c>
      <c r="E686" t="s">
        <v>23</v>
      </c>
      <c r="F686" s="21">
        <v>46072.289641203701</v>
      </c>
      <c r="G686" t="s">
        <v>2381</v>
      </c>
      <c r="H686">
        <v>1020450687</v>
      </c>
      <c r="I686" t="s">
        <v>2382</v>
      </c>
      <c r="J686" s="23" t="s">
        <v>31</v>
      </c>
      <c r="K686" s="23" t="s">
        <v>320</v>
      </c>
      <c r="L686" t="s">
        <v>2383</v>
      </c>
      <c r="M686" t="s">
        <v>139</v>
      </c>
      <c r="N686" t="s">
        <v>2384</v>
      </c>
      <c r="O686" t="s">
        <v>140</v>
      </c>
      <c r="P686" t="s">
        <v>27</v>
      </c>
      <c r="Q686" t="s">
        <v>135</v>
      </c>
      <c r="R686" t="s">
        <v>252</v>
      </c>
      <c r="S686" t="s">
        <v>260</v>
      </c>
      <c r="T686">
        <v>10</v>
      </c>
      <c r="U686" t="s">
        <v>2385</v>
      </c>
      <c r="V686" t="s">
        <v>18217</v>
      </c>
      <c r="W686" t="s">
        <v>18218</v>
      </c>
      <c r="X686" t="s">
        <v>43</v>
      </c>
      <c r="Y686" t="s">
        <v>30</v>
      </c>
      <c r="Z686" t="s">
        <v>30</v>
      </c>
      <c r="AA686" t="s">
        <v>30</v>
      </c>
      <c r="AB686" t="s">
        <v>30</v>
      </c>
      <c r="AC686">
        <v>-75.749335000000002</v>
      </c>
      <c r="AD686">
        <v>6.4824440000000001</v>
      </c>
      <c r="AE686" t="s">
        <v>86</v>
      </c>
      <c r="AF686" t="s">
        <v>136</v>
      </c>
      <c r="AG686" t="s">
        <v>102</v>
      </c>
      <c r="AH686">
        <f>IFERROR(
    VLOOKUP(FENIX_ANS_TABLA[[#This Row],[ESTADO]],
        {"VENCIDO",1;"ALERTA_0 Días",2;"ALERTA",3;"A TIEMPO",4;"SIN FECHA",5},
    2,FALSE),
0)</f>
        <v>3</v>
      </c>
    </row>
    <row r="687" spans="1:34" x14ac:dyDescent="0.25">
      <c r="A687">
        <v>23667143</v>
      </c>
      <c r="B687" s="23" t="str">
        <f>IFERROR(VLOOKUP(FENIX_ANS_TABLA[[#This Row],[PEDIDO]],RESPONSABLE!A:B,2,0),"Pendiente por asignar responsable")</f>
        <v>Pendiente por asignar responsable</v>
      </c>
      <c r="C687" t="s">
        <v>23</v>
      </c>
      <c r="D687" t="s">
        <v>24</v>
      </c>
      <c r="E687" t="s">
        <v>23</v>
      </c>
      <c r="F687" s="21">
        <v>46072.289629629631</v>
      </c>
      <c r="G687" t="s">
        <v>2387</v>
      </c>
      <c r="H687">
        <v>8431008</v>
      </c>
      <c r="I687" t="s">
        <v>2388</v>
      </c>
      <c r="J687" s="23" t="s">
        <v>31</v>
      </c>
      <c r="K687" s="23" t="s">
        <v>320</v>
      </c>
      <c r="L687" t="s">
        <v>2389</v>
      </c>
      <c r="M687" t="s">
        <v>139</v>
      </c>
      <c r="N687" t="s">
        <v>2390</v>
      </c>
      <c r="O687" t="s">
        <v>140</v>
      </c>
      <c r="P687" t="s">
        <v>27</v>
      </c>
      <c r="Q687" t="s">
        <v>135</v>
      </c>
      <c r="R687" t="s">
        <v>252</v>
      </c>
      <c r="S687" t="s">
        <v>260</v>
      </c>
      <c r="T687">
        <v>10</v>
      </c>
      <c r="U687" t="s">
        <v>2391</v>
      </c>
      <c r="V687" t="s">
        <v>18217</v>
      </c>
      <c r="W687" t="s">
        <v>18218</v>
      </c>
      <c r="X687" t="s">
        <v>43</v>
      </c>
      <c r="Y687" t="s">
        <v>30</v>
      </c>
      <c r="Z687" t="s">
        <v>30</v>
      </c>
      <c r="AA687" t="s">
        <v>30</v>
      </c>
      <c r="AB687" t="s">
        <v>30</v>
      </c>
      <c r="AC687">
        <v>-75.749335000000002</v>
      </c>
      <c r="AD687">
        <v>6.4824440000000001</v>
      </c>
      <c r="AE687" t="s">
        <v>86</v>
      </c>
      <c r="AF687" t="s">
        <v>136</v>
      </c>
      <c r="AG687" t="s">
        <v>102</v>
      </c>
      <c r="AH687">
        <f>IFERROR(
    VLOOKUP(FENIX_ANS_TABLA[[#This Row],[ESTADO]],
        {"VENCIDO",1;"ALERTA_0 Días",2;"ALERTA",3;"A TIEMPO",4;"SIN FECHA",5},
    2,FALSE),
0)</f>
        <v>3</v>
      </c>
    </row>
    <row r="688" spans="1:34" x14ac:dyDescent="0.25">
      <c r="A688">
        <v>23667168</v>
      </c>
      <c r="B688" s="23" t="str">
        <f>IFERROR(VLOOKUP(FENIX_ANS_TABLA[[#This Row],[PEDIDO]],RESPONSABLE!A:B,2,0),"Pendiente por asignar responsable")</f>
        <v>Pendiente por asignar responsable</v>
      </c>
      <c r="C688" t="s">
        <v>58</v>
      </c>
      <c r="D688" t="s">
        <v>24</v>
      </c>
      <c r="E688" t="s">
        <v>59</v>
      </c>
      <c r="F688" s="21">
        <v>46072.318657407413</v>
      </c>
      <c r="G688" t="s">
        <v>1554</v>
      </c>
      <c r="H688">
        <v>21619089</v>
      </c>
      <c r="I688" t="s">
        <v>1695</v>
      </c>
      <c r="J688" s="23" t="s">
        <v>31</v>
      </c>
      <c r="K688" s="23" t="s">
        <v>1696</v>
      </c>
      <c r="L688" t="s">
        <v>1697</v>
      </c>
      <c r="M688" t="s">
        <v>336</v>
      </c>
      <c r="N688" t="s">
        <v>1698</v>
      </c>
      <c r="O688" t="s">
        <v>337</v>
      </c>
      <c r="P688" t="s">
        <v>60</v>
      </c>
      <c r="Q688" t="s">
        <v>125</v>
      </c>
      <c r="R688" t="s">
        <v>252</v>
      </c>
      <c r="S688" t="s">
        <v>260</v>
      </c>
      <c r="T688">
        <v>14</v>
      </c>
      <c r="U688" t="s">
        <v>1699</v>
      </c>
      <c r="V688" t="s">
        <v>17675</v>
      </c>
      <c r="W688" t="s">
        <v>18219</v>
      </c>
      <c r="X688" t="s">
        <v>29</v>
      </c>
      <c r="Y688" t="s">
        <v>30</v>
      </c>
      <c r="Z688" t="s">
        <v>30</v>
      </c>
      <c r="AA688" t="s">
        <v>30</v>
      </c>
      <c r="AB688" t="s">
        <v>30</v>
      </c>
      <c r="AC688">
        <v>-75.620271000000002</v>
      </c>
      <c r="AD688">
        <v>5.5746358300000001</v>
      </c>
      <c r="AE688" t="s">
        <v>86</v>
      </c>
      <c r="AF688" t="s">
        <v>109</v>
      </c>
      <c r="AG688" t="s">
        <v>102</v>
      </c>
      <c r="AH688">
        <f>IFERROR(
    VLOOKUP(FENIX_ANS_TABLA[[#This Row],[ESTADO]],
        {"VENCIDO",1;"ALERTA_0 Días",2;"ALERTA",3;"A TIEMPO",4;"SIN FECHA",5},
    2,FALSE),
0)</f>
        <v>4</v>
      </c>
    </row>
    <row r="689" spans="1:34" x14ac:dyDescent="0.25">
      <c r="A689">
        <v>23667170</v>
      </c>
      <c r="B689" s="23" t="str">
        <f>IFERROR(VLOOKUP(FENIX_ANS_TABLA[[#This Row],[PEDIDO]],RESPONSABLE!A:B,2,0),"Pendiente por asignar responsable")</f>
        <v>Pendiente por asignar responsable</v>
      </c>
      <c r="C689" t="s">
        <v>36</v>
      </c>
      <c r="D689" t="s">
        <v>24</v>
      </c>
      <c r="E689" t="s">
        <v>36</v>
      </c>
      <c r="F689" s="21">
        <v>46072.321284722217</v>
      </c>
      <c r="G689" t="s">
        <v>1701</v>
      </c>
      <c r="H689">
        <v>43528822</v>
      </c>
      <c r="I689" t="s">
        <v>1702</v>
      </c>
      <c r="J689" s="23" t="s">
        <v>31</v>
      </c>
      <c r="K689" s="23" t="s">
        <v>1703</v>
      </c>
      <c r="L689" t="s">
        <v>1704</v>
      </c>
      <c r="M689" t="s">
        <v>163</v>
      </c>
      <c r="N689" t="s">
        <v>1705</v>
      </c>
      <c r="O689" t="s">
        <v>164</v>
      </c>
      <c r="P689" t="s">
        <v>37</v>
      </c>
      <c r="Q689" t="s">
        <v>1706</v>
      </c>
      <c r="R689" t="s">
        <v>252</v>
      </c>
      <c r="S689" t="s">
        <v>260</v>
      </c>
      <c r="T689">
        <v>10</v>
      </c>
      <c r="U689" t="s">
        <v>1707</v>
      </c>
      <c r="V689" t="s">
        <v>18220</v>
      </c>
      <c r="W689" t="s">
        <v>18221</v>
      </c>
      <c r="X689" t="s">
        <v>43</v>
      </c>
      <c r="Y689" t="s">
        <v>30</v>
      </c>
      <c r="Z689" t="s">
        <v>30</v>
      </c>
      <c r="AA689" t="s">
        <v>30</v>
      </c>
      <c r="AB689" t="s">
        <v>30</v>
      </c>
      <c r="AC689">
        <v>-75.245647770000005</v>
      </c>
      <c r="AD689">
        <v>6.1755836200000003</v>
      </c>
      <c r="AE689" t="s">
        <v>86</v>
      </c>
      <c r="AF689" t="s">
        <v>159</v>
      </c>
      <c r="AG689" t="s">
        <v>102</v>
      </c>
      <c r="AH689">
        <f>IFERROR(
    VLOOKUP(FENIX_ANS_TABLA[[#This Row],[ESTADO]],
        {"VENCIDO",1;"ALERTA_0 Días",2;"ALERTA",3;"A TIEMPO",4;"SIN FECHA",5},
    2,FALSE),
0)</f>
        <v>3</v>
      </c>
    </row>
    <row r="690" spans="1:34" x14ac:dyDescent="0.25">
      <c r="A690">
        <v>23667180</v>
      </c>
      <c r="B690" s="23" t="str">
        <f>IFERROR(VLOOKUP(FENIX_ANS_TABLA[[#This Row],[PEDIDO]],RESPONSABLE!A:B,2,0),"Pendiente por asignar responsable")</f>
        <v>Pendiente por asignar responsable</v>
      </c>
      <c r="C690" t="s">
        <v>58</v>
      </c>
      <c r="D690" t="s">
        <v>24</v>
      </c>
      <c r="E690" t="s">
        <v>59</v>
      </c>
      <c r="F690" s="21">
        <v>46072.328113425923</v>
      </c>
      <c r="G690" t="s">
        <v>1709</v>
      </c>
      <c r="H690">
        <v>1026136114</v>
      </c>
      <c r="I690" t="s">
        <v>1710</v>
      </c>
      <c r="J690" s="23" t="s">
        <v>31</v>
      </c>
      <c r="K690" s="23" t="s">
        <v>1711</v>
      </c>
      <c r="L690" t="s">
        <v>1712</v>
      </c>
      <c r="M690" t="s">
        <v>25</v>
      </c>
      <c r="N690" t="s">
        <v>1713</v>
      </c>
      <c r="O690" t="s">
        <v>26</v>
      </c>
      <c r="P690" t="s">
        <v>60</v>
      </c>
      <c r="Q690" t="s">
        <v>61</v>
      </c>
      <c r="R690" t="s">
        <v>252</v>
      </c>
      <c r="S690" t="s">
        <v>260</v>
      </c>
      <c r="T690">
        <v>14</v>
      </c>
      <c r="U690" t="s">
        <v>1714</v>
      </c>
      <c r="V690" t="s">
        <v>15518</v>
      </c>
      <c r="W690" t="s">
        <v>18222</v>
      </c>
      <c r="X690" t="s">
        <v>29</v>
      </c>
      <c r="Y690" t="s">
        <v>30</v>
      </c>
      <c r="Z690" t="s">
        <v>30</v>
      </c>
      <c r="AA690" t="s">
        <v>30</v>
      </c>
      <c r="AB690" t="s">
        <v>30</v>
      </c>
      <c r="AC690">
        <v>-75.485257430000004</v>
      </c>
      <c r="AD690">
        <v>6.2382987099999996</v>
      </c>
      <c r="AE690" t="s">
        <v>86</v>
      </c>
      <c r="AF690" t="s">
        <v>105</v>
      </c>
      <c r="AG690" t="s">
        <v>102</v>
      </c>
      <c r="AH690">
        <f>IFERROR(
    VLOOKUP(FENIX_ANS_TABLA[[#This Row],[ESTADO]],
        {"VENCIDO",1;"ALERTA_0 Días",2;"ALERTA",3;"A TIEMPO",4;"SIN FECHA",5},
    2,FALSE),
0)</f>
        <v>4</v>
      </c>
    </row>
    <row r="691" spans="1:34" x14ac:dyDescent="0.25">
      <c r="A691">
        <v>23667187</v>
      </c>
      <c r="B691" s="23" t="str">
        <f>IFERROR(VLOOKUP(FENIX_ANS_TABLA[[#This Row],[PEDIDO]],RESPONSABLE!A:B,2,0),"Pendiente por asignar responsable")</f>
        <v>Pendiente por asignar responsable</v>
      </c>
      <c r="C691" t="s">
        <v>36</v>
      </c>
      <c r="D691" t="s">
        <v>24</v>
      </c>
      <c r="E691" t="s">
        <v>36</v>
      </c>
      <c r="F691" s="21">
        <v>46072.334340277783</v>
      </c>
      <c r="G691" t="s">
        <v>1716</v>
      </c>
      <c r="H691">
        <v>16075091</v>
      </c>
      <c r="I691" t="s">
        <v>1717</v>
      </c>
      <c r="J691" s="23" t="s">
        <v>1718</v>
      </c>
      <c r="K691" s="23" t="s">
        <v>1719</v>
      </c>
      <c r="L691" t="s">
        <v>1720</v>
      </c>
      <c r="M691" t="s">
        <v>163</v>
      </c>
      <c r="N691" t="s">
        <v>1721</v>
      </c>
      <c r="O691" t="s">
        <v>164</v>
      </c>
      <c r="P691" t="s">
        <v>37</v>
      </c>
      <c r="Q691" t="s">
        <v>1706</v>
      </c>
      <c r="R691" t="s">
        <v>252</v>
      </c>
      <c r="S691" t="s">
        <v>260</v>
      </c>
      <c r="T691">
        <v>10</v>
      </c>
      <c r="U691" t="s">
        <v>1722</v>
      </c>
      <c r="V691" t="s">
        <v>14379</v>
      </c>
      <c r="W691" t="s">
        <v>18136</v>
      </c>
      <c r="X691" t="s">
        <v>43</v>
      </c>
      <c r="Y691" t="s">
        <v>30</v>
      </c>
      <c r="Z691" t="s">
        <v>30</v>
      </c>
      <c r="AA691" t="s">
        <v>30</v>
      </c>
      <c r="AB691" t="s">
        <v>30</v>
      </c>
      <c r="AC691">
        <v>-75.245647770000005</v>
      </c>
      <c r="AD691">
        <v>6.1755836200000003</v>
      </c>
      <c r="AE691" t="s">
        <v>86</v>
      </c>
      <c r="AF691" t="s">
        <v>159</v>
      </c>
      <c r="AG691" t="s">
        <v>102</v>
      </c>
      <c r="AH691">
        <f>IFERROR(
    VLOOKUP(FENIX_ANS_TABLA[[#This Row],[ESTADO]],
        {"VENCIDO",1;"ALERTA_0 Días",2;"ALERTA",3;"A TIEMPO",4;"SIN FECHA",5},
    2,FALSE),
0)</f>
        <v>3</v>
      </c>
    </row>
    <row r="692" spans="1:34" x14ac:dyDescent="0.25">
      <c r="A692">
        <v>23667204</v>
      </c>
      <c r="B692" s="23" t="str">
        <f>IFERROR(VLOOKUP(FENIX_ANS_TABLA[[#This Row],[PEDIDO]],RESPONSABLE!A:B,2,0),"Pendiente por asignar responsable")</f>
        <v>Pendiente por asignar responsable</v>
      </c>
      <c r="C692" t="s">
        <v>23</v>
      </c>
      <c r="D692" t="s">
        <v>24</v>
      </c>
      <c r="E692" t="s">
        <v>23</v>
      </c>
      <c r="F692" s="21">
        <v>46072.34479166667</v>
      </c>
      <c r="G692" t="s">
        <v>1724</v>
      </c>
      <c r="H692">
        <v>1036396273</v>
      </c>
      <c r="I692" t="s">
        <v>1725</v>
      </c>
      <c r="J692" s="23" t="s">
        <v>31</v>
      </c>
      <c r="K692" s="23" t="s">
        <v>1726</v>
      </c>
      <c r="L692" t="s">
        <v>1727</v>
      </c>
      <c r="M692" t="s">
        <v>169</v>
      </c>
      <c r="N692" t="s">
        <v>1728</v>
      </c>
      <c r="O692" t="s">
        <v>170</v>
      </c>
      <c r="P692" t="s">
        <v>27</v>
      </c>
      <c r="Q692" t="s">
        <v>158</v>
      </c>
      <c r="R692" t="s">
        <v>252</v>
      </c>
      <c r="S692" t="s">
        <v>260</v>
      </c>
      <c r="T692">
        <v>10</v>
      </c>
      <c r="U692" t="s">
        <v>1729</v>
      </c>
      <c r="V692" t="s">
        <v>17935</v>
      </c>
      <c r="W692" t="s">
        <v>18223</v>
      </c>
      <c r="X692" t="s">
        <v>43</v>
      </c>
      <c r="Y692" t="s">
        <v>30</v>
      </c>
      <c r="Z692" t="s">
        <v>30</v>
      </c>
      <c r="AA692" t="s">
        <v>30</v>
      </c>
      <c r="AB692" t="s">
        <v>30</v>
      </c>
      <c r="AC692">
        <v>-75.287103250000001</v>
      </c>
      <c r="AD692">
        <v>6.1643852600000004</v>
      </c>
      <c r="AE692" t="s">
        <v>86</v>
      </c>
      <c r="AF692" t="s">
        <v>159</v>
      </c>
      <c r="AG692" t="s">
        <v>102</v>
      </c>
      <c r="AH692">
        <f>IFERROR(
    VLOOKUP(FENIX_ANS_TABLA[[#This Row],[ESTADO]],
        {"VENCIDO",1;"ALERTA_0 Días",2;"ALERTA",3;"A TIEMPO",4;"SIN FECHA",5},
    2,FALSE),
0)</f>
        <v>3</v>
      </c>
    </row>
    <row r="693" spans="1:34" x14ac:dyDescent="0.25">
      <c r="A693">
        <v>23667206</v>
      </c>
      <c r="B693" s="23" t="str">
        <f>IFERROR(VLOOKUP(FENIX_ANS_TABLA[[#This Row],[PEDIDO]],RESPONSABLE!A:B,2,0),"Pendiente por asignar responsable")</f>
        <v>Pendiente por asignar responsable</v>
      </c>
      <c r="C693" t="s">
        <v>23</v>
      </c>
      <c r="D693" t="s">
        <v>24</v>
      </c>
      <c r="E693" t="s">
        <v>23</v>
      </c>
      <c r="F693" s="21">
        <v>46072.345949074072</v>
      </c>
      <c r="G693" t="s">
        <v>1731</v>
      </c>
      <c r="H693">
        <v>1035912582</v>
      </c>
      <c r="I693" t="s">
        <v>1732</v>
      </c>
      <c r="J693" s="23" t="s">
        <v>31</v>
      </c>
      <c r="K693" s="23" t="s">
        <v>1733</v>
      </c>
      <c r="L693" t="s">
        <v>1734</v>
      </c>
      <c r="M693" t="s">
        <v>165</v>
      </c>
      <c r="N693" t="s">
        <v>1735</v>
      </c>
      <c r="O693" t="s">
        <v>166</v>
      </c>
      <c r="P693" t="s">
        <v>27</v>
      </c>
      <c r="Q693" t="s">
        <v>158</v>
      </c>
      <c r="R693" t="s">
        <v>252</v>
      </c>
      <c r="S693" t="s">
        <v>260</v>
      </c>
      <c r="T693">
        <v>10</v>
      </c>
      <c r="U693" t="s">
        <v>1736</v>
      </c>
      <c r="V693" t="s">
        <v>14381</v>
      </c>
      <c r="W693" t="s">
        <v>18224</v>
      </c>
      <c r="X693" t="s">
        <v>43</v>
      </c>
      <c r="Y693" t="s">
        <v>30</v>
      </c>
      <c r="Z693" t="s">
        <v>30</v>
      </c>
      <c r="AA693" t="s">
        <v>30</v>
      </c>
      <c r="AB693" t="s">
        <v>30</v>
      </c>
      <c r="AC693">
        <v>-75.474820210000004</v>
      </c>
      <c r="AD693">
        <v>6.2954932899999996</v>
      </c>
      <c r="AE693" t="s">
        <v>86</v>
      </c>
      <c r="AF693" t="s">
        <v>159</v>
      </c>
      <c r="AG693" t="s">
        <v>102</v>
      </c>
      <c r="AH693">
        <f>IFERROR(
    VLOOKUP(FENIX_ANS_TABLA[[#This Row],[ESTADO]],
        {"VENCIDO",1;"ALERTA_0 Días",2;"ALERTA",3;"A TIEMPO",4;"SIN FECHA",5},
    2,FALSE),
0)</f>
        <v>3</v>
      </c>
    </row>
    <row r="694" spans="1:34" x14ac:dyDescent="0.25">
      <c r="A694">
        <v>23667207</v>
      </c>
      <c r="B694" s="23" t="str">
        <f>IFERROR(VLOOKUP(FENIX_ANS_TABLA[[#This Row],[PEDIDO]],RESPONSABLE!A:B,2,0),"Pendiente por asignar responsable")</f>
        <v>Pendiente por asignar responsable</v>
      </c>
      <c r="C694" t="s">
        <v>23</v>
      </c>
      <c r="D694" t="s">
        <v>24</v>
      </c>
      <c r="E694" t="s">
        <v>23</v>
      </c>
      <c r="F694" s="21">
        <v>46072.346261574072</v>
      </c>
      <c r="G694" t="s">
        <v>1738</v>
      </c>
      <c r="H694">
        <v>1038414103</v>
      </c>
      <c r="I694" t="s">
        <v>1739</v>
      </c>
      <c r="J694" s="23" t="s">
        <v>31</v>
      </c>
      <c r="K694" s="23" t="s">
        <v>358</v>
      </c>
      <c r="L694" t="s">
        <v>1740</v>
      </c>
      <c r="M694" t="s">
        <v>169</v>
      </c>
      <c r="N694" t="s">
        <v>1741</v>
      </c>
      <c r="O694" t="s">
        <v>170</v>
      </c>
      <c r="P694" t="s">
        <v>27</v>
      </c>
      <c r="Q694" t="s">
        <v>158</v>
      </c>
      <c r="R694" t="s">
        <v>252</v>
      </c>
      <c r="S694" t="s">
        <v>260</v>
      </c>
      <c r="T694">
        <v>10</v>
      </c>
      <c r="U694" t="s">
        <v>1742</v>
      </c>
      <c r="V694" t="s">
        <v>14381</v>
      </c>
      <c r="W694" t="s">
        <v>18224</v>
      </c>
      <c r="X694" t="s">
        <v>43</v>
      </c>
      <c r="Y694" t="s">
        <v>30</v>
      </c>
      <c r="Z694" t="s">
        <v>30</v>
      </c>
      <c r="AA694" t="s">
        <v>30</v>
      </c>
      <c r="AB694" t="s">
        <v>30</v>
      </c>
      <c r="AC694">
        <v>-75.300729759999996</v>
      </c>
      <c r="AD694">
        <v>6.1629875800000002</v>
      </c>
      <c r="AE694" t="s">
        <v>86</v>
      </c>
      <c r="AF694" t="s">
        <v>159</v>
      </c>
      <c r="AG694" t="s">
        <v>102</v>
      </c>
      <c r="AH694">
        <f>IFERROR(
    VLOOKUP(FENIX_ANS_TABLA[[#This Row],[ESTADO]],
        {"VENCIDO",1;"ALERTA_0 Días",2;"ALERTA",3;"A TIEMPO",4;"SIN FECHA",5},
    2,FALSE),
0)</f>
        <v>3</v>
      </c>
    </row>
    <row r="695" spans="1:34" x14ac:dyDescent="0.25">
      <c r="A695">
        <v>23667217</v>
      </c>
      <c r="B695" s="23" t="str">
        <f>IFERROR(VLOOKUP(FENIX_ANS_TABLA[[#This Row],[PEDIDO]],RESPONSABLE!A:B,2,0),"Pendiente por asignar responsable")</f>
        <v>Pendiente por asignar responsable</v>
      </c>
      <c r="C695" t="s">
        <v>44</v>
      </c>
      <c r="D695" t="s">
        <v>24</v>
      </c>
      <c r="E695" t="s">
        <v>44</v>
      </c>
      <c r="F695" s="21">
        <v>46072.350451388891</v>
      </c>
      <c r="G695" t="s">
        <v>2393</v>
      </c>
      <c r="H695">
        <v>1039476882</v>
      </c>
      <c r="I695" t="s">
        <v>2394</v>
      </c>
      <c r="J695" s="23" t="s">
        <v>31</v>
      </c>
      <c r="K695" s="23" t="s">
        <v>2395</v>
      </c>
      <c r="L695" t="s">
        <v>2396</v>
      </c>
      <c r="M695" t="s">
        <v>133</v>
      </c>
      <c r="N695" t="s">
        <v>2397</v>
      </c>
      <c r="O695" t="s">
        <v>134</v>
      </c>
      <c r="P695" t="s">
        <v>45</v>
      </c>
      <c r="Q695" t="s">
        <v>135</v>
      </c>
      <c r="R695" t="s">
        <v>252</v>
      </c>
      <c r="S695" t="s">
        <v>260</v>
      </c>
      <c r="T695">
        <v>11</v>
      </c>
      <c r="U695" t="s">
        <v>2398</v>
      </c>
      <c r="V695" t="s">
        <v>14488</v>
      </c>
      <c r="W695" t="s">
        <v>10377</v>
      </c>
      <c r="X695" t="s">
        <v>43</v>
      </c>
      <c r="Y695" t="s">
        <v>30</v>
      </c>
      <c r="Z695" t="s">
        <v>30</v>
      </c>
      <c r="AA695" t="s">
        <v>30</v>
      </c>
      <c r="AB695" t="s">
        <v>30</v>
      </c>
      <c r="AC695">
        <v>-76.276801000000006</v>
      </c>
      <c r="AD695">
        <v>6.9571870000000002</v>
      </c>
      <c r="AE695" t="s">
        <v>86</v>
      </c>
      <c r="AF695" t="s">
        <v>136</v>
      </c>
      <c r="AG695" t="s">
        <v>102</v>
      </c>
      <c r="AH695">
        <f>IFERROR(
    VLOOKUP(FENIX_ANS_TABLA[[#This Row],[ESTADO]],
        {"VENCIDO",1;"ALERTA_0 Días",2;"ALERTA",3;"A TIEMPO",4;"SIN FECHA",5},
    2,FALSE),
0)</f>
        <v>3</v>
      </c>
    </row>
    <row r="696" spans="1:34" x14ac:dyDescent="0.25">
      <c r="A696">
        <v>23667237</v>
      </c>
      <c r="B696" s="23" t="str">
        <f>IFERROR(VLOOKUP(FENIX_ANS_TABLA[[#This Row],[PEDIDO]],RESPONSABLE!A:B,2,0),"Pendiente por asignar responsable")</f>
        <v>Pendiente por asignar responsable</v>
      </c>
      <c r="C696" t="s">
        <v>58</v>
      </c>
      <c r="D696" t="s">
        <v>24</v>
      </c>
      <c r="E696" t="s">
        <v>59</v>
      </c>
      <c r="F696" s="21">
        <v>46072.364895833343</v>
      </c>
      <c r="G696" t="s">
        <v>1744</v>
      </c>
      <c r="H696">
        <v>71749562</v>
      </c>
      <c r="I696" t="s">
        <v>1745</v>
      </c>
      <c r="J696" s="23" t="s">
        <v>1746</v>
      </c>
      <c r="K696" s="23" t="s">
        <v>1747</v>
      </c>
      <c r="L696" t="s">
        <v>1748</v>
      </c>
      <c r="M696" t="s">
        <v>196</v>
      </c>
      <c r="N696" t="s">
        <v>1749</v>
      </c>
      <c r="O696" t="s">
        <v>197</v>
      </c>
      <c r="P696" t="s">
        <v>60</v>
      </c>
      <c r="Q696" t="s">
        <v>184</v>
      </c>
      <c r="R696" t="s">
        <v>252</v>
      </c>
      <c r="S696" t="s">
        <v>260</v>
      </c>
      <c r="T696">
        <v>14</v>
      </c>
      <c r="U696" t="s">
        <v>1750</v>
      </c>
      <c r="V696" t="s">
        <v>18225</v>
      </c>
      <c r="W696" t="s">
        <v>14491</v>
      </c>
      <c r="X696" t="s">
        <v>29</v>
      </c>
      <c r="Y696" t="s">
        <v>30</v>
      </c>
      <c r="Z696" t="s">
        <v>30</v>
      </c>
      <c r="AA696" t="s">
        <v>30</v>
      </c>
      <c r="AB696" t="s">
        <v>30</v>
      </c>
      <c r="AC696">
        <v>-75.150765500000006</v>
      </c>
      <c r="AD696">
        <v>6.2410829999999997</v>
      </c>
      <c r="AE696" t="s">
        <v>86</v>
      </c>
      <c r="AF696" t="s">
        <v>159</v>
      </c>
      <c r="AG696" t="s">
        <v>102</v>
      </c>
      <c r="AH696">
        <f>IFERROR(
    VLOOKUP(FENIX_ANS_TABLA[[#This Row],[ESTADO]],
        {"VENCIDO",1;"ALERTA_0 Días",2;"ALERTA",3;"A TIEMPO",4;"SIN FECHA",5},
    2,FALSE),
0)</f>
        <v>4</v>
      </c>
    </row>
    <row r="697" spans="1:34" x14ac:dyDescent="0.25">
      <c r="A697">
        <v>23667241</v>
      </c>
      <c r="B697" s="23" t="str">
        <f>IFERROR(VLOOKUP(FENIX_ANS_TABLA[[#This Row],[PEDIDO]],RESPONSABLE!A:B,2,0),"Pendiente por asignar responsable")</f>
        <v>Pendiente por asignar responsable</v>
      </c>
      <c r="C697" t="s">
        <v>58</v>
      </c>
      <c r="D697" t="s">
        <v>24</v>
      </c>
      <c r="E697" t="s">
        <v>59</v>
      </c>
      <c r="F697" s="21">
        <v>46072.366620370369</v>
      </c>
      <c r="G697" t="s">
        <v>1752</v>
      </c>
      <c r="H697">
        <v>71749562</v>
      </c>
      <c r="I697" t="s">
        <v>1745</v>
      </c>
      <c r="J697" s="23" t="s">
        <v>1746</v>
      </c>
      <c r="K697" s="23" t="s">
        <v>1747</v>
      </c>
      <c r="L697" t="s">
        <v>1753</v>
      </c>
      <c r="M697" t="s">
        <v>187</v>
      </c>
      <c r="N697" t="s">
        <v>1754</v>
      </c>
      <c r="O697" t="s">
        <v>188</v>
      </c>
      <c r="P697" t="s">
        <v>60</v>
      </c>
      <c r="Q697" t="s">
        <v>184</v>
      </c>
      <c r="R697" t="s">
        <v>252</v>
      </c>
      <c r="S697" t="s">
        <v>260</v>
      </c>
      <c r="T697">
        <v>14</v>
      </c>
      <c r="U697" t="s">
        <v>1755</v>
      </c>
      <c r="V697" t="s">
        <v>17985</v>
      </c>
      <c r="W697" t="s">
        <v>18226</v>
      </c>
      <c r="X697" t="s">
        <v>29</v>
      </c>
      <c r="Y697" t="s">
        <v>30</v>
      </c>
      <c r="Z697" t="s">
        <v>30</v>
      </c>
      <c r="AA697" t="s">
        <v>30</v>
      </c>
      <c r="AB697" t="s">
        <v>30</v>
      </c>
      <c r="AC697">
        <v>-75.083819829999996</v>
      </c>
      <c r="AD697">
        <v>6.3054048299999996</v>
      </c>
      <c r="AE697" t="s">
        <v>86</v>
      </c>
      <c r="AF697" t="s">
        <v>159</v>
      </c>
      <c r="AG697" t="s">
        <v>102</v>
      </c>
      <c r="AH697">
        <f>IFERROR(
    VLOOKUP(FENIX_ANS_TABLA[[#This Row],[ESTADO]],
        {"VENCIDO",1;"ALERTA_0 Días",2;"ALERTA",3;"A TIEMPO",4;"SIN FECHA",5},
    2,FALSE),
0)</f>
        <v>4</v>
      </c>
    </row>
    <row r="698" spans="1:34" x14ac:dyDescent="0.25">
      <c r="A698">
        <v>23667249</v>
      </c>
      <c r="B698" s="23" t="str">
        <f>IFERROR(VLOOKUP(FENIX_ANS_TABLA[[#This Row],[PEDIDO]],RESPONSABLE!A:B,2,0),"Pendiente por asignar responsable")</f>
        <v>Pendiente por asignar responsable</v>
      </c>
      <c r="C698" t="s">
        <v>58</v>
      </c>
      <c r="D698" t="s">
        <v>24</v>
      </c>
      <c r="E698" t="s">
        <v>59</v>
      </c>
      <c r="F698" s="21">
        <v>46072.368564814817</v>
      </c>
      <c r="G698" t="s">
        <v>1757</v>
      </c>
      <c r="H698">
        <v>71749562</v>
      </c>
      <c r="I698" t="s">
        <v>1745</v>
      </c>
      <c r="J698" s="23" t="s">
        <v>1746</v>
      </c>
      <c r="K698" s="23" t="s">
        <v>1747</v>
      </c>
      <c r="L698" t="s">
        <v>1758</v>
      </c>
      <c r="M698" t="s">
        <v>208</v>
      </c>
      <c r="N698" t="s">
        <v>1759</v>
      </c>
      <c r="O698" t="s">
        <v>209</v>
      </c>
      <c r="P698" t="s">
        <v>60</v>
      </c>
      <c r="Q698" t="s">
        <v>184</v>
      </c>
      <c r="R698" t="s">
        <v>252</v>
      </c>
      <c r="S698" t="s">
        <v>260</v>
      </c>
      <c r="T698">
        <v>14</v>
      </c>
      <c r="U698" t="s">
        <v>1760</v>
      </c>
      <c r="V698" t="s">
        <v>16189</v>
      </c>
      <c r="W698" t="s">
        <v>18227</v>
      </c>
      <c r="X698" t="s">
        <v>29</v>
      </c>
      <c r="Y698" t="s">
        <v>30</v>
      </c>
      <c r="Z698" t="s">
        <v>30</v>
      </c>
      <c r="AA698" t="s">
        <v>30</v>
      </c>
      <c r="AB698" t="s">
        <v>30</v>
      </c>
      <c r="AC698">
        <v>-75.080545549999997</v>
      </c>
      <c r="AD698">
        <v>6.3627117599999998</v>
      </c>
      <c r="AE698" t="s">
        <v>86</v>
      </c>
      <c r="AF698" t="s">
        <v>159</v>
      </c>
      <c r="AG698" t="s">
        <v>102</v>
      </c>
      <c r="AH698">
        <f>IFERROR(
    VLOOKUP(FENIX_ANS_TABLA[[#This Row],[ESTADO]],
        {"VENCIDO",1;"ALERTA_0 Días",2;"ALERTA",3;"A TIEMPO",4;"SIN FECHA",5},
    2,FALSE),
0)</f>
        <v>4</v>
      </c>
    </row>
    <row r="699" spans="1:34" x14ac:dyDescent="0.25">
      <c r="A699">
        <v>23667258</v>
      </c>
      <c r="B699" s="23" t="str">
        <f>IFERROR(VLOOKUP(FENIX_ANS_TABLA[[#This Row],[PEDIDO]],RESPONSABLE!A:B,2,0),"Pendiente por asignar responsable")</f>
        <v>Pendiente por asignar responsable</v>
      </c>
      <c r="C699" t="s">
        <v>23</v>
      </c>
      <c r="D699" t="s">
        <v>24</v>
      </c>
      <c r="E699" t="s">
        <v>33</v>
      </c>
      <c r="F699" s="21">
        <v>46078.358414351853</v>
      </c>
      <c r="G699" t="s">
        <v>5403</v>
      </c>
      <c r="H699">
        <v>32491632</v>
      </c>
      <c r="I699" t="s">
        <v>1762</v>
      </c>
      <c r="J699" s="23" t="s">
        <v>31</v>
      </c>
      <c r="K699" s="23" t="s">
        <v>1763</v>
      </c>
      <c r="L699" t="s">
        <v>1764</v>
      </c>
      <c r="M699" t="s">
        <v>25</v>
      </c>
      <c r="N699" t="s">
        <v>1765</v>
      </c>
      <c r="O699" t="s">
        <v>26</v>
      </c>
      <c r="P699" t="s">
        <v>40</v>
      </c>
      <c r="Q699" t="s">
        <v>35</v>
      </c>
      <c r="R699" t="s">
        <v>253</v>
      </c>
      <c r="S699" t="s">
        <v>260</v>
      </c>
      <c r="T699">
        <v>7</v>
      </c>
      <c r="U699" t="s">
        <v>5404</v>
      </c>
      <c r="V699" t="s">
        <v>2063</v>
      </c>
      <c r="W699" t="s">
        <v>14383</v>
      </c>
      <c r="X699" t="s">
        <v>43</v>
      </c>
      <c r="Y699" t="s">
        <v>30</v>
      </c>
      <c r="Z699" t="s">
        <v>30</v>
      </c>
      <c r="AA699" t="s">
        <v>30</v>
      </c>
      <c r="AB699" t="s">
        <v>30</v>
      </c>
      <c r="AC699">
        <v>-75.614562399999997</v>
      </c>
      <c r="AD699">
        <v>6.2650433699999999</v>
      </c>
      <c r="AE699" t="s">
        <v>86</v>
      </c>
      <c r="AF699" t="s">
        <v>105</v>
      </c>
      <c r="AG699" t="s">
        <v>102</v>
      </c>
      <c r="AH699">
        <f>IFERROR(
    VLOOKUP(FENIX_ANS_TABLA[[#This Row],[ESTADO]],
        {"VENCIDO",1;"ALERTA_0 Días",2;"ALERTA",3;"A TIEMPO",4;"SIN FECHA",5},
    2,FALSE),
0)</f>
        <v>3</v>
      </c>
    </row>
    <row r="700" spans="1:34" x14ac:dyDescent="0.25">
      <c r="A700">
        <v>23667273</v>
      </c>
      <c r="B700" s="23" t="str">
        <f>IFERROR(VLOOKUP(FENIX_ANS_TABLA[[#This Row],[PEDIDO]],RESPONSABLE!A:B,2,0),"Pendiente por asignar responsable")</f>
        <v>Pendiente por asignar responsable</v>
      </c>
      <c r="C700" t="s">
        <v>58</v>
      </c>
      <c r="D700" t="s">
        <v>24</v>
      </c>
      <c r="E700" t="s">
        <v>59</v>
      </c>
      <c r="F700" s="21">
        <v>46072.385717592602</v>
      </c>
      <c r="G700" t="s">
        <v>1767</v>
      </c>
      <c r="H700">
        <v>71702622</v>
      </c>
      <c r="I700" t="s">
        <v>1768</v>
      </c>
      <c r="J700" s="23" t="s">
        <v>31</v>
      </c>
      <c r="K700" s="23" t="s">
        <v>1769</v>
      </c>
      <c r="L700" t="s">
        <v>1770</v>
      </c>
      <c r="M700" t="s">
        <v>315</v>
      </c>
      <c r="N700" t="s">
        <v>1771</v>
      </c>
      <c r="O700" t="s">
        <v>316</v>
      </c>
      <c r="P700" t="s">
        <v>60</v>
      </c>
      <c r="Q700" t="s">
        <v>125</v>
      </c>
      <c r="R700" t="s">
        <v>253</v>
      </c>
      <c r="S700" t="s">
        <v>260</v>
      </c>
      <c r="T700">
        <v>9</v>
      </c>
      <c r="U700" t="s">
        <v>1772</v>
      </c>
      <c r="V700" t="s">
        <v>18228</v>
      </c>
      <c r="W700" t="s">
        <v>10501</v>
      </c>
      <c r="X700" t="s">
        <v>29</v>
      </c>
      <c r="Y700" t="s">
        <v>30</v>
      </c>
      <c r="Z700" t="s">
        <v>30</v>
      </c>
      <c r="AA700" t="s">
        <v>30</v>
      </c>
      <c r="AB700" t="s">
        <v>30</v>
      </c>
      <c r="AC700">
        <v>-75.624185789999999</v>
      </c>
      <c r="AD700">
        <v>5.6180092300000002</v>
      </c>
      <c r="AE700" t="s">
        <v>86</v>
      </c>
      <c r="AF700" t="s">
        <v>109</v>
      </c>
      <c r="AG700" t="s">
        <v>102</v>
      </c>
      <c r="AH700">
        <f>IFERROR(
    VLOOKUP(FENIX_ANS_TABLA[[#This Row],[ESTADO]],
        {"VENCIDO",1;"ALERTA_0 Días",2;"ALERTA",3;"A TIEMPO",4;"SIN FECHA",5},
    2,FALSE),
0)</f>
        <v>4</v>
      </c>
    </row>
    <row r="701" spans="1:34" x14ac:dyDescent="0.25">
      <c r="A701">
        <v>23667303</v>
      </c>
      <c r="B701" s="23" t="str">
        <f>IFERROR(VLOOKUP(FENIX_ANS_TABLA[[#This Row],[PEDIDO]],RESPONSABLE!A:B,2,0),"Pendiente por asignar responsable")</f>
        <v>Pendiente por asignar responsable</v>
      </c>
      <c r="C701" t="s">
        <v>23</v>
      </c>
      <c r="D701" t="s">
        <v>24</v>
      </c>
      <c r="E701" t="s">
        <v>23</v>
      </c>
      <c r="F701" s="21">
        <v>46072.405057870368</v>
      </c>
      <c r="G701" t="s">
        <v>1774</v>
      </c>
      <c r="H701">
        <v>8639259</v>
      </c>
      <c r="I701" t="s">
        <v>1311</v>
      </c>
      <c r="J701" s="23" t="s">
        <v>31</v>
      </c>
      <c r="K701" s="23" t="s">
        <v>1312</v>
      </c>
      <c r="L701" t="s">
        <v>1775</v>
      </c>
      <c r="M701" t="s">
        <v>167</v>
      </c>
      <c r="N701" t="s">
        <v>1776</v>
      </c>
      <c r="O701" t="s">
        <v>168</v>
      </c>
      <c r="P701" t="s">
        <v>27</v>
      </c>
      <c r="Q701" t="s">
        <v>158</v>
      </c>
      <c r="R701" t="s">
        <v>252</v>
      </c>
      <c r="S701" t="s">
        <v>260</v>
      </c>
      <c r="T701">
        <v>10</v>
      </c>
      <c r="U701" t="s">
        <v>1777</v>
      </c>
      <c r="V701" t="s">
        <v>18229</v>
      </c>
      <c r="W701" t="s">
        <v>18230</v>
      </c>
      <c r="X701" t="s">
        <v>43</v>
      </c>
      <c r="Y701" t="s">
        <v>30</v>
      </c>
      <c r="Z701" t="s">
        <v>30</v>
      </c>
      <c r="AA701" t="s">
        <v>30</v>
      </c>
      <c r="AB701" t="s">
        <v>30</v>
      </c>
      <c r="AC701">
        <v>-75.411080290000001</v>
      </c>
      <c r="AD701">
        <v>6.1851434799999998</v>
      </c>
      <c r="AE701" t="s">
        <v>86</v>
      </c>
      <c r="AF701" t="s">
        <v>159</v>
      </c>
      <c r="AG701" t="s">
        <v>102</v>
      </c>
      <c r="AH701">
        <f>IFERROR(
    VLOOKUP(FENIX_ANS_TABLA[[#This Row],[ESTADO]],
        {"VENCIDO",1;"ALERTA_0 Días",2;"ALERTA",3;"A TIEMPO",4;"SIN FECHA",5},
    2,FALSE),
0)</f>
        <v>3</v>
      </c>
    </row>
    <row r="702" spans="1:34" x14ac:dyDescent="0.25">
      <c r="A702">
        <v>23667316</v>
      </c>
      <c r="B702" s="23" t="str">
        <f>IFERROR(VLOOKUP(FENIX_ANS_TABLA[[#This Row],[PEDIDO]],RESPONSABLE!A:B,2,0),"Pendiente por asignar responsable")</f>
        <v>Pendiente por asignar responsable</v>
      </c>
      <c r="C702" t="s">
        <v>36</v>
      </c>
      <c r="D702" t="s">
        <v>24</v>
      </c>
      <c r="E702" t="s">
        <v>36</v>
      </c>
      <c r="F702" s="21">
        <v>46072.411203703698</v>
      </c>
      <c r="G702" t="s">
        <v>1959</v>
      </c>
      <c r="H702">
        <v>98549926</v>
      </c>
      <c r="I702" t="s">
        <v>1118</v>
      </c>
      <c r="J702" s="23" t="s">
        <v>31</v>
      </c>
      <c r="K702" s="23" t="s">
        <v>1100</v>
      </c>
      <c r="L702" t="s">
        <v>1960</v>
      </c>
      <c r="M702" t="s">
        <v>25</v>
      </c>
      <c r="N702" t="s">
        <v>1961</v>
      </c>
      <c r="O702" t="s">
        <v>26</v>
      </c>
      <c r="P702" t="s">
        <v>37</v>
      </c>
      <c r="Q702" t="s">
        <v>32</v>
      </c>
      <c r="R702" t="s">
        <v>252</v>
      </c>
      <c r="S702" t="s">
        <v>260</v>
      </c>
      <c r="T702">
        <v>10</v>
      </c>
      <c r="U702" t="s">
        <v>1962</v>
      </c>
      <c r="V702" t="s">
        <v>8135</v>
      </c>
      <c r="W702" t="s">
        <v>10366</v>
      </c>
      <c r="X702" t="s">
        <v>43</v>
      </c>
      <c r="Y702" t="s">
        <v>30</v>
      </c>
      <c r="Z702" t="s">
        <v>30</v>
      </c>
      <c r="AA702" t="s">
        <v>30</v>
      </c>
      <c r="AB702" t="s">
        <v>30</v>
      </c>
      <c r="AC702">
        <v>-75.652168959999997</v>
      </c>
      <c r="AD702">
        <v>6.29005335</v>
      </c>
      <c r="AE702" t="s">
        <v>86</v>
      </c>
      <c r="AF702" t="s">
        <v>105</v>
      </c>
      <c r="AG702" t="s">
        <v>102</v>
      </c>
      <c r="AH702">
        <f>IFERROR(
    VLOOKUP(FENIX_ANS_TABLA[[#This Row],[ESTADO]],
        {"VENCIDO",1;"ALERTA_0 Días",2;"ALERTA",3;"A TIEMPO",4;"SIN FECHA",5},
    2,FALSE),
0)</f>
        <v>3</v>
      </c>
    </row>
    <row r="703" spans="1:34" x14ac:dyDescent="0.25">
      <c r="A703">
        <v>23667327</v>
      </c>
      <c r="B703" s="23" t="str">
        <f>IFERROR(VLOOKUP(FENIX_ANS_TABLA[[#This Row],[PEDIDO]],RESPONSABLE!A:B,2,0),"Pendiente por asignar responsable")</f>
        <v>Pendiente por asignar responsable</v>
      </c>
      <c r="C703" t="s">
        <v>36</v>
      </c>
      <c r="D703" t="s">
        <v>24</v>
      </c>
      <c r="E703" t="s">
        <v>36</v>
      </c>
      <c r="F703" s="21">
        <v>46072.416956018518</v>
      </c>
      <c r="G703" t="s">
        <v>1964</v>
      </c>
      <c r="H703">
        <v>98549926</v>
      </c>
      <c r="I703" t="s">
        <v>1118</v>
      </c>
      <c r="J703" s="23" t="s">
        <v>31</v>
      </c>
      <c r="K703" s="23" t="s">
        <v>1100</v>
      </c>
      <c r="L703" t="s">
        <v>1965</v>
      </c>
      <c r="M703" t="s">
        <v>25</v>
      </c>
      <c r="N703" t="s">
        <v>1966</v>
      </c>
      <c r="O703" t="s">
        <v>26</v>
      </c>
      <c r="P703" t="s">
        <v>37</v>
      </c>
      <c r="Q703" t="s">
        <v>32</v>
      </c>
      <c r="R703" t="s">
        <v>252</v>
      </c>
      <c r="S703" t="s">
        <v>260</v>
      </c>
      <c r="T703">
        <v>10</v>
      </c>
      <c r="U703" t="s">
        <v>1967</v>
      </c>
      <c r="V703" t="s">
        <v>14778</v>
      </c>
      <c r="W703" t="s">
        <v>18231</v>
      </c>
      <c r="X703" t="s">
        <v>43</v>
      </c>
      <c r="Y703" t="s">
        <v>30</v>
      </c>
      <c r="Z703" t="s">
        <v>30</v>
      </c>
      <c r="AA703" t="s">
        <v>30</v>
      </c>
      <c r="AB703" t="s">
        <v>30</v>
      </c>
      <c r="AC703">
        <v>-75.655214720000004</v>
      </c>
      <c r="AD703">
        <v>6.2946441799999997</v>
      </c>
      <c r="AE703" t="s">
        <v>86</v>
      </c>
      <c r="AF703" t="s">
        <v>105</v>
      </c>
      <c r="AG703" t="s">
        <v>102</v>
      </c>
      <c r="AH703">
        <f>IFERROR(
    VLOOKUP(FENIX_ANS_TABLA[[#This Row],[ESTADO]],
        {"VENCIDO",1;"ALERTA_0 Días",2;"ALERTA",3;"A TIEMPO",4;"SIN FECHA",5},
    2,FALSE),
0)</f>
        <v>3</v>
      </c>
    </row>
    <row r="704" spans="1:34" x14ac:dyDescent="0.25">
      <c r="A704">
        <v>23667329</v>
      </c>
      <c r="B704" s="23" t="str">
        <f>IFERROR(VLOOKUP(FENIX_ANS_TABLA[[#This Row],[PEDIDO]],RESPONSABLE!A:B,2,0),"Pendiente por asignar responsable")</f>
        <v>Pendiente por asignar responsable</v>
      </c>
      <c r="C704" t="s">
        <v>23</v>
      </c>
      <c r="D704" t="s">
        <v>24</v>
      </c>
      <c r="E704" t="s">
        <v>23</v>
      </c>
      <c r="F704" s="21">
        <v>46072.417905092603</v>
      </c>
      <c r="G704" t="s">
        <v>1779</v>
      </c>
      <c r="H704">
        <v>42781268</v>
      </c>
      <c r="I704" t="s">
        <v>1780</v>
      </c>
      <c r="J704" s="23" t="s">
        <v>1781</v>
      </c>
      <c r="K704" s="23" t="s">
        <v>1782</v>
      </c>
      <c r="L704" t="s">
        <v>1783</v>
      </c>
      <c r="M704" t="s">
        <v>163</v>
      </c>
      <c r="N704" t="s">
        <v>1784</v>
      </c>
      <c r="O704" t="s">
        <v>164</v>
      </c>
      <c r="P704" t="s">
        <v>27</v>
      </c>
      <c r="Q704" t="s">
        <v>158</v>
      </c>
      <c r="R704" t="s">
        <v>252</v>
      </c>
      <c r="S704" t="s">
        <v>260</v>
      </c>
      <c r="T704">
        <v>10</v>
      </c>
      <c r="U704" t="s">
        <v>1785</v>
      </c>
      <c r="V704" t="s">
        <v>14500</v>
      </c>
      <c r="W704" t="s">
        <v>18232</v>
      </c>
      <c r="X704" t="s">
        <v>43</v>
      </c>
      <c r="Y704" t="s">
        <v>30</v>
      </c>
      <c r="Z704" t="s">
        <v>30</v>
      </c>
      <c r="AA704" t="s">
        <v>30</v>
      </c>
      <c r="AB704" t="s">
        <v>30</v>
      </c>
      <c r="AC704">
        <v>-75.245557140000003</v>
      </c>
      <c r="AD704">
        <v>6.2499198199999997</v>
      </c>
      <c r="AE704" t="s">
        <v>86</v>
      </c>
      <c r="AF704" t="s">
        <v>159</v>
      </c>
      <c r="AG704" t="s">
        <v>102</v>
      </c>
      <c r="AH704">
        <f>IFERROR(
    VLOOKUP(FENIX_ANS_TABLA[[#This Row],[ESTADO]],
        {"VENCIDO",1;"ALERTA_0 Días",2;"ALERTA",3;"A TIEMPO",4;"SIN FECHA",5},
    2,FALSE),
0)</f>
        <v>3</v>
      </c>
    </row>
    <row r="705" spans="1:34" x14ac:dyDescent="0.25">
      <c r="A705">
        <v>23667337</v>
      </c>
      <c r="B705" s="23" t="str">
        <f>IFERROR(VLOOKUP(FENIX_ANS_TABLA[[#This Row],[PEDIDO]],RESPONSABLE!A:B,2,0),"Pendiente por asignar responsable")</f>
        <v>Pendiente por asignar responsable</v>
      </c>
      <c r="C705" t="s">
        <v>58</v>
      </c>
      <c r="D705" t="s">
        <v>24</v>
      </c>
      <c r="E705" t="s">
        <v>59</v>
      </c>
      <c r="F705" s="21">
        <v>46072.424097222232</v>
      </c>
      <c r="G705" t="s">
        <v>1787</v>
      </c>
      <c r="H705">
        <v>15338217</v>
      </c>
      <c r="I705" t="s">
        <v>1788</v>
      </c>
      <c r="J705" s="23" t="s">
        <v>1789</v>
      </c>
      <c r="K705" s="23" t="s">
        <v>1790</v>
      </c>
      <c r="L705" t="s">
        <v>1791</v>
      </c>
      <c r="M705" t="s">
        <v>263</v>
      </c>
      <c r="N705" t="s">
        <v>1792</v>
      </c>
      <c r="O705" t="s">
        <v>264</v>
      </c>
      <c r="P705" t="s">
        <v>60</v>
      </c>
      <c r="Q705" t="s">
        <v>125</v>
      </c>
      <c r="R705" t="s">
        <v>253</v>
      </c>
      <c r="S705" t="s">
        <v>260</v>
      </c>
      <c r="T705">
        <v>9</v>
      </c>
      <c r="U705" t="s">
        <v>1793</v>
      </c>
      <c r="V705" t="s">
        <v>18233</v>
      </c>
      <c r="W705" t="s">
        <v>17868</v>
      </c>
      <c r="X705" t="s">
        <v>29</v>
      </c>
      <c r="Y705" t="s">
        <v>30</v>
      </c>
      <c r="Z705" t="s">
        <v>30</v>
      </c>
      <c r="AA705" t="s">
        <v>30</v>
      </c>
      <c r="AB705" t="s">
        <v>30</v>
      </c>
      <c r="AC705">
        <v>-75.605171999999996</v>
      </c>
      <c r="AD705">
        <v>5.7465700000000002</v>
      </c>
      <c r="AE705" t="s">
        <v>86</v>
      </c>
      <c r="AF705" t="s">
        <v>109</v>
      </c>
      <c r="AG705" t="s">
        <v>102</v>
      </c>
      <c r="AH705">
        <f>IFERROR(
    VLOOKUP(FENIX_ANS_TABLA[[#This Row],[ESTADO]],
        {"VENCIDO",1;"ALERTA_0 Días",2;"ALERTA",3;"A TIEMPO",4;"SIN FECHA",5},
    2,FALSE),
0)</f>
        <v>4</v>
      </c>
    </row>
    <row r="706" spans="1:34" x14ac:dyDescent="0.25">
      <c r="A706">
        <v>23667353</v>
      </c>
      <c r="B706" s="23" t="str">
        <f>IFERROR(VLOOKUP(FENIX_ANS_TABLA[[#This Row],[PEDIDO]],RESPONSABLE!A:B,2,0),"Pendiente por asignar responsable")</f>
        <v>Pendiente por asignar responsable</v>
      </c>
      <c r="C706" t="s">
        <v>58</v>
      </c>
      <c r="D706" t="s">
        <v>24</v>
      </c>
      <c r="E706" t="s">
        <v>59</v>
      </c>
      <c r="F706" s="21">
        <v>46072.430115740739</v>
      </c>
      <c r="G706" t="s">
        <v>1795</v>
      </c>
      <c r="H706">
        <v>21409081</v>
      </c>
      <c r="I706" t="s">
        <v>1796</v>
      </c>
      <c r="J706" s="23" t="s">
        <v>31</v>
      </c>
      <c r="K706" s="23" t="s">
        <v>1797</v>
      </c>
      <c r="L706" t="s">
        <v>1798</v>
      </c>
      <c r="M706" t="s">
        <v>234</v>
      </c>
      <c r="N706" t="s">
        <v>1799</v>
      </c>
      <c r="O706" t="s">
        <v>235</v>
      </c>
      <c r="P706" t="s">
        <v>60</v>
      </c>
      <c r="Q706" t="s">
        <v>236</v>
      </c>
      <c r="R706" t="s">
        <v>253</v>
      </c>
      <c r="S706" t="s">
        <v>260</v>
      </c>
      <c r="T706">
        <v>9</v>
      </c>
      <c r="U706" t="s">
        <v>1800</v>
      </c>
      <c r="V706" t="s">
        <v>18234</v>
      </c>
      <c r="W706" t="s">
        <v>17817</v>
      </c>
      <c r="X706" t="s">
        <v>29</v>
      </c>
      <c r="Y706" t="s">
        <v>30</v>
      </c>
      <c r="Z706" t="s">
        <v>30</v>
      </c>
      <c r="AA706" t="s">
        <v>30</v>
      </c>
      <c r="AB706" t="s">
        <v>30</v>
      </c>
      <c r="AC706">
        <v>-74.686963599999999</v>
      </c>
      <c r="AD706">
        <v>7.0278967699999999</v>
      </c>
      <c r="AE706" t="s">
        <v>86</v>
      </c>
      <c r="AF706" t="s">
        <v>215</v>
      </c>
      <c r="AG706" t="s">
        <v>102</v>
      </c>
      <c r="AH706">
        <f>IFERROR(
    VLOOKUP(FENIX_ANS_TABLA[[#This Row],[ESTADO]],
        {"VENCIDO",1;"ALERTA_0 Días",2;"ALERTA",3;"A TIEMPO",4;"SIN FECHA",5},
    2,FALSE),
0)</f>
        <v>4</v>
      </c>
    </row>
    <row r="707" spans="1:34" x14ac:dyDescent="0.25">
      <c r="A707">
        <v>23667375</v>
      </c>
      <c r="B707" s="23" t="str">
        <f>IFERROR(VLOOKUP(FENIX_ANS_TABLA[[#This Row],[PEDIDO]],RESPONSABLE!A:B,2,0),"Pendiente por asignar responsable")</f>
        <v>Pendiente por asignar responsable</v>
      </c>
      <c r="C707" t="s">
        <v>36</v>
      </c>
      <c r="D707" t="s">
        <v>24</v>
      </c>
      <c r="E707" t="s">
        <v>36</v>
      </c>
      <c r="F707" s="21">
        <v>46072.437592592592</v>
      </c>
      <c r="G707" t="s">
        <v>1823</v>
      </c>
      <c r="H707">
        <v>79551310</v>
      </c>
      <c r="I707" t="s">
        <v>1824</v>
      </c>
      <c r="J707" s="23" t="s">
        <v>31</v>
      </c>
      <c r="K707" s="23" t="s">
        <v>1825</v>
      </c>
      <c r="L707" t="s">
        <v>1826</v>
      </c>
      <c r="M707" t="s">
        <v>200</v>
      </c>
      <c r="N707" t="s">
        <v>1827</v>
      </c>
      <c r="O707" t="s">
        <v>201</v>
      </c>
      <c r="P707" t="s">
        <v>37</v>
      </c>
      <c r="Q707" t="s">
        <v>158</v>
      </c>
      <c r="R707" t="s">
        <v>252</v>
      </c>
      <c r="S707" t="s">
        <v>260</v>
      </c>
      <c r="T707">
        <v>10</v>
      </c>
      <c r="U707" t="s">
        <v>1828</v>
      </c>
      <c r="V707" t="s">
        <v>18235</v>
      </c>
      <c r="W707" t="s">
        <v>10568</v>
      </c>
      <c r="X707" t="s">
        <v>43</v>
      </c>
      <c r="Y707" t="s">
        <v>30</v>
      </c>
      <c r="Z707" t="s">
        <v>30</v>
      </c>
      <c r="AA707" t="s">
        <v>30</v>
      </c>
      <c r="AB707" t="s">
        <v>30</v>
      </c>
      <c r="AC707">
        <v>-75.493402000000003</v>
      </c>
      <c r="AD707">
        <v>6.0281830000000003</v>
      </c>
      <c r="AE707" t="s">
        <v>86</v>
      </c>
      <c r="AF707" t="s">
        <v>159</v>
      </c>
      <c r="AG707" t="s">
        <v>102</v>
      </c>
      <c r="AH707">
        <f>IFERROR(
    VLOOKUP(FENIX_ANS_TABLA[[#This Row],[ESTADO]],
        {"VENCIDO",1;"ALERTA_0 Días",2;"ALERTA",3;"A TIEMPO",4;"SIN FECHA",5},
    2,FALSE),
0)</f>
        <v>3</v>
      </c>
    </row>
    <row r="708" spans="1:34" x14ac:dyDescent="0.25">
      <c r="A708">
        <v>23667408</v>
      </c>
      <c r="B708" s="23" t="str">
        <f>IFERROR(VLOOKUP(FENIX_ANS_TABLA[[#This Row],[PEDIDO]],RESPONSABLE!A:B,2,0),"Pendiente por asignar responsable")</f>
        <v>Pendiente por asignar responsable</v>
      </c>
      <c r="C708" t="s">
        <v>58</v>
      </c>
      <c r="D708" t="s">
        <v>24</v>
      </c>
      <c r="E708" t="s">
        <v>59</v>
      </c>
      <c r="F708" s="21">
        <v>46072.446539351848</v>
      </c>
      <c r="G708" t="s">
        <v>1802</v>
      </c>
      <c r="H708">
        <v>3537096</v>
      </c>
      <c r="I708" t="s">
        <v>1803</v>
      </c>
      <c r="J708" s="23" t="s">
        <v>31</v>
      </c>
      <c r="K708" s="23" t="s">
        <v>1804</v>
      </c>
      <c r="L708" t="s">
        <v>1805</v>
      </c>
      <c r="M708" t="s">
        <v>180</v>
      </c>
      <c r="N708" t="s">
        <v>1806</v>
      </c>
      <c r="O708" t="s">
        <v>181</v>
      </c>
      <c r="P708" t="s">
        <v>60</v>
      </c>
      <c r="Q708" t="s">
        <v>184</v>
      </c>
      <c r="R708" t="s">
        <v>252</v>
      </c>
      <c r="S708" t="s">
        <v>260</v>
      </c>
      <c r="T708">
        <v>14</v>
      </c>
      <c r="U708" t="s">
        <v>1807</v>
      </c>
      <c r="V708" t="s">
        <v>18236</v>
      </c>
      <c r="W708" t="s">
        <v>18237</v>
      </c>
      <c r="X708" t="s">
        <v>29</v>
      </c>
      <c r="Y708" t="s">
        <v>30</v>
      </c>
      <c r="Z708" t="s">
        <v>30</v>
      </c>
      <c r="AA708" t="s">
        <v>30</v>
      </c>
      <c r="AB708" t="s">
        <v>30</v>
      </c>
      <c r="AC708">
        <v>-75.494785890000003</v>
      </c>
      <c r="AD708">
        <v>5.9613369499999997</v>
      </c>
      <c r="AE708" t="s">
        <v>86</v>
      </c>
      <c r="AF708" t="s">
        <v>159</v>
      </c>
      <c r="AG708" t="s">
        <v>102</v>
      </c>
      <c r="AH708">
        <f>IFERROR(
    VLOOKUP(FENIX_ANS_TABLA[[#This Row],[ESTADO]],
        {"VENCIDO",1;"ALERTA_0 Días",2;"ALERTA",3;"A TIEMPO",4;"SIN FECHA",5},
    2,FALSE),
0)</f>
        <v>4</v>
      </c>
    </row>
    <row r="709" spans="1:34" x14ac:dyDescent="0.25">
      <c r="A709">
        <v>23667410</v>
      </c>
      <c r="B709" s="23" t="str">
        <f>IFERROR(VLOOKUP(FENIX_ANS_TABLA[[#This Row],[PEDIDO]],RESPONSABLE!A:B,2,0),"Pendiente por asignar responsable")</f>
        <v>Pendiente por asignar responsable</v>
      </c>
      <c r="C709" t="s">
        <v>23</v>
      </c>
      <c r="D709" t="s">
        <v>24</v>
      </c>
      <c r="E709" t="s">
        <v>23</v>
      </c>
      <c r="F709" s="21">
        <v>46072.447210648148</v>
      </c>
      <c r="G709" t="s">
        <v>2400</v>
      </c>
      <c r="H709">
        <v>80717949</v>
      </c>
      <c r="I709" t="s">
        <v>2401</v>
      </c>
      <c r="J709" s="23" t="s">
        <v>31</v>
      </c>
      <c r="K709" s="23" t="s">
        <v>307</v>
      </c>
      <c r="L709" t="s">
        <v>2402</v>
      </c>
      <c r="M709" t="s">
        <v>163</v>
      </c>
      <c r="N709" t="s">
        <v>2403</v>
      </c>
      <c r="O709" t="s">
        <v>164</v>
      </c>
      <c r="P709" t="s">
        <v>27</v>
      </c>
      <c r="Q709" t="s">
        <v>158</v>
      </c>
      <c r="R709" t="s">
        <v>252</v>
      </c>
      <c r="S709" t="s">
        <v>260</v>
      </c>
      <c r="T709">
        <v>10</v>
      </c>
      <c r="U709" t="s">
        <v>2404</v>
      </c>
      <c r="V709" t="s">
        <v>18236</v>
      </c>
      <c r="W709" t="s">
        <v>10958</v>
      </c>
      <c r="X709" t="s">
        <v>43</v>
      </c>
      <c r="Y709" t="s">
        <v>30</v>
      </c>
      <c r="Z709" t="s">
        <v>30</v>
      </c>
      <c r="AA709" t="s">
        <v>30</v>
      </c>
      <c r="AB709" t="s">
        <v>30</v>
      </c>
      <c r="AC709">
        <v>-75.213094999999996</v>
      </c>
      <c r="AD709">
        <v>6.235087</v>
      </c>
      <c r="AE709" t="s">
        <v>86</v>
      </c>
      <c r="AF709" t="s">
        <v>159</v>
      </c>
      <c r="AG709" t="s">
        <v>102</v>
      </c>
      <c r="AH709">
        <f>IFERROR(
    VLOOKUP(FENIX_ANS_TABLA[[#This Row],[ESTADO]],
        {"VENCIDO",1;"ALERTA_0 Días",2;"ALERTA",3;"A TIEMPO",4;"SIN FECHA",5},
    2,FALSE),
0)</f>
        <v>3</v>
      </c>
    </row>
    <row r="710" spans="1:34" x14ac:dyDescent="0.25">
      <c r="A710">
        <v>23667504</v>
      </c>
      <c r="B710" s="23" t="str">
        <f>IFERROR(VLOOKUP(FENIX_ANS_TABLA[[#This Row],[PEDIDO]],RESPONSABLE!A:B,2,0),"Pendiente por asignar responsable")</f>
        <v>Pendiente por asignar responsable</v>
      </c>
      <c r="C710" t="s">
        <v>36</v>
      </c>
      <c r="D710" t="s">
        <v>24</v>
      </c>
      <c r="E710" t="s">
        <v>36</v>
      </c>
      <c r="F710" s="21">
        <v>46072.483182870368</v>
      </c>
      <c r="G710" t="s">
        <v>1831</v>
      </c>
      <c r="H710">
        <v>71593103</v>
      </c>
      <c r="I710" t="s">
        <v>1832</v>
      </c>
      <c r="J710" s="23" t="s">
        <v>31</v>
      </c>
      <c r="K710" s="23" t="s">
        <v>1833</v>
      </c>
      <c r="L710" t="s">
        <v>1834</v>
      </c>
      <c r="M710" t="s">
        <v>190</v>
      </c>
      <c r="N710" t="s">
        <v>1835</v>
      </c>
      <c r="O710" t="s">
        <v>191</v>
      </c>
      <c r="P710" t="s">
        <v>37</v>
      </c>
      <c r="Q710" t="s">
        <v>158</v>
      </c>
      <c r="R710" t="s">
        <v>252</v>
      </c>
      <c r="S710" t="s">
        <v>260</v>
      </c>
      <c r="T710">
        <v>10</v>
      </c>
      <c r="U710" t="s">
        <v>1836</v>
      </c>
      <c r="V710" t="s">
        <v>18238</v>
      </c>
      <c r="W710" t="s">
        <v>12053</v>
      </c>
      <c r="X710" t="s">
        <v>43</v>
      </c>
      <c r="Y710" t="s">
        <v>30</v>
      </c>
      <c r="Z710" t="s">
        <v>30</v>
      </c>
      <c r="AA710" t="s">
        <v>30</v>
      </c>
      <c r="AB710" t="s">
        <v>30</v>
      </c>
      <c r="AC710">
        <v>-75.348105000000004</v>
      </c>
      <c r="AD710">
        <v>6.0628120000000001</v>
      </c>
      <c r="AE710" t="s">
        <v>86</v>
      </c>
      <c r="AF710" t="s">
        <v>159</v>
      </c>
      <c r="AG710" t="s">
        <v>102</v>
      </c>
      <c r="AH710">
        <f>IFERROR(
    VLOOKUP(FENIX_ANS_TABLA[[#This Row],[ESTADO]],
        {"VENCIDO",1;"ALERTA_0 Días",2;"ALERTA",3;"A TIEMPO",4;"SIN FECHA",5},
    2,FALSE),
0)</f>
        <v>3</v>
      </c>
    </row>
    <row r="711" spans="1:34" x14ac:dyDescent="0.25">
      <c r="A711">
        <v>23667505</v>
      </c>
      <c r="B711" s="23" t="str">
        <f>IFERROR(VLOOKUP(FENIX_ANS_TABLA[[#This Row],[PEDIDO]],RESPONSABLE!A:B,2,0),"Pendiente por asignar responsable")</f>
        <v>Pendiente por asignar responsable</v>
      </c>
      <c r="C711" t="s">
        <v>36</v>
      </c>
      <c r="D711" t="s">
        <v>24</v>
      </c>
      <c r="E711" t="s">
        <v>36</v>
      </c>
      <c r="F711" s="21">
        <v>46072.483425925922</v>
      </c>
      <c r="G711" t="s">
        <v>1838</v>
      </c>
      <c r="H711">
        <v>98668562</v>
      </c>
      <c r="I711" t="s">
        <v>1839</v>
      </c>
      <c r="J711" s="23" t="s">
        <v>31</v>
      </c>
      <c r="K711" s="23" t="s">
        <v>1840</v>
      </c>
      <c r="L711" t="s">
        <v>1841</v>
      </c>
      <c r="M711" t="s">
        <v>200</v>
      </c>
      <c r="N711" t="s">
        <v>1842</v>
      </c>
      <c r="O711" t="s">
        <v>201</v>
      </c>
      <c r="P711" t="s">
        <v>37</v>
      </c>
      <c r="Q711" t="s">
        <v>158</v>
      </c>
      <c r="R711" t="s">
        <v>252</v>
      </c>
      <c r="S711" t="s">
        <v>260</v>
      </c>
      <c r="T711">
        <v>10</v>
      </c>
      <c r="U711" t="s">
        <v>1843</v>
      </c>
      <c r="V711" t="s">
        <v>18239</v>
      </c>
      <c r="W711" t="s">
        <v>18240</v>
      </c>
      <c r="X711" t="s">
        <v>43</v>
      </c>
      <c r="Y711" t="s">
        <v>30</v>
      </c>
      <c r="Z711" t="s">
        <v>30</v>
      </c>
      <c r="AA711" t="s">
        <v>30</v>
      </c>
      <c r="AB711" t="s">
        <v>30</v>
      </c>
      <c r="AC711">
        <v>-75.486127999999994</v>
      </c>
      <c r="AD711">
        <v>6.0289770000000003</v>
      </c>
      <c r="AE711" t="s">
        <v>86</v>
      </c>
      <c r="AF711" t="s">
        <v>159</v>
      </c>
      <c r="AG711" t="s">
        <v>102</v>
      </c>
      <c r="AH711">
        <f>IFERROR(
    VLOOKUP(FENIX_ANS_TABLA[[#This Row],[ESTADO]],
        {"VENCIDO",1;"ALERTA_0 Días",2;"ALERTA",3;"A TIEMPO",4;"SIN FECHA",5},
    2,FALSE),
0)</f>
        <v>3</v>
      </c>
    </row>
    <row r="712" spans="1:34" x14ac:dyDescent="0.25">
      <c r="A712">
        <v>23667525</v>
      </c>
      <c r="B712" s="23" t="str">
        <f>IFERROR(VLOOKUP(FENIX_ANS_TABLA[[#This Row],[PEDIDO]],RESPONSABLE!A:B,2,0),"Pendiente por asignar responsable")</f>
        <v>Pendiente por asignar responsable</v>
      </c>
      <c r="C712" t="s">
        <v>23</v>
      </c>
      <c r="D712" t="s">
        <v>24</v>
      </c>
      <c r="E712" t="s">
        <v>23</v>
      </c>
      <c r="F712" s="21">
        <v>46072.493414351848</v>
      </c>
      <c r="G712" t="s">
        <v>2406</v>
      </c>
      <c r="H712">
        <v>1038404617</v>
      </c>
      <c r="I712" t="s">
        <v>2407</v>
      </c>
      <c r="J712" s="23" t="s">
        <v>31</v>
      </c>
      <c r="K712" s="23" t="s">
        <v>2408</v>
      </c>
      <c r="L712" t="s">
        <v>2409</v>
      </c>
      <c r="M712" t="s">
        <v>169</v>
      </c>
      <c r="N712" t="s">
        <v>2410</v>
      </c>
      <c r="O712" t="s">
        <v>170</v>
      </c>
      <c r="P712" t="s">
        <v>27</v>
      </c>
      <c r="Q712" t="s">
        <v>158</v>
      </c>
      <c r="R712" t="s">
        <v>252</v>
      </c>
      <c r="S712" t="s">
        <v>260</v>
      </c>
      <c r="T712">
        <v>10</v>
      </c>
      <c r="U712" t="s">
        <v>2411</v>
      </c>
      <c r="V712" t="s">
        <v>18241</v>
      </c>
      <c r="W712" t="s">
        <v>18076</v>
      </c>
      <c r="X712" t="s">
        <v>43</v>
      </c>
      <c r="Y712" t="s">
        <v>30</v>
      </c>
      <c r="Z712" t="s">
        <v>30</v>
      </c>
      <c r="AA712" t="s">
        <v>30</v>
      </c>
      <c r="AB712" t="s">
        <v>30</v>
      </c>
      <c r="AC712">
        <v>-75.328044509999998</v>
      </c>
      <c r="AD712">
        <v>6.1413531800000003</v>
      </c>
      <c r="AE712" t="s">
        <v>86</v>
      </c>
      <c r="AF712" t="s">
        <v>159</v>
      </c>
      <c r="AG712" t="s">
        <v>102</v>
      </c>
      <c r="AH712">
        <f>IFERROR(
    VLOOKUP(FENIX_ANS_TABLA[[#This Row],[ESTADO]],
        {"VENCIDO",1;"ALERTA_0 Días",2;"ALERTA",3;"A TIEMPO",4;"SIN FECHA",5},
    2,FALSE),
0)</f>
        <v>3</v>
      </c>
    </row>
    <row r="713" spans="1:34" x14ac:dyDescent="0.25">
      <c r="A713">
        <v>23667597</v>
      </c>
      <c r="B713" s="23" t="str">
        <f>IFERROR(VLOOKUP(FENIX_ANS_TABLA[[#This Row],[PEDIDO]],RESPONSABLE!A:B,2,0),"Pendiente por asignar responsable")</f>
        <v>Pendiente por asignar responsable</v>
      </c>
      <c r="C713" t="s">
        <v>23</v>
      </c>
      <c r="D713" t="s">
        <v>24</v>
      </c>
      <c r="E713" t="s">
        <v>23</v>
      </c>
      <c r="F713" s="21">
        <v>46072.539768518523</v>
      </c>
      <c r="G713" t="s">
        <v>1845</v>
      </c>
      <c r="H713">
        <v>1038798518</v>
      </c>
      <c r="I713" t="s">
        <v>1846</v>
      </c>
      <c r="J713" s="23" t="s">
        <v>31</v>
      </c>
      <c r="K713" s="23" t="s">
        <v>1847</v>
      </c>
      <c r="L713" t="s">
        <v>1848</v>
      </c>
      <c r="M713" t="s">
        <v>25</v>
      </c>
      <c r="N713" t="s">
        <v>1849</v>
      </c>
      <c r="O713" t="s">
        <v>26</v>
      </c>
      <c r="P713" t="s">
        <v>27</v>
      </c>
      <c r="Q713" t="s">
        <v>32</v>
      </c>
      <c r="R713" t="s">
        <v>252</v>
      </c>
      <c r="S713" t="s">
        <v>260</v>
      </c>
      <c r="T713">
        <v>10</v>
      </c>
      <c r="U713" t="s">
        <v>1850</v>
      </c>
      <c r="V713" t="s">
        <v>18242</v>
      </c>
      <c r="W713" t="s">
        <v>18243</v>
      </c>
      <c r="X713" t="s">
        <v>43</v>
      </c>
      <c r="Y713" t="s">
        <v>30</v>
      </c>
      <c r="Z713" t="s">
        <v>30</v>
      </c>
      <c r="AA713" t="s">
        <v>30</v>
      </c>
      <c r="AB713" t="s">
        <v>30</v>
      </c>
      <c r="AC713">
        <v>-75.654886000000005</v>
      </c>
      <c r="AD713">
        <v>6.2706119999999999</v>
      </c>
      <c r="AE713" t="s">
        <v>86</v>
      </c>
      <c r="AF713" t="s">
        <v>105</v>
      </c>
      <c r="AG713" t="s">
        <v>102</v>
      </c>
      <c r="AH713">
        <f>IFERROR(
    VLOOKUP(FENIX_ANS_TABLA[[#This Row],[ESTADO]],
        {"VENCIDO",1;"ALERTA_0 Días",2;"ALERTA",3;"A TIEMPO",4;"SIN FECHA",5},
    2,FALSE),
0)</f>
        <v>3</v>
      </c>
    </row>
    <row r="714" spans="1:34" x14ac:dyDescent="0.25">
      <c r="A714">
        <v>23667607</v>
      </c>
      <c r="B714" s="23" t="str">
        <f>IFERROR(VLOOKUP(FENIX_ANS_TABLA[[#This Row],[PEDIDO]],RESPONSABLE!A:B,2,0),"Pendiente por asignar responsable")</f>
        <v>Pendiente por asignar responsable</v>
      </c>
      <c r="C714" t="s">
        <v>58</v>
      </c>
      <c r="D714" t="s">
        <v>24</v>
      </c>
      <c r="E714" t="s">
        <v>59</v>
      </c>
      <c r="F714" s="21">
        <v>46072.549710648149</v>
      </c>
      <c r="G714" t="s">
        <v>2413</v>
      </c>
      <c r="H714">
        <v>15263453</v>
      </c>
      <c r="I714" t="s">
        <v>2414</v>
      </c>
      <c r="J714" s="23" t="s">
        <v>31</v>
      </c>
      <c r="K714" s="23" t="s">
        <v>2415</v>
      </c>
      <c r="L714" t="s">
        <v>2416</v>
      </c>
      <c r="M714" t="s">
        <v>149</v>
      </c>
      <c r="N714" t="s">
        <v>2417</v>
      </c>
      <c r="O714" t="s">
        <v>150</v>
      </c>
      <c r="P714" t="s">
        <v>60</v>
      </c>
      <c r="Q714" t="s">
        <v>135</v>
      </c>
      <c r="R714" t="s">
        <v>252</v>
      </c>
      <c r="S714" t="s">
        <v>260</v>
      </c>
      <c r="T714">
        <v>14</v>
      </c>
      <c r="U714" t="s">
        <v>2418</v>
      </c>
      <c r="V714" t="s">
        <v>14244</v>
      </c>
      <c r="W714" t="s">
        <v>18244</v>
      </c>
      <c r="X714" t="s">
        <v>29</v>
      </c>
      <c r="Y714" t="s">
        <v>30</v>
      </c>
      <c r="Z714" t="s">
        <v>30</v>
      </c>
      <c r="AA714" t="s">
        <v>30</v>
      </c>
      <c r="AB714" t="s">
        <v>30</v>
      </c>
      <c r="AC714">
        <v>-75.732077680000003</v>
      </c>
      <c r="AD714">
        <v>6.3410440599999998</v>
      </c>
      <c r="AE714" t="s">
        <v>86</v>
      </c>
      <c r="AF714" t="s">
        <v>136</v>
      </c>
      <c r="AG714" t="s">
        <v>102</v>
      </c>
      <c r="AH714">
        <f>IFERROR(
    VLOOKUP(FENIX_ANS_TABLA[[#This Row],[ESTADO]],
        {"VENCIDO",1;"ALERTA_0 Días",2;"ALERTA",3;"A TIEMPO",4;"SIN FECHA",5},
    2,FALSE),
0)</f>
        <v>4</v>
      </c>
    </row>
    <row r="715" spans="1:34" x14ac:dyDescent="0.25">
      <c r="A715">
        <v>23667640</v>
      </c>
      <c r="B715" s="23" t="str">
        <f>IFERROR(VLOOKUP(FENIX_ANS_TABLA[[#This Row],[PEDIDO]],RESPONSABLE!A:B,2,0),"Pendiente por asignar responsable")</f>
        <v>Pendiente por asignar responsable</v>
      </c>
      <c r="C715" t="s">
        <v>58</v>
      </c>
      <c r="D715" t="s">
        <v>24</v>
      </c>
      <c r="E715" t="s">
        <v>59</v>
      </c>
      <c r="F715" s="21">
        <v>46072.572002314817</v>
      </c>
      <c r="G715" t="s">
        <v>1852</v>
      </c>
      <c r="H715">
        <v>43284086</v>
      </c>
      <c r="I715" t="s">
        <v>1853</v>
      </c>
      <c r="J715" s="23" t="s">
        <v>31</v>
      </c>
      <c r="K715" s="23" t="s">
        <v>1854</v>
      </c>
      <c r="L715" t="s">
        <v>1855</v>
      </c>
      <c r="M715" t="s">
        <v>154</v>
      </c>
      <c r="N715" t="s">
        <v>1856</v>
      </c>
      <c r="O715" t="s">
        <v>155</v>
      </c>
      <c r="P715" t="s">
        <v>60</v>
      </c>
      <c r="Q715" t="s">
        <v>125</v>
      </c>
      <c r="R715" t="s">
        <v>252</v>
      </c>
      <c r="S715" t="s">
        <v>260</v>
      </c>
      <c r="T715">
        <v>14</v>
      </c>
      <c r="U715" t="s">
        <v>1857</v>
      </c>
      <c r="V715" t="s">
        <v>17267</v>
      </c>
      <c r="W715" t="s">
        <v>18245</v>
      </c>
      <c r="X715" t="s">
        <v>29</v>
      </c>
      <c r="Y715" t="s">
        <v>30</v>
      </c>
      <c r="Z715" t="s">
        <v>30</v>
      </c>
      <c r="AA715" t="s">
        <v>30</v>
      </c>
      <c r="AB715" t="s">
        <v>30</v>
      </c>
      <c r="AC715">
        <v>-75.894305669999994</v>
      </c>
      <c r="AD715">
        <v>5.6816337800000003</v>
      </c>
      <c r="AE715" t="s">
        <v>86</v>
      </c>
      <c r="AF715" t="s">
        <v>109</v>
      </c>
      <c r="AG715" t="s">
        <v>102</v>
      </c>
      <c r="AH715">
        <f>IFERROR(
    VLOOKUP(FENIX_ANS_TABLA[[#This Row],[ESTADO]],
        {"VENCIDO",1;"ALERTA_0 Días",2;"ALERTA",3;"A TIEMPO",4;"SIN FECHA",5},
    2,FALSE),
0)</f>
        <v>4</v>
      </c>
    </row>
    <row r="716" spans="1:34" x14ac:dyDescent="0.25">
      <c r="A716">
        <v>23667667</v>
      </c>
      <c r="B716" s="23" t="str">
        <f>IFERROR(VLOOKUP(FENIX_ANS_TABLA[[#This Row],[PEDIDO]],RESPONSABLE!A:B,2,0),"Pendiente por asignar responsable")</f>
        <v>Pendiente por asignar responsable</v>
      </c>
      <c r="C716" t="s">
        <v>58</v>
      </c>
      <c r="D716" t="s">
        <v>24</v>
      </c>
      <c r="E716" t="s">
        <v>59</v>
      </c>
      <c r="F716" s="21">
        <v>46072.584594907406</v>
      </c>
      <c r="G716" t="s">
        <v>1859</v>
      </c>
      <c r="H716">
        <v>3352553</v>
      </c>
      <c r="I716" t="s">
        <v>1860</v>
      </c>
      <c r="J716" s="23" t="s">
        <v>31</v>
      </c>
      <c r="K716" s="23" t="s">
        <v>1861</v>
      </c>
      <c r="L716" t="s">
        <v>1862</v>
      </c>
      <c r="M716" t="s">
        <v>165</v>
      </c>
      <c r="N716" t="s">
        <v>1863</v>
      </c>
      <c r="O716" t="s">
        <v>166</v>
      </c>
      <c r="P716" t="s">
        <v>60</v>
      </c>
      <c r="Q716" t="s">
        <v>184</v>
      </c>
      <c r="R716" t="s">
        <v>252</v>
      </c>
      <c r="S716" t="s">
        <v>260</v>
      </c>
      <c r="T716">
        <v>14</v>
      </c>
      <c r="U716" t="s">
        <v>1864</v>
      </c>
      <c r="V716" t="s">
        <v>15685</v>
      </c>
      <c r="W716" t="s">
        <v>18246</v>
      </c>
      <c r="X716" t="s">
        <v>29</v>
      </c>
      <c r="Y716" t="s">
        <v>30</v>
      </c>
      <c r="Z716" t="s">
        <v>30</v>
      </c>
      <c r="AA716" t="s">
        <v>30</v>
      </c>
      <c r="AB716" t="s">
        <v>30</v>
      </c>
      <c r="AC716">
        <v>-75.457324</v>
      </c>
      <c r="AD716">
        <v>6.3189659999999996</v>
      </c>
      <c r="AE716" t="s">
        <v>86</v>
      </c>
      <c r="AF716" t="s">
        <v>159</v>
      </c>
      <c r="AG716" t="s">
        <v>102</v>
      </c>
      <c r="AH716">
        <f>IFERROR(
    VLOOKUP(FENIX_ANS_TABLA[[#This Row],[ESTADO]],
        {"VENCIDO",1;"ALERTA_0 Días",2;"ALERTA",3;"A TIEMPO",4;"SIN FECHA",5},
    2,FALSE),
0)</f>
        <v>4</v>
      </c>
    </row>
    <row r="717" spans="1:34" x14ac:dyDescent="0.25">
      <c r="A717">
        <v>23667687</v>
      </c>
      <c r="B717" s="23" t="str">
        <f>IFERROR(VLOOKUP(FENIX_ANS_TABLA[[#This Row],[PEDIDO]],RESPONSABLE!A:B,2,0),"Pendiente por asignar responsable")</f>
        <v>Pendiente por asignar responsable</v>
      </c>
      <c r="C717" t="s">
        <v>23</v>
      </c>
      <c r="D717" t="s">
        <v>24</v>
      </c>
      <c r="E717" t="s">
        <v>23</v>
      </c>
      <c r="F717" s="21">
        <v>46072.593784722223</v>
      </c>
      <c r="G717" t="s">
        <v>2420</v>
      </c>
      <c r="H717">
        <v>70000526</v>
      </c>
      <c r="I717" t="s">
        <v>2421</v>
      </c>
      <c r="J717" s="23" t="s">
        <v>2422</v>
      </c>
      <c r="K717" s="23" t="s">
        <v>2423</v>
      </c>
      <c r="L717" t="s">
        <v>2424</v>
      </c>
      <c r="M717" t="s">
        <v>115</v>
      </c>
      <c r="N717" t="s">
        <v>2425</v>
      </c>
      <c r="O717" t="s">
        <v>116</v>
      </c>
      <c r="P717" t="s">
        <v>27</v>
      </c>
      <c r="Q717" t="s">
        <v>108</v>
      </c>
      <c r="R717" t="s">
        <v>252</v>
      </c>
      <c r="S717" t="s">
        <v>260</v>
      </c>
      <c r="T717">
        <v>10</v>
      </c>
      <c r="U717" t="s">
        <v>2426</v>
      </c>
      <c r="V717" t="s">
        <v>18247</v>
      </c>
      <c r="W717" t="s">
        <v>18248</v>
      </c>
      <c r="X717" t="s">
        <v>43</v>
      </c>
      <c r="Y717" t="s">
        <v>30</v>
      </c>
      <c r="Z717" t="s">
        <v>30</v>
      </c>
      <c r="AA717" t="s">
        <v>30</v>
      </c>
      <c r="AB717" t="s">
        <v>30</v>
      </c>
      <c r="AC717">
        <v>-75.839756170000001</v>
      </c>
      <c r="AD717">
        <v>5.7961837999999997</v>
      </c>
      <c r="AE717" t="s">
        <v>86</v>
      </c>
      <c r="AF717" t="s">
        <v>109</v>
      </c>
      <c r="AG717" t="s">
        <v>102</v>
      </c>
      <c r="AH717">
        <f>IFERROR(
    VLOOKUP(FENIX_ANS_TABLA[[#This Row],[ESTADO]],
        {"VENCIDO",1;"ALERTA_0 Días",2;"ALERTA",3;"A TIEMPO",4;"SIN FECHA",5},
    2,FALSE),
0)</f>
        <v>3</v>
      </c>
    </row>
    <row r="718" spans="1:34" x14ac:dyDescent="0.25">
      <c r="A718">
        <v>23667696</v>
      </c>
      <c r="B718" s="23" t="str">
        <f>IFERROR(VLOOKUP(FENIX_ANS_TABLA[[#This Row],[PEDIDO]],RESPONSABLE!A:B,2,0),"Pendiente por asignar responsable")</f>
        <v>Pendiente por asignar responsable</v>
      </c>
      <c r="C718" t="s">
        <v>58</v>
      </c>
      <c r="D718" t="s">
        <v>24</v>
      </c>
      <c r="E718" t="s">
        <v>59</v>
      </c>
      <c r="F718" s="21">
        <v>46072.596817129634</v>
      </c>
      <c r="G718" t="s">
        <v>1866</v>
      </c>
      <c r="H718">
        <v>890981995</v>
      </c>
      <c r="I718" t="s">
        <v>1867</v>
      </c>
      <c r="J718" s="23" t="s">
        <v>1868</v>
      </c>
      <c r="K718" s="23" t="s">
        <v>1869</v>
      </c>
      <c r="L718" t="s">
        <v>1870</v>
      </c>
      <c r="M718" t="s">
        <v>193</v>
      </c>
      <c r="N718" t="s">
        <v>1871</v>
      </c>
      <c r="O718" t="s">
        <v>194</v>
      </c>
      <c r="P718" t="s">
        <v>60</v>
      </c>
      <c r="Q718" t="s">
        <v>184</v>
      </c>
      <c r="R718" t="s">
        <v>253</v>
      </c>
      <c r="S718" t="s">
        <v>260</v>
      </c>
      <c r="T718">
        <v>9</v>
      </c>
      <c r="U718" t="s">
        <v>1872</v>
      </c>
      <c r="V718" t="s">
        <v>18249</v>
      </c>
      <c r="W718" t="s">
        <v>14311</v>
      </c>
      <c r="X718" t="s">
        <v>83</v>
      </c>
      <c r="Y718" t="s">
        <v>30</v>
      </c>
      <c r="Z718" t="s">
        <v>30</v>
      </c>
      <c r="AA718" t="s">
        <v>30</v>
      </c>
      <c r="AB718" t="s">
        <v>30</v>
      </c>
      <c r="AC718">
        <v>-75.354416146999895</v>
      </c>
      <c r="AD718">
        <v>5.9405665720000203</v>
      </c>
      <c r="AE718" t="s">
        <v>86</v>
      </c>
      <c r="AF718" t="s">
        <v>159</v>
      </c>
      <c r="AG718" t="s">
        <v>102</v>
      </c>
      <c r="AH718">
        <f>IFERROR(
    VLOOKUP(FENIX_ANS_TABLA[[#This Row],[ESTADO]],
        {"VENCIDO",1;"ALERTA_0 Días",2;"ALERTA",3;"A TIEMPO",4;"SIN FECHA",5},
    2,FALSE),
0)</f>
        <v>2</v>
      </c>
    </row>
    <row r="719" spans="1:34" x14ac:dyDescent="0.25">
      <c r="A719">
        <v>23667697</v>
      </c>
      <c r="B719" s="23" t="str">
        <f>IFERROR(VLOOKUP(FENIX_ANS_TABLA[[#This Row],[PEDIDO]],RESPONSABLE!A:B,2,0),"Pendiente por asignar responsable")</f>
        <v>Pendiente por asignar responsable</v>
      </c>
      <c r="C719" t="s">
        <v>23</v>
      </c>
      <c r="D719" t="s">
        <v>65</v>
      </c>
      <c r="E719" t="s">
        <v>23</v>
      </c>
      <c r="F719" s="21">
        <v>46072.597187500003</v>
      </c>
      <c r="G719" t="s">
        <v>1874</v>
      </c>
      <c r="H719">
        <v>71947349</v>
      </c>
      <c r="I719" t="s">
        <v>1875</v>
      </c>
      <c r="J719" s="23" t="s">
        <v>1876</v>
      </c>
      <c r="K719" s="23" t="s">
        <v>1877</v>
      </c>
      <c r="L719" t="s">
        <v>1878</v>
      </c>
      <c r="M719" t="s">
        <v>25</v>
      </c>
      <c r="N719" t="s">
        <v>1879</v>
      </c>
      <c r="O719" t="s">
        <v>26</v>
      </c>
      <c r="P719" t="s">
        <v>87</v>
      </c>
      <c r="Q719" t="s">
        <v>28</v>
      </c>
      <c r="R719" t="s">
        <v>252</v>
      </c>
      <c r="S719" t="s">
        <v>260</v>
      </c>
      <c r="T719">
        <v>10</v>
      </c>
      <c r="U719" t="s">
        <v>1880</v>
      </c>
      <c r="V719" t="s">
        <v>18249</v>
      </c>
      <c r="W719" t="s">
        <v>7933</v>
      </c>
      <c r="X719" t="s">
        <v>43</v>
      </c>
      <c r="Y719" t="s">
        <v>30</v>
      </c>
      <c r="Z719" t="s">
        <v>30</v>
      </c>
      <c r="AA719" t="s">
        <v>30</v>
      </c>
      <c r="AB719" t="s">
        <v>30</v>
      </c>
      <c r="AC719">
        <v>-75.514468100000002</v>
      </c>
      <c r="AD719">
        <v>6.2444845100000004</v>
      </c>
      <c r="AE719" t="s">
        <v>86</v>
      </c>
      <c r="AF719" t="s">
        <v>105</v>
      </c>
      <c r="AG719" t="s">
        <v>103</v>
      </c>
      <c r="AH719">
        <f>IFERROR(
    VLOOKUP(FENIX_ANS_TABLA[[#This Row],[ESTADO]],
        {"VENCIDO",1;"ALERTA_0 Días",2;"ALERTA",3;"A TIEMPO",4;"SIN FECHA",5},
    2,FALSE),
0)</f>
        <v>3</v>
      </c>
    </row>
    <row r="720" spans="1:34" x14ac:dyDescent="0.25">
      <c r="A720">
        <v>23667703</v>
      </c>
      <c r="B720" s="23" t="str">
        <f>IFERROR(VLOOKUP(FENIX_ANS_TABLA[[#This Row],[PEDIDO]],RESPONSABLE!A:B,2,0),"Pendiente por asignar responsable")</f>
        <v>Pendiente por asignar responsable</v>
      </c>
      <c r="C720" t="s">
        <v>23</v>
      </c>
      <c r="D720" t="s">
        <v>24</v>
      </c>
      <c r="E720" t="s">
        <v>23</v>
      </c>
      <c r="F720" s="21">
        <v>46072.599664351852</v>
      </c>
      <c r="G720" t="s">
        <v>1881</v>
      </c>
      <c r="H720">
        <v>1001724858</v>
      </c>
      <c r="I720" t="s">
        <v>2428</v>
      </c>
      <c r="J720" s="23" t="s">
        <v>31</v>
      </c>
      <c r="K720" s="23" t="s">
        <v>2429</v>
      </c>
      <c r="L720" t="s">
        <v>2430</v>
      </c>
      <c r="M720" t="s">
        <v>190</v>
      </c>
      <c r="N720" t="s">
        <v>2431</v>
      </c>
      <c r="O720" t="s">
        <v>191</v>
      </c>
      <c r="P720" t="s">
        <v>27</v>
      </c>
      <c r="Q720" t="s">
        <v>158</v>
      </c>
      <c r="R720" t="s">
        <v>252</v>
      </c>
      <c r="S720" t="s">
        <v>260</v>
      </c>
      <c r="T720">
        <v>10</v>
      </c>
      <c r="U720" t="s">
        <v>2432</v>
      </c>
      <c r="V720" t="s">
        <v>18250</v>
      </c>
      <c r="W720" t="s">
        <v>7935</v>
      </c>
      <c r="X720" t="s">
        <v>43</v>
      </c>
      <c r="Y720" t="s">
        <v>30</v>
      </c>
      <c r="Z720" t="s">
        <v>30</v>
      </c>
      <c r="AA720" t="s">
        <v>30</v>
      </c>
      <c r="AB720" t="s">
        <v>30</v>
      </c>
      <c r="AC720">
        <v>-75.321154620000002</v>
      </c>
      <c r="AD720">
        <v>6.0485310999999999</v>
      </c>
      <c r="AE720" t="s">
        <v>86</v>
      </c>
      <c r="AF720" t="s">
        <v>159</v>
      </c>
      <c r="AG720" t="s">
        <v>102</v>
      </c>
      <c r="AH720">
        <f>IFERROR(
    VLOOKUP(FENIX_ANS_TABLA[[#This Row],[ESTADO]],
        {"VENCIDO",1;"ALERTA_0 Días",2;"ALERTA",3;"A TIEMPO",4;"SIN FECHA",5},
    2,FALSE),
0)</f>
        <v>3</v>
      </c>
    </row>
    <row r="721" spans="1:34" x14ac:dyDescent="0.25">
      <c r="A721">
        <v>23667727</v>
      </c>
      <c r="B721" s="23" t="str">
        <f>IFERROR(VLOOKUP(FENIX_ANS_TABLA[[#This Row],[PEDIDO]],RESPONSABLE!A:B,2,0),"Pendiente por asignar responsable")</f>
        <v>Pendiente por asignar responsable</v>
      </c>
      <c r="C721" t="s">
        <v>36</v>
      </c>
      <c r="D721" t="s">
        <v>24</v>
      </c>
      <c r="E721" t="s">
        <v>36</v>
      </c>
      <c r="F721" s="21">
        <v>46072.606388888889</v>
      </c>
      <c r="G721" t="s">
        <v>2434</v>
      </c>
      <c r="H721">
        <v>1048019707</v>
      </c>
      <c r="I721" t="s">
        <v>2435</v>
      </c>
      <c r="J721" s="23" t="s">
        <v>31</v>
      </c>
      <c r="K721" s="23" t="s">
        <v>2436</v>
      </c>
      <c r="L721" t="s">
        <v>2437</v>
      </c>
      <c r="M721" t="s">
        <v>137</v>
      </c>
      <c r="N721" t="s">
        <v>2438</v>
      </c>
      <c r="O721" t="s">
        <v>138</v>
      </c>
      <c r="P721" t="s">
        <v>37</v>
      </c>
      <c r="Q721" t="s">
        <v>135</v>
      </c>
      <c r="R721" t="s">
        <v>252</v>
      </c>
      <c r="S721" t="s">
        <v>260</v>
      </c>
      <c r="T721">
        <v>10</v>
      </c>
      <c r="U721" t="s">
        <v>2439</v>
      </c>
      <c r="V721" t="s">
        <v>18251</v>
      </c>
      <c r="W721" t="s">
        <v>18252</v>
      </c>
      <c r="X721" t="s">
        <v>43</v>
      </c>
      <c r="Y721" t="s">
        <v>30</v>
      </c>
      <c r="Z721" t="s">
        <v>30</v>
      </c>
      <c r="AA721" t="s">
        <v>30</v>
      </c>
      <c r="AB721" t="s">
        <v>30</v>
      </c>
      <c r="AC721">
        <v>-75.835640999999995</v>
      </c>
      <c r="AD721">
        <v>6.5159890000000003</v>
      </c>
      <c r="AE721" t="s">
        <v>86</v>
      </c>
      <c r="AF721" t="s">
        <v>136</v>
      </c>
      <c r="AG721" t="s">
        <v>102</v>
      </c>
      <c r="AH721">
        <f>IFERROR(
    VLOOKUP(FENIX_ANS_TABLA[[#This Row],[ESTADO]],
        {"VENCIDO",1;"ALERTA_0 Días",2;"ALERTA",3;"A TIEMPO",4;"SIN FECHA",5},
    2,FALSE),
0)</f>
        <v>3</v>
      </c>
    </row>
    <row r="722" spans="1:34" x14ac:dyDescent="0.25">
      <c r="A722">
        <v>23667738</v>
      </c>
      <c r="B722" s="23" t="str">
        <f>IFERROR(VLOOKUP(FENIX_ANS_TABLA[[#This Row],[PEDIDO]],RESPONSABLE!A:B,2,0),"Pendiente por asignar responsable")</f>
        <v>Pendiente por asignar responsable</v>
      </c>
      <c r="C722" t="s">
        <v>23</v>
      </c>
      <c r="D722" t="s">
        <v>24</v>
      </c>
      <c r="E722" t="s">
        <v>23</v>
      </c>
      <c r="F722" s="21">
        <v>46072.610196759262</v>
      </c>
      <c r="G722" t="s">
        <v>2441</v>
      </c>
      <c r="H722">
        <v>8315540</v>
      </c>
      <c r="I722" t="s">
        <v>2442</v>
      </c>
      <c r="J722" s="23" t="s">
        <v>2443</v>
      </c>
      <c r="K722" s="23" t="s">
        <v>2444</v>
      </c>
      <c r="L722" t="s">
        <v>2445</v>
      </c>
      <c r="M722" t="s">
        <v>115</v>
      </c>
      <c r="N722" t="s">
        <v>2446</v>
      </c>
      <c r="O722" t="s">
        <v>116</v>
      </c>
      <c r="P722" t="s">
        <v>27</v>
      </c>
      <c r="Q722" t="s">
        <v>108</v>
      </c>
      <c r="R722" t="s">
        <v>252</v>
      </c>
      <c r="S722" t="s">
        <v>260</v>
      </c>
      <c r="T722">
        <v>10</v>
      </c>
      <c r="U722" t="s">
        <v>2447</v>
      </c>
      <c r="V722" t="s">
        <v>14389</v>
      </c>
      <c r="W722" t="s">
        <v>18253</v>
      </c>
      <c r="X722" t="s">
        <v>43</v>
      </c>
      <c r="Y722" t="s">
        <v>30</v>
      </c>
      <c r="Z722" t="s">
        <v>30</v>
      </c>
      <c r="AA722" t="s">
        <v>30</v>
      </c>
      <c r="AB722" t="s">
        <v>30</v>
      </c>
      <c r="AC722">
        <v>-75.839756170000001</v>
      </c>
      <c r="AD722">
        <v>5.7961837999999997</v>
      </c>
      <c r="AE722" t="s">
        <v>86</v>
      </c>
      <c r="AF722" t="s">
        <v>109</v>
      </c>
      <c r="AG722" t="s">
        <v>102</v>
      </c>
      <c r="AH722">
        <f>IFERROR(
    VLOOKUP(FENIX_ANS_TABLA[[#This Row],[ESTADO]],
        {"VENCIDO",1;"ALERTA_0 Días",2;"ALERTA",3;"A TIEMPO",4;"SIN FECHA",5},
    2,FALSE),
0)</f>
        <v>3</v>
      </c>
    </row>
    <row r="723" spans="1:34" x14ac:dyDescent="0.25">
      <c r="A723">
        <v>23667759</v>
      </c>
      <c r="B723" s="23" t="str">
        <f>IFERROR(VLOOKUP(FENIX_ANS_TABLA[[#This Row],[PEDIDO]],RESPONSABLE!A:B,2,0),"Pendiente por asignar responsable")</f>
        <v>Pendiente por asignar responsable</v>
      </c>
      <c r="C723" t="s">
        <v>23</v>
      </c>
      <c r="D723" t="s">
        <v>24</v>
      </c>
      <c r="E723" t="s">
        <v>23</v>
      </c>
      <c r="F723" s="21">
        <v>46072.617858796293</v>
      </c>
      <c r="G723" t="s">
        <v>2449</v>
      </c>
      <c r="H723">
        <v>32392888</v>
      </c>
      <c r="I723" t="s">
        <v>2450</v>
      </c>
      <c r="J723" s="23" t="s">
        <v>31</v>
      </c>
      <c r="K723" s="23" t="s">
        <v>2451</v>
      </c>
      <c r="L723" t="s">
        <v>2452</v>
      </c>
      <c r="M723" t="s">
        <v>178</v>
      </c>
      <c r="N723" t="s">
        <v>2453</v>
      </c>
      <c r="O723" t="s">
        <v>179</v>
      </c>
      <c r="P723" t="s">
        <v>27</v>
      </c>
      <c r="Q723" t="s">
        <v>158</v>
      </c>
      <c r="R723" t="s">
        <v>252</v>
      </c>
      <c r="S723" t="s">
        <v>260</v>
      </c>
      <c r="T723">
        <v>10</v>
      </c>
      <c r="U723" t="s">
        <v>2454</v>
      </c>
      <c r="V723" t="s">
        <v>14689</v>
      </c>
      <c r="W723" t="s">
        <v>18254</v>
      </c>
      <c r="X723" t="s">
        <v>43</v>
      </c>
      <c r="Y723" t="s">
        <v>30</v>
      </c>
      <c r="Z723" t="s">
        <v>30</v>
      </c>
      <c r="AA723" t="s">
        <v>30</v>
      </c>
      <c r="AB723" t="s">
        <v>30</v>
      </c>
      <c r="AC723">
        <v>-75.142037340000002</v>
      </c>
      <c r="AD723">
        <v>6.0109041400000001</v>
      </c>
      <c r="AE723" t="s">
        <v>86</v>
      </c>
      <c r="AF723" t="s">
        <v>159</v>
      </c>
      <c r="AG723" t="s">
        <v>102</v>
      </c>
      <c r="AH723">
        <f>IFERROR(
    VLOOKUP(FENIX_ANS_TABLA[[#This Row],[ESTADO]],
        {"VENCIDO",1;"ALERTA_0 Días",2;"ALERTA",3;"A TIEMPO",4;"SIN FECHA",5},
    2,FALSE),
0)</f>
        <v>3</v>
      </c>
    </row>
    <row r="724" spans="1:34" x14ac:dyDescent="0.25">
      <c r="A724">
        <v>23667768</v>
      </c>
      <c r="B724" s="23" t="str">
        <f>IFERROR(VLOOKUP(FENIX_ANS_TABLA[[#This Row],[PEDIDO]],RESPONSABLE!A:B,2,0),"Pendiente por asignar responsable")</f>
        <v>Pendiente por asignar responsable</v>
      </c>
      <c r="C724" t="s">
        <v>58</v>
      </c>
      <c r="D724" t="s">
        <v>24</v>
      </c>
      <c r="E724" t="s">
        <v>59</v>
      </c>
      <c r="F724" s="21">
        <v>46072.621898148151</v>
      </c>
      <c r="G724" t="s">
        <v>1883</v>
      </c>
      <c r="H724">
        <v>1039681160</v>
      </c>
      <c r="I724" t="s">
        <v>1884</v>
      </c>
      <c r="J724" s="23" t="s">
        <v>31</v>
      </c>
      <c r="K724" s="23" t="s">
        <v>1885</v>
      </c>
      <c r="L724" t="s">
        <v>1886</v>
      </c>
      <c r="M724" t="s">
        <v>218</v>
      </c>
      <c r="N724" t="s">
        <v>1887</v>
      </c>
      <c r="O724" t="s">
        <v>219</v>
      </c>
      <c r="P724" t="s">
        <v>60</v>
      </c>
      <c r="Q724" t="s">
        <v>236</v>
      </c>
      <c r="R724" t="s">
        <v>253</v>
      </c>
      <c r="S724" t="s">
        <v>260</v>
      </c>
      <c r="T724">
        <v>9</v>
      </c>
      <c r="U724" t="s">
        <v>1888</v>
      </c>
      <c r="V724" t="s">
        <v>18255</v>
      </c>
      <c r="W724" t="s">
        <v>18256</v>
      </c>
      <c r="X724" t="s">
        <v>29</v>
      </c>
      <c r="Y724" t="s">
        <v>30</v>
      </c>
      <c r="Z724" t="s">
        <v>30</v>
      </c>
      <c r="AA724" t="s">
        <v>30</v>
      </c>
      <c r="AB724" t="s">
        <v>30</v>
      </c>
      <c r="AC724">
        <v>-74.411442629999996</v>
      </c>
      <c r="AD724">
        <v>6.4835046500000004</v>
      </c>
      <c r="AE724" t="s">
        <v>86</v>
      </c>
      <c r="AF724" t="s">
        <v>215</v>
      </c>
      <c r="AG724" t="s">
        <v>102</v>
      </c>
      <c r="AH724">
        <f>IFERROR(
    VLOOKUP(FENIX_ANS_TABLA[[#This Row],[ESTADO]],
        {"VENCIDO",1;"ALERTA_0 Días",2;"ALERTA",3;"A TIEMPO",4;"SIN FECHA",5},
    2,FALSE),
0)</f>
        <v>4</v>
      </c>
    </row>
    <row r="725" spans="1:34" x14ac:dyDescent="0.25">
      <c r="A725">
        <v>23667786</v>
      </c>
      <c r="B725" s="23" t="str">
        <f>IFERROR(VLOOKUP(FENIX_ANS_TABLA[[#This Row],[PEDIDO]],RESPONSABLE!A:B,2,0),"Pendiente por asignar responsable")</f>
        <v>Pendiente por asignar responsable</v>
      </c>
      <c r="C725" t="s">
        <v>58</v>
      </c>
      <c r="D725" t="s">
        <v>24</v>
      </c>
      <c r="E725" t="s">
        <v>59</v>
      </c>
      <c r="F725" s="21">
        <v>46072.6249537037</v>
      </c>
      <c r="G725" t="s">
        <v>1890</v>
      </c>
      <c r="H725">
        <v>1022093003</v>
      </c>
      <c r="I725" t="s">
        <v>1891</v>
      </c>
      <c r="J725" s="23" t="s">
        <v>31</v>
      </c>
      <c r="K725" s="23" t="s">
        <v>1892</v>
      </c>
      <c r="L725" t="s">
        <v>1893</v>
      </c>
      <c r="M725" t="s">
        <v>50</v>
      </c>
      <c r="N725" t="s">
        <v>1894</v>
      </c>
      <c r="O725" t="s">
        <v>51</v>
      </c>
      <c r="P725" t="s">
        <v>60</v>
      </c>
      <c r="Q725" t="s">
        <v>125</v>
      </c>
      <c r="R725" t="s">
        <v>252</v>
      </c>
      <c r="S725" t="s">
        <v>260</v>
      </c>
      <c r="T725">
        <v>14</v>
      </c>
      <c r="U725" t="s">
        <v>1895</v>
      </c>
      <c r="V725" t="s">
        <v>18257</v>
      </c>
      <c r="W725" t="s">
        <v>10606</v>
      </c>
      <c r="X725" t="s">
        <v>29</v>
      </c>
      <c r="Y725" t="s">
        <v>30</v>
      </c>
      <c r="Z725" t="s">
        <v>30</v>
      </c>
      <c r="AA725" t="s">
        <v>30</v>
      </c>
      <c r="AB725" t="s">
        <v>30</v>
      </c>
      <c r="AC725">
        <v>-75.672787470000003</v>
      </c>
      <c r="AD725">
        <v>6.0420692899999997</v>
      </c>
      <c r="AE725" t="s">
        <v>86</v>
      </c>
      <c r="AF725" t="s">
        <v>105</v>
      </c>
      <c r="AG725" t="s">
        <v>102</v>
      </c>
      <c r="AH725">
        <f>IFERROR(
    VLOOKUP(FENIX_ANS_TABLA[[#This Row],[ESTADO]],
        {"VENCIDO",1;"ALERTA_0 Días",2;"ALERTA",3;"A TIEMPO",4;"SIN FECHA",5},
    2,FALSE),
0)</f>
        <v>4</v>
      </c>
    </row>
    <row r="726" spans="1:34" x14ac:dyDescent="0.25">
      <c r="A726">
        <v>23667796</v>
      </c>
      <c r="B726" s="23" t="str">
        <f>IFERROR(VLOOKUP(FENIX_ANS_TABLA[[#This Row],[PEDIDO]],RESPONSABLE!A:B,2,0),"Pendiente por asignar responsable")</f>
        <v>Pendiente por asignar responsable</v>
      </c>
      <c r="C726" t="s">
        <v>58</v>
      </c>
      <c r="D726" t="s">
        <v>24</v>
      </c>
      <c r="E726" t="s">
        <v>59</v>
      </c>
      <c r="F726" s="21">
        <v>46072.630312499998</v>
      </c>
      <c r="G726" t="s">
        <v>1897</v>
      </c>
      <c r="H726">
        <v>71452261</v>
      </c>
      <c r="I726" t="s">
        <v>1898</v>
      </c>
      <c r="J726" s="23" t="s">
        <v>31</v>
      </c>
      <c r="K726" s="23" t="s">
        <v>1899</v>
      </c>
      <c r="L726" t="s">
        <v>1900</v>
      </c>
      <c r="M726" t="s">
        <v>239</v>
      </c>
      <c r="N726" t="s">
        <v>1901</v>
      </c>
      <c r="O726" t="s">
        <v>240</v>
      </c>
      <c r="P726" t="s">
        <v>60</v>
      </c>
      <c r="Q726" t="s">
        <v>236</v>
      </c>
      <c r="R726" t="s">
        <v>252</v>
      </c>
      <c r="S726" t="s">
        <v>260</v>
      </c>
      <c r="T726">
        <v>14</v>
      </c>
      <c r="U726" t="s">
        <v>1902</v>
      </c>
      <c r="V726" t="s">
        <v>10350</v>
      </c>
      <c r="W726" t="s">
        <v>18258</v>
      </c>
      <c r="X726" t="s">
        <v>29</v>
      </c>
      <c r="Y726" t="s">
        <v>30</v>
      </c>
      <c r="Z726" t="s">
        <v>30</v>
      </c>
      <c r="AA726" t="s">
        <v>30</v>
      </c>
      <c r="AB726" t="s">
        <v>30</v>
      </c>
      <c r="AC726">
        <v>-74.59779743</v>
      </c>
      <c r="AD726">
        <v>6.7472110000000001</v>
      </c>
      <c r="AE726" t="s">
        <v>86</v>
      </c>
      <c r="AF726" t="s">
        <v>215</v>
      </c>
      <c r="AG726" t="s">
        <v>102</v>
      </c>
      <c r="AH726">
        <f>IFERROR(
    VLOOKUP(FENIX_ANS_TABLA[[#This Row],[ESTADO]],
        {"VENCIDO",1;"ALERTA_0 Días",2;"ALERTA",3;"A TIEMPO",4;"SIN FECHA",5},
    2,FALSE),
0)</f>
        <v>4</v>
      </c>
    </row>
    <row r="727" spans="1:34" x14ac:dyDescent="0.25">
      <c r="A727">
        <v>23667797</v>
      </c>
      <c r="B727" s="23" t="str">
        <f>IFERROR(VLOOKUP(FENIX_ANS_TABLA[[#This Row],[PEDIDO]],RESPONSABLE!A:B,2,0),"Pendiente por asignar responsable")</f>
        <v>Pendiente por asignar responsable</v>
      </c>
      <c r="C727" t="s">
        <v>23</v>
      </c>
      <c r="D727" t="s">
        <v>24</v>
      </c>
      <c r="E727" t="s">
        <v>23</v>
      </c>
      <c r="F727" s="21">
        <v>46072.630868055552</v>
      </c>
      <c r="G727" t="s">
        <v>2456</v>
      </c>
      <c r="H727">
        <v>3437076</v>
      </c>
      <c r="I727" t="s">
        <v>2457</v>
      </c>
      <c r="J727" s="23" t="s">
        <v>31</v>
      </c>
      <c r="K727" s="23" t="s">
        <v>2458</v>
      </c>
      <c r="L727" t="s">
        <v>2459</v>
      </c>
      <c r="M727" t="s">
        <v>190</v>
      </c>
      <c r="N727" t="s">
        <v>2460</v>
      </c>
      <c r="O727" t="s">
        <v>191</v>
      </c>
      <c r="P727" t="s">
        <v>27</v>
      </c>
      <c r="Q727" t="s">
        <v>158</v>
      </c>
      <c r="R727" t="s">
        <v>252</v>
      </c>
      <c r="S727" t="s">
        <v>260</v>
      </c>
      <c r="T727">
        <v>10</v>
      </c>
      <c r="U727" t="s">
        <v>2461</v>
      </c>
      <c r="V727" t="s">
        <v>15867</v>
      </c>
      <c r="W727" t="s">
        <v>10478</v>
      </c>
      <c r="X727" t="s">
        <v>43</v>
      </c>
      <c r="Y727" t="s">
        <v>30</v>
      </c>
      <c r="Z727" t="s">
        <v>30</v>
      </c>
      <c r="AA727" t="s">
        <v>30</v>
      </c>
      <c r="AB727" t="s">
        <v>30</v>
      </c>
      <c r="AC727">
        <v>-75.249004999999997</v>
      </c>
      <c r="AD727">
        <v>5.9810049999999997</v>
      </c>
      <c r="AE727" t="s">
        <v>86</v>
      </c>
      <c r="AF727" t="s">
        <v>159</v>
      </c>
      <c r="AG727" t="s">
        <v>102</v>
      </c>
      <c r="AH727">
        <f>IFERROR(
    VLOOKUP(FENIX_ANS_TABLA[[#This Row],[ESTADO]],
        {"VENCIDO",1;"ALERTA_0 Días",2;"ALERTA",3;"A TIEMPO",4;"SIN FECHA",5},
    2,FALSE),
0)</f>
        <v>3</v>
      </c>
    </row>
    <row r="728" spans="1:34" x14ac:dyDescent="0.25">
      <c r="A728">
        <v>23667816</v>
      </c>
      <c r="B728" s="23" t="str">
        <f>IFERROR(VLOOKUP(FENIX_ANS_TABLA[[#This Row],[PEDIDO]],RESPONSABLE!A:B,2,0),"Pendiente por asignar responsable")</f>
        <v>Pendiente por asignar responsable</v>
      </c>
      <c r="C728" t="s">
        <v>23</v>
      </c>
      <c r="D728" t="s">
        <v>24</v>
      </c>
      <c r="E728" t="s">
        <v>33</v>
      </c>
      <c r="F728" s="21">
        <v>46080.271979166668</v>
      </c>
      <c r="G728" t="s">
        <v>8932</v>
      </c>
      <c r="H728">
        <v>1007755976</v>
      </c>
      <c r="I728" t="s">
        <v>1904</v>
      </c>
      <c r="J728" s="23" t="s">
        <v>31</v>
      </c>
      <c r="K728" s="23" t="s">
        <v>1905</v>
      </c>
      <c r="L728" t="s">
        <v>8933</v>
      </c>
      <c r="M728" t="s">
        <v>234</v>
      </c>
      <c r="N728" t="s">
        <v>1906</v>
      </c>
      <c r="O728" t="s">
        <v>235</v>
      </c>
      <c r="P728" t="s">
        <v>40</v>
      </c>
      <c r="Q728" t="s">
        <v>214</v>
      </c>
      <c r="R728" t="s">
        <v>253</v>
      </c>
      <c r="S728" t="s">
        <v>260</v>
      </c>
      <c r="T728">
        <v>7</v>
      </c>
      <c r="U728" t="s">
        <v>8934</v>
      </c>
      <c r="V728" t="s">
        <v>18259</v>
      </c>
      <c r="W728" t="s">
        <v>18260</v>
      </c>
      <c r="X728" t="s">
        <v>29</v>
      </c>
      <c r="Y728" t="s">
        <v>30</v>
      </c>
      <c r="Z728" t="s">
        <v>30</v>
      </c>
      <c r="AA728" t="s">
        <v>30</v>
      </c>
      <c r="AB728" t="s">
        <v>30</v>
      </c>
      <c r="AC728">
        <v>-74.706153920000006</v>
      </c>
      <c r="AD728">
        <v>7.0322172199999997</v>
      </c>
      <c r="AE728" t="s">
        <v>86</v>
      </c>
      <c r="AF728" t="s">
        <v>215</v>
      </c>
      <c r="AG728" t="s">
        <v>102</v>
      </c>
      <c r="AH728">
        <f>IFERROR(
    VLOOKUP(FENIX_ANS_TABLA[[#This Row],[ESTADO]],
        {"VENCIDO",1;"ALERTA_0 Días",2;"ALERTA",3;"A TIEMPO",4;"SIN FECHA",5},
    2,FALSE),
0)</f>
        <v>4</v>
      </c>
    </row>
    <row r="729" spans="1:34" x14ac:dyDescent="0.25">
      <c r="A729">
        <v>23667827</v>
      </c>
      <c r="B729" s="23" t="str">
        <f>IFERROR(VLOOKUP(FENIX_ANS_TABLA[[#This Row],[PEDIDO]],RESPONSABLE!A:B,2,0),"Pendiente por asignar responsable")</f>
        <v>Pendiente por asignar responsable</v>
      </c>
      <c r="C729" t="s">
        <v>23</v>
      </c>
      <c r="D729" t="s">
        <v>24</v>
      </c>
      <c r="E729" t="s">
        <v>23</v>
      </c>
      <c r="F729" s="21">
        <v>46072.639351851853</v>
      </c>
      <c r="G729" t="s">
        <v>2463</v>
      </c>
      <c r="H729">
        <v>41787875</v>
      </c>
      <c r="I729" t="s">
        <v>2464</v>
      </c>
      <c r="J729" s="23" t="s">
        <v>31</v>
      </c>
      <c r="K729" s="23" t="s">
        <v>2451</v>
      </c>
      <c r="L729" t="s">
        <v>2465</v>
      </c>
      <c r="M729" t="s">
        <v>178</v>
      </c>
      <c r="N729" t="s">
        <v>2466</v>
      </c>
      <c r="O729" t="s">
        <v>179</v>
      </c>
      <c r="P729" t="s">
        <v>27</v>
      </c>
      <c r="Q729" t="s">
        <v>158</v>
      </c>
      <c r="R729" t="s">
        <v>252</v>
      </c>
      <c r="S729" t="s">
        <v>260</v>
      </c>
      <c r="T729">
        <v>10</v>
      </c>
      <c r="U729" t="s">
        <v>2467</v>
      </c>
      <c r="V729" t="s">
        <v>7960</v>
      </c>
      <c r="W729" t="s">
        <v>18261</v>
      </c>
      <c r="X729" t="s">
        <v>43</v>
      </c>
      <c r="Y729" t="s">
        <v>30</v>
      </c>
      <c r="Z729" t="s">
        <v>30</v>
      </c>
      <c r="AA729" t="s">
        <v>30</v>
      </c>
      <c r="AB729" t="s">
        <v>30</v>
      </c>
      <c r="AC729">
        <v>-75.111411630000006</v>
      </c>
      <c r="AD729">
        <v>6.0262691799999999</v>
      </c>
      <c r="AE729" t="s">
        <v>86</v>
      </c>
      <c r="AF729" t="s">
        <v>159</v>
      </c>
      <c r="AG729" t="s">
        <v>102</v>
      </c>
      <c r="AH729">
        <f>IFERROR(
    VLOOKUP(FENIX_ANS_TABLA[[#This Row],[ESTADO]],
        {"VENCIDO",1;"ALERTA_0 Días",2;"ALERTA",3;"A TIEMPO",4;"SIN FECHA",5},
    2,FALSE),
0)</f>
        <v>3</v>
      </c>
    </row>
    <row r="730" spans="1:34" x14ac:dyDescent="0.25">
      <c r="A730">
        <v>23667842</v>
      </c>
      <c r="B730" s="23" t="str">
        <f>IFERROR(VLOOKUP(FENIX_ANS_TABLA[[#This Row],[PEDIDO]],RESPONSABLE!A:B,2,0),"Pendiente por asignar responsable")</f>
        <v>Pendiente por asignar responsable</v>
      </c>
      <c r="C730" t="s">
        <v>23</v>
      </c>
      <c r="D730" t="s">
        <v>24</v>
      </c>
      <c r="E730" t="s">
        <v>23</v>
      </c>
      <c r="F730" s="21">
        <v>46072.641284722216</v>
      </c>
      <c r="G730" t="s">
        <v>1970</v>
      </c>
      <c r="H730">
        <v>1038540759</v>
      </c>
      <c r="I730" t="s">
        <v>1971</v>
      </c>
      <c r="J730" s="23" t="s">
        <v>31</v>
      </c>
      <c r="K730" s="23" t="s">
        <v>1968</v>
      </c>
      <c r="L730" t="s">
        <v>1972</v>
      </c>
      <c r="M730" t="s">
        <v>226</v>
      </c>
      <c r="N730" t="s">
        <v>1973</v>
      </c>
      <c r="O730" t="s">
        <v>227</v>
      </c>
      <c r="P730" t="s">
        <v>27</v>
      </c>
      <c r="Q730" t="s">
        <v>214</v>
      </c>
      <c r="R730" t="s">
        <v>252</v>
      </c>
      <c r="S730" t="s">
        <v>260</v>
      </c>
      <c r="T730">
        <v>10</v>
      </c>
      <c r="U730" t="s">
        <v>1974</v>
      </c>
      <c r="V730" t="s">
        <v>14368</v>
      </c>
      <c r="W730" t="s">
        <v>18262</v>
      </c>
      <c r="X730" t="s">
        <v>43</v>
      </c>
      <c r="Y730" t="s">
        <v>30</v>
      </c>
      <c r="Z730" t="s">
        <v>30</v>
      </c>
      <c r="AA730" t="s">
        <v>30</v>
      </c>
      <c r="AB730" t="s">
        <v>30</v>
      </c>
      <c r="AC730">
        <v>-74.726273000000006</v>
      </c>
      <c r="AD730">
        <v>6.9931720000000004</v>
      </c>
      <c r="AE730" t="s">
        <v>86</v>
      </c>
      <c r="AF730" t="s">
        <v>215</v>
      </c>
      <c r="AG730" t="s">
        <v>102</v>
      </c>
      <c r="AH730">
        <f>IFERROR(
    VLOOKUP(FENIX_ANS_TABLA[[#This Row],[ESTADO]],
        {"VENCIDO",1;"ALERTA_0 Días",2;"ALERTA",3;"A TIEMPO",4;"SIN FECHA",5},
    2,FALSE),
0)</f>
        <v>3</v>
      </c>
    </row>
    <row r="731" spans="1:34" x14ac:dyDescent="0.25">
      <c r="A731">
        <v>23667847</v>
      </c>
      <c r="B731" s="23" t="str">
        <f>IFERROR(VLOOKUP(FENIX_ANS_TABLA[[#This Row],[PEDIDO]],RESPONSABLE!A:B,2,0),"Pendiente por asignar responsable")</f>
        <v>Pendiente por asignar responsable</v>
      </c>
      <c r="C731" t="s">
        <v>54</v>
      </c>
      <c r="D731" t="s">
        <v>24</v>
      </c>
      <c r="E731" t="s">
        <v>54</v>
      </c>
      <c r="F731" s="21">
        <v>46080.642731481479</v>
      </c>
      <c r="G731" t="s">
        <v>10548</v>
      </c>
      <c r="H731">
        <v>1001755693</v>
      </c>
      <c r="I731" t="s">
        <v>10549</v>
      </c>
      <c r="J731" s="23" t="s">
        <v>31</v>
      </c>
      <c r="K731" s="23" t="s">
        <v>10550</v>
      </c>
      <c r="L731" t="s">
        <v>10551</v>
      </c>
      <c r="M731" t="s">
        <v>167</v>
      </c>
      <c r="N731" t="s">
        <v>10552</v>
      </c>
      <c r="O731" t="s">
        <v>168</v>
      </c>
      <c r="P731" t="s">
        <v>55</v>
      </c>
      <c r="Q731" t="s">
        <v>189</v>
      </c>
      <c r="R731" t="s">
        <v>253</v>
      </c>
      <c r="S731" t="s">
        <v>260</v>
      </c>
      <c r="T731">
        <v>4</v>
      </c>
      <c r="U731" t="s">
        <v>10553</v>
      </c>
      <c r="V731" t="s">
        <v>18263</v>
      </c>
      <c r="W731" t="s">
        <v>18264</v>
      </c>
      <c r="X731" t="s">
        <v>43</v>
      </c>
      <c r="Y731" t="s">
        <v>30</v>
      </c>
      <c r="Z731" t="s">
        <v>30</v>
      </c>
      <c r="AA731" t="s">
        <v>30</v>
      </c>
      <c r="AB731" t="s">
        <v>30</v>
      </c>
      <c r="AC731">
        <v>-75.385746470000001</v>
      </c>
      <c r="AD731">
        <v>6.1642266000000001</v>
      </c>
      <c r="AE731" t="s">
        <v>86</v>
      </c>
      <c r="AF731" t="s">
        <v>159</v>
      </c>
      <c r="AG731" t="s">
        <v>103</v>
      </c>
      <c r="AH731">
        <f>IFERROR(
    VLOOKUP(FENIX_ANS_TABLA[[#This Row],[ESTADO]],
        {"VENCIDO",1;"ALERTA_0 Días",2;"ALERTA",3;"A TIEMPO",4;"SIN FECHA",5},
    2,FALSE),
0)</f>
        <v>3</v>
      </c>
    </row>
    <row r="732" spans="1:34" x14ac:dyDescent="0.25">
      <c r="A732">
        <v>23667878</v>
      </c>
      <c r="B732" s="23" t="str">
        <f>IFERROR(VLOOKUP(FENIX_ANS_TABLA[[#This Row],[PEDIDO]],RESPONSABLE!A:B,2,0),"Pendiente por asignar responsable")</f>
        <v>Pendiente por asignar responsable</v>
      </c>
      <c r="C732" t="s">
        <v>58</v>
      </c>
      <c r="D732" t="s">
        <v>24</v>
      </c>
      <c r="E732" t="s">
        <v>59</v>
      </c>
      <c r="F732" s="21">
        <v>46072.651585648149</v>
      </c>
      <c r="G732" t="s">
        <v>1908</v>
      </c>
      <c r="H732">
        <v>71175486</v>
      </c>
      <c r="I732" t="s">
        <v>1909</v>
      </c>
      <c r="J732" s="23" t="s">
        <v>1910</v>
      </c>
      <c r="K732" s="23" t="s">
        <v>1911</v>
      </c>
      <c r="L732" t="s">
        <v>1912</v>
      </c>
      <c r="M732" t="s">
        <v>106</v>
      </c>
      <c r="N732" t="s">
        <v>1913</v>
      </c>
      <c r="O732" t="s">
        <v>107</v>
      </c>
      <c r="P732" t="s">
        <v>60</v>
      </c>
      <c r="Q732" t="s">
        <v>125</v>
      </c>
      <c r="R732" t="s">
        <v>253</v>
      </c>
      <c r="S732" t="s">
        <v>260</v>
      </c>
      <c r="T732">
        <v>9</v>
      </c>
      <c r="U732" t="s">
        <v>1914</v>
      </c>
      <c r="V732" t="s">
        <v>17887</v>
      </c>
      <c r="W732" t="s">
        <v>18265</v>
      </c>
      <c r="X732" t="s">
        <v>29</v>
      </c>
      <c r="Y732" t="s">
        <v>30</v>
      </c>
      <c r="Z732" t="s">
        <v>30</v>
      </c>
      <c r="AA732" t="s">
        <v>30</v>
      </c>
      <c r="AB732" t="s">
        <v>30</v>
      </c>
      <c r="AC732">
        <v>-75.57170653</v>
      </c>
      <c r="AD732">
        <v>5.88257926</v>
      </c>
      <c r="AE732" t="s">
        <v>86</v>
      </c>
      <c r="AF732" t="s">
        <v>109</v>
      </c>
      <c r="AG732" t="s">
        <v>102</v>
      </c>
      <c r="AH732">
        <f>IFERROR(
    VLOOKUP(FENIX_ANS_TABLA[[#This Row],[ESTADO]],
        {"VENCIDO",1;"ALERTA_0 Días",2;"ALERTA",3;"A TIEMPO",4;"SIN FECHA",5},
    2,FALSE),
0)</f>
        <v>4</v>
      </c>
    </row>
    <row r="733" spans="1:34" x14ac:dyDescent="0.25">
      <c r="A733">
        <v>23667889</v>
      </c>
      <c r="B733" s="23" t="str">
        <f>IFERROR(VLOOKUP(FENIX_ANS_TABLA[[#This Row],[PEDIDO]],RESPONSABLE!A:B,2,0),"Pendiente por asignar responsable")</f>
        <v>Pendiente por asignar responsable</v>
      </c>
      <c r="C733" t="s">
        <v>23</v>
      </c>
      <c r="D733" t="s">
        <v>24</v>
      </c>
      <c r="E733" t="s">
        <v>33</v>
      </c>
      <c r="F733" s="21">
        <v>46077.589687500003</v>
      </c>
      <c r="G733" t="s">
        <v>4288</v>
      </c>
      <c r="H733">
        <v>98535701</v>
      </c>
      <c r="I733" t="s">
        <v>1916</v>
      </c>
      <c r="J733" s="23" t="s">
        <v>31</v>
      </c>
      <c r="K733" s="23" t="s">
        <v>1917</v>
      </c>
      <c r="L733" t="s">
        <v>1918</v>
      </c>
      <c r="M733" t="s">
        <v>38</v>
      </c>
      <c r="N733" t="s">
        <v>1919</v>
      </c>
      <c r="O733" t="s">
        <v>39</v>
      </c>
      <c r="P733" t="s">
        <v>40</v>
      </c>
      <c r="Q733" t="s">
        <v>35</v>
      </c>
      <c r="R733" t="s">
        <v>253</v>
      </c>
      <c r="S733" t="s">
        <v>260</v>
      </c>
      <c r="T733">
        <v>7</v>
      </c>
      <c r="U733" t="s">
        <v>4289</v>
      </c>
      <c r="V733" t="s">
        <v>18266</v>
      </c>
      <c r="W733" t="s">
        <v>18267</v>
      </c>
      <c r="X733" t="s">
        <v>43</v>
      </c>
      <c r="Y733" t="s">
        <v>30</v>
      </c>
      <c r="Z733" t="s">
        <v>30</v>
      </c>
      <c r="AA733" t="s">
        <v>30</v>
      </c>
      <c r="AB733" t="s">
        <v>30</v>
      </c>
      <c r="AC733">
        <v>-75.601557080000006</v>
      </c>
      <c r="AD733">
        <v>6.1937712500000002</v>
      </c>
      <c r="AE733" t="s">
        <v>86</v>
      </c>
      <c r="AF733" t="s">
        <v>105</v>
      </c>
      <c r="AG733" t="s">
        <v>102</v>
      </c>
      <c r="AH733">
        <f>IFERROR(
    VLOOKUP(FENIX_ANS_TABLA[[#This Row],[ESTADO]],
        {"VENCIDO",1;"ALERTA_0 Días",2;"ALERTA",3;"A TIEMPO",4;"SIN FECHA",5},
    2,FALSE),
0)</f>
        <v>3</v>
      </c>
    </row>
    <row r="734" spans="1:34" x14ac:dyDescent="0.25">
      <c r="A734">
        <v>23667902</v>
      </c>
      <c r="B734" s="23" t="str">
        <f>IFERROR(VLOOKUP(FENIX_ANS_TABLA[[#This Row],[PEDIDO]],RESPONSABLE!A:B,2,0),"Pendiente por asignar responsable")</f>
        <v>Pendiente por asignar responsable</v>
      </c>
      <c r="C734" t="s">
        <v>58</v>
      </c>
      <c r="D734" t="s">
        <v>24</v>
      </c>
      <c r="E734" t="s">
        <v>59</v>
      </c>
      <c r="F734" s="21">
        <v>46072.657395833332</v>
      </c>
      <c r="G734" t="s">
        <v>1921</v>
      </c>
      <c r="H734">
        <v>39388272</v>
      </c>
      <c r="I734" t="s">
        <v>1922</v>
      </c>
      <c r="J734" s="23" t="s">
        <v>31</v>
      </c>
      <c r="K734" s="23" t="s">
        <v>1923</v>
      </c>
      <c r="L734" t="s">
        <v>1924</v>
      </c>
      <c r="M734" t="s">
        <v>106</v>
      </c>
      <c r="N734" t="s">
        <v>1925</v>
      </c>
      <c r="O734" t="s">
        <v>107</v>
      </c>
      <c r="P734" t="s">
        <v>60</v>
      </c>
      <c r="Q734" t="s">
        <v>125</v>
      </c>
      <c r="R734" t="s">
        <v>252</v>
      </c>
      <c r="S734" t="s">
        <v>260</v>
      </c>
      <c r="T734">
        <v>14</v>
      </c>
      <c r="U734" t="s">
        <v>1926</v>
      </c>
      <c r="V734" t="s">
        <v>18268</v>
      </c>
      <c r="W734" t="s">
        <v>18269</v>
      </c>
      <c r="X734" t="s">
        <v>29</v>
      </c>
      <c r="Y734" t="s">
        <v>30</v>
      </c>
      <c r="Z734" t="s">
        <v>30</v>
      </c>
      <c r="AA734" t="s">
        <v>30</v>
      </c>
      <c r="AB734" t="s">
        <v>30</v>
      </c>
      <c r="AC734">
        <v>-75.577733710000004</v>
      </c>
      <c r="AD734">
        <v>5.9250753300000003</v>
      </c>
      <c r="AE734" t="s">
        <v>86</v>
      </c>
      <c r="AF734" t="s">
        <v>109</v>
      </c>
      <c r="AG734" t="s">
        <v>102</v>
      </c>
      <c r="AH734">
        <f>IFERROR(
    VLOOKUP(FENIX_ANS_TABLA[[#This Row],[ESTADO]],
        {"VENCIDO",1;"ALERTA_0 Días",2;"ALERTA",3;"A TIEMPO",4;"SIN FECHA",5},
    2,FALSE),
0)</f>
        <v>4</v>
      </c>
    </row>
    <row r="735" spans="1:34" x14ac:dyDescent="0.25">
      <c r="A735">
        <v>23667928</v>
      </c>
      <c r="B735" s="23" t="str">
        <f>IFERROR(VLOOKUP(FENIX_ANS_TABLA[[#This Row],[PEDIDO]],RESPONSABLE!A:B,2,0),"Pendiente por asignar responsable")</f>
        <v>Pendiente por asignar responsable</v>
      </c>
      <c r="C735" t="s">
        <v>58</v>
      </c>
      <c r="D735" t="s">
        <v>24</v>
      </c>
      <c r="E735" t="s">
        <v>59</v>
      </c>
      <c r="F735" s="21">
        <v>46072.664537037039</v>
      </c>
      <c r="G735" t="s">
        <v>2469</v>
      </c>
      <c r="H735">
        <v>70630460</v>
      </c>
      <c r="I735" t="s">
        <v>2470</v>
      </c>
      <c r="J735" s="23" t="s">
        <v>2471</v>
      </c>
      <c r="K735" s="23" t="s">
        <v>2472</v>
      </c>
      <c r="L735" t="s">
        <v>2473</v>
      </c>
      <c r="M735" t="s">
        <v>143</v>
      </c>
      <c r="N735" t="s">
        <v>2474</v>
      </c>
      <c r="O735" t="s">
        <v>144</v>
      </c>
      <c r="P735" t="s">
        <v>60</v>
      </c>
      <c r="Q735" t="s">
        <v>135</v>
      </c>
      <c r="R735" t="s">
        <v>252</v>
      </c>
      <c r="S735" t="s">
        <v>260</v>
      </c>
      <c r="T735">
        <v>14</v>
      </c>
      <c r="U735" t="s">
        <v>2475</v>
      </c>
      <c r="V735" t="s">
        <v>18270</v>
      </c>
      <c r="W735" t="s">
        <v>14532</v>
      </c>
      <c r="X735" t="s">
        <v>29</v>
      </c>
      <c r="Y735" t="s">
        <v>30</v>
      </c>
      <c r="Z735" t="s">
        <v>30</v>
      </c>
      <c r="AA735" t="s">
        <v>30</v>
      </c>
      <c r="AB735" t="s">
        <v>30</v>
      </c>
      <c r="AC735">
        <v>-76.071492180000007</v>
      </c>
      <c r="AD735">
        <v>6.8486275399999998</v>
      </c>
      <c r="AE735" t="s">
        <v>86</v>
      </c>
      <c r="AF735" t="s">
        <v>136</v>
      </c>
      <c r="AG735" t="s">
        <v>102</v>
      </c>
      <c r="AH735">
        <f>IFERROR(
    VLOOKUP(FENIX_ANS_TABLA[[#This Row],[ESTADO]],
        {"VENCIDO",1;"ALERTA_0 Días",2;"ALERTA",3;"A TIEMPO",4;"SIN FECHA",5},
    2,FALSE),
0)</f>
        <v>4</v>
      </c>
    </row>
    <row r="736" spans="1:34" x14ac:dyDescent="0.25">
      <c r="A736">
        <v>23667930</v>
      </c>
      <c r="B736" s="23" t="str">
        <f>IFERROR(VLOOKUP(FENIX_ANS_TABLA[[#This Row],[PEDIDO]],RESPONSABLE!A:B,2,0),"Pendiente por asignar responsable")</f>
        <v>Pendiente por asignar responsable</v>
      </c>
      <c r="C736" t="s">
        <v>36</v>
      </c>
      <c r="D736" t="s">
        <v>24</v>
      </c>
      <c r="E736" t="s">
        <v>36</v>
      </c>
      <c r="F736" s="21">
        <v>46072.664629629631</v>
      </c>
      <c r="G736" t="s">
        <v>2477</v>
      </c>
      <c r="H736">
        <v>1040750956</v>
      </c>
      <c r="I736" t="s">
        <v>2478</v>
      </c>
      <c r="J736" s="23" t="s">
        <v>31</v>
      </c>
      <c r="K736" s="23" t="s">
        <v>210</v>
      </c>
      <c r="L736" t="s">
        <v>2479</v>
      </c>
      <c r="M736" t="s">
        <v>165</v>
      </c>
      <c r="N736" t="s">
        <v>2480</v>
      </c>
      <c r="O736" t="s">
        <v>166</v>
      </c>
      <c r="P736" t="s">
        <v>37</v>
      </c>
      <c r="Q736" t="s">
        <v>158</v>
      </c>
      <c r="R736" t="s">
        <v>252</v>
      </c>
      <c r="S736" t="s">
        <v>260</v>
      </c>
      <c r="T736">
        <v>10</v>
      </c>
      <c r="U736" t="s">
        <v>2481</v>
      </c>
      <c r="V736" t="s">
        <v>18271</v>
      </c>
      <c r="W736" t="s">
        <v>18272</v>
      </c>
      <c r="X736" t="s">
        <v>43</v>
      </c>
      <c r="Y736" t="s">
        <v>30</v>
      </c>
      <c r="Z736" t="s">
        <v>30</v>
      </c>
      <c r="AA736" t="s">
        <v>30</v>
      </c>
      <c r="AB736" t="s">
        <v>30</v>
      </c>
      <c r="AC736">
        <v>-75.477000680000003</v>
      </c>
      <c r="AD736">
        <v>6.2314278099999996</v>
      </c>
      <c r="AE736" t="s">
        <v>86</v>
      </c>
      <c r="AF736" t="s">
        <v>159</v>
      </c>
      <c r="AG736" t="s">
        <v>102</v>
      </c>
      <c r="AH736">
        <f>IFERROR(
    VLOOKUP(FENIX_ANS_TABLA[[#This Row],[ESTADO]],
        {"VENCIDO",1;"ALERTA_0 Días",2;"ALERTA",3;"A TIEMPO",4;"SIN FECHA",5},
    2,FALSE),
0)</f>
        <v>3</v>
      </c>
    </row>
    <row r="737" spans="1:34" x14ac:dyDescent="0.25">
      <c r="A737">
        <v>23667941</v>
      </c>
      <c r="B737" s="23" t="str">
        <f>IFERROR(VLOOKUP(FENIX_ANS_TABLA[[#This Row],[PEDIDO]],RESPONSABLE!A:B,2,0),"Pendiente por asignar responsable")</f>
        <v>Pendiente por asignar responsable</v>
      </c>
      <c r="C737" t="s">
        <v>44</v>
      </c>
      <c r="D737" t="s">
        <v>24</v>
      </c>
      <c r="E737" t="s">
        <v>44</v>
      </c>
      <c r="F737" s="21">
        <v>46072.668599537043</v>
      </c>
      <c r="G737" t="s">
        <v>1976</v>
      </c>
      <c r="H737">
        <v>98452330</v>
      </c>
      <c r="I737" t="s">
        <v>1977</v>
      </c>
      <c r="J737" s="23" t="s">
        <v>1978</v>
      </c>
      <c r="K737" s="23" t="s">
        <v>1979</v>
      </c>
      <c r="L737" t="s">
        <v>1980</v>
      </c>
      <c r="M737" t="s">
        <v>281</v>
      </c>
      <c r="N737" t="s">
        <v>1981</v>
      </c>
      <c r="O737" t="s">
        <v>282</v>
      </c>
      <c r="P737" t="s">
        <v>45</v>
      </c>
      <c r="Q737" t="s">
        <v>289</v>
      </c>
      <c r="R737" t="s">
        <v>253</v>
      </c>
      <c r="S737" t="s">
        <v>260</v>
      </c>
      <c r="T737">
        <v>11</v>
      </c>
      <c r="U737" t="s">
        <v>1982</v>
      </c>
      <c r="V737" t="s">
        <v>18273</v>
      </c>
      <c r="W737" t="s">
        <v>10449</v>
      </c>
      <c r="X737" t="s">
        <v>43</v>
      </c>
      <c r="Y737" t="s">
        <v>30</v>
      </c>
      <c r="Z737" t="s">
        <v>30</v>
      </c>
      <c r="AA737" t="s">
        <v>30</v>
      </c>
      <c r="AB737" t="s">
        <v>30</v>
      </c>
      <c r="AC737">
        <v>-75.974662530000003</v>
      </c>
      <c r="AD737">
        <v>5.7447269800000003</v>
      </c>
      <c r="AE737" t="s">
        <v>86</v>
      </c>
      <c r="AF737" t="s">
        <v>109</v>
      </c>
      <c r="AG737" t="s">
        <v>102</v>
      </c>
      <c r="AH737">
        <f>IFERROR(
    VLOOKUP(FENIX_ANS_TABLA[[#This Row],[ESTADO]],
        {"VENCIDO",1;"ALERTA_0 Días",2;"ALERTA",3;"A TIEMPO",4;"SIN FECHA",5},
    2,FALSE),
0)</f>
        <v>3</v>
      </c>
    </row>
    <row r="738" spans="1:34" x14ac:dyDescent="0.25">
      <c r="A738">
        <v>23667943</v>
      </c>
      <c r="B738" s="23" t="str">
        <f>IFERROR(VLOOKUP(FENIX_ANS_TABLA[[#This Row],[PEDIDO]],RESPONSABLE!A:B,2,0),"Pendiente por asignar responsable")</f>
        <v>Pendiente por asignar responsable</v>
      </c>
      <c r="C738" t="s">
        <v>23</v>
      </c>
      <c r="D738" t="s">
        <v>65</v>
      </c>
      <c r="E738" t="s">
        <v>23</v>
      </c>
      <c r="F738" s="21">
        <v>46072.669317129628</v>
      </c>
      <c r="G738" t="s">
        <v>2483</v>
      </c>
      <c r="H738">
        <v>71664405</v>
      </c>
      <c r="I738" t="s">
        <v>2484</v>
      </c>
      <c r="J738" s="23" t="s">
        <v>31</v>
      </c>
      <c r="K738" s="23" t="s">
        <v>2485</v>
      </c>
      <c r="L738" t="s">
        <v>2486</v>
      </c>
      <c r="M738" t="s">
        <v>200</v>
      </c>
      <c r="N738" t="s">
        <v>2487</v>
      </c>
      <c r="O738" t="s">
        <v>201</v>
      </c>
      <c r="P738" t="s">
        <v>87</v>
      </c>
      <c r="Q738" t="s">
        <v>158</v>
      </c>
      <c r="R738" t="s">
        <v>252</v>
      </c>
      <c r="S738" t="s">
        <v>260</v>
      </c>
      <c r="T738">
        <v>10</v>
      </c>
      <c r="U738" t="s">
        <v>2488</v>
      </c>
      <c r="V738" t="s">
        <v>10742</v>
      </c>
      <c r="W738" t="s">
        <v>18274</v>
      </c>
      <c r="X738" t="s">
        <v>43</v>
      </c>
      <c r="Y738" t="s">
        <v>30</v>
      </c>
      <c r="Z738" t="s">
        <v>30</v>
      </c>
      <c r="AA738" t="s">
        <v>30</v>
      </c>
      <c r="AB738" t="s">
        <v>30</v>
      </c>
      <c r="AC738">
        <v>-75.466300099999998</v>
      </c>
      <c r="AD738">
        <v>6.0856370000000002</v>
      </c>
      <c r="AE738" t="s">
        <v>86</v>
      </c>
      <c r="AF738" t="s">
        <v>159</v>
      </c>
      <c r="AG738" t="s">
        <v>103</v>
      </c>
      <c r="AH738">
        <f>IFERROR(
    VLOOKUP(FENIX_ANS_TABLA[[#This Row],[ESTADO]],
        {"VENCIDO",1;"ALERTA_0 Días",2;"ALERTA",3;"A TIEMPO",4;"SIN FECHA",5},
    2,FALSE),
0)</f>
        <v>3</v>
      </c>
    </row>
    <row r="739" spans="1:34" x14ac:dyDescent="0.25">
      <c r="A739">
        <v>23667946</v>
      </c>
      <c r="B739" s="23" t="str">
        <f>IFERROR(VLOOKUP(FENIX_ANS_TABLA[[#This Row],[PEDIDO]],RESPONSABLE!A:B,2,0),"Pendiente por asignar responsable")</f>
        <v>Pendiente por asignar responsable</v>
      </c>
      <c r="C739" t="s">
        <v>23</v>
      </c>
      <c r="D739" t="s">
        <v>24</v>
      </c>
      <c r="E739" t="s">
        <v>23</v>
      </c>
      <c r="F739" s="21">
        <v>46072.670856481483</v>
      </c>
      <c r="G739" t="s">
        <v>2490</v>
      </c>
      <c r="H739">
        <v>43877994</v>
      </c>
      <c r="I739" t="s">
        <v>2491</v>
      </c>
      <c r="J739" s="23" t="s">
        <v>31</v>
      </c>
      <c r="K739" s="23" t="s">
        <v>285</v>
      </c>
      <c r="L739" t="s">
        <v>2492</v>
      </c>
      <c r="M739" t="s">
        <v>190</v>
      </c>
      <c r="N739" t="s">
        <v>2493</v>
      </c>
      <c r="O739" t="s">
        <v>191</v>
      </c>
      <c r="P739" t="s">
        <v>27</v>
      </c>
      <c r="Q739" t="s">
        <v>158</v>
      </c>
      <c r="R739" t="s">
        <v>252</v>
      </c>
      <c r="S739" t="s">
        <v>260</v>
      </c>
      <c r="T739">
        <v>10</v>
      </c>
      <c r="U739" t="s">
        <v>2494</v>
      </c>
      <c r="V739" t="s">
        <v>18275</v>
      </c>
      <c r="W739" t="s">
        <v>18276</v>
      </c>
      <c r="X739" t="s">
        <v>43</v>
      </c>
      <c r="Y739" t="s">
        <v>30</v>
      </c>
      <c r="Z739" t="s">
        <v>30</v>
      </c>
      <c r="AA739" t="s">
        <v>30</v>
      </c>
      <c r="AB739" t="s">
        <v>30</v>
      </c>
      <c r="AC739">
        <v>-75.329298829999999</v>
      </c>
      <c r="AD739">
        <v>6.0922718199999997</v>
      </c>
      <c r="AE739" t="s">
        <v>86</v>
      </c>
      <c r="AF739" t="s">
        <v>159</v>
      </c>
      <c r="AG739" t="s">
        <v>102</v>
      </c>
      <c r="AH739">
        <f>IFERROR(
    VLOOKUP(FENIX_ANS_TABLA[[#This Row],[ESTADO]],
        {"VENCIDO",1;"ALERTA_0 Días",2;"ALERTA",3;"A TIEMPO",4;"SIN FECHA",5},
    2,FALSE),
0)</f>
        <v>3</v>
      </c>
    </row>
    <row r="740" spans="1:34" x14ac:dyDescent="0.25">
      <c r="A740">
        <v>23667948</v>
      </c>
      <c r="B740" s="23" t="str">
        <f>IFERROR(VLOOKUP(FENIX_ANS_TABLA[[#This Row],[PEDIDO]],RESPONSABLE!A:B,2,0),"Pendiente por asignar responsable")</f>
        <v>Pendiente por asignar responsable</v>
      </c>
      <c r="C740" t="s">
        <v>23</v>
      </c>
      <c r="D740" t="s">
        <v>24</v>
      </c>
      <c r="E740" t="s">
        <v>33</v>
      </c>
      <c r="F740" s="21">
        <v>46080.601076388892</v>
      </c>
      <c r="G740" t="s">
        <v>9690</v>
      </c>
      <c r="H740">
        <v>21665414</v>
      </c>
      <c r="I740" t="s">
        <v>1984</v>
      </c>
      <c r="J740" s="23" t="s">
        <v>31</v>
      </c>
      <c r="K740" s="23" t="s">
        <v>1985</v>
      </c>
      <c r="L740" t="s">
        <v>1986</v>
      </c>
      <c r="M740" t="s">
        <v>277</v>
      </c>
      <c r="N740" t="s">
        <v>1987</v>
      </c>
      <c r="O740" t="s">
        <v>278</v>
      </c>
      <c r="P740" t="s">
        <v>40</v>
      </c>
      <c r="Q740" t="s">
        <v>175</v>
      </c>
      <c r="R740" t="s">
        <v>253</v>
      </c>
      <c r="S740" t="s">
        <v>260</v>
      </c>
      <c r="T740">
        <v>7</v>
      </c>
      <c r="U740" t="s">
        <v>9691</v>
      </c>
      <c r="V740" t="s">
        <v>18277</v>
      </c>
      <c r="W740" t="s">
        <v>18278</v>
      </c>
      <c r="X740" t="s">
        <v>29</v>
      </c>
      <c r="Y740" t="s">
        <v>30</v>
      </c>
      <c r="Z740" t="s">
        <v>30</v>
      </c>
      <c r="AA740" t="s">
        <v>30</v>
      </c>
      <c r="AB740" t="s">
        <v>30</v>
      </c>
      <c r="AC740">
        <v>-75.101353180000004</v>
      </c>
      <c r="AD740">
        <v>5.96051091</v>
      </c>
      <c r="AE740" t="s">
        <v>86</v>
      </c>
      <c r="AF740" t="s">
        <v>159</v>
      </c>
      <c r="AG740" t="s">
        <v>102</v>
      </c>
      <c r="AH740">
        <f>IFERROR(
    VLOOKUP(FENIX_ANS_TABLA[[#This Row],[ESTADO]],
        {"VENCIDO",1;"ALERTA_0 Días",2;"ALERTA",3;"A TIEMPO",4;"SIN FECHA",5},
    2,FALSE),
0)</f>
        <v>4</v>
      </c>
    </row>
    <row r="741" spans="1:34" x14ac:dyDescent="0.25">
      <c r="A741">
        <v>23667982</v>
      </c>
      <c r="B741" s="23" t="str">
        <f>IFERROR(VLOOKUP(FENIX_ANS_TABLA[[#This Row],[PEDIDO]],RESPONSABLE!A:B,2,0),"Pendiente por asignar responsable")</f>
        <v>Pendiente por asignar responsable</v>
      </c>
      <c r="C741" t="s">
        <v>23</v>
      </c>
      <c r="D741" t="s">
        <v>24</v>
      </c>
      <c r="E741" t="s">
        <v>23</v>
      </c>
      <c r="F741" s="21">
        <v>46072.686354166668</v>
      </c>
      <c r="G741" t="s">
        <v>2496</v>
      </c>
      <c r="H741">
        <v>42889922</v>
      </c>
      <c r="I741" t="s">
        <v>2497</v>
      </c>
      <c r="J741" s="23" t="s">
        <v>31</v>
      </c>
      <c r="K741" s="23" t="s">
        <v>545</v>
      </c>
      <c r="L741" t="s">
        <v>2498</v>
      </c>
      <c r="M741" t="s">
        <v>165</v>
      </c>
      <c r="N741" t="s">
        <v>2499</v>
      </c>
      <c r="O741" t="s">
        <v>166</v>
      </c>
      <c r="P741" t="s">
        <v>27</v>
      </c>
      <c r="Q741" t="s">
        <v>158</v>
      </c>
      <c r="R741" t="s">
        <v>252</v>
      </c>
      <c r="S741" t="s">
        <v>260</v>
      </c>
      <c r="T741">
        <v>10</v>
      </c>
      <c r="U741" t="s">
        <v>2500</v>
      </c>
      <c r="V741" t="s">
        <v>18279</v>
      </c>
      <c r="W741" t="s">
        <v>18280</v>
      </c>
      <c r="X741" t="s">
        <v>43</v>
      </c>
      <c r="Y741" t="s">
        <v>30</v>
      </c>
      <c r="Z741" t="s">
        <v>30</v>
      </c>
      <c r="AA741" t="s">
        <v>30</v>
      </c>
      <c r="AB741" t="s">
        <v>30</v>
      </c>
      <c r="AC741">
        <v>-75.473987829999999</v>
      </c>
      <c r="AD741">
        <v>6.2014866700000004</v>
      </c>
      <c r="AE741" t="s">
        <v>86</v>
      </c>
      <c r="AF741" t="s">
        <v>159</v>
      </c>
      <c r="AG741" t="s">
        <v>102</v>
      </c>
      <c r="AH741">
        <f>IFERROR(
    VLOOKUP(FENIX_ANS_TABLA[[#This Row],[ESTADO]],
        {"VENCIDO",1;"ALERTA_0 Días",2;"ALERTA",3;"A TIEMPO",4;"SIN FECHA",5},
    2,FALSE),
0)</f>
        <v>3</v>
      </c>
    </row>
    <row r="742" spans="1:34" x14ac:dyDescent="0.25">
      <c r="A742">
        <v>23667986</v>
      </c>
      <c r="B742" s="23" t="str">
        <f>IFERROR(VLOOKUP(FENIX_ANS_TABLA[[#This Row],[PEDIDO]],RESPONSABLE!A:B,2,0),"Pendiente por asignar responsable")</f>
        <v>Pendiente por asignar responsable</v>
      </c>
      <c r="C742" t="s">
        <v>23</v>
      </c>
      <c r="D742" t="s">
        <v>24</v>
      </c>
      <c r="E742" t="s">
        <v>23</v>
      </c>
      <c r="F742" s="21">
        <v>46072.687974537039</v>
      </c>
      <c r="G742" t="s">
        <v>2502</v>
      </c>
      <c r="H742">
        <v>70725001</v>
      </c>
      <c r="I742" t="s">
        <v>2503</v>
      </c>
      <c r="J742" s="23" t="s">
        <v>31</v>
      </c>
      <c r="K742" s="23" t="s">
        <v>2504</v>
      </c>
      <c r="L742" t="s">
        <v>2505</v>
      </c>
      <c r="M742" t="s">
        <v>163</v>
      </c>
      <c r="N742" t="s">
        <v>2506</v>
      </c>
      <c r="O742" t="s">
        <v>164</v>
      </c>
      <c r="P742" t="s">
        <v>27</v>
      </c>
      <c r="Q742" t="s">
        <v>158</v>
      </c>
      <c r="R742" t="s">
        <v>252</v>
      </c>
      <c r="S742" t="s">
        <v>260</v>
      </c>
      <c r="T742">
        <v>10</v>
      </c>
      <c r="U742" t="s">
        <v>2507</v>
      </c>
      <c r="V742" t="s">
        <v>18281</v>
      </c>
      <c r="W742" t="s">
        <v>18282</v>
      </c>
      <c r="X742" t="s">
        <v>43</v>
      </c>
      <c r="Y742" t="s">
        <v>30</v>
      </c>
      <c r="Z742" t="s">
        <v>30</v>
      </c>
      <c r="AA742" t="s">
        <v>30</v>
      </c>
      <c r="AB742" t="s">
        <v>30</v>
      </c>
      <c r="AC742">
        <v>-75.254841189999993</v>
      </c>
      <c r="AD742">
        <v>6.2271598600000004</v>
      </c>
      <c r="AE742" t="s">
        <v>86</v>
      </c>
      <c r="AF742" t="s">
        <v>159</v>
      </c>
      <c r="AG742" t="s">
        <v>102</v>
      </c>
      <c r="AH742">
        <f>IFERROR(
    VLOOKUP(FENIX_ANS_TABLA[[#This Row],[ESTADO]],
        {"VENCIDO",1;"ALERTA_0 Días",2;"ALERTA",3;"A TIEMPO",4;"SIN FECHA",5},
    2,FALSE),
0)</f>
        <v>3</v>
      </c>
    </row>
    <row r="743" spans="1:34" x14ac:dyDescent="0.25">
      <c r="A743">
        <v>23667996</v>
      </c>
      <c r="B743" s="23" t="str">
        <f>IFERROR(VLOOKUP(FENIX_ANS_TABLA[[#This Row],[PEDIDO]],RESPONSABLE!A:B,2,0),"Pendiente por asignar responsable")</f>
        <v>Pendiente por asignar responsable</v>
      </c>
      <c r="C743" t="s">
        <v>58</v>
      </c>
      <c r="D743" t="s">
        <v>24</v>
      </c>
      <c r="E743" t="s">
        <v>59</v>
      </c>
      <c r="F743" s="21">
        <v>46072.694074074083</v>
      </c>
      <c r="G743" t="s">
        <v>1989</v>
      </c>
      <c r="H743">
        <v>1046911686</v>
      </c>
      <c r="I743" t="s">
        <v>1990</v>
      </c>
      <c r="J743" s="23" t="s">
        <v>31</v>
      </c>
      <c r="K743" s="23" t="s">
        <v>1991</v>
      </c>
      <c r="L743" t="s">
        <v>1992</v>
      </c>
      <c r="M743" t="s">
        <v>234</v>
      </c>
      <c r="N743" t="s">
        <v>1993</v>
      </c>
      <c r="O743" t="s">
        <v>235</v>
      </c>
      <c r="P743" t="s">
        <v>60</v>
      </c>
      <c r="Q743" t="s">
        <v>236</v>
      </c>
      <c r="R743" t="s">
        <v>253</v>
      </c>
      <c r="S743" t="s">
        <v>260</v>
      </c>
      <c r="T743">
        <v>9</v>
      </c>
      <c r="U743" t="s">
        <v>1994</v>
      </c>
      <c r="V743" t="s">
        <v>18283</v>
      </c>
      <c r="W743" t="s">
        <v>18284</v>
      </c>
      <c r="X743" t="s">
        <v>83</v>
      </c>
      <c r="Y743" t="s">
        <v>30</v>
      </c>
      <c r="Z743" t="s">
        <v>30</v>
      </c>
      <c r="AA743" t="s">
        <v>30</v>
      </c>
      <c r="AB743" t="s">
        <v>30</v>
      </c>
      <c r="AC743">
        <v>-74.553574247</v>
      </c>
      <c r="AD743">
        <v>6.9984314760000599</v>
      </c>
      <c r="AE743" t="s">
        <v>86</v>
      </c>
      <c r="AF743" t="s">
        <v>215</v>
      </c>
      <c r="AG743" t="s">
        <v>102</v>
      </c>
      <c r="AH743">
        <f>IFERROR(
    VLOOKUP(FENIX_ANS_TABLA[[#This Row],[ESTADO]],
        {"VENCIDO",1;"ALERTA_0 Días",2;"ALERTA",3;"A TIEMPO",4;"SIN FECHA",5},
    2,FALSE),
0)</f>
        <v>2</v>
      </c>
    </row>
    <row r="744" spans="1:34" x14ac:dyDescent="0.25">
      <c r="A744">
        <v>23667998</v>
      </c>
      <c r="B744" s="23" t="str">
        <f>IFERROR(VLOOKUP(FENIX_ANS_TABLA[[#This Row],[PEDIDO]],RESPONSABLE!A:B,2,0),"Pendiente por asignar responsable")</f>
        <v>Pendiente por asignar responsable</v>
      </c>
      <c r="C744" t="s">
        <v>58</v>
      </c>
      <c r="D744" t="s">
        <v>24</v>
      </c>
      <c r="E744" t="s">
        <v>59</v>
      </c>
      <c r="F744" s="21">
        <v>46072.694884259261</v>
      </c>
      <c r="G744" t="s">
        <v>1996</v>
      </c>
      <c r="H744">
        <v>1036954113</v>
      </c>
      <c r="I744" t="s">
        <v>1997</v>
      </c>
      <c r="J744" s="23" t="s">
        <v>31</v>
      </c>
      <c r="K744" s="23" t="s">
        <v>1998</v>
      </c>
      <c r="L744" t="s">
        <v>1999</v>
      </c>
      <c r="M744" t="s">
        <v>165</v>
      </c>
      <c r="N744" t="s">
        <v>2000</v>
      </c>
      <c r="O744" t="s">
        <v>166</v>
      </c>
      <c r="P744" t="s">
        <v>60</v>
      </c>
      <c r="Q744" t="s">
        <v>184</v>
      </c>
      <c r="R744" t="s">
        <v>252</v>
      </c>
      <c r="S744" t="s">
        <v>260</v>
      </c>
      <c r="T744">
        <v>14</v>
      </c>
      <c r="U744" t="s">
        <v>2001</v>
      </c>
      <c r="V744" t="s">
        <v>14541</v>
      </c>
      <c r="W744" t="s">
        <v>12251</v>
      </c>
      <c r="X744" t="s">
        <v>29</v>
      </c>
      <c r="Y744" t="s">
        <v>30</v>
      </c>
      <c r="Z744" t="s">
        <v>30</v>
      </c>
      <c r="AA744" t="s">
        <v>30</v>
      </c>
      <c r="AB744" t="s">
        <v>30</v>
      </c>
      <c r="AC744">
        <v>-75.43385121</v>
      </c>
      <c r="AD744">
        <v>6.2591374399999999</v>
      </c>
      <c r="AE744" t="s">
        <v>86</v>
      </c>
      <c r="AF744" t="s">
        <v>159</v>
      </c>
      <c r="AG744" t="s">
        <v>102</v>
      </c>
      <c r="AH744">
        <f>IFERROR(
    VLOOKUP(FENIX_ANS_TABLA[[#This Row],[ESTADO]],
        {"VENCIDO",1;"ALERTA_0 Días",2;"ALERTA",3;"A TIEMPO",4;"SIN FECHA",5},
    2,FALSE),
0)</f>
        <v>4</v>
      </c>
    </row>
    <row r="745" spans="1:34" x14ac:dyDescent="0.25">
      <c r="A745">
        <v>23668021</v>
      </c>
      <c r="B745" s="23" t="str">
        <f>IFERROR(VLOOKUP(FENIX_ANS_TABLA[[#This Row],[PEDIDO]],RESPONSABLE!A:B,2,0),"Pendiente por asignar responsable")</f>
        <v>Pendiente por asignar responsable</v>
      </c>
      <c r="C745" t="s">
        <v>23</v>
      </c>
      <c r="D745" t="s">
        <v>24</v>
      </c>
      <c r="E745" t="s">
        <v>33</v>
      </c>
      <c r="F745" s="21">
        <v>46080.6328125</v>
      </c>
      <c r="G745" t="s">
        <v>10559</v>
      </c>
      <c r="H745">
        <v>21957552</v>
      </c>
      <c r="I745" t="s">
        <v>2003</v>
      </c>
      <c r="J745" s="23" t="s">
        <v>31</v>
      </c>
      <c r="K745" s="23" t="s">
        <v>2004</v>
      </c>
      <c r="L745" t="s">
        <v>2005</v>
      </c>
      <c r="M745" t="s">
        <v>167</v>
      </c>
      <c r="N745" t="s">
        <v>2006</v>
      </c>
      <c r="O745" t="s">
        <v>168</v>
      </c>
      <c r="P745" t="s">
        <v>40</v>
      </c>
      <c r="Q745" t="s">
        <v>175</v>
      </c>
      <c r="R745" t="s">
        <v>253</v>
      </c>
      <c r="S745" t="s">
        <v>260</v>
      </c>
      <c r="T745">
        <v>7</v>
      </c>
      <c r="U745" t="s">
        <v>10560</v>
      </c>
      <c r="V745" t="s">
        <v>10708</v>
      </c>
      <c r="W745" t="s">
        <v>18285</v>
      </c>
      <c r="X745" t="s">
        <v>29</v>
      </c>
      <c r="Y745" t="s">
        <v>30</v>
      </c>
      <c r="Z745" t="s">
        <v>30</v>
      </c>
      <c r="AA745" t="s">
        <v>30</v>
      </c>
      <c r="AB745" t="s">
        <v>30</v>
      </c>
      <c r="AC745">
        <v>-75.357581539999998</v>
      </c>
      <c r="AD745">
        <v>6.1468395400000002</v>
      </c>
      <c r="AE745" t="s">
        <v>86</v>
      </c>
      <c r="AF745" t="s">
        <v>159</v>
      </c>
      <c r="AG745" t="s">
        <v>102</v>
      </c>
      <c r="AH745">
        <f>IFERROR(
    VLOOKUP(FENIX_ANS_TABLA[[#This Row],[ESTADO]],
        {"VENCIDO",1;"ALERTA_0 Días",2;"ALERTA",3;"A TIEMPO",4;"SIN FECHA",5},
    2,FALSE),
0)</f>
        <v>4</v>
      </c>
    </row>
    <row r="746" spans="1:34" x14ac:dyDescent="0.25">
      <c r="A746">
        <v>23668035</v>
      </c>
      <c r="B746" s="23" t="str">
        <f>IFERROR(VLOOKUP(FENIX_ANS_TABLA[[#This Row],[PEDIDO]],RESPONSABLE!A:B,2,0),"Pendiente por asignar responsable")</f>
        <v>Pendiente por asignar responsable</v>
      </c>
      <c r="C746" t="s">
        <v>58</v>
      </c>
      <c r="D746" t="s">
        <v>24</v>
      </c>
      <c r="E746" t="s">
        <v>59</v>
      </c>
      <c r="F746" s="21">
        <v>46072.714606481481</v>
      </c>
      <c r="G746" t="s">
        <v>2008</v>
      </c>
      <c r="H746">
        <v>1036672398</v>
      </c>
      <c r="I746" t="s">
        <v>2009</v>
      </c>
      <c r="J746" s="23" t="s">
        <v>2010</v>
      </c>
      <c r="K746" s="23" t="s">
        <v>2011</v>
      </c>
      <c r="L746" t="s">
        <v>2012</v>
      </c>
      <c r="M746" t="s">
        <v>165</v>
      </c>
      <c r="N746" t="s">
        <v>2013</v>
      </c>
      <c r="O746" t="s">
        <v>166</v>
      </c>
      <c r="P746" t="s">
        <v>60</v>
      </c>
      <c r="Q746" t="s">
        <v>184</v>
      </c>
      <c r="R746" t="s">
        <v>252</v>
      </c>
      <c r="S746" t="s">
        <v>260</v>
      </c>
      <c r="T746">
        <v>14</v>
      </c>
      <c r="U746" t="s">
        <v>2014</v>
      </c>
      <c r="V746" t="s">
        <v>14393</v>
      </c>
      <c r="W746" t="s">
        <v>14394</v>
      </c>
      <c r="X746" t="s">
        <v>29</v>
      </c>
      <c r="Y746" t="s">
        <v>30</v>
      </c>
      <c r="Z746" t="s">
        <v>30</v>
      </c>
      <c r="AA746" t="s">
        <v>30</v>
      </c>
      <c r="AB746" t="s">
        <v>30</v>
      </c>
      <c r="AC746">
        <v>-75.476527849999997</v>
      </c>
      <c r="AD746">
        <v>6.2248305899999998</v>
      </c>
      <c r="AE746" t="s">
        <v>86</v>
      </c>
      <c r="AF746" t="s">
        <v>159</v>
      </c>
      <c r="AG746" t="s">
        <v>102</v>
      </c>
      <c r="AH746">
        <f>IFERROR(
    VLOOKUP(FENIX_ANS_TABLA[[#This Row],[ESTADO]],
        {"VENCIDO",1;"ALERTA_0 Días",2;"ALERTA",3;"A TIEMPO",4;"SIN FECHA",5},
    2,FALSE),
0)</f>
        <v>4</v>
      </c>
    </row>
    <row r="747" spans="1:34" x14ac:dyDescent="0.25">
      <c r="A747">
        <v>23668039</v>
      </c>
      <c r="B747" s="23" t="str">
        <f>IFERROR(VLOOKUP(FENIX_ANS_TABLA[[#This Row],[PEDIDO]],RESPONSABLE!A:B,2,0),"Pendiente por asignar responsable")</f>
        <v>Pendiente por asignar responsable</v>
      </c>
      <c r="C747" t="s">
        <v>54</v>
      </c>
      <c r="D747" t="s">
        <v>24</v>
      </c>
      <c r="E747" t="s">
        <v>54</v>
      </c>
      <c r="F747" s="21">
        <v>46084.609849537039</v>
      </c>
      <c r="G747" t="s">
        <v>16818</v>
      </c>
      <c r="H747">
        <v>901447652</v>
      </c>
      <c r="I747" t="s">
        <v>16819</v>
      </c>
      <c r="J747" s="23" t="s">
        <v>31</v>
      </c>
      <c r="K747" s="23" t="s">
        <v>2015</v>
      </c>
      <c r="L747" t="s">
        <v>16820</v>
      </c>
      <c r="M747" t="s">
        <v>25</v>
      </c>
      <c r="N747" t="s">
        <v>16821</v>
      </c>
      <c r="O747" t="s">
        <v>26</v>
      </c>
      <c r="P747" t="s">
        <v>55</v>
      </c>
      <c r="Q747" t="s">
        <v>56</v>
      </c>
      <c r="R747" t="s">
        <v>253</v>
      </c>
      <c r="S747" t="s">
        <v>260</v>
      </c>
      <c r="T747">
        <v>4</v>
      </c>
      <c r="U747" t="s">
        <v>16822</v>
      </c>
      <c r="V747" t="s">
        <v>18286</v>
      </c>
      <c r="W747" t="s">
        <v>18287</v>
      </c>
      <c r="X747" t="s">
        <v>29</v>
      </c>
      <c r="Y747" t="s">
        <v>30</v>
      </c>
      <c r="Z747" t="s">
        <v>30</v>
      </c>
      <c r="AA747" t="s">
        <v>30</v>
      </c>
      <c r="AB747" t="s">
        <v>30</v>
      </c>
      <c r="AC747">
        <v>-75.57630863</v>
      </c>
      <c r="AD747">
        <v>6.1882346799999999</v>
      </c>
      <c r="AE747" t="s">
        <v>86</v>
      </c>
      <c r="AF747" t="s">
        <v>105</v>
      </c>
      <c r="AG747" t="s">
        <v>103</v>
      </c>
      <c r="AH747">
        <f>IFERROR(
    VLOOKUP(FENIX_ANS_TABLA[[#This Row],[ESTADO]],
        {"VENCIDO",1;"ALERTA_0 Días",2;"ALERTA",3;"A TIEMPO",4;"SIN FECHA",5},
    2,FALSE),
0)</f>
        <v>4</v>
      </c>
    </row>
    <row r="748" spans="1:34" x14ac:dyDescent="0.25">
      <c r="A748">
        <v>23668049</v>
      </c>
      <c r="B748" s="23" t="str">
        <f>IFERROR(VLOOKUP(FENIX_ANS_TABLA[[#This Row],[PEDIDO]],RESPONSABLE!A:B,2,0),"Pendiente por asignar responsable")</f>
        <v>Pendiente por asignar responsable</v>
      </c>
      <c r="C748" t="s">
        <v>23</v>
      </c>
      <c r="D748" t="s">
        <v>24</v>
      </c>
      <c r="E748" t="s">
        <v>33</v>
      </c>
      <c r="F748" s="21">
        <v>46077.580370370371</v>
      </c>
      <c r="G748" t="s">
        <v>18289</v>
      </c>
      <c r="H748">
        <v>1045487544</v>
      </c>
      <c r="I748" t="s">
        <v>18290</v>
      </c>
      <c r="J748" s="23" t="s">
        <v>31</v>
      </c>
      <c r="K748" s="23" t="s">
        <v>18291</v>
      </c>
      <c r="L748" t="s">
        <v>18292</v>
      </c>
      <c r="M748" t="s">
        <v>25</v>
      </c>
      <c r="N748" t="s">
        <v>18293</v>
      </c>
      <c r="O748" t="s">
        <v>26</v>
      </c>
      <c r="P748" t="s">
        <v>40</v>
      </c>
      <c r="Q748" t="s">
        <v>35</v>
      </c>
      <c r="R748" t="s">
        <v>253</v>
      </c>
      <c r="S748" t="s">
        <v>259</v>
      </c>
      <c r="T748">
        <v>7</v>
      </c>
      <c r="U748" t="s">
        <v>18294</v>
      </c>
      <c r="V748" t="s">
        <v>18295</v>
      </c>
      <c r="W748" t="s">
        <v>14591</v>
      </c>
      <c r="X748" t="s">
        <v>29</v>
      </c>
      <c r="Y748" t="s">
        <v>30</v>
      </c>
      <c r="Z748" t="s">
        <v>30</v>
      </c>
      <c r="AA748" t="s">
        <v>30</v>
      </c>
      <c r="AB748" t="s">
        <v>30</v>
      </c>
      <c r="AC748">
        <v>-75.634876849999998</v>
      </c>
      <c r="AD748">
        <v>6.2339838199999997</v>
      </c>
      <c r="AE748" t="s">
        <v>86</v>
      </c>
      <c r="AF748" t="s">
        <v>105</v>
      </c>
      <c r="AG748" t="s">
        <v>102</v>
      </c>
      <c r="AH748">
        <f>IFERROR(
    VLOOKUP(FENIX_ANS_TABLA[[#This Row],[ESTADO]],
        {"VENCIDO",1;"ALERTA_0 Días",2;"ALERTA",3;"A TIEMPO",4;"SIN FECHA",5},
    2,FALSE),
0)</f>
        <v>4</v>
      </c>
    </row>
    <row r="749" spans="1:34" x14ac:dyDescent="0.25">
      <c r="A749">
        <v>23668061</v>
      </c>
      <c r="B749" s="23" t="str">
        <f>IFERROR(VLOOKUP(FENIX_ANS_TABLA[[#This Row],[PEDIDO]],RESPONSABLE!A:B,2,0),"Pendiente por asignar responsable")</f>
        <v>Pendiente por asignar responsable</v>
      </c>
      <c r="C749" t="s">
        <v>23</v>
      </c>
      <c r="D749" t="s">
        <v>24</v>
      </c>
      <c r="E749" t="s">
        <v>23</v>
      </c>
      <c r="F749" s="21">
        <v>46072.738078703696</v>
      </c>
      <c r="G749" t="s">
        <v>2509</v>
      </c>
      <c r="H749">
        <v>70827950</v>
      </c>
      <c r="I749" t="s">
        <v>2510</v>
      </c>
      <c r="J749" s="23" t="s">
        <v>31</v>
      </c>
      <c r="K749" s="23" t="s">
        <v>2511</v>
      </c>
      <c r="L749" t="s">
        <v>2512</v>
      </c>
      <c r="M749" t="s">
        <v>196</v>
      </c>
      <c r="N749" t="s">
        <v>2513</v>
      </c>
      <c r="O749" t="s">
        <v>197</v>
      </c>
      <c r="P749" t="s">
        <v>27</v>
      </c>
      <c r="Q749" t="s">
        <v>158</v>
      </c>
      <c r="R749" t="s">
        <v>252</v>
      </c>
      <c r="S749" t="s">
        <v>260</v>
      </c>
      <c r="T749">
        <v>10</v>
      </c>
      <c r="U749" t="s">
        <v>2514</v>
      </c>
      <c r="V749" t="s">
        <v>18296</v>
      </c>
      <c r="W749" t="s">
        <v>18297</v>
      </c>
      <c r="X749" t="s">
        <v>43</v>
      </c>
      <c r="Y749" t="s">
        <v>30</v>
      </c>
      <c r="Z749" t="s">
        <v>30</v>
      </c>
      <c r="AA749" t="s">
        <v>30</v>
      </c>
      <c r="AB749" t="s">
        <v>30</v>
      </c>
      <c r="AC749">
        <v>-75.172063499999993</v>
      </c>
      <c r="AD749">
        <v>6.2123698300000001</v>
      </c>
      <c r="AE749" t="s">
        <v>86</v>
      </c>
      <c r="AF749" t="s">
        <v>159</v>
      </c>
      <c r="AG749" t="s">
        <v>102</v>
      </c>
      <c r="AH749">
        <f>IFERROR(
    VLOOKUP(FENIX_ANS_TABLA[[#This Row],[ESTADO]],
        {"VENCIDO",1;"ALERTA_0 Días",2;"ALERTA",3;"A TIEMPO",4;"SIN FECHA",5},
    2,FALSE),
0)</f>
        <v>3</v>
      </c>
    </row>
    <row r="750" spans="1:34" x14ac:dyDescent="0.25">
      <c r="A750">
        <v>23668288</v>
      </c>
      <c r="B750" s="23" t="str">
        <f>IFERROR(VLOOKUP(FENIX_ANS_TABLA[[#This Row],[PEDIDO]],RESPONSABLE!A:B,2,0),"Pendiente por asignar responsable")</f>
        <v>Pendiente por asignar responsable</v>
      </c>
      <c r="C750" t="s">
        <v>58</v>
      </c>
      <c r="D750" t="s">
        <v>24</v>
      </c>
      <c r="E750" t="s">
        <v>59</v>
      </c>
      <c r="F750" s="21">
        <v>46072.8512962963</v>
      </c>
      <c r="G750" t="s">
        <v>2023</v>
      </c>
      <c r="H750">
        <v>1152217619</v>
      </c>
      <c r="I750" t="s">
        <v>2024</v>
      </c>
      <c r="J750" s="23" t="s">
        <v>31</v>
      </c>
      <c r="K750" s="23" t="s">
        <v>2025</v>
      </c>
      <c r="L750" t="s">
        <v>2026</v>
      </c>
      <c r="M750" t="s">
        <v>25</v>
      </c>
      <c r="N750" t="s">
        <v>2027</v>
      </c>
      <c r="O750" t="s">
        <v>26</v>
      </c>
      <c r="P750" t="s">
        <v>60</v>
      </c>
      <c r="Q750" t="s">
        <v>61</v>
      </c>
      <c r="R750" t="s">
        <v>253</v>
      </c>
      <c r="S750" t="s">
        <v>260</v>
      </c>
      <c r="T750">
        <v>9</v>
      </c>
      <c r="U750" t="s">
        <v>2028</v>
      </c>
      <c r="V750" t="s">
        <v>18298</v>
      </c>
      <c r="W750" t="s">
        <v>18299</v>
      </c>
      <c r="X750" t="s">
        <v>83</v>
      </c>
      <c r="Y750" t="s">
        <v>30</v>
      </c>
      <c r="Z750" t="s">
        <v>30</v>
      </c>
      <c r="AA750" t="s">
        <v>30</v>
      </c>
      <c r="AB750" t="s">
        <v>30</v>
      </c>
      <c r="AC750">
        <v>-75.630367410000005</v>
      </c>
      <c r="AD750">
        <v>6.2485505799999999</v>
      </c>
      <c r="AE750" t="s">
        <v>86</v>
      </c>
      <c r="AF750" t="s">
        <v>105</v>
      </c>
      <c r="AG750" t="s">
        <v>102</v>
      </c>
      <c r="AH750">
        <f>IFERROR(
    VLOOKUP(FENIX_ANS_TABLA[[#This Row],[ESTADO]],
        {"VENCIDO",1;"ALERTA_0 Días",2;"ALERTA",3;"A TIEMPO",4;"SIN FECHA",5},
    2,FALSE),
0)</f>
        <v>2</v>
      </c>
    </row>
    <row r="751" spans="1:34" x14ac:dyDescent="0.25">
      <c r="A751">
        <v>23668702</v>
      </c>
      <c r="B751" s="23" t="str">
        <f>IFERROR(VLOOKUP(FENIX_ANS_TABLA[[#This Row],[PEDIDO]],RESPONSABLE!A:B,2,0),"Pendiente por asignar responsable")</f>
        <v>Pendiente por asignar responsable</v>
      </c>
      <c r="C751" t="s">
        <v>58</v>
      </c>
      <c r="D751" t="s">
        <v>24</v>
      </c>
      <c r="E751" t="s">
        <v>59</v>
      </c>
      <c r="F751" s="21">
        <v>46073.320636574077</v>
      </c>
      <c r="G751" t="s">
        <v>2052</v>
      </c>
      <c r="H751">
        <v>43702236</v>
      </c>
      <c r="I751" t="s">
        <v>2053</v>
      </c>
      <c r="J751" s="23" t="s">
        <v>31</v>
      </c>
      <c r="K751" s="23" t="s">
        <v>2054</v>
      </c>
      <c r="L751" t="s">
        <v>2055</v>
      </c>
      <c r="M751" t="s">
        <v>187</v>
      </c>
      <c r="N751" t="s">
        <v>2056</v>
      </c>
      <c r="O751" t="s">
        <v>188</v>
      </c>
      <c r="P751" t="s">
        <v>60</v>
      </c>
      <c r="Q751" t="s">
        <v>184</v>
      </c>
      <c r="R751" t="s">
        <v>252</v>
      </c>
      <c r="S751" t="s">
        <v>260</v>
      </c>
      <c r="T751">
        <v>14</v>
      </c>
      <c r="U751" t="s">
        <v>2057</v>
      </c>
      <c r="V751" t="s">
        <v>18300</v>
      </c>
      <c r="W751" t="s">
        <v>8090</v>
      </c>
      <c r="X751" t="s">
        <v>29</v>
      </c>
      <c r="Y751" t="s">
        <v>30</v>
      </c>
      <c r="Z751" t="s">
        <v>30</v>
      </c>
      <c r="AA751" t="s">
        <v>30</v>
      </c>
      <c r="AB751" t="s">
        <v>30</v>
      </c>
      <c r="AC751">
        <v>-75.034426699999997</v>
      </c>
      <c r="AD751">
        <v>6.2897110899999999</v>
      </c>
      <c r="AE751" t="s">
        <v>86</v>
      </c>
      <c r="AF751" t="s">
        <v>159</v>
      </c>
      <c r="AG751" t="s">
        <v>102</v>
      </c>
      <c r="AH751">
        <f>IFERROR(
    VLOOKUP(FENIX_ANS_TABLA[[#This Row],[ESTADO]],
        {"VENCIDO",1;"ALERTA_0 Días",2;"ALERTA",3;"A TIEMPO",4;"SIN FECHA",5},
    2,FALSE),
0)</f>
        <v>4</v>
      </c>
    </row>
    <row r="752" spans="1:34" x14ac:dyDescent="0.25">
      <c r="A752">
        <v>23668732</v>
      </c>
      <c r="B752" s="23" t="str">
        <f>IFERROR(VLOOKUP(FENIX_ANS_TABLA[[#This Row],[PEDIDO]],RESPONSABLE!A:B,2,0),"Pendiente por asignar responsable")</f>
        <v>Pendiente por asignar responsable</v>
      </c>
      <c r="C752" t="s">
        <v>36</v>
      </c>
      <c r="D752" t="s">
        <v>24</v>
      </c>
      <c r="E752" t="s">
        <v>36</v>
      </c>
      <c r="F752" s="21">
        <v>46073.338402777779</v>
      </c>
      <c r="G752" t="s">
        <v>2518</v>
      </c>
      <c r="H752">
        <v>98761269</v>
      </c>
      <c r="I752" t="s">
        <v>2519</v>
      </c>
      <c r="J752" s="23" t="s">
        <v>2520</v>
      </c>
      <c r="K752" s="23" t="s">
        <v>2521</v>
      </c>
      <c r="L752" t="s">
        <v>2522</v>
      </c>
      <c r="M752" t="s">
        <v>163</v>
      </c>
      <c r="N752" t="s">
        <v>2523</v>
      </c>
      <c r="O752" t="s">
        <v>164</v>
      </c>
      <c r="P752" t="s">
        <v>37</v>
      </c>
      <c r="Q752" t="s">
        <v>158</v>
      </c>
      <c r="R752" t="s">
        <v>252</v>
      </c>
      <c r="S752" t="s">
        <v>260</v>
      </c>
      <c r="T752">
        <v>10</v>
      </c>
      <c r="U752" t="s">
        <v>2524</v>
      </c>
      <c r="V752" t="s">
        <v>18301</v>
      </c>
      <c r="W752" t="s">
        <v>18302</v>
      </c>
      <c r="X752" t="s">
        <v>43</v>
      </c>
      <c r="Y752" t="s">
        <v>30</v>
      </c>
      <c r="Z752" t="s">
        <v>30</v>
      </c>
      <c r="AA752" t="s">
        <v>30</v>
      </c>
      <c r="AB752" t="s">
        <v>30</v>
      </c>
      <c r="AC752">
        <v>-75.212598</v>
      </c>
      <c r="AD752">
        <v>6.2247089999999998</v>
      </c>
      <c r="AE752" t="s">
        <v>86</v>
      </c>
      <c r="AF752" t="s">
        <v>159</v>
      </c>
      <c r="AG752" t="s">
        <v>102</v>
      </c>
      <c r="AH752">
        <f>IFERROR(
    VLOOKUP(FENIX_ANS_TABLA[[#This Row],[ESTADO]],
        {"VENCIDO",1;"ALERTA_0 Días",2;"ALERTA",3;"A TIEMPO",4;"SIN FECHA",5},
    2,FALSE),
0)</f>
        <v>3</v>
      </c>
    </row>
    <row r="753" spans="1:34" x14ac:dyDescent="0.25">
      <c r="A753">
        <v>23668871</v>
      </c>
      <c r="B753" s="23" t="str">
        <f>IFERROR(VLOOKUP(FENIX_ANS_TABLA[[#This Row],[PEDIDO]],RESPONSABLE!A:B,2,0),"Pendiente por asignar responsable")</f>
        <v>Pendiente por asignar responsable</v>
      </c>
      <c r="C753" t="s">
        <v>23</v>
      </c>
      <c r="D753" t="s">
        <v>24</v>
      </c>
      <c r="E753" t="s">
        <v>23</v>
      </c>
      <c r="F753" s="21">
        <v>46073.347719907397</v>
      </c>
      <c r="G753" t="s">
        <v>2526</v>
      </c>
      <c r="H753">
        <v>39448840</v>
      </c>
      <c r="I753" t="s">
        <v>2527</v>
      </c>
      <c r="J753" s="23" t="s">
        <v>2528</v>
      </c>
      <c r="K753" s="23" t="s">
        <v>2529</v>
      </c>
      <c r="L753" t="s">
        <v>2530</v>
      </c>
      <c r="M753" t="s">
        <v>190</v>
      </c>
      <c r="N753" t="s">
        <v>2531</v>
      </c>
      <c r="O753" t="s">
        <v>191</v>
      </c>
      <c r="P753" t="s">
        <v>27</v>
      </c>
      <c r="Q753" t="s">
        <v>158</v>
      </c>
      <c r="R753" t="s">
        <v>252</v>
      </c>
      <c r="S753" t="s">
        <v>260</v>
      </c>
      <c r="T753">
        <v>10</v>
      </c>
      <c r="U753" t="s">
        <v>2532</v>
      </c>
      <c r="V753" t="s">
        <v>8036</v>
      </c>
      <c r="W753" t="s">
        <v>6722</v>
      </c>
      <c r="X753" t="s">
        <v>43</v>
      </c>
      <c r="Y753" t="s">
        <v>30</v>
      </c>
      <c r="Z753" t="s">
        <v>30</v>
      </c>
      <c r="AA753" t="s">
        <v>30</v>
      </c>
      <c r="AB753" t="s">
        <v>30</v>
      </c>
      <c r="AC753">
        <v>-75.348449000000002</v>
      </c>
      <c r="AD753">
        <v>6.1140619999999997</v>
      </c>
      <c r="AE753" t="s">
        <v>86</v>
      </c>
      <c r="AF753" t="s">
        <v>159</v>
      </c>
      <c r="AG753" t="s">
        <v>102</v>
      </c>
      <c r="AH753">
        <f>IFERROR(
    VLOOKUP(FENIX_ANS_TABLA[[#This Row],[ESTADO]],
        {"VENCIDO",1;"ALERTA_0 Días",2;"ALERTA",3;"A TIEMPO",4;"SIN FECHA",5},
    2,FALSE),
0)</f>
        <v>3</v>
      </c>
    </row>
    <row r="754" spans="1:34" x14ac:dyDescent="0.25">
      <c r="A754">
        <v>23668889</v>
      </c>
      <c r="B754" s="23" t="str">
        <f>IFERROR(VLOOKUP(FENIX_ANS_TABLA[[#This Row],[PEDIDO]],RESPONSABLE!A:B,2,0),"Pendiente por asignar responsable")</f>
        <v>Pendiente por asignar responsable</v>
      </c>
      <c r="C754" t="s">
        <v>23</v>
      </c>
      <c r="D754" t="s">
        <v>24</v>
      </c>
      <c r="E754" t="s">
        <v>33</v>
      </c>
      <c r="F754" s="21">
        <v>46080.344317129631</v>
      </c>
      <c r="G754" t="s">
        <v>8935</v>
      </c>
      <c r="H754">
        <v>43834011</v>
      </c>
      <c r="I754" t="s">
        <v>2059</v>
      </c>
      <c r="J754" s="23" t="s">
        <v>31</v>
      </c>
      <c r="K754" s="23" t="s">
        <v>2060</v>
      </c>
      <c r="L754" t="s">
        <v>2061</v>
      </c>
      <c r="M754" t="s">
        <v>38</v>
      </c>
      <c r="N754" t="s">
        <v>2062</v>
      </c>
      <c r="O754" t="s">
        <v>39</v>
      </c>
      <c r="P754" t="s">
        <v>40</v>
      </c>
      <c r="Q754" t="s">
        <v>35</v>
      </c>
      <c r="R754" t="s">
        <v>253</v>
      </c>
      <c r="S754" t="s">
        <v>260</v>
      </c>
      <c r="T754">
        <v>7</v>
      </c>
      <c r="U754" t="s">
        <v>8936</v>
      </c>
      <c r="V754" t="s">
        <v>10724</v>
      </c>
      <c r="W754" t="s">
        <v>18303</v>
      </c>
      <c r="X754" t="s">
        <v>29</v>
      </c>
      <c r="Y754" t="s">
        <v>8937</v>
      </c>
      <c r="Z754" t="s">
        <v>98</v>
      </c>
      <c r="AA754" t="s">
        <v>95</v>
      </c>
      <c r="AB754" t="s">
        <v>8938</v>
      </c>
      <c r="AC754">
        <v>-75.60434712</v>
      </c>
      <c r="AD754">
        <v>6.1840914199999997</v>
      </c>
      <c r="AE754" t="s">
        <v>86</v>
      </c>
      <c r="AF754" t="s">
        <v>105</v>
      </c>
      <c r="AG754" t="s">
        <v>102</v>
      </c>
      <c r="AH754">
        <f>IFERROR(
    VLOOKUP(FENIX_ANS_TABLA[[#This Row],[ESTADO]],
        {"VENCIDO",1;"ALERTA_0 Días",2;"ALERTA",3;"A TIEMPO",4;"SIN FECHA",5},
    2,FALSE),
0)</f>
        <v>4</v>
      </c>
    </row>
    <row r="755" spans="1:34" x14ac:dyDescent="0.25">
      <c r="A755">
        <v>23668895</v>
      </c>
      <c r="B755" s="23" t="str">
        <f>IFERROR(VLOOKUP(FENIX_ANS_TABLA[[#This Row],[PEDIDO]],RESPONSABLE!A:B,2,0),"Pendiente por asignar responsable")</f>
        <v>Pendiente por asignar responsable</v>
      </c>
      <c r="C755" t="s">
        <v>23</v>
      </c>
      <c r="D755" t="s">
        <v>24</v>
      </c>
      <c r="E755" t="s">
        <v>33</v>
      </c>
      <c r="F755" s="21">
        <v>46083.318819444437</v>
      </c>
      <c r="G755" t="s">
        <v>12167</v>
      </c>
      <c r="H755">
        <v>32306967</v>
      </c>
      <c r="I755" t="s">
        <v>2065</v>
      </c>
      <c r="J755" s="23" t="s">
        <v>31</v>
      </c>
      <c r="K755" s="23" t="s">
        <v>2066</v>
      </c>
      <c r="L755" t="s">
        <v>12168</v>
      </c>
      <c r="M755" t="s">
        <v>230</v>
      </c>
      <c r="N755" t="s">
        <v>2067</v>
      </c>
      <c r="O755" t="s">
        <v>231</v>
      </c>
      <c r="P755" t="s">
        <v>40</v>
      </c>
      <c r="Q755" t="s">
        <v>214</v>
      </c>
      <c r="R755" t="s">
        <v>253</v>
      </c>
      <c r="S755" t="s">
        <v>260</v>
      </c>
      <c r="T755">
        <v>7</v>
      </c>
      <c r="U755" t="s">
        <v>12169</v>
      </c>
      <c r="V755" t="s">
        <v>18304</v>
      </c>
      <c r="W755" t="s">
        <v>18305</v>
      </c>
      <c r="X755" t="s">
        <v>29</v>
      </c>
      <c r="Y755" t="s">
        <v>30</v>
      </c>
      <c r="Z755" t="s">
        <v>30</v>
      </c>
      <c r="AA755" t="s">
        <v>30</v>
      </c>
      <c r="AB755" t="s">
        <v>30</v>
      </c>
      <c r="AC755">
        <v>-74.752394103</v>
      </c>
      <c r="AD755">
        <v>6.8371088270000699</v>
      </c>
      <c r="AE755" t="s">
        <v>86</v>
      </c>
      <c r="AF755" t="s">
        <v>215</v>
      </c>
      <c r="AG755" t="s">
        <v>102</v>
      </c>
      <c r="AH755">
        <f>IFERROR(
    VLOOKUP(FENIX_ANS_TABLA[[#This Row],[ESTADO]],
        {"VENCIDO",1;"ALERTA_0 Días",2;"ALERTA",3;"A TIEMPO",4;"SIN FECHA",5},
    2,FALSE),
0)</f>
        <v>4</v>
      </c>
    </row>
    <row r="756" spans="1:34" x14ac:dyDescent="0.25">
      <c r="A756">
        <v>23668923</v>
      </c>
      <c r="B756" s="23" t="str">
        <f>IFERROR(VLOOKUP(FENIX_ANS_TABLA[[#This Row],[PEDIDO]],RESPONSABLE!A:B,2,0),"Pendiente por asignar responsable")</f>
        <v>Pendiente por asignar responsable</v>
      </c>
      <c r="C756" t="s">
        <v>23</v>
      </c>
      <c r="D756" t="s">
        <v>24</v>
      </c>
      <c r="E756" t="s">
        <v>33</v>
      </c>
      <c r="F756" s="21">
        <v>46079.299699074072</v>
      </c>
      <c r="G756" t="s">
        <v>7040</v>
      </c>
      <c r="H756">
        <v>1017216378</v>
      </c>
      <c r="I756" t="s">
        <v>2069</v>
      </c>
      <c r="J756" s="23" t="s">
        <v>2070</v>
      </c>
      <c r="K756" s="23" t="s">
        <v>2071</v>
      </c>
      <c r="L756" t="s">
        <v>2072</v>
      </c>
      <c r="M756" t="s">
        <v>25</v>
      </c>
      <c r="N756" t="s">
        <v>2073</v>
      </c>
      <c r="O756" t="s">
        <v>26</v>
      </c>
      <c r="P756" t="s">
        <v>40</v>
      </c>
      <c r="Q756" t="s">
        <v>35</v>
      </c>
      <c r="R756" t="s">
        <v>253</v>
      </c>
      <c r="S756" t="s">
        <v>260</v>
      </c>
      <c r="T756">
        <v>7</v>
      </c>
      <c r="U756" t="s">
        <v>7041</v>
      </c>
      <c r="V756" t="s">
        <v>14426</v>
      </c>
      <c r="W756" t="s">
        <v>14425</v>
      </c>
      <c r="X756" t="s">
        <v>29</v>
      </c>
      <c r="Y756" t="s">
        <v>6102</v>
      </c>
      <c r="Z756" t="s">
        <v>98</v>
      </c>
      <c r="AA756" t="s">
        <v>1808</v>
      </c>
      <c r="AB756" t="s">
        <v>6103</v>
      </c>
      <c r="AC756">
        <v>-75.537036069999999</v>
      </c>
      <c r="AD756">
        <v>6.23407307</v>
      </c>
      <c r="AE756" t="s">
        <v>86</v>
      </c>
      <c r="AF756" t="s">
        <v>105</v>
      </c>
      <c r="AG756" t="s">
        <v>102</v>
      </c>
      <c r="AH756">
        <f>IFERROR(
    VLOOKUP(FENIX_ANS_TABLA[[#This Row],[ESTADO]],
        {"VENCIDO",1;"ALERTA_0 Días",2;"ALERTA",3;"A TIEMPO",4;"SIN FECHA",5},
    2,FALSE),
0)</f>
        <v>4</v>
      </c>
    </row>
    <row r="757" spans="1:34" x14ac:dyDescent="0.25">
      <c r="A757">
        <v>23668940</v>
      </c>
      <c r="B757" s="23" t="str">
        <f>IFERROR(VLOOKUP(FENIX_ANS_TABLA[[#This Row],[PEDIDO]],RESPONSABLE!A:B,2,0),"Pendiente por asignar responsable")</f>
        <v>Pendiente por asignar responsable</v>
      </c>
      <c r="C757" t="s">
        <v>36</v>
      </c>
      <c r="D757" t="s">
        <v>24</v>
      </c>
      <c r="E757" t="s">
        <v>36</v>
      </c>
      <c r="F757" s="21">
        <v>46073.390416666669</v>
      </c>
      <c r="G757" t="s">
        <v>2535</v>
      </c>
      <c r="H757">
        <v>70904360</v>
      </c>
      <c r="I757" t="s">
        <v>446</v>
      </c>
      <c r="J757" s="23" t="s">
        <v>447</v>
      </c>
      <c r="K757" s="23" t="s">
        <v>356</v>
      </c>
      <c r="L757" t="s">
        <v>2536</v>
      </c>
      <c r="M757" t="s">
        <v>200</v>
      </c>
      <c r="N757" t="s">
        <v>2537</v>
      </c>
      <c r="O757" t="s">
        <v>201</v>
      </c>
      <c r="P757" t="s">
        <v>37</v>
      </c>
      <c r="Q757" t="s">
        <v>158</v>
      </c>
      <c r="R757" t="s">
        <v>252</v>
      </c>
      <c r="S757" t="s">
        <v>260</v>
      </c>
      <c r="T757">
        <v>10</v>
      </c>
      <c r="U757" t="s">
        <v>2538</v>
      </c>
      <c r="V757" t="s">
        <v>18306</v>
      </c>
      <c r="W757" t="s">
        <v>14053</v>
      </c>
      <c r="X757" t="s">
        <v>43</v>
      </c>
      <c r="Y757" t="s">
        <v>30</v>
      </c>
      <c r="Z757" t="s">
        <v>30</v>
      </c>
      <c r="AA757" t="s">
        <v>30</v>
      </c>
      <c r="AB757" t="s">
        <v>30</v>
      </c>
      <c r="AC757">
        <v>-75.483716999999999</v>
      </c>
      <c r="AD757">
        <v>6.0280469999999999</v>
      </c>
      <c r="AE757" t="s">
        <v>86</v>
      </c>
      <c r="AF757" t="s">
        <v>159</v>
      </c>
      <c r="AG757" t="s">
        <v>102</v>
      </c>
      <c r="AH757">
        <f>IFERROR(
    VLOOKUP(FENIX_ANS_TABLA[[#This Row],[ESTADO]],
        {"VENCIDO",1;"ALERTA_0 Días",2;"ALERTA",3;"A TIEMPO",4;"SIN FECHA",5},
    2,FALSE),
0)</f>
        <v>3</v>
      </c>
    </row>
    <row r="758" spans="1:34" x14ac:dyDescent="0.25">
      <c r="A758">
        <v>23668944</v>
      </c>
      <c r="B758" s="23" t="str">
        <f>IFERROR(VLOOKUP(FENIX_ANS_TABLA[[#This Row],[PEDIDO]],RESPONSABLE!A:B,2,0),"Pendiente por asignar responsable")</f>
        <v>Pendiente por asignar responsable</v>
      </c>
      <c r="C758" t="s">
        <v>58</v>
      </c>
      <c r="D758" t="s">
        <v>24</v>
      </c>
      <c r="E758" t="s">
        <v>59</v>
      </c>
      <c r="F758" s="21">
        <v>46073.392893518518</v>
      </c>
      <c r="G758" t="s">
        <v>2540</v>
      </c>
      <c r="H758">
        <v>71799047</v>
      </c>
      <c r="I758" t="s">
        <v>2541</v>
      </c>
      <c r="J758" s="23" t="s">
        <v>31</v>
      </c>
      <c r="K758" s="23" t="s">
        <v>2542</v>
      </c>
      <c r="L758" t="s">
        <v>2543</v>
      </c>
      <c r="M758" t="s">
        <v>147</v>
      </c>
      <c r="N758" t="s">
        <v>2544</v>
      </c>
      <c r="O758" t="s">
        <v>148</v>
      </c>
      <c r="P758" t="s">
        <v>60</v>
      </c>
      <c r="Q758" t="s">
        <v>135</v>
      </c>
      <c r="R758" t="s">
        <v>252</v>
      </c>
      <c r="S758" t="s">
        <v>260</v>
      </c>
      <c r="T758">
        <v>14</v>
      </c>
      <c r="U758" t="s">
        <v>2545</v>
      </c>
      <c r="V758" t="s">
        <v>18307</v>
      </c>
      <c r="W758" t="s">
        <v>18308</v>
      </c>
      <c r="X758" t="s">
        <v>29</v>
      </c>
      <c r="Y758" t="s">
        <v>30</v>
      </c>
      <c r="Z758" t="s">
        <v>30</v>
      </c>
      <c r="AA758" t="s">
        <v>30</v>
      </c>
      <c r="AB758" t="s">
        <v>30</v>
      </c>
      <c r="AC758">
        <v>-75.704603759999998</v>
      </c>
      <c r="AD758">
        <v>6.4715665800000002</v>
      </c>
      <c r="AE758" t="s">
        <v>86</v>
      </c>
      <c r="AF758" t="s">
        <v>136</v>
      </c>
      <c r="AG758" t="s">
        <v>102</v>
      </c>
      <c r="AH758">
        <f>IFERROR(
    VLOOKUP(FENIX_ANS_TABLA[[#This Row],[ESTADO]],
        {"VENCIDO",1;"ALERTA_0 Días",2;"ALERTA",3;"A TIEMPO",4;"SIN FECHA",5},
    2,FALSE),
0)</f>
        <v>4</v>
      </c>
    </row>
    <row r="759" spans="1:34" x14ac:dyDescent="0.25">
      <c r="A759">
        <v>23668949</v>
      </c>
      <c r="B759" s="23" t="str">
        <f>IFERROR(VLOOKUP(FENIX_ANS_TABLA[[#This Row],[PEDIDO]],RESPONSABLE!A:B,2,0),"Pendiente por asignar responsable")</f>
        <v>Pendiente por asignar responsable</v>
      </c>
      <c r="C759" t="s">
        <v>58</v>
      </c>
      <c r="D759" t="s">
        <v>24</v>
      </c>
      <c r="E759" t="s">
        <v>59</v>
      </c>
      <c r="F759" s="21">
        <v>46073.394444444442</v>
      </c>
      <c r="G759" t="s">
        <v>2076</v>
      </c>
      <c r="H759">
        <v>21653062</v>
      </c>
      <c r="I759" t="s">
        <v>2077</v>
      </c>
      <c r="J759" s="23" t="s">
        <v>31</v>
      </c>
      <c r="K759" s="23" t="s">
        <v>2078</v>
      </c>
      <c r="L759" t="s">
        <v>2079</v>
      </c>
      <c r="M759" t="s">
        <v>243</v>
      </c>
      <c r="N759" t="s">
        <v>2080</v>
      </c>
      <c r="O759" t="s">
        <v>223</v>
      </c>
      <c r="P759" t="s">
        <v>60</v>
      </c>
      <c r="Q759" t="s">
        <v>236</v>
      </c>
      <c r="R759" t="s">
        <v>253</v>
      </c>
      <c r="S759" t="s">
        <v>260</v>
      </c>
      <c r="T759">
        <v>9</v>
      </c>
      <c r="U759" t="s">
        <v>2081</v>
      </c>
      <c r="V759" t="s">
        <v>18309</v>
      </c>
      <c r="W759" t="s">
        <v>18310</v>
      </c>
      <c r="X759" t="s">
        <v>29</v>
      </c>
      <c r="Y759" t="s">
        <v>30</v>
      </c>
      <c r="Z759" t="s">
        <v>30</v>
      </c>
      <c r="AA759" t="s">
        <v>30</v>
      </c>
      <c r="AB759" t="s">
        <v>30</v>
      </c>
      <c r="AC759">
        <v>-75.091289000000003</v>
      </c>
      <c r="AD759">
        <v>6.5402796299999997</v>
      </c>
      <c r="AE759" t="s">
        <v>86</v>
      </c>
      <c r="AF759" t="s">
        <v>215</v>
      </c>
      <c r="AG759" t="s">
        <v>102</v>
      </c>
      <c r="AH759">
        <f>IFERROR(
    VLOOKUP(FENIX_ANS_TABLA[[#This Row],[ESTADO]],
        {"VENCIDO",1;"ALERTA_0 Días",2;"ALERTA",3;"A TIEMPO",4;"SIN FECHA",5},
    2,FALSE),
0)</f>
        <v>4</v>
      </c>
    </row>
    <row r="760" spans="1:34" x14ac:dyDescent="0.25">
      <c r="A760">
        <v>23668979</v>
      </c>
      <c r="B760" s="23" t="str">
        <f>IFERROR(VLOOKUP(FENIX_ANS_TABLA[[#This Row],[PEDIDO]],RESPONSABLE!A:B,2,0),"Pendiente por asignar responsable")</f>
        <v>Pendiente por asignar responsable</v>
      </c>
      <c r="C760" t="s">
        <v>58</v>
      </c>
      <c r="D760" t="s">
        <v>24</v>
      </c>
      <c r="E760" t="s">
        <v>59</v>
      </c>
      <c r="F760" s="21">
        <v>46073.405462962961</v>
      </c>
      <c r="G760" t="s">
        <v>2083</v>
      </c>
      <c r="H760">
        <v>1001004238</v>
      </c>
      <c r="I760" t="s">
        <v>2084</v>
      </c>
      <c r="J760" s="23" t="s">
        <v>31</v>
      </c>
      <c r="K760" s="23" t="s">
        <v>1957</v>
      </c>
      <c r="L760" t="s">
        <v>2085</v>
      </c>
      <c r="M760" t="s">
        <v>25</v>
      </c>
      <c r="N760" t="s">
        <v>2086</v>
      </c>
      <c r="O760" t="s">
        <v>26</v>
      </c>
      <c r="P760" t="s">
        <v>60</v>
      </c>
      <c r="Q760" t="s">
        <v>64</v>
      </c>
      <c r="R760" t="s">
        <v>252</v>
      </c>
      <c r="S760" t="s">
        <v>260</v>
      </c>
      <c r="T760">
        <v>14</v>
      </c>
      <c r="U760" t="s">
        <v>2087</v>
      </c>
      <c r="V760" t="s">
        <v>10562</v>
      </c>
      <c r="W760" t="s">
        <v>18311</v>
      </c>
      <c r="X760" t="s">
        <v>29</v>
      </c>
      <c r="Y760" t="s">
        <v>30</v>
      </c>
      <c r="Z760" t="s">
        <v>30</v>
      </c>
      <c r="AA760" t="s">
        <v>30</v>
      </c>
      <c r="AB760" t="s">
        <v>30</v>
      </c>
      <c r="AC760">
        <v>-75.655399000000003</v>
      </c>
      <c r="AD760">
        <v>6.269857</v>
      </c>
      <c r="AE760" t="s">
        <v>86</v>
      </c>
      <c r="AF760" t="s">
        <v>105</v>
      </c>
      <c r="AG760" t="s">
        <v>102</v>
      </c>
      <c r="AH760">
        <f>IFERROR(
    VLOOKUP(FENIX_ANS_TABLA[[#This Row],[ESTADO]],
        {"VENCIDO",1;"ALERTA_0 Días",2;"ALERTA",3;"A TIEMPO",4;"SIN FECHA",5},
    2,FALSE),
0)</f>
        <v>4</v>
      </c>
    </row>
    <row r="761" spans="1:34" x14ac:dyDescent="0.25">
      <c r="A761">
        <v>23668991</v>
      </c>
      <c r="B761" s="23" t="str">
        <f>IFERROR(VLOOKUP(FENIX_ANS_TABLA[[#This Row],[PEDIDO]],RESPONSABLE!A:B,2,0),"Pendiente por asignar responsable")</f>
        <v>Pendiente por asignar responsable</v>
      </c>
      <c r="C761" t="s">
        <v>23</v>
      </c>
      <c r="D761" t="s">
        <v>65</v>
      </c>
      <c r="E761" t="s">
        <v>23</v>
      </c>
      <c r="F761" s="21">
        <v>46073.409710648149</v>
      </c>
      <c r="G761" t="s">
        <v>2547</v>
      </c>
      <c r="H761">
        <v>3525756</v>
      </c>
      <c r="I761" t="s">
        <v>2548</v>
      </c>
      <c r="J761" s="23" t="s">
        <v>31</v>
      </c>
      <c r="K761" s="23" t="s">
        <v>210</v>
      </c>
      <c r="L761" t="s">
        <v>2549</v>
      </c>
      <c r="M761" t="s">
        <v>190</v>
      </c>
      <c r="N761" t="s">
        <v>2550</v>
      </c>
      <c r="O761" t="s">
        <v>191</v>
      </c>
      <c r="P761" t="s">
        <v>87</v>
      </c>
      <c r="Q761" t="s">
        <v>158</v>
      </c>
      <c r="R761" t="s">
        <v>252</v>
      </c>
      <c r="S761" t="s">
        <v>260</v>
      </c>
      <c r="T761">
        <v>10</v>
      </c>
      <c r="U761" t="s">
        <v>2551</v>
      </c>
      <c r="V761" t="s">
        <v>18312</v>
      </c>
      <c r="W761" t="s">
        <v>17884</v>
      </c>
      <c r="X761" t="s">
        <v>43</v>
      </c>
      <c r="Y761" t="s">
        <v>30</v>
      </c>
      <c r="Z761" t="s">
        <v>30</v>
      </c>
      <c r="AA761" t="s">
        <v>30</v>
      </c>
      <c r="AB761" t="s">
        <v>30</v>
      </c>
      <c r="AC761">
        <v>-75.352743459999999</v>
      </c>
      <c r="AD761">
        <v>6.0689380699999997</v>
      </c>
      <c r="AE761" t="s">
        <v>86</v>
      </c>
      <c r="AF761" t="s">
        <v>159</v>
      </c>
      <c r="AG761" t="s">
        <v>103</v>
      </c>
      <c r="AH761">
        <f>IFERROR(
    VLOOKUP(FENIX_ANS_TABLA[[#This Row],[ESTADO]],
        {"VENCIDO",1;"ALERTA_0 Días",2;"ALERTA",3;"A TIEMPO",4;"SIN FECHA",5},
    2,FALSE),
0)</f>
        <v>3</v>
      </c>
    </row>
    <row r="762" spans="1:34" x14ac:dyDescent="0.25">
      <c r="A762">
        <v>23669003</v>
      </c>
      <c r="B762" s="23" t="str">
        <f>IFERROR(VLOOKUP(FENIX_ANS_TABLA[[#This Row],[PEDIDO]],RESPONSABLE!A:B,2,0),"Pendiente por asignar responsable")</f>
        <v>Pendiente por asignar responsable</v>
      </c>
      <c r="C762" t="s">
        <v>23</v>
      </c>
      <c r="D762" t="s">
        <v>24</v>
      </c>
      <c r="E762" t="s">
        <v>33</v>
      </c>
      <c r="F762" s="21">
        <v>46079.641805555562</v>
      </c>
      <c r="G762" t="s">
        <v>7487</v>
      </c>
      <c r="H762">
        <v>1037750694</v>
      </c>
      <c r="I762" t="s">
        <v>2089</v>
      </c>
      <c r="J762" s="23" t="s">
        <v>31</v>
      </c>
      <c r="K762" s="23" t="s">
        <v>2090</v>
      </c>
      <c r="L762" t="s">
        <v>7488</v>
      </c>
      <c r="M762" t="s">
        <v>121</v>
      </c>
      <c r="N762" t="s">
        <v>7489</v>
      </c>
      <c r="O762" t="s">
        <v>122</v>
      </c>
      <c r="P762" t="s">
        <v>40</v>
      </c>
      <c r="Q762" t="s">
        <v>112</v>
      </c>
      <c r="R762" t="s">
        <v>253</v>
      </c>
      <c r="S762" t="s">
        <v>260</v>
      </c>
      <c r="T762">
        <v>7</v>
      </c>
      <c r="U762" t="s">
        <v>7490</v>
      </c>
      <c r="V762" t="s">
        <v>4990</v>
      </c>
      <c r="W762" t="s">
        <v>18313</v>
      </c>
      <c r="X762" t="s">
        <v>29</v>
      </c>
      <c r="Y762" t="s">
        <v>30</v>
      </c>
      <c r="Z762" t="s">
        <v>30</v>
      </c>
      <c r="AA762" t="s">
        <v>30</v>
      </c>
      <c r="AB762" t="s">
        <v>30</v>
      </c>
      <c r="AC762">
        <v>-75.73568788</v>
      </c>
      <c r="AD762">
        <v>6.21489096</v>
      </c>
      <c r="AE762" t="s">
        <v>86</v>
      </c>
      <c r="AF762" t="s">
        <v>109</v>
      </c>
      <c r="AG762" t="s">
        <v>102</v>
      </c>
      <c r="AH762">
        <f>IFERROR(
    VLOOKUP(FENIX_ANS_TABLA[[#This Row],[ESTADO]],
        {"VENCIDO",1;"ALERTA_0 Días",2;"ALERTA",3;"A TIEMPO",4;"SIN FECHA",5},
    2,FALSE),
0)</f>
        <v>4</v>
      </c>
    </row>
    <row r="763" spans="1:34" x14ac:dyDescent="0.25">
      <c r="A763">
        <v>23669007</v>
      </c>
      <c r="B763" s="23" t="str">
        <f>IFERROR(VLOOKUP(FENIX_ANS_TABLA[[#This Row],[PEDIDO]],RESPONSABLE!A:B,2,0),"Pendiente por asignar responsable")</f>
        <v>Pendiente por asignar responsable</v>
      </c>
      <c r="C763" t="s">
        <v>23</v>
      </c>
      <c r="D763" t="s">
        <v>24</v>
      </c>
      <c r="E763" t="s">
        <v>23</v>
      </c>
      <c r="F763" s="21">
        <v>46073.419710648152</v>
      </c>
      <c r="G763" t="s">
        <v>2553</v>
      </c>
      <c r="H763">
        <v>15429315</v>
      </c>
      <c r="I763" t="s">
        <v>2554</v>
      </c>
      <c r="J763" s="23" t="s">
        <v>31</v>
      </c>
      <c r="K763" s="23" t="s">
        <v>305</v>
      </c>
      <c r="L763" t="s">
        <v>2555</v>
      </c>
      <c r="M763" t="s">
        <v>178</v>
      </c>
      <c r="N763" t="s">
        <v>2556</v>
      </c>
      <c r="O763" t="s">
        <v>179</v>
      </c>
      <c r="P763" t="s">
        <v>27</v>
      </c>
      <c r="Q763" t="s">
        <v>158</v>
      </c>
      <c r="R763" t="s">
        <v>252</v>
      </c>
      <c r="S763" t="s">
        <v>260</v>
      </c>
      <c r="T763">
        <v>10</v>
      </c>
      <c r="U763" t="s">
        <v>2557</v>
      </c>
      <c r="V763" t="s">
        <v>16998</v>
      </c>
      <c r="W763" t="s">
        <v>14289</v>
      </c>
      <c r="X763" t="s">
        <v>43</v>
      </c>
      <c r="Y763" t="s">
        <v>30</v>
      </c>
      <c r="Z763" t="s">
        <v>30</v>
      </c>
      <c r="AA763" t="s">
        <v>30</v>
      </c>
      <c r="AB763" t="s">
        <v>30</v>
      </c>
      <c r="AC763">
        <v>-75.16844725</v>
      </c>
      <c r="AD763">
        <v>6.0387002299999999</v>
      </c>
      <c r="AE763" t="s">
        <v>86</v>
      </c>
      <c r="AF763" t="s">
        <v>159</v>
      </c>
      <c r="AG763" t="s">
        <v>102</v>
      </c>
      <c r="AH763">
        <f>IFERROR(
    VLOOKUP(FENIX_ANS_TABLA[[#This Row],[ESTADO]],
        {"VENCIDO",1;"ALERTA_0 Días",2;"ALERTA",3;"A TIEMPO",4;"SIN FECHA",5},
    2,FALSE),
0)</f>
        <v>3</v>
      </c>
    </row>
    <row r="764" spans="1:34" x14ac:dyDescent="0.25">
      <c r="A764">
        <v>23669013</v>
      </c>
      <c r="B764" s="23" t="str">
        <f>IFERROR(VLOOKUP(FENIX_ANS_TABLA[[#This Row],[PEDIDO]],RESPONSABLE!A:B,2,0),"Pendiente por asignar responsable")</f>
        <v>Pendiente por asignar responsable</v>
      </c>
      <c r="C764" t="s">
        <v>44</v>
      </c>
      <c r="D764" t="s">
        <v>24</v>
      </c>
      <c r="E764" t="s">
        <v>44</v>
      </c>
      <c r="F764" s="21">
        <v>46073.422407407408</v>
      </c>
      <c r="G764" t="s">
        <v>2559</v>
      </c>
      <c r="H764">
        <v>8415960</v>
      </c>
      <c r="I764" t="s">
        <v>2560</v>
      </c>
      <c r="J764" s="23" t="s">
        <v>31</v>
      </c>
      <c r="K764" s="23" t="s">
        <v>2561</v>
      </c>
      <c r="L764" t="s">
        <v>2562</v>
      </c>
      <c r="M764" t="s">
        <v>133</v>
      </c>
      <c r="N764" t="s">
        <v>2563</v>
      </c>
      <c r="O764" t="s">
        <v>134</v>
      </c>
      <c r="P764" t="s">
        <v>45</v>
      </c>
      <c r="Q764" t="s">
        <v>135</v>
      </c>
      <c r="R764" t="s">
        <v>252</v>
      </c>
      <c r="S764" t="s">
        <v>260</v>
      </c>
      <c r="T764">
        <v>11</v>
      </c>
      <c r="U764" t="s">
        <v>2564</v>
      </c>
      <c r="V764" t="s">
        <v>13018</v>
      </c>
      <c r="W764" t="s">
        <v>14366</v>
      </c>
      <c r="X764" t="s">
        <v>29</v>
      </c>
      <c r="Y764" t="s">
        <v>30</v>
      </c>
      <c r="Z764" t="s">
        <v>30</v>
      </c>
      <c r="AA764" t="s">
        <v>30</v>
      </c>
      <c r="AB764" t="s">
        <v>30</v>
      </c>
      <c r="AC764">
        <v>-76.120487850000004</v>
      </c>
      <c r="AD764">
        <v>7.0490559299999997</v>
      </c>
      <c r="AE764" t="s">
        <v>86</v>
      </c>
      <c r="AF764" t="s">
        <v>136</v>
      </c>
      <c r="AG764" t="s">
        <v>102</v>
      </c>
      <c r="AH764">
        <f>IFERROR(
    VLOOKUP(FENIX_ANS_TABLA[[#This Row],[ESTADO]],
        {"VENCIDO",1;"ALERTA_0 Días",2;"ALERTA",3;"A TIEMPO",4;"SIN FECHA",5},
    2,FALSE),
0)</f>
        <v>4</v>
      </c>
    </row>
    <row r="765" spans="1:34" x14ac:dyDescent="0.25">
      <c r="A765">
        <v>23669015</v>
      </c>
      <c r="B765" s="23" t="str">
        <f>IFERROR(VLOOKUP(FENIX_ANS_TABLA[[#This Row],[PEDIDO]],RESPONSABLE!A:B,2,0),"Pendiente por asignar responsable")</f>
        <v>Pendiente por asignar responsable</v>
      </c>
      <c r="C765" t="s">
        <v>58</v>
      </c>
      <c r="D765" t="s">
        <v>24</v>
      </c>
      <c r="E765" t="s">
        <v>59</v>
      </c>
      <c r="F765" s="21">
        <v>46073.423217592594</v>
      </c>
      <c r="G765" t="s">
        <v>2566</v>
      </c>
      <c r="H765">
        <v>1038333124</v>
      </c>
      <c r="I765" t="s">
        <v>2567</v>
      </c>
      <c r="J765" s="23" t="s">
        <v>31</v>
      </c>
      <c r="K765" s="23" t="s">
        <v>2568</v>
      </c>
      <c r="L765" t="s">
        <v>2569</v>
      </c>
      <c r="M765" t="s">
        <v>141</v>
      </c>
      <c r="N765" t="s">
        <v>2570</v>
      </c>
      <c r="O765" t="s">
        <v>142</v>
      </c>
      <c r="P765" t="s">
        <v>60</v>
      </c>
      <c r="Q765" t="s">
        <v>135</v>
      </c>
      <c r="R765" t="s">
        <v>252</v>
      </c>
      <c r="S765" t="s">
        <v>260</v>
      </c>
      <c r="T765">
        <v>14</v>
      </c>
      <c r="U765" t="s">
        <v>2571</v>
      </c>
      <c r="V765" t="s">
        <v>10526</v>
      </c>
      <c r="W765" t="s">
        <v>10564</v>
      </c>
      <c r="X765" t="s">
        <v>29</v>
      </c>
      <c r="Y765" t="s">
        <v>30</v>
      </c>
      <c r="Z765" t="s">
        <v>30</v>
      </c>
      <c r="AA765" t="s">
        <v>30</v>
      </c>
      <c r="AB765" t="s">
        <v>30</v>
      </c>
      <c r="AC765">
        <v>-76.218515800000006</v>
      </c>
      <c r="AD765">
        <v>6.85737664</v>
      </c>
      <c r="AE765" t="s">
        <v>86</v>
      </c>
      <c r="AF765" t="s">
        <v>136</v>
      </c>
      <c r="AG765" t="s">
        <v>102</v>
      </c>
      <c r="AH765">
        <f>IFERROR(
    VLOOKUP(FENIX_ANS_TABLA[[#This Row],[ESTADO]],
        {"VENCIDO",1;"ALERTA_0 Días",2;"ALERTA",3;"A TIEMPO",4;"SIN FECHA",5},
    2,FALSE),
0)</f>
        <v>4</v>
      </c>
    </row>
    <row r="766" spans="1:34" x14ac:dyDescent="0.25">
      <c r="A766">
        <v>23669023</v>
      </c>
      <c r="B766" s="23" t="str">
        <f>IFERROR(VLOOKUP(FENIX_ANS_TABLA[[#This Row],[PEDIDO]],RESPONSABLE!A:B,2,0),"Pendiente por asignar responsable")</f>
        <v>Pendiente por asignar responsable</v>
      </c>
      <c r="C766" t="s">
        <v>58</v>
      </c>
      <c r="D766" t="s">
        <v>24</v>
      </c>
      <c r="E766" t="s">
        <v>59</v>
      </c>
      <c r="F766" s="21">
        <v>46073.427546296298</v>
      </c>
      <c r="G766" t="s">
        <v>2092</v>
      </c>
      <c r="H766">
        <v>1037751951</v>
      </c>
      <c r="I766" t="s">
        <v>2093</v>
      </c>
      <c r="J766" s="23" t="s">
        <v>31</v>
      </c>
      <c r="K766" s="23" t="s">
        <v>2094</v>
      </c>
      <c r="L766" t="s">
        <v>2095</v>
      </c>
      <c r="M766" t="s">
        <v>121</v>
      </c>
      <c r="N766" t="s">
        <v>2096</v>
      </c>
      <c r="O766" t="s">
        <v>122</v>
      </c>
      <c r="P766" t="s">
        <v>60</v>
      </c>
      <c r="Q766" t="s">
        <v>125</v>
      </c>
      <c r="R766" t="s">
        <v>252</v>
      </c>
      <c r="S766" t="s">
        <v>260</v>
      </c>
      <c r="T766">
        <v>14</v>
      </c>
      <c r="U766" t="s">
        <v>2097</v>
      </c>
      <c r="V766" t="s">
        <v>10566</v>
      </c>
      <c r="W766" t="s">
        <v>18314</v>
      </c>
      <c r="X766" t="s">
        <v>29</v>
      </c>
      <c r="Y766" t="s">
        <v>30</v>
      </c>
      <c r="Z766" t="s">
        <v>30</v>
      </c>
      <c r="AA766" t="s">
        <v>30</v>
      </c>
      <c r="AB766" t="s">
        <v>30</v>
      </c>
      <c r="AC766">
        <v>-75.749312900000007</v>
      </c>
      <c r="AD766">
        <v>6.2582883100000002</v>
      </c>
      <c r="AE766" t="s">
        <v>86</v>
      </c>
      <c r="AF766" t="s">
        <v>109</v>
      </c>
      <c r="AG766" t="s">
        <v>102</v>
      </c>
      <c r="AH766">
        <f>IFERROR(
    VLOOKUP(FENIX_ANS_TABLA[[#This Row],[ESTADO]],
        {"VENCIDO",1;"ALERTA_0 Días",2;"ALERTA",3;"A TIEMPO",4;"SIN FECHA",5},
    2,FALSE),
0)</f>
        <v>4</v>
      </c>
    </row>
    <row r="767" spans="1:34" x14ac:dyDescent="0.25">
      <c r="A767">
        <v>23669027</v>
      </c>
      <c r="B767" s="23" t="str">
        <f>IFERROR(VLOOKUP(FENIX_ANS_TABLA[[#This Row],[PEDIDO]],RESPONSABLE!A:B,2,0),"Pendiente por asignar responsable")</f>
        <v>Pendiente por asignar responsable</v>
      </c>
      <c r="C767" t="s">
        <v>58</v>
      </c>
      <c r="D767" t="s">
        <v>24</v>
      </c>
      <c r="E767" t="s">
        <v>59</v>
      </c>
      <c r="F767" s="21">
        <v>46073.430069444446</v>
      </c>
      <c r="G767" t="s">
        <v>2099</v>
      </c>
      <c r="H767">
        <v>70513271</v>
      </c>
      <c r="I767" t="s">
        <v>2100</v>
      </c>
      <c r="J767" s="23" t="s">
        <v>31</v>
      </c>
      <c r="K767" s="23" t="s">
        <v>2101</v>
      </c>
      <c r="L767" t="s">
        <v>2102</v>
      </c>
      <c r="M767" t="s">
        <v>25</v>
      </c>
      <c r="N767" t="s">
        <v>2103</v>
      </c>
      <c r="O767" t="s">
        <v>26</v>
      </c>
      <c r="P767" t="s">
        <v>60</v>
      </c>
      <c r="Q767" t="s">
        <v>61</v>
      </c>
      <c r="R767" t="s">
        <v>253</v>
      </c>
      <c r="S767" t="s">
        <v>260</v>
      </c>
      <c r="T767">
        <v>9</v>
      </c>
      <c r="U767" t="s">
        <v>2104</v>
      </c>
      <c r="V767" t="s">
        <v>14400</v>
      </c>
      <c r="W767" t="s">
        <v>18315</v>
      </c>
      <c r="X767" t="s">
        <v>43</v>
      </c>
      <c r="Y767" t="s">
        <v>30</v>
      </c>
      <c r="Z767" t="s">
        <v>30</v>
      </c>
      <c r="AA767" t="s">
        <v>30</v>
      </c>
      <c r="AB767" t="s">
        <v>30</v>
      </c>
      <c r="AC767">
        <v>-75.531385799999995</v>
      </c>
      <c r="AD767">
        <v>6.2279346200000001</v>
      </c>
      <c r="AE767" t="s">
        <v>86</v>
      </c>
      <c r="AF767" t="s">
        <v>105</v>
      </c>
      <c r="AG767" t="s">
        <v>102</v>
      </c>
      <c r="AH767">
        <f>IFERROR(
    VLOOKUP(FENIX_ANS_TABLA[[#This Row],[ESTADO]],
        {"VENCIDO",1;"ALERTA_0 Días",2;"ALERTA",3;"A TIEMPO",4;"SIN FECHA",5},
    2,FALSE),
0)</f>
        <v>3</v>
      </c>
    </row>
    <row r="768" spans="1:34" x14ac:dyDescent="0.25">
      <c r="A768">
        <v>23669036</v>
      </c>
      <c r="B768" s="23" t="str">
        <f>IFERROR(VLOOKUP(FENIX_ANS_TABLA[[#This Row],[PEDIDO]],RESPONSABLE!A:B,2,0),"Pendiente por asignar responsable")</f>
        <v>Pendiente por asignar responsable</v>
      </c>
      <c r="C768" t="s">
        <v>23</v>
      </c>
      <c r="D768" t="s">
        <v>24</v>
      </c>
      <c r="E768" t="s">
        <v>23</v>
      </c>
      <c r="F768" s="21">
        <v>46073.433761574073</v>
      </c>
      <c r="G768" t="s">
        <v>2573</v>
      </c>
      <c r="H768">
        <v>98482251</v>
      </c>
      <c r="I768" t="s">
        <v>2574</v>
      </c>
      <c r="J768" s="23" t="s">
        <v>31</v>
      </c>
      <c r="K768" s="23" t="s">
        <v>2575</v>
      </c>
      <c r="L768" t="s">
        <v>2576</v>
      </c>
      <c r="M768" t="s">
        <v>190</v>
      </c>
      <c r="N768" t="s">
        <v>2577</v>
      </c>
      <c r="O768" t="s">
        <v>191</v>
      </c>
      <c r="P768" t="s">
        <v>27</v>
      </c>
      <c r="Q768" t="s">
        <v>158</v>
      </c>
      <c r="R768" t="s">
        <v>252</v>
      </c>
      <c r="S768" t="s">
        <v>260</v>
      </c>
      <c r="T768">
        <v>10</v>
      </c>
      <c r="U768" t="s">
        <v>2578</v>
      </c>
      <c r="V768" t="s">
        <v>18316</v>
      </c>
      <c r="W768" t="s">
        <v>1942</v>
      </c>
      <c r="X768" t="s">
        <v>43</v>
      </c>
      <c r="Y768" t="s">
        <v>30</v>
      </c>
      <c r="Z768" t="s">
        <v>30</v>
      </c>
      <c r="AA768" t="s">
        <v>30</v>
      </c>
      <c r="AB768" t="s">
        <v>30</v>
      </c>
      <c r="AC768">
        <v>-75.320052000000004</v>
      </c>
      <c r="AD768">
        <v>6.0745880000000003</v>
      </c>
      <c r="AE768" t="s">
        <v>86</v>
      </c>
      <c r="AF768" t="s">
        <v>159</v>
      </c>
      <c r="AG768" t="s">
        <v>102</v>
      </c>
      <c r="AH768">
        <f>IFERROR(
    VLOOKUP(FENIX_ANS_TABLA[[#This Row],[ESTADO]],
        {"VENCIDO",1;"ALERTA_0 Días",2;"ALERTA",3;"A TIEMPO",4;"SIN FECHA",5},
    2,FALSE),
0)</f>
        <v>3</v>
      </c>
    </row>
    <row r="769" spans="1:34" x14ac:dyDescent="0.25">
      <c r="A769">
        <v>23669038</v>
      </c>
      <c r="B769" s="23" t="str">
        <f>IFERROR(VLOOKUP(FENIX_ANS_TABLA[[#This Row],[PEDIDO]],RESPONSABLE!A:B,2,0),"Pendiente por asignar responsable")</f>
        <v>Pendiente por asignar responsable</v>
      </c>
      <c r="C769" t="s">
        <v>23</v>
      </c>
      <c r="D769" t="s">
        <v>24</v>
      </c>
      <c r="E769" t="s">
        <v>23</v>
      </c>
      <c r="F769" s="21">
        <v>46073.434317129628</v>
      </c>
      <c r="G769" t="s">
        <v>2580</v>
      </c>
      <c r="H769">
        <v>15432294</v>
      </c>
      <c r="I769" t="s">
        <v>2581</v>
      </c>
      <c r="J769" s="23" t="s">
        <v>2582</v>
      </c>
      <c r="K769" s="23" t="s">
        <v>2583</v>
      </c>
      <c r="L769" t="s">
        <v>2584</v>
      </c>
      <c r="M769" t="s">
        <v>180</v>
      </c>
      <c r="N769" t="s">
        <v>2585</v>
      </c>
      <c r="O769" t="s">
        <v>181</v>
      </c>
      <c r="P769" t="s">
        <v>27</v>
      </c>
      <c r="Q769" t="s">
        <v>158</v>
      </c>
      <c r="R769" t="s">
        <v>253</v>
      </c>
      <c r="S769" t="s">
        <v>260</v>
      </c>
      <c r="T769">
        <v>7</v>
      </c>
      <c r="U769" t="s">
        <v>2586</v>
      </c>
      <c r="V769" t="s">
        <v>14052</v>
      </c>
      <c r="W769" t="s">
        <v>14051</v>
      </c>
      <c r="X769" t="s">
        <v>43</v>
      </c>
      <c r="Y769" t="s">
        <v>30</v>
      </c>
      <c r="Z769" t="s">
        <v>30</v>
      </c>
      <c r="AA769" t="s">
        <v>30</v>
      </c>
      <c r="AB769" t="s">
        <v>30</v>
      </c>
      <c r="AC769">
        <v>-75.419601999999998</v>
      </c>
      <c r="AD769">
        <v>6.0287790000000001</v>
      </c>
      <c r="AE769" t="s">
        <v>86</v>
      </c>
      <c r="AF769" t="s">
        <v>159</v>
      </c>
      <c r="AG769" t="s">
        <v>102</v>
      </c>
      <c r="AH769">
        <f>IFERROR(
    VLOOKUP(FENIX_ANS_TABLA[[#This Row],[ESTADO]],
        {"VENCIDO",1;"ALERTA_0 Días",2;"ALERTA",3;"A TIEMPO",4;"SIN FECHA",5},
    2,FALSE),
0)</f>
        <v>3</v>
      </c>
    </row>
    <row r="770" spans="1:34" x14ac:dyDescent="0.25">
      <c r="A770">
        <v>23669044</v>
      </c>
      <c r="B770" s="23" t="str">
        <f>IFERROR(VLOOKUP(FENIX_ANS_TABLA[[#This Row],[PEDIDO]],RESPONSABLE!A:B,2,0),"Pendiente por asignar responsable")</f>
        <v>Pendiente por asignar responsable</v>
      </c>
      <c r="C770" t="s">
        <v>36</v>
      </c>
      <c r="D770" t="s">
        <v>24</v>
      </c>
      <c r="E770" t="s">
        <v>36</v>
      </c>
      <c r="F770" s="21">
        <v>46073.436249999999</v>
      </c>
      <c r="G770" t="s">
        <v>2588</v>
      </c>
      <c r="H770">
        <v>1036946766</v>
      </c>
      <c r="I770" t="s">
        <v>2589</v>
      </c>
      <c r="J770" s="23" t="s">
        <v>31</v>
      </c>
      <c r="K770" s="23" t="s">
        <v>2590</v>
      </c>
      <c r="L770" t="s">
        <v>2591</v>
      </c>
      <c r="M770" t="s">
        <v>165</v>
      </c>
      <c r="N770" t="s">
        <v>2592</v>
      </c>
      <c r="O770" t="s">
        <v>166</v>
      </c>
      <c r="P770" t="s">
        <v>37</v>
      </c>
      <c r="Q770" t="s">
        <v>158</v>
      </c>
      <c r="R770" t="s">
        <v>252</v>
      </c>
      <c r="S770" t="s">
        <v>260</v>
      </c>
      <c r="T770">
        <v>10</v>
      </c>
      <c r="U770" t="s">
        <v>2593</v>
      </c>
      <c r="V770" t="s">
        <v>14797</v>
      </c>
      <c r="W770" t="s">
        <v>14668</v>
      </c>
      <c r="X770" t="s">
        <v>43</v>
      </c>
      <c r="Y770" t="s">
        <v>30</v>
      </c>
      <c r="Z770" t="s">
        <v>30</v>
      </c>
      <c r="AA770" t="s">
        <v>30</v>
      </c>
      <c r="AB770" t="s">
        <v>30</v>
      </c>
      <c r="AC770">
        <v>-75.418017000000006</v>
      </c>
      <c r="AD770">
        <v>6.2536230000000002</v>
      </c>
      <c r="AE770" t="s">
        <v>86</v>
      </c>
      <c r="AF770" t="s">
        <v>159</v>
      </c>
      <c r="AG770" t="s">
        <v>102</v>
      </c>
      <c r="AH770">
        <f>IFERROR(
    VLOOKUP(FENIX_ANS_TABLA[[#This Row],[ESTADO]],
        {"VENCIDO",1;"ALERTA_0 Días",2;"ALERTA",3;"A TIEMPO",4;"SIN FECHA",5},
    2,FALSE),
0)</f>
        <v>3</v>
      </c>
    </row>
    <row r="771" spans="1:34" x14ac:dyDescent="0.25">
      <c r="A771">
        <v>23669062</v>
      </c>
      <c r="B771" s="23" t="str">
        <f>IFERROR(VLOOKUP(FENIX_ANS_TABLA[[#This Row],[PEDIDO]],RESPONSABLE!A:B,2,0),"Pendiente por asignar responsable")</f>
        <v>Pendiente por asignar responsable</v>
      </c>
      <c r="C771" t="s">
        <v>58</v>
      </c>
      <c r="D771" t="s">
        <v>24</v>
      </c>
      <c r="E771" t="s">
        <v>59</v>
      </c>
      <c r="F771" s="21">
        <v>46073.443854166668</v>
      </c>
      <c r="G771" t="s">
        <v>2108</v>
      </c>
      <c r="H771">
        <v>70353641</v>
      </c>
      <c r="I771" t="s">
        <v>2109</v>
      </c>
      <c r="J771" s="23" t="s">
        <v>31</v>
      </c>
      <c r="K771" s="23" t="s">
        <v>645</v>
      </c>
      <c r="L771" t="s">
        <v>2110</v>
      </c>
      <c r="M771" t="s">
        <v>160</v>
      </c>
      <c r="N771" t="s">
        <v>2111</v>
      </c>
      <c r="O771" t="s">
        <v>161</v>
      </c>
      <c r="P771" t="s">
        <v>60</v>
      </c>
      <c r="Q771" t="s">
        <v>184</v>
      </c>
      <c r="R771" t="s">
        <v>253</v>
      </c>
      <c r="S771" t="s">
        <v>260</v>
      </c>
      <c r="T771">
        <v>9</v>
      </c>
      <c r="U771" t="s">
        <v>2112</v>
      </c>
      <c r="V771" t="s">
        <v>10570</v>
      </c>
      <c r="W771" t="s">
        <v>10569</v>
      </c>
      <c r="X771" t="s">
        <v>29</v>
      </c>
      <c r="Y771" t="s">
        <v>30</v>
      </c>
      <c r="Z771" t="s">
        <v>30</v>
      </c>
      <c r="AA771" t="s">
        <v>30</v>
      </c>
      <c r="AB771" t="s">
        <v>30</v>
      </c>
      <c r="AC771">
        <v>-74.990442999999999</v>
      </c>
      <c r="AD771">
        <v>6.0416460000000001</v>
      </c>
      <c r="AE771" t="s">
        <v>86</v>
      </c>
      <c r="AF771" t="s">
        <v>159</v>
      </c>
      <c r="AG771" t="s">
        <v>102</v>
      </c>
      <c r="AH771">
        <f>IFERROR(
    VLOOKUP(FENIX_ANS_TABLA[[#This Row],[ESTADO]],
        {"VENCIDO",1;"ALERTA_0 Días",2;"ALERTA",3;"A TIEMPO",4;"SIN FECHA",5},
    2,FALSE),
0)</f>
        <v>4</v>
      </c>
    </row>
    <row r="772" spans="1:34" x14ac:dyDescent="0.25">
      <c r="A772">
        <v>23669065</v>
      </c>
      <c r="B772" s="23" t="str">
        <f>IFERROR(VLOOKUP(FENIX_ANS_TABLA[[#This Row],[PEDIDO]],RESPONSABLE!A:B,2,0),"Pendiente por asignar responsable")</f>
        <v>Pendiente por asignar responsable</v>
      </c>
      <c r="C772" t="s">
        <v>23</v>
      </c>
      <c r="D772" t="s">
        <v>24</v>
      </c>
      <c r="E772" t="s">
        <v>23</v>
      </c>
      <c r="F772" s="21">
        <v>46073.444456018522</v>
      </c>
      <c r="G772" t="s">
        <v>12171</v>
      </c>
      <c r="H772">
        <v>11792832</v>
      </c>
      <c r="I772" t="s">
        <v>12172</v>
      </c>
      <c r="J772" s="23" t="s">
        <v>31</v>
      </c>
      <c r="K772" s="23" t="s">
        <v>12173</v>
      </c>
      <c r="L772" t="s">
        <v>12174</v>
      </c>
      <c r="M772" t="s">
        <v>25</v>
      </c>
      <c r="N772" t="s">
        <v>12175</v>
      </c>
      <c r="O772" t="s">
        <v>26</v>
      </c>
      <c r="P772" t="s">
        <v>27</v>
      </c>
      <c r="Q772" t="s">
        <v>28</v>
      </c>
      <c r="R772" t="s">
        <v>253</v>
      </c>
      <c r="S772" t="s">
        <v>260</v>
      </c>
      <c r="T772">
        <v>7</v>
      </c>
      <c r="U772" t="s">
        <v>12176</v>
      </c>
      <c r="V772" t="s">
        <v>18080</v>
      </c>
      <c r="W772" t="s">
        <v>12851</v>
      </c>
      <c r="X772" t="s">
        <v>29</v>
      </c>
      <c r="Y772" t="s">
        <v>18317</v>
      </c>
      <c r="Z772" t="s">
        <v>2783</v>
      </c>
      <c r="AA772" t="s">
        <v>3480</v>
      </c>
      <c r="AB772" t="s">
        <v>18318</v>
      </c>
      <c r="AC772">
        <v>-75.541520370000001</v>
      </c>
      <c r="AD772">
        <v>6.22657522</v>
      </c>
      <c r="AE772" t="s">
        <v>86</v>
      </c>
      <c r="AF772" t="s">
        <v>105</v>
      </c>
      <c r="AG772" t="s">
        <v>102</v>
      </c>
      <c r="AH772">
        <f>IFERROR(
    VLOOKUP(FENIX_ANS_TABLA[[#This Row],[ESTADO]],
        {"VENCIDO",1;"ALERTA_0 Días",2;"ALERTA",3;"A TIEMPO",4;"SIN FECHA",5},
    2,FALSE),
0)</f>
        <v>4</v>
      </c>
    </row>
    <row r="773" spans="1:34" x14ac:dyDescent="0.25">
      <c r="A773">
        <v>23669074</v>
      </c>
      <c r="B773" s="23" t="str">
        <f>IFERROR(VLOOKUP(FENIX_ANS_TABLA[[#This Row],[PEDIDO]],RESPONSABLE!A:B,2,0),"Pendiente por asignar responsable")</f>
        <v>Pendiente por asignar responsable</v>
      </c>
      <c r="C773" t="s">
        <v>58</v>
      </c>
      <c r="D773" t="s">
        <v>24</v>
      </c>
      <c r="E773" t="s">
        <v>59</v>
      </c>
      <c r="F773" s="21">
        <v>46073.447384259263</v>
      </c>
      <c r="G773" t="s">
        <v>2114</v>
      </c>
      <c r="H773">
        <v>1038546995</v>
      </c>
      <c r="I773" t="s">
        <v>423</v>
      </c>
      <c r="J773" s="23" t="s">
        <v>31</v>
      </c>
      <c r="K773" s="23" t="s">
        <v>424</v>
      </c>
      <c r="L773" t="s">
        <v>425</v>
      </c>
      <c r="M773" t="s">
        <v>234</v>
      </c>
      <c r="N773" t="s">
        <v>426</v>
      </c>
      <c r="O773" t="s">
        <v>235</v>
      </c>
      <c r="P773" t="s">
        <v>60</v>
      </c>
      <c r="Q773" t="s">
        <v>236</v>
      </c>
      <c r="R773" t="s">
        <v>253</v>
      </c>
      <c r="S773" t="s">
        <v>260</v>
      </c>
      <c r="T773">
        <v>9</v>
      </c>
      <c r="U773" t="s">
        <v>2115</v>
      </c>
      <c r="V773" t="s">
        <v>18319</v>
      </c>
      <c r="W773" t="s">
        <v>18320</v>
      </c>
      <c r="X773" t="s">
        <v>29</v>
      </c>
      <c r="Y773" t="s">
        <v>30</v>
      </c>
      <c r="Z773" t="s">
        <v>30</v>
      </c>
      <c r="AA773" t="s">
        <v>30</v>
      </c>
      <c r="AB773" t="s">
        <v>30</v>
      </c>
      <c r="AC773">
        <v>-74.705858259999999</v>
      </c>
      <c r="AD773">
        <v>7.0375212600000001</v>
      </c>
      <c r="AE773" t="s">
        <v>86</v>
      </c>
      <c r="AF773" t="s">
        <v>215</v>
      </c>
      <c r="AG773" t="s">
        <v>102</v>
      </c>
      <c r="AH773">
        <f>IFERROR(
    VLOOKUP(FENIX_ANS_TABLA[[#This Row],[ESTADO]],
        {"VENCIDO",1;"ALERTA_0 Días",2;"ALERTA",3;"A TIEMPO",4;"SIN FECHA",5},
    2,FALSE),
0)</f>
        <v>4</v>
      </c>
    </row>
    <row r="774" spans="1:34" x14ac:dyDescent="0.25">
      <c r="A774">
        <v>23669075</v>
      </c>
      <c r="B774" s="23" t="str">
        <f>IFERROR(VLOOKUP(FENIX_ANS_TABLA[[#This Row],[PEDIDO]],RESPONSABLE!A:B,2,0),"Pendiente por asignar responsable")</f>
        <v>Pendiente por asignar responsable</v>
      </c>
      <c r="C774" t="s">
        <v>23</v>
      </c>
      <c r="D774" t="s">
        <v>24</v>
      </c>
      <c r="E774" t="s">
        <v>23</v>
      </c>
      <c r="F774" s="21">
        <v>46073.447847222233</v>
      </c>
      <c r="G774" t="s">
        <v>12178</v>
      </c>
      <c r="H774">
        <v>11792832</v>
      </c>
      <c r="I774" t="s">
        <v>12172</v>
      </c>
      <c r="J774" s="23" t="s">
        <v>31</v>
      </c>
      <c r="K774" s="23" t="s">
        <v>12173</v>
      </c>
      <c r="L774" t="s">
        <v>12179</v>
      </c>
      <c r="M774" t="s">
        <v>25</v>
      </c>
      <c r="N774" t="s">
        <v>12180</v>
      </c>
      <c r="O774" t="s">
        <v>26</v>
      </c>
      <c r="P774" t="s">
        <v>27</v>
      </c>
      <c r="Q774" t="s">
        <v>28</v>
      </c>
      <c r="R774" t="s">
        <v>253</v>
      </c>
      <c r="S774" t="s">
        <v>260</v>
      </c>
      <c r="T774">
        <v>7</v>
      </c>
      <c r="U774" t="s">
        <v>12181</v>
      </c>
      <c r="V774" t="s">
        <v>18321</v>
      </c>
      <c r="W774" t="s">
        <v>18322</v>
      </c>
      <c r="X774" t="s">
        <v>29</v>
      </c>
      <c r="Y774" t="s">
        <v>18323</v>
      </c>
      <c r="Z774" t="s">
        <v>2783</v>
      </c>
      <c r="AA774" t="s">
        <v>3480</v>
      </c>
      <c r="AB774" t="s">
        <v>18318</v>
      </c>
      <c r="AC774">
        <v>-75.541520370000001</v>
      </c>
      <c r="AD774">
        <v>6.22657522</v>
      </c>
      <c r="AE774" t="s">
        <v>86</v>
      </c>
      <c r="AF774" t="s">
        <v>105</v>
      </c>
      <c r="AG774" t="s">
        <v>102</v>
      </c>
      <c r="AH774">
        <f>IFERROR(
    VLOOKUP(FENIX_ANS_TABLA[[#This Row],[ESTADO]],
        {"VENCIDO",1;"ALERTA_0 Días",2;"ALERTA",3;"A TIEMPO",4;"SIN FECHA",5},
    2,FALSE),
0)</f>
        <v>4</v>
      </c>
    </row>
    <row r="775" spans="1:34" x14ac:dyDescent="0.25">
      <c r="A775">
        <v>23669077</v>
      </c>
      <c r="B775" s="23" t="str">
        <f>IFERROR(VLOOKUP(FENIX_ANS_TABLA[[#This Row],[PEDIDO]],RESPONSABLE!A:B,2,0),"Pendiente por asignar responsable")</f>
        <v>Pendiente por asignar responsable</v>
      </c>
      <c r="C775" t="s">
        <v>23</v>
      </c>
      <c r="D775" t="s">
        <v>24</v>
      </c>
      <c r="E775" t="s">
        <v>23</v>
      </c>
      <c r="F775" s="21">
        <v>46073.448599537027</v>
      </c>
      <c r="G775" t="s">
        <v>2595</v>
      </c>
      <c r="H775">
        <v>1000105560</v>
      </c>
      <c r="I775" t="s">
        <v>2596</v>
      </c>
      <c r="J775" s="23" t="s">
        <v>31</v>
      </c>
      <c r="K775" s="23" t="s">
        <v>2597</v>
      </c>
      <c r="L775" t="s">
        <v>2598</v>
      </c>
      <c r="M775" t="s">
        <v>139</v>
      </c>
      <c r="N775" t="s">
        <v>2599</v>
      </c>
      <c r="O775" t="s">
        <v>140</v>
      </c>
      <c r="P775" t="s">
        <v>27</v>
      </c>
      <c r="Q775" t="s">
        <v>135</v>
      </c>
      <c r="R775" t="s">
        <v>252</v>
      </c>
      <c r="S775" t="s">
        <v>260</v>
      </c>
      <c r="T775">
        <v>10</v>
      </c>
      <c r="U775" t="s">
        <v>2600</v>
      </c>
      <c r="V775" t="s">
        <v>10447</v>
      </c>
      <c r="W775" t="s">
        <v>10448</v>
      </c>
      <c r="X775" t="s">
        <v>43</v>
      </c>
      <c r="Y775" t="s">
        <v>30</v>
      </c>
      <c r="Z775" t="s">
        <v>30</v>
      </c>
      <c r="AA775" t="s">
        <v>30</v>
      </c>
      <c r="AB775" t="s">
        <v>30</v>
      </c>
      <c r="AC775">
        <v>-75.781002360000002</v>
      </c>
      <c r="AD775">
        <v>6.5036574099999998</v>
      </c>
      <c r="AE775" t="s">
        <v>86</v>
      </c>
      <c r="AF775" t="s">
        <v>136</v>
      </c>
      <c r="AG775" t="s">
        <v>102</v>
      </c>
      <c r="AH775">
        <f>IFERROR(
    VLOOKUP(FENIX_ANS_TABLA[[#This Row],[ESTADO]],
        {"VENCIDO",1;"ALERTA_0 Días",2;"ALERTA",3;"A TIEMPO",4;"SIN FECHA",5},
    2,FALSE),
0)</f>
        <v>3</v>
      </c>
    </row>
    <row r="776" spans="1:34" x14ac:dyDescent="0.25">
      <c r="A776">
        <v>23669078</v>
      </c>
      <c r="B776" s="23" t="str">
        <f>IFERROR(VLOOKUP(FENIX_ANS_TABLA[[#This Row],[PEDIDO]],RESPONSABLE!A:B,2,0),"Pendiente por asignar responsable")</f>
        <v>Pendiente por asignar responsable</v>
      </c>
      <c r="C776" t="s">
        <v>23</v>
      </c>
      <c r="D776" t="s">
        <v>24</v>
      </c>
      <c r="E776" t="s">
        <v>23</v>
      </c>
      <c r="F776" s="21">
        <v>46073.449074074073</v>
      </c>
      <c r="G776" t="s">
        <v>2602</v>
      </c>
      <c r="H776">
        <v>1044501766</v>
      </c>
      <c r="I776" t="s">
        <v>2603</v>
      </c>
      <c r="J776" s="23" t="s">
        <v>31</v>
      </c>
      <c r="K776" s="23" t="s">
        <v>2604</v>
      </c>
      <c r="L776" t="s">
        <v>2605</v>
      </c>
      <c r="M776" t="s">
        <v>190</v>
      </c>
      <c r="N776" t="s">
        <v>2606</v>
      </c>
      <c r="O776" t="s">
        <v>191</v>
      </c>
      <c r="P776" t="s">
        <v>27</v>
      </c>
      <c r="Q776" t="s">
        <v>158</v>
      </c>
      <c r="R776" t="s">
        <v>252</v>
      </c>
      <c r="S776" t="s">
        <v>260</v>
      </c>
      <c r="T776">
        <v>10</v>
      </c>
      <c r="U776" t="s">
        <v>2607</v>
      </c>
      <c r="V776" t="s">
        <v>18324</v>
      </c>
      <c r="W776" t="s">
        <v>18325</v>
      </c>
      <c r="X776" t="s">
        <v>43</v>
      </c>
      <c r="Y776" t="s">
        <v>30</v>
      </c>
      <c r="Z776" t="s">
        <v>30</v>
      </c>
      <c r="AA776" t="s">
        <v>30</v>
      </c>
      <c r="AB776" t="s">
        <v>30</v>
      </c>
      <c r="AC776">
        <v>-75.327229220000007</v>
      </c>
      <c r="AD776">
        <v>6.0840019700000001</v>
      </c>
      <c r="AE776" t="s">
        <v>86</v>
      </c>
      <c r="AF776" t="s">
        <v>159</v>
      </c>
      <c r="AG776" t="s">
        <v>102</v>
      </c>
      <c r="AH776">
        <f>IFERROR(
    VLOOKUP(FENIX_ANS_TABLA[[#This Row],[ESTADO]],
        {"VENCIDO",1;"ALERTA_0 Días",2;"ALERTA",3;"A TIEMPO",4;"SIN FECHA",5},
    2,FALSE),
0)</f>
        <v>3</v>
      </c>
    </row>
    <row r="777" spans="1:34" x14ac:dyDescent="0.25">
      <c r="A777">
        <v>23669087</v>
      </c>
      <c r="B777" s="23" t="str">
        <f>IFERROR(VLOOKUP(FENIX_ANS_TABLA[[#This Row],[PEDIDO]],RESPONSABLE!A:B,2,0),"Pendiente por asignar responsable")</f>
        <v>Pendiente por asignar responsable</v>
      </c>
      <c r="C777" t="s">
        <v>58</v>
      </c>
      <c r="D777" t="s">
        <v>24</v>
      </c>
      <c r="E777" t="s">
        <v>59</v>
      </c>
      <c r="F777" s="21">
        <v>46073.452210648153</v>
      </c>
      <c r="G777" t="s">
        <v>2117</v>
      </c>
      <c r="H777">
        <v>70001464</v>
      </c>
      <c r="I777" t="s">
        <v>2118</v>
      </c>
      <c r="J777" s="23" t="s">
        <v>31</v>
      </c>
      <c r="K777" s="23" t="s">
        <v>2119</v>
      </c>
      <c r="L777" t="s">
        <v>2120</v>
      </c>
      <c r="M777" t="s">
        <v>154</v>
      </c>
      <c r="N777" t="s">
        <v>2121</v>
      </c>
      <c r="O777" t="s">
        <v>155</v>
      </c>
      <c r="P777" t="s">
        <v>60</v>
      </c>
      <c r="Q777" t="s">
        <v>125</v>
      </c>
      <c r="R777" t="s">
        <v>253</v>
      </c>
      <c r="S777" t="s">
        <v>260</v>
      </c>
      <c r="T777">
        <v>9</v>
      </c>
      <c r="U777" t="s">
        <v>2122</v>
      </c>
      <c r="V777" t="s">
        <v>10534</v>
      </c>
      <c r="W777" t="s">
        <v>18326</v>
      </c>
      <c r="X777" t="s">
        <v>29</v>
      </c>
      <c r="Y777" t="s">
        <v>30</v>
      </c>
      <c r="Z777" t="s">
        <v>30</v>
      </c>
      <c r="AA777" t="s">
        <v>30</v>
      </c>
      <c r="AB777" t="s">
        <v>30</v>
      </c>
      <c r="AC777">
        <v>-75.880557039999999</v>
      </c>
      <c r="AD777">
        <v>5.6515255900000003</v>
      </c>
      <c r="AE777" t="s">
        <v>86</v>
      </c>
      <c r="AF777" t="s">
        <v>109</v>
      </c>
      <c r="AG777" t="s">
        <v>102</v>
      </c>
      <c r="AH777">
        <f>IFERROR(
    VLOOKUP(FENIX_ANS_TABLA[[#This Row],[ESTADO]],
        {"VENCIDO",1;"ALERTA_0 Días",2;"ALERTA",3;"A TIEMPO",4;"SIN FECHA",5},
    2,FALSE),
0)</f>
        <v>4</v>
      </c>
    </row>
    <row r="778" spans="1:34" x14ac:dyDescent="0.25">
      <c r="A778">
        <v>23669093</v>
      </c>
      <c r="B778" s="23" t="str">
        <f>IFERROR(VLOOKUP(FENIX_ANS_TABLA[[#This Row],[PEDIDO]],RESPONSABLE!A:B,2,0),"Pendiente por asignar responsable")</f>
        <v>Pendiente por asignar responsable</v>
      </c>
      <c r="C778" t="s">
        <v>58</v>
      </c>
      <c r="D778" t="s">
        <v>24</v>
      </c>
      <c r="E778" t="s">
        <v>59</v>
      </c>
      <c r="F778" s="21">
        <v>46073.454652777778</v>
      </c>
      <c r="G778" t="s">
        <v>2124</v>
      </c>
      <c r="H778">
        <v>43212413</v>
      </c>
      <c r="I778" t="s">
        <v>2125</v>
      </c>
      <c r="J778" s="23" t="s">
        <v>2126</v>
      </c>
      <c r="K778" s="23" t="s">
        <v>2127</v>
      </c>
      <c r="L778" t="s">
        <v>2128</v>
      </c>
      <c r="M778" t="s">
        <v>165</v>
      </c>
      <c r="N778" t="s">
        <v>2129</v>
      </c>
      <c r="O778" t="s">
        <v>166</v>
      </c>
      <c r="P778" t="s">
        <v>60</v>
      </c>
      <c r="Q778" t="s">
        <v>184</v>
      </c>
      <c r="R778" t="s">
        <v>252</v>
      </c>
      <c r="S778" t="s">
        <v>260</v>
      </c>
      <c r="T778">
        <v>14</v>
      </c>
      <c r="U778" t="s">
        <v>2130</v>
      </c>
      <c r="V778" t="s">
        <v>18327</v>
      </c>
      <c r="W778" t="s">
        <v>18328</v>
      </c>
      <c r="X778" t="s">
        <v>29</v>
      </c>
      <c r="Y778" t="s">
        <v>30</v>
      </c>
      <c r="Z778" t="s">
        <v>30</v>
      </c>
      <c r="AA778" t="s">
        <v>30</v>
      </c>
      <c r="AB778" t="s">
        <v>30</v>
      </c>
      <c r="AC778">
        <v>-75.455769720000006</v>
      </c>
      <c r="AD778">
        <v>6.3259731400000003</v>
      </c>
      <c r="AE778" t="s">
        <v>86</v>
      </c>
      <c r="AF778" t="s">
        <v>159</v>
      </c>
      <c r="AG778" t="s">
        <v>102</v>
      </c>
      <c r="AH778">
        <f>IFERROR(
    VLOOKUP(FENIX_ANS_TABLA[[#This Row],[ESTADO]],
        {"VENCIDO",1;"ALERTA_0 Días",2;"ALERTA",3;"A TIEMPO",4;"SIN FECHA",5},
    2,FALSE),
0)</f>
        <v>4</v>
      </c>
    </row>
    <row r="779" spans="1:34" x14ac:dyDescent="0.25">
      <c r="A779">
        <v>23669097</v>
      </c>
      <c r="B779" s="23" t="str">
        <f>IFERROR(VLOOKUP(FENIX_ANS_TABLA[[#This Row],[PEDIDO]],RESPONSABLE!A:B,2,0),"Pendiente por asignar responsable")</f>
        <v>Pendiente por asignar responsable</v>
      </c>
      <c r="C779" t="s">
        <v>58</v>
      </c>
      <c r="D779" t="s">
        <v>24</v>
      </c>
      <c r="E779" t="s">
        <v>59</v>
      </c>
      <c r="F779" s="21">
        <v>46073.455625000002</v>
      </c>
      <c r="G779" t="s">
        <v>2133</v>
      </c>
      <c r="H779">
        <v>70950588</v>
      </c>
      <c r="I779" t="s">
        <v>2134</v>
      </c>
      <c r="J779" s="23" t="s">
        <v>31</v>
      </c>
      <c r="K779" s="23" t="s">
        <v>2135</v>
      </c>
      <c r="L779" t="s">
        <v>2136</v>
      </c>
      <c r="M779" t="s">
        <v>163</v>
      </c>
      <c r="N779" t="s">
        <v>2137</v>
      </c>
      <c r="O779" t="s">
        <v>164</v>
      </c>
      <c r="P779" t="s">
        <v>60</v>
      </c>
      <c r="Q779" t="s">
        <v>184</v>
      </c>
      <c r="R779" t="s">
        <v>252</v>
      </c>
      <c r="S779" t="s">
        <v>260</v>
      </c>
      <c r="T779">
        <v>14</v>
      </c>
      <c r="U779" t="s">
        <v>2138</v>
      </c>
      <c r="V779" t="s">
        <v>8068</v>
      </c>
      <c r="W779" t="s">
        <v>18329</v>
      </c>
      <c r="X779" t="s">
        <v>29</v>
      </c>
      <c r="Y779" t="s">
        <v>30</v>
      </c>
      <c r="Z779" t="s">
        <v>30</v>
      </c>
      <c r="AA779" t="s">
        <v>30</v>
      </c>
      <c r="AB779" t="s">
        <v>30</v>
      </c>
      <c r="AC779">
        <v>-75.253185999999999</v>
      </c>
      <c r="AD779">
        <v>6.2256410000000004</v>
      </c>
      <c r="AE779" t="s">
        <v>86</v>
      </c>
      <c r="AF779" t="s">
        <v>159</v>
      </c>
      <c r="AG779" t="s">
        <v>102</v>
      </c>
      <c r="AH779">
        <f>IFERROR(
    VLOOKUP(FENIX_ANS_TABLA[[#This Row],[ESTADO]],
        {"VENCIDO",1;"ALERTA_0 Días",2;"ALERTA",3;"A TIEMPO",4;"SIN FECHA",5},
    2,FALSE),
0)</f>
        <v>4</v>
      </c>
    </row>
    <row r="780" spans="1:34" x14ac:dyDescent="0.25">
      <c r="A780">
        <v>23669101</v>
      </c>
      <c r="B780" s="23" t="str">
        <f>IFERROR(VLOOKUP(FENIX_ANS_TABLA[[#This Row],[PEDIDO]],RESPONSABLE!A:B,2,0),"Pendiente por asignar responsable")</f>
        <v>Pendiente por asignar responsable</v>
      </c>
      <c r="C780" t="s">
        <v>58</v>
      </c>
      <c r="D780" t="s">
        <v>24</v>
      </c>
      <c r="E780" t="s">
        <v>59</v>
      </c>
      <c r="F780" s="21">
        <v>46073.457881944443</v>
      </c>
      <c r="G780" t="s">
        <v>2140</v>
      </c>
      <c r="H780">
        <v>42939096</v>
      </c>
      <c r="I780" t="s">
        <v>2141</v>
      </c>
      <c r="J780" s="23" t="s">
        <v>31</v>
      </c>
      <c r="K780" s="23" t="s">
        <v>2142</v>
      </c>
      <c r="L780" t="s">
        <v>2143</v>
      </c>
      <c r="M780" t="s">
        <v>226</v>
      </c>
      <c r="N780" t="s">
        <v>2144</v>
      </c>
      <c r="O780" t="s">
        <v>227</v>
      </c>
      <c r="P780" t="s">
        <v>60</v>
      </c>
      <c r="Q780" t="s">
        <v>236</v>
      </c>
      <c r="R780" t="s">
        <v>252</v>
      </c>
      <c r="S780" t="s">
        <v>260</v>
      </c>
      <c r="T780">
        <v>14</v>
      </c>
      <c r="U780" t="s">
        <v>2145</v>
      </c>
      <c r="V780" t="s">
        <v>18330</v>
      </c>
      <c r="W780" t="s">
        <v>17964</v>
      </c>
      <c r="X780" t="s">
        <v>29</v>
      </c>
      <c r="Y780" t="s">
        <v>30</v>
      </c>
      <c r="Z780" t="s">
        <v>30</v>
      </c>
      <c r="AA780" t="s">
        <v>30</v>
      </c>
      <c r="AB780" t="s">
        <v>30</v>
      </c>
      <c r="AC780">
        <v>-74.665667729999996</v>
      </c>
      <c r="AD780">
        <v>7.1055112300000003</v>
      </c>
      <c r="AE780" t="s">
        <v>86</v>
      </c>
      <c r="AF780" t="s">
        <v>215</v>
      </c>
      <c r="AG780" t="s">
        <v>102</v>
      </c>
      <c r="AH780">
        <f>IFERROR(
    VLOOKUP(FENIX_ANS_TABLA[[#This Row],[ESTADO]],
        {"VENCIDO",1;"ALERTA_0 Días",2;"ALERTA",3;"A TIEMPO",4;"SIN FECHA",5},
    2,FALSE),
0)</f>
        <v>4</v>
      </c>
    </row>
    <row r="781" spans="1:34" x14ac:dyDescent="0.25">
      <c r="A781">
        <v>23669106</v>
      </c>
      <c r="B781" s="23" t="str">
        <f>IFERROR(VLOOKUP(FENIX_ANS_TABLA[[#This Row],[PEDIDO]],RESPONSABLE!A:B,2,0),"Pendiente por asignar responsable")</f>
        <v>Pendiente por asignar responsable</v>
      </c>
      <c r="C781" t="s">
        <v>36</v>
      </c>
      <c r="D781" t="s">
        <v>24</v>
      </c>
      <c r="E781" t="s">
        <v>36</v>
      </c>
      <c r="F781" s="21">
        <v>46073.45925925926</v>
      </c>
      <c r="G781" t="s">
        <v>2609</v>
      </c>
      <c r="H781">
        <v>901080741</v>
      </c>
      <c r="I781" t="s">
        <v>2610</v>
      </c>
      <c r="J781" s="23" t="s">
        <v>31</v>
      </c>
      <c r="K781" s="23" t="s">
        <v>2611</v>
      </c>
      <c r="L781" t="s">
        <v>2612</v>
      </c>
      <c r="M781" t="s">
        <v>167</v>
      </c>
      <c r="N781" t="s">
        <v>2613</v>
      </c>
      <c r="O781" t="s">
        <v>168</v>
      </c>
      <c r="P781" t="s">
        <v>37</v>
      </c>
      <c r="Q781" t="s">
        <v>158</v>
      </c>
      <c r="R781" t="s">
        <v>252</v>
      </c>
      <c r="S781" t="s">
        <v>260</v>
      </c>
      <c r="T781">
        <v>10</v>
      </c>
      <c r="U781" t="s">
        <v>2614</v>
      </c>
      <c r="V781" t="s">
        <v>16550</v>
      </c>
      <c r="W781" t="s">
        <v>18331</v>
      </c>
      <c r="X781" t="s">
        <v>43</v>
      </c>
      <c r="Y781" t="s">
        <v>30</v>
      </c>
      <c r="Z781" t="s">
        <v>30</v>
      </c>
      <c r="AA781" t="s">
        <v>30</v>
      </c>
      <c r="AB781" t="s">
        <v>30</v>
      </c>
      <c r="AC781">
        <v>-75.420245230000006</v>
      </c>
      <c r="AD781">
        <v>6.1158591500000004</v>
      </c>
      <c r="AE781" t="s">
        <v>86</v>
      </c>
      <c r="AF781" t="s">
        <v>159</v>
      </c>
      <c r="AG781" t="s">
        <v>102</v>
      </c>
      <c r="AH781">
        <f>IFERROR(
    VLOOKUP(FENIX_ANS_TABLA[[#This Row],[ESTADO]],
        {"VENCIDO",1;"ALERTA_0 Días",2;"ALERTA",3;"A TIEMPO",4;"SIN FECHA",5},
    2,FALSE),
0)</f>
        <v>3</v>
      </c>
    </row>
    <row r="782" spans="1:34" x14ac:dyDescent="0.25">
      <c r="A782">
        <v>23669109</v>
      </c>
      <c r="B782" s="23" t="str">
        <f>IFERROR(VLOOKUP(FENIX_ANS_TABLA[[#This Row],[PEDIDO]],RESPONSABLE!A:B,2,0),"Pendiente por asignar responsable")</f>
        <v>Pendiente por asignar responsable</v>
      </c>
      <c r="C782" t="s">
        <v>44</v>
      </c>
      <c r="D782" t="s">
        <v>24</v>
      </c>
      <c r="E782" t="s">
        <v>44</v>
      </c>
      <c r="F782" s="21">
        <v>46073.461053240739</v>
      </c>
      <c r="G782" t="s">
        <v>2147</v>
      </c>
      <c r="H782">
        <v>75052064</v>
      </c>
      <c r="I782" t="s">
        <v>2148</v>
      </c>
      <c r="J782" s="23" t="s">
        <v>31</v>
      </c>
      <c r="K782" s="23" t="s">
        <v>2149</v>
      </c>
      <c r="L782" t="s">
        <v>2150</v>
      </c>
      <c r="M782" t="s">
        <v>160</v>
      </c>
      <c r="N782" t="s">
        <v>2151</v>
      </c>
      <c r="O782" t="s">
        <v>161</v>
      </c>
      <c r="P782" t="s">
        <v>45</v>
      </c>
      <c r="Q782" t="s">
        <v>162</v>
      </c>
      <c r="R782" t="s">
        <v>252</v>
      </c>
      <c r="S782" t="s">
        <v>260</v>
      </c>
      <c r="T782">
        <v>11</v>
      </c>
      <c r="U782" t="s">
        <v>2152</v>
      </c>
      <c r="V782" t="s">
        <v>18332</v>
      </c>
      <c r="W782" t="s">
        <v>10652</v>
      </c>
      <c r="X782" t="s">
        <v>29</v>
      </c>
      <c r="Y782" t="s">
        <v>30</v>
      </c>
      <c r="Z782" t="s">
        <v>30</v>
      </c>
      <c r="AA782" t="s">
        <v>30</v>
      </c>
      <c r="AB782" t="s">
        <v>30</v>
      </c>
      <c r="AC782">
        <v>-75.019645999999995</v>
      </c>
      <c r="AD782">
        <v>5.9999919999999998</v>
      </c>
      <c r="AE782" t="s">
        <v>86</v>
      </c>
      <c r="AF782" t="s">
        <v>159</v>
      </c>
      <c r="AG782" t="s">
        <v>102</v>
      </c>
      <c r="AH782">
        <f>IFERROR(
    VLOOKUP(FENIX_ANS_TABLA[[#This Row],[ESTADO]],
        {"VENCIDO",1;"ALERTA_0 Días",2;"ALERTA",3;"A TIEMPO",4;"SIN FECHA",5},
    2,FALSE),
0)</f>
        <v>4</v>
      </c>
    </row>
    <row r="783" spans="1:34" x14ac:dyDescent="0.25">
      <c r="A783">
        <v>23669118</v>
      </c>
      <c r="B783" s="23" t="str">
        <f>IFERROR(VLOOKUP(FENIX_ANS_TABLA[[#This Row],[PEDIDO]],RESPONSABLE!A:B,2,0),"Pendiente por asignar responsable")</f>
        <v>Pendiente por asignar responsable</v>
      </c>
      <c r="C783" t="s">
        <v>36</v>
      </c>
      <c r="D783" t="s">
        <v>24</v>
      </c>
      <c r="E783" t="s">
        <v>36</v>
      </c>
      <c r="F783" s="21">
        <v>46073.463321759264</v>
      </c>
      <c r="G783" t="s">
        <v>2616</v>
      </c>
      <c r="H783">
        <v>79551310</v>
      </c>
      <c r="I783" t="s">
        <v>1824</v>
      </c>
      <c r="J783" s="23" t="s">
        <v>31</v>
      </c>
      <c r="K783" s="23" t="s">
        <v>1825</v>
      </c>
      <c r="L783" t="s">
        <v>2617</v>
      </c>
      <c r="M783" t="s">
        <v>167</v>
      </c>
      <c r="N783" t="s">
        <v>2618</v>
      </c>
      <c r="O783" t="s">
        <v>168</v>
      </c>
      <c r="P783" t="s">
        <v>37</v>
      </c>
      <c r="Q783" t="s">
        <v>158</v>
      </c>
      <c r="R783" t="s">
        <v>252</v>
      </c>
      <c r="S783" t="s">
        <v>260</v>
      </c>
      <c r="T783">
        <v>10</v>
      </c>
      <c r="U783" t="s">
        <v>2619</v>
      </c>
      <c r="V783" t="s">
        <v>18333</v>
      </c>
      <c r="W783" t="s">
        <v>18334</v>
      </c>
      <c r="X783" t="s">
        <v>43</v>
      </c>
      <c r="Y783" t="s">
        <v>30</v>
      </c>
      <c r="Z783" t="s">
        <v>30</v>
      </c>
      <c r="AA783" t="s">
        <v>30</v>
      </c>
      <c r="AB783" t="s">
        <v>30</v>
      </c>
      <c r="AC783">
        <v>-75.496468309999997</v>
      </c>
      <c r="AD783">
        <v>6.0542019099999997</v>
      </c>
      <c r="AE783" t="s">
        <v>86</v>
      </c>
      <c r="AF783" t="s">
        <v>159</v>
      </c>
      <c r="AG783" t="s">
        <v>102</v>
      </c>
      <c r="AH783">
        <f>IFERROR(
    VLOOKUP(FENIX_ANS_TABLA[[#This Row],[ESTADO]],
        {"VENCIDO",1;"ALERTA_0 Días",2;"ALERTA",3;"A TIEMPO",4;"SIN FECHA",5},
    2,FALSE),
0)</f>
        <v>3</v>
      </c>
    </row>
    <row r="784" spans="1:34" x14ac:dyDescent="0.25">
      <c r="A784">
        <v>23669121</v>
      </c>
      <c r="B784" s="23" t="str">
        <f>IFERROR(VLOOKUP(FENIX_ANS_TABLA[[#This Row],[PEDIDO]],RESPONSABLE!A:B,2,0),"Pendiente por asignar responsable")</f>
        <v>Pendiente por asignar responsable</v>
      </c>
      <c r="C784" t="s">
        <v>23</v>
      </c>
      <c r="D784" t="s">
        <v>24</v>
      </c>
      <c r="E784" t="s">
        <v>23</v>
      </c>
      <c r="F784" s="21">
        <v>46073.464166666658</v>
      </c>
      <c r="G784" t="s">
        <v>2621</v>
      </c>
      <c r="H784">
        <v>1044501766</v>
      </c>
      <c r="I784" t="s">
        <v>2603</v>
      </c>
      <c r="J784" s="23" t="s">
        <v>31</v>
      </c>
      <c r="K784" s="23" t="s">
        <v>2604</v>
      </c>
      <c r="L784" t="s">
        <v>2622</v>
      </c>
      <c r="M784" t="s">
        <v>190</v>
      </c>
      <c r="N784" t="s">
        <v>2623</v>
      </c>
      <c r="O784" t="s">
        <v>191</v>
      </c>
      <c r="P784" t="s">
        <v>27</v>
      </c>
      <c r="Q784" t="s">
        <v>158</v>
      </c>
      <c r="R784" t="s">
        <v>252</v>
      </c>
      <c r="S784" t="s">
        <v>260</v>
      </c>
      <c r="T784">
        <v>10</v>
      </c>
      <c r="U784" t="s">
        <v>2624</v>
      </c>
      <c r="V784" t="s">
        <v>18335</v>
      </c>
      <c r="W784" t="s">
        <v>18085</v>
      </c>
      <c r="X784" t="s">
        <v>43</v>
      </c>
      <c r="Y784" t="s">
        <v>30</v>
      </c>
      <c r="Z784" t="s">
        <v>30</v>
      </c>
      <c r="AA784" t="s">
        <v>30</v>
      </c>
      <c r="AB784" t="s">
        <v>30</v>
      </c>
      <c r="AC784">
        <v>-75.327229220000007</v>
      </c>
      <c r="AD784">
        <v>6.0840019700000001</v>
      </c>
      <c r="AE784" t="s">
        <v>86</v>
      </c>
      <c r="AF784" t="s">
        <v>159</v>
      </c>
      <c r="AG784" t="s">
        <v>102</v>
      </c>
      <c r="AH784">
        <f>IFERROR(
    VLOOKUP(FENIX_ANS_TABLA[[#This Row],[ESTADO]],
        {"VENCIDO",1;"ALERTA_0 Días",2;"ALERTA",3;"A TIEMPO",4;"SIN FECHA",5},
    2,FALSE),
0)</f>
        <v>3</v>
      </c>
    </row>
    <row r="785" spans="1:34" x14ac:dyDescent="0.25">
      <c r="A785">
        <v>23669148</v>
      </c>
      <c r="B785" s="23" t="str">
        <f>IFERROR(VLOOKUP(FENIX_ANS_TABLA[[#This Row],[PEDIDO]],RESPONSABLE!A:B,2,0),"Pendiente por asignar responsable")</f>
        <v>Pendiente por asignar responsable</v>
      </c>
      <c r="C785" t="s">
        <v>36</v>
      </c>
      <c r="D785" t="s">
        <v>24</v>
      </c>
      <c r="E785" t="s">
        <v>36</v>
      </c>
      <c r="F785" s="21">
        <v>46073.474328703713</v>
      </c>
      <c r="G785" t="s">
        <v>2626</v>
      </c>
      <c r="H785">
        <v>32422951</v>
      </c>
      <c r="I785" t="s">
        <v>2627</v>
      </c>
      <c r="J785" s="23" t="s">
        <v>31</v>
      </c>
      <c r="K785" s="23" t="s">
        <v>2628</v>
      </c>
      <c r="L785" t="s">
        <v>2629</v>
      </c>
      <c r="M785" t="s">
        <v>167</v>
      </c>
      <c r="N785" t="s">
        <v>2630</v>
      </c>
      <c r="O785" t="s">
        <v>168</v>
      </c>
      <c r="P785" t="s">
        <v>37</v>
      </c>
      <c r="Q785" t="s">
        <v>158</v>
      </c>
      <c r="R785" t="s">
        <v>252</v>
      </c>
      <c r="S785" t="s">
        <v>260</v>
      </c>
      <c r="T785">
        <v>10</v>
      </c>
      <c r="U785" t="s">
        <v>2631</v>
      </c>
      <c r="V785" t="s">
        <v>18336</v>
      </c>
      <c r="W785" t="s">
        <v>14709</v>
      </c>
      <c r="X785" t="s">
        <v>43</v>
      </c>
      <c r="Y785" t="s">
        <v>30</v>
      </c>
      <c r="Z785" t="s">
        <v>30</v>
      </c>
      <c r="AA785" t="s">
        <v>30</v>
      </c>
      <c r="AB785" t="s">
        <v>30</v>
      </c>
      <c r="AC785">
        <v>-75.420067000000003</v>
      </c>
      <c r="AD785">
        <v>6.126919</v>
      </c>
      <c r="AE785" t="s">
        <v>86</v>
      </c>
      <c r="AF785" t="s">
        <v>159</v>
      </c>
      <c r="AG785" t="s">
        <v>102</v>
      </c>
      <c r="AH785">
        <f>IFERROR(
    VLOOKUP(FENIX_ANS_TABLA[[#This Row],[ESTADO]],
        {"VENCIDO",1;"ALERTA_0 Días",2;"ALERTA",3;"A TIEMPO",4;"SIN FECHA",5},
    2,FALSE),
0)</f>
        <v>3</v>
      </c>
    </row>
    <row r="786" spans="1:34" x14ac:dyDescent="0.25">
      <c r="A786">
        <v>23669149</v>
      </c>
      <c r="B786" s="23" t="str">
        <f>IFERROR(VLOOKUP(FENIX_ANS_TABLA[[#This Row],[PEDIDO]],RESPONSABLE!A:B,2,0),"Pendiente por asignar responsable")</f>
        <v>Pendiente por asignar responsable</v>
      </c>
      <c r="C786" t="s">
        <v>36</v>
      </c>
      <c r="D786" t="s">
        <v>24</v>
      </c>
      <c r="E786" t="s">
        <v>36</v>
      </c>
      <c r="F786" s="21">
        <v>46073.474722222221</v>
      </c>
      <c r="G786" t="s">
        <v>16825</v>
      </c>
      <c r="H786">
        <v>22040759</v>
      </c>
      <c r="I786" t="s">
        <v>16826</v>
      </c>
      <c r="J786" s="23" t="s">
        <v>31</v>
      </c>
      <c r="K786" s="23" t="s">
        <v>16827</v>
      </c>
      <c r="L786" t="s">
        <v>16828</v>
      </c>
      <c r="M786" t="s">
        <v>25</v>
      </c>
      <c r="N786" t="s">
        <v>16829</v>
      </c>
      <c r="O786" t="s">
        <v>26</v>
      </c>
      <c r="P786" t="s">
        <v>37</v>
      </c>
      <c r="Q786" t="s">
        <v>32</v>
      </c>
      <c r="R786" t="s">
        <v>253</v>
      </c>
      <c r="S786" t="s">
        <v>260</v>
      </c>
      <c r="T786">
        <v>7</v>
      </c>
      <c r="U786" t="s">
        <v>16830</v>
      </c>
      <c r="V786" t="s">
        <v>18337</v>
      </c>
      <c r="W786" t="s">
        <v>14466</v>
      </c>
      <c r="X786" t="s">
        <v>29</v>
      </c>
      <c r="Y786" t="s">
        <v>16832</v>
      </c>
      <c r="Z786" t="s">
        <v>94</v>
      </c>
      <c r="AA786" t="s">
        <v>2792</v>
      </c>
      <c r="AB786" t="s">
        <v>16833</v>
      </c>
      <c r="AC786">
        <v>-75.617510999999993</v>
      </c>
      <c r="AD786">
        <v>6.2590180000000002</v>
      </c>
      <c r="AE786" t="s">
        <v>86</v>
      </c>
      <c r="AF786" t="s">
        <v>105</v>
      </c>
      <c r="AG786" t="s">
        <v>102</v>
      </c>
      <c r="AH786">
        <f>IFERROR(
    VLOOKUP(FENIX_ANS_TABLA[[#This Row],[ESTADO]],
        {"VENCIDO",1;"ALERTA_0 Días",2;"ALERTA",3;"A TIEMPO",4;"SIN FECHA",5},
    2,FALSE),
0)</f>
        <v>4</v>
      </c>
    </row>
    <row r="787" spans="1:34" x14ac:dyDescent="0.25">
      <c r="A787">
        <v>23669151</v>
      </c>
      <c r="B787" s="23" t="str">
        <f>IFERROR(VLOOKUP(FENIX_ANS_TABLA[[#This Row],[PEDIDO]],RESPONSABLE!A:B,2,0),"Pendiente por asignar responsable")</f>
        <v>Pendiente por asignar responsable</v>
      </c>
      <c r="C787" t="s">
        <v>23</v>
      </c>
      <c r="D787" t="s">
        <v>65</v>
      </c>
      <c r="E787" t="s">
        <v>23</v>
      </c>
      <c r="F787" s="21">
        <v>46073.474965277783</v>
      </c>
      <c r="G787" t="s">
        <v>2633</v>
      </c>
      <c r="H787">
        <v>901080741</v>
      </c>
      <c r="I787" t="s">
        <v>2610</v>
      </c>
      <c r="J787" s="23" t="s">
        <v>31</v>
      </c>
      <c r="K787" s="23" t="s">
        <v>2611</v>
      </c>
      <c r="L787" t="s">
        <v>2634</v>
      </c>
      <c r="M787" t="s">
        <v>167</v>
      </c>
      <c r="N787" t="s">
        <v>2635</v>
      </c>
      <c r="O787" t="s">
        <v>168</v>
      </c>
      <c r="P787" t="s">
        <v>87</v>
      </c>
      <c r="Q787" t="s">
        <v>158</v>
      </c>
      <c r="R787" t="s">
        <v>252</v>
      </c>
      <c r="S787" t="s">
        <v>260</v>
      </c>
      <c r="T787">
        <v>10</v>
      </c>
      <c r="U787" t="s">
        <v>2636</v>
      </c>
      <c r="V787" t="s">
        <v>18336</v>
      </c>
      <c r="W787" t="s">
        <v>14709</v>
      </c>
      <c r="X787" t="s">
        <v>43</v>
      </c>
      <c r="Y787" t="s">
        <v>30</v>
      </c>
      <c r="Z787" t="s">
        <v>30</v>
      </c>
      <c r="AA787" t="s">
        <v>30</v>
      </c>
      <c r="AB787" t="s">
        <v>30</v>
      </c>
      <c r="AC787">
        <v>-75.420306999999994</v>
      </c>
      <c r="AD787">
        <v>6.1149630000000004</v>
      </c>
      <c r="AE787" t="s">
        <v>86</v>
      </c>
      <c r="AF787" t="s">
        <v>159</v>
      </c>
      <c r="AG787" t="s">
        <v>103</v>
      </c>
      <c r="AH787">
        <f>IFERROR(
    VLOOKUP(FENIX_ANS_TABLA[[#This Row],[ESTADO]],
        {"VENCIDO",1;"ALERTA_0 Días",2;"ALERTA",3;"A TIEMPO",4;"SIN FECHA",5},
    2,FALSE),
0)</f>
        <v>3</v>
      </c>
    </row>
    <row r="788" spans="1:34" x14ac:dyDescent="0.25">
      <c r="A788">
        <v>23669234</v>
      </c>
      <c r="B788" s="23" t="str">
        <f>IFERROR(VLOOKUP(FENIX_ANS_TABLA[[#This Row],[PEDIDO]],RESPONSABLE!A:B,2,0),"Pendiente por asignar responsable")</f>
        <v>Pendiente por asignar responsable</v>
      </c>
      <c r="C788" t="s">
        <v>36</v>
      </c>
      <c r="D788" t="s">
        <v>24</v>
      </c>
      <c r="E788" t="s">
        <v>36</v>
      </c>
      <c r="F788" s="21">
        <v>46073.486840277779</v>
      </c>
      <c r="G788" t="s">
        <v>2313</v>
      </c>
      <c r="H788">
        <v>71654203</v>
      </c>
      <c r="I788" t="s">
        <v>2639</v>
      </c>
      <c r="J788" s="23" t="s">
        <v>2640</v>
      </c>
      <c r="K788" s="23" t="s">
        <v>2641</v>
      </c>
      <c r="L788" t="s">
        <v>2642</v>
      </c>
      <c r="M788" t="s">
        <v>200</v>
      </c>
      <c r="N788" t="s">
        <v>2643</v>
      </c>
      <c r="O788" t="s">
        <v>201</v>
      </c>
      <c r="P788" t="s">
        <v>37</v>
      </c>
      <c r="Q788" t="s">
        <v>158</v>
      </c>
      <c r="R788" t="s">
        <v>252</v>
      </c>
      <c r="S788" t="s">
        <v>260</v>
      </c>
      <c r="T788">
        <v>10</v>
      </c>
      <c r="U788" t="s">
        <v>2644</v>
      </c>
      <c r="V788" t="s">
        <v>10733</v>
      </c>
      <c r="W788" t="s">
        <v>8034</v>
      </c>
      <c r="X788" t="s">
        <v>43</v>
      </c>
      <c r="Y788" t="s">
        <v>30</v>
      </c>
      <c r="Z788" t="s">
        <v>30</v>
      </c>
      <c r="AA788" t="s">
        <v>30</v>
      </c>
      <c r="AB788" t="s">
        <v>30</v>
      </c>
      <c r="AC788">
        <v>-75.511693570000006</v>
      </c>
      <c r="AD788">
        <v>6.10870522</v>
      </c>
      <c r="AE788" t="s">
        <v>86</v>
      </c>
      <c r="AF788" t="s">
        <v>159</v>
      </c>
      <c r="AG788" t="s">
        <v>102</v>
      </c>
      <c r="AH788">
        <f>IFERROR(
    VLOOKUP(FENIX_ANS_TABLA[[#This Row],[ESTADO]],
        {"VENCIDO",1;"ALERTA_0 Días",2;"ALERTA",3;"A TIEMPO",4;"SIN FECHA",5},
    2,FALSE),
0)</f>
        <v>3</v>
      </c>
    </row>
    <row r="789" spans="1:34" x14ac:dyDescent="0.25">
      <c r="A789">
        <v>23669239</v>
      </c>
      <c r="B789" s="23" t="str">
        <f>IFERROR(VLOOKUP(FENIX_ANS_TABLA[[#This Row],[PEDIDO]],RESPONSABLE!A:B,2,0),"Pendiente por asignar responsable")</f>
        <v>Pendiente por asignar responsable</v>
      </c>
      <c r="C789" t="s">
        <v>23</v>
      </c>
      <c r="D789" t="s">
        <v>24</v>
      </c>
      <c r="E789" t="s">
        <v>23</v>
      </c>
      <c r="F789" s="21">
        <v>46073.48982638889</v>
      </c>
      <c r="G789" t="s">
        <v>2646</v>
      </c>
      <c r="H789">
        <v>32422951</v>
      </c>
      <c r="I789" t="s">
        <v>2627</v>
      </c>
      <c r="J789" s="23" t="s">
        <v>31</v>
      </c>
      <c r="K789" s="23" t="s">
        <v>2628</v>
      </c>
      <c r="L789" t="s">
        <v>2647</v>
      </c>
      <c r="M789" t="s">
        <v>167</v>
      </c>
      <c r="N789" t="s">
        <v>2648</v>
      </c>
      <c r="O789" t="s">
        <v>168</v>
      </c>
      <c r="P789" t="s">
        <v>27</v>
      </c>
      <c r="Q789" t="s">
        <v>158</v>
      </c>
      <c r="R789" t="s">
        <v>252</v>
      </c>
      <c r="S789" t="s">
        <v>260</v>
      </c>
      <c r="T789">
        <v>10</v>
      </c>
      <c r="U789" t="s">
        <v>2649</v>
      </c>
      <c r="V789" t="s">
        <v>17056</v>
      </c>
      <c r="W789" t="s">
        <v>18338</v>
      </c>
      <c r="X789" t="s">
        <v>43</v>
      </c>
      <c r="Y789" t="s">
        <v>30</v>
      </c>
      <c r="Z789" t="s">
        <v>30</v>
      </c>
      <c r="AA789" t="s">
        <v>30</v>
      </c>
      <c r="AB789" t="s">
        <v>30</v>
      </c>
      <c r="AC789">
        <v>-75.420078000000004</v>
      </c>
      <c r="AD789">
        <v>6.1268609999999999</v>
      </c>
      <c r="AE789" t="s">
        <v>86</v>
      </c>
      <c r="AF789" t="s">
        <v>159</v>
      </c>
      <c r="AG789" t="s">
        <v>102</v>
      </c>
      <c r="AH789">
        <f>IFERROR(
    VLOOKUP(FENIX_ANS_TABLA[[#This Row],[ESTADO]],
        {"VENCIDO",1;"ALERTA_0 Días",2;"ALERTA",3;"A TIEMPO",4;"SIN FECHA",5},
    2,FALSE),
0)</f>
        <v>3</v>
      </c>
    </row>
    <row r="790" spans="1:34" x14ac:dyDescent="0.25">
      <c r="A790">
        <v>23669246</v>
      </c>
      <c r="B790" s="23" t="str">
        <f>IFERROR(VLOOKUP(FENIX_ANS_TABLA[[#This Row],[PEDIDO]],RESPONSABLE!A:B,2,0),"Pendiente por asignar responsable")</f>
        <v>Pendiente por asignar responsable</v>
      </c>
      <c r="C790" t="s">
        <v>23</v>
      </c>
      <c r="D790" t="s">
        <v>24</v>
      </c>
      <c r="E790" t="s">
        <v>23</v>
      </c>
      <c r="F790" s="21">
        <v>46073.493287037039</v>
      </c>
      <c r="G790" t="s">
        <v>2651</v>
      </c>
      <c r="H790">
        <v>1037071021</v>
      </c>
      <c r="I790" t="s">
        <v>2652</v>
      </c>
      <c r="J790" s="23" t="s">
        <v>31</v>
      </c>
      <c r="K790" s="23" t="s">
        <v>375</v>
      </c>
      <c r="L790" t="s">
        <v>2653</v>
      </c>
      <c r="M790" t="s">
        <v>187</v>
      </c>
      <c r="N790" t="s">
        <v>2654</v>
      </c>
      <c r="O790" t="s">
        <v>188</v>
      </c>
      <c r="P790" t="s">
        <v>27</v>
      </c>
      <c r="Q790" t="s">
        <v>158</v>
      </c>
      <c r="R790" t="s">
        <v>252</v>
      </c>
      <c r="S790" t="s">
        <v>260</v>
      </c>
      <c r="T790">
        <v>10</v>
      </c>
      <c r="U790" t="s">
        <v>2655</v>
      </c>
      <c r="V790" t="s">
        <v>14210</v>
      </c>
      <c r="W790" t="s">
        <v>2803</v>
      </c>
      <c r="X790" t="s">
        <v>43</v>
      </c>
      <c r="Y790" t="s">
        <v>30</v>
      </c>
      <c r="Z790" t="s">
        <v>30</v>
      </c>
      <c r="AA790" t="s">
        <v>30</v>
      </c>
      <c r="AB790" t="s">
        <v>30</v>
      </c>
      <c r="AC790">
        <v>-75.014902000000006</v>
      </c>
      <c r="AD790">
        <v>6.2544959999999996</v>
      </c>
      <c r="AE790" t="s">
        <v>86</v>
      </c>
      <c r="AF790" t="s">
        <v>159</v>
      </c>
      <c r="AG790" t="s">
        <v>102</v>
      </c>
      <c r="AH790">
        <f>IFERROR(
    VLOOKUP(FENIX_ANS_TABLA[[#This Row],[ESTADO]],
        {"VENCIDO",1;"ALERTA_0 Días",2;"ALERTA",3;"A TIEMPO",4;"SIN FECHA",5},
    2,FALSE),
0)</f>
        <v>3</v>
      </c>
    </row>
    <row r="791" spans="1:34" x14ac:dyDescent="0.25">
      <c r="A791">
        <v>23669249</v>
      </c>
      <c r="B791" s="23" t="str">
        <f>IFERROR(VLOOKUP(FENIX_ANS_TABLA[[#This Row],[PEDIDO]],RESPONSABLE!A:B,2,0),"Pendiente por asignar responsable")</f>
        <v>Pendiente por asignar responsable</v>
      </c>
      <c r="C791" t="s">
        <v>23</v>
      </c>
      <c r="D791" t="s">
        <v>24</v>
      </c>
      <c r="E791" t="s">
        <v>23</v>
      </c>
      <c r="F791" s="21">
        <v>46073.493981481479</v>
      </c>
      <c r="G791" t="s">
        <v>2657</v>
      </c>
      <c r="H791">
        <v>71004269</v>
      </c>
      <c r="I791" t="s">
        <v>2658</v>
      </c>
      <c r="J791" s="23" t="s">
        <v>2659</v>
      </c>
      <c r="K791" s="23" t="s">
        <v>375</v>
      </c>
      <c r="L791" t="s">
        <v>2660</v>
      </c>
      <c r="M791" t="s">
        <v>187</v>
      </c>
      <c r="N791" t="s">
        <v>2661</v>
      </c>
      <c r="O791" t="s">
        <v>188</v>
      </c>
      <c r="P791" t="s">
        <v>27</v>
      </c>
      <c r="Q791" t="s">
        <v>158</v>
      </c>
      <c r="R791" t="s">
        <v>252</v>
      </c>
      <c r="S791" t="s">
        <v>260</v>
      </c>
      <c r="T791">
        <v>10</v>
      </c>
      <c r="U791" t="s">
        <v>2662</v>
      </c>
      <c r="V791" t="s">
        <v>18339</v>
      </c>
      <c r="W791" t="s">
        <v>10385</v>
      </c>
      <c r="X791" t="s">
        <v>43</v>
      </c>
      <c r="Y791" t="s">
        <v>30</v>
      </c>
      <c r="Z791" t="s">
        <v>30</v>
      </c>
      <c r="AA791" t="s">
        <v>30</v>
      </c>
      <c r="AB791" t="s">
        <v>30</v>
      </c>
      <c r="AC791">
        <v>-75.025366000000005</v>
      </c>
      <c r="AD791">
        <v>6.3155745000000003</v>
      </c>
      <c r="AE791" t="s">
        <v>86</v>
      </c>
      <c r="AF791" t="s">
        <v>159</v>
      </c>
      <c r="AG791" t="s">
        <v>102</v>
      </c>
      <c r="AH791">
        <f>IFERROR(
    VLOOKUP(FENIX_ANS_TABLA[[#This Row],[ESTADO]],
        {"VENCIDO",1;"ALERTA_0 Días",2;"ALERTA",3;"A TIEMPO",4;"SIN FECHA",5},
    2,FALSE),
0)</f>
        <v>3</v>
      </c>
    </row>
    <row r="792" spans="1:34" x14ac:dyDescent="0.25">
      <c r="A792">
        <v>23669255</v>
      </c>
      <c r="B792" s="23" t="str">
        <f>IFERROR(VLOOKUP(FENIX_ANS_TABLA[[#This Row],[PEDIDO]],RESPONSABLE!A:B,2,0),"Pendiente por asignar responsable")</f>
        <v>Pendiente por asignar responsable</v>
      </c>
      <c r="C792" t="s">
        <v>58</v>
      </c>
      <c r="D792" t="s">
        <v>24</v>
      </c>
      <c r="E792" t="s">
        <v>59</v>
      </c>
      <c r="F792" s="21">
        <v>46073.496192129627</v>
      </c>
      <c r="G792" t="s">
        <v>2664</v>
      </c>
      <c r="H792">
        <v>71272245</v>
      </c>
      <c r="I792" t="s">
        <v>2665</v>
      </c>
      <c r="J792" s="23" t="s">
        <v>31</v>
      </c>
      <c r="K792" s="23" t="s">
        <v>2666</v>
      </c>
      <c r="L792" t="s">
        <v>2667</v>
      </c>
      <c r="M792" t="s">
        <v>25</v>
      </c>
      <c r="N792" t="s">
        <v>2668</v>
      </c>
      <c r="O792" t="s">
        <v>26</v>
      </c>
      <c r="P792" t="s">
        <v>60</v>
      </c>
      <c r="Q792" t="s">
        <v>64</v>
      </c>
      <c r="R792" t="s">
        <v>253</v>
      </c>
      <c r="S792" t="s">
        <v>260</v>
      </c>
      <c r="T792">
        <v>9</v>
      </c>
      <c r="U792" t="s">
        <v>2669</v>
      </c>
      <c r="V792" t="s">
        <v>18340</v>
      </c>
      <c r="W792" t="s">
        <v>18341</v>
      </c>
      <c r="X792" t="s">
        <v>43</v>
      </c>
      <c r="Y792" t="s">
        <v>30</v>
      </c>
      <c r="Z792" t="s">
        <v>30</v>
      </c>
      <c r="AA792" t="s">
        <v>30</v>
      </c>
      <c r="AB792" t="s">
        <v>30</v>
      </c>
      <c r="AC792">
        <v>-75.643580349999993</v>
      </c>
      <c r="AD792">
        <v>6.1767858799999997</v>
      </c>
      <c r="AE792" t="s">
        <v>86</v>
      </c>
      <c r="AF792" t="s">
        <v>105</v>
      </c>
      <c r="AG792" t="s">
        <v>102</v>
      </c>
      <c r="AH792">
        <f>IFERROR(
    VLOOKUP(FENIX_ANS_TABLA[[#This Row],[ESTADO]],
        {"VENCIDO",1;"ALERTA_0 Días",2;"ALERTA",3;"A TIEMPO",4;"SIN FECHA",5},
    2,FALSE),
0)</f>
        <v>3</v>
      </c>
    </row>
    <row r="793" spans="1:34" x14ac:dyDescent="0.25">
      <c r="A793">
        <v>23669262</v>
      </c>
      <c r="B793" s="23" t="str">
        <f>IFERROR(VLOOKUP(FENIX_ANS_TABLA[[#This Row],[PEDIDO]],RESPONSABLE!A:B,2,0),"Pendiente por asignar responsable")</f>
        <v>Pendiente por asignar responsable</v>
      </c>
      <c r="C793" t="s">
        <v>58</v>
      </c>
      <c r="D793" t="s">
        <v>24</v>
      </c>
      <c r="E793" t="s">
        <v>59</v>
      </c>
      <c r="F793" s="21">
        <v>46073.500057870369</v>
      </c>
      <c r="G793" t="s">
        <v>2675</v>
      </c>
      <c r="H793">
        <v>98464167</v>
      </c>
      <c r="I793" t="s">
        <v>2676</v>
      </c>
      <c r="J793" s="23" t="s">
        <v>31</v>
      </c>
      <c r="K793" s="23" t="s">
        <v>2677</v>
      </c>
      <c r="L793" t="s">
        <v>2678</v>
      </c>
      <c r="M793" t="s">
        <v>232</v>
      </c>
      <c r="N793" t="s">
        <v>2679</v>
      </c>
      <c r="O793" t="s">
        <v>233</v>
      </c>
      <c r="P793" t="s">
        <v>60</v>
      </c>
      <c r="Q793" t="s">
        <v>236</v>
      </c>
      <c r="R793" t="s">
        <v>252</v>
      </c>
      <c r="S793" t="s">
        <v>260</v>
      </c>
      <c r="T793">
        <v>14</v>
      </c>
      <c r="U793" t="s">
        <v>2680</v>
      </c>
      <c r="V793" t="s">
        <v>8140</v>
      </c>
      <c r="W793" t="s">
        <v>10575</v>
      </c>
      <c r="X793" t="s">
        <v>29</v>
      </c>
      <c r="Y793" t="s">
        <v>30</v>
      </c>
      <c r="Z793" t="s">
        <v>30</v>
      </c>
      <c r="AA793" t="s">
        <v>30</v>
      </c>
      <c r="AB793" t="s">
        <v>30</v>
      </c>
      <c r="AC793">
        <v>-75.240579999999994</v>
      </c>
      <c r="AD793">
        <v>6.7024150000000002</v>
      </c>
      <c r="AE793" t="s">
        <v>86</v>
      </c>
      <c r="AF793" t="s">
        <v>215</v>
      </c>
      <c r="AG793" t="s">
        <v>102</v>
      </c>
      <c r="AH793">
        <f>IFERROR(
    VLOOKUP(FENIX_ANS_TABLA[[#This Row],[ESTADO]],
        {"VENCIDO",1;"ALERTA_0 Días",2;"ALERTA",3;"A TIEMPO",4;"SIN FECHA",5},
    2,FALSE),
0)</f>
        <v>4</v>
      </c>
    </row>
    <row r="794" spans="1:34" x14ac:dyDescent="0.25">
      <c r="A794">
        <v>23669267</v>
      </c>
      <c r="B794" s="23" t="str">
        <f>IFERROR(VLOOKUP(FENIX_ANS_TABLA[[#This Row],[PEDIDO]],RESPONSABLE!A:B,2,0),"Pendiente por asignar responsable")</f>
        <v>Pendiente por asignar responsable</v>
      </c>
      <c r="C794" t="s">
        <v>23</v>
      </c>
      <c r="D794" t="s">
        <v>24</v>
      </c>
      <c r="E794" t="s">
        <v>33</v>
      </c>
      <c r="F794" s="21">
        <v>46083.346261574072</v>
      </c>
      <c r="G794" t="s">
        <v>12182</v>
      </c>
      <c r="H794">
        <v>1046911389</v>
      </c>
      <c r="I794" t="s">
        <v>2682</v>
      </c>
      <c r="J794" s="23" t="s">
        <v>31</v>
      </c>
      <c r="K794" s="23" t="s">
        <v>2683</v>
      </c>
      <c r="L794" t="s">
        <v>2684</v>
      </c>
      <c r="M794" t="s">
        <v>226</v>
      </c>
      <c r="N794" t="s">
        <v>2685</v>
      </c>
      <c r="O794" t="s">
        <v>227</v>
      </c>
      <c r="P794" t="s">
        <v>40</v>
      </c>
      <c r="Q794" t="s">
        <v>214</v>
      </c>
      <c r="R794" t="s">
        <v>253</v>
      </c>
      <c r="S794" t="s">
        <v>260</v>
      </c>
      <c r="T794">
        <v>7</v>
      </c>
      <c r="U794" t="s">
        <v>12183</v>
      </c>
      <c r="V794" t="s">
        <v>10494</v>
      </c>
      <c r="W794" t="s">
        <v>18342</v>
      </c>
      <c r="X794" t="s">
        <v>29</v>
      </c>
      <c r="Y794" t="s">
        <v>30</v>
      </c>
      <c r="Z794" t="s">
        <v>30</v>
      </c>
      <c r="AA794" t="s">
        <v>30</v>
      </c>
      <c r="AB794" t="s">
        <v>30</v>
      </c>
      <c r="AC794">
        <v>-74.702898000000005</v>
      </c>
      <c r="AD794">
        <v>7.0881280000000002</v>
      </c>
      <c r="AE794" t="s">
        <v>86</v>
      </c>
      <c r="AF794" t="s">
        <v>215</v>
      </c>
      <c r="AG794" t="s">
        <v>102</v>
      </c>
      <c r="AH794">
        <f>IFERROR(
    VLOOKUP(FENIX_ANS_TABLA[[#This Row],[ESTADO]],
        {"VENCIDO",1;"ALERTA_0 Días",2;"ALERTA",3;"A TIEMPO",4;"SIN FECHA",5},
    2,FALSE),
0)</f>
        <v>4</v>
      </c>
    </row>
    <row r="795" spans="1:34" x14ac:dyDescent="0.25">
      <c r="A795">
        <v>23669270</v>
      </c>
      <c r="B795" s="23" t="str">
        <f>IFERROR(VLOOKUP(FENIX_ANS_TABLA[[#This Row],[PEDIDO]],RESPONSABLE!A:B,2,0),"Pendiente por asignar responsable")</f>
        <v>Pendiente por asignar responsable</v>
      </c>
      <c r="C795" t="s">
        <v>23</v>
      </c>
      <c r="D795" t="s">
        <v>24</v>
      </c>
      <c r="E795" t="s">
        <v>23</v>
      </c>
      <c r="F795" s="21">
        <v>46073.503796296303</v>
      </c>
      <c r="G795" t="s">
        <v>3581</v>
      </c>
      <c r="H795">
        <v>98638264</v>
      </c>
      <c r="I795" t="s">
        <v>3582</v>
      </c>
      <c r="J795" s="23" t="s">
        <v>31</v>
      </c>
      <c r="K795" s="23" t="s">
        <v>3583</v>
      </c>
      <c r="L795" t="s">
        <v>3584</v>
      </c>
      <c r="M795" t="s">
        <v>226</v>
      </c>
      <c r="N795" t="s">
        <v>3585</v>
      </c>
      <c r="O795" t="s">
        <v>227</v>
      </c>
      <c r="P795" t="s">
        <v>27</v>
      </c>
      <c r="Q795" t="s">
        <v>214</v>
      </c>
      <c r="R795" t="s">
        <v>253</v>
      </c>
      <c r="S795" t="s">
        <v>260</v>
      </c>
      <c r="T795">
        <v>7</v>
      </c>
      <c r="U795" t="s">
        <v>3586</v>
      </c>
      <c r="V795" t="s">
        <v>18343</v>
      </c>
      <c r="W795" t="s">
        <v>18344</v>
      </c>
      <c r="X795" t="s">
        <v>43</v>
      </c>
      <c r="Y795" t="s">
        <v>30</v>
      </c>
      <c r="Z795" t="s">
        <v>30</v>
      </c>
      <c r="AA795" t="s">
        <v>30</v>
      </c>
      <c r="AB795" t="s">
        <v>30</v>
      </c>
      <c r="AC795">
        <v>-74.707483049999993</v>
      </c>
      <c r="AD795">
        <v>7.0749071299999997</v>
      </c>
      <c r="AE795" t="s">
        <v>86</v>
      </c>
      <c r="AF795" t="s">
        <v>215</v>
      </c>
      <c r="AG795" t="s">
        <v>102</v>
      </c>
      <c r="AH795">
        <f>IFERROR(
    VLOOKUP(FENIX_ANS_TABLA[[#This Row],[ESTADO]],
        {"VENCIDO",1;"ALERTA_0 Días",2;"ALERTA",3;"A TIEMPO",4;"SIN FECHA",5},
    2,FALSE),
0)</f>
        <v>3</v>
      </c>
    </row>
    <row r="796" spans="1:34" x14ac:dyDescent="0.25">
      <c r="A796">
        <v>23669293</v>
      </c>
      <c r="B796" s="23" t="str">
        <f>IFERROR(VLOOKUP(FENIX_ANS_TABLA[[#This Row],[PEDIDO]],RESPONSABLE!A:B,2,0),"Pendiente por asignar responsable")</f>
        <v>Pendiente por asignar responsable</v>
      </c>
      <c r="C796" t="s">
        <v>23</v>
      </c>
      <c r="D796" t="s">
        <v>24</v>
      </c>
      <c r="E796" t="s">
        <v>23</v>
      </c>
      <c r="F796" s="21">
        <v>46073.521273148152</v>
      </c>
      <c r="G796" t="s">
        <v>2687</v>
      </c>
      <c r="H796">
        <v>70690642</v>
      </c>
      <c r="I796" t="s">
        <v>2131</v>
      </c>
      <c r="J796" s="23" t="s">
        <v>31</v>
      </c>
      <c r="K796" s="23" t="s">
        <v>294</v>
      </c>
      <c r="L796" t="s">
        <v>2688</v>
      </c>
      <c r="M796" t="s">
        <v>185</v>
      </c>
      <c r="N796" t="s">
        <v>2689</v>
      </c>
      <c r="O796" t="s">
        <v>186</v>
      </c>
      <c r="P796" t="s">
        <v>27</v>
      </c>
      <c r="Q796" t="s">
        <v>158</v>
      </c>
      <c r="R796" t="s">
        <v>252</v>
      </c>
      <c r="S796" t="s">
        <v>260</v>
      </c>
      <c r="T796">
        <v>10</v>
      </c>
      <c r="U796" t="s">
        <v>2690</v>
      </c>
      <c r="V796" t="s">
        <v>18345</v>
      </c>
      <c r="W796" t="s">
        <v>10592</v>
      </c>
      <c r="X796" t="s">
        <v>43</v>
      </c>
      <c r="Y796" t="s">
        <v>30</v>
      </c>
      <c r="Z796" t="s">
        <v>30</v>
      </c>
      <c r="AA796" t="s">
        <v>30</v>
      </c>
      <c r="AB796" t="s">
        <v>30</v>
      </c>
      <c r="AC796">
        <v>-75.270937799999999</v>
      </c>
      <c r="AD796">
        <v>6.1302146799999999</v>
      </c>
      <c r="AE796" t="s">
        <v>86</v>
      </c>
      <c r="AF796" t="s">
        <v>159</v>
      </c>
      <c r="AG796" t="s">
        <v>102</v>
      </c>
      <c r="AH796">
        <f>IFERROR(
    VLOOKUP(FENIX_ANS_TABLA[[#This Row],[ESTADO]],
        {"VENCIDO",1;"ALERTA_0 Días",2;"ALERTA",3;"A TIEMPO",4;"SIN FECHA",5},
    2,FALSE),
0)</f>
        <v>3</v>
      </c>
    </row>
    <row r="797" spans="1:34" x14ac:dyDescent="0.25">
      <c r="A797">
        <v>23669332</v>
      </c>
      <c r="B797" s="23" t="str">
        <f>IFERROR(VLOOKUP(FENIX_ANS_TABLA[[#This Row],[PEDIDO]],RESPONSABLE!A:B,2,0),"Pendiente por asignar responsable")</f>
        <v>Pendiente por asignar responsable</v>
      </c>
      <c r="C797" t="s">
        <v>36</v>
      </c>
      <c r="D797" t="s">
        <v>24</v>
      </c>
      <c r="E797" t="s">
        <v>36</v>
      </c>
      <c r="F797" s="21">
        <v>46073.548391203702</v>
      </c>
      <c r="G797" t="s">
        <v>2693</v>
      </c>
      <c r="H797">
        <v>32422951</v>
      </c>
      <c r="I797" t="s">
        <v>2627</v>
      </c>
      <c r="J797" s="23" t="s">
        <v>31</v>
      </c>
      <c r="K797" s="23" t="s">
        <v>2628</v>
      </c>
      <c r="L797" t="s">
        <v>2694</v>
      </c>
      <c r="M797" t="s">
        <v>167</v>
      </c>
      <c r="N797" t="s">
        <v>2695</v>
      </c>
      <c r="O797" t="s">
        <v>168</v>
      </c>
      <c r="P797" t="s">
        <v>37</v>
      </c>
      <c r="Q797" t="s">
        <v>158</v>
      </c>
      <c r="R797" t="s">
        <v>252</v>
      </c>
      <c r="S797" t="s">
        <v>260</v>
      </c>
      <c r="T797">
        <v>10</v>
      </c>
      <c r="U797" t="s">
        <v>2696</v>
      </c>
      <c r="V797" t="s">
        <v>18346</v>
      </c>
      <c r="W797" t="s">
        <v>14684</v>
      </c>
      <c r="X797" t="s">
        <v>43</v>
      </c>
      <c r="Y797" t="s">
        <v>30</v>
      </c>
      <c r="Z797" t="s">
        <v>30</v>
      </c>
      <c r="AA797" t="s">
        <v>30</v>
      </c>
      <c r="AB797" t="s">
        <v>30</v>
      </c>
      <c r="AC797">
        <v>-75.420072000000005</v>
      </c>
      <c r="AD797">
        <v>6.1268510000000003</v>
      </c>
      <c r="AE797" t="s">
        <v>86</v>
      </c>
      <c r="AF797" t="s">
        <v>159</v>
      </c>
      <c r="AG797" t="s">
        <v>102</v>
      </c>
      <c r="AH797">
        <f>IFERROR(
    VLOOKUP(FENIX_ANS_TABLA[[#This Row],[ESTADO]],
        {"VENCIDO",1;"ALERTA_0 Días",2;"ALERTA",3;"A TIEMPO",4;"SIN FECHA",5},
    2,FALSE),
0)</f>
        <v>3</v>
      </c>
    </row>
    <row r="798" spans="1:34" x14ac:dyDescent="0.25">
      <c r="A798">
        <v>23669333</v>
      </c>
      <c r="B798" s="23" t="str">
        <f>IFERROR(VLOOKUP(FENIX_ANS_TABLA[[#This Row],[PEDIDO]],RESPONSABLE!A:B,2,0),"Pendiente por asignar responsable")</f>
        <v>Pendiente por asignar responsable</v>
      </c>
      <c r="C798" t="s">
        <v>36</v>
      </c>
      <c r="D798" t="s">
        <v>24</v>
      </c>
      <c r="E798" t="s">
        <v>36</v>
      </c>
      <c r="F798" s="21">
        <v>46073.548703703702</v>
      </c>
      <c r="G798" t="s">
        <v>2698</v>
      </c>
      <c r="H798">
        <v>71609236</v>
      </c>
      <c r="I798" t="s">
        <v>2699</v>
      </c>
      <c r="J798" s="23" t="s">
        <v>2700</v>
      </c>
      <c r="K798" s="23" t="s">
        <v>2701</v>
      </c>
      <c r="L798" t="s">
        <v>2702</v>
      </c>
      <c r="M798" t="s">
        <v>200</v>
      </c>
      <c r="N798" t="s">
        <v>2703</v>
      </c>
      <c r="O798" t="s">
        <v>201</v>
      </c>
      <c r="P798" t="s">
        <v>37</v>
      </c>
      <c r="Q798" t="s">
        <v>158</v>
      </c>
      <c r="R798" t="s">
        <v>252</v>
      </c>
      <c r="S798" t="s">
        <v>260</v>
      </c>
      <c r="T798">
        <v>10</v>
      </c>
      <c r="U798" t="s">
        <v>2704</v>
      </c>
      <c r="V798" t="s">
        <v>18347</v>
      </c>
      <c r="W798" t="s">
        <v>17711</v>
      </c>
      <c r="X798" t="s">
        <v>43</v>
      </c>
      <c r="Y798" t="s">
        <v>30</v>
      </c>
      <c r="Z798" t="s">
        <v>30</v>
      </c>
      <c r="AA798" t="s">
        <v>30</v>
      </c>
      <c r="AB798" t="s">
        <v>30</v>
      </c>
      <c r="AC798">
        <v>-75.498199</v>
      </c>
      <c r="AD798">
        <v>6.082287</v>
      </c>
      <c r="AE798" t="s">
        <v>86</v>
      </c>
      <c r="AF798" t="s">
        <v>159</v>
      </c>
      <c r="AG798" t="s">
        <v>102</v>
      </c>
      <c r="AH798">
        <f>IFERROR(
    VLOOKUP(FENIX_ANS_TABLA[[#This Row],[ESTADO]],
        {"VENCIDO",1;"ALERTA_0 Días",2;"ALERTA",3;"A TIEMPO",4;"SIN FECHA",5},
    2,FALSE),
0)</f>
        <v>3</v>
      </c>
    </row>
    <row r="799" spans="1:34" x14ac:dyDescent="0.25">
      <c r="A799">
        <v>23669337</v>
      </c>
      <c r="B799" s="23" t="str">
        <f>IFERROR(VLOOKUP(FENIX_ANS_TABLA[[#This Row],[PEDIDO]],RESPONSABLE!A:B,2,0),"Pendiente por asignar responsable")</f>
        <v>Pendiente por asignar responsable</v>
      </c>
      <c r="C799" t="s">
        <v>23</v>
      </c>
      <c r="D799" t="s">
        <v>65</v>
      </c>
      <c r="E799" t="s">
        <v>23</v>
      </c>
      <c r="F799" s="21">
        <v>46073.551076388889</v>
      </c>
      <c r="G799" t="s">
        <v>2706</v>
      </c>
      <c r="H799">
        <v>1036396701</v>
      </c>
      <c r="I799" t="s">
        <v>2707</v>
      </c>
      <c r="J799" s="23" t="s">
        <v>100</v>
      </c>
      <c r="K799" s="23" t="s">
        <v>31</v>
      </c>
      <c r="L799" t="s">
        <v>2708</v>
      </c>
      <c r="M799" t="s">
        <v>190</v>
      </c>
      <c r="N799" t="s">
        <v>2709</v>
      </c>
      <c r="O799" t="s">
        <v>191</v>
      </c>
      <c r="P799" t="s">
        <v>87</v>
      </c>
      <c r="Q799" t="s">
        <v>158</v>
      </c>
      <c r="R799" t="s">
        <v>252</v>
      </c>
      <c r="S799" t="s">
        <v>260</v>
      </c>
      <c r="T799">
        <v>10</v>
      </c>
      <c r="U799" t="s">
        <v>2710</v>
      </c>
      <c r="V799" t="s">
        <v>18348</v>
      </c>
      <c r="W799" t="s">
        <v>17632</v>
      </c>
      <c r="X799" t="s">
        <v>43</v>
      </c>
      <c r="Y799" t="s">
        <v>30</v>
      </c>
      <c r="Z799" t="s">
        <v>30</v>
      </c>
      <c r="AA799" t="s">
        <v>30</v>
      </c>
      <c r="AB799" t="s">
        <v>30</v>
      </c>
      <c r="AC799">
        <v>-75.328530880000002</v>
      </c>
      <c r="AD799">
        <v>6.1063575200000004</v>
      </c>
      <c r="AE799" t="s">
        <v>86</v>
      </c>
      <c r="AF799" t="s">
        <v>159</v>
      </c>
      <c r="AG799" t="s">
        <v>103</v>
      </c>
      <c r="AH799">
        <f>IFERROR(
    VLOOKUP(FENIX_ANS_TABLA[[#This Row],[ESTADO]],
        {"VENCIDO",1;"ALERTA_0 Días",2;"ALERTA",3;"A TIEMPO",4;"SIN FECHA",5},
    2,FALSE),
0)</f>
        <v>3</v>
      </c>
    </row>
    <row r="800" spans="1:34" x14ac:dyDescent="0.25">
      <c r="A800">
        <v>23669339</v>
      </c>
      <c r="B800" s="23" t="str">
        <f>IFERROR(VLOOKUP(FENIX_ANS_TABLA[[#This Row],[PEDIDO]],RESPONSABLE!A:B,2,0),"Pendiente por asignar responsable")</f>
        <v>Pendiente por asignar responsable</v>
      </c>
      <c r="C800" t="s">
        <v>36</v>
      </c>
      <c r="D800" t="s">
        <v>24</v>
      </c>
      <c r="E800" t="s">
        <v>36</v>
      </c>
      <c r="F800" s="21">
        <v>46073.553888888891</v>
      </c>
      <c r="G800" t="s">
        <v>2712</v>
      </c>
      <c r="H800">
        <v>32422951</v>
      </c>
      <c r="I800" t="s">
        <v>2627</v>
      </c>
      <c r="J800" s="23" t="s">
        <v>31</v>
      </c>
      <c r="K800" s="23" t="s">
        <v>2628</v>
      </c>
      <c r="L800" t="s">
        <v>2713</v>
      </c>
      <c r="M800" t="s">
        <v>167</v>
      </c>
      <c r="N800" t="s">
        <v>2714</v>
      </c>
      <c r="O800" t="s">
        <v>168</v>
      </c>
      <c r="P800" t="s">
        <v>37</v>
      </c>
      <c r="Q800" t="s">
        <v>158</v>
      </c>
      <c r="R800" t="s">
        <v>252</v>
      </c>
      <c r="S800" t="s">
        <v>260</v>
      </c>
      <c r="T800">
        <v>10</v>
      </c>
      <c r="U800" t="s">
        <v>2715</v>
      </c>
      <c r="V800" t="s">
        <v>18349</v>
      </c>
      <c r="W800" t="s">
        <v>18350</v>
      </c>
      <c r="X800" t="s">
        <v>43</v>
      </c>
      <c r="Y800" t="s">
        <v>30</v>
      </c>
      <c r="Z800" t="s">
        <v>30</v>
      </c>
      <c r="AA800" t="s">
        <v>30</v>
      </c>
      <c r="AB800" t="s">
        <v>30</v>
      </c>
      <c r="AC800">
        <v>-75.420068000000001</v>
      </c>
      <c r="AD800">
        <v>6.1268450000000003</v>
      </c>
      <c r="AE800" t="s">
        <v>86</v>
      </c>
      <c r="AF800" t="s">
        <v>159</v>
      </c>
      <c r="AG800" t="s">
        <v>102</v>
      </c>
      <c r="AH800">
        <f>IFERROR(
    VLOOKUP(FENIX_ANS_TABLA[[#This Row],[ESTADO]],
        {"VENCIDO",1;"ALERTA_0 Días",2;"ALERTA",3;"A TIEMPO",4;"SIN FECHA",5},
    2,FALSE),
0)</f>
        <v>3</v>
      </c>
    </row>
    <row r="801" spans="1:34" x14ac:dyDescent="0.25">
      <c r="A801">
        <v>23669358</v>
      </c>
      <c r="B801" s="23" t="str">
        <f>IFERROR(VLOOKUP(FENIX_ANS_TABLA[[#This Row],[PEDIDO]],RESPONSABLE!A:B,2,0),"Pendiente por asignar responsable")</f>
        <v>Pendiente por asignar responsable</v>
      </c>
      <c r="C801" t="s">
        <v>36</v>
      </c>
      <c r="D801" t="s">
        <v>24</v>
      </c>
      <c r="E801" t="s">
        <v>36</v>
      </c>
      <c r="F801" s="21">
        <v>46073.563634259262</v>
      </c>
      <c r="G801" t="s">
        <v>2717</v>
      </c>
      <c r="H801">
        <v>98633425</v>
      </c>
      <c r="I801" t="s">
        <v>2718</v>
      </c>
      <c r="J801" s="23" t="s">
        <v>2719</v>
      </c>
      <c r="K801" s="23" t="s">
        <v>2720</v>
      </c>
      <c r="L801" t="s">
        <v>2721</v>
      </c>
      <c r="M801" t="s">
        <v>165</v>
      </c>
      <c r="N801" t="s">
        <v>2722</v>
      </c>
      <c r="O801" t="s">
        <v>166</v>
      </c>
      <c r="P801" t="s">
        <v>37</v>
      </c>
      <c r="Q801" t="s">
        <v>158</v>
      </c>
      <c r="R801" t="s">
        <v>252</v>
      </c>
      <c r="S801" t="s">
        <v>260</v>
      </c>
      <c r="T801">
        <v>10</v>
      </c>
      <c r="U801" t="s">
        <v>2723</v>
      </c>
      <c r="V801" t="s">
        <v>14462</v>
      </c>
      <c r="W801" t="s">
        <v>14355</v>
      </c>
      <c r="X801" t="s">
        <v>43</v>
      </c>
      <c r="Y801" t="s">
        <v>30</v>
      </c>
      <c r="Z801" t="s">
        <v>30</v>
      </c>
      <c r="AA801" t="s">
        <v>30</v>
      </c>
      <c r="AB801" t="s">
        <v>30</v>
      </c>
      <c r="AC801">
        <v>-75.465314960000001</v>
      </c>
      <c r="AD801">
        <v>6.3049486899999998</v>
      </c>
      <c r="AE801" t="s">
        <v>86</v>
      </c>
      <c r="AF801" t="s">
        <v>159</v>
      </c>
      <c r="AG801" t="s">
        <v>102</v>
      </c>
      <c r="AH801">
        <f>IFERROR(
    VLOOKUP(FENIX_ANS_TABLA[[#This Row],[ESTADO]],
        {"VENCIDO",1;"ALERTA_0 Días",2;"ALERTA",3;"A TIEMPO",4;"SIN FECHA",5},
    2,FALSE),
0)</f>
        <v>3</v>
      </c>
    </row>
    <row r="802" spans="1:34" x14ac:dyDescent="0.25">
      <c r="A802">
        <v>23669386</v>
      </c>
      <c r="B802" s="23" t="str">
        <f>IFERROR(VLOOKUP(FENIX_ANS_TABLA[[#This Row],[PEDIDO]],RESPONSABLE!A:B,2,0),"Pendiente por asignar responsable")</f>
        <v>Pendiente por asignar responsable</v>
      </c>
      <c r="C802" t="s">
        <v>58</v>
      </c>
      <c r="D802" t="s">
        <v>24</v>
      </c>
      <c r="E802" t="s">
        <v>59</v>
      </c>
      <c r="F802" s="21">
        <v>46073.573622685188</v>
      </c>
      <c r="G802" t="s">
        <v>2725</v>
      </c>
      <c r="H802">
        <v>71220784</v>
      </c>
      <c r="I802" t="s">
        <v>2726</v>
      </c>
      <c r="J802" s="23" t="s">
        <v>31</v>
      </c>
      <c r="K802" s="23" t="s">
        <v>2727</v>
      </c>
      <c r="L802" t="s">
        <v>2728</v>
      </c>
      <c r="M802" t="s">
        <v>216</v>
      </c>
      <c r="N802" t="s">
        <v>2729</v>
      </c>
      <c r="O802" t="s">
        <v>217</v>
      </c>
      <c r="P802" t="s">
        <v>60</v>
      </c>
      <c r="Q802" t="s">
        <v>236</v>
      </c>
      <c r="R802" t="s">
        <v>252</v>
      </c>
      <c r="S802" t="s">
        <v>260</v>
      </c>
      <c r="T802">
        <v>14</v>
      </c>
      <c r="U802" t="s">
        <v>2730</v>
      </c>
      <c r="V802" t="s">
        <v>18351</v>
      </c>
      <c r="W802" t="s">
        <v>6772</v>
      </c>
      <c r="X802" t="s">
        <v>29</v>
      </c>
      <c r="Y802" t="s">
        <v>30</v>
      </c>
      <c r="Z802" t="s">
        <v>30</v>
      </c>
      <c r="AA802" t="s">
        <v>30</v>
      </c>
      <c r="AB802" t="s">
        <v>30</v>
      </c>
      <c r="AC802">
        <v>-75.047849310000004</v>
      </c>
      <c r="AD802">
        <v>6.4416047499999998</v>
      </c>
      <c r="AE802" t="s">
        <v>86</v>
      </c>
      <c r="AF802" t="s">
        <v>215</v>
      </c>
      <c r="AG802" t="s">
        <v>102</v>
      </c>
      <c r="AH802">
        <f>IFERROR(
    VLOOKUP(FENIX_ANS_TABLA[[#This Row],[ESTADO]],
        {"VENCIDO",1;"ALERTA_0 Días",2;"ALERTA",3;"A TIEMPO",4;"SIN FECHA",5},
    2,FALSE),
0)</f>
        <v>4</v>
      </c>
    </row>
    <row r="803" spans="1:34" x14ac:dyDescent="0.25">
      <c r="A803">
        <v>23669394</v>
      </c>
      <c r="B803" s="23" t="str">
        <f>IFERROR(VLOOKUP(FENIX_ANS_TABLA[[#This Row],[PEDIDO]],RESPONSABLE!A:B,2,0),"Pendiente por asignar responsable")</f>
        <v>Pendiente por asignar responsable</v>
      </c>
      <c r="C803" t="s">
        <v>36</v>
      </c>
      <c r="D803" t="s">
        <v>24</v>
      </c>
      <c r="E803" t="s">
        <v>36</v>
      </c>
      <c r="F803" s="21">
        <v>46073.575844907413</v>
      </c>
      <c r="G803" t="s">
        <v>2732</v>
      </c>
      <c r="H803">
        <v>32519035</v>
      </c>
      <c r="I803" t="s">
        <v>2733</v>
      </c>
      <c r="J803" s="23" t="s">
        <v>2734</v>
      </c>
      <c r="K803" s="23" t="s">
        <v>2735</v>
      </c>
      <c r="L803" t="s">
        <v>2736</v>
      </c>
      <c r="M803" t="s">
        <v>167</v>
      </c>
      <c r="N803" t="s">
        <v>2737</v>
      </c>
      <c r="O803" t="s">
        <v>168</v>
      </c>
      <c r="P803" t="s">
        <v>37</v>
      </c>
      <c r="Q803" t="s">
        <v>158</v>
      </c>
      <c r="R803" t="s">
        <v>252</v>
      </c>
      <c r="S803" t="s">
        <v>260</v>
      </c>
      <c r="T803">
        <v>10</v>
      </c>
      <c r="U803" t="s">
        <v>2738</v>
      </c>
      <c r="V803" t="s">
        <v>18352</v>
      </c>
      <c r="W803" t="s">
        <v>18353</v>
      </c>
      <c r="X803" t="s">
        <v>43</v>
      </c>
      <c r="Y803" t="s">
        <v>30</v>
      </c>
      <c r="Z803" t="s">
        <v>30</v>
      </c>
      <c r="AA803" t="s">
        <v>30</v>
      </c>
      <c r="AB803" t="s">
        <v>30</v>
      </c>
      <c r="AC803">
        <v>-75.436144999999996</v>
      </c>
      <c r="AD803">
        <v>6.1274199999999999</v>
      </c>
      <c r="AE803" t="s">
        <v>86</v>
      </c>
      <c r="AF803" t="s">
        <v>159</v>
      </c>
      <c r="AG803" t="s">
        <v>102</v>
      </c>
      <c r="AH803">
        <f>IFERROR(
    VLOOKUP(FENIX_ANS_TABLA[[#This Row],[ESTADO]],
        {"VENCIDO",1;"ALERTA_0 Días",2;"ALERTA",3;"A TIEMPO",4;"SIN FECHA",5},
    2,FALSE),
0)</f>
        <v>3</v>
      </c>
    </row>
    <row r="804" spans="1:34" x14ac:dyDescent="0.25">
      <c r="A804">
        <v>23669415</v>
      </c>
      <c r="B804" s="23" t="str">
        <f>IFERROR(VLOOKUP(FENIX_ANS_TABLA[[#This Row],[PEDIDO]],RESPONSABLE!A:B,2,0),"Pendiente por asignar responsable")</f>
        <v>Pendiente por asignar responsable</v>
      </c>
      <c r="C804" t="s">
        <v>23</v>
      </c>
      <c r="D804" t="s">
        <v>24</v>
      </c>
      <c r="E804" t="s">
        <v>23</v>
      </c>
      <c r="F804" s="21">
        <v>46073.584004629629</v>
      </c>
      <c r="G804" t="s">
        <v>2740</v>
      </c>
      <c r="H804">
        <v>43755472</v>
      </c>
      <c r="I804" t="s">
        <v>2741</v>
      </c>
      <c r="J804" s="23" t="s">
        <v>2742</v>
      </c>
      <c r="K804" s="23" t="s">
        <v>2743</v>
      </c>
      <c r="L804" t="s">
        <v>2744</v>
      </c>
      <c r="M804" t="s">
        <v>182</v>
      </c>
      <c r="N804" t="s">
        <v>2745</v>
      </c>
      <c r="O804" t="s">
        <v>183</v>
      </c>
      <c r="P804" t="s">
        <v>27</v>
      </c>
      <c r="Q804" t="s">
        <v>158</v>
      </c>
      <c r="R804" t="s">
        <v>253</v>
      </c>
      <c r="S804" t="s">
        <v>260</v>
      </c>
      <c r="T804">
        <v>7</v>
      </c>
      <c r="U804" t="s">
        <v>2746</v>
      </c>
      <c r="V804" t="s">
        <v>18354</v>
      </c>
      <c r="W804" t="s">
        <v>18355</v>
      </c>
      <c r="X804" t="s">
        <v>43</v>
      </c>
      <c r="Y804" t="s">
        <v>30</v>
      </c>
      <c r="Z804" t="s">
        <v>30</v>
      </c>
      <c r="AA804" t="s">
        <v>30</v>
      </c>
      <c r="AB804" t="s">
        <v>30</v>
      </c>
      <c r="AC804">
        <v>-74.829219080000001</v>
      </c>
      <c r="AD804">
        <v>5.8368469799999998</v>
      </c>
      <c r="AE804" t="s">
        <v>86</v>
      </c>
      <c r="AF804" t="s">
        <v>159</v>
      </c>
      <c r="AG804" t="s">
        <v>102</v>
      </c>
      <c r="AH804">
        <f>IFERROR(
    VLOOKUP(FENIX_ANS_TABLA[[#This Row],[ESTADO]],
        {"VENCIDO",1;"ALERTA_0 Días",2;"ALERTA",3;"A TIEMPO",4;"SIN FECHA",5},
    2,FALSE),
0)</f>
        <v>3</v>
      </c>
    </row>
    <row r="805" spans="1:34" x14ac:dyDescent="0.25">
      <c r="A805">
        <v>23669423</v>
      </c>
      <c r="B805" s="23" t="str">
        <f>IFERROR(VLOOKUP(FENIX_ANS_TABLA[[#This Row],[PEDIDO]],RESPONSABLE!A:B,2,0),"Pendiente por asignar responsable")</f>
        <v>Pendiente por asignar responsable</v>
      </c>
      <c r="C805" t="s">
        <v>23</v>
      </c>
      <c r="D805" t="s">
        <v>24</v>
      </c>
      <c r="E805" t="s">
        <v>23</v>
      </c>
      <c r="F805" s="21">
        <v>46073.585729166669</v>
      </c>
      <c r="G805" t="s">
        <v>2748</v>
      </c>
      <c r="H805">
        <v>70907356</v>
      </c>
      <c r="I805" t="s">
        <v>2749</v>
      </c>
      <c r="J805" s="23" t="s">
        <v>2750</v>
      </c>
      <c r="K805" s="23" t="s">
        <v>2751</v>
      </c>
      <c r="L805" t="s">
        <v>2752</v>
      </c>
      <c r="M805" t="s">
        <v>190</v>
      </c>
      <c r="N805" t="s">
        <v>2753</v>
      </c>
      <c r="O805" t="s">
        <v>191</v>
      </c>
      <c r="P805" t="s">
        <v>27</v>
      </c>
      <c r="Q805" t="s">
        <v>158</v>
      </c>
      <c r="R805" t="s">
        <v>252</v>
      </c>
      <c r="S805" t="s">
        <v>260</v>
      </c>
      <c r="T805">
        <v>10</v>
      </c>
      <c r="U805" t="s">
        <v>2754</v>
      </c>
      <c r="V805" t="s">
        <v>18356</v>
      </c>
      <c r="W805" t="s">
        <v>14525</v>
      </c>
      <c r="X805" t="s">
        <v>43</v>
      </c>
      <c r="Y805" t="s">
        <v>30</v>
      </c>
      <c r="Z805" t="s">
        <v>30</v>
      </c>
      <c r="AA805" t="s">
        <v>30</v>
      </c>
      <c r="AB805" t="s">
        <v>30</v>
      </c>
      <c r="AC805">
        <v>-75.339757809999995</v>
      </c>
      <c r="AD805">
        <v>6.1220748599999997</v>
      </c>
      <c r="AE805" t="s">
        <v>86</v>
      </c>
      <c r="AF805" t="s">
        <v>159</v>
      </c>
      <c r="AG805" t="s">
        <v>102</v>
      </c>
      <c r="AH805">
        <f>IFERROR(
    VLOOKUP(FENIX_ANS_TABLA[[#This Row],[ESTADO]],
        {"VENCIDO",1;"ALERTA_0 Días",2;"ALERTA",3;"A TIEMPO",4;"SIN FECHA",5},
    2,FALSE),
0)</f>
        <v>3</v>
      </c>
    </row>
    <row r="806" spans="1:34" x14ac:dyDescent="0.25">
      <c r="A806">
        <v>23669431</v>
      </c>
      <c r="B806" s="23" t="str">
        <f>IFERROR(VLOOKUP(FENIX_ANS_TABLA[[#This Row],[PEDIDO]],RESPONSABLE!A:B,2,0),"Pendiente por asignar responsable")</f>
        <v>Pendiente por asignar responsable</v>
      </c>
      <c r="C806" t="s">
        <v>36</v>
      </c>
      <c r="D806" t="s">
        <v>24</v>
      </c>
      <c r="E806" t="s">
        <v>36</v>
      </c>
      <c r="F806" s="21">
        <v>46073.588796296302</v>
      </c>
      <c r="G806" t="s">
        <v>2756</v>
      </c>
      <c r="H806">
        <v>32422951</v>
      </c>
      <c r="I806" t="s">
        <v>2627</v>
      </c>
      <c r="J806" s="23" t="s">
        <v>31</v>
      </c>
      <c r="K806" s="23" t="s">
        <v>2628</v>
      </c>
      <c r="L806" t="s">
        <v>2757</v>
      </c>
      <c r="M806" t="s">
        <v>167</v>
      </c>
      <c r="N806" t="s">
        <v>2758</v>
      </c>
      <c r="O806" t="s">
        <v>168</v>
      </c>
      <c r="P806" t="s">
        <v>37</v>
      </c>
      <c r="Q806" t="s">
        <v>158</v>
      </c>
      <c r="R806" t="s">
        <v>252</v>
      </c>
      <c r="S806" t="s">
        <v>260</v>
      </c>
      <c r="T806">
        <v>10</v>
      </c>
      <c r="U806" t="s">
        <v>2759</v>
      </c>
      <c r="V806" t="s">
        <v>18357</v>
      </c>
      <c r="W806" t="s">
        <v>14274</v>
      </c>
      <c r="X806" t="s">
        <v>43</v>
      </c>
      <c r="Y806" t="s">
        <v>30</v>
      </c>
      <c r="Z806" t="s">
        <v>30</v>
      </c>
      <c r="AA806" t="s">
        <v>30</v>
      </c>
      <c r="AB806" t="s">
        <v>30</v>
      </c>
      <c r="AC806">
        <v>-75.420081999999994</v>
      </c>
      <c r="AD806">
        <v>6.1268539999999998</v>
      </c>
      <c r="AE806" t="s">
        <v>86</v>
      </c>
      <c r="AF806" t="s">
        <v>159</v>
      </c>
      <c r="AG806" t="s">
        <v>102</v>
      </c>
      <c r="AH806">
        <f>IFERROR(
    VLOOKUP(FENIX_ANS_TABLA[[#This Row],[ESTADO]],
        {"VENCIDO",1;"ALERTA_0 Días",2;"ALERTA",3;"A TIEMPO",4;"SIN FECHA",5},
    2,FALSE),
0)</f>
        <v>3</v>
      </c>
    </row>
    <row r="807" spans="1:34" x14ac:dyDescent="0.25">
      <c r="A807">
        <v>23669433</v>
      </c>
      <c r="B807" s="23" t="str">
        <f>IFERROR(VLOOKUP(FENIX_ANS_TABLA[[#This Row],[PEDIDO]],RESPONSABLE!A:B,2,0),"Pendiente por asignar responsable")</f>
        <v>Pendiente por asignar responsable</v>
      </c>
      <c r="C807" t="s">
        <v>36</v>
      </c>
      <c r="D807" t="s">
        <v>24</v>
      </c>
      <c r="E807" t="s">
        <v>36</v>
      </c>
      <c r="F807" s="21">
        <v>46073.58902777778</v>
      </c>
      <c r="G807" t="s">
        <v>3143</v>
      </c>
      <c r="H807">
        <v>1038332426</v>
      </c>
      <c r="I807" t="s">
        <v>3144</v>
      </c>
      <c r="J807" s="23" t="s">
        <v>31</v>
      </c>
      <c r="K807" s="23" t="s">
        <v>3145</v>
      </c>
      <c r="L807" t="s">
        <v>3146</v>
      </c>
      <c r="M807" t="s">
        <v>141</v>
      </c>
      <c r="N807" t="s">
        <v>3147</v>
      </c>
      <c r="O807" t="s">
        <v>142</v>
      </c>
      <c r="P807" t="s">
        <v>37</v>
      </c>
      <c r="Q807" t="s">
        <v>135</v>
      </c>
      <c r="R807" t="s">
        <v>252</v>
      </c>
      <c r="S807" t="s">
        <v>260</v>
      </c>
      <c r="T807">
        <v>10</v>
      </c>
      <c r="U807" t="s">
        <v>3148</v>
      </c>
      <c r="V807" t="s">
        <v>18358</v>
      </c>
      <c r="W807" t="s">
        <v>18359</v>
      </c>
      <c r="X807" t="s">
        <v>43</v>
      </c>
      <c r="Y807" t="s">
        <v>30</v>
      </c>
      <c r="Z807" t="s">
        <v>30</v>
      </c>
      <c r="AA807" t="s">
        <v>30</v>
      </c>
      <c r="AB807" t="s">
        <v>30</v>
      </c>
      <c r="AC807">
        <v>-76.230474860000001</v>
      </c>
      <c r="AD807">
        <v>6.8280640300000002</v>
      </c>
      <c r="AE807" t="s">
        <v>86</v>
      </c>
      <c r="AF807" t="s">
        <v>136</v>
      </c>
      <c r="AG807" t="s">
        <v>102</v>
      </c>
      <c r="AH807">
        <f>IFERROR(
    VLOOKUP(FENIX_ANS_TABLA[[#This Row],[ESTADO]],
        {"VENCIDO",1;"ALERTA_0 Días",2;"ALERTA",3;"A TIEMPO",4;"SIN FECHA",5},
    2,FALSE),
0)</f>
        <v>3</v>
      </c>
    </row>
    <row r="808" spans="1:34" x14ac:dyDescent="0.25">
      <c r="A808">
        <v>23669435</v>
      </c>
      <c r="B808" s="23" t="str">
        <f>IFERROR(VLOOKUP(FENIX_ANS_TABLA[[#This Row],[PEDIDO]],RESPONSABLE!A:B,2,0),"Pendiente por asignar responsable")</f>
        <v>Pendiente por asignar responsable</v>
      </c>
      <c r="C808" t="s">
        <v>58</v>
      </c>
      <c r="D808" t="s">
        <v>24</v>
      </c>
      <c r="E808" t="s">
        <v>59</v>
      </c>
      <c r="F808" s="21">
        <v>46073.589837962973</v>
      </c>
      <c r="G808" t="s">
        <v>2761</v>
      </c>
      <c r="H808">
        <v>42840817</v>
      </c>
      <c r="I808" t="s">
        <v>2762</v>
      </c>
      <c r="J808" s="23" t="s">
        <v>31</v>
      </c>
      <c r="K808" s="23" t="s">
        <v>2763</v>
      </c>
      <c r="L808" t="s">
        <v>2764</v>
      </c>
      <c r="M808" t="s">
        <v>196</v>
      </c>
      <c r="N808" t="s">
        <v>2765</v>
      </c>
      <c r="O808" t="s">
        <v>197</v>
      </c>
      <c r="P808" t="s">
        <v>60</v>
      </c>
      <c r="Q808" t="s">
        <v>184</v>
      </c>
      <c r="R808" t="s">
        <v>252</v>
      </c>
      <c r="S808" t="s">
        <v>260</v>
      </c>
      <c r="T808">
        <v>14</v>
      </c>
      <c r="U808" t="s">
        <v>2766</v>
      </c>
      <c r="V808" t="s">
        <v>18360</v>
      </c>
      <c r="W808" t="s">
        <v>18266</v>
      </c>
      <c r="X808" t="s">
        <v>29</v>
      </c>
      <c r="Y808" t="s">
        <v>30</v>
      </c>
      <c r="Z808" t="s">
        <v>30</v>
      </c>
      <c r="AA808" t="s">
        <v>30</v>
      </c>
      <c r="AB808" t="s">
        <v>30</v>
      </c>
      <c r="AC808">
        <v>-75.18457033</v>
      </c>
      <c r="AD808">
        <v>6.2199920000000004</v>
      </c>
      <c r="AE808" t="s">
        <v>86</v>
      </c>
      <c r="AF808" t="s">
        <v>159</v>
      </c>
      <c r="AG808" t="s">
        <v>102</v>
      </c>
      <c r="AH808">
        <f>IFERROR(
    VLOOKUP(FENIX_ANS_TABLA[[#This Row],[ESTADO]],
        {"VENCIDO",1;"ALERTA_0 Días",2;"ALERTA",3;"A TIEMPO",4;"SIN FECHA",5},
    2,FALSE),
0)</f>
        <v>4</v>
      </c>
    </row>
    <row r="809" spans="1:34" x14ac:dyDescent="0.25">
      <c r="A809">
        <v>23669441</v>
      </c>
      <c r="B809" s="23" t="str">
        <f>IFERROR(VLOOKUP(FENIX_ANS_TABLA[[#This Row],[PEDIDO]],RESPONSABLE!A:B,2,0),"Pendiente por asignar responsable")</f>
        <v>Pendiente por asignar responsable</v>
      </c>
      <c r="C809" t="s">
        <v>58</v>
      </c>
      <c r="D809" t="s">
        <v>24</v>
      </c>
      <c r="E809" t="s">
        <v>59</v>
      </c>
      <c r="F809" s="21">
        <v>46073.595509259263</v>
      </c>
      <c r="G809" t="s">
        <v>2768</v>
      </c>
      <c r="H809">
        <v>15538346</v>
      </c>
      <c r="I809" t="s">
        <v>2769</v>
      </c>
      <c r="J809" s="23" t="s">
        <v>31</v>
      </c>
      <c r="K809" s="23" t="s">
        <v>2770</v>
      </c>
      <c r="L809" t="s">
        <v>2771</v>
      </c>
      <c r="M809" t="s">
        <v>226</v>
      </c>
      <c r="N809" t="s">
        <v>2772</v>
      </c>
      <c r="O809" t="s">
        <v>227</v>
      </c>
      <c r="P809" t="s">
        <v>60</v>
      </c>
      <c r="Q809" t="s">
        <v>236</v>
      </c>
      <c r="R809" t="s">
        <v>253</v>
      </c>
      <c r="S809" t="s">
        <v>260</v>
      </c>
      <c r="T809">
        <v>9</v>
      </c>
      <c r="U809" t="s">
        <v>2773</v>
      </c>
      <c r="V809" t="s">
        <v>18361</v>
      </c>
      <c r="W809" t="s">
        <v>17969</v>
      </c>
      <c r="X809" t="s">
        <v>29</v>
      </c>
      <c r="Y809" t="s">
        <v>30</v>
      </c>
      <c r="Z809" t="s">
        <v>30</v>
      </c>
      <c r="AA809" t="s">
        <v>30</v>
      </c>
      <c r="AB809" t="s">
        <v>30</v>
      </c>
      <c r="AC809">
        <v>-74.70139211</v>
      </c>
      <c r="AD809">
        <v>7.0848602500000002</v>
      </c>
      <c r="AE809" t="s">
        <v>86</v>
      </c>
      <c r="AF809" t="s">
        <v>215</v>
      </c>
      <c r="AG809" t="s">
        <v>102</v>
      </c>
      <c r="AH809">
        <f>IFERROR(
    VLOOKUP(FENIX_ANS_TABLA[[#This Row],[ESTADO]],
        {"VENCIDO",1;"ALERTA_0 Días",2;"ALERTA",3;"A TIEMPO",4;"SIN FECHA",5},
    2,FALSE),
0)</f>
        <v>4</v>
      </c>
    </row>
    <row r="810" spans="1:34" x14ac:dyDescent="0.25">
      <c r="A810">
        <v>23669454</v>
      </c>
      <c r="B810" s="23" t="str">
        <f>IFERROR(VLOOKUP(FENIX_ANS_TABLA[[#This Row],[PEDIDO]],RESPONSABLE!A:B,2,0),"Pendiente por asignar responsable")</f>
        <v>Pendiente por asignar responsable</v>
      </c>
      <c r="C810" t="s">
        <v>58</v>
      </c>
      <c r="D810" t="s">
        <v>24</v>
      </c>
      <c r="E810" t="s">
        <v>59</v>
      </c>
      <c r="F810" s="21">
        <v>46073.598807870367</v>
      </c>
      <c r="G810" t="s">
        <v>3588</v>
      </c>
      <c r="H810">
        <v>15337022</v>
      </c>
      <c r="I810" t="s">
        <v>3589</v>
      </c>
      <c r="J810" s="23" t="s">
        <v>3590</v>
      </c>
      <c r="K810" s="23" t="s">
        <v>3591</v>
      </c>
      <c r="L810" t="s">
        <v>3592</v>
      </c>
      <c r="M810" t="s">
        <v>106</v>
      </c>
      <c r="N810" t="s">
        <v>3593</v>
      </c>
      <c r="O810" t="s">
        <v>107</v>
      </c>
      <c r="P810" t="s">
        <v>60</v>
      </c>
      <c r="Q810" t="s">
        <v>125</v>
      </c>
      <c r="R810" t="s">
        <v>252</v>
      </c>
      <c r="S810" t="s">
        <v>260</v>
      </c>
      <c r="T810">
        <v>14</v>
      </c>
      <c r="U810" t="s">
        <v>3594</v>
      </c>
      <c r="V810" t="s">
        <v>18362</v>
      </c>
      <c r="W810" t="s">
        <v>18363</v>
      </c>
      <c r="X810" t="s">
        <v>29</v>
      </c>
      <c r="Y810" t="s">
        <v>30</v>
      </c>
      <c r="Z810" t="s">
        <v>30</v>
      </c>
      <c r="AA810" t="s">
        <v>30</v>
      </c>
      <c r="AB810" t="s">
        <v>30</v>
      </c>
      <c r="AC810">
        <v>-75.563146880000005</v>
      </c>
      <c r="AD810">
        <v>5.8992674699999998</v>
      </c>
      <c r="AE810" t="s">
        <v>86</v>
      </c>
      <c r="AF810" t="s">
        <v>109</v>
      </c>
      <c r="AG810" t="s">
        <v>102</v>
      </c>
      <c r="AH810">
        <f>IFERROR(
    VLOOKUP(FENIX_ANS_TABLA[[#This Row],[ESTADO]],
        {"VENCIDO",1;"ALERTA_0 Días",2;"ALERTA",3;"A TIEMPO",4;"SIN FECHA",5},
    2,FALSE),
0)</f>
        <v>4</v>
      </c>
    </row>
    <row r="811" spans="1:34" x14ac:dyDescent="0.25">
      <c r="A811">
        <v>23669459</v>
      </c>
      <c r="B811" s="23" t="str">
        <f>IFERROR(VLOOKUP(FENIX_ANS_TABLA[[#This Row],[PEDIDO]],RESPONSABLE!A:B,2,0),"Pendiente por asignar responsable")</f>
        <v>Pendiente por asignar responsable</v>
      </c>
      <c r="C811" t="s">
        <v>23</v>
      </c>
      <c r="D811" t="s">
        <v>24</v>
      </c>
      <c r="E811" t="s">
        <v>23</v>
      </c>
      <c r="F811" s="21">
        <v>46073.599548611113</v>
      </c>
      <c r="G811" t="s">
        <v>3150</v>
      </c>
      <c r="H811">
        <v>70690642</v>
      </c>
      <c r="I811" t="s">
        <v>2131</v>
      </c>
      <c r="J811" s="23" t="s">
        <v>31</v>
      </c>
      <c r="K811" s="23" t="s">
        <v>294</v>
      </c>
      <c r="L811" t="s">
        <v>3151</v>
      </c>
      <c r="M811" t="s">
        <v>185</v>
      </c>
      <c r="N811" t="s">
        <v>3152</v>
      </c>
      <c r="O811" t="s">
        <v>186</v>
      </c>
      <c r="P811" t="s">
        <v>27</v>
      </c>
      <c r="Q811" t="s">
        <v>158</v>
      </c>
      <c r="R811" t="s">
        <v>252</v>
      </c>
      <c r="S811" t="s">
        <v>260</v>
      </c>
      <c r="T811">
        <v>10</v>
      </c>
      <c r="U811" t="s">
        <v>3153</v>
      </c>
      <c r="V811" t="s">
        <v>14406</v>
      </c>
      <c r="W811" t="s">
        <v>10602</v>
      </c>
      <c r="X811" t="s">
        <v>43</v>
      </c>
      <c r="Y811" t="s">
        <v>30</v>
      </c>
      <c r="Z811" t="s">
        <v>30</v>
      </c>
      <c r="AA811" t="s">
        <v>30</v>
      </c>
      <c r="AB811" t="s">
        <v>30</v>
      </c>
      <c r="AC811">
        <v>-75.270937799999999</v>
      </c>
      <c r="AD811">
        <v>6.1302146799999999</v>
      </c>
      <c r="AE811" t="s">
        <v>86</v>
      </c>
      <c r="AF811" t="s">
        <v>159</v>
      </c>
      <c r="AG811" t="s">
        <v>102</v>
      </c>
      <c r="AH811">
        <f>IFERROR(
    VLOOKUP(FENIX_ANS_TABLA[[#This Row],[ESTADO]],
        {"VENCIDO",1;"ALERTA_0 Días",2;"ALERTA",3;"A TIEMPO",4;"SIN FECHA",5},
    2,FALSE),
0)</f>
        <v>3</v>
      </c>
    </row>
    <row r="812" spans="1:34" x14ac:dyDescent="0.25">
      <c r="A812">
        <v>23669471</v>
      </c>
      <c r="B812" s="23" t="str">
        <f>IFERROR(VLOOKUP(FENIX_ANS_TABLA[[#This Row],[PEDIDO]],RESPONSABLE!A:B,2,0),"Pendiente por asignar responsable")</f>
        <v>Pendiente por asignar responsable</v>
      </c>
      <c r="C812" t="s">
        <v>23</v>
      </c>
      <c r="D812" t="s">
        <v>24</v>
      </c>
      <c r="E812" t="s">
        <v>23</v>
      </c>
      <c r="F812" s="21">
        <v>46073.60597222222</v>
      </c>
      <c r="G812" t="s">
        <v>3155</v>
      </c>
      <c r="H812">
        <v>43755472</v>
      </c>
      <c r="I812" t="s">
        <v>2741</v>
      </c>
      <c r="J812" s="23" t="s">
        <v>2742</v>
      </c>
      <c r="K812" s="23" t="s">
        <v>2743</v>
      </c>
      <c r="L812" t="s">
        <v>3156</v>
      </c>
      <c r="M812" t="s">
        <v>182</v>
      </c>
      <c r="N812" t="s">
        <v>3157</v>
      </c>
      <c r="O812" t="s">
        <v>183</v>
      </c>
      <c r="P812" t="s">
        <v>27</v>
      </c>
      <c r="Q812" t="s">
        <v>158</v>
      </c>
      <c r="R812" t="s">
        <v>253</v>
      </c>
      <c r="S812" t="s">
        <v>260</v>
      </c>
      <c r="T812">
        <v>7</v>
      </c>
      <c r="U812" t="s">
        <v>3158</v>
      </c>
      <c r="V812" t="s">
        <v>10431</v>
      </c>
      <c r="W812" t="s">
        <v>14276</v>
      </c>
      <c r="X812" t="s">
        <v>43</v>
      </c>
      <c r="Y812" t="s">
        <v>30</v>
      </c>
      <c r="Z812" t="s">
        <v>30</v>
      </c>
      <c r="AA812" t="s">
        <v>30</v>
      </c>
      <c r="AB812" t="s">
        <v>30</v>
      </c>
      <c r="AC812">
        <v>-74.829219080000001</v>
      </c>
      <c r="AD812">
        <v>5.8368469799999998</v>
      </c>
      <c r="AE812" t="s">
        <v>86</v>
      </c>
      <c r="AF812" t="s">
        <v>159</v>
      </c>
      <c r="AG812" t="s">
        <v>102</v>
      </c>
      <c r="AH812">
        <f>IFERROR(
    VLOOKUP(FENIX_ANS_TABLA[[#This Row],[ESTADO]],
        {"VENCIDO",1;"ALERTA_0 Días",2;"ALERTA",3;"A TIEMPO",4;"SIN FECHA",5},
    2,FALSE),
0)</f>
        <v>3</v>
      </c>
    </row>
    <row r="813" spans="1:34" x14ac:dyDescent="0.25">
      <c r="A813">
        <v>23669476</v>
      </c>
      <c r="B813" s="23" t="str">
        <f>IFERROR(VLOOKUP(FENIX_ANS_TABLA[[#This Row],[PEDIDO]],RESPONSABLE!A:B,2,0),"Pendiente por asignar responsable")</f>
        <v>Pendiente por asignar responsable</v>
      </c>
      <c r="C813" t="s">
        <v>58</v>
      </c>
      <c r="D813" t="s">
        <v>24</v>
      </c>
      <c r="E813" t="s">
        <v>59</v>
      </c>
      <c r="F813" s="21">
        <v>46073.608888888892</v>
      </c>
      <c r="G813" t="s">
        <v>2776</v>
      </c>
      <c r="H813">
        <v>3585227</v>
      </c>
      <c r="I813" t="s">
        <v>2777</v>
      </c>
      <c r="J813" s="23" t="s">
        <v>31</v>
      </c>
      <c r="K813" s="23" t="s">
        <v>2778</v>
      </c>
      <c r="L813" t="s">
        <v>2779</v>
      </c>
      <c r="M813" t="s">
        <v>216</v>
      </c>
      <c r="N813" t="s">
        <v>2780</v>
      </c>
      <c r="O813" t="s">
        <v>217</v>
      </c>
      <c r="P813" t="s">
        <v>60</v>
      </c>
      <c r="Q813" t="s">
        <v>236</v>
      </c>
      <c r="R813" t="s">
        <v>253</v>
      </c>
      <c r="S813" t="s">
        <v>260</v>
      </c>
      <c r="T813">
        <v>9</v>
      </c>
      <c r="U813" t="s">
        <v>2781</v>
      </c>
      <c r="V813" t="s">
        <v>18364</v>
      </c>
      <c r="W813" t="s">
        <v>18365</v>
      </c>
      <c r="X813" t="s">
        <v>29</v>
      </c>
      <c r="Y813" t="s">
        <v>30</v>
      </c>
      <c r="Z813" t="s">
        <v>30</v>
      </c>
      <c r="AA813" t="s">
        <v>30</v>
      </c>
      <c r="AB813" t="s">
        <v>30</v>
      </c>
      <c r="AC813">
        <v>-75.016746359999999</v>
      </c>
      <c r="AD813">
        <v>6.4891356099999999</v>
      </c>
      <c r="AE813" t="s">
        <v>86</v>
      </c>
      <c r="AF813" t="s">
        <v>215</v>
      </c>
      <c r="AG813" t="s">
        <v>102</v>
      </c>
      <c r="AH813">
        <f>IFERROR(
    VLOOKUP(FENIX_ANS_TABLA[[#This Row],[ESTADO]],
        {"VENCIDO",1;"ALERTA_0 Días",2;"ALERTA",3;"A TIEMPO",4;"SIN FECHA",5},
    2,FALSE),
0)</f>
        <v>4</v>
      </c>
    </row>
    <row r="814" spans="1:34" x14ac:dyDescent="0.25">
      <c r="A814">
        <v>23669480</v>
      </c>
      <c r="B814" s="23" t="str">
        <f>IFERROR(VLOOKUP(FENIX_ANS_TABLA[[#This Row],[PEDIDO]],RESPONSABLE!A:B,2,0),"Pendiente por asignar responsable")</f>
        <v>Pendiente por asignar responsable</v>
      </c>
      <c r="C814" t="s">
        <v>23</v>
      </c>
      <c r="D814" t="s">
        <v>24</v>
      </c>
      <c r="E814" t="s">
        <v>23</v>
      </c>
      <c r="F814" s="21">
        <v>46073.609456018523</v>
      </c>
      <c r="G814" t="s">
        <v>3160</v>
      </c>
      <c r="H814">
        <v>1037976693</v>
      </c>
      <c r="I814" t="s">
        <v>3161</v>
      </c>
      <c r="J814" s="23" t="s">
        <v>31</v>
      </c>
      <c r="K814" s="23" t="s">
        <v>2743</v>
      </c>
      <c r="L814" t="s">
        <v>3162</v>
      </c>
      <c r="M814" t="s">
        <v>182</v>
      </c>
      <c r="N814" t="s">
        <v>3163</v>
      </c>
      <c r="O814" t="s">
        <v>183</v>
      </c>
      <c r="P814" t="s">
        <v>27</v>
      </c>
      <c r="Q814" t="s">
        <v>158</v>
      </c>
      <c r="R814" t="s">
        <v>253</v>
      </c>
      <c r="S814" t="s">
        <v>260</v>
      </c>
      <c r="T814">
        <v>7</v>
      </c>
      <c r="U814" t="s">
        <v>3164</v>
      </c>
      <c r="V814" t="s">
        <v>18366</v>
      </c>
      <c r="W814" t="s">
        <v>14050</v>
      </c>
      <c r="X814" t="s">
        <v>43</v>
      </c>
      <c r="Y814" t="s">
        <v>30</v>
      </c>
      <c r="Z814" t="s">
        <v>30</v>
      </c>
      <c r="AA814" t="s">
        <v>30</v>
      </c>
      <c r="AB814" t="s">
        <v>30</v>
      </c>
      <c r="AC814">
        <v>-74.826216070000001</v>
      </c>
      <c r="AD814">
        <v>5.8443518299999999</v>
      </c>
      <c r="AE814" t="s">
        <v>86</v>
      </c>
      <c r="AF814" t="s">
        <v>159</v>
      </c>
      <c r="AG814" t="s">
        <v>102</v>
      </c>
      <c r="AH814">
        <f>IFERROR(
    VLOOKUP(FENIX_ANS_TABLA[[#This Row],[ESTADO]],
        {"VENCIDO",1;"ALERTA_0 Días",2;"ALERTA",3;"A TIEMPO",4;"SIN FECHA",5},
    2,FALSE),
0)</f>
        <v>3</v>
      </c>
    </row>
    <row r="815" spans="1:34" x14ac:dyDescent="0.25">
      <c r="A815">
        <v>23669509</v>
      </c>
      <c r="B815" s="23" t="str">
        <f>IFERROR(VLOOKUP(FENIX_ANS_TABLA[[#This Row],[PEDIDO]],RESPONSABLE!A:B,2,0),"Pendiente por asignar responsable")</f>
        <v>Pendiente por asignar responsable</v>
      </c>
      <c r="C815" t="s">
        <v>58</v>
      </c>
      <c r="D815" t="s">
        <v>24</v>
      </c>
      <c r="E815" t="s">
        <v>59</v>
      </c>
      <c r="F815" s="21">
        <v>46073.617175925923</v>
      </c>
      <c r="G815" t="s">
        <v>2810</v>
      </c>
      <c r="H815">
        <v>43460542</v>
      </c>
      <c r="I815" t="s">
        <v>2811</v>
      </c>
      <c r="J815" s="23" t="s">
        <v>2812</v>
      </c>
      <c r="K815" s="23" t="s">
        <v>2813</v>
      </c>
      <c r="L815" t="s">
        <v>2814</v>
      </c>
      <c r="M815" t="s">
        <v>182</v>
      </c>
      <c r="N815" t="s">
        <v>2815</v>
      </c>
      <c r="O815" t="s">
        <v>183</v>
      </c>
      <c r="P815" t="s">
        <v>60</v>
      </c>
      <c r="Q815" t="s">
        <v>184</v>
      </c>
      <c r="R815" t="s">
        <v>253</v>
      </c>
      <c r="S815" t="s">
        <v>260</v>
      </c>
      <c r="T815">
        <v>9</v>
      </c>
      <c r="U815" t="s">
        <v>2816</v>
      </c>
      <c r="V815" t="s">
        <v>18367</v>
      </c>
      <c r="W815" t="s">
        <v>18368</v>
      </c>
      <c r="X815" t="s">
        <v>29</v>
      </c>
      <c r="Y815" t="s">
        <v>30</v>
      </c>
      <c r="Z815" t="s">
        <v>30</v>
      </c>
      <c r="AA815" t="s">
        <v>30</v>
      </c>
      <c r="AB815" t="s">
        <v>30</v>
      </c>
      <c r="AC815">
        <v>-75.310818370000007</v>
      </c>
      <c r="AD815">
        <v>5.7109136300000003</v>
      </c>
      <c r="AE815" t="s">
        <v>86</v>
      </c>
      <c r="AF815" t="s">
        <v>159</v>
      </c>
      <c r="AG815" t="s">
        <v>102</v>
      </c>
      <c r="AH815">
        <f>IFERROR(
    VLOOKUP(FENIX_ANS_TABLA[[#This Row],[ESTADO]],
        {"VENCIDO",1;"ALERTA_0 Días",2;"ALERTA",3;"A TIEMPO",4;"SIN FECHA",5},
    2,FALSE),
0)</f>
        <v>4</v>
      </c>
    </row>
    <row r="816" spans="1:34" x14ac:dyDescent="0.25">
      <c r="A816">
        <v>23669595</v>
      </c>
      <c r="B816" s="23" t="str">
        <f>IFERROR(VLOOKUP(FENIX_ANS_TABLA[[#This Row],[PEDIDO]],RESPONSABLE!A:B,2,0),"Pendiente por asignar responsable")</f>
        <v>Pendiente por asignar responsable</v>
      </c>
      <c r="C816" t="s">
        <v>58</v>
      </c>
      <c r="D816" t="s">
        <v>24</v>
      </c>
      <c r="E816" t="s">
        <v>59</v>
      </c>
      <c r="F816" s="21">
        <v>46073.6484837963</v>
      </c>
      <c r="G816" t="s">
        <v>2818</v>
      </c>
      <c r="H816">
        <v>71001439</v>
      </c>
      <c r="I816" t="s">
        <v>2819</v>
      </c>
      <c r="J816" s="23" t="s">
        <v>31</v>
      </c>
      <c r="K816" s="23" t="s">
        <v>701</v>
      </c>
      <c r="L816" t="s">
        <v>2820</v>
      </c>
      <c r="M816" t="s">
        <v>187</v>
      </c>
      <c r="N816" t="s">
        <v>2821</v>
      </c>
      <c r="O816" t="s">
        <v>188</v>
      </c>
      <c r="P816" t="s">
        <v>60</v>
      </c>
      <c r="Q816" t="s">
        <v>184</v>
      </c>
      <c r="R816" t="s">
        <v>253</v>
      </c>
      <c r="S816" t="s">
        <v>260</v>
      </c>
      <c r="T816">
        <v>9</v>
      </c>
      <c r="U816" t="s">
        <v>2822</v>
      </c>
      <c r="V816" t="s">
        <v>17828</v>
      </c>
      <c r="W816" t="s">
        <v>18369</v>
      </c>
      <c r="X816" t="s">
        <v>29</v>
      </c>
      <c r="Y816" t="s">
        <v>30</v>
      </c>
      <c r="Z816" t="s">
        <v>30</v>
      </c>
      <c r="AA816" t="s">
        <v>30</v>
      </c>
      <c r="AB816" t="s">
        <v>30</v>
      </c>
      <c r="AC816">
        <v>-75.025643459999998</v>
      </c>
      <c r="AD816">
        <v>6.2944201700000004</v>
      </c>
      <c r="AE816" t="s">
        <v>86</v>
      </c>
      <c r="AF816" t="s">
        <v>159</v>
      </c>
      <c r="AG816" t="s">
        <v>102</v>
      </c>
      <c r="AH816">
        <f>IFERROR(
    VLOOKUP(FENIX_ANS_TABLA[[#This Row],[ESTADO]],
        {"VENCIDO",1;"ALERTA_0 Días",2;"ALERTA",3;"A TIEMPO",4;"SIN FECHA",5},
    2,FALSE),
0)</f>
        <v>4</v>
      </c>
    </row>
    <row r="817" spans="1:34" x14ac:dyDescent="0.25">
      <c r="A817">
        <v>23669608</v>
      </c>
      <c r="B817" s="23" t="str">
        <f>IFERROR(VLOOKUP(FENIX_ANS_TABLA[[#This Row],[PEDIDO]],RESPONSABLE!A:B,2,0),"Pendiente por asignar responsable")</f>
        <v>Pendiente por asignar responsable</v>
      </c>
      <c r="C817" t="s">
        <v>23</v>
      </c>
      <c r="D817" t="s">
        <v>24</v>
      </c>
      <c r="E817" t="s">
        <v>23</v>
      </c>
      <c r="F817" s="21">
        <v>46073.653483796297</v>
      </c>
      <c r="G817" t="s">
        <v>3166</v>
      </c>
      <c r="H817">
        <v>70695704</v>
      </c>
      <c r="I817" t="s">
        <v>3167</v>
      </c>
      <c r="J817" s="23" t="s">
        <v>31</v>
      </c>
      <c r="K817" s="23" t="s">
        <v>3168</v>
      </c>
      <c r="L817" t="s">
        <v>3169</v>
      </c>
      <c r="M817" t="s">
        <v>185</v>
      </c>
      <c r="N817" t="s">
        <v>3170</v>
      </c>
      <c r="O817" t="s">
        <v>186</v>
      </c>
      <c r="P817" t="s">
        <v>27</v>
      </c>
      <c r="Q817" t="s">
        <v>158</v>
      </c>
      <c r="R817" t="s">
        <v>253</v>
      </c>
      <c r="S817" t="s">
        <v>260</v>
      </c>
      <c r="T817">
        <v>7</v>
      </c>
      <c r="U817" t="s">
        <v>3171</v>
      </c>
      <c r="V817" t="s">
        <v>18370</v>
      </c>
      <c r="W817" t="s">
        <v>18371</v>
      </c>
      <c r="X817" t="s">
        <v>43</v>
      </c>
      <c r="Y817" t="s">
        <v>30</v>
      </c>
      <c r="Z817" t="s">
        <v>30</v>
      </c>
      <c r="AA817" t="s">
        <v>30</v>
      </c>
      <c r="AB817" t="s">
        <v>30</v>
      </c>
      <c r="AC817">
        <v>-75.268269320000002</v>
      </c>
      <c r="AD817">
        <v>6.1383917200000004</v>
      </c>
      <c r="AE817" t="s">
        <v>86</v>
      </c>
      <c r="AF817" t="s">
        <v>159</v>
      </c>
      <c r="AG817" t="s">
        <v>102</v>
      </c>
      <c r="AH817">
        <f>IFERROR(
    VLOOKUP(FENIX_ANS_TABLA[[#This Row],[ESTADO]],
        {"VENCIDO",1;"ALERTA_0 Días",2;"ALERTA",3;"A TIEMPO",4;"SIN FECHA",5},
    2,FALSE),
0)</f>
        <v>3</v>
      </c>
    </row>
    <row r="818" spans="1:34" x14ac:dyDescent="0.25">
      <c r="A818">
        <v>23669612</v>
      </c>
      <c r="B818" s="23" t="str">
        <f>IFERROR(VLOOKUP(FENIX_ANS_TABLA[[#This Row],[PEDIDO]],RESPONSABLE!A:B,2,0),"Pendiente por asignar responsable")</f>
        <v>Pendiente por asignar responsable</v>
      </c>
      <c r="C818" t="s">
        <v>36</v>
      </c>
      <c r="D818" t="s">
        <v>24</v>
      </c>
      <c r="E818" t="s">
        <v>36</v>
      </c>
      <c r="F818" s="21">
        <v>46073.653599537043</v>
      </c>
      <c r="G818" t="s">
        <v>4292</v>
      </c>
      <c r="H818">
        <v>1045017568</v>
      </c>
      <c r="I818" t="s">
        <v>4293</v>
      </c>
      <c r="J818" s="23" t="s">
        <v>4294</v>
      </c>
      <c r="K818" s="23" t="s">
        <v>331</v>
      </c>
      <c r="L818" t="s">
        <v>4295</v>
      </c>
      <c r="M818" t="s">
        <v>185</v>
      </c>
      <c r="N818" t="s">
        <v>4296</v>
      </c>
      <c r="O818" t="s">
        <v>186</v>
      </c>
      <c r="P818" t="s">
        <v>37</v>
      </c>
      <c r="Q818" t="s">
        <v>158</v>
      </c>
      <c r="R818" t="s">
        <v>253</v>
      </c>
      <c r="S818" t="s">
        <v>260</v>
      </c>
      <c r="T818">
        <v>7</v>
      </c>
      <c r="U818" t="s">
        <v>4297</v>
      </c>
      <c r="V818" t="s">
        <v>18370</v>
      </c>
      <c r="W818" t="s">
        <v>18371</v>
      </c>
      <c r="X818" t="s">
        <v>43</v>
      </c>
      <c r="Y818" t="s">
        <v>30</v>
      </c>
      <c r="Z818" t="s">
        <v>30</v>
      </c>
      <c r="AA818" t="s">
        <v>30</v>
      </c>
      <c r="AB818" t="s">
        <v>30</v>
      </c>
      <c r="AC818">
        <v>-75.268269320000002</v>
      </c>
      <c r="AD818">
        <v>6.1383917200000004</v>
      </c>
      <c r="AE818" t="s">
        <v>86</v>
      </c>
      <c r="AF818" t="s">
        <v>159</v>
      </c>
      <c r="AG818" t="s">
        <v>102</v>
      </c>
      <c r="AH818">
        <f>IFERROR(
    VLOOKUP(FENIX_ANS_TABLA[[#This Row],[ESTADO]],
        {"VENCIDO",1;"ALERTA_0 Días",2;"ALERTA",3;"A TIEMPO",4;"SIN FECHA",5},
    2,FALSE),
0)</f>
        <v>3</v>
      </c>
    </row>
    <row r="819" spans="1:34" x14ac:dyDescent="0.25">
      <c r="A819">
        <v>23669615</v>
      </c>
      <c r="B819" s="23" t="str">
        <f>IFERROR(VLOOKUP(FENIX_ANS_TABLA[[#This Row],[PEDIDO]],RESPONSABLE!A:B,2,0),"Pendiente por asignar responsable")</f>
        <v>Pendiente por asignar responsable</v>
      </c>
      <c r="C819" t="s">
        <v>36</v>
      </c>
      <c r="D819" t="s">
        <v>24</v>
      </c>
      <c r="E819" t="s">
        <v>36</v>
      </c>
      <c r="F819" s="21">
        <v>46073.65556712963</v>
      </c>
      <c r="G819" t="s">
        <v>12185</v>
      </c>
      <c r="H819">
        <v>16632272</v>
      </c>
      <c r="I819" t="s">
        <v>11901</v>
      </c>
      <c r="J819" s="23" t="s">
        <v>31</v>
      </c>
      <c r="K819" s="23" t="s">
        <v>11902</v>
      </c>
      <c r="L819" t="s">
        <v>12186</v>
      </c>
      <c r="M819" t="s">
        <v>38</v>
      </c>
      <c r="N819" t="s">
        <v>12187</v>
      </c>
      <c r="O819" t="s">
        <v>39</v>
      </c>
      <c r="P819" t="s">
        <v>37</v>
      </c>
      <c r="Q819" t="s">
        <v>28</v>
      </c>
      <c r="R819" t="s">
        <v>253</v>
      </c>
      <c r="S819" t="s">
        <v>260</v>
      </c>
      <c r="T819">
        <v>7</v>
      </c>
      <c r="U819" t="s">
        <v>12188</v>
      </c>
      <c r="V819" t="s">
        <v>3579</v>
      </c>
      <c r="W819" t="s">
        <v>18372</v>
      </c>
      <c r="X819" t="s">
        <v>29</v>
      </c>
      <c r="Y819" t="s">
        <v>12190</v>
      </c>
      <c r="Z819" t="s">
        <v>94</v>
      </c>
      <c r="AA819" t="s">
        <v>1809</v>
      </c>
      <c r="AB819" t="s">
        <v>11907</v>
      </c>
      <c r="AC819">
        <v>-75.61309292</v>
      </c>
      <c r="AD819">
        <v>6.17068175</v>
      </c>
      <c r="AE819" t="s">
        <v>86</v>
      </c>
      <c r="AF819" t="s">
        <v>105</v>
      </c>
      <c r="AG819" t="s">
        <v>102</v>
      </c>
      <c r="AH819">
        <f>IFERROR(
    VLOOKUP(FENIX_ANS_TABLA[[#This Row],[ESTADO]],
        {"VENCIDO",1;"ALERTA_0 Días",2;"ALERTA",3;"A TIEMPO",4;"SIN FECHA",5},
    2,FALSE),
0)</f>
        <v>4</v>
      </c>
    </row>
    <row r="820" spans="1:34" x14ac:dyDescent="0.25">
      <c r="A820">
        <v>23669625</v>
      </c>
      <c r="B820" s="23" t="str">
        <f>IFERROR(VLOOKUP(FENIX_ANS_TABLA[[#This Row],[PEDIDO]],RESPONSABLE!A:B,2,0),"Pendiente por asignar responsable")</f>
        <v>Pendiente por asignar responsable</v>
      </c>
      <c r="C820" t="s">
        <v>36</v>
      </c>
      <c r="D820" t="s">
        <v>24</v>
      </c>
      <c r="E820" t="s">
        <v>36</v>
      </c>
      <c r="F820" s="21">
        <v>46073.662141203713</v>
      </c>
      <c r="G820" t="s">
        <v>12192</v>
      </c>
      <c r="H820">
        <v>16632272</v>
      </c>
      <c r="I820" t="s">
        <v>11901</v>
      </c>
      <c r="J820" s="23" t="s">
        <v>31</v>
      </c>
      <c r="K820" s="23" t="s">
        <v>11902</v>
      </c>
      <c r="L820" t="s">
        <v>12193</v>
      </c>
      <c r="M820" t="s">
        <v>38</v>
      </c>
      <c r="N820" t="s">
        <v>12194</v>
      </c>
      <c r="O820" t="s">
        <v>39</v>
      </c>
      <c r="P820" t="s">
        <v>37</v>
      </c>
      <c r="Q820" t="s">
        <v>28</v>
      </c>
      <c r="R820" t="s">
        <v>253</v>
      </c>
      <c r="S820" t="s">
        <v>260</v>
      </c>
      <c r="T820">
        <v>7</v>
      </c>
      <c r="U820" t="s">
        <v>12195</v>
      </c>
      <c r="V820" t="s">
        <v>8126</v>
      </c>
      <c r="W820" t="s">
        <v>10639</v>
      </c>
      <c r="X820" t="s">
        <v>29</v>
      </c>
      <c r="Y820" t="s">
        <v>12196</v>
      </c>
      <c r="Z820" t="s">
        <v>94</v>
      </c>
      <c r="AA820" t="s">
        <v>1809</v>
      </c>
      <c r="AB820" t="s">
        <v>11907</v>
      </c>
      <c r="AC820">
        <v>-75.61309292</v>
      </c>
      <c r="AD820">
        <v>6.17068175</v>
      </c>
      <c r="AE820" t="s">
        <v>86</v>
      </c>
      <c r="AF820" t="s">
        <v>105</v>
      </c>
      <c r="AG820" t="s">
        <v>102</v>
      </c>
      <c r="AH820">
        <f>IFERROR(
    VLOOKUP(FENIX_ANS_TABLA[[#This Row],[ESTADO]],
        {"VENCIDO",1;"ALERTA_0 Días",2;"ALERTA",3;"A TIEMPO",4;"SIN FECHA",5},
    2,FALSE),
0)</f>
        <v>4</v>
      </c>
    </row>
    <row r="821" spans="1:34" x14ac:dyDescent="0.25">
      <c r="A821">
        <v>23669640</v>
      </c>
      <c r="B821" s="23" t="str">
        <f>IFERROR(VLOOKUP(FENIX_ANS_TABLA[[#This Row],[PEDIDO]],RESPONSABLE!A:B,2,0),"Pendiente por asignar responsable")</f>
        <v>Pendiente por asignar responsable</v>
      </c>
      <c r="C821" t="s">
        <v>36</v>
      </c>
      <c r="D821" t="s">
        <v>24</v>
      </c>
      <c r="E821" t="s">
        <v>36</v>
      </c>
      <c r="F821" s="21">
        <v>46073.667627314811</v>
      </c>
      <c r="G821" t="s">
        <v>12198</v>
      </c>
      <c r="H821">
        <v>16632272</v>
      </c>
      <c r="I821" t="s">
        <v>11901</v>
      </c>
      <c r="J821" s="23" t="s">
        <v>31</v>
      </c>
      <c r="K821" s="23" t="s">
        <v>11902</v>
      </c>
      <c r="L821" t="s">
        <v>12199</v>
      </c>
      <c r="M821" t="s">
        <v>38</v>
      </c>
      <c r="N821" t="s">
        <v>12200</v>
      </c>
      <c r="O821" t="s">
        <v>39</v>
      </c>
      <c r="P821" t="s">
        <v>37</v>
      </c>
      <c r="Q821" t="s">
        <v>28</v>
      </c>
      <c r="R821" t="s">
        <v>253</v>
      </c>
      <c r="S821" t="s">
        <v>260</v>
      </c>
      <c r="T821">
        <v>7</v>
      </c>
      <c r="U821" t="s">
        <v>12201</v>
      </c>
      <c r="V821" t="s">
        <v>8126</v>
      </c>
      <c r="W821" t="s">
        <v>10639</v>
      </c>
      <c r="X821" t="s">
        <v>29</v>
      </c>
      <c r="Y821" t="s">
        <v>12202</v>
      </c>
      <c r="Z821" t="s">
        <v>94</v>
      </c>
      <c r="AA821" t="s">
        <v>1809</v>
      </c>
      <c r="AB821" t="s">
        <v>11907</v>
      </c>
      <c r="AC821">
        <v>-75.61309292</v>
      </c>
      <c r="AD821">
        <v>6.17068175</v>
      </c>
      <c r="AE821" t="s">
        <v>86</v>
      </c>
      <c r="AF821" t="s">
        <v>105</v>
      </c>
      <c r="AG821" t="s">
        <v>102</v>
      </c>
      <c r="AH821">
        <f>IFERROR(
    VLOOKUP(FENIX_ANS_TABLA[[#This Row],[ESTADO]],
        {"VENCIDO",1;"ALERTA_0 Días",2;"ALERTA",3;"A TIEMPO",4;"SIN FECHA",5},
    2,FALSE),
0)</f>
        <v>4</v>
      </c>
    </row>
    <row r="822" spans="1:34" x14ac:dyDescent="0.25">
      <c r="A822">
        <v>23669655</v>
      </c>
      <c r="B822" s="23" t="str">
        <f>IFERROR(VLOOKUP(FENIX_ANS_TABLA[[#This Row],[PEDIDO]],RESPONSABLE!A:B,2,0),"Pendiente por asignar responsable")</f>
        <v>Pendiente por asignar responsable</v>
      </c>
      <c r="C822" t="s">
        <v>36</v>
      </c>
      <c r="D822" t="s">
        <v>24</v>
      </c>
      <c r="E822" t="s">
        <v>36</v>
      </c>
      <c r="F822" s="21">
        <v>46073.671469907407</v>
      </c>
      <c r="G822" t="s">
        <v>12204</v>
      </c>
      <c r="H822">
        <v>860030054</v>
      </c>
      <c r="I822" t="s">
        <v>12205</v>
      </c>
      <c r="J822" s="23" t="s">
        <v>31</v>
      </c>
      <c r="K822" s="23" t="s">
        <v>12206</v>
      </c>
      <c r="L822" t="s">
        <v>12207</v>
      </c>
      <c r="M822" t="s">
        <v>38</v>
      </c>
      <c r="N822" t="s">
        <v>12208</v>
      </c>
      <c r="O822" t="s">
        <v>39</v>
      </c>
      <c r="P822" t="s">
        <v>37</v>
      </c>
      <c r="Q822" t="s">
        <v>32</v>
      </c>
      <c r="R822" t="s">
        <v>253</v>
      </c>
      <c r="S822" t="s">
        <v>260</v>
      </c>
      <c r="T822">
        <v>7</v>
      </c>
      <c r="U822" t="s">
        <v>12209</v>
      </c>
      <c r="V822" t="s">
        <v>18027</v>
      </c>
      <c r="W822" t="s">
        <v>10362</v>
      </c>
      <c r="X822" t="s">
        <v>29</v>
      </c>
      <c r="Y822" t="s">
        <v>12210</v>
      </c>
      <c r="Z822" t="s">
        <v>94</v>
      </c>
      <c r="AA822" t="s">
        <v>1809</v>
      </c>
      <c r="AB822" t="s">
        <v>12211</v>
      </c>
      <c r="AC822">
        <v>-75.637614979999995</v>
      </c>
      <c r="AD822">
        <v>6.1646668199999999</v>
      </c>
      <c r="AE822" t="s">
        <v>86</v>
      </c>
      <c r="AF822" t="s">
        <v>105</v>
      </c>
      <c r="AG822" t="s">
        <v>102</v>
      </c>
      <c r="AH822">
        <f>IFERROR(
    VLOOKUP(FENIX_ANS_TABLA[[#This Row],[ESTADO]],
        {"VENCIDO",1;"ALERTA_0 Días",2;"ALERTA",3;"A TIEMPO",4;"SIN FECHA",5},
    2,FALSE),
0)</f>
        <v>4</v>
      </c>
    </row>
    <row r="823" spans="1:34" x14ac:dyDescent="0.25">
      <c r="A823">
        <v>23669658</v>
      </c>
      <c r="B823" s="23" t="str">
        <f>IFERROR(VLOOKUP(FENIX_ANS_TABLA[[#This Row],[PEDIDO]],RESPONSABLE!A:B,2,0),"Pendiente por asignar responsable")</f>
        <v>Pendiente por asignar responsable</v>
      </c>
      <c r="C823" t="s">
        <v>23</v>
      </c>
      <c r="D823" t="s">
        <v>24</v>
      </c>
      <c r="E823" t="s">
        <v>23</v>
      </c>
      <c r="F823" s="21">
        <v>46073.675451388888</v>
      </c>
      <c r="G823" t="s">
        <v>3173</v>
      </c>
      <c r="H823">
        <v>1001755517</v>
      </c>
      <c r="I823" t="s">
        <v>3174</v>
      </c>
      <c r="J823" s="23" t="s">
        <v>31</v>
      </c>
      <c r="K823" s="23" t="s">
        <v>3175</v>
      </c>
      <c r="L823" t="s">
        <v>3176</v>
      </c>
      <c r="M823" t="s">
        <v>169</v>
      </c>
      <c r="N823" t="s">
        <v>3177</v>
      </c>
      <c r="O823" t="s">
        <v>170</v>
      </c>
      <c r="P823" t="s">
        <v>27</v>
      </c>
      <c r="Q823" t="s">
        <v>158</v>
      </c>
      <c r="R823" t="s">
        <v>252</v>
      </c>
      <c r="S823" t="s">
        <v>260</v>
      </c>
      <c r="T823">
        <v>10</v>
      </c>
      <c r="U823" t="s">
        <v>3178</v>
      </c>
      <c r="V823" t="s">
        <v>14697</v>
      </c>
      <c r="W823" t="s">
        <v>10310</v>
      </c>
      <c r="X823" t="s">
        <v>43</v>
      </c>
      <c r="Y823" t="s">
        <v>30</v>
      </c>
      <c r="Z823" t="s">
        <v>30</v>
      </c>
      <c r="AA823" t="s">
        <v>30</v>
      </c>
      <c r="AB823" t="s">
        <v>30</v>
      </c>
      <c r="AC823">
        <v>-75.316077559999997</v>
      </c>
      <c r="AD823">
        <v>6.1609765100000002</v>
      </c>
      <c r="AE823" t="s">
        <v>86</v>
      </c>
      <c r="AF823" t="s">
        <v>159</v>
      </c>
      <c r="AG823" t="s">
        <v>102</v>
      </c>
      <c r="AH823">
        <f>IFERROR(
    VLOOKUP(FENIX_ANS_TABLA[[#This Row],[ESTADO]],
        {"VENCIDO",1;"ALERTA_0 Días",2;"ALERTA",3;"A TIEMPO",4;"SIN FECHA",5},
    2,FALSE),
0)</f>
        <v>3</v>
      </c>
    </row>
    <row r="824" spans="1:34" x14ac:dyDescent="0.25">
      <c r="A824">
        <v>23669670</v>
      </c>
      <c r="B824" s="23" t="str">
        <f>IFERROR(VLOOKUP(FENIX_ANS_TABLA[[#This Row],[PEDIDO]],RESPONSABLE!A:B,2,0),"Pendiente por asignar responsable")</f>
        <v>Pendiente por asignar responsable</v>
      </c>
      <c r="C824" t="s">
        <v>23</v>
      </c>
      <c r="D824" t="s">
        <v>24</v>
      </c>
      <c r="E824" t="s">
        <v>23</v>
      </c>
      <c r="F824" s="21">
        <v>46073.680312500001</v>
      </c>
      <c r="G824" t="s">
        <v>3180</v>
      </c>
      <c r="H824">
        <v>901078799</v>
      </c>
      <c r="I824" t="s">
        <v>3181</v>
      </c>
      <c r="J824" s="23" t="s">
        <v>3182</v>
      </c>
      <c r="K824" s="23" t="s">
        <v>3183</v>
      </c>
      <c r="L824" t="s">
        <v>3184</v>
      </c>
      <c r="M824" t="s">
        <v>167</v>
      </c>
      <c r="N824" t="s">
        <v>3185</v>
      </c>
      <c r="O824" t="s">
        <v>168</v>
      </c>
      <c r="P824" t="s">
        <v>27</v>
      </c>
      <c r="Q824" t="s">
        <v>158</v>
      </c>
      <c r="R824" t="s">
        <v>252</v>
      </c>
      <c r="S824" t="s">
        <v>260</v>
      </c>
      <c r="T824">
        <v>10</v>
      </c>
      <c r="U824" t="s">
        <v>3186</v>
      </c>
      <c r="V824" t="s">
        <v>18373</v>
      </c>
      <c r="W824" t="s">
        <v>8205</v>
      </c>
      <c r="X824" t="s">
        <v>43</v>
      </c>
      <c r="Y824" t="s">
        <v>30</v>
      </c>
      <c r="Z824" t="s">
        <v>30</v>
      </c>
      <c r="AA824" t="s">
        <v>30</v>
      </c>
      <c r="AB824" t="s">
        <v>30</v>
      </c>
      <c r="AC824">
        <v>-75.338002399999993</v>
      </c>
      <c r="AD824">
        <v>6.2102292400000003</v>
      </c>
      <c r="AE824" t="s">
        <v>86</v>
      </c>
      <c r="AF824" t="s">
        <v>159</v>
      </c>
      <c r="AG824" t="s">
        <v>102</v>
      </c>
      <c r="AH824">
        <f>IFERROR(
    VLOOKUP(FENIX_ANS_TABLA[[#This Row],[ESTADO]],
        {"VENCIDO",1;"ALERTA_0 Días",2;"ALERTA",3;"A TIEMPO",4;"SIN FECHA",5},
    2,FALSE),
0)</f>
        <v>3</v>
      </c>
    </row>
    <row r="825" spans="1:34" x14ac:dyDescent="0.25">
      <c r="A825">
        <v>23669677</v>
      </c>
      <c r="B825" s="23" t="str">
        <f>IFERROR(VLOOKUP(FENIX_ANS_TABLA[[#This Row],[PEDIDO]],RESPONSABLE!A:B,2,0),"Pendiente por asignar responsable")</f>
        <v>Pendiente por asignar responsable</v>
      </c>
      <c r="C825" t="s">
        <v>44</v>
      </c>
      <c r="D825" t="s">
        <v>24</v>
      </c>
      <c r="E825" t="s">
        <v>44</v>
      </c>
      <c r="F825" s="21">
        <v>46084.313078703701</v>
      </c>
      <c r="G825" t="s">
        <v>15704</v>
      </c>
      <c r="H825">
        <v>22247015</v>
      </c>
      <c r="I825" t="s">
        <v>2938</v>
      </c>
      <c r="J825" s="23" t="s">
        <v>31</v>
      </c>
      <c r="K825" s="23" t="s">
        <v>2939</v>
      </c>
      <c r="L825" t="s">
        <v>15705</v>
      </c>
      <c r="M825" t="s">
        <v>234</v>
      </c>
      <c r="N825" t="s">
        <v>2940</v>
      </c>
      <c r="O825" t="s">
        <v>235</v>
      </c>
      <c r="P825" t="s">
        <v>45</v>
      </c>
      <c r="Q825" t="s">
        <v>214</v>
      </c>
      <c r="R825" t="s">
        <v>253</v>
      </c>
      <c r="S825" t="s">
        <v>259</v>
      </c>
      <c r="T825">
        <v>11</v>
      </c>
      <c r="U825" t="s">
        <v>15706</v>
      </c>
      <c r="V825" t="s">
        <v>18374</v>
      </c>
      <c r="W825" t="s">
        <v>18375</v>
      </c>
      <c r="X825" t="s">
        <v>29</v>
      </c>
      <c r="Y825" t="s">
        <v>30</v>
      </c>
      <c r="Z825" t="s">
        <v>30</v>
      </c>
      <c r="AA825" t="s">
        <v>30</v>
      </c>
      <c r="AB825" t="s">
        <v>30</v>
      </c>
      <c r="AC825">
        <v>-74.718316669999993</v>
      </c>
      <c r="AD825">
        <v>7.0762435000000004</v>
      </c>
      <c r="AE825" t="s">
        <v>86</v>
      </c>
      <c r="AF825" t="s">
        <v>215</v>
      </c>
      <c r="AG825" t="s">
        <v>102</v>
      </c>
      <c r="AH825">
        <f>IFERROR(
    VLOOKUP(FENIX_ANS_TABLA[[#This Row],[ESTADO]],
        {"VENCIDO",1;"ALERTA_0 Días",2;"ALERTA",3;"A TIEMPO",4;"SIN FECHA",5},
    2,FALSE),
0)</f>
        <v>4</v>
      </c>
    </row>
    <row r="826" spans="1:34" x14ac:dyDescent="0.25">
      <c r="A826">
        <v>23669685</v>
      </c>
      <c r="B826" s="23" t="str">
        <f>IFERROR(VLOOKUP(FENIX_ANS_TABLA[[#This Row],[PEDIDO]],RESPONSABLE!A:B,2,0),"Pendiente por asignar responsable")</f>
        <v>Pendiente por asignar responsable</v>
      </c>
      <c r="C826" t="s">
        <v>58</v>
      </c>
      <c r="D826" t="s">
        <v>24</v>
      </c>
      <c r="E826" t="s">
        <v>59</v>
      </c>
      <c r="F826" s="21">
        <v>46073.692349537043</v>
      </c>
      <c r="G826" t="s">
        <v>3596</v>
      </c>
      <c r="H826">
        <v>8466063</v>
      </c>
      <c r="I826" t="s">
        <v>3597</v>
      </c>
      <c r="J826" s="23" t="s">
        <v>3598</v>
      </c>
      <c r="K826" s="23" t="s">
        <v>3599</v>
      </c>
      <c r="L826" t="s">
        <v>3600</v>
      </c>
      <c r="M826" t="s">
        <v>110</v>
      </c>
      <c r="N826" t="s">
        <v>3601</v>
      </c>
      <c r="O826" t="s">
        <v>111</v>
      </c>
      <c r="P826" t="s">
        <v>60</v>
      </c>
      <c r="Q826" t="s">
        <v>125</v>
      </c>
      <c r="R826" t="s">
        <v>253</v>
      </c>
      <c r="S826" t="s">
        <v>260</v>
      </c>
      <c r="T826">
        <v>9</v>
      </c>
      <c r="U826" t="s">
        <v>3602</v>
      </c>
      <c r="V826" t="s">
        <v>18376</v>
      </c>
      <c r="W826" t="s">
        <v>18377</v>
      </c>
      <c r="X826" t="s">
        <v>29</v>
      </c>
      <c r="Y826" t="s">
        <v>30</v>
      </c>
      <c r="Z826" t="s">
        <v>30</v>
      </c>
      <c r="AA826" t="s">
        <v>30</v>
      </c>
      <c r="AB826" t="s">
        <v>30</v>
      </c>
      <c r="AC826">
        <v>-75.671340749999999</v>
      </c>
      <c r="AD826">
        <v>5.9283810700000004</v>
      </c>
      <c r="AE826" t="s">
        <v>86</v>
      </c>
      <c r="AF826" t="s">
        <v>109</v>
      </c>
      <c r="AG826" t="s">
        <v>102</v>
      </c>
      <c r="AH826">
        <f>IFERROR(
    VLOOKUP(FENIX_ANS_TABLA[[#This Row],[ESTADO]],
        {"VENCIDO",1;"ALERTA_0 Días",2;"ALERTA",3;"A TIEMPO",4;"SIN FECHA",5},
    2,FALSE),
0)</f>
        <v>4</v>
      </c>
    </row>
    <row r="827" spans="1:34" x14ac:dyDescent="0.25">
      <c r="A827">
        <v>23669687</v>
      </c>
      <c r="B827" s="23" t="str">
        <f>IFERROR(VLOOKUP(FENIX_ANS_TABLA[[#This Row],[PEDIDO]],RESPONSABLE!A:B,2,0),"Pendiente por asignar responsable")</f>
        <v>Pendiente por asignar responsable</v>
      </c>
      <c r="C827" t="s">
        <v>23</v>
      </c>
      <c r="D827" t="s">
        <v>24</v>
      </c>
      <c r="E827" t="s">
        <v>23</v>
      </c>
      <c r="F827" s="21">
        <v>46073.694328703707</v>
      </c>
      <c r="G827" t="s">
        <v>2942</v>
      </c>
      <c r="H827">
        <v>1128474289</v>
      </c>
      <c r="I827" t="s">
        <v>2943</v>
      </c>
      <c r="J827" s="23" t="s">
        <v>31</v>
      </c>
      <c r="K827" s="23" t="s">
        <v>2944</v>
      </c>
      <c r="L827" t="s">
        <v>2945</v>
      </c>
      <c r="M827" t="s">
        <v>25</v>
      </c>
      <c r="N827" t="s">
        <v>2946</v>
      </c>
      <c r="O827" t="s">
        <v>26</v>
      </c>
      <c r="P827" t="s">
        <v>27</v>
      </c>
      <c r="Q827" t="s">
        <v>32</v>
      </c>
      <c r="R827" t="s">
        <v>252</v>
      </c>
      <c r="S827" t="s">
        <v>260</v>
      </c>
      <c r="T827">
        <v>10</v>
      </c>
      <c r="U827" t="s">
        <v>2947</v>
      </c>
      <c r="V827" t="s">
        <v>14419</v>
      </c>
      <c r="W827" t="s">
        <v>10558</v>
      </c>
      <c r="X827" t="s">
        <v>43</v>
      </c>
      <c r="Y827" t="s">
        <v>30</v>
      </c>
      <c r="Z827" t="s">
        <v>30</v>
      </c>
      <c r="AA827" t="s">
        <v>30</v>
      </c>
      <c r="AB827" t="s">
        <v>30</v>
      </c>
      <c r="AC827">
        <v>-75.691561460000003</v>
      </c>
      <c r="AD827">
        <v>6.34320664</v>
      </c>
      <c r="AE827" t="s">
        <v>86</v>
      </c>
      <c r="AF827" t="s">
        <v>105</v>
      </c>
      <c r="AG827" t="s">
        <v>102</v>
      </c>
      <c r="AH827">
        <f>IFERROR(
    VLOOKUP(FENIX_ANS_TABLA[[#This Row],[ESTADO]],
        {"VENCIDO",1;"ALERTA_0 Días",2;"ALERTA",3;"A TIEMPO",4;"SIN FECHA",5},
    2,FALSE),
0)</f>
        <v>3</v>
      </c>
    </row>
    <row r="828" spans="1:34" x14ac:dyDescent="0.25">
      <c r="A828">
        <v>23669688</v>
      </c>
      <c r="B828" s="23" t="str">
        <f>IFERROR(VLOOKUP(FENIX_ANS_TABLA[[#This Row],[PEDIDO]],RESPONSABLE!A:B,2,0),"Pendiente por asignar responsable")</f>
        <v>Pendiente por asignar responsable</v>
      </c>
      <c r="C828" t="s">
        <v>23</v>
      </c>
      <c r="D828" t="s">
        <v>24</v>
      </c>
      <c r="E828" t="s">
        <v>23</v>
      </c>
      <c r="F828" s="21">
        <v>46073.695462962962</v>
      </c>
      <c r="G828" t="s">
        <v>3188</v>
      </c>
      <c r="H828">
        <v>39453906</v>
      </c>
      <c r="I828" t="s">
        <v>3189</v>
      </c>
      <c r="J828" s="23" t="s">
        <v>31</v>
      </c>
      <c r="K828" s="23" t="s">
        <v>3190</v>
      </c>
      <c r="L828" t="s">
        <v>3191</v>
      </c>
      <c r="M828" t="s">
        <v>156</v>
      </c>
      <c r="N828" t="s">
        <v>3192</v>
      </c>
      <c r="O828" t="s">
        <v>157</v>
      </c>
      <c r="P828" t="s">
        <v>27</v>
      </c>
      <c r="Q828" t="s">
        <v>158</v>
      </c>
      <c r="R828" t="s">
        <v>252</v>
      </c>
      <c r="S828" t="s">
        <v>260</v>
      </c>
      <c r="T828">
        <v>10</v>
      </c>
      <c r="U828" t="s">
        <v>3193</v>
      </c>
      <c r="V828" t="s">
        <v>18378</v>
      </c>
      <c r="W828" t="s">
        <v>2888</v>
      </c>
      <c r="X828" t="s">
        <v>43</v>
      </c>
      <c r="Y828" t="s">
        <v>30</v>
      </c>
      <c r="Z828" t="s">
        <v>30</v>
      </c>
      <c r="AA828" t="s">
        <v>30</v>
      </c>
      <c r="AB828" t="s">
        <v>30</v>
      </c>
      <c r="AC828">
        <v>-75.364621330000006</v>
      </c>
      <c r="AD828">
        <v>6.2375611700000002</v>
      </c>
      <c r="AE828" t="s">
        <v>86</v>
      </c>
      <c r="AF828" t="s">
        <v>159</v>
      </c>
      <c r="AG828" t="s">
        <v>102</v>
      </c>
      <c r="AH828">
        <f>IFERROR(
    VLOOKUP(FENIX_ANS_TABLA[[#This Row],[ESTADO]],
        {"VENCIDO",1;"ALERTA_0 Días",2;"ALERTA",3;"A TIEMPO",4;"SIN FECHA",5},
    2,FALSE),
0)</f>
        <v>3</v>
      </c>
    </row>
    <row r="829" spans="1:34" x14ac:dyDescent="0.25">
      <c r="A829">
        <v>23669690</v>
      </c>
      <c r="B829" s="23" t="str">
        <f>IFERROR(VLOOKUP(FENIX_ANS_TABLA[[#This Row],[PEDIDO]],RESPONSABLE!A:B,2,0),"Pendiente por asignar responsable")</f>
        <v>Pendiente por asignar responsable</v>
      </c>
      <c r="C829" t="s">
        <v>23</v>
      </c>
      <c r="D829" t="s">
        <v>24</v>
      </c>
      <c r="E829" t="s">
        <v>23</v>
      </c>
      <c r="F829" s="21">
        <v>46073.696562500001</v>
      </c>
      <c r="G829" t="s">
        <v>3195</v>
      </c>
      <c r="H829">
        <v>43092414</v>
      </c>
      <c r="I829" t="s">
        <v>3196</v>
      </c>
      <c r="J829" s="23" t="s">
        <v>31</v>
      </c>
      <c r="K829" s="23" t="s">
        <v>2850</v>
      </c>
      <c r="L829" t="s">
        <v>3197</v>
      </c>
      <c r="M829" t="s">
        <v>156</v>
      </c>
      <c r="N829" t="s">
        <v>3198</v>
      </c>
      <c r="O829" t="s">
        <v>157</v>
      </c>
      <c r="P829" t="s">
        <v>27</v>
      </c>
      <c r="Q829" t="s">
        <v>158</v>
      </c>
      <c r="R829" t="s">
        <v>252</v>
      </c>
      <c r="S829" t="s">
        <v>260</v>
      </c>
      <c r="T829">
        <v>10</v>
      </c>
      <c r="U829" t="s">
        <v>3199</v>
      </c>
      <c r="V829" t="s">
        <v>14699</v>
      </c>
      <c r="W829" t="s">
        <v>8073</v>
      </c>
      <c r="X829" t="s">
        <v>43</v>
      </c>
      <c r="Y829" t="s">
        <v>30</v>
      </c>
      <c r="Z829" t="s">
        <v>30</v>
      </c>
      <c r="AA829" t="s">
        <v>30</v>
      </c>
      <c r="AB829" t="s">
        <v>30</v>
      </c>
      <c r="AC829">
        <v>-75.384911000000002</v>
      </c>
      <c r="AD829">
        <v>6.2774650000000003</v>
      </c>
      <c r="AE829" t="s">
        <v>86</v>
      </c>
      <c r="AF829" t="s">
        <v>159</v>
      </c>
      <c r="AG829" t="s">
        <v>102</v>
      </c>
      <c r="AH829">
        <f>IFERROR(
    VLOOKUP(FENIX_ANS_TABLA[[#This Row],[ESTADO]],
        {"VENCIDO",1;"ALERTA_0 Días",2;"ALERTA",3;"A TIEMPO",4;"SIN FECHA",5},
    2,FALSE),
0)</f>
        <v>3</v>
      </c>
    </row>
    <row r="830" spans="1:34" x14ac:dyDescent="0.25">
      <c r="A830">
        <v>23669693</v>
      </c>
      <c r="B830" s="23" t="str">
        <f>IFERROR(VLOOKUP(FENIX_ANS_TABLA[[#This Row],[PEDIDO]],RESPONSABLE!A:B,2,0),"Pendiente por asignar responsable")</f>
        <v>Pendiente por asignar responsable</v>
      </c>
      <c r="C830" t="s">
        <v>23</v>
      </c>
      <c r="D830" t="s">
        <v>24</v>
      </c>
      <c r="E830" t="s">
        <v>23</v>
      </c>
      <c r="F830" s="21">
        <v>46073.698240740741</v>
      </c>
      <c r="G830" t="s">
        <v>3604</v>
      </c>
      <c r="H830">
        <v>98625857</v>
      </c>
      <c r="I830" t="s">
        <v>3605</v>
      </c>
      <c r="J830" s="23" t="s">
        <v>31</v>
      </c>
      <c r="K830" s="23" t="s">
        <v>3606</v>
      </c>
      <c r="L830" t="s">
        <v>3607</v>
      </c>
      <c r="M830" t="s">
        <v>234</v>
      </c>
      <c r="N830" t="s">
        <v>3608</v>
      </c>
      <c r="O830" t="s">
        <v>235</v>
      </c>
      <c r="P830" t="s">
        <v>27</v>
      </c>
      <c r="Q830" t="s">
        <v>214</v>
      </c>
      <c r="R830" t="s">
        <v>252</v>
      </c>
      <c r="S830" t="s">
        <v>260</v>
      </c>
      <c r="T830">
        <v>10</v>
      </c>
      <c r="U830" t="s">
        <v>3609</v>
      </c>
      <c r="V830" t="s">
        <v>18379</v>
      </c>
      <c r="W830" t="s">
        <v>18380</v>
      </c>
      <c r="X830" t="s">
        <v>43</v>
      </c>
      <c r="Y830" t="s">
        <v>30</v>
      </c>
      <c r="Z830" t="s">
        <v>30</v>
      </c>
      <c r="AA830" t="s">
        <v>30</v>
      </c>
      <c r="AB830" t="s">
        <v>30</v>
      </c>
      <c r="AC830">
        <v>-74.730328</v>
      </c>
      <c r="AD830">
        <v>6.955222</v>
      </c>
      <c r="AE830" t="s">
        <v>86</v>
      </c>
      <c r="AF830" t="s">
        <v>215</v>
      </c>
      <c r="AG830" t="s">
        <v>102</v>
      </c>
      <c r="AH830">
        <f>IFERROR(
    VLOOKUP(FENIX_ANS_TABLA[[#This Row],[ESTADO]],
        {"VENCIDO",1;"ALERTA_0 Días",2;"ALERTA",3;"A TIEMPO",4;"SIN FECHA",5},
    2,FALSE),
0)</f>
        <v>3</v>
      </c>
    </row>
    <row r="831" spans="1:34" x14ac:dyDescent="0.25">
      <c r="A831">
        <v>23669696</v>
      </c>
      <c r="B831" s="23" t="str">
        <f>IFERROR(VLOOKUP(FENIX_ANS_TABLA[[#This Row],[PEDIDO]],RESPONSABLE!A:B,2,0),"Pendiente por asignar responsable")</f>
        <v>Pendiente por asignar responsable</v>
      </c>
      <c r="C831" t="s">
        <v>58</v>
      </c>
      <c r="D831" t="s">
        <v>24</v>
      </c>
      <c r="E831" t="s">
        <v>59</v>
      </c>
      <c r="F831" s="21">
        <v>46073.69902777778</v>
      </c>
      <c r="G831" t="s">
        <v>2824</v>
      </c>
      <c r="H831">
        <v>1068588723</v>
      </c>
      <c r="I831" t="s">
        <v>2825</v>
      </c>
      <c r="J831" s="23" t="s">
        <v>2826</v>
      </c>
      <c r="K831" s="23" t="s">
        <v>2827</v>
      </c>
      <c r="L831" t="s">
        <v>2828</v>
      </c>
      <c r="M831" t="s">
        <v>224</v>
      </c>
      <c r="N831" t="s">
        <v>2829</v>
      </c>
      <c r="O831" t="s">
        <v>225</v>
      </c>
      <c r="P831" t="s">
        <v>60</v>
      </c>
      <c r="Q831" t="s">
        <v>236</v>
      </c>
      <c r="R831" t="s">
        <v>252</v>
      </c>
      <c r="S831" t="s">
        <v>260</v>
      </c>
      <c r="T831">
        <v>14</v>
      </c>
      <c r="U831" t="s">
        <v>2830</v>
      </c>
      <c r="V831" t="s">
        <v>18381</v>
      </c>
      <c r="W831" t="s">
        <v>10341</v>
      </c>
      <c r="X831" t="s">
        <v>29</v>
      </c>
      <c r="Y831" t="s">
        <v>30</v>
      </c>
      <c r="Z831" t="s">
        <v>30</v>
      </c>
      <c r="AA831" t="s">
        <v>30</v>
      </c>
      <c r="AB831" t="s">
        <v>30</v>
      </c>
      <c r="AC831">
        <v>-75.218143999999995</v>
      </c>
      <c r="AD831">
        <v>6.5455215000000004</v>
      </c>
      <c r="AE831" t="s">
        <v>86</v>
      </c>
      <c r="AF831" t="s">
        <v>215</v>
      </c>
      <c r="AG831" t="s">
        <v>102</v>
      </c>
      <c r="AH831">
        <f>IFERROR(
    VLOOKUP(FENIX_ANS_TABLA[[#This Row],[ESTADO]],
        {"VENCIDO",1;"ALERTA_0 Días",2;"ALERTA",3;"A TIEMPO",4;"SIN FECHA",5},
    2,FALSE),
0)</f>
        <v>4</v>
      </c>
    </row>
    <row r="832" spans="1:34" x14ac:dyDescent="0.25">
      <c r="A832">
        <v>23669700</v>
      </c>
      <c r="B832" s="23" t="str">
        <f>IFERROR(VLOOKUP(FENIX_ANS_TABLA[[#This Row],[PEDIDO]],RESPONSABLE!A:B,2,0),"Pendiente por asignar responsable")</f>
        <v>Pendiente por asignar responsable</v>
      </c>
      <c r="C832" t="s">
        <v>23</v>
      </c>
      <c r="D832" t="s">
        <v>24</v>
      </c>
      <c r="E832" t="s">
        <v>23</v>
      </c>
      <c r="F832" s="21">
        <v>46073.699490740742</v>
      </c>
      <c r="G832" t="s">
        <v>3611</v>
      </c>
      <c r="H832">
        <v>32211063</v>
      </c>
      <c r="I832" t="s">
        <v>3612</v>
      </c>
      <c r="J832" s="23" t="s">
        <v>31</v>
      </c>
      <c r="K832" s="23" t="s">
        <v>3613</v>
      </c>
      <c r="L832" t="s">
        <v>3614</v>
      </c>
      <c r="M832" t="s">
        <v>226</v>
      </c>
      <c r="N832" t="s">
        <v>3615</v>
      </c>
      <c r="O832" t="s">
        <v>227</v>
      </c>
      <c r="P832" t="s">
        <v>27</v>
      </c>
      <c r="Q832" t="s">
        <v>214</v>
      </c>
      <c r="R832" t="s">
        <v>253</v>
      </c>
      <c r="S832" t="s">
        <v>260</v>
      </c>
      <c r="T832">
        <v>7</v>
      </c>
      <c r="U832" t="s">
        <v>3616</v>
      </c>
      <c r="V832" t="s">
        <v>3618</v>
      </c>
      <c r="W832" t="s">
        <v>3617</v>
      </c>
      <c r="X832" t="s">
        <v>43</v>
      </c>
      <c r="Y832" t="s">
        <v>30</v>
      </c>
      <c r="Z832" t="s">
        <v>30</v>
      </c>
      <c r="AA832" t="s">
        <v>30</v>
      </c>
      <c r="AB832" t="s">
        <v>30</v>
      </c>
      <c r="AC832">
        <v>-74.707854999999995</v>
      </c>
      <c r="AD832">
        <v>7.078684</v>
      </c>
      <c r="AE832" t="s">
        <v>86</v>
      </c>
      <c r="AF832" t="s">
        <v>215</v>
      </c>
      <c r="AG832" t="s">
        <v>102</v>
      </c>
      <c r="AH832">
        <f>IFERROR(
    VLOOKUP(FENIX_ANS_TABLA[[#This Row],[ESTADO]],
        {"VENCIDO",1;"ALERTA_0 Días",2;"ALERTA",3;"A TIEMPO",4;"SIN FECHA",5},
    2,FALSE),
0)</f>
        <v>3</v>
      </c>
    </row>
    <row r="833" spans="1:34" x14ac:dyDescent="0.25">
      <c r="A833">
        <v>23669702</v>
      </c>
      <c r="B833" s="23" t="str">
        <f>IFERROR(VLOOKUP(FENIX_ANS_TABLA[[#This Row],[PEDIDO]],RESPONSABLE!A:B,2,0),"Pendiente por asignar responsable")</f>
        <v>Pendiente por asignar responsable</v>
      </c>
      <c r="C833" t="s">
        <v>23</v>
      </c>
      <c r="D833" t="s">
        <v>24</v>
      </c>
      <c r="E833" t="s">
        <v>33</v>
      </c>
      <c r="F833" s="21">
        <v>46079.643310185187</v>
      </c>
      <c r="G833" t="s">
        <v>7491</v>
      </c>
      <c r="H833">
        <v>43717832</v>
      </c>
      <c r="I833" t="s">
        <v>2832</v>
      </c>
      <c r="J833" s="23" t="s">
        <v>31</v>
      </c>
      <c r="K833" s="23" t="s">
        <v>2833</v>
      </c>
      <c r="L833" t="s">
        <v>7492</v>
      </c>
      <c r="M833" t="s">
        <v>121</v>
      </c>
      <c r="N833" t="s">
        <v>7493</v>
      </c>
      <c r="O833" t="s">
        <v>122</v>
      </c>
      <c r="P833" t="s">
        <v>40</v>
      </c>
      <c r="Q833" t="s">
        <v>112</v>
      </c>
      <c r="R833" t="s">
        <v>253</v>
      </c>
      <c r="S833" t="s">
        <v>260</v>
      </c>
      <c r="T833">
        <v>7</v>
      </c>
      <c r="U833" t="s">
        <v>7494</v>
      </c>
      <c r="V833" t="s">
        <v>18382</v>
      </c>
      <c r="W833" t="s">
        <v>18383</v>
      </c>
      <c r="X833" t="s">
        <v>29</v>
      </c>
      <c r="Y833" t="s">
        <v>30</v>
      </c>
      <c r="Z833" t="s">
        <v>30</v>
      </c>
      <c r="AA833" t="s">
        <v>30</v>
      </c>
      <c r="AB833" t="s">
        <v>30</v>
      </c>
      <c r="AC833">
        <v>-75.735204999999993</v>
      </c>
      <c r="AD833">
        <v>6.210915</v>
      </c>
      <c r="AE833" t="s">
        <v>86</v>
      </c>
      <c r="AF833" t="s">
        <v>109</v>
      </c>
      <c r="AG833" t="s">
        <v>102</v>
      </c>
      <c r="AH833">
        <f>IFERROR(
    VLOOKUP(FENIX_ANS_TABLA[[#This Row],[ESTADO]],
        {"VENCIDO",1;"ALERTA_0 Días",2;"ALERTA",3;"A TIEMPO",4;"SIN FECHA",5},
    2,FALSE),
0)</f>
        <v>4</v>
      </c>
    </row>
    <row r="834" spans="1:34" x14ac:dyDescent="0.25">
      <c r="A834">
        <v>23669704</v>
      </c>
      <c r="B834" s="23" t="str">
        <f>IFERROR(VLOOKUP(FENIX_ANS_TABLA[[#This Row],[PEDIDO]],RESPONSABLE!A:B,2,0),"Pendiente por asignar responsable")</f>
        <v>Pendiente por asignar responsable</v>
      </c>
      <c r="C834" t="s">
        <v>23</v>
      </c>
      <c r="D834" t="s">
        <v>24</v>
      </c>
      <c r="E834" t="s">
        <v>23</v>
      </c>
      <c r="F834" s="21">
        <v>46073.702800925923</v>
      </c>
      <c r="G834" t="s">
        <v>3201</v>
      </c>
      <c r="H834">
        <v>1038414316</v>
      </c>
      <c r="I834" t="s">
        <v>3202</v>
      </c>
      <c r="J834" s="23" t="s">
        <v>31</v>
      </c>
      <c r="K834" s="23" t="s">
        <v>3203</v>
      </c>
      <c r="L834" t="s">
        <v>3204</v>
      </c>
      <c r="M834" t="s">
        <v>169</v>
      </c>
      <c r="N834" t="s">
        <v>3205</v>
      </c>
      <c r="O834" t="s">
        <v>170</v>
      </c>
      <c r="P834" t="s">
        <v>27</v>
      </c>
      <c r="Q834" t="s">
        <v>158</v>
      </c>
      <c r="R834" t="s">
        <v>252</v>
      </c>
      <c r="S834" t="s">
        <v>260</v>
      </c>
      <c r="T834">
        <v>10</v>
      </c>
      <c r="U834" t="s">
        <v>3206</v>
      </c>
      <c r="V834" t="s">
        <v>17994</v>
      </c>
      <c r="W834" t="s">
        <v>18384</v>
      </c>
      <c r="X834" t="s">
        <v>43</v>
      </c>
      <c r="Y834" t="s">
        <v>30</v>
      </c>
      <c r="Z834" t="s">
        <v>30</v>
      </c>
      <c r="AA834" t="s">
        <v>30</v>
      </c>
      <c r="AB834" t="s">
        <v>30</v>
      </c>
      <c r="AC834">
        <v>-75.310346999999993</v>
      </c>
      <c r="AD834">
        <v>6.1768359999999998</v>
      </c>
      <c r="AE834" t="s">
        <v>86</v>
      </c>
      <c r="AF834" t="s">
        <v>159</v>
      </c>
      <c r="AG834" t="s">
        <v>102</v>
      </c>
      <c r="AH834">
        <f>IFERROR(
    VLOOKUP(FENIX_ANS_TABLA[[#This Row],[ESTADO]],
        {"VENCIDO",1;"ALERTA_0 Días",2;"ALERTA",3;"A TIEMPO",4;"SIN FECHA",5},
    2,FALSE),
0)</f>
        <v>3</v>
      </c>
    </row>
    <row r="835" spans="1:34" x14ac:dyDescent="0.25">
      <c r="A835">
        <v>23669711</v>
      </c>
      <c r="B835" s="23" t="str">
        <f>IFERROR(VLOOKUP(FENIX_ANS_TABLA[[#This Row],[PEDIDO]],RESPONSABLE!A:B,2,0),"Pendiente por asignar responsable")</f>
        <v>Pendiente por asignar responsable</v>
      </c>
      <c r="C835" t="s">
        <v>23</v>
      </c>
      <c r="D835" t="s">
        <v>24</v>
      </c>
      <c r="E835" t="s">
        <v>23</v>
      </c>
      <c r="F835" s="21">
        <v>46073.706134259257</v>
      </c>
      <c r="G835" t="s">
        <v>3208</v>
      </c>
      <c r="H835">
        <v>1102823829</v>
      </c>
      <c r="I835" t="s">
        <v>3209</v>
      </c>
      <c r="J835" s="23" t="s">
        <v>31</v>
      </c>
      <c r="K835" s="23" t="s">
        <v>3210</v>
      </c>
      <c r="L835" t="s">
        <v>3211</v>
      </c>
      <c r="M835" t="s">
        <v>169</v>
      </c>
      <c r="N835" t="s">
        <v>3212</v>
      </c>
      <c r="O835" t="s">
        <v>170</v>
      </c>
      <c r="P835" t="s">
        <v>27</v>
      </c>
      <c r="Q835" t="s">
        <v>158</v>
      </c>
      <c r="R835" t="s">
        <v>252</v>
      </c>
      <c r="S835" t="s">
        <v>260</v>
      </c>
      <c r="T835">
        <v>10</v>
      </c>
      <c r="U835" t="s">
        <v>3213</v>
      </c>
      <c r="V835" t="s">
        <v>18385</v>
      </c>
      <c r="W835" t="s">
        <v>18386</v>
      </c>
      <c r="X835" t="s">
        <v>43</v>
      </c>
      <c r="Y835" t="s">
        <v>30</v>
      </c>
      <c r="Z835" t="s">
        <v>30</v>
      </c>
      <c r="AA835" t="s">
        <v>30</v>
      </c>
      <c r="AB835" t="s">
        <v>30</v>
      </c>
      <c r="AC835">
        <v>-75.310346999999993</v>
      </c>
      <c r="AD835">
        <v>6.1768359999999998</v>
      </c>
      <c r="AE835" t="s">
        <v>86</v>
      </c>
      <c r="AF835" t="s">
        <v>159</v>
      </c>
      <c r="AG835" t="s">
        <v>102</v>
      </c>
      <c r="AH835">
        <f>IFERROR(
    VLOOKUP(FENIX_ANS_TABLA[[#This Row],[ESTADO]],
        {"VENCIDO",1;"ALERTA_0 Días",2;"ALERTA",3;"A TIEMPO",4;"SIN FECHA",5},
    2,FALSE),
0)</f>
        <v>3</v>
      </c>
    </row>
    <row r="836" spans="1:34" x14ac:dyDescent="0.25">
      <c r="A836">
        <v>23669736</v>
      </c>
      <c r="B836" s="23" t="str">
        <f>IFERROR(VLOOKUP(FENIX_ANS_TABLA[[#This Row],[PEDIDO]],RESPONSABLE!A:B,2,0),"Pendiente por asignar responsable")</f>
        <v>Pendiente por asignar responsable</v>
      </c>
      <c r="C836" t="s">
        <v>23</v>
      </c>
      <c r="D836" t="s">
        <v>24</v>
      </c>
      <c r="E836" t="s">
        <v>23</v>
      </c>
      <c r="F836" s="21">
        <v>46073.730381944442</v>
      </c>
      <c r="G836" t="s">
        <v>3215</v>
      </c>
      <c r="H836">
        <v>1035417548</v>
      </c>
      <c r="I836" t="s">
        <v>3216</v>
      </c>
      <c r="J836" s="23" t="s">
        <v>3217</v>
      </c>
      <c r="K836" s="23" t="s">
        <v>3218</v>
      </c>
      <c r="L836" t="s">
        <v>3219</v>
      </c>
      <c r="M836" t="s">
        <v>277</v>
      </c>
      <c r="N836" t="s">
        <v>3220</v>
      </c>
      <c r="O836" t="s">
        <v>278</v>
      </c>
      <c r="P836" t="s">
        <v>27</v>
      </c>
      <c r="Q836" t="s">
        <v>158</v>
      </c>
      <c r="R836" t="s">
        <v>252</v>
      </c>
      <c r="S836" t="s">
        <v>260</v>
      </c>
      <c r="T836">
        <v>10</v>
      </c>
      <c r="U836" t="s">
        <v>3221</v>
      </c>
      <c r="V836" t="s">
        <v>18387</v>
      </c>
      <c r="W836" t="s">
        <v>18388</v>
      </c>
      <c r="X836" t="s">
        <v>43</v>
      </c>
      <c r="Y836" t="s">
        <v>30</v>
      </c>
      <c r="Z836" t="s">
        <v>30</v>
      </c>
      <c r="AA836" t="s">
        <v>30</v>
      </c>
      <c r="AB836" t="s">
        <v>30</v>
      </c>
      <c r="AC836">
        <v>-75.115290000000002</v>
      </c>
      <c r="AD836">
        <v>5.9746058</v>
      </c>
      <c r="AE836" t="s">
        <v>86</v>
      </c>
      <c r="AF836" t="s">
        <v>159</v>
      </c>
      <c r="AG836" t="s">
        <v>102</v>
      </c>
      <c r="AH836">
        <f>IFERROR(
    VLOOKUP(FENIX_ANS_TABLA[[#This Row],[ESTADO]],
        {"VENCIDO",1;"ALERTA_0 Días",2;"ALERTA",3;"A TIEMPO",4;"SIN FECHA",5},
    2,FALSE),
0)</f>
        <v>3</v>
      </c>
    </row>
    <row r="837" spans="1:34" x14ac:dyDescent="0.25">
      <c r="A837">
        <v>23669761</v>
      </c>
      <c r="B837" s="23" t="str">
        <f>IFERROR(VLOOKUP(FENIX_ANS_TABLA[[#This Row],[PEDIDO]],RESPONSABLE!A:B,2,0),"Pendiente por asignar responsable")</f>
        <v>Pendiente por asignar responsable</v>
      </c>
      <c r="C837" t="s">
        <v>58</v>
      </c>
      <c r="D837" t="s">
        <v>24</v>
      </c>
      <c r="E837" t="s">
        <v>59</v>
      </c>
      <c r="F837" s="21">
        <v>46073.758819444447</v>
      </c>
      <c r="G837" t="s">
        <v>10582</v>
      </c>
      <c r="H837">
        <v>98469893</v>
      </c>
      <c r="I837" t="s">
        <v>10583</v>
      </c>
      <c r="J837" s="23" t="s">
        <v>31</v>
      </c>
      <c r="K837" s="23" t="s">
        <v>10584</v>
      </c>
      <c r="L837" t="s">
        <v>10585</v>
      </c>
      <c r="M837" t="s">
        <v>25</v>
      </c>
      <c r="N837" t="s">
        <v>10586</v>
      </c>
      <c r="O837" t="s">
        <v>26</v>
      </c>
      <c r="P837" t="s">
        <v>60</v>
      </c>
      <c r="Q837" t="s">
        <v>61</v>
      </c>
      <c r="R837" t="s">
        <v>253</v>
      </c>
      <c r="S837" t="s">
        <v>260</v>
      </c>
      <c r="T837">
        <v>9</v>
      </c>
      <c r="U837" t="s">
        <v>10587</v>
      </c>
      <c r="V837" t="s">
        <v>17931</v>
      </c>
      <c r="W837" t="s">
        <v>18389</v>
      </c>
      <c r="X837" t="s">
        <v>29</v>
      </c>
      <c r="Y837" t="s">
        <v>30</v>
      </c>
      <c r="Z837" t="s">
        <v>30</v>
      </c>
      <c r="AA837" t="s">
        <v>30</v>
      </c>
      <c r="AB837" t="s">
        <v>30</v>
      </c>
      <c r="AC837">
        <v>-75.620510999999993</v>
      </c>
      <c r="AD837">
        <v>6.2488250000000001</v>
      </c>
      <c r="AE837" t="s">
        <v>86</v>
      </c>
      <c r="AF837" t="s">
        <v>105</v>
      </c>
      <c r="AG837" t="s">
        <v>102</v>
      </c>
      <c r="AH837">
        <f>IFERROR(
    VLOOKUP(FENIX_ANS_TABLA[[#This Row],[ESTADO]],
        {"VENCIDO",1;"ALERTA_0 Días",2;"ALERTA",3;"A TIEMPO",4;"SIN FECHA",5},
    2,FALSE),
0)</f>
        <v>4</v>
      </c>
    </row>
    <row r="838" spans="1:34" x14ac:dyDescent="0.25">
      <c r="A838">
        <v>23669764</v>
      </c>
      <c r="B838" s="23" t="str">
        <f>IFERROR(VLOOKUP(FENIX_ANS_TABLA[[#This Row],[PEDIDO]],RESPONSABLE!A:B,2,0),"Pendiente por asignar responsable")</f>
        <v>Pendiente por asignar responsable</v>
      </c>
      <c r="C838" t="s">
        <v>58</v>
      </c>
      <c r="D838" t="s">
        <v>24</v>
      </c>
      <c r="E838" t="s">
        <v>59</v>
      </c>
      <c r="F838" s="21">
        <v>46073.786365740743</v>
      </c>
      <c r="G838" t="s">
        <v>2835</v>
      </c>
      <c r="H838">
        <v>70581175</v>
      </c>
      <c r="I838" t="s">
        <v>2836</v>
      </c>
      <c r="J838" s="23" t="s">
        <v>31</v>
      </c>
      <c r="K838" s="23" t="s">
        <v>192</v>
      </c>
      <c r="L838" t="s">
        <v>2837</v>
      </c>
      <c r="M838" t="s">
        <v>178</v>
      </c>
      <c r="N838" t="s">
        <v>2838</v>
      </c>
      <c r="O838" t="s">
        <v>179</v>
      </c>
      <c r="P838" t="s">
        <v>60</v>
      </c>
      <c r="Q838" t="s">
        <v>184</v>
      </c>
      <c r="R838" t="s">
        <v>252</v>
      </c>
      <c r="S838" t="s">
        <v>260</v>
      </c>
      <c r="T838">
        <v>14</v>
      </c>
      <c r="U838" t="s">
        <v>2839</v>
      </c>
      <c r="V838" t="s">
        <v>18390</v>
      </c>
      <c r="W838" t="s">
        <v>18391</v>
      </c>
      <c r="X838" t="s">
        <v>29</v>
      </c>
      <c r="Y838" t="s">
        <v>30</v>
      </c>
      <c r="Z838" t="s">
        <v>30</v>
      </c>
      <c r="AA838" t="s">
        <v>30</v>
      </c>
      <c r="AB838" t="s">
        <v>30</v>
      </c>
      <c r="AC838">
        <v>-75.207994150000005</v>
      </c>
      <c r="AD838">
        <v>6.0490415300000002</v>
      </c>
      <c r="AE838" t="s">
        <v>86</v>
      </c>
      <c r="AF838" t="s">
        <v>159</v>
      </c>
      <c r="AG838" t="s">
        <v>102</v>
      </c>
      <c r="AH838">
        <f>IFERROR(
    VLOOKUP(FENIX_ANS_TABLA[[#This Row],[ESTADO]],
        {"VENCIDO",1;"ALERTA_0 Días",2;"ALERTA",3;"A TIEMPO",4;"SIN FECHA",5},
    2,FALSE),
0)</f>
        <v>4</v>
      </c>
    </row>
    <row r="839" spans="1:34" x14ac:dyDescent="0.25">
      <c r="A839">
        <v>23669766</v>
      </c>
      <c r="B839" s="23" t="str">
        <f>IFERROR(VLOOKUP(FENIX_ANS_TABLA[[#This Row],[PEDIDO]],RESPONSABLE!A:B,2,0),"Pendiente por asignar responsable")</f>
        <v>Pendiente por asignar responsable</v>
      </c>
      <c r="C839" t="s">
        <v>23</v>
      </c>
      <c r="D839" t="s">
        <v>24</v>
      </c>
      <c r="E839" t="s">
        <v>33</v>
      </c>
      <c r="F839" s="21">
        <v>46073.793206018519</v>
      </c>
      <c r="G839" t="s">
        <v>2841</v>
      </c>
      <c r="H839">
        <v>1023749886</v>
      </c>
      <c r="I839" t="s">
        <v>2842</v>
      </c>
      <c r="J839" s="23" t="s">
        <v>31</v>
      </c>
      <c r="K839" s="23" t="s">
        <v>2843</v>
      </c>
      <c r="L839" t="s">
        <v>2844</v>
      </c>
      <c r="M839" t="s">
        <v>246</v>
      </c>
      <c r="N839" t="s">
        <v>2845</v>
      </c>
      <c r="O839" t="s">
        <v>247</v>
      </c>
      <c r="P839" t="s">
        <v>34</v>
      </c>
      <c r="Q839" t="s">
        <v>135</v>
      </c>
      <c r="R839" t="s">
        <v>252</v>
      </c>
      <c r="S839" t="s">
        <v>260</v>
      </c>
      <c r="T839">
        <v>8</v>
      </c>
      <c r="U839" t="s">
        <v>2846</v>
      </c>
      <c r="V839" t="s">
        <v>18392</v>
      </c>
      <c r="W839" t="s">
        <v>18393</v>
      </c>
      <c r="X839" t="s">
        <v>83</v>
      </c>
      <c r="Y839" t="s">
        <v>30</v>
      </c>
      <c r="Z839" t="s">
        <v>30</v>
      </c>
      <c r="AA839" t="s">
        <v>30</v>
      </c>
      <c r="AB839" t="s">
        <v>30</v>
      </c>
      <c r="AC839">
        <v>-75.934728530000001</v>
      </c>
      <c r="AD839">
        <v>6.2663672100000003</v>
      </c>
      <c r="AE839" t="s">
        <v>86</v>
      </c>
      <c r="AF839" t="s">
        <v>136</v>
      </c>
      <c r="AG839" t="s">
        <v>102</v>
      </c>
      <c r="AH839">
        <f>IFERROR(
    VLOOKUP(FENIX_ANS_TABLA[[#This Row],[ESTADO]],
        {"VENCIDO",1;"ALERTA_0 Días",2;"ALERTA",3;"A TIEMPO",4;"SIN FECHA",5},
    2,FALSE),
0)</f>
        <v>2</v>
      </c>
    </row>
    <row r="840" spans="1:34" x14ac:dyDescent="0.25">
      <c r="A840">
        <v>23670078</v>
      </c>
      <c r="B840" s="23" t="str">
        <f>IFERROR(VLOOKUP(FENIX_ANS_TABLA[[#This Row],[PEDIDO]],RESPONSABLE!A:B,2,0),"Pendiente por asignar responsable")</f>
        <v>Pendiente por asignar responsable</v>
      </c>
      <c r="C840" t="s">
        <v>23</v>
      </c>
      <c r="D840" t="s">
        <v>24</v>
      </c>
      <c r="E840" t="s">
        <v>33</v>
      </c>
      <c r="F840" s="21">
        <v>46080.470625000002</v>
      </c>
      <c r="G840" t="s">
        <v>8939</v>
      </c>
      <c r="H840">
        <v>1036624474</v>
      </c>
      <c r="I840" t="s">
        <v>2852</v>
      </c>
      <c r="J840" s="23" t="s">
        <v>2853</v>
      </c>
      <c r="K840" s="23" t="s">
        <v>2854</v>
      </c>
      <c r="L840" t="s">
        <v>2855</v>
      </c>
      <c r="M840" t="s">
        <v>38</v>
      </c>
      <c r="N840" t="s">
        <v>2856</v>
      </c>
      <c r="O840" t="s">
        <v>39</v>
      </c>
      <c r="P840" t="s">
        <v>40</v>
      </c>
      <c r="Q840" t="s">
        <v>35</v>
      </c>
      <c r="R840" t="s">
        <v>253</v>
      </c>
      <c r="S840" t="s">
        <v>260</v>
      </c>
      <c r="T840">
        <v>7</v>
      </c>
      <c r="U840" t="s">
        <v>8940</v>
      </c>
      <c r="V840" t="s">
        <v>14157</v>
      </c>
      <c r="W840" t="s">
        <v>17723</v>
      </c>
      <c r="X840" t="s">
        <v>29</v>
      </c>
      <c r="Y840" t="s">
        <v>9692</v>
      </c>
      <c r="Z840" t="s">
        <v>98</v>
      </c>
      <c r="AA840" t="s">
        <v>95</v>
      </c>
      <c r="AB840" t="s">
        <v>9693</v>
      </c>
      <c r="AC840">
        <v>-75.612699250000006</v>
      </c>
      <c r="AD840">
        <v>6.1802550099999998</v>
      </c>
      <c r="AE840" t="s">
        <v>86</v>
      </c>
      <c r="AF840" t="s">
        <v>105</v>
      </c>
      <c r="AG840" t="s">
        <v>102</v>
      </c>
      <c r="AH840">
        <f>IFERROR(
    VLOOKUP(FENIX_ANS_TABLA[[#This Row],[ESTADO]],
        {"VENCIDO",1;"ALERTA_0 Días",2;"ALERTA",3;"A TIEMPO",4;"SIN FECHA",5},
    2,FALSE),
0)</f>
        <v>4</v>
      </c>
    </row>
    <row r="841" spans="1:34" x14ac:dyDescent="0.25">
      <c r="A841">
        <v>23670149</v>
      </c>
      <c r="B841" s="23" t="str">
        <f>IFERROR(VLOOKUP(FENIX_ANS_TABLA[[#This Row],[PEDIDO]],RESPONSABLE!A:B,2,0),"Pendiente por asignar responsable")</f>
        <v>Pendiente por asignar responsable</v>
      </c>
      <c r="C841" t="s">
        <v>58</v>
      </c>
      <c r="D841" t="s">
        <v>24</v>
      </c>
      <c r="E841" t="s">
        <v>59</v>
      </c>
      <c r="F841" s="21">
        <v>46074.727719907409</v>
      </c>
      <c r="G841" t="s">
        <v>2860</v>
      </c>
      <c r="H841">
        <v>98506339</v>
      </c>
      <c r="I841" t="s">
        <v>2861</v>
      </c>
      <c r="J841" s="23" t="s">
        <v>2862</v>
      </c>
      <c r="K841" s="23" t="s">
        <v>2863</v>
      </c>
      <c r="L841" t="s">
        <v>2864</v>
      </c>
      <c r="M841" t="s">
        <v>224</v>
      </c>
      <c r="N841" t="s">
        <v>2865</v>
      </c>
      <c r="O841" t="s">
        <v>225</v>
      </c>
      <c r="P841" t="s">
        <v>60</v>
      </c>
      <c r="Q841" t="s">
        <v>236</v>
      </c>
      <c r="R841" t="s">
        <v>253</v>
      </c>
      <c r="S841" t="s">
        <v>260</v>
      </c>
      <c r="T841">
        <v>9</v>
      </c>
      <c r="U841" t="s">
        <v>2866</v>
      </c>
      <c r="V841" t="s">
        <v>18394</v>
      </c>
      <c r="W841" t="s">
        <v>18395</v>
      </c>
      <c r="X841" t="s">
        <v>43</v>
      </c>
      <c r="Y841" t="s">
        <v>30</v>
      </c>
      <c r="Z841" t="s">
        <v>30</v>
      </c>
      <c r="AA841" t="s">
        <v>30</v>
      </c>
      <c r="AB841" t="s">
        <v>30</v>
      </c>
      <c r="AC841">
        <v>-75.143602056000006</v>
      </c>
      <c r="AD841">
        <v>6.4833745980000703</v>
      </c>
      <c r="AE841" t="s">
        <v>86</v>
      </c>
      <c r="AF841" t="s">
        <v>215</v>
      </c>
      <c r="AG841" t="s">
        <v>102</v>
      </c>
      <c r="AH841">
        <f>IFERROR(
    VLOOKUP(FENIX_ANS_TABLA[[#This Row],[ESTADO]],
        {"VENCIDO",1;"ALERTA_0 Días",2;"ALERTA",3;"A TIEMPO",4;"SIN FECHA",5},
    2,FALSE),
0)</f>
        <v>3</v>
      </c>
    </row>
    <row r="842" spans="1:34" x14ac:dyDescent="0.25">
      <c r="A842">
        <v>23670464</v>
      </c>
      <c r="B842" s="23" t="str">
        <f>IFERROR(VLOOKUP(FENIX_ANS_TABLA[[#This Row],[PEDIDO]],RESPONSABLE!A:B,2,0),"Pendiente por asignar responsable")</f>
        <v>Pendiente por asignar responsable</v>
      </c>
      <c r="C842" t="s">
        <v>36</v>
      </c>
      <c r="D842" t="s">
        <v>24</v>
      </c>
      <c r="E842" t="s">
        <v>36</v>
      </c>
      <c r="F842" s="21">
        <v>46076.287986111107</v>
      </c>
      <c r="G842" t="s">
        <v>4299</v>
      </c>
      <c r="H842">
        <v>70726808</v>
      </c>
      <c r="I842" t="s">
        <v>4300</v>
      </c>
      <c r="J842" s="23" t="s">
        <v>31</v>
      </c>
      <c r="K842" s="23" t="s">
        <v>924</v>
      </c>
      <c r="L842" t="s">
        <v>4301</v>
      </c>
      <c r="M842" t="s">
        <v>180</v>
      </c>
      <c r="N842" t="s">
        <v>4302</v>
      </c>
      <c r="O842" t="s">
        <v>181</v>
      </c>
      <c r="P842" t="s">
        <v>37</v>
      </c>
      <c r="Q842" t="s">
        <v>158</v>
      </c>
      <c r="R842" t="s">
        <v>253</v>
      </c>
      <c r="S842" t="s">
        <v>260</v>
      </c>
      <c r="T842">
        <v>7</v>
      </c>
      <c r="U842" t="s">
        <v>4303</v>
      </c>
      <c r="V842" t="s">
        <v>18396</v>
      </c>
      <c r="W842" t="s">
        <v>18397</v>
      </c>
      <c r="X842" t="s">
        <v>29</v>
      </c>
      <c r="Y842" t="s">
        <v>30</v>
      </c>
      <c r="Z842" t="s">
        <v>30</v>
      </c>
      <c r="AA842" t="s">
        <v>30</v>
      </c>
      <c r="AB842" t="s">
        <v>30</v>
      </c>
      <c r="AC842">
        <v>-75.430190010000004</v>
      </c>
      <c r="AD842">
        <v>6.0404001000000003</v>
      </c>
      <c r="AE842" t="s">
        <v>86</v>
      </c>
      <c r="AF842" t="s">
        <v>159</v>
      </c>
      <c r="AG842" t="s">
        <v>102</v>
      </c>
      <c r="AH842">
        <f>IFERROR(
    VLOOKUP(FENIX_ANS_TABLA[[#This Row],[ESTADO]],
        {"VENCIDO",1;"ALERTA_0 Días",2;"ALERTA",3;"A TIEMPO",4;"SIN FECHA",5},
    2,FALSE),
0)</f>
        <v>4</v>
      </c>
    </row>
    <row r="843" spans="1:34" x14ac:dyDescent="0.25">
      <c r="A843">
        <v>23670526</v>
      </c>
      <c r="B843" s="23" t="str">
        <f>IFERROR(VLOOKUP(FENIX_ANS_TABLA[[#This Row],[PEDIDO]],RESPONSABLE!A:B,2,0),"Pendiente por asignar responsable")</f>
        <v>Pendiente por asignar responsable</v>
      </c>
      <c r="C843" t="s">
        <v>58</v>
      </c>
      <c r="D843" t="s">
        <v>24</v>
      </c>
      <c r="E843" t="s">
        <v>59</v>
      </c>
      <c r="F843" s="21">
        <v>46076.304131944453</v>
      </c>
      <c r="G843" t="s">
        <v>2949</v>
      </c>
      <c r="H843">
        <v>1040031470</v>
      </c>
      <c r="I843" t="s">
        <v>2950</v>
      </c>
      <c r="J843" s="23" t="s">
        <v>31</v>
      </c>
      <c r="K843" s="23" t="s">
        <v>2951</v>
      </c>
      <c r="L843" t="s">
        <v>2952</v>
      </c>
      <c r="M843" t="s">
        <v>180</v>
      </c>
      <c r="N843" t="s">
        <v>2953</v>
      </c>
      <c r="O843" t="s">
        <v>181</v>
      </c>
      <c r="P843" t="s">
        <v>60</v>
      </c>
      <c r="Q843" t="s">
        <v>184</v>
      </c>
      <c r="R843" t="s">
        <v>252</v>
      </c>
      <c r="S843" t="s">
        <v>260</v>
      </c>
      <c r="T843">
        <v>14</v>
      </c>
      <c r="U843" t="s">
        <v>2954</v>
      </c>
      <c r="V843" t="s">
        <v>18398</v>
      </c>
      <c r="W843" t="s">
        <v>18398</v>
      </c>
      <c r="X843" t="s">
        <v>29</v>
      </c>
      <c r="Y843" t="s">
        <v>30</v>
      </c>
      <c r="Z843" t="s">
        <v>30</v>
      </c>
      <c r="AA843" t="s">
        <v>30</v>
      </c>
      <c r="AB843" t="s">
        <v>30</v>
      </c>
      <c r="AC843">
        <v>-75.398660000000007</v>
      </c>
      <c r="AD843">
        <v>6.0477150000000002</v>
      </c>
      <c r="AE843" t="s">
        <v>86</v>
      </c>
      <c r="AF843" t="s">
        <v>159</v>
      </c>
      <c r="AG843" t="s">
        <v>102</v>
      </c>
      <c r="AH843">
        <f>IFERROR(
    VLOOKUP(FENIX_ANS_TABLA[[#This Row],[ESTADO]],
        {"VENCIDO",1;"ALERTA_0 Días",2;"ALERTA",3;"A TIEMPO",4;"SIN FECHA",5},
    2,FALSE),
0)</f>
        <v>4</v>
      </c>
    </row>
    <row r="844" spans="1:34" x14ac:dyDescent="0.25">
      <c r="A844">
        <v>23670561</v>
      </c>
      <c r="B844" s="23" t="str">
        <f>IFERROR(VLOOKUP(FENIX_ANS_TABLA[[#This Row],[PEDIDO]],RESPONSABLE!A:B,2,0),"Pendiente por asignar responsable")</f>
        <v>Pendiente por asignar responsable</v>
      </c>
      <c r="C844" t="s">
        <v>44</v>
      </c>
      <c r="D844" t="s">
        <v>24</v>
      </c>
      <c r="E844" t="s">
        <v>44</v>
      </c>
      <c r="F844" s="21">
        <v>46076.317442129628</v>
      </c>
      <c r="G844" t="s">
        <v>3854</v>
      </c>
      <c r="H844">
        <v>16230427</v>
      </c>
      <c r="I844" t="s">
        <v>3855</v>
      </c>
      <c r="J844" s="23" t="s">
        <v>31</v>
      </c>
      <c r="K844" s="23" t="s">
        <v>3856</v>
      </c>
      <c r="L844" t="s">
        <v>3857</v>
      </c>
      <c r="M844" t="s">
        <v>234</v>
      </c>
      <c r="N844" t="s">
        <v>3858</v>
      </c>
      <c r="O844" t="s">
        <v>235</v>
      </c>
      <c r="P844" t="s">
        <v>34</v>
      </c>
      <c r="Q844" t="s">
        <v>214</v>
      </c>
      <c r="R844" t="s">
        <v>253</v>
      </c>
      <c r="S844" t="s">
        <v>260</v>
      </c>
      <c r="T844">
        <v>5</v>
      </c>
      <c r="U844" t="s">
        <v>3859</v>
      </c>
      <c r="V844" t="s">
        <v>18399</v>
      </c>
      <c r="W844" t="s">
        <v>18400</v>
      </c>
      <c r="X844" t="s">
        <v>43</v>
      </c>
      <c r="Y844" t="s">
        <v>30</v>
      </c>
      <c r="Z844" t="s">
        <v>30</v>
      </c>
      <c r="AA844" t="s">
        <v>30</v>
      </c>
      <c r="AB844" t="s">
        <v>30</v>
      </c>
      <c r="AC844">
        <v>-74.699879999999993</v>
      </c>
      <c r="AD844">
        <v>7.0216820000000002</v>
      </c>
      <c r="AE844" t="s">
        <v>86</v>
      </c>
      <c r="AF844" t="s">
        <v>215</v>
      </c>
      <c r="AG844" t="s">
        <v>102</v>
      </c>
      <c r="AH844">
        <f>IFERROR(
    VLOOKUP(FENIX_ANS_TABLA[[#This Row],[ESTADO]],
        {"VENCIDO",1;"ALERTA_0 Días",2;"ALERTA",3;"A TIEMPO",4;"SIN FECHA",5},
    2,FALSE),
0)</f>
        <v>3</v>
      </c>
    </row>
    <row r="845" spans="1:34" x14ac:dyDescent="0.25">
      <c r="A845">
        <v>23670562</v>
      </c>
      <c r="B845" s="23" t="str">
        <f>IFERROR(VLOOKUP(FENIX_ANS_TABLA[[#This Row],[PEDIDO]],RESPONSABLE!A:B,2,0),"Pendiente por asignar responsable")</f>
        <v>Pendiente por asignar responsable</v>
      </c>
      <c r="C845" t="s">
        <v>23</v>
      </c>
      <c r="D845" t="s">
        <v>24</v>
      </c>
      <c r="E845" t="s">
        <v>23</v>
      </c>
      <c r="F845" s="21">
        <v>46076.320173611108</v>
      </c>
      <c r="G845" t="s">
        <v>3223</v>
      </c>
      <c r="H845">
        <v>43469053</v>
      </c>
      <c r="I845" t="s">
        <v>3224</v>
      </c>
      <c r="J845" s="23" t="s">
        <v>3225</v>
      </c>
      <c r="K845" s="23" t="s">
        <v>3226</v>
      </c>
      <c r="L845" t="s">
        <v>3227</v>
      </c>
      <c r="M845" t="s">
        <v>169</v>
      </c>
      <c r="N845" t="s">
        <v>3228</v>
      </c>
      <c r="O845" t="s">
        <v>170</v>
      </c>
      <c r="P845" t="s">
        <v>27</v>
      </c>
      <c r="Q845" t="s">
        <v>158</v>
      </c>
      <c r="R845" t="s">
        <v>253</v>
      </c>
      <c r="S845" t="s">
        <v>260</v>
      </c>
      <c r="T845">
        <v>7</v>
      </c>
      <c r="U845" t="s">
        <v>3229</v>
      </c>
      <c r="V845" t="s">
        <v>14422</v>
      </c>
      <c r="W845" t="s">
        <v>18401</v>
      </c>
      <c r="X845" t="s">
        <v>29</v>
      </c>
      <c r="Y845" t="s">
        <v>30</v>
      </c>
      <c r="Z845" t="s">
        <v>30</v>
      </c>
      <c r="AA845" t="s">
        <v>30</v>
      </c>
      <c r="AB845" t="s">
        <v>30</v>
      </c>
      <c r="AC845">
        <v>-75.333190259999995</v>
      </c>
      <c r="AD845">
        <v>6.1767657099999997</v>
      </c>
      <c r="AE845" t="s">
        <v>86</v>
      </c>
      <c r="AF845" t="s">
        <v>159</v>
      </c>
      <c r="AG845" t="s">
        <v>102</v>
      </c>
      <c r="AH845">
        <f>IFERROR(
    VLOOKUP(FENIX_ANS_TABLA[[#This Row],[ESTADO]],
        {"VENCIDO",1;"ALERTA_0 Días",2;"ALERTA",3;"A TIEMPO",4;"SIN FECHA",5},
    2,FALSE),
0)</f>
        <v>4</v>
      </c>
    </row>
    <row r="846" spans="1:34" x14ac:dyDescent="0.25">
      <c r="A846">
        <v>23670593</v>
      </c>
      <c r="B846" s="23" t="str">
        <f>IFERROR(VLOOKUP(FENIX_ANS_TABLA[[#This Row],[PEDIDO]],RESPONSABLE!A:B,2,0),"Pendiente por asignar responsable")</f>
        <v>Pendiente por asignar responsable</v>
      </c>
      <c r="C846" t="s">
        <v>23</v>
      </c>
      <c r="D846" t="s">
        <v>24</v>
      </c>
      <c r="E846" t="s">
        <v>23</v>
      </c>
      <c r="F846" s="21">
        <v>46076.335590277777</v>
      </c>
      <c r="G846" t="s">
        <v>3231</v>
      </c>
      <c r="H846">
        <v>3617280</v>
      </c>
      <c r="I846" t="s">
        <v>3232</v>
      </c>
      <c r="J846" s="23" t="s">
        <v>31</v>
      </c>
      <c r="K846" s="23" t="s">
        <v>3233</v>
      </c>
      <c r="L846" t="s">
        <v>3234</v>
      </c>
      <c r="M846" t="s">
        <v>182</v>
      </c>
      <c r="N846" t="s">
        <v>3235</v>
      </c>
      <c r="O846" t="s">
        <v>183</v>
      </c>
      <c r="P846" t="s">
        <v>27</v>
      </c>
      <c r="Q846" t="s">
        <v>158</v>
      </c>
      <c r="R846" t="s">
        <v>253</v>
      </c>
      <c r="S846" t="s">
        <v>260</v>
      </c>
      <c r="T846">
        <v>7</v>
      </c>
      <c r="U846" t="s">
        <v>3236</v>
      </c>
      <c r="V846" t="s">
        <v>18402</v>
      </c>
      <c r="W846" t="s">
        <v>18403</v>
      </c>
      <c r="X846" t="s">
        <v>83</v>
      </c>
      <c r="Y846" t="s">
        <v>30</v>
      </c>
      <c r="Z846" t="s">
        <v>30</v>
      </c>
      <c r="AA846" t="s">
        <v>30</v>
      </c>
      <c r="AB846" t="s">
        <v>30</v>
      </c>
      <c r="AC846">
        <v>-75.061094323000006</v>
      </c>
      <c r="AD846">
        <v>5.7595923510000402</v>
      </c>
      <c r="AE846" t="s">
        <v>86</v>
      </c>
      <c r="AF846" t="s">
        <v>159</v>
      </c>
      <c r="AG846" t="s">
        <v>102</v>
      </c>
      <c r="AH846">
        <f>IFERROR(
    VLOOKUP(FENIX_ANS_TABLA[[#This Row],[ESTADO]],
        {"VENCIDO",1;"ALERTA_0 Días",2;"ALERTA",3;"A TIEMPO",4;"SIN FECHA",5},
    2,FALSE),
0)</f>
        <v>2</v>
      </c>
    </row>
    <row r="847" spans="1:34" x14ac:dyDescent="0.25">
      <c r="A847">
        <v>23670594</v>
      </c>
      <c r="B847" s="23" t="str">
        <f>IFERROR(VLOOKUP(FENIX_ANS_TABLA[[#This Row],[PEDIDO]],RESPONSABLE!A:B,2,0),"Pendiente por asignar responsable")</f>
        <v>Pendiente por asignar responsable</v>
      </c>
      <c r="C847" t="s">
        <v>23</v>
      </c>
      <c r="D847" t="s">
        <v>24</v>
      </c>
      <c r="E847" t="s">
        <v>23</v>
      </c>
      <c r="F847" s="21">
        <v>46076.336006944453</v>
      </c>
      <c r="G847" t="s">
        <v>3238</v>
      </c>
      <c r="H847">
        <v>43206245</v>
      </c>
      <c r="I847" t="s">
        <v>3239</v>
      </c>
      <c r="J847" s="23" t="s">
        <v>3240</v>
      </c>
      <c r="K847" s="23" t="s">
        <v>3241</v>
      </c>
      <c r="L847" t="s">
        <v>3242</v>
      </c>
      <c r="M847" t="s">
        <v>25</v>
      </c>
      <c r="N847" t="s">
        <v>3243</v>
      </c>
      <c r="O847" t="s">
        <v>26</v>
      </c>
      <c r="P847" t="s">
        <v>27</v>
      </c>
      <c r="Q847" t="s">
        <v>32</v>
      </c>
      <c r="R847" t="s">
        <v>253</v>
      </c>
      <c r="S847" t="s">
        <v>260</v>
      </c>
      <c r="T847">
        <v>7</v>
      </c>
      <c r="U847" t="s">
        <v>3244</v>
      </c>
      <c r="V847" t="s">
        <v>18402</v>
      </c>
      <c r="W847" t="s">
        <v>18403</v>
      </c>
      <c r="X847" t="s">
        <v>83</v>
      </c>
      <c r="Y847" t="s">
        <v>30</v>
      </c>
      <c r="Z847" t="s">
        <v>30</v>
      </c>
      <c r="AA847" t="s">
        <v>30</v>
      </c>
      <c r="AB847" t="s">
        <v>30</v>
      </c>
      <c r="AC847">
        <v>-75.541398349999994</v>
      </c>
      <c r="AD847">
        <v>6.2435448200000003</v>
      </c>
      <c r="AE847" t="s">
        <v>86</v>
      </c>
      <c r="AF847" t="s">
        <v>105</v>
      </c>
      <c r="AG847" t="s">
        <v>102</v>
      </c>
      <c r="AH847">
        <f>IFERROR(
    VLOOKUP(FENIX_ANS_TABLA[[#This Row],[ESTADO]],
        {"VENCIDO",1;"ALERTA_0 Días",2;"ALERTA",3;"A TIEMPO",4;"SIN FECHA",5},
    2,FALSE),
0)</f>
        <v>2</v>
      </c>
    </row>
    <row r="848" spans="1:34" x14ac:dyDescent="0.25">
      <c r="A848">
        <v>23670613</v>
      </c>
      <c r="B848" s="23" t="str">
        <f>IFERROR(VLOOKUP(FENIX_ANS_TABLA[[#This Row],[PEDIDO]],RESPONSABLE!A:B,2,0),"Pendiente por asignar responsable")</f>
        <v>Pendiente por asignar responsable</v>
      </c>
      <c r="C848" t="s">
        <v>23</v>
      </c>
      <c r="D848" t="s">
        <v>24</v>
      </c>
      <c r="E848" t="s">
        <v>23</v>
      </c>
      <c r="F848" s="21">
        <v>46076.350254629629</v>
      </c>
      <c r="G848" t="s">
        <v>3246</v>
      </c>
      <c r="H848">
        <v>43053160</v>
      </c>
      <c r="I848" t="s">
        <v>3247</v>
      </c>
      <c r="J848" s="23" t="s">
        <v>31</v>
      </c>
      <c r="K848" s="23" t="s">
        <v>3248</v>
      </c>
      <c r="L848" t="s">
        <v>3249</v>
      </c>
      <c r="M848" t="s">
        <v>190</v>
      </c>
      <c r="N848" t="s">
        <v>3250</v>
      </c>
      <c r="O848" t="s">
        <v>191</v>
      </c>
      <c r="P848" t="s">
        <v>27</v>
      </c>
      <c r="Q848" t="s">
        <v>158</v>
      </c>
      <c r="R848" t="s">
        <v>252</v>
      </c>
      <c r="S848" t="s">
        <v>260</v>
      </c>
      <c r="T848">
        <v>10</v>
      </c>
      <c r="U848" t="s">
        <v>3251</v>
      </c>
      <c r="V848" t="s">
        <v>18404</v>
      </c>
      <c r="W848" t="s">
        <v>6716</v>
      </c>
      <c r="X848" t="s">
        <v>29</v>
      </c>
      <c r="Y848" t="s">
        <v>30</v>
      </c>
      <c r="Z848" t="s">
        <v>30</v>
      </c>
      <c r="AA848" t="s">
        <v>30</v>
      </c>
      <c r="AB848" t="s">
        <v>30</v>
      </c>
      <c r="AC848">
        <v>-75.324402169999999</v>
      </c>
      <c r="AD848">
        <v>6.0595379100000004</v>
      </c>
      <c r="AE848" t="s">
        <v>86</v>
      </c>
      <c r="AF848" t="s">
        <v>159</v>
      </c>
      <c r="AG848" t="s">
        <v>102</v>
      </c>
      <c r="AH848">
        <f>IFERROR(
    VLOOKUP(FENIX_ANS_TABLA[[#This Row],[ESTADO]],
        {"VENCIDO",1;"ALERTA_0 Días",2;"ALERTA",3;"A TIEMPO",4;"SIN FECHA",5},
    2,FALSE),
0)</f>
        <v>4</v>
      </c>
    </row>
    <row r="849" spans="1:34" x14ac:dyDescent="0.25">
      <c r="A849">
        <v>23670614</v>
      </c>
      <c r="B849" s="23" t="str">
        <f>IFERROR(VLOOKUP(FENIX_ANS_TABLA[[#This Row],[PEDIDO]],RESPONSABLE!A:B,2,0),"Pendiente por asignar responsable")</f>
        <v>Pendiente por asignar responsable</v>
      </c>
      <c r="C849" t="s">
        <v>23</v>
      </c>
      <c r="D849" t="s">
        <v>24</v>
      </c>
      <c r="E849" t="s">
        <v>23</v>
      </c>
      <c r="F849" s="21">
        <v>46076.350381944438</v>
      </c>
      <c r="G849" t="s">
        <v>3253</v>
      </c>
      <c r="H849">
        <v>15431652</v>
      </c>
      <c r="I849" t="s">
        <v>3254</v>
      </c>
      <c r="J849" s="23" t="s">
        <v>31</v>
      </c>
      <c r="K849" s="23" t="s">
        <v>3255</v>
      </c>
      <c r="L849" t="s">
        <v>3256</v>
      </c>
      <c r="M849" t="s">
        <v>169</v>
      </c>
      <c r="N849" t="s">
        <v>3257</v>
      </c>
      <c r="O849" t="s">
        <v>170</v>
      </c>
      <c r="P849" t="s">
        <v>27</v>
      </c>
      <c r="Q849" t="s">
        <v>158</v>
      </c>
      <c r="R849" t="s">
        <v>252</v>
      </c>
      <c r="S849" t="s">
        <v>260</v>
      </c>
      <c r="T849">
        <v>10</v>
      </c>
      <c r="U849" t="s">
        <v>3258</v>
      </c>
      <c r="V849" t="s">
        <v>18404</v>
      </c>
      <c r="W849" t="s">
        <v>6716</v>
      </c>
      <c r="X849" t="s">
        <v>29</v>
      </c>
      <c r="Y849" t="s">
        <v>30</v>
      </c>
      <c r="Z849" t="s">
        <v>30</v>
      </c>
      <c r="AA849" t="s">
        <v>30</v>
      </c>
      <c r="AB849" t="s">
        <v>30</v>
      </c>
      <c r="AC849">
        <v>-75.299482670000003</v>
      </c>
      <c r="AD849">
        <v>6.2017793299999999</v>
      </c>
      <c r="AE849" t="s">
        <v>86</v>
      </c>
      <c r="AF849" t="s">
        <v>159</v>
      </c>
      <c r="AG849" t="s">
        <v>102</v>
      </c>
      <c r="AH849">
        <f>IFERROR(
    VLOOKUP(FENIX_ANS_TABLA[[#This Row],[ESTADO]],
        {"VENCIDO",1;"ALERTA_0 Días",2;"ALERTA",3;"A TIEMPO",4;"SIN FECHA",5},
    2,FALSE),
0)</f>
        <v>4</v>
      </c>
    </row>
    <row r="850" spans="1:34" x14ac:dyDescent="0.25">
      <c r="A850">
        <v>23670624</v>
      </c>
      <c r="B850" s="23" t="str">
        <f>IFERROR(VLOOKUP(FENIX_ANS_TABLA[[#This Row],[PEDIDO]],RESPONSABLE!A:B,2,0),"Pendiente por asignar responsable")</f>
        <v>Pendiente por asignar responsable</v>
      </c>
      <c r="C850" t="s">
        <v>23</v>
      </c>
      <c r="D850" t="s">
        <v>24</v>
      </c>
      <c r="E850" t="s">
        <v>23</v>
      </c>
      <c r="F850" s="21">
        <v>46076.356874999998</v>
      </c>
      <c r="G850" t="s">
        <v>3260</v>
      </c>
      <c r="H850">
        <v>890984423</v>
      </c>
      <c r="I850" t="s">
        <v>3261</v>
      </c>
      <c r="J850" s="23" t="s">
        <v>3262</v>
      </c>
      <c r="K850" s="23" t="s">
        <v>3263</v>
      </c>
      <c r="L850" t="s">
        <v>3264</v>
      </c>
      <c r="M850" t="s">
        <v>25</v>
      </c>
      <c r="N850" t="s">
        <v>3265</v>
      </c>
      <c r="O850" t="s">
        <v>26</v>
      </c>
      <c r="P850" t="s">
        <v>27</v>
      </c>
      <c r="Q850" t="s">
        <v>32</v>
      </c>
      <c r="R850" t="s">
        <v>253</v>
      </c>
      <c r="S850" t="s">
        <v>260</v>
      </c>
      <c r="T850">
        <v>7</v>
      </c>
      <c r="U850" t="s">
        <v>3266</v>
      </c>
      <c r="V850" t="s">
        <v>14080</v>
      </c>
      <c r="W850" t="s">
        <v>18405</v>
      </c>
      <c r="X850" t="s">
        <v>83</v>
      </c>
      <c r="Y850" t="s">
        <v>30</v>
      </c>
      <c r="Z850" t="s">
        <v>30</v>
      </c>
      <c r="AA850" t="s">
        <v>30</v>
      </c>
      <c r="AB850" t="s">
        <v>30</v>
      </c>
      <c r="AC850">
        <v>-75.550951069999996</v>
      </c>
      <c r="AD850">
        <v>6.2546717599999999</v>
      </c>
      <c r="AE850" t="s">
        <v>86</v>
      </c>
      <c r="AF850" t="s">
        <v>105</v>
      </c>
      <c r="AG850" t="s">
        <v>102</v>
      </c>
      <c r="AH850">
        <f>IFERROR(
    VLOOKUP(FENIX_ANS_TABLA[[#This Row],[ESTADO]],
        {"VENCIDO",1;"ALERTA_0 Días",2;"ALERTA",3;"A TIEMPO",4;"SIN FECHA",5},
    2,FALSE),
0)</f>
        <v>2</v>
      </c>
    </row>
    <row r="851" spans="1:34" x14ac:dyDescent="0.25">
      <c r="A851">
        <v>23670625</v>
      </c>
      <c r="B851" s="23" t="str">
        <f>IFERROR(VLOOKUP(FENIX_ANS_TABLA[[#This Row],[PEDIDO]],RESPONSABLE!A:B,2,0),"Pendiente por asignar responsable")</f>
        <v>Pendiente por asignar responsable</v>
      </c>
      <c r="C851" t="s">
        <v>58</v>
      </c>
      <c r="D851" t="s">
        <v>24</v>
      </c>
      <c r="E851" t="s">
        <v>59</v>
      </c>
      <c r="F851" s="21">
        <v>46076.35701388889</v>
      </c>
      <c r="G851" t="s">
        <v>2957</v>
      </c>
      <c r="H851">
        <v>1035129453</v>
      </c>
      <c r="I851" t="s">
        <v>2958</v>
      </c>
      <c r="J851" s="23" t="s">
        <v>31</v>
      </c>
      <c r="K851" s="23" t="s">
        <v>2959</v>
      </c>
      <c r="L851" t="s">
        <v>2960</v>
      </c>
      <c r="M851" t="s">
        <v>241</v>
      </c>
      <c r="N851" t="s">
        <v>2961</v>
      </c>
      <c r="O851" t="s">
        <v>242</v>
      </c>
      <c r="P851" t="s">
        <v>60</v>
      </c>
      <c r="Q851" t="s">
        <v>236</v>
      </c>
      <c r="R851" t="s">
        <v>253</v>
      </c>
      <c r="S851" t="s">
        <v>260</v>
      </c>
      <c r="T851">
        <v>9</v>
      </c>
      <c r="U851" t="s">
        <v>2962</v>
      </c>
      <c r="V851" t="s">
        <v>18406</v>
      </c>
      <c r="W851" t="s">
        <v>18406</v>
      </c>
      <c r="X851" t="s">
        <v>29</v>
      </c>
      <c r="Y851" t="s">
        <v>30</v>
      </c>
      <c r="Z851" t="s">
        <v>30</v>
      </c>
      <c r="AA851" t="s">
        <v>30</v>
      </c>
      <c r="AB851" t="s">
        <v>30</v>
      </c>
      <c r="AC851">
        <v>-75.149462999999997</v>
      </c>
      <c r="AD851">
        <v>7.0763100100000003</v>
      </c>
      <c r="AE851" t="s">
        <v>86</v>
      </c>
      <c r="AF851" t="s">
        <v>215</v>
      </c>
      <c r="AG851" t="s">
        <v>102</v>
      </c>
      <c r="AH851">
        <f>IFERROR(
    VLOOKUP(FENIX_ANS_TABLA[[#This Row],[ESTADO]],
        {"VENCIDO",1;"ALERTA_0 Días",2;"ALERTA",3;"A TIEMPO",4;"SIN FECHA",5},
    2,FALSE),
0)</f>
        <v>4</v>
      </c>
    </row>
    <row r="852" spans="1:34" x14ac:dyDescent="0.25">
      <c r="A852">
        <v>23670641</v>
      </c>
      <c r="B852" s="23" t="str">
        <f>IFERROR(VLOOKUP(FENIX_ANS_TABLA[[#This Row],[PEDIDO]],RESPONSABLE!A:B,2,0),"Pendiente por asignar responsable")</f>
        <v>Pendiente por asignar responsable</v>
      </c>
      <c r="C852" t="s">
        <v>23</v>
      </c>
      <c r="D852" t="s">
        <v>24</v>
      </c>
      <c r="E852" t="s">
        <v>23</v>
      </c>
      <c r="F852" s="21">
        <v>46076.370254629634</v>
      </c>
      <c r="G852" t="s">
        <v>3621</v>
      </c>
      <c r="H852">
        <v>42701164</v>
      </c>
      <c r="I852" t="s">
        <v>3622</v>
      </c>
      <c r="J852" s="23" t="s">
        <v>3623</v>
      </c>
      <c r="K852" s="23" t="s">
        <v>3624</v>
      </c>
      <c r="L852" t="s">
        <v>3625</v>
      </c>
      <c r="M852" t="s">
        <v>663</v>
      </c>
      <c r="N852" t="s">
        <v>3626</v>
      </c>
      <c r="O852" t="s">
        <v>664</v>
      </c>
      <c r="P852" t="s">
        <v>27</v>
      </c>
      <c r="Q852" t="s">
        <v>214</v>
      </c>
      <c r="R852" t="s">
        <v>252</v>
      </c>
      <c r="S852" t="s">
        <v>260</v>
      </c>
      <c r="T852">
        <v>10</v>
      </c>
      <c r="U852" t="s">
        <v>3627</v>
      </c>
      <c r="V852" t="s">
        <v>18407</v>
      </c>
      <c r="W852" t="s">
        <v>18408</v>
      </c>
      <c r="X852" t="s">
        <v>29</v>
      </c>
      <c r="Y852" t="s">
        <v>30</v>
      </c>
      <c r="Z852" t="s">
        <v>30</v>
      </c>
      <c r="AA852" t="s">
        <v>30</v>
      </c>
      <c r="AB852" t="s">
        <v>30</v>
      </c>
      <c r="AC852">
        <v>-75.239857929999999</v>
      </c>
      <c r="AD852">
        <v>6.81383984</v>
      </c>
      <c r="AE852" t="s">
        <v>86</v>
      </c>
      <c r="AF852" t="s">
        <v>215</v>
      </c>
      <c r="AG852" t="s">
        <v>102</v>
      </c>
      <c r="AH852">
        <f>IFERROR(
    VLOOKUP(FENIX_ANS_TABLA[[#This Row],[ESTADO]],
        {"VENCIDO",1;"ALERTA_0 Días",2;"ALERTA",3;"A TIEMPO",4;"SIN FECHA",5},
    2,FALSE),
0)</f>
        <v>4</v>
      </c>
    </row>
    <row r="853" spans="1:34" x14ac:dyDescent="0.25">
      <c r="A853">
        <v>23670649</v>
      </c>
      <c r="B853" s="23" t="str">
        <f>IFERROR(VLOOKUP(FENIX_ANS_TABLA[[#This Row],[PEDIDO]],RESPONSABLE!A:B,2,0),"Pendiente por asignar responsable")</f>
        <v>Pendiente por asignar responsable</v>
      </c>
      <c r="C853" t="s">
        <v>23</v>
      </c>
      <c r="D853" t="s">
        <v>24</v>
      </c>
      <c r="E853" t="s">
        <v>23</v>
      </c>
      <c r="F853" s="21">
        <v>46076.374097222222</v>
      </c>
      <c r="G853" t="s">
        <v>3629</v>
      </c>
      <c r="H853">
        <v>15533935</v>
      </c>
      <c r="I853" t="s">
        <v>3630</v>
      </c>
      <c r="J853" s="23" t="s">
        <v>100</v>
      </c>
      <c r="K853" s="23" t="s">
        <v>31</v>
      </c>
      <c r="L853" t="s">
        <v>3631</v>
      </c>
      <c r="M853" t="s">
        <v>154</v>
      </c>
      <c r="N853" t="s">
        <v>3632</v>
      </c>
      <c r="O853" t="s">
        <v>155</v>
      </c>
      <c r="P853" t="s">
        <v>27</v>
      </c>
      <c r="Q853" t="s">
        <v>108</v>
      </c>
      <c r="R853" t="s">
        <v>253</v>
      </c>
      <c r="S853" t="s">
        <v>260</v>
      </c>
      <c r="T853">
        <v>7</v>
      </c>
      <c r="U853" t="s">
        <v>3633</v>
      </c>
      <c r="V853" t="s">
        <v>18409</v>
      </c>
      <c r="W853" t="s">
        <v>18410</v>
      </c>
      <c r="X853" t="s">
        <v>29</v>
      </c>
      <c r="Y853" t="s">
        <v>30</v>
      </c>
      <c r="Z853" t="s">
        <v>30</v>
      </c>
      <c r="AA853" t="s">
        <v>30</v>
      </c>
      <c r="AB853" t="s">
        <v>30</v>
      </c>
      <c r="AC853">
        <v>-75.877070840000002</v>
      </c>
      <c r="AD853">
        <v>5.6525794200000004</v>
      </c>
      <c r="AE853" t="s">
        <v>86</v>
      </c>
      <c r="AF853" t="s">
        <v>109</v>
      </c>
      <c r="AG853" t="s">
        <v>102</v>
      </c>
      <c r="AH853">
        <f>IFERROR(
    VLOOKUP(FENIX_ANS_TABLA[[#This Row],[ESTADO]],
        {"VENCIDO",1;"ALERTA_0 Días",2;"ALERTA",3;"A TIEMPO",4;"SIN FECHA",5},
    2,FALSE),
0)</f>
        <v>4</v>
      </c>
    </row>
    <row r="854" spans="1:34" x14ac:dyDescent="0.25">
      <c r="A854">
        <v>23670655</v>
      </c>
      <c r="B854" s="23" t="str">
        <f>IFERROR(VLOOKUP(FENIX_ANS_TABLA[[#This Row],[PEDIDO]],RESPONSABLE!A:B,2,0),"Pendiente por asignar responsable")</f>
        <v>Pendiente por asignar responsable</v>
      </c>
      <c r="C854" t="s">
        <v>36</v>
      </c>
      <c r="D854" t="s">
        <v>24</v>
      </c>
      <c r="E854" t="s">
        <v>36</v>
      </c>
      <c r="F854" s="21">
        <v>46076.380335648151</v>
      </c>
      <c r="G854" t="s">
        <v>4305</v>
      </c>
      <c r="H854">
        <v>43150816</v>
      </c>
      <c r="I854" t="s">
        <v>4306</v>
      </c>
      <c r="J854" s="23" t="s">
        <v>4307</v>
      </c>
      <c r="K854" s="23" t="s">
        <v>4308</v>
      </c>
      <c r="L854" t="s">
        <v>4309</v>
      </c>
      <c r="M854" t="s">
        <v>185</v>
      </c>
      <c r="N854" t="s">
        <v>4310</v>
      </c>
      <c r="O854" t="s">
        <v>186</v>
      </c>
      <c r="P854" t="s">
        <v>37</v>
      </c>
      <c r="Q854" t="s">
        <v>158</v>
      </c>
      <c r="R854" t="s">
        <v>253</v>
      </c>
      <c r="S854" t="s">
        <v>260</v>
      </c>
      <c r="T854">
        <v>7</v>
      </c>
      <c r="U854" t="s">
        <v>4311</v>
      </c>
      <c r="V854" t="s">
        <v>14662</v>
      </c>
      <c r="W854" t="s">
        <v>18411</v>
      </c>
      <c r="X854" t="s">
        <v>29</v>
      </c>
      <c r="Y854" t="s">
        <v>30</v>
      </c>
      <c r="Z854" t="s">
        <v>30</v>
      </c>
      <c r="AA854" t="s">
        <v>30</v>
      </c>
      <c r="AB854" t="s">
        <v>30</v>
      </c>
      <c r="AC854">
        <v>-75.25918901</v>
      </c>
      <c r="AD854">
        <v>6.1377633400000002</v>
      </c>
      <c r="AE854" t="s">
        <v>86</v>
      </c>
      <c r="AF854" t="s">
        <v>159</v>
      </c>
      <c r="AG854" t="s">
        <v>102</v>
      </c>
      <c r="AH854">
        <f>IFERROR(
    VLOOKUP(FENIX_ANS_TABLA[[#This Row],[ESTADO]],
        {"VENCIDO",1;"ALERTA_0 Días",2;"ALERTA",3;"A TIEMPO",4;"SIN FECHA",5},
    2,FALSE),
0)</f>
        <v>4</v>
      </c>
    </row>
    <row r="855" spans="1:34" x14ac:dyDescent="0.25">
      <c r="A855">
        <v>23670660</v>
      </c>
      <c r="B855" s="23" t="str">
        <f>IFERROR(VLOOKUP(FENIX_ANS_TABLA[[#This Row],[PEDIDO]],RESPONSABLE!A:B,2,0),"Pendiente por asignar responsable")</f>
        <v>Pendiente por asignar responsable</v>
      </c>
      <c r="C855" t="s">
        <v>23</v>
      </c>
      <c r="D855" t="s">
        <v>24</v>
      </c>
      <c r="E855" t="s">
        <v>23</v>
      </c>
      <c r="F855" s="21">
        <v>46076.38548611111</v>
      </c>
      <c r="G855" t="s">
        <v>3635</v>
      </c>
      <c r="H855">
        <v>15533935</v>
      </c>
      <c r="I855" t="s">
        <v>3630</v>
      </c>
      <c r="J855" s="23" t="s">
        <v>100</v>
      </c>
      <c r="K855" s="23" t="s">
        <v>31</v>
      </c>
      <c r="L855" t="s">
        <v>3636</v>
      </c>
      <c r="M855" t="s">
        <v>154</v>
      </c>
      <c r="N855" t="s">
        <v>3637</v>
      </c>
      <c r="O855" t="s">
        <v>155</v>
      </c>
      <c r="P855" t="s">
        <v>27</v>
      </c>
      <c r="Q855" t="s">
        <v>108</v>
      </c>
      <c r="R855" t="s">
        <v>253</v>
      </c>
      <c r="S855" t="s">
        <v>260</v>
      </c>
      <c r="T855">
        <v>7</v>
      </c>
      <c r="U855" t="s">
        <v>3638</v>
      </c>
      <c r="V855" t="s">
        <v>16271</v>
      </c>
      <c r="W855" t="s">
        <v>6696</v>
      </c>
      <c r="X855" t="s">
        <v>29</v>
      </c>
      <c r="Y855" t="s">
        <v>30</v>
      </c>
      <c r="Z855" t="s">
        <v>30</v>
      </c>
      <c r="AA855" t="s">
        <v>30</v>
      </c>
      <c r="AB855" t="s">
        <v>30</v>
      </c>
      <c r="AC855">
        <v>-75.877070840000002</v>
      </c>
      <c r="AD855">
        <v>5.6525794200000004</v>
      </c>
      <c r="AE855" t="s">
        <v>86</v>
      </c>
      <c r="AF855" t="s">
        <v>109</v>
      </c>
      <c r="AG855" t="s">
        <v>102</v>
      </c>
      <c r="AH855">
        <f>IFERROR(
    VLOOKUP(FENIX_ANS_TABLA[[#This Row],[ESTADO]],
        {"VENCIDO",1;"ALERTA_0 Días",2;"ALERTA",3;"A TIEMPO",4;"SIN FECHA",5},
    2,FALSE),
0)</f>
        <v>4</v>
      </c>
    </row>
    <row r="856" spans="1:34" x14ac:dyDescent="0.25">
      <c r="A856">
        <v>23670663</v>
      </c>
      <c r="B856" s="23" t="str">
        <f>IFERROR(VLOOKUP(FENIX_ANS_TABLA[[#This Row],[PEDIDO]],RESPONSABLE!A:B,2,0),"Pendiente por asignar responsable")</f>
        <v>Pendiente por asignar responsable</v>
      </c>
      <c r="C856" t="s">
        <v>36</v>
      </c>
      <c r="D856" t="s">
        <v>24</v>
      </c>
      <c r="E856" t="s">
        <v>36</v>
      </c>
      <c r="F856" s="21">
        <v>46076.386724537027</v>
      </c>
      <c r="G856" t="s">
        <v>4313</v>
      </c>
      <c r="H856">
        <v>1055834956</v>
      </c>
      <c r="I856" t="s">
        <v>4314</v>
      </c>
      <c r="J856" s="23" t="s">
        <v>31</v>
      </c>
      <c r="K856" s="23" t="s">
        <v>4315</v>
      </c>
      <c r="L856" t="s">
        <v>4316</v>
      </c>
      <c r="M856" t="s">
        <v>165</v>
      </c>
      <c r="N856" t="s">
        <v>4317</v>
      </c>
      <c r="O856" t="s">
        <v>166</v>
      </c>
      <c r="P856" t="s">
        <v>37</v>
      </c>
      <c r="Q856" t="s">
        <v>158</v>
      </c>
      <c r="R856" t="s">
        <v>252</v>
      </c>
      <c r="S856" t="s">
        <v>260</v>
      </c>
      <c r="T856">
        <v>10</v>
      </c>
      <c r="U856" t="s">
        <v>4318</v>
      </c>
      <c r="V856" t="s">
        <v>18412</v>
      </c>
      <c r="W856" t="s">
        <v>14608</v>
      </c>
      <c r="X856" t="s">
        <v>29</v>
      </c>
      <c r="Y856" t="s">
        <v>30</v>
      </c>
      <c r="Z856" t="s">
        <v>30</v>
      </c>
      <c r="AA856" t="s">
        <v>30</v>
      </c>
      <c r="AB856" t="s">
        <v>30</v>
      </c>
      <c r="AC856">
        <v>-75.399518</v>
      </c>
      <c r="AD856">
        <v>6.32064</v>
      </c>
      <c r="AE856" t="s">
        <v>86</v>
      </c>
      <c r="AF856" t="s">
        <v>159</v>
      </c>
      <c r="AG856" t="s">
        <v>102</v>
      </c>
      <c r="AH856">
        <f>IFERROR(
    VLOOKUP(FENIX_ANS_TABLA[[#This Row],[ESTADO]],
        {"VENCIDO",1;"ALERTA_0 Días",2;"ALERTA",3;"A TIEMPO",4;"SIN FECHA",5},
    2,FALSE),
0)</f>
        <v>4</v>
      </c>
    </row>
    <row r="857" spans="1:34" x14ac:dyDescent="0.25">
      <c r="A857">
        <v>23670665</v>
      </c>
      <c r="B857" s="23" t="str">
        <f>IFERROR(VLOOKUP(FENIX_ANS_TABLA[[#This Row],[PEDIDO]],RESPONSABLE!A:B,2,0),"Pendiente por asignar responsable")</f>
        <v>Pendiente por asignar responsable</v>
      </c>
      <c r="C857" t="s">
        <v>58</v>
      </c>
      <c r="D857" t="s">
        <v>24</v>
      </c>
      <c r="E857" t="s">
        <v>59</v>
      </c>
      <c r="F857" s="21">
        <v>46076.389004629629</v>
      </c>
      <c r="G857" t="s">
        <v>2965</v>
      </c>
      <c r="H857">
        <v>1026130482</v>
      </c>
      <c r="I857" t="s">
        <v>2966</v>
      </c>
      <c r="J857" s="23" t="s">
        <v>31</v>
      </c>
      <c r="K857" s="23" t="s">
        <v>2967</v>
      </c>
      <c r="L857" t="s">
        <v>2968</v>
      </c>
      <c r="M857" t="s">
        <v>50</v>
      </c>
      <c r="N857" t="s">
        <v>2969</v>
      </c>
      <c r="O857" t="s">
        <v>51</v>
      </c>
      <c r="P857" t="s">
        <v>60</v>
      </c>
      <c r="Q857" t="s">
        <v>125</v>
      </c>
      <c r="R857" t="s">
        <v>252</v>
      </c>
      <c r="S857" t="s">
        <v>260</v>
      </c>
      <c r="T857">
        <v>14</v>
      </c>
      <c r="U857" t="s">
        <v>2970</v>
      </c>
      <c r="V857" t="s">
        <v>18413</v>
      </c>
      <c r="W857" t="s">
        <v>18413</v>
      </c>
      <c r="X857" t="s">
        <v>29</v>
      </c>
      <c r="Y857" t="s">
        <v>30</v>
      </c>
      <c r="Z857" t="s">
        <v>30</v>
      </c>
      <c r="AA857" t="s">
        <v>30</v>
      </c>
      <c r="AB857" t="s">
        <v>30</v>
      </c>
      <c r="AC857">
        <v>-75.653568340000007</v>
      </c>
      <c r="AD857">
        <v>6.0037803900000002</v>
      </c>
      <c r="AE857" t="s">
        <v>86</v>
      </c>
      <c r="AF857" t="s">
        <v>105</v>
      </c>
      <c r="AG857" t="s">
        <v>102</v>
      </c>
      <c r="AH857">
        <f>IFERROR(
    VLOOKUP(FENIX_ANS_TABLA[[#This Row],[ESTADO]],
        {"VENCIDO",1;"ALERTA_0 Días",2;"ALERTA",3;"A TIEMPO",4;"SIN FECHA",5},
    2,FALSE),
0)</f>
        <v>4</v>
      </c>
    </row>
    <row r="858" spans="1:34" x14ac:dyDescent="0.25">
      <c r="A858">
        <v>23670678</v>
      </c>
      <c r="B858" s="23" t="str">
        <f>IFERROR(VLOOKUP(FENIX_ANS_TABLA[[#This Row],[PEDIDO]],RESPONSABLE!A:B,2,0),"Pendiente por asignar responsable")</f>
        <v>Pendiente por asignar responsable</v>
      </c>
      <c r="C858" t="s">
        <v>23</v>
      </c>
      <c r="D858" t="s">
        <v>24</v>
      </c>
      <c r="E858" t="s">
        <v>33</v>
      </c>
      <c r="F858" s="21">
        <v>46076.397141203714</v>
      </c>
      <c r="G858" t="s">
        <v>2972</v>
      </c>
      <c r="H858">
        <v>1042708456</v>
      </c>
      <c r="I858" t="s">
        <v>2973</v>
      </c>
      <c r="J858" s="23" t="s">
        <v>31</v>
      </c>
      <c r="K858" s="23" t="s">
        <v>2974</v>
      </c>
      <c r="L858" t="s">
        <v>2975</v>
      </c>
      <c r="M858" t="s">
        <v>139</v>
      </c>
      <c r="N858" t="s">
        <v>2976</v>
      </c>
      <c r="O858" t="s">
        <v>140</v>
      </c>
      <c r="P858" t="s">
        <v>34</v>
      </c>
      <c r="Q858" t="s">
        <v>135</v>
      </c>
      <c r="R858" t="s">
        <v>252</v>
      </c>
      <c r="S858" t="s">
        <v>260</v>
      </c>
      <c r="T858">
        <v>8</v>
      </c>
      <c r="U858" t="s">
        <v>2977</v>
      </c>
      <c r="V858" t="s">
        <v>18089</v>
      </c>
      <c r="W858" t="s">
        <v>6685</v>
      </c>
      <c r="X858" t="s">
        <v>43</v>
      </c>
      <c r="Y858" t="s">
        <v>30</v>
      </c>
      <c r="Z858" t="s">
        <v>30</v>
      </c>
      <c r="AA858" t="s">
        <v>30</v>
      </c>
      <c r="AB858" t="s">
        <v>30</v>
      </c>
      <c r="AC858">
        <v>-75.733502000000001</v>
      </c>
      <c r="AD858">
        <v>6.4950739999999998</v>
      </c>
      <c r="AE858" t="s">
        <v>86</v>
      </c>
      <c r="AF858" t="s">
        <v>136</v>
      </c>
      <c r="AG858" t="s">
        <v>102</v>
      </c>
      <c r="AH858">
        <f>IFERROR(
    VLOOKUP(FENIX_ANS_TABLA[[#This Row],[ESTADO]],
        {"VENCIDO",1;"ALERTA_0 Días",2;"ALERTA",3;"A TIEMPO",4;"SIN FECHA",5},
    2,FALSE),
0)</f>
        <v>3</v>
      </c>
    </row>
    <row r="859" spans="1:34" x14ac:dyDescent="0.25">
      <c r="A859">
        <v>23670697</v>
      </c>
      <c r="B859" s="23" t="str">
        <f>IFERROR(VLOOKUP(FENIX_ANS_TABLA[[#This Row],[PEDIDO]],RESPONSABLE!A:B,2,0),"Pendiente por asignar responsable")</f>
        <v>Pendiente por asignar responsable</v>
      </c>
      <c r="C859" t="s">
        <v>23</v>
      </c>
      <c r="D859" t="s">
        <v>24</v>
      </c>
      <c r="E859" t="s">
        <v>23</v>
      </c>
      <c r="F859" s="21">
        <v>46076.41605324074</v>
      </c>
      <c r="G859" t="s">
        <v>3268</v>
      </c>
      <c r="H859">
        <v>15433629</v>
      </c>
      <c r="I859" t="s">
        <v>3269</v>
      </c>
      <c r="J859" s="23" t="s">
        <v>31</v>
      </c>
      <c r="K859" s="23" t="s">
        <v>3270</v>
      </c>
      <c r="L859" t="s">
        <v>3271</v>
      </c>
      <c r="M859" t="s">
        <v>167</v>
      </c>
      <c r="N859" t="s">
        <v>3272</v>
      </c>
      <c r="O859" t="s">
        <v>168</v>
      </c>
      <c r="P859" t="s">
        <v>27</v>
      </c>
      <c r="Q859" t="s">
        <v>158</v>
      </c>
      <c r="R859" t="s">
        <v>252</v>
      </c>
      <c r="S859" t="s">
        <v>260</v>
      </c>
      <c r="T859">
        <v>10</v>
      </c>
      <c r="U859" t="s">
        <v>3273</v>
      </c>
      <c r="V859" t="s">
        <v>18414</v>
      </c>
      <c r="W859" t="s">
        <v>14238</v>
      </c>
      <c r="X859" t="s">
        <v>29</v>
      </c>
      <c r="Y859" t="s">
        <v>30</v>
      </c>
      <c r="Z859" t="s">
        <v>30</v>
      </c>
      <c r="AA859" t="s">
        <v>30</v>
      </c>
      <c r="AB859" t="s">
        <v>30</v>
      </c>
      <c r="AC859">
        <v>-75.344612229999996</v>
      </c>
      <c r="AD859">
        <v>6.2227924699999999</v>
      </c>
      <c r="AE859" t="s">
        <v>86</v>
      </c>
      <c r="AF859" t="s">
        <v>159</v>
      </c>
      <c r="AG859" t="s">
        <v>102</v>
      </c>
      <c r="AH859">
        <f>IFERROR(
    VLOOKUP(FENIX_ANS_TABLA[[#This Row],[ESTADO]],
        {"VENCIDO",1;"ALERTA_0 Días",2;"ALERTA",3;"A TIEMPO",4;"SIN FECHA",5},
    2,FALSE),
0)</f>
        <v>4</v>
      </c>
    </row>
    <row r="860" spans="1:34" x14ac:dyDescent="0.25">
      <c r="A860">
        <v>23670708</v>
      </c>
      <c r="B860" s="23" t="str">
        <f>IFERROR(VLOOKUP(FENIX_ANS_TABLA[[#This Row],[PEDIDO]],RESPONSABLE!A:B,2,0),"Pendiente por asignar responsable")</f>
        <v>Pendiente por asignar responsable</v>
      </c>
      <c r="C860" t="s">
        <v>58</v>
      </c>
      <c r="D860" t="s">
        <v>24</v>
      </c>
      <c r="E860" t="s">
        <v>59</v>
      </c>
      <c r="F860" s="21">
        <v>46076.423506944448</v>
      </c>
      <c r="G860" t="s">
        <v>2979</v>
      </c>
      <c r="H860">
        <v>1035282290</v>
      </c>
      <c r="I860" t="s">
        <v>2980</v>
      </c>
      <c r="J860" s="23" t="s">
        <v>31</v>
      </c>
      <c r="K860" s="23" t="s">
        <v>2981</v>
      </c>
      <c r="L860" t="s">
        <v>2982</v>
      </c>
      <c r="M860" t="s">
        <v>137</v>
      </c>
      <c r="N860" t="s">
        <v>2983</v>
      </c>
      <c r="O860" t="s">
        <v>138</v>
      </c>
      <c r="P860" t="s">
        <v>60</v>
      </c>
      <c r="Q860" t="s">
        <v>135</v>
      </c>
      <c r="R860" t="s">
        <v>252</v>
      </c>
      <c r="S860" t="s">
        <v>260</v>
      </c>
      <c r="T860">
        <v>14</v>
      </c>
      <c r="U860" t="s">
        <v>2984</v>
      </c>
      <c r="V860" t="s">
        <v>11940</v>
      </c>
      <c r="W860" t="s">
        <v>11940</v>
      </c>
      <c r="X860" t="s">
        <v>29</v>
      </c>
      <c r="Y860" t="s">
        <v>30</v>
      </c>
      <c r="Z860" t="s">
        <v>30</v>
      </c>
      <c r="AA860" t="s">
        <v>30</v>
      </c>
      <c r="AB860" t="s">
        <v>30</v>
      </c>
      <c r="AC860">
        <v>-75.847437639999995</v>
      </c>
      <c r="AD860">
        <v>6.5598371200000001</v>
      </c>
      <c r="AE860" t="s">
        <v>86</v>
      </c>
      <c r="AF860" t="s">
        <v>136</v>
      </c>
      <c r="AG860" t="s">
        <v>102</v>
      </c>
      <c r="AH860">
        <f>IFERROR(
    VLOOKUP(FENIX_ANS_TABLA[[#This Row],[ESTADO]],
        {"VENCIDO",1;"ALERTA_0 Días",2;"ALERTA",3;"A TIEMPO",4;"SIN FECHA",5},
    2,FALSE),
0)</f>
        <v>4</v>
      </c>
    </row>
    <row r="861" spans="1:34" x14ac:dyDescent="0.25">
      <c r="A861">
        <v>23670713</v>
      </c>
      <c r="B861" s="23" t="str">
        <f>IFERROR(VLOOKUP(FENIX_ANS_TABLA[[#This Row],[PEDIDO]],RESPONSABLE!A:B,2,0),"Pendiente por asignar responsable")</f>
        <v>Pendiente por asignar responsable</v>
      </c>
      <c r="C861" t="s">
        <v>23</v>
      </c>
      <c r="D861" t="s">
        <v>24</v>
      </c>
      <c r="E861" t="s">
        <v>23</v>
      </c>
      <c r="F861" s="21">
        <v>46076.424502314818</v>
      </c>
      <c r="G861" t="s">
        <v>3275</v>
      </c>
      <c r="H861">
        <v>22233191</v>
      </c>
      <c r="I861" t="s">
        <v>3276</v>
      </c>
      <c r="J861" s="23" t="s">
        <v>31</v>
      </c>
      <c r="K861" s="23" t="s">
        <v>3277</v>
      </c>
      <c r="L861" t="s">
        <v>3278</v>
      </c>
      <c r="M861" t="s">
        <v>167</v>
      </c>
      <c r="N861" t="s">
        <v>3279</v>
      </c>
      <c r="O861" t="s">
        <v>168</v>
      </c>
      <c r="P861" t="s">
        <v>27</v>
      </c>
      <c r="Q861" t="s">
        <v>158</v>
      </c>
      <c r="R861" t="s">
        <v>252</v>
      </c>
      <c r="S861" t="s">
        <v>260</v>
      </c>
      <c r="T861">
        <v>10</v>
      </c>
      <c r="U861" t="s">
        <v>3280</v>
      </c>
      <c r="V861" t="s">
        <v>10541</v>
      </c>
      <c r="W861" t="s">
        <v>722</v>
      </c>
      <c r="X861" t="s">
        <v>29</v>
      </c>
      <c r="Y861" t="s">
        <v>30</v>
      </c>
      <c r="Z861" t="s">
        <v>30</v>
      </c>
      <c r="AA861" t="s">
        <v>30</v>
      </c>
      <c r="AB861" t="s">
        <v>30</v>
      </c>
      <c r="AC861">
        <v>-75.348884999999996</v>
      </c>
      <c r="AD861">
        <v>6.2162930000000003</v>
      </c>
      <c r="AE861" t="s">
        <v>86</v>
      </c>
      <c r="AF861" t="s">
        <v>159</v>
      </c>
      <c r="AG861" t="s">
        <v>102</v>
      </c>
      <c r="AH861">
        <f>IFERROR(
    VLOOKUP(FENIX_ANS_TABLA[[#This Row],[ESTADO]],
        {"VENCIDO",1;"ALERTA_0 Días",2;"ALERTA",3;"A TIEMPO",4;"SIN FECHA",5},
    2,FALSE),
0)</f>
        <v>4</v>
      </c>
    </row>
    <row r="862" spans="1:34" x14ac:dyDescent="0.25">
      <c r="A862">
        <v>23670717</v>
      </c>
      <c r="B862" s="23" t="str">
        <f>IFERROR(VLOOKUP(FENIX_ANS_TABLA[[#This Row],[PEDIDO]],RESPONSABLE!A:B,2,0),"Pendiente por asignar responsable")</f>
        <v>Pendiente por asignar responsable</v>
      </c>
      <c r="C862" t="s">
        <v>36</v>
      </c>
      <c r="D862" t="s">
        <v>24</v>
      </c>
      <c r="E862" t="s">
        <v>36</v>
      </c>
      <c r="F862" s="21">
        <v>46076.42664351852</v>
      </c>
      <c r="G862" t="s">
        <v>3641</v>
      </c>
      <c r="H862">
        <v>1002146793</v>
      </c>
      <c r="I862" t="s">
        <v>3642</v>
      </c>
      <c r="J862" s="23" t="s">
        <v>31</v>
      </c>
      <c r="K862" s="23" t="s">
        <v>3643</v>
      </c>
      <c r="L862" t="s">
        <v>3644</v>
      </c>
      <c r="M862" t="s">
        <v>234</v>
      </c>
      <c r="N862" t="s">
        <v>3645</v>
      </c>
      <c r="O862" t="s">
        <v>235</v>
      </c>
      <c r="P862" t="s">
        <v>37</v>
      </c>
      <c r="Q862" t="s">
        <v>214</v>
      </c>
      <c r="R862" t="s">
        <v>253</v>
      </c>
      <c r="S862" t="s">
        <v>260</v>
      </c>
      <c r="T862">
        <v>7</v>
      </c>
      <c r="U862" t="s">
        <v>3646</v>
      </c>
      <c r="V862" t="s">
        <v>15608</v>
      </c>
      <c r="W862" t="s">
        <v>14170</v>
      </c>
      <c r="X862" t="s">
        <v>29</v>
      </c>
      <c r="Y862" t="s">
        <v>30</v>
      </c>
      <c r="Z862" t="s">
        <v>30</v>
      </c>
      <c r="AA862" t="s">
        <v>30</v>
      </c>
      <c r="AB862" t="s">
        <v>30</v>
      </c>
      <c r="AC862">
        <v>-74.711535459999993</v>
      </c>
      <c r="AD862">
        <v>7.0715099199999996</v>
      </c>
      <c r="AE862" t="s">
        <v>86</v>
      </c>
      <c r="AF862" t="s">
        <v>215</v>
      </c>
      <c r="AG862" t="s">
        <v>102</v>
      </c>
      <c r="AH862">
        <f>IFERROR(
    VLOOKUP(FENIX_ANS_TABLA[[#This Row],[ESTADO]],
        {"VENCIDO",1;"ALERTA_0 Días",2;"ALERTA",3;"A TIEMPO",4;"SIN FECHA",5},
    2,FALSE),
0)</f>
        <v>4</v>
      </c>
    </row>
    <row r="863" spans="1:34" x14ac:dyDescent="0.25">
      <c r="A863">
        <v>23670738</v>
      </c>
      <c r="B863" s="23" t="str">
        <f>IFERROR(VLOOKUP(FENIX_ANS_TABLA[[#This Row],[PEDIDO]],RESPONSABLE!A:B,2,0),"Pendiente por asignar responsable")</f>
        <v>Pendiente por asignar responsable</v>
      </c>
      <c r="C863" t="s">
        <v>58</v>
      </c>
      <c r="D863" t="s">
        <v>24</v>
      </c>
      <c r="E863" t="s">
        <v>59</v>
      </c>
      <c r="F863" s="21">
        <v>46076.44290509259</v>
      </c>
      <c r="G863" t="s">
        <v>3648</v>
      </c>
      <c r="H863">
        <v>1027889390</v>
      </c>
      <c r="I863" t="s">
        <v>3649</v>
      </c>
      <c r="J863" s="23" t="s">
        <v>31</v>
      </c>
      <c r="K863" s="23" t="s">
        <v>3650</v>
      </c>
      <c r="L863" t="s">
        <v>3651</v>
      </c>
      <c r="M863" t="s">
        <v>154</v>
      </c>
      <c r="N863" t="s">
        <v>3652</v>
      </c>
      <c r="O863" t="s">
        <v>155</v>
      </c>
      <c r="P863" t="s">
        <v>60</v>
      </c>
      <c r="Q863" t="s">
        <v>125</v>
      </c>
      <c r="R863" t="s">
        <v>252</v>
      </c>
      <c r="S863" t="s">
        <v>260</v>
      </c>
      <c r="T863">
        <v>14</v>
      </c>
      <c r="U863" t="s">
        <v>3653</v>
      </c>
      <c r="V863" t="s">
        <v>18415</v>
      </c>
      <c r="W863" t="s">
        <v>18415</v>
      </c>
      <c r="X863" t="s">
        <v>29</v>
      </c>
      <c r="Y863" t="s">
        <v>30</v>
      </c>
      <c r="Z863" t="s">
        <v>30</v>
      </c>
      <c r="AA863" t="s">
        <v>30</v>
      </c>
      <c r="AB863" t="s">
        <v>30</v>
      </c>
      <c r="AC863">
        <v>-75.872471829999995</v>
      </c>
      <c r="AD863">
        <v>5.7363137599999998</v>
      </c>
      <c r="AE863" t="s">
        <v>86</v>
      </c>
      <c r="AF863" t="s">
        <v>109</v>
      </c>
      <c r="AG863" t="s">
        <v>102</v>
      </c>
      <c r="AH863">
        <f>IFERROR(
    VLOOKUP(FENIX_ANS_TABLA[[#This Row],[ESTADO]],
        {"VENCIDO",1;"ALERTA_0 Días",2;"ALERTA",3;"A TIEMPO",4;"SIN FECHA",5},
    2,FALSE),
0)</f>
        <v>4</v>
      </c>
    </row>
    <row r="864" spans="1:34" x14ac:dyDescent="0.25">
      <c r="A864">
        <v>23670745</v>
      </c>
      <c r="B864" s="23" t="str">
        <f>IFERROR(VLOOKUP(FENIX_ANS_TABLA[[#This Row],[PEDIDO]],RESPONSABLE!A:B,2,0),"Pendiente por asignar responsable")</f>
        <v>Pendiente por asignar responsable</v>
      </c>
      <c r="C864" t="s">
        <v>23</v>
      </c>
      <c r="D864" t="s">
        <v>24</v>
      </c>
      <c r="E864" t="s">
        <v>23</v>
      </c>
      <c r="F864" s="21">
        <v>46076.446956018517</v>
      </c>
      <c r="G864" t="s">
        <v>3282</v>
      </c>
      <c r="H864">
        <v>6789201</v>
      </c>
      <c r="I864" t="s">
        <v>3283</v>
      </c>
      <c r="J864" s="23" t="s">
        <v>31</v>
      </c>
      <c r="K864" s="23" t="s">
        <v>3284</v>
      </c>
      <c r="L864" t="s">
        <v>3285</v>
      </c>
      <c r="M864" t="s">
        <v>25</v>
      </c>
      <c r="N864" t="s">
        <v>3286</v>
      </c>
      <c r="O864" t="s">
        <v>26</v>
      </c>
      <c r="P864" t="s">
        <v>27</v>
      </c>
      <c r="Q864" t="s">
        <v>32</v>
      </c>
      <c r="R864" t="s">
        <v>253</v>
      </c>
      <c r="S864" t="s">
        <v>260</v>
      </c>
      <c r="T864">
        <v>7</v>
      </c>
      <c r="U864" t="s">
        <v>3287</v>
      </c>
      <c r="V864" t="s">
        <v>18416</v>
      </c>
      <c r="W864" t="s">
        <v>18417</v>
      </c>
      <c r="X864" t="s">
        <v>83</v>
      </c>
      <c r="Y864" t="s">
        <v>18418</v>
      </c>
      <c r="Z864" t="s">
        <v>94</v>
      </c>
      <c r="AA864" t="s">
        <v>11790</v>
      </c>
      <c r="AB864" t="s">
        <v>18419</v>
      </c>
      <c r="AC864">
        <v>-75.610884501000001</v>
      </c>
      <c r="AD864">
        <v>6.2574398200000596</v>
      </c>
      <c r="AE864" t="s">
        <v>86</v>
      </c>
      <c r="AF864" t="s">
        <v>105</v>
      </c>
      <c r="AG864" t="s">
        <v>102</v>
      </c>
      <c r="AH864">
        <f>IFERROR(
    VLOOKUP(FENIX_ANS_TABLA[[#This Row],[ESTADO]],
        {"VENCIDO",1;"ALERTA_0 Días",2;"ALERTA",3;"A TIEMPO",4;"SIN FECHA",5},
    2,FALSE),
0)</f>
        <v>2</v>
      </c>
    </row>
    <row r="865" spans="1:34" x14ac:dyDescent="0.25">
      <c r="A865">
        <v>23670752</v>
      </c>
      <c r="B865" s="23" t="str">
        <f>IFERROR(VLOOKUP(FENIX_ANS_TABLA[[#This Row],[PEDIDO]],RESPONSABLE!A:B,2,0),"Pendiente por asignar responsable")</f>
        <v>Pendiente por asignar responsable</v>
      </c>
      <c r="C865" t="s">
        <v>54</v>
      </c>
      <c r="D865" t="s">
        <v>24</v>
      </c>
      <c r="E865" t="s">
        <v>54</v>
      </c>
      <c r="F865" s="21">
        <v>46080.361180555563</v>
      </c>
      <c r="G865" t="s">
        <v>8942</v>
      </c>
      <c r="H865">
        <v>71653610</v>
      </c>
      <c r="I865" t="s">
        <v>8943</v>
      </c>
      <c r="J865" s="23" t="s">
        <v>8944</v>
      </c>
      <c r="K865" s="23" t="s">
        <v>8945</v>
      </c>
      <c r="L865" t="s">
        <v>8946</v>
      </c>
      <c r="M865" t="s">
        <v>25</v>
      </c>
      <c r="N865" t="s">
        <v>8947</v>
      </c>
      <c r="O865" t="s">
        <v>26</v>
      </c>
      <c r="P865" t="s">
        <v>55</v>
      </c>
      <c r="Q865" t="s">
        <v>56</v>
      </c>
      <c r="R865" t="s">
        <v>253</v>
      </c>
      <c r="S865" t="s">
        <v>260</v>
      </c>
      <c r="T865">
        <v>4</v>
      </c>
      <c r="U865" t="s">
        <v>8948</v>
      </c>
      <c r="V865" t="s">
        <v>18054</v>
      </c>
      <c r="W865" t="s">
        <v>18420</v>
      </c>
      <c r="X865" t="s">
        <v>43</v>
      </c>
      <c r="Y865" t="s">
        <v>8949</v>
      </c>
      <c r="Z865" t="s">
        <v>373</v>
      </c>
      <c r="AA865" t="s">
        <v>8950</v>
      </c>
      <c r="AB865" t="s">
        <v>8951</v>
      </c>
      <c r="AC865">
        <v>-75.602372169999995</v>
      </c>
      <c r="AD865">
        <v>6.2444332400000002</v>
      </c>
      <c r="AE865" t="s">
        <v>86</v>
      </c>
      <c r="AF865" t="s">
        <v>105</v>
      </c>
      <c r="AG865" t="s">
        <v>103</v>
      </c>
      <c r="AH865">
        <f>IFERROR(
    VLOOKUP(FENIX_ANS_TABLA[[#This Row],[ESTADO]],
        {"VENCIDO",1;"ALERTA_0 Días",2;"ALERTA",3;"A TIEMPO",4;"SIN FECHA",5},
    2,FALSE),
0)</f>
        <v>3</v>
      </c>
    </row>
    <row r="866" spans="1:34" x14ac:dyDescent="0.25">
      <c r="A866">
        <v>23670753</v>
      </c>
      <c r="B866" s="23" t="str">
        <f>IFERROR(VLOOKUP(FENIX_ANS_TABLA[[#This Row],[PEDIDO]],RESPONSABLE!A:B,2,0),"Pendiente por asignar responsable")</f>
        <v>Pendiente por asignar responsable</v>
      </c>
      <c r="C866" t="s">
        <v>23</v>
      </c>
      <c r="D866" t="s">
        <v>24</v>
      </c>
      <c r="E866" t="s">
        <v>23</v>
      </c>
      <c r="F866" s="21">
        <v>46076.453750000001</v>
      </c>
      <c r="G866" t="s">
        <v>3655</v>
      </c>
      <c r="H866">
        <v>1002146793</v>
      </c>
      <c r="I866" t="s">
        <v>3642</v>
      </c>
      <c r="J866" s="23" t="s">
        <v>31</v>
      </c>
      <c r="K866" s="23" t="s">
        <v>3643</v>
      </c>
      <c r="L866" t="s">
        <v>3656</v>
      </c>
      <c r="M866" t="s">
        <v>234</v>
      </c>
      <c r="N866" t="s">
        <v>3657</v>
      </c>
      <c r="O866" t="s">
        <v>235</v>
      </c>
      <c r="P866" t="s">
        <v>27</v>
      </c>
      <c r="Q866" t="s">
        <v>214</v>
      </c>
      <c r="R866" t="s">
        <v>253</v>
      </c>
      <c r="S866" t="s">
        <v>260</v>
      </c>
      <c r="T866">
        <v>7</v>
      </c>
      <c r="U866" t="s">
        <v>3658</v>
      </c>
      <c r="V866" t="s">
        <v>16714</v>
      </c>
      <c r="W866" t="s">
        <v>14809</v>
      </c>
      <c r="X866" t="s">
        <v>29</v>
      </c>
      <c r="Y866" t="s">
        <v>30</v>
      </c>
      <c r="Z866" t="s">
        <v>30</v>
      </c>
      <c r="AA866" t="s">
        <v>30</v>
      </c>
      <c r="AB866" t="s">
        <v>30</v>
      </c>
      <c r="AC866">
        <v>-74.711535459999993</v>
      </c>
      <c r="AD866">
        <v>7.0715099199999996</v>
      </c>
      <c r="AE866" t="s">
        <v>86</v>
      </c>
      <c r="AF866" t="s">
        <v>215</v>
      </c>
      <c r="AG866" t="s">
        <v>102</v>
      </c>
      <c r="AH866">
        <f>IFERROR(
    VLOOKUP(FENIX_ANS_TABLA[[#This Row],[ESTADO]],
        {"VENCIDO",1;"ALERTA_0 Días",2;"ALERTA",3;"A TIEMPO",4;"SIN FECHA",5},
    2,FALSE),
0)</f>
        <v>4</v>
      </c>
    </row>
    <row r="867" spans="1:34" x14ac:dyDescent="0.25">
      <c r="A867">
        <v>23670780</v>
      </c>
      <c r="B867" s="23" t="str">
        <f>IFERROR(VLOOKUP(FENIX_ANS_TABLA[[#This Row],[PEDIDO]],RESPONSABLE!A:B,2,0),"Pendiente por asignar responsable")</f>
        <v>Pendiente por asignar responsable</v>
      </c>
      <c r="C867" t="s">
        <v>23</v>
      </c>
      <c r="D867" t="s">
        <v>24</v>
      </c>
      <c r="E867" t="s">
        <v>23</v>
      </c>
      <c r="F867" s="21">
        <v>46076.491655092592</v>
      </c>
      <c r="G867" t="s">
        <v>3660</v>
      </c>
      <c r="H867">
        <v>1002146793</v>
      </c>
      <c r="I867" t="s">
        <v>3642</v>
      </c>
      <c r="J867" s="23" t="s">
        <v>31</v>
      </c>
      <c r="K867" s="23" t="s">
        <v>3643</v>
      </c>
      <c r="L867" t="s">
        <v>3661</v>
      </c>
      <c r="M867" t="s">
        <v>234</v>
      </c>
      <c r="N867" t="s">
        <v>3662</v>
      </c>
      <c r="O867" t="s">
        <v>235</v>
      </c>
      <c r="P867" t="s">
        <v>27</v>
      </c>
      <c r="Q867" t="s">
        <v>214</v>
      </c>
      <c r="R867" t="s">
        <v>253</v>
      </c>
      <c r="S867" t="s">
        <v>260</v>
      </c>
      <c r="T867">
        <v>7</v>
      </c>
      <c r="U867" t="s">
        <v>3663</v>
      </c>
      <c r="V867" t="s">
        <v>18421</v>
      </c>
      <c r="W867" t="s">
        <v>3490</v>
      </c>
      <c r="X867" t="s">
        <v>29</v>
      </c>
      <c r="Y867" t="s">
        <v>30</v>
      </c>
      <c r="Z867" t="s">
        <v>30</v>
      </c>
      <c r="AA867" t="s">
        <v>30</v>
      </c>
      <c r="AB867" t="s">
        <v>30</v>
      </c>
      <c r="AC867">
        <v>-74.711535459999993</v>
      </c>
      <c r="AD867">
        <v>7.0715099199999996</v>
      </c>
      <c r="AE867" t="s">
        <v>86</v>
      </c>
      <c r="AF867" t="s">
        <v>215</v>
      </c>
      <c r="AG867" t="s">
        <v>102</v>
      </c>
      <c r="AH867">
        <f>IFERROR(
    VLOOKUP(FENIX_ANS_TABLA[[#This Row],[ESTADO]],
        {"VENCIDO",1;"ALERTA_0 Días",2;"ALERTA",3;"A TIEMPO",4;"SIN FECHA",5},
    2,FALSE),
0)</f>
        <v>4</v>
      </c>
    </row>
    <row r="868" spans="1:34" x14ac:dyDescent="0.25">
      <c r="A868">
        <v>23670786</v>
      </c>
      <c r="B868" s="23" t="str">
        <f>IFERROR(VLOOKUP(FENIX_ANS_TABLA[[#This Row],[PEDIDO]],RESPONSABLE!A:B,2,0),"Pendiente por asignar responsable")</f>
        <v>Pendiente por asignar responsable</v>
      </c>
      <c r="C868" t="s">
        <v>23</v>
      </c>
      <c r="D868" t="s">
        <v>24</v>
      </c>
      <c r="E868" t="s">
        <v>23</v>
      </c>
      <c r="F868" s="21">
        <v>46076.494432870371</v>
      </c>
      <c r="G868" t="s">
        <v>3289</v>
      </c>
      <c r="H868">
        <v>71621458</v>
      </c>
      <c r="I868" t="s">
        <v>3290</v>
      </c>
      <c r="J868" s="23" t="s">
        <v>3291</v>
      </c>
      <c r="K868" s="23" t="s">
        <v>3292</v>
      </c>
      <c r="L868" t="s">
        <v>3293</v>
      </c>
      <c r="M868" t="s">
        <v>25</v>
      </c>
      <c r="N868" t="s">
        <v>3294</v>
      </c>
      <c r="O868" t="s">
        <v>26</v>
      </c>
      <c r="P868" t="s">
        <v>27</v>
      </c>
      <c r="Q868" t="s">
        <v>32</v>
      </c>
      <c r="R868" t="s">
        <v>253</v>
      </c>
      <c r="S868" t="s">
        <v>260</v>
      </c>
      <c r="T868">
        <v>7</v>
      </c>
      <c r="U868" t="s">
        <v>3295</v>
      </c>
      <c r="V868" t="s">
        <v>14116</v>
      </c>
      <c r="W868" t="s">
        <v>14850</v>
      </c>
      <c r="X868" t="s">
        <v>83</v>
      </c>
      <c r="Y868" t="s">
        <v>18422</v>
      </c>
      <c r="Z868" t="s">
        <v>94</v>
      </c>
      <c r="AA868" t="s">
        <v>579</v>
      </c>
      <c r="AB868" t="s">
        <v>18423</v>
      </c>
      <c r="AC868">
        <v>-75.584249990000004</v>
      </c>
      <c r="AD868">
        <v>6.2449190000000003</v>
      </c>
      <c r="AE868" t="s">
        <v>86</v>
      </c>
      <c r="AF868" t="s">
        <v>105</v>
      </c>
      <c r="AG868" t="s">
        <v>102</v>
      </c>
      <c r="AH868">
        <f>IFERROR(
    VLOOKUP(FENIX_ANS_TABLA[[#This Row],[ESTADO]],
        {"VENCIDO",1;"ALERTA_0 Días",2;"ALERTA",3;"A TIEMPO",4;"SIN FECHA",5},
    2,FALSE),
0)</f>
        <v>2</v>
      </c>
    </row>
    <row r="869" spans="1:34" x14ac:dyDescent="0.25">
      <c r="A869">
        <v>23670792</v>
      </c>
      <c r="B869" s="23" t="str">
        <f>IFERROR(VLOOKUP(FENIX_ANS_TABLA[[#This Row],[PEDIDO]],RESPONSABLE!A:B,2,0),"Pendiente por asignar responsable")</f>
        <v>Pendiente por asignar responsable</v>
      </c>
      <c r="C869" t="s">
        <v>44</v>
      </c>
      <c r="D869" t="s">
        <v>62</v>
      </c>
      <c r="E869" t="s">
        <v>44</v>
      </c>
      <c r="F869" s="21">
        <v>46076.495671296303</v>
      </c>
      <c r="G869" t="s">
        <v>3297</v>
      </c>
      <c r="H869">
        <v>15363762</v>
      </c>
      <c r="I869" t="s">
        <v>3298</v>
      </c>
      <c r="J869" s="23" t="s">
        <v>31</v>
      </c>
      <c r="K869" s="23" t="s">
        <v>3299</v>
      </c>
      <c r="L869" t="s">
        <v>3300</v>
      </c>
      <c r="M869" t="s">
        <v>237</v>
      </c>
      <c r="N869" t="s">
        <v>3301</v>
      </c>
      <c r="O869" t="s">
        <v>238</v>
      </c>
      <c r="P869" t="s">
        <v>63</v>
      </c>
      <c r="Q869" t="s">
        <v>214</v>
      </c>
      <c r="R869" t="s">
        <v>253</v>
      </c>
      <c r="S869" t="s">
        <v>260</v>
      </c>
      <c r="T869">
        <v>8</v>
      </c>
      <c r="U869" t="s">
        <v>3302</v>
      </c>
      <c r="V869" t="s">
        <v>18424</v>
      </c>
      <c r="W869" t="s">
        <v>6708</v>
      </c>
      <c r="X869" t="s">
        <v>29</v>
      </c>
      <c r="Y869" t="s">
        <v>30</v>
      </c>
      <c r="Z869" t="s">
        <v>30</v>
      </c>
      <c r="AA869" t="s">
        <v>30</v>
      </c>
      <c r="AB869" t="s">
        <v>30</v>
      </c>
      <c r="AC869">
        <v>-74.571612830000007</v>
      </c>
      <c r="AD869">
        <v>6.2267656100000002</v>
      </c>
      <c r="AE869" t="s">
        <v>86</v>
      </c>
      <c r="AF869" t="s">
        <v>215</v>
      </c>
      <c r="AG869" t="s">
        <v>102</v>
      </c>
      <c r="AH869">
        <f>IFERROR(
    VLOOKUP(FENIX_ANS_TABLA[[#This Row],[ESTADO]],
        {"VENCIDO",1;"ALERTA_0 Días",2;"ALERTA",3;"A TIEMPO",4;"SIN FECHA",5},
    2,FALSE),
0)</f>
        <v>4</v>
      </c>
    </row>
    <row r="870" spans="1:34" x14ac:dyDescent="0.25">
      <c r="A870">
        <v>23670799</v>
      </c>
      <c r="B870" s="23" t="str">
        <f>IFERROR(VLOOKUP(FENIX_ANS_TABLA[[#This Row],[PEDIDO]],RESPONSABLE!A:B,2,0),"Pendiente por asignar responsable")</f>
        <v>Pendiente por asignar responsable</v>
      </c>
      <c r="C870" t="s">
        <v>23</v>
      </c>
      <c r="D870" t="s">
        <v>24</v>
      </c>
      <c r="E870" t="s">
        <v>23</v>
      </c>
      <c r="F870" s="21">
        <v>46076.497303240743</v>
      </c>
      <c r="G870" t="s">
        <v>3665</v>
      </c>
      <c r="H870">
        <v>1002146793</v>
      </c>
      <c r="I870" t="s">
        <v>3642</v>
      </c>
      <c r="J870" s="23" t="s">
        <v>31</v>
      </c>
      <c r="K870" s="23" t="s">
        <v>3643</v>
      </c>
      <c r="L870" t="s">
        <v>3666</v>
      </c>
      <c r="M870" t="s">
        <v>234</v>
      </c>
      <c r="N870" t="s">
        <v>3667</v>
      </c>
      <c r="O870" t="s">
        <v>235</v>
      </c>
      <c r="P870" t="s">
        <v>27</v>
      </c>
      <c r="Q870" t="s">
        <v>214</v>
      </c>
      <c r="R870" t="s">
        <v>253</v>
      </c>
      <c r="S870" t="s">
        <v>260</v>
      </c>
      <c r="T870">
        <v>7</v>
      </c>
      <c r="U870" t="s">
        <v>3668</v>
      </c>
      <c r="V870" t="s">
        <v>18425</v>
      </c>
      <c r="W870" t="s">
        <v>18044</v>
      </c>
      <c r="X870" t="s">
        <v>29</v>
      </c>
      <c r="Y870" t="s">
        <v>30</v>
      </c>
      <c r="Z870" t="s">
        <v>30</v>
      </c>
      <c r="AA870" t="s">
        <v>30</v>
      </c>
      <c r="AB870" t="s">
        <v>30</v>
      </c>
      <c r="AC870">
        <v>-74.711535459999993</v>
      </c>
      <c r="AD870">
        <v>7.0715099199999996</v>
      </c>
      <c r="AE870" t="s">
        <v>86</v>
      </c>
      <c r="AF870" t="s">
        <v>215</v>
      </c>
      <c r="AG870" t="s">
        <v>102</v>
      </c>
      <c r="AH870">
        <f>IFERROR(
    VLOOKUP(FENIX_ANS_TABLA[[#This Row],[ESTADO]],
        {"VENCIDO",1;"ALERTA_0 Días",2;"ALERTA",3;"A TIEMPO",4;"SIN FECHA",5},
    2,FALSE),
0)</f>
        <v>4</v>
      </c>
    </row>
    <row r="871" spans="1:34" x14ac:dyDescent="0.25">
      <c r="A871">
        <v>23670802</v>
      </c>
      <c r="B871" s="23" t="str">
        <f>IFERROR(VLOOKUP(FENIX_ANS_TABLA[[#This Row],[PEDIDO]],RESPONSABLE!A:B,2,0),"Pendiente por asignar responsable")</f>
        <v>Pendiente por asignar responsable</v>
      </c>
      <c r="C871" t="s">
        <v>36</v>
      </c>
      <c r="D871" t="s">
        <v>24</v>
      </c>
      <c r="E871" t="s">
        <v>36</v>
      </c>
      <c r="F871" s="21">
        <v>46076.497650462959</v>
      </c>
      <c r="G871" t="s">
        <v>4320</v>
      </c>
      <c r="H871">
        <v>71758215</v>
      </c>
      <c r="I871" t="s">
        <v>4321</v>
      </c>
      <c r="J871" s="23" t="s">
        <v>100</v>
      </c>
      <c r="K871" s="23" t="s">
        <v>4322</v>
      </c>
      <c r="L871" t="s">
        <v>4323</v>
      </c>
      <c r="M871" t="s">
        <v>190</v>
      </c>
      <c r="N871" t="s">
        <v>4324</v>
      </c>
      <c r="O871" t="s">
        <v>191</v>
      </c>
      <c r="P871" t="s">
        <v>37</v>
      </c>
      <c r="Q871" t="s">
        <v>158</v>
      </c>
      <c r="R871" t="s">
        <v>252</v>
      </c>
      <c r="S871" t="s">
        <v>260</v>
      </c>
      <c r="T871">
        <v>10</v>
      </c>
      <c r="U871" t="s">
        <v>4325</v>
      </c>
      <c r="V871" t="s">
        <v>18425</v>
      </c>
      <c r="W871" t="s">
        <v>18044</v>
      </c>
      <c r="X871" t="s">
        <v>29</v>
      </c>
      <c r="Y871" t="s">
        <v>30</v>
      </c>
      <c r="Z871" t="s">
        <v>30</v>
      </c>
      <c r="AA871" t="s">
        <v>30</v>
      </c>
      <c r="AB871" t="s">
        <v>30</v>
      </c>
      <c r="AC871">
        <v>-75.361282000000003</v>
      </c>
      <c r="AD871">
        <v>6.1188880000000001</v>
      </c>
      <c r="AE871" t="s">
        <v>86</v>
      </c>
      <c r="AF871" t="s">
        <v>159</v>
      </c>
      <c r="AG871" t="s">
        <v>102</v>
      </c>
      <c r="AH871">
        <f>IFERROR(
    VLOOKUP(FENIX_ANS_TABLA[[#This Row],[ESTADO]],
        {"VENCIDO",1;"ALERTA_0 Días",2;"ALERTA",3;"A TIEMPO",4;"SIN FECHA",5},
    2,FALSE),
0)</f>
        <v>4</v>
      </c>
    </row>
    <row r="872" spans="1:34" x14ac:dyDescent="0.25">
      <c r="A872">
        <v>23670805</v>
      </c>
      <c r="B872" s="23" t="str">
        <f>IFERROR(VLOOKUP(FENIX_ANS_TABLA[[#This Row],[PEDIDO]],RESPONSABLE!A:B,2,0),"Pendiente por asignar responsable")</f>
        <v>Pendiente por asignar responsable</v>
      </c>
      <c r="C872" t="s">
        <v>23</v>
      </c>
      <c r="D872" t="s">
        <v>24</v>
      </c>
      <c r="E872" t="s">
        <v>23</v>
      </c>
      <c r="F872" s="21">
        <v>46076.498576388891</v>
      </c>
      <c r="G872" t="s">
        <v>3670</v>
      </c>
      <c r="H872">
        <v>70135402</v>
      </c>
      <c r="I872" t="s">
        <v>3671</v>
      </c>
      <c r="J872" s="23" t="s">
        <v>31</v>
      </c>
      <c r="K872" s="23" t="s">
        <v>3672</v>
      </c>
      <c r="L872" t="s">
        <v>3673</v>
      </c>
      <c r="M872" t="s">
        <v>224</v>
      </c>
      <c r="N872" t="s">
        <v>3674</v>
      </c>
      <c r="O872" t="s">
        <v>225</v>
      </c>
      <c r="P872" t="s">
        <v>27</v>
      </c>
      <c r="Q872" t="s">
        <v>214</v>
      </c>
      <c r="R872" t="s">
        <v>253</v>
      </c>
      <c r="S872" t="s">
        <v>260</v>
      </c>
      <c r="T872">
        <v>7</v>
      </c>
      <c r="U872" t="s">
        <v>3675</v>
      </c>
      <c r="V872" t="s">
        <v>17083</v>
      </c>
      <c r="W872" t="s">
        <v>18426</v>
      </c>
      <c r="X872" t="s">
        <v>29</v>
      </c>
      <c r="Y872" t="s">
        <v>30</v>
      </c>
      <c r="Z872" t="s">
        <v>30</v>
      </c>
      <c r="AA872" t="s">
        <v>30</v>
      </c>
      <c r="AB872" t="s">
        <v>30</v>
      </c>
      <c r="AC872">
        <v>-75.204272000000003</v>
      </c>
      <c r="AD872">
        <v>6.547784</v>
      </c>
      <c r="AE872" t="s">
        <v>86</v>
      </c>
      <c r="AF872" t="s">
        <v>215</v>
      </c>
      <c r="AG872" t="s">
        <v>102</v>
      </c>
      <c r="AH872">
        <f>IFERROR(
    VLOOKUP(FENIX_ANS_TABLA[[#This Row],[ESTADO]],
        {"VENCIDO",1;"ALERTA_0 Días",2;"ALERTA",3;"A TIEMPO",4;"SIN FECHA",5},
    2,FALSE),
0)</f>
        <v>4</v>
      </c>
    </row>
    <row r="873" spans="1:34" x14ac:dyDescent="0.25">
      <c r="A873">
        <v>23670806</v>
      </c>
      <c r="B873" s="23" t="str">
        <f>IFERROR(VLOOKUP(FENIX_ANS_TABLA[[#This Row],[PEDIDO]],RESPONSABLE!A:B,2,0),"Pendiente por asignar responsable")</f>
        <v>Pendiente por asignar responsable</v>
      </c>
      <c r="C873" t="s">
        <v>23</v>
      </c>
      <c r="D873" t="s">
        <v>24</v>
      </c>
      <c r="E873" t="s">
        <v>23</v>
      </c>
      <c r="F873" s="21">
        <v>46076.498854166668</v>
      </c>
      <c r="G873" t="s">
        <v>3677</v>
      </c>
      <c r="H873">
        <v>1007489665</v>
      </c>
      <c r="I873" t="s">
        <v>3678</v>
      </c>
      <c r="J873" s="23" t="s">
        <v>31</v>
      </c>
      <c r="K873" s="23" t="s">
        <v>3679</v>
      </c>
      <c r="L873" t="s">
        <v>3680</v>
      </c>
      <c r="M873" t="s">
        <v>226</v>
      </c>
      <c r="N873" t="s">
        <v>3681</v>
      </c>
      <c r="O873" t="s">
        <v>227</v>
      </c>
      <c r="P873" t="s">
        <v>27</v>
      </c>
      <c r="Q873" t="s">
        <v>214</v>
      </c>
      <c r="R873" t="s">
        <v>253</v>
      </c>
      <c r="S873" t="s">
        <v>260</v>
      </c>
      <c r="T873">
        <v>7</v>
      </c>
      <c r="U873" t="s">
        <v>3682</v>
      </c>
      <c r="V873" t="s">
        <v>18427</v>
      </c>
      <c r="W873" t="s">
        <v>18108</v>
      </c>
      <c r="X873" t="s">
        <v>29</v>
      </c>
      <c r="Y873" t="s">
        <v>30</v>
      </c>
      <c r="Z873" t="s">
        <v>30</v>
      </c>
      <c r="AA873" t="s">
        <v>30</v>
      </c>
      <c r="AB873" t="s">
        <v>30</v>
      </c>
      <c r="AC873">
        <v>-74.719859999999997</v>
      </c>
      <c r="AD873">
        <v>7.0809899999999999</v>
      </c>
      <c r="AE873" t="s">
        <v>86</v>
      </c>
      <c r="AF873" t="s">
        <v>215</v>
      </c>
      <c r="AG873" t="s">
        <v>102</v>
      </c>
      <c r="AH873">
        <f>IFERROR(
    VLOOKUP(FENIX_ANS_TABLA[[#This Row],[ESTADO]],
        {"VENCIDO",1;"ALERTA_0 Días",2;"ALERTA",3;"A TIEMPO",4;"SIN FECHA",5},
    2,FALSE),
0)</f>
        <v>4</v>
      </c>
    </row>
    <row r="874" spans="1:34" x14ac:dyDescent="0.25">
      <c r="A874">
        <v>23670823</v>
      </c>
      <c r="B874" s="23" t="str">
        <f>IFERROR(VLOOKUP(FENIX_ANS_TABLA[[#This Row],[PEDIDO]],RESPONSABLE!A:B,2,0),"Pendiente por asignar responsable")</f>
        <v>Pendiente por asignar responsable</v>
      </c>
      <c r="C874" t="s">
        <v>36</v>
      </c>
      <c r="D874" t="s">
        <v>24</v>
      </c>
      <c r="E874" t="s">
        <v>36</v>
      </c>
      <c r="F874" s="21">
        <v>46076.503171296303</v>
      </c>
      <c r="G874" t="s">
        <v>4327</v>
      </c>
      <c r="H874">
        <v>901523726</v>
      </c>
      <c r="I874" t="s">
        <v>4328</v>
      </c>
      <c r="J874" s="23" t="s">
        <v>31</v>
      </c>
      <c r="K874" s="23" t="s">
        <v>4329</v>
      </c>
      <c r="L874" t="s">
        <v>4330</v>
      </c>
      <c r="M874" t="s">
        <v>167</v>
      </c>
      <c r="N874" t="s">
        <v>4331</v>
      </c>
      <c r="O874" t="s">
        <v>168</v>
      </c>
      <c r="P874" t="s">
        <v>37</v>
      </c>
      <c r="Q874" t="s">
        <v>158</v>
      </c>
      <c r="R874" t="s">
        <v>252</v>
      </c>
      <c r="S874" t="s">
        <v>260</v>
      </c>
      <c r="T874">
        <v>10</v>
      </c>
      <c r="U874" t="s">
        <v>4332</v>
      </c>
      <c r="V874" t="s">
        <v>18428</v>
      </c>
      <c r="W874" t="s">
        <v>5015</v>
      </c>
      <c r="X874" t="s">
        <v>29</v>
      </c>
      <c r="Y874" t="s">
        <v>30</v>
      </c>
      <c r="Z874" t="s">
        <v>30</v>
      </c>
      <c r="AA874" t="s">
        <v>30</v>
      </c>
      <c r="AB874" t="s">
        <v>30</v>
      </c>
      <c r="AC874">
        <v>-75.415700099999995</v>
      </c>
      <c r="AD874">
        <v>6.1079280000000002</v>
      </c>
      <c r="AE874" t="s">
        <v>86</v>
      </c>
      <c r="AF874" t="s">
        <v>159</v>
      </c>
      <c r="AG874" t="s">
        <v>102</v>
      </c>
      <c r="AH874">
        <f>IFERROR(
    VLOOKUP(FENIX_ANS_TABLA[[#This Row],[ESTADO]],
        {"VENCIDO",1;"ALERTA_0 Días",2;"ALERTA",3;"A TIEMPO",4;"SIN FECHA",5},
    2,FALSE),
0)</f>
        <v>4</v>
      </c>
    </row>
    <row r="875" spans="1:34" x14ac:dyDescent="0.25">
      <c r="A875">
        <v>23670824</v>
      </c>
      <c r="B875" s="23" t="str">
        <f>IFERROR(VLOOKUP(FENIX_ANS_TABLA[[#This Row],[PEDIDO]],RESPONSABLE!A:B,2,0),"Pendiente por asignar responsable")</f>
        <v>Pendiente por asignar responsable</v>
      </c>
      <c r="C875" t="s">
        <v>23</v>
      </c>
      <c r="D875" t="s">
        <v>24</v>
      </c>
      <c r="E875" t="s">
        <v>23</v>
      </c>
      <c r="F875" s="21">
        <v>46076.503194444442</v>
      </c>
      <c r="G875" t="s">
        <v>3305</v>
      </c>
      <c r="H875">
        <v>1128268500</v>
      </c>
      <c r="I875" t="s">
        <v>3306</v>
      </c>
      <c r="J875" s="23" t="s">
        <v>31</v>
      </c>
      <c r="K875" s="23" t="s">
        <v>355</v>
      </c>
      <c r="L875" t="s">
        <v>3307</v>
      </c>
      <c r="M875" t="s">
        <v>185</v>
      </c>
      <c r="N875" t="s">
        <v>3308</v>
      </c>
      <c r="O875" t="s">
        <v>186</v>
      </c>
      <c r="P875" t="s">
        <v>27</v>
      </c>
      <c r="Q875" t="s">
        <v>158</v>
      </c>
      <c r="R875" t="s">
        <v>253</v>
      </c>
      <c r="S875" t="s">
        <v>260</v>
      </c>
      <c r="T875">
        <v>7</v>
      </c>
      <c r="U875" t="s">
        <v>3309</v>
      </c>
      <c r="V875" t="s">
        <v>18428</v>
      </c>
      <c r="W875" t="s">
        <v>17677</v>
      </c>
      <c r="X875" t="s">
        <v>83</v>
      </c>
      <c r="Y875" t="s">
        <v>30</v>
      </c>
      <c r="Z875" t="s">
        <v>30</v>
      </c>
      <c r="AA875" t="s">
        <v>30</v>
      </c>
      <c r="AB875" t="s">
        <v>30</v>
      </c>
      <c r="AC875">
        <v>-75.268319000000005</v>
      </c>
      <c r="AD875">
        <v>6.1312850000000001</v>
      </c>
      <c r="AE875" t="s">
        <v>86</v>
      </c>
      <c r="AF875" t="s">
        <v>159</v>
      </c>
      <c r="AG875" t="s">
        <v>102</v>
      </c>
      <c r="AH875">
        <f>IFERROR(
    VLOOKUP(FENIX_ANS_TABLA[[#This Row],[ESTADO]],
        {"VENCIDO",1;"ALERTA_0 Días",2;"ALERTA",3;"A TIEMPO",4;"SIN FECHA",5},
    2,FALSE),
0)</f>
        <v>2</v>
      </c>
    </row>
    <row r="876" spans="1:34" x14ac:dyDescent="0.25">
      <c r="A876">
        <v>23670835</v>
      </c>
      <c r="B876" s="23" t="str">
        <f>IFERROR(VLOOKUP(FENIX_ANS_TABLA[[#This Row],[PEDIDO]],RESPONSABLE!A:B,2,0),"Pendiente por asignar responsable")</f>
        <v>Pendiente por asignar responsable</v>
      </c>
      <c r="C876" t="s">
        <v>44</v>
      </c>
      <c r="D876" t="s">
        <v>24</v>
      </c>
      <c r="E876" t="s">
        <v>44</v>
      </c>
      <c r="F876" s="21">
        <v>46076.507835648154</v>
      </c>
      <c r="G876" t="s">
        <v>3311</v>
      </c>
      <c r="H876">
        <v>21698326</v>
      </c>
      <c r="I876" t="s">
        <v>3312</v>
      </c>
      <c r="J876" s="23" t="s">
        <v>31</v>
      </c>
      <c r="K876" s="23" t="s">
        <v>3313</v>
      </c>
      <c r="L876" t="s">
        <v>3314</v>
      </c>
      <c r="M876" t="s">
        <v>133</v>
      </c>
      <c r="N876" t="s">
        <v>3315</v>
      </c>
      <c r="O876" t="s">
        <v>134</v>
      </c>
      <c r="P876" t="s">
        <v>45</v>
      </c>
      <c r="Q876" t="s">
        <v>135</v>
      </c>
      <c r="R876" t="s">
        <v>252</v>
      </c>
      <c r="S876" t="s">
        <v>260</v>
      </c>
      <c r="T876">
        <v>11</v>
      </c>
      <c r="U876" t="s">
        <v>3316</v>
      </c>
      <c r="V876" t="s">
        <v>18429</v>
      </c>
      <c r="W876" t="s">
        <v>18430</v>
      </c>
      <c r="X876" t="s">
        <v>29</v>
      </c>
      <c r="Y876" t="s">
        <v>30</v>
      </c>
      <c r="Z876" t="s">
        <v>30</v>
      </c>
      <c r="AA876" t="s">
        <v>30</v>
      </c>
      <c r="AB876" t="s">
        <v>30</v>
      </c>
      <c r="AC876">
        <v>-76.259466270000004</v>
      </c>
      <c r="AD876">
        <v>6.9563620300000002</v>
      </c>
      <c r="AE876" t="s">
        <v>86</v>
      </c>
      <c r="AF876" t="s">
        <v>136</v>
      </c>
      <c r="AG876" t="s">
        <v>102</v>
      </c>
      <c r="AH876">
        <f>IFERROR(
    VLOOKUP(FENIX_ANS_TABLA[[#This Row],[ESTADO]],
        {"VENCIDO",1;"ALERTA_0 Días",2;"ALERTA",3;"A TIEMPO",4;"SIN FECHA",5},
    2,FALSE),
0)</f>
        <v>4</v>
      </c>
    </row>
    <row r="877" spans="1:34" x14ac:dyDescent="0.25">
      <c r="A877">
        <v>23670837</v>
      </c>
      <c r="B877" s="23" t="str">
        <f>IFERROR(VLOOKUP(FENIX_ANS_TABLA[[#This Row],[PEDIDO]],RESPONSABLE!A:B,2,0),"Pendiente por asignar responsable")</f>
        <v>Pendiente por asignar responsable</v>
      </c>
      <c r="C877" t="s">
        <v>23</v>
      </c>
      <c r="D877" t="s">
        <v>65</v>
      </c>
      <c r="E877" t="s">
        <v>23</v>
      </c>
      <c r="F877" s="21">
        <v>46076.508229166669</v>
      </c>
      <c r="G877" t="s">
        <v>3318</v>
      </c>
      <c r="H877">
        <v>71410858</v>
      </c>
      <c r="I877" t="s">
        <v>3319</v>
      </c>
      <c r="J877" s="23" t="s">
        <v>3320</v>
      </c>
      <c r="K877" s="23" t="s">
        <v>3321</v>
      </c>
      <c r="L877" t="s">
        <v>3322</v>
      </c>
      <c r="M877" t="s">
        <v>25</v>
      </c>
      <c r="N877" t="s">
        <v>3323</v>
      </c>
      <c r="O877" t="s">
        <v>26</v>
      </c>
      <c r="P877" t="s">
        <v>87</v>
      </c>
      <c r="Q877" t="s">
        <v>28</v>
      </c>
      <c r="R877" t="s">
        <v>253</v>
      </c>
      <c r="S877" t="s">
        <v>260</v>
      </c>
      <c r="T877">
        <v>7</v>
      </c>
      <c r="U877" t="s">
        <v>3324</v>
      </c>
      <c r="V877" t="s">
        <v>18429</v>
      </c>
      <c r="W877" t="s">
        <v>18431</v>
      </c>
      <c r="X877" t="s">
        <v>83</v>
      </c>
      <c r="Y877" t="s">
        <v>30</v>
      </c>
      <c r="Z877" t="s">
        <v>30</v>
      </c>
      <c r="AA877" t="s">
        <v>30</v>
      </c>
      <c r="AB877" t="s">
        <v>30</v>
      </c>
      <c r="AC877">
        <v>-75.527907999999996</v>
      </c>
      <c r="AD877">
        <v>6.2338449999999996</v>
      </c>
      <c r="AE877" t="s">
        <v>86</v>
      </c>
      <c r="AF877" t="s">
        <v>105</v>
      </c>
      <c r="AG877" t="s">
        <v>103</v>
      </c>
      <c r="AH877">
        <f>IFERROR(
    VLOOKUP(FENIX_ANS_TABLA[[#This Row],[ESTADO]],
        {"VENCIDO",1;"ALERTA_0 Días",2;"ALERTA",3;"A TIEMPO",4;"SIN FECHA",5},
    2,FALSE),
0)</f>
        <v>2</v>
      </c>
    </row>
    <row r="878" spans="1:34" x14ac:dyDescent="0.25">
      <c r="A878">
        <v>23670841</v>
      </c>
      <c r="B878" s="23" t="str">
        <f>IFERROR(VLOOKUP(FENIX_ANS_TABLA[[#This Row],[PEDIDO]],RESPONSABLE!A:B,2,0),"Pendiente por asignar responsable")</f>
        <v>Pendiente por asignar responsable</v>
      </c>
      <c r="C878" t="s">
        <v>23</v>
      </c>
      <c r="D878" t="s">
        <v>24</v>
      </c>
      <c r="E878" t="s">
        <v>23</v>
      </c>
      <c r="F878" s="21">
        <v>46076.509548611109</v>
      </c>
      <c r="G878" t="s">
        <v>3326</v>
      </c>
      <c r="H878">
        <v>70514222</v>
      </c>
      <c r="I878" t="s">
        <v>3327</v>
      </c>
      <c r="J878" s="23" t="s">
        <v>31</v>
      </c>
      <c r="K878" s="23" t="s">
        <v>3328</v>
      </c>
      <c r="L878" t="s">
        <v>3329</v>
      </c>
      <c r="M878" t="s">
        <v>25</v>
      </c>
      <c r="N878" t="s">
        <v>3330</v>
      </c>
      <c r="O878" t="s">
        <v>26</v>
      </c>
      <c r="P878" t="s">
        <v>27</v>
      </c>
      <c r="Q878" t="s">
        <v>32</v>
      </c>
      <c r="R878" t="s">
        <v>253</v>
      </c>
      <c r="S878" t="s">
        <v>260</v>
      </c>
      <c r="T878">
        <v>7</v>
      </c>
      <c r="U878" t="s">
        <v>3331</v>
      </c>
      <c r="V878" t="s">
        <v>18432</v>
      </c>
      <c r="W878" t="s">
        <v>18433</v>
      </c>
      <c r="X878" t="s">
        <v>83</v>
      </c>
      <c r="Y878" t="s">
        <v>30</v>
      </c>
      <c r="Z878" t="s">
        <v>30</v>
      </c>
      <c r="AA878" t="s">
        <v>30</v>
      </c>
      <c r="AB878" t="s">
        <v>30</v>
      </c>
      <c r="AC878">
        <v>-75.596498359999998</v>
      </c>
      <c r="AD878">
        <v>6.2012793899999998</v>
      </c>
      <c r="AE878" t="s">
        <v>86</v>
      </c>
      <c r="AF878" t="s">
        <v>105</v>
      </c>
      <c r="AG878" t="s">
        <v>102</v>
      </c>
      <c r="AH878">
        <f>IFERROR(
    VLOOKUP(FENIX_ANS_TABLA[[#This Row],[ESTADO]],
        {"VENCIDO",1;"ALERTA_0 Días",2;"ALERTA",3;"A TIEMPO",4;"SIN FECHA",5},
    2,FALSE),
0)</f>
        <v>2</v>
      </c>
    </row>
    <row r="879" spans="1:34" x14ac:dyDescent="0.25">
      <c r="A879">
        <v>23670856</v>
      </c>
      <c r="B879" s="23" t="str">
        <f>IFERROR(VLOOKUP(FENIX_ANS_TABLA[[#This Row],[PEDIDO]],RESPONSABLE!A:B,2,0),"Pendiente por asignar responsable")</f>
        <v>Pendiente por asignar responsable</v>
      </c>
      <c r="C879" t="s">
        <v>23</v>
      </c>
      <c r="D879" t="s">
        <v>24</v>
      </c>
      <c r="E879" t="s">
        <v>23</v>
      </c>
      <c r="F879" s="21">
        <v>46076.513148148151</v>
      </c>
      <c r="G879" t="s">
        <v>3684</v>
      </c>
      <c r="H879">
        <v>1042090033</v>
      </c>
      <c r="I879" t="s">
        <v>3685</v>
      </c>
      <c r="J879" s="23" t="s">
        <v>31</v>
      </c>
      <c r="K879" s="23" t="s">
        <v>3606</v>
      </c>
      <c r="L879" t="s">
        <v>3686</v>
      </c>
      <c r="M879" t="s">
        <v>234</v>
      </c>
      <c r="N879" t="s">
        <v>3687</v>
      </c>
      <c r="O879" t="s">
        <v>235</v>
      </c>
      <c r="P879" t="s">
        <v>27</v>
      </c>
      <c r="Q879" t="s">
        <v>214</v>
      </c>
      <c r="R879" t="s">
        <v>253</v>
      </c>
      <c r="S879" t="s">
        <v>260</v>
      </c>
      <c r="T879">
        <v>7</v>
      </c>
      <c r="U879" t="s">
        <v>3688</v>
      </c>
      <c r="V879" t="s">
        <v>18434</v>
      </c>
      <c r="W879" t="s">
        <v>18435</v>
      </c>
      <c r="X879" t="s">
        <v>29</v>
      </c>
      <c r="Y879" t="s">
        <v>30</v>
      </c>
      <c r="Z879" t="s">
        <v>30</v>
      </c>
      <c r="AA879" t="s">
        <v>30</v>
      </c>
      <c r="AB879" t="s">
        <v>30</v>
      </c>
      <c r="AC879">
        <v>-74.710030000000003</v>
      </c>
      <c r="AD879">
        <v>7.0743419999999997</v>
      </c>
      <c r="AE879" t="s">
        <v>86</v>
      </c>
      <c r="AF879" t="s">
        <v>215</v>
      </c>
      <c r="AG879" t="s">
        <v>102</v>
      </c>
      <c r="AH879">
        <f>IFERROR(
    VLOOKUP(FENIX_ANS_TABLA[[#This Row],[ESTADO]],
        {"VENCIDO",1;"ALERTA_0 Días",2;"ALERTA",3;"A TIEMPO",4;"SIN FECHA",5},
    2,FALSE),
0)</f>
        <v>4</v>
      </c>
    </row>
    <row r="880" spans="1:34" x14ac:dyDescent="0.25">
      <c r="A880">
        <v>23670857</v>
      </c>
      <c r="B880" s="23" t="str">
        <f>IFERROR(VLOOKUP(FENIX_ANS_TABLA[[#This Row],[PEDIDO]],RESPONSABLE!A:B,2,0),"Pendiente por asignar responsable")</f>
        <v>Pendiente por asignar responsable</v>
      </c>
      <c r="C880" t="s">
        <v>36</v>
      </c>
      <c r="D880" t="s">
        <v>24</v>
      </c>
      <c r="E880" t="s">
        <v>36</v>
      </c>
      <c r="F880" s="21">
        <v>46076.513599537036</v>
      </c>
      <c r="G880" t="s">
        <v>4334</v>
      </c>
      <c r="H880">
        <v>901942106</v>
      </c>
      <c r="I880" t="s">
        <v>4335</v>
      </c>
      <c r="J880" s="23" t="s">
        <v>31</v>
      </c>
      <c r="K880" s="23" t="s">
        <v>4336</v>
      </c>
      <c r="L880" t="s">
        <v>4337</v>
      </c>
      <c r="M880" t="s">
        <v>180</v>
      </c>
      <c r="N880" t="s">
        <v>4338</v>
      </c>
      <c r="O880" t="s">
        <v>181</v>
      </c>
      <c r="P880" t="s">
        <v>37</v>
      </c>
      <c r="Q880" t="s">
        <v>158</v>
      </c>
      <c r="R880" t="s">
        <v>253</v>
      </c>
      <c r="S880" t="s">
        <v>260</v>
      </c>
      <c r="T880">
        <v>7</v>
      </c>
      <c r="U880" t="s">
        <v>4339</v>
      </c>
      <c r="V880" t="s">
        <v>18436</v>
      </c>
      <c r="W880" t="s">
        <v>18437</v>
      </c>
      <c r="X880" t="s">
        <v>29</v>
      </c>
      <c r="Y880" t="s">
        <v>30</v>
      </c>
      <c r="Z880" t="s">
        <v>30</v>
      </c>
      <c r="AA880" t="s">
        <v>30</v>
      </c>
      <c r="AB880" t="s">
        <v>30</v>
      </c>
      <c r="AC880">
        <v>-75.427563000000006</v>
      </c>
      <c r="AD880">
        <v>6.0307539999999999</v>
      </c>
      <c r="AE880" t="s">
        <v>86</v>
      </c>
      <c r="AF880" t="s">
        <v>159</v>
      </c>
      <c r="AG880" t="s">
        <v>102</v>
      </c>
      <c r="AH880">
        <f>IFERROR(
    VLOOKUP(FENIX_ANS_TABLA[[#This Row],[ESTADO]],
        {"VENCIDO",1;"ALERTA_0 Días",2;"ALERTA",3;"A TIEMPO",4;"SIN FECHA",5},
    2,FALSE),
0)</f>
        <v>4</v>
      </c>
    </row>
    <row r="881" spans="1:34" x14ac:dyDescent="0.25">
      <c r="A881">
        <v>23670863</v>
      </c>
      <c r="B881" s="23" t="str">
        <f>IFERROR(VLOOKUP(FENIX_ANS_TABLA[[#This Row],[PEDIDO]],RESPONSABLE!A:B,2,0),"Pendiente por asignar responsable")</f>
        <v>Pendiente por asignar responsable</v>
      </c>
      <c r="C881" t="s">
        <v>23</v>
      </c>
      <c r="D881" t="s">
        <v>24</v>
      </c>
      <c r="E881" t="s">
        <v>33</v>
      </c>
      <c r="F881" s="21">
        <v>46080.602129629631</v>
      </c>
      <c r="G881" t="s">
        <v>9694</v>
      </c>
      <c r="H881">
        <v>1007615696</v>
      </c>
      <c r="I881" t="s">
        <v>3333</v>
      </c>
      <c r="J881" s="23" t="s">
        <v>31</v>
      </c>
      <c r="K881" s="23" t="s">
        <v>3334</v>
      </c>
      <c r="L881" t="s">
        <v>3335</v>
      </c>
      <c r="M881" t="s">
        <v>25</v>
      </c>
      <c r="N881" t="s">
        <v>3336</v>
      </c>
      <c r="O881" t="s">
        <v>26</v>
      </c>
      <c r="P881" t="s">
        <v>40</v>
      </c>
      <c r="Q881" t="s">
        <v>35</v>
      </c>
      <c r="R881" t="s">
        <v>253</v>
      </c>
      <c r="S881" t="s">
        <v>260</v>
      </c>
      <c r="T881">
        <v>7</v>
      </c>
      <c r="U881" t="s">
        <v>9695</v>
      </c>
      <c r="V881" t="s">
        <v>18438</v>
      </c>
      <c r="W881" t="s">
        <v>18439</v>
      </c>
      <c r="X881" t="s">
        <v>29</v>
      </c>
      <c r="Y881" t="s">
        <v>9696</v>
      </c>
      <c r="Z881" t="s">
        <v>98</v>
      </c>
      <c r="AA881" t="s">
        <v>96</v>
      </c>
      <c r="AB881" t="s">
        <v>9697</v>
      </c>
      <c r="AC881">
        <v>-75.6222961</v>
      </c>
      <c r="AD881">
        <v>6.2583722699999997</v>
      </c>
      <c r="AE881" t="s">
        <v>86</v>
      </c>
      <c r="AF881" t="s">
        <v>105</v>
      </c>
      <c r="AG881" t="s">
        <v>102</v>
      </c>
      <c r="AH881">
        <f>IFERROR(
    VLOOKUP(FENIX_ANS_TABLA[[#This Row],[ESTADO]],
        {"VENCIDO",1;"ALERTA_0 Días",2;"ALERTA",3;"A TIEMPO",4;"SIN FECHA",5},
    2,FALSE),
0)</f>
        <v>4</v>
      </c>
    </row>
    <row r="882" spans="1:34" x14ac:dyDescent="0.25">
      <c r="A882">
        <v>23670874</v>
      </c>
      <c r="B882" s="23" t="str">
        <f>IFERROR(VLOOKUP(FENIX_ANS_TABLA[[#This Row],[PEDIDO]],RESPONSABLE!A:B,2,0),"Pendiente por asignar responsable")</f>
        <v>Pendiente por asignar responsable</v>
      </c>
      <c r="C882" t="s">
        <v>44</v>
      </c>
      <c r="D882" t="s">
        <v>24</v>
      </c>
      <c r="E882" t="s">
        <v>44</v>
      </c>
      <c r="F882" s="21">
        <v>46076.520451388889</v>
      </c>
      <c r="G882" t="s">
        <v>3861</v>
      </c>
      <c r="H882">
        <v>71087736</v>
      </c>
      <c r="I882" t="s">
        <v>3862</v>
      </c>
      <c r="J882" s="23" t="s">
        <v>31</v>
      </c>
      <c r="K882" s="23" t="s">
        <v>3863</v>
      </c>
      <c r="L882" t="s">
        <v>3864</v>
      </c>
      <c r="M882" t="s">
        <v>234</v>
      </c>
      <c r="N882" t="s">
        <v>3865</v>
      </c>
      <c r="O882" t="s">
        <v>235</v>
      </c>
      <c r="P882" t="s">
        <v>34</v>
      </c>
      <c r="Q882" t="s">
        <v>214</v>
      </c>
      <c r="R882" t="s">
        <v>253</v>
      </c>
      <c r="S882" t="s">
        <v>260</v>
      </c>
      <c r="T882">
        <v>5</v>
      </c>
      <c r="U882" t="s">
        <v>3866</v>
      </c>
      <c r="V882" t="s">
        <v>18399</v>
      </c>
      <c r="W882" t="s">
        <v>18400</v>
      </c>
      <c r="X882" t="s">
        <v>43</v>
      </c>
      <c r="Y882" t="s">
        <v>30</v>
      </c>
      <c r="Z882" t="s">
        <v>30</v>
      </c>
      <c r="AA882" t="s">
        <v>30</v>
      </c>
      <c r="AB882" t="s">
        <v>30</v>
      </c>
      <c r="AC882">
        <v>-74.702415529999996</v>
      </c>
      <c r="AD882">
        <v>7.0324464999999998</v>
      </c>
      <c r="AE882" t="s">
        <v>86</v>
      </c>
      <c r="AF882" t="s">
        <v>215</v>
      </c>
      <c r="AG882" t="s">
        <v>102</v>
      </c>
      <c r="AH882">
        <f>IFERROR(
    VLOOKUP(FENIX_ANS_TABLA[[#This Row],[ESTADO]],
        {"VENCIDO",1;"ALERTA_0 Días",2;"ALERTA",3;"A TIEMPO",4;"SIN FECHA",5},
    2,FALSE),
0)</f>
        <v>3</v>
      </c>
    </row>
    <row r="883" spans="1:34" x14ac:dyDescent="0.25">
      <c r="A883">
        <v>23670877</v>
      </c>
      <c r="B883" s="23" t="str">
        <f>IFERROR(VLOOKUP(FENIX_ANS_TABLA[[#This Row],[PEDIDO]],RESPONSABLE!A:B,2,0),"Pendiente por asignar responsable")</f>
        <v>Pendiente por asignar responsable</v>
      </c>
      <c r="C883" t="s">
        <v>23</v>
      </c>
      <c r="D883" t="s">
        <v>24</v>
      </c>
      <c r="E883" t="s">
        <v>23</v>
      </c>
      <c r="F883" s="21">
        <v>46076.521493055552</v>
      </c>
      <c r="G883" t="s">
        <v>3338</v>
      </c>
      <c r="H883">
        <v>1040350386</v>
      </c>
      <c r="I883" t="s">
        <v>3339</v>
      </c>
      <c r="J883" s="23" t="s">
        <v>31</v>
      </c>
      <c r="K883" s="23" t="s">
        <v>3340</v>
      </c>
      <c r="L883" t="s">
        <v>3341</v>
      </c>
      <c r="M883" t="s">
        <v>25</v>
      </c>
      <c r="N883" t="s">
        <v>3342</v>
      </c>
      <c r="O883" t="s">
        <v>26</v>
      </c>
      <c r="P883" t="s">
        <v>27</v>
      </c>
      <c r="Q883" t="s">
        <v>32</v>
      </c>
      <c r="R883" t="s">
        <v>253</v>
      </c>
      <c r="S883" t="s">
        <v>260</v>
      </c>
      <c r="T883">
        <v>7</v>
      </c>
      <c r="U883" t="s">
        <v>3343</v>
      </c>
      <c r="V883" t="s">
        <v>14439</v>
      </c>
      <c r="W883" t="s">
        <v>14119</v>
      </c>
      <c r="X883" t="s">
        <v>83</v>
      </c>
      <c r="Y883" t="s">
        <v>30</v>
      </c>
      <c r="Z883" t="s">
        <v>30</v>
      </c>
      <c r="AA883" t="s">
        <v>30</v>
      </c>
      <c r="AB883" t="s">
        <v>30</v>
      </c>
      <c r="AC883">
        <v>-75.539193940000004</v>
      </c>
      <c r="AD883">
        <v>6.2527425799999996</v>
      </c>
      <c r="AE883" t="s">
        <v>86</v>
      </c>
      <c r="AF883" t="s">
        <v>105</v>
      </c>
      <c r="AG883" t="s">
        <v>102</v>
      </c>
      <c r="AH883">
        <f>IFERROR(
    VLOOKUP(FENIX_ANS_TABLA[[#This Row],[ESTADO]],
        {"VENCIDO",1;"ALERTA_0 Días",2;"ALERTA",3;"A TIEMPO",4;"SIN FECHA",5},
    2,FALSE),
0)</f>
        <v>2</v>
      </c>
    </row>
    <row r="884" spans="1:34" x14ac:dyDescent="0.25">
      <c r="A884">
        <v>23670905</v>
      </c>
      <c r="B884" s="23" t="str">
        <f>IFERROR(VLOOKUP(FENIX_ANS_TABLA[[#This Row],[PEDIDO]],RESPONSABLE!A:B,2,0),"Pendiente por asignar responsable")</f>
        <v>Pendiente por asignar responsable</v>
      </c>
      <c r="C884" t="s">
        <v>36</v>
      </c>
      <c r="D884" t="s">
        <v>24</v>
      </c>
      <c r="E884" t="s">
        <v>36</v>
      </c>
      <c r="F884" s="21">
        <v>46076.543194444443</v>
      </c>
      <c r="G884" t="s">
        <v>4341</v>
      </c>
      <c r="H884">
        <v>71652642</v>
      </c>
      <c r="I884" t="s">
        <v>1300</v>
      </c>
      <c r="J884" s="23" t="s">
        <v>31</v>
      </c>
      <c r="K884" s="23" t="s">
        <v>1460</v>
      </c>
      <c r="L884" t="s">
        <v>4342</v>
      </c>
      <c r="M884" t="s">
        <v>190</v>
      </c>
      <c r="N884" t="s">
        <v>4343</v>
      </c>
      <c r="O884" t="s">
        <v>191</v>
      </c>
      <c r="P884" t="s">
        <v>37</v>
      </c>
      <c r="Q884" t="s">
        <v>158</v>
      </c>
      <c r="R884" t="s">
        <v>253</v>
      </c>
      <c r="S884" t="s">
        <v>260</v>
      </c>
      <c r="T884">
        <v>7</v>
      </c>
      <c r="U884" t="s">
        <v>4344</v>
      </c>
      <c r="V884" t="s">
        <v>18440</v>
      </c>
      <c r="W884" t="s">
        <v>18441</v>
      </c>
      <c r="X884" t="s">
        <v>83</v>
      </c>
      <c r="Y884" t="s">
        <v>30</v>
      </c>
      <c r="Z884" t="s">
        <v>30</v>
      </c>
      <c r="AA884" t="s">
        <v>30</v>
      </c>
      <c r="AB884" t="s">
        <v>30</v>
      </c>
      <c r="AC884">
        <v>-75.336776999999998</v>
      </c>
      <c r="AD884">
        <v>6.0967969999999996</v>
      </c>
      <c r="AE884" t="s">
        <v>86</v>
      </c>
      <c r="AF884" t="s">
        <v>159</v>
      </c>
      <c r="AG884" t="s">
        <v>102</v>
      </c>
      <c r="AH884">
        <f>IFERROR(
    VLOOKUP(FENIX_ANS_TABLA[[#This Row],[ESTADO]],
        {"VENCIDO",1;"ALERTA_0 Días",2;"ALERTA",3;"A TIEMPO",4;"SIN FECHA",5},
    2,FALSE),
0)</f>
        <v>2</v>
      </c>
    </row>
    <row r="885" spans="1:34" x14ac:dyDescent="0.25">
      <c r="A885">
        <v>23670912</v>
      </c>
      <c r="B885" s="23" t="str">
        <f>IFERROR(VLOOKUP(FENIX_ANS_TABLA[[#This Row],[PEDIDO]],RESPONSABLE!A:B,2,0),"Pendiente por asignar responsable")</f>
        <v>Pendiente por asignar responsable</v>
      </c>
      <c r="C885" t="s">
        <v>58</v>
      </c>
      <c r="D885" t="s">
        <v>24</v>
      </c>
      <c r="E885" t="s">
        <v>59</v>
      </c>
      <c r="F885" s="21">
        <v>46076.546446759261</v>
      </c>
      <c r="G885" t="s">
        <v>3345</v>
      </c>
      <c r="H885">
        <v>1128471017</v>
      </c>
      <c r="I885" t="s">
        <v>3346</v>
      </c>
      <c r="J885" s="23" t="s">
        <v>31</v>
      </c>
      <c r="K885" s="23" t="s">
        <v>3347</v>
      </c>
      <c r="L885" t="s">
        <v>3348</v>
      </c>
      <c r="M885" t="s">
        <v>25</v>
      </c>
      <c r="N885" t="s">
        <v>3349</v>
      </c>
      <c r="O885" t="s">
        <v>26</v>
      </c>
      <c r="P885" t="s">
        <v>60</v>
      </c>
      <c r="Q885" t="s">
        <v>61</v>
      </c>
      <c r="R885" t="s">
        <v>253</v>
      </c>
      <c r="S885" t="s">
        <v>260</v>
      </c>
      <c r="T885">
        <v>9</v>
      </c>
      <c r="U885" t="s">
        <v>3350</v>
      </c>
      <c r="V885" t="s">
        <v>18442</v>
      </c>
      <c r="W885" t="s">
        <v>18443</v>
      </c>
      <c r="X885" t="s">
        <v>43</v>
      </c>
      <c r="Y885" t="s">
        <v>30</v>
      </c>
      <c r="Z885" t="s">
        <v>30</v>
      </c>
      <c r="AA885" t="s">
        <v>30</v>
      </c>
      <c r="AB885" t="s">
        <v>30</v>
      </c>
      <c r="AC885">
        <v>-75.627666000000005</v>
      </c>
      <c r="AD885">
        <v>6.2559517099999997</v>
      </c>
      <c r="AE885" t="s">
        <v>86</v>
      </c>
      <c r="AF885" t="s">
        <v>105</v>
      </c>
      <c r="AG885" t="s">
        <v>102</v>
      </c>
      <c r="AH885">
        <f>IFERROR(
    VLOOKUP(FENIX_ANS_TABLA[[#This Row],[ESTADO]],
        {"VENCIDO",1;"ALERTA_0 Días",2;"ALERTA",3;"A TIEMPO",4;"SIN FECHA",5},
    2,FALSE),
0)</f>
        <v>3</v>
      </c>
    </row>
    <row r="886" spans="1:34" x14ac:dyDescent="0.25">
      <c r="A886">
        <v>23670916</v>
      </c>
      <c r="B886" s="23" t="str">
        <f>IFERROR(VLOOKUP(FENIX_ANS_TABLA[[#This Row],[PEDIDO]],RESPONSABLE!A:B,2,0),"Pendiente por asignar responsable")</f>
        <v>Pendiente por asignar responsable</v>
      </c>
      <c r="C886" t="s">
        <v>23</v>
      </c>
      <c r="D886" t="s">
        <v>24</v>
      </c>
      <c r="E886" t="s">
        <v>23</v>
      </c>
      <c r="F886" s="21">
        <v>46076.547812500001</v>
      </c>
      <c r="G886" t="s">
        <v>3352</v>
      </c>
      <c r="H886">
        <v>70350653</v>
      </c>
      <c r="I886" t="s">
        <v>3353</v>
      </c>
      <c r="J886" s="23" t="s">
        <v>3354</v>
      </c>
      <c r="K886" s="23" t="s">
        <v>3355</v>
      </c>
      <c r="L886" t="s">
        <v>3356</v>
      </c>
      <c r="M886" t="s">
        <v>160</v>
      </c>
      <c r="N886" t="s">
        <v>3357</v>
      </c>
      <c r="O886" t="s">
        <v>161</v>
      </c>
      <c r="P886" t="s">
        <v>27</v>
      </c>
      <c r="Q886" t="s">
        <v>158</v>
      </c>
      <c r="R886" t="s">
        <v>252</v>
      </c>
      <c r="S886" t="s">
        <v>260</v>
      </c>
      <c r="T886">
        <v>10</v>
      </c>
      <c r="U886" t="s">
        <v>3358</v>
      </c>
      <c r="V886" t="s">
        <v>18444</v>
      </c>
      <c r="W886" t="s">
        <v>18445</v>
      </c>
      <c r="X886" t="s">
        <v>29</v>
      </c>
      <c r="Y886" t="s">
        <v>30</v>
      </c>
      <c r="Z886" t="s">
        <v>30</v>
      </c>
      <c r="AA886" t="s">
        <v>30</v>
      </c>
      <c r="AB886" t="s">
        <v>30</v>
      </c>
      <c r="AC886">
        <v>-75.031959319999999</v>
      </c>
      <c r="AD886">
        <v>6.0851362800000004</v>
      </c>
      <c r="AE886" t="s">
        <v>86</v>
      </c>
      <c r="AF886" t="s">
        <v>159</v>
      </c>
      <c r="AG886" t="s">
        <v>102</v>
      </c>
      <c r="AH886">
        <f>IFERROR(
    VLOOKUP(FENIX_ANS_TABLA[[#This Row],[ESTADO]],
        {"VENCIDO",1;"ALERTA_0 Días",2;"ALERTA",3;"A TIEMPO",4;"SIN FECHA",5},
    2,FALSE),
0)</f>
        <v>4</v>
      </c>
    </row>
    <row r="887" spans="1:34" x14ac:dyDescent="0.25">
      <c r="A887">
        <v>23670917</v>
      </c>
      <c r="B887" s="23" t="str">
        <f>IFERROR(VLOOKUP(FENIX_ANS_TABLA[[#This Row],[PEDIDO]],RESPONSABLE!A:B,2,0),"Pendiente por asignar responsable")</f>
        <v>Pendiente por asignar responsable</v>
      </c>
      <c r="C887" t="s">
        <v>23</v>
      </c>
      <c r="D887" t="s">
        <v>65</v>
      </c>
      <c r="E887" t="s">
        <v>23</v>
      </c>
      <c r="F887" s="21">
        <v>46076.54787037037</v>
      </c>
      <c r="G887" t="s">
        <v>3690</v>
      </c>
      <c r="H887">
        <v>42774545</v>
      </c>
      <c r="I887" t="s">
        <v>3691</v>
      </c>
      <c r="J887" s="23" t="s">
        <v>3692</v>
      </c>
      <c r="K887" s="23" t="s">
        <v>3693</v>
      </c>
      <c r="L887" t="s">
        <v>3694</v>
      </c>
      <c r="M887" t="s">
        <v>126</v>
      </c>
      <c r="N887" t="s">
        <v>3695</v>
      </c>
      <c r="O887" t="s">
        <v>127</v>
      </c>
      <c r="P887" t="s">
        <v>87</v>
      </c>
      <c r="Q887" t="s">
        <v>108</v>
      </c>
      <c r="R887" t="s">
        <v>253</v>
      </c>
      <c r="S887" t="s">
        <v>260</v>
      </c>
      <c r="T887">
        <v>7</v>
      </c>
      <c r="U887" t="s">
        <v>3696</v>
      </c>
      <c r="V887" t="s">
        <v>18444</v>
      </c>
      <c r="W887" t="s">
        <v>18445</v>
      </c>
      <c r="X887" t="s">
        <v>29</v>
      </c>
      <c r="Y887" t="s">
        <v>30</v>
      </c>
      <c r="Z887" t="s">
        <v>30</v>
      </c>
      <c r="AA887" t="s">
        <v>30</v>
      </c>
      <c r="AB887" t="s">
        <v>30</v>
      </c>
      <c r="AC887">
        <v>-76.018549500000006</v>
      </c>
      <c r="AD887">
        <v>5.8509309199999997</v>
      </c>
      <c r="AE887" t="s">
        <v>86</v>
      </c>
      <c r="AF887" t="s">
        <v>109</v>
      </c>
      <c r="AG887" t="s">
        <v>103</v>
      </c>
      <c r="AH887">
        <f>IFERROR(
    VLOOKUP(FENIX_ANS_TABLA[[#This Row],[ESTADO]],
        {"VENCIDO",1;"ALERTA_0 Días",2;"ALERTA",3;"A TIEMPO",4;"SIN FECHA",5},
    2,FALSE),
0)</f>
        <v>4</v>
      </c>
    </row>
    <row r="888" spans="1:34" x14ac:dyDescent="0.25">
      <c r="A888">
        <v>23670926</v>
      </c>
      <c r="B888" s="23" t="str">
        <f>IFERROR(VLOOKUP(FENIX_ANS_TABLA[[#This Row],[PEDIDO]],RESPONSABLE!A:B,2,0),"Pendiente por asignar responsable")</f>
        <v>Pendiente por asignar responsable</v>
      </c>
      <c r="C888" t="s">
        <v>58</v>
      </c>
      <c r="D888" t="s">
        <v>24</v>
      </c>
      <c r="E888" t="s">
        <v>59</v>
      </c>
      <c r="F888" s="21">
        <v>46076.551481481481</v>
      </c>
      <c r="G888" t="s">
        <v>3362</v>
      </c>
      <c r="H888">
        <v>42769312</v>
      </c>
      <c r="I888" t="s">
        <v>3363</v>
      </c>
      <c r="J888" s="23" t="s">
        <v>100</v>
      </c>
      <c r="K888" s="23" t="s">
        <v>3364</v>
      </c>
      <c r="L888" t="s">
        <v>3365</v>
      </c>
      <c r="M888" t="s">
        <v>25</v>
      </c>
      <c r="N888" t="s">
        <v>3366</v>
      </c>
      <c r="O888" t="s">
        <v>26</v>
      </c>
      <c r="P888" t="s">
        <v>60</v>
      </c>
      <c r="Q888" t="s">
        <v>61</v>
      </c>
      <c r="R888" t="s">
        <v>253</v>
      </c>
      <c r="S888" t="s">
        <v>260</v>
      </c>
      <c r="T888">
        <v>9</v>
      </c>
      <c r="U888" t="s">
        <v>3367</v>
      </c>
      <c r="V888" t="s">
        <v>18446</v>
      </c>
      <c r="W888" t="s">
        <v>18447</v>
      </c>
      <c r="X888" t="s">
        <v>43</v>
      </c>
      <c r="Y888" t="s">
        <v>30</v>
      </c>
      <c r="Z888" t="s">
        <v>30</v>
      </c>
      <c r="AA888" t="s">
        <v>30</v>
      </c>
      <c r="AB888" t="s">
        <v>30</v>
      </c>
      <c r="AC888">
        <v>-75.613871649999993</v>
      </c>
      <c r="AD888">
        <v>6.2226406499999998</v>
      </c>
      <c r="AE888" t="s">
        <v>86</v>
      </c>
      <c r="AF888" t="s">
        <v>105</v>
      </c>
      <c r="AG888" t="s">
        <v>102</v>
      </c>
      <c r="AH888">
        <f>IFERROR(
    VLOOKUP(FENIX_ANS_TABLA[[#This Row],[ESTADO]],
        {"VENCIDO",1;"ALERTA_0 Días",2;"ALERTA",3;"A TIEMPO",4;"SIN FECHA",5},
    2,FALSE),
0)</f>
        <v>3</v>
      </c>
    </row>
    <row r="889" spans="1:34" x14ac:dyDescent="0.25">
      <c r="A889">
        <v>23670954</v>
      </c>
      <c r="B889" s="23" t="str">
        <f>IFERROR(VLOOKUP(FENIX_ANS_TABLA[[#This Row],[PEDIDO]],RESPONSABLE!A:B,2,0),"Pendiente por asignar responsable")</f>
        <v>Pendiente por asignar responsable</v>
      </c>
      <c r="C889" t="s">
        <v>58</v>
      </c>
      <c r="D889" t="s">
        <v>24</v>
      </c>
      <c r="E889" t="s">
        <v>59</v>
      </c>
      <c r="F889" s="21">
        <v>46076.560868055552</v>
      </c>
      <c r="G889" t="s">
        <v>3370</v>
      </c>
      <c r="H889">
        <v>1017166199</v>
      </c>
      <c r="I889" t="s">
        <v>3371</v>
      </c>
      <c r="J889" s="23" t="s">
        <v>31</v>
      </c>
      <c r="K889" s="23" t="s">
        <v>3372</v>
      </c>
      <c r="L889" t="s">
        <v>3373</v>
      </c>
      <c r="M889" t="s">
        <v>25</v>
      </c>
      <c r="N889" t="s">
        <v>3374</v>
      </c>
      <c r="O889" t="s">
        <v>26</v>
      </c>
      <c r="P889" t="s">
        <v>60</v>
      </c>
      <c r="Q889" t="s">
        <v>61</v>
      </c>
      <c r="R889" t="s">
        <v>253</v>
      </c>
      <c r="S889" t="s">
        <v>260</v>
      </c>
      <c r="T889">
        <v>9</v>
      </c>
      <c r="U889" t="s">
        <v>3375</v>
      </c>
      <c r="V889" t="s">
        <v>16759</v>
      </c>
      <c r="W889" t="s">
        <v>18448</v>
      </c>
      <c r="X889" t="s">
        <v>43</v>
      </c>
      <c r="Y889" t="s">
        <v>30</v>
      </c>
      <c r="Z889" t="s">
        <v>30</v>
      </c>
      <c r="AA889" t="s">
        <v>30</v>
      </c>
      <c r="AB889" t="s">
        <v>30</v>
      </c>
      <c r="AC889">
        <v>-75.611413999999996</v>
      </c>
      <c r="AD889">
        <v>6.2665200099999998</v>
      </c>
      <c r="AE889" t="s">
        <v>86</v>
      </c>
      <c r="AF889" t="s">
        <v>105</v>
      </c>
      <c r="AG889" t="s">
        <v>102</v>
      </c>
      <c r="AH889">
        <f>IFERROR(
    VLOOKUP(FENIX_ANS_TABLA[[#This Row],[ESTADO]],
        {"VENCIDO",1;"ALERTA_0 Días",2;"ALERTA",3;"A TIEMPO",4;"SIN FECHA",5},
    2,FALSE),
0)</f>
        <v>3</v>
      </c>
    </row>
    <row r="890" spans="1:34" x14ac:dyDescent="0.25">
      <c r="A890">
        <v>23670964</v>
      </c>
      <c r="B890" s="23" t="str">
        <f>IFERROR(VLOOKUP(FENIX_ANS_TABLA[[#This Row],[PEDIDO]],RESPONSABLE!A:B,2,0),"Pendiente por asignar responsable")</f>
        <v>Pendiente por asignar responsable</v>
      </c>
      <c r="C890" t="s">
        <v>58</v>
      </c>
      <c r="D890" t="s">
        <v>24</v>
      </c>
      <c r="E890" t="s">
        <v>59</v>
      </c>
      <c r="F890" s="21">
        <v>46076.563645833332</v>
      </c>
      <c r="G890" t="s">
        <v>3377</v>
      </c>
      <c r="H890">
        <v>98470306</v>
      </c>
      <c r="I890" t="s">
        <v>969</v>
      </c>
      <c r="J890" s="23" t="s">
        <v>31</v>
      </c>
      <c r="K890" s="23" t="s">
        <v>3378</v>
      </c>
      <c r="L890" t="s">
        <v>3379</v>
      </c>
      <c r="M890" t="s">
        <v>234</v>
      </c>
      <c r="N890" t="s">
        <v>3380</v>
      </c>
      <c r="O890" t="s">
        <v>235</v>
      </c>
      <c r="P890" t="s">
        <v>60</v>
      </c>
      <c r="Q890" t="s">
        <v>236</v>
      </c>
      <c r="R890" t="s">
        <v>252</v>
      </c>
      <c r="S890" t="s">
        <v>260</v>
      </c>
      <c r="T890">
        <v>14</v>
      </c>
      <c r="U890" t="s">
        <v>3381</v>
      </c>
      <c r="V890" t="s">
        <v>10413</v>
      </c>
      <c r="W890" t="s">
        <v>10413</v>
      </c>
      <c r="X890" t="s">
        <v>29</v>
      </c>
      <c r="Y890" t="s">
        <v>30</v>
      </c>
      <c r="Z890" t="s">
        <v>30</v>
      </c>
      <c r="AA890" t="s">
        <v>30</v>
      </c>
      <c r="AB890" t="s">
        <v>30</v>
      </c>
      <c r="AC890">
        <v>-74.591969219999996</v>
      </c>
      <c r="AD890">
        <v>7.1756371200000002</v>
      </c>
      <c r="AE890" t="s">
        <v>86</v>
      </c>
      <c r="AF890" t="s">
        <v>215</v>
      </c>
      <c r="AG890" t="s">
        <v>102</v>
      </c>
      <c r="AH890">
        <f>IFERROR(
    VLOOKUP(FENIX_ANS_TABLA[[#This Row],[ESTADO]],
        {"VENCIDO",1;"ALERTA_0 Días",2;"ALERTA",3;"A TIEMPO",4;"SIN FECHA",5},
    2,FALSE),
0)</f>
        <v>4</v>
      </c>
    </row>
    <row r="891" spans="1:34" x14ac:dyDescent="0.25">
      <c r="A891">
        <v>23670967</v>
      </c>
      <c r="B891" s="23" t="str">
        <f>IFERROR(VLOOKUP(FENIX_ANS_TABLA[[#This Row],[PEDIDO]],RESPONSABLE!A:B,2,0),"Pendiente por asignar responsable")</f>
        <v>Pendiente por asignar responsable</v>
      </c>
      <c r="C891" t="s">
        <v>23</v>
      </c>
      <c r="D891" t="s">
        <v>24</v>
      </c>
      <c r="E891" t="s">
        <v>33</v>
      </c>
      <c r="F891" s="21">
        <v>46080.505196759259</v>
      </c>
      <c r="G891" t="s">
        <v>9698</v>
      </c>
      <c r="H891">
        <v>1007286275</v>
      </c>
      <c r="I891" t="s">
        <v>3383</v>
      </c>
      <c r="J891" s="23" t="s">
        <v>31</v>
      </c>
      <c r="K891" s="23" t="s">
        <v>3384</v>
      </c>
      <c r="L891" t="s">
        <v>3385</v>
      </c>
      <c r="M891" t="s">
        <v>38</v>
      </c>
      <c r="N891" t="s">
        <v>3386</v>
      </c>
      <c r="O891" t="s">
        <v>39</v>
      </c>
      <c r="P891" t="s">
        <v>40</v>
      </c>
      <c r="Q891" t="s">
        <v>35</v>
      </c>
      <c r="R891" t="s">
        <v>253</v>
      </c>
      <c r="S891" t="s">
        <v>260</v>
      </c>
      <c r="T891">
        <v>7</v>
      </c>
      <c r="U891" t="s">
        <v>9699</v>
      </c>
      <c r="V891" t="s">
        <v>14854</v>
      </c>
      <c r="W891" t="s">
        <v>17734</v>
      </c>
      <c r="X891" t="s">
        <v>29</v>
      </c>
      <c r="Y891" t="s">
        <v>9700</v>
      </c>
      <c r="Z891" t="s">
        <v>98</v>
      </c>
      <c r="AA891" t="s">
        <v>95</v>
      </c>
      <c r="AB891" t="s">
        <v>9701</v>
      </c>
      <c r="AC891">
        <v>-75.605835999999996</v>
      </c>
      <c r="AD891">
        <v>6.1918350000000002</v>
      </c>
      <c r="AE891" t="s">
        <v>86</v>
      </c>
      <c r="AF891" t="s">
        <v>105</v>
      </c>
      <c r="AG891" t="s">
        <v>102</v>
      </c>
      <c r="AH891">
        <f>IFERROR(
    VLOOKUP(FENIX_ANS_TABLA[[#This Row],[ESTADO]],
        {"VENCIDO",1;"ALERTA_0 Días",2;"ALERTA",3;"A TIEMPO",4;"SIN FECHA",5},
    2,FALSE),
0)</f>
        <v>4</v>
      </c>
    </row>
    <row r="892" spans="1:34" x14ac:dyDescent="0.25">
      <c r="A892">
        <v>23670968</v>
      </c>
      <c r="B892" s="23" t="str">
        <f>IFERROR(VLOOKUP(FENIX_ANS_TABLA[[#This Row],[PEDIDO]],RESPONSABLE!A:B,2,0),"Pendiente por asignar responsable")</f>
        <v>Pendiente por asignar responsable</v>
      </c>
      <c r="C892" t="s">
        <v>23</v>
      </c>
      <c r="D892" t="s">
        <v>24</v>
      </c>
      <c r="E892" t="s">
        <v>23</v>
      </c>
      <c r="F892" s="21">
        <v>46076.565636574072</v>
      </c>
      <c r="G892" t="s">
        <v>3388</v>
      </c>
      <c r="H892">
        <v>8473058</v>
      </c>
      <c r="I892" t="s">
        <v>3389</v>
      </c>
      <c r="J892" s="23" t="s">
        <v>31</v>
      </c>
      <c r="K892" s="23" t="s">
        <v>3390</v>
      </c>
      <c r="L892" t="s">
        <v>3391</v>
      </c>
      <c r="M892" t="s">
        <v>147</v>
      </c>
      <c r="N892" t="s">
        <v>3392</v>
      </c>
      <c r="O892" t="s">
        <v>148</v>
      </c>
      <c r="P892" t="s">
        <v>27</v>
      </c>
      <c r="Q892" t="s">
        <v>135</v>
      </c>
      <c r="R892" t="s">
        <v>252</v>
      </c>
      <c r="S892" t="s">
        <v>260</v>
      </c>
      <c r="T892">
        <v>10</v>
      </c>
      <c r="U892" t="s">
        <v>3393</v>
      </c>
      <c r="V892" t="s">
        <v>18449</v>
      </c>
      <c r="W892" t="s">
        <v>18450</v>
      </c>
      <c r="X892" t="s">
        <v>29</v>
      </c>
      <c r="Y892" t="s">
        <v>30</v>
      </c>
      <c r="Z892" t="s">
        <v>30</v>
      </c>
      <c r="AA892" t="s">
        <v>30</v>
      </c>
      <c r="AB892" t="s">
        <v>30</v>
      </c>
      <c r="AC892">
        <v>-75.726194820000003</v>
      </c>
      <c r="AD892">
        <v>6.4552336099999996</v>
      </c>
      <c r="AE892" t="s">
        <v>86</v>
      </c>
      <c r="AF892" t="s">
        <v>136</v>
      </c>
      <c r="AG892" t="s">
        <v>102</v>
      </c>
      <c r="AH892">
        <f>IFERROR(
    VLOOKUP(FENIX_ANS_TABLA[[#This Row],[ESTADO]],
        {"VENCIDO",1;"ALERTA_0 Días",2;"ALERTA",3;"A TIEMPO",4;"SIN FECHA",5},
    2,FALSE),
0)</f>
        <v>4</v>
      </c>
    </row>
    <row r="893" spans="1:34" x14ac:dyDescent="0.25">
      <c r="A893">
        <v>23670995</v>
      </c>
      <c r="B893" s="23" t="str">
        <f>IFERROR(VLOOKUP(FENIX_ANS_TABLA[[#This Row],[PEDIDO]],RESPONSABLE!A:B,2,0),"Pendiente por asignar responsable")</f>
        <v>Pendiente por asignar responsable</v>
      </c>
      <c r="C893" t="s">
        <v>23</v>
      </c>
      <c r="D893" t="s">
        <v>24</v>
      </c>
      <c r="E893" t="s">
        <v>33</v>
      </c>
      <c r="F893" s="21">
        <v>46080.604050925933</v>
      </c>
      <c r="G893" t="s">
        <v>9702</v>
      </c>
      <c r="H893">
        <v>1026130851</v>
      </c>
      <c r="I893" t="s">
        <v>3395</v>
      </c>
      <c r="J893" s="23" t="s">
        <v>31</v>
      </c>
      <c r="K893" s="23" t="s">
        <v>3396</v>
      </c>
      <c r="L893" t="s">
        <v>3397</v>
      </c>
      <c r="M893" t="s">
        <v>25</v>
      </c>
      <c r="N893" t="s">
        <v>3398</v>
      </c>
      <c r="O893" t="s">
        <v>26</v>
      </c>
      <c r="P893" t="s">
        <v>40</v>
      </c>
      <c r="Q893" t="s">
        <v>35</v>
      </c>
      <c r="R893" t="s">
        <v>253</v>
      </c>
      <c r="S893" t="s">
        <v>260</v>
      </c>
      <c r="T893">
        <v>7</v>
      </c>
      <c r="U893" t="s">
        <v>9703</v>
      </c>
      <c r="V893" t="s">
        <v>18451</v>
      </c>
      <c r="W893" t="s">
        <v>14571</v>
      </c>
      <c r="X893" t="s">
        <v>29</v>
      </c>
      <c r="Y893" t="s">
        <v>9704</v>
      </c>
      <c r="Z893" t="s">
        <v>98</v>
      </c>
      <c r="AA893" t="s">
        <v>96</v>
      </c>
      <c r="AB893" t="s">
        <v>9705</v>
      </c>
      <c r="AC893">
        <v>-75.627538979999997</v>
      </c>
      <c r="AD893">
        <v>6.24733654</v>
      </c>
      <c r="AE893" t="s">
        <v>86</v>
      </c>
      <c r="AF893" t="s">
        <v>105</v>
      </c>
      <c r="AG893" t="s">
        <v>102</v>
      </c>
      <c r="AH893">
        <f>IFERROR(
    VLOOKUP(FENIX_ANS_TABLA[[#This Row],[ESTADO]],
        {"VENCIDO",1;"ALERTA_0 Días",2;"ALERTA",3;"A TIEMPO",4;"SIN FECHA",5},
    2,FALSE),
0)</f>
        <v>4</v>
      </c>
    </row>
    <row r="894" spans="1:34" x14ac:dyDescent="0.25">
      <c r="A894">
        <v>23671018</v>
      </c>
      <c r="B894" s="23" t="str">
        <f>IFERROR(VLOOKUP(FENIX_ANS_TABLA[[#This Row],[PEDIDO]],RESPONSABLE!A:B,2,0),"Pendiente por asignar responsable")</f>
        <v>Pendiente por asignar responsable</v>
      </c>
      <c r="C894" t="s">
        <v>23</v>
      </c>
      <c r="D894" t="s">
        <v>24</v>
      </c>
      <c r="E894" t="s">
        <v>33</v>
      </c>
      <c r="F894" s="21">
        <v>46076.581192129634</v>
      </c>
      <c r="G894" t="s">
        <v>3868</v>
      </c>
      <c r="H894">
        <v>43441700</v>
      </c>
      <c r="I894" t="s">
        <v>3869</v>
      </c>
      <c r="J894" s="23" t="s">
        <v>31</v>
      </c>
      <c r="K894" s="23" t="s">
        <v>3870</v>
      </c>
      <c r="L894" t="s">
        <v>3871</v>
      </c>
      <c r="M894" t="s">
        <v>154</v>
      </c>
      <c r="N894" t="s">
        <v>3872</v>
      </c>
      <c r="O894" t="s">
        <v>155</v>
      </c>
      <c r="P894" t="s">
        <v>34</v>
      </c>
      <c r="Q894" t="s">
        <v>112</v>
      </c>
      <c r="R894" t="s">
        <v>252</v>
      </c>
      <c r="S894" t="s">
        <v>260</v>
      </c>
      <c r="T894">
        <v>8</v>
      </c>
      <c r="U894" t="s">
        <v>3873</v>
      </c>
      <c r="V894" t="s">
        <v>18452</v>
      </c>
      <c r="W894" t="s">
        <v>10467</v>
      </c>
      <c r="X894" t="s">
        <v>43</v>
      </c>
      <c r="Y894" t="s">
        <v>30</v>
      </c>
      <c r="Z894" t="s">
        <v>30</v>
      </c>
      <c r="AA894" t="s">
        <v>30</v>
      </c>
      <c r="AB894" t="s">
        <v>30</v>
      </c>
      <c r="AC894">
        <v>-75.899630000000002</v>
      </c>
      <c r="AD894">
        <v>5.5638139999999998</v>
      </c>
      <c r="AE894" t="s">
        <v>86</v>
      </c>
      <c r="AF894" t="s">
        <v>109</v>
      </c>
      <c r="AG894" t="s">
        <v>102</v>
      </c>
      <c r="AH894">
        <f>IFERROR(
    VLOOKUP(FENIX_ANS_TABLA[[#This Row],[ESTADO]],
        {"VENCIDO",1;"ALERTA_0 Días",2;"ALERTA",3;"A TIEMPO",4;"SIN FECHA",5},
    2,FALSE),
0)</f>
        <v>3</v>
      </c>
    </row>
    <row r="895" spans="1:34" x14ac:dyDescent="0.25">
      <c r="A895">
        <v>23671022</v>
      </c>
      <c r="B895" s="23" t="str">
        <f>IFERROR(VLOOKUP(FENIX_ANS_TABLA[[#This Row],[PEDIDO]],RESPONSABLE!A:B,2,0),"Pendiente por asignar responsable")</f>
        <v>Pendiente por asignar responsable</v>
      </c>
      <c r="C895" t="s">
        <v>44</v>
      </c>
      <c r="D895" t="s">
        <v>24</v>
      </c>
      <c r="E895" t="s">
        <v>44</v>
      </c>
      <c r="F895" s="21">
        <v>46076.582118055558</v>
      </c>
      <c r="G895" t="s">
        <v>3699</v>
      </c>
      <c r="H895">
        <v>71950942</v>
      </c>
      <c r="I895" t="s">
        <v>3700</v>
      </c>
      <c r="J895" s="23" t="s">
        <v>31</v>
      </c>
      <c r="K895" s="23" t="s">
        <v>3701</v>
      </c>
      <c r="L895" t="s">
        <v>3702</v>
      </c>
      <c r="M895" t="s">
        <v>121</v>
      </c>
      <c r="N895" t="s">
        <v>3703</v>
      </c>
      <c r="O895" t="s">
        <v>122</v>
      </c>
      <c r="P895" t="s">
        <v>45</v>
      </c>
      <c r="Q895" t="s">
        <v>289</v>
      </c>
      <c r="R895" t="s">
        <v>253</v>
      </c>
      <c r="S895" t="s">
        <v>260</v>
      </c>
      <c r="T895">
        <v>11</v>
      </c>
      <c r="U895" t="s">
        <v>3704</v>
      </c>
      <c r="V895" t="s">
        <v>18453</v>
      </c>
      <c r="W895" t="s">
        <v>18454</v>
      </c>
      <c r="X895" t="s">
        <v>29</v>
      </c>
      <c r="Y895" t="s">
        <v>30</v>
      </c>
      <c r="Z895" t="s">
        <v>30</v>
      </c>
      <c r="AA895" t="s">
        <v>30</v>
      </c>
      <c r="AB895" t="s">
        <v>30</v>
      </c>
      <c r="AC895">
        <v>-75.734650000000002</v>
      </c>
      <c r="AD895">
        <v>6.2066879999999998</v>
      </c>
      <c r="AE895" t="s">
        <v>86</v>
      </c>
      <c r="AF895" t="s">
        <v>109</v>
      </c>
      <c r="AG895" t="s">
        <v>102</v>
      </c>
      <c r="AH895">
        <f>IFERROR(
    VLOOKUP(FENIX_ANS_TABLA[[#This Row],[ESTADO]],
        {"VENCIDO",1;"ALERTA_0 Días",2;"ALERTA",3;"A TIEMPO",4;"SIN FECHA",5},
    2,FALSE),
0)</f>
        <v>4</v>
      </c>
    </row>
    <row r="896" spans="1:34" x14ac:dyDescent="0.25">
      <c r="A896">
        <v>23671025</v>
      </c>
      <c r="B896" s="23" t="str">
        <f>IFERROR(VLOOKUP(FENIX_ANS_TABLA[[#This Row],[PEDIDO]],RESPONSABLE!A:B,2,0),"Pendiente por asignar responsable")</f>
        <v>Pendiente por asignar responsable</v>
      </c>
      <c r="C896" t="s">
        <v>23</v>
      </c>
      <c r="D896" t="s">
        <v>24</v>
      </c>
      <c r="E896" t="s">
        <v>23</v>
      </c>
      <c r="F896" s="21">
        <v>46076.582928240743</v>
      </c>
      <c r="G896" t="s">
        <v>3706</v>
      </c>
      <c r="H896">
        <v>43281234</v>
      </c>
      <c r="I896" t="s">
        <v>3707</v>
      </c>
      <c r="J896" s="23" t="s">
        <v>31</v>
      </c>
      <c r="K896" s="23" t="s">
        <v>3708</v>
      </c>
      <c r="L896" t="s">
        <v>3709</v>
      </c>
      <c r="M896" t="s">
        <v>154</v>
      </c>
      <c r="N896" t="s">
        <v>3710</v>
      </c>
      <c r="O896" t="s">
        <v>155</v>
      </c>
      <c r="P896" t="s">
        <v>27</v>
      </c>
      <c r="Q896" t="s">
        <v>108</v>
      </c>
      <c r="R896" t="s">
        <v>252</v>
      </c>
      <c r="S896" t="s">
        <v>260</v>
      </c>
      <c r="T896">
        <v>10</v>
      </c>
      <c r="U896" t="s">
        <v>3711</v>
      </c>
      <c r="V896" t="s">
        <v>17584</v>
      </c>
      <c r="W896" t="s">
        <v>6631</v>
      </c>
      <c r="X896" t="s">
        <v>29</v>
      </c>
      <c r="Y896" t="s">
        <v>30</v>
      </c>
      <c r="Z896" t="s">
        <v>30</v>
      </c>
      <c r="AA896" t="s">
        <v>30</v>
      </c>
      <c r="AB896" t="s">
        <v>30</v>
      </c>
      <c r="AC896">
        <v>-75.893032000000005</v>
      </c>
      <c r="AD896">
        <v>5.7052079999999998</v>
      </c>
      <c r="AE896" t="s">
        <v>86</v>
      </c>
      <c r="AF896" t="s">
        <v>109</v>
      </c>
      <c r="AG896" t="s">
        <v>102</v>
      </c>
      <c r="AH896">
        <f>IFERROR(
    VLOOKUP(FENIX_ANS_TABLA[[#This Row],[ESTADO]],
        {"VENCIDO",1;"ALERTA_0 Días",2;"ALERTA",3;"A TIEMPO",4;"SIN FECHA",5},
    2,FALSE),
0)</f>
        <v>4</v>
      </c>
    </row>
    <row r="897" spans="1:34" x14ac:dyDescent="0.25">
      <c r="A897">
        <v>23671052</v>
      </c>
      <c r="B897" s="23" t="str">
        <f>IFERROR(VLOOKUP(FENIX_ANS_TABLA[[#This Row],[PEDIDO]],RESPONSABLE!A:B,2,0),"Pendiente por asignar responsable")</f>
        <v>Pendiente por asignar responsable</v>
      </c>
      <c r="C897" t="s">
        <v>23</v>
      </c>
      <c r="D897" t="s">
        <v>24</v>
      </c>
      <c r="E897" t="s">
        <v>33</v>
      </c>
      <c r="F897" s="21">
        <v>46080.587916666656</v>
      </c>
      <c r="G897" t="s">
        <v>9706</v>
      </c>
      <c r="H897">
        <v>1001509766</v>
      </c>
      <c r="I897" t="s">
        <v>3400</v>
      </c>
      <c r="J897" s="23" t="s">
        <v>31</v>
      </c>
      <c r="K897" s="23" t="s">
        <v>3401</v>
      </c>
      <c r="L897" t="s">
        <v>3402</v>
      </c>
      <c r="M897" t="s">
        <v>25</v>
      </c>
      <c r="N897" t="s">
        <v>3403</v>
      </c>
      <c r="O897" t="s">
        <v>26</v>
      </c>
      <c r="P897" t="s">
        <v>40</v>
      </c>
      <c r="Q897" t="s">
        <v>35</v>
      </c>
      <c r="R897" t="s">
        <v>253</v>
      </c>
      <c r="S897" t="s">
        <v>260</v>
      </c>
      <c r="T897">
        <v>7</v>
      </c>
      <c r="U897" t="s">
        <v>9707</v>
      </c>
      <c r="V897" t="s">
        <v>14625</v>
      </c>
      <c r="W897" t="s">
        <v>18455</v>
      </c>
      <c r="X897" t="s">
        <v>29</v>
      </c>
      <c r="Y897" t="s">
        <v>9708</v>
      </c>
      <c r="Z897" t="s">
        <v>98</v>
      </c>
      <c r="AA897" t="s">
        <v>1808</v>
      </c>
      <c r="AB897" t="s">
        <v>9709</v>
      </c>
      <c r="AC897">
        <v>-75.537087999999997</v>
      </c>
      <c r="AD897">
        <v>6.256869</v>
      </c>
      <c r="AE897" t="s">
        <v>86</v>
      </c>
      <c r="AF897" t="s">
        <v>105</v>
      </c>
      <c r="AG897" t="s">
        <v>102</v>
      </c>
      <c r="AH897">
        <f>IFERROR(
    VLOOKUP(FENIX_ANS_TABLA[[#This Row],[ESTADO]],
        {"VENCIDO",1;"ALERTA_0 Días",2;"ALERTA",3;"A TIEMPO",4;"SIN FECHA",5},
    2,FALSE),
0)</f>
        <v>4</v>
      </c>
    </row>
    <row r="898" spans="1:34" x14ac:dyDescent="0.25">
      <c r="A898">
        <v>23671058</v>
      </c>
      <c r="B898" s="23" t="str">
        <f>IFERROR(VLOOKUP(FENIX_ANS_TABLA[[#This Row],[PEDIDO]],RESPONSABLE!A:B,2,0),"Pendiente por asignar responsable")</f>
        <v>Pendiente por asignar responsable</v>
      </c>
      <c r="C898" t="s">
        <v>58</v>
      </c>
      <c r="D898" t="s">
        <v>24</v>
      </c>
      <c r="E898" t="s">
        <v>59</v>
      </c>
      <c r="F898" s="21">
        <v>46076.59233796296</v>
      </c>
      <c r="G898" t="s">
        <v>3405</v>
      </c>
      <c r="H898">
        <v>1039400221</v>
      </c>
      <c r="I898" t="s">
        <v>3406</v>
      </c>
      <c r="J898" s="23" t="s">
        <v>31</v>
      </c>
      <c r="K898" s="23" t="s">
        <v>3407</v>
      </c>
      <c r="L898" t="s">
        <v>3408</v>
      </c>
      <c r="M898" t="s">
        <v>348</v>
      </c>
      <c r="N898" t="s">
        <v>3409</v>
      </c>
      <c r="O898" t="s">
        <v>349</v>
      </c>
      <c r="P898" t="s">
        <v>60</v>
      </c>
      <c r="Q898" t="s">
        <v>135</v>
      </c>
      <c r="R898" t="s">
        <v>252</v>
      </c>
      <c r="S898" t="s">
        <v>260</v>
      </c>
      <c r="T898">
        <v>14</v>
      </c>
      <c r="U898" t="s">
        <v>3410</v>
      </c>
      <c r="V898" t="s">
        <v>17311</v>
      </c>
      <c r="W898" t="s">
        <v>17311</v>
      </c>
      <c r="X898" t="s">
        <v>29</v>
      </c>
      <c r="Y898" t="s">
        <v>30</v>
      </c>
      <c r="Z898" t="s">
        <v>30</v>
      </c>
      <c r="AA898" t="s">
        <v>30</v>
      </c>
      <c r="AB898" t="s">
        <v>30</v>
      </c>
      <c r="AC898">
        <v>-75.755105040000004</v>
      </c>
      <c r="AD898">
        <v>6.6230401800000003</v>
      </c>
      <c r="AE898" t="s">
        <v>86</v>
      </c>
      <c r="AF898" t="s">
        <v>136</v>
      </c>
      <c r="AG898" t="s">
        <v>102</v>
      </c>
      <c r="AH898">
        <f>IFERROR(
    VLOOKUP(FENIX_ANS_TABLA[[#This Row],[ESTADO]],
        {"VENCIDO",1;"ALERTA_0 Días",2;"ALERTA",3;"A TIEMPO",4;"SIN FECHA",5},
    2,FALSE),
0)</f>
        <v>4</v>
      </c>
    </row>
    <row r="899" spans="1:34" x14ac:dyDescent="0.25">
      <c r="A899">
        <v>23671061</v>
      </c>
      <c r="B899" s="23" t="str">
        <f>IFERROR(VLOOKUP(FENIX_ANS_TABLA[[#This Row],[PEDIDO]],RESPONSABLE!A:B,2,0),"Pendiente por asignar responsable")</f>
        <v>Pendiente por asignar responsable</v>
      </c>
      <c r="C899" t="s">
        <v>23</v>
      </c>
      <c r="D899" t="s">
        <v>24</v>
      </c>
      <c r="E899" t="s">
        <v>23</v>
      </c>
      <c r="F899" s="21">
        <v>46076.592916666668</v>
      </c>
      <c r="G899" t="s">
        <v>4346</v>
      </c>
      <c r="H899">
        <v>45760037</v>
      </c>
      <c r="I899" t="s">
        <v>4347</v>
      </c>
      <c r="J899" s="23" t="s">
        <v>31</v>
      </c>
      <c r="K899" s="23" t="s">
        <v>1044</v>
      </c>
      <c r="L899" t="s">
        <v>4348</v>
      </c>
      <c r="M899" t="s">
        <v>165</v>
      </c>
      <c r="N899" t="s">
        <v>4349</v>
      </c>
      <c r="O899" t="s">
        <v>166</v>
      </c>
      <c r="P899" t="s">
        <v>27</v>
      </c>
      <c r="Q899" t="s">
        <v>158</v>
      </c>
      <c r="R899" t="s">
        <v>252</v>
      </c>
      <c r="S899" t="s">
        <v>260</v>
      </c>
      <c r="T899">
        <v>10</v>
      </c>
      <c r="U899" t="s">
        <v>4350</v>
      </c>
      <c r="V899" t="s">
        <v>18456</v>
      </c>
      <c r="W899" t="s">
        <v>5107</v>
      </c>
      <c r="X899" t="s">
        <v>29</v>
      </c>
      <c r="Y899" t="s">
        <v>30</v>
      </c>
      <c r="Z899" t="s">
        <v>30</v>
      </c>
      <c r="AA899" t="s">
        <v>30</v>
      </c>
      <c r="AB899" t="s">
        <v>30</v>
      </c>
      <c r="AC899">
        <v>-75.444490000000002</v>
      </c>
      <c r="AD899">
        <v>6.3120491999999997</v>
      </c>
      <c r="AE899" t="s">
        <v>86</v>
      </c>
      <c r="AF899" t="s">
        <v>159</v>
      </c>
      <c r="AG899" t="s">
        <v>102</v>
      </c>
      <c r="AH899">
        <f>IFERROR(
    VLOOKUP(FENIX_ANS_TABLA[[#This Row],[ESTADO]],
        {"VENCIDO",1;"ALERTA_0 Días",2;"ALERTA",3;"A TIEMPO",4;"SIN FECHA",5},
    2,FALSE),
0)</f>
        <v>4</v>
      </c>
    </row>
    <row r="900" spans="1:34" x14ac:dyDescent="0.25">
      <c r="A900">
        <v>23671068</v>
      </c>
      <c r="B900" s="23" t="str">
        <f>IFERROR(VLOOKUP(FENIX_ANS_TABLA[[#This Row],[PEDIDO]],RESPONSABLE!A:B,2,0),"Pendiente por asignar responsable")</f>
        <v>Pendiente por asignar responsable</v>
      </c>
      <c r="C900" t="s">
        <v>36</v>
      </c>
      <c r="D900" t="s">
        <v>24</v>
      </c>
      <c r="E900" t="s">
        <v>36</v>
      </c>
      <c r="F900" s="21">
        <v>46076.593275462961</v>
      </c>
      <c r="G900" t="s">
        <v>4352</v>
      </c>
      <c r="H900">
        <v>71481038</v>
      </c>
      <c r="I900" t="s">
        <v>4353</v>
      </c>
      <c r="J900" s="23" t="s">
        <v>31</v>
      </c>
      <c r="K900" s="23" t="s">
        <v>4354</v>
      </c>
      <c r="L900" t="s">
        <v>4355</v>
      </c>
      <c r="M900" t="s">
        <v>202</v>
      </c>
      <c r="N900" t="s">
        <v>4356</v>
      </c>
      <c r="O900" t="s">
        <v>203</v>
      </c>
      <c r="P900" t="s">
        <v>37</v>
      </c>
      <c r="Q900" t="s">
        <v>158</v>
      </c>
      <c r="R900" t="s">
        <v>253</v>
      </c>
      <c r="S900" t="s">
        <v>260</v>
      </c>
      <c r="T900">
        <v>7</v>
      </c>
      <c r="U900" t="s">
        <v>4357</v>
      </c>
      <c r="V900" t="s">
        <v>16831</v>
      </c>
      <c r="W900" t="s">
        <v>18457</v>
      </c>
      <c r="X900" t="s">
        <v>29</v>
      </c>
      <c r="Y900" t="s">
        <v>30</v>
      </c>
      <c r="Z900" t="s">
        <v>30</v>
      </c>
      <c r="AA900" t="s">
        <v>30</v>
      </c>
      <c r="AB900" t="s">
        <v>30</v>
      </c>
      <c r="AC900">
        <v>-74.736411129999993</v>
      </c>
      <c r="AD900">
        <v>5.8986064699999998</v>
      </c>
      <c r="AE900" t="s">
        <v>86</v>
      </c>
      <c r="AF900" t="s">
        <v>159</v>
      </c>
      <c r="AG900" t="s">
        <v>102</v>
      </c>
      <c r="AH900">
        <f>IFERROR(
    VLOOKUP(FENIX_ANS_TABLA[[#This Row],[ESTADO]],
        {"VENCIDO",1;"ALERTA_0 Días",2;"ALERTA",3;"A TIEMPO",4;"SIN FECHA",5},
    2,FALSE),
0)</f>
        <v>4</v>
      </c>
    </row>
    <row r="901" spans="1:34" x14ac:dyDescent="0.25">
      <c r="A901">
        <v>23671084</v>
      </c>
      <c r="B901" s="23" t="str">
        <f>IFERROR(VLOOKUP(FENIX_ANS_TABLA[[#This Row],[PEDIDO]],RESPONSABLE!A:B,2,0),"Pendiente por asignar responsable")</f>
        <v>Pendiente por asignar responsable</v>
      </c>
      <c r="C901" t="s">
        <v>23</v>
      </c>
      <c r="D901" t="s">
        <v>24</v>
      </c>
      <c r="E901" t="s">
        <v>23</v>
      </c>
      <c r="F901" s="21">
        <v>46076.595092592594</v>
      </c>
      <c r="G901" t="s">
        <v>4359</v>
      </c>
      <c r="H901">
        <v>70698815</v>
      </c>
      <c r="I901" t="s">
        <v>4360</v>
      </c>
      <c r="J901" s="23" t="s">
        <v>31</v>
      </c>
      <c r="K901" s="23" t="s">
        <v>478</v>
      </c>
      <c r="L901" t="s">
        <v>4361</v>
      </c>
      <c r="M901" t="s">
        <v>185</v>
      </c>
      <c r="N901" t="s">
        <v>4362</v>
      </c>
      <c r="O901" t="s">
        <v>186</v>
      </c>
      <c r="P901" t="s">
        <v>27</v>
      </c>
      <c r="Q901" t="s">
        <v>158</v>
      </c>
      <c r="R901" t="s">
        <v>253</v>
      </c>
      <c r="S901" t="s">
        <v>260</v>
      </c>
      <c r="T901">
        <v>7</v>
      </c>
      <c r="U901" t="s">
        <v>4363</v>
      </c>
      <c r="V901" t="s">
        <v>18458</v>
      </c>
      <c r="W901" t="s">
        <v>18459</v>
      </c>
      <c r="X901" t="s">
        <v>29</v>
      </c>
      <c r="Y901" t="s">
        <v>30</v>
      </c>
      <c r="Z901" t="s">
        <v>30</v>
      </c>
      <c r="AA901" t="s">
        <v>30</v>
      </c>
      <c r="AB901" t="s">
        <v>30</v>
      </c>
      <c r="AC901">
        <v>-75.265019359999997</v>
      </c>
      <c r="AD901">
        <v>6.1415193700000001</v>
      </c>
      <c r="AE901" t="s">
        <v>86</v>
      </c>
      <c r="AF901" t="s">
        <v>159</v>
      </c>
      <c r="AG901" t="s">
        <v>102</v>
      </c>
      <c r="AH901">
        <f>IFERROR(
    VLOOKUP(FENIX_ANS_TABLA[[#This Row],[ESTADO]],
        {"VENCIDO",1;"ALERTA_0 Días",2;"ALERTA",3;"A TIEMPO",4;"SIN FECHA",5},
    2,FALSE),
0)</f>
        <v>4</v>
      </c>
    </row>
    <row r="902" spans="1:34" x14ac:dyDescent="0.25">
      <c r="A902">
        <v>23671086</v>
      </c>
      <c r="B902" s="23" t="str">
        <f>IFERROR(VLOOKUP(FENIX_ANS_TABLA[[#This Row],[PEDIDO]],RESPONSABLE!A:B,2,0),"Pendiente por asignar responsable")</f>
        <v>Pendiente por asignar responsable</v>
      </c>
      <c r="C902" t="s">
        <v>23</v>
      </c>
      <c r="D902" t="s">
        <v>24</v>
      </c>
      <c r="E902" t="s">
        <v>23</v>
      </c>
      <c r="F902" s="21">
        <v>46076.595590277779</v>
      </c>
      <c r="G902" t="s">
        <v>12212</v>
      </c>
      <c r="H902">
        <v>71765740</v>
      </c>
      <c r="I902" t="s">
        <v>3412</v>
      </c>
      <c r="J902" s="23" t="s">
        <v>3413</v>
      </c>
      <c r="K902" s="23" t="s">
        <v>3414</v>
      </c>
      <c r="L902" t="s">
        <v>3415</v>
      </c>
      <c r="M902" t="s">
        <v>25</v>
      </c>
      <c r="N902" t="s">
        <v>3416</v>
      </c>
      <c r="O902" t="s">
        <v>26</v>
      </c>
      <c r="P902" t="s">
        <v>27</v>
      </c>
      <c r="Q902" t="s">
        <v>28</v>
      </c>
      <c r="R902" t="s">
        <v>253</v>
      </c>
      <c r="S902" t="s">
        <v>260</v>
      </c>
      <c r="T902">
        <v>7</v>
      </c>
      <c r="U902" t="s">
        <v>12213</v>
      </c>
      <c r="V902" t="s">
        <v>8132</v>
      </c>
      <c r="W902" t="s">
        <v>18460</v>
      </c>
      <c r="X902" t="s">
        <v>29</v>
      </c>
      <c r="Y902" t="s">
        <v>10598</v>
      </c>
      <c r="Z902" t="s">
        <v>94</v>
      </c>
      <c r="AA902" t="s">
        <v>104</v>
      </c>
      <c r="AB902" t="s">
        <v>10599</v>
      </c>
      <c r="AC902">
        <v>-75.642371179999998</v>
      </c>
      <c r="AD902">
        <v>6.2816773799999996</v>
      </c>
      <c r="AE902" t="s">
        <v>86</v>
      </c>
      <c r="AF902" t="s">
        <v>105</v>
      </c>
      <c r="AG902" t="s">
        <v>102</v>
      </c>
      <c r="AH902">
        <f>IFERROR(
    VLOOKUP(FENIX_ANS_TABLA[[#This Row],[ESTADO]],
        {"VENCIDO",1;"ALERTA_0 Días",2;"ALERTA",3;"A TIEMPO",4;"SIN FECHA",5},
    2,FALSE),
0)</f>
        <v>4</v>
      </c>
    </row>
    <row r="903" spans="1:34" x14ac:dyDescent="0.25">
      <c r="A903">
        <v>23671098</v>
      </c>
      <c r="B903" s="23" t="str">
        <f>IFERROR(VLOOKUP(FENIX_ANS_TABLA[[#This Row],[PEDIDO]],RESPONSABLE!A:B,2,0),"Pendiente por asignar responsable")</f>
        <v>Pendiente por asignar responsable</v>
      </c>
      <c r="C903" t="s">
        <v>23</v>
      </c>
      <c r="D903" t="s">
        <v>24</v>
      </c>
      <c r="E903" t="s">
        <v>33</v>
      </c>
      <c r="F903" s="21">
        <v>46080.607766203713</v>
      </c>
      <c r="G903" t="s">
        <v>10600</v>
      </c>
      <c r="H903">
        <v>1216724868</v>
      </c>
      <c r="I903" t="s">
        <v>3418</v>
      </c>
      <c r="J903" s="23" t="s">
        <v>31</v>
      </c>
      <c r="K903" s="23" t="s">
        <v>3419</v>
      </c>
      <c r="L903" t="s">
        <v>3420</v>
      </c>
      <c r="M903" t="s">
        <v>25</v>
      </c>
      <c r="N903" t="s">
        <v>3421</v>
      </c>
      <c r="O903" t="s">
        <v>26</v>
      </c>
      <c r="P903" t="s">
        <v>40</v>
      </c>
      <c r="Q903" t="s">
        <v>35</v>
      </c>
      <c r="R903" t="s">
        <v>253</v>
      </c>
      <c r="S903" t="s">
        <v>260</v>
      </c>
      <c r="T903">
        <v>7</v>
      </c>
      <c r="U903" t="s">
        <v>10601</v>
      </c>
      <c r="V903" t="s">
        <v>18128</v>
      </c>
      <c r="W903" t="s">
        <v>14048</v>
      </c>
      <c r="X903" t="s">
        <v>29</v>
      </c>
      <c r="Y903" t="s">
        <v>9710</v>
      </c>
      <c r="Z903" t="s">
        <v>98</v>
      </c>
      <c r="AA903" t="s">
        <v>96</v>
      </c>
      <c r="AB903" t="s">
        <v>9705</v>
      </c>
      <c r="AC903">
        <v>-75.619729000000007</v>
      </c>
      <c r="AD903">
        <v>6.2594000000000003</v>
      </c>
      <c r="AE903" t="s">
        <v>86</v>
      </c>
      <c r="AF903" t="s">
        <v>105</v>
      </c>
      <c r="AG903" t="s">
        <v>102</v>
      </c>
      <c r="AH903">
        <f>IFERROR(
    VLOOKUP(FENIX_ANS_TABLA[[#This Row],[ESTADO]],
        {"VENCIDO",1;"ALERTA_0 Días",2;"ALERTA",3;"A TIEMPO",4;"SIN FECHA",5},
    2,FALSE),
0)</f>
        <v>4</v>
      </c>
    </row>
    <row r="904" spans="1:34" x14ac:dyDescent="0.25">
      <c r="A904">
        <v>23671117</v>
      </c>
      <c r="B904" s="23" t="str">
        <f>IFERROR(VLOOKUP(FENIX_ANS_TABLA[[#This Row],[PEDIDO]],RESPONSABLE!A:B,2,0),"Pendiente por asignar responsable")</f>
        <v>Pendiente por asignar responsable</v>
      </c>
      <c r="C904" t="s">
        <v>23</v>
      </c>
      <c r="D904" t="s">
        <v>24</v>
      </c>
      <c r="E904" t="s">
        <v>23</v>
      </c>
      <c r="F904" s="21">
        <v>46076.599351851852</v>
      </c>
      <c r="G904" t="s">
        <v>4365</v>
      </c>
      <c r="H904">
        <v>42785627</v>
      </c>
      <c r="I904" t="s">
        <v>4366</v>
      </c>
      <c r="J904" s="23" t="s">
        <v>4367</v>
      </c>
      <c r="K904" s="23" t="s">
        <v>357</v>
      </c>
      <c r="L904" t="s">
        <v>4368</v>
      </c>
      <c r="M904" t="s">
        <v>156</v>
      </c>
      <c r="N904" t="s">
        <v>4369</v>
      </c>
      <c r="O904" t="s">
        <v>157</v>
      </c>
      <c r="P904" t="s">
        <v>27</v>
      </c>
      <c r="Q904" t="s">
        <v>158</v>
      </c>
      <c r="R904" t="s">
        <v>252</v>
      </c>
      <c r="S904" t="s">
        <v>260</v>
      </c>
      <c r="T904">
        <v>10</v>
      </c>
      <c r="U904" t="s">
        <v>4370</v>
      </c>
      <c r="V904" t="s">
        <v>10545</v>
      </c>
      <c r="W904" t="s">
        <v>3578</v>
      </c>
      <c r="X904" t="s">
        <v>29</v>
      </c>
      <c r="Y904" t="s">
        <v>30</v>
      </c>
      <c r="Z904" t="s">
        <v>30</v>
      </c>
      <c r="AA904" t="s">
        <v>30</v>
      </c>
      <c r="AB904" t="s">
        <v>30</v>
      </c>
      <c r="AC904">
        <v>-75.360432029999998</v>
      </c>
      <c r="AD904">
        <v>6.2578879799999996</v>
      </c>
      <c r="AE904" t="s">
        <v>86</v>
      </c>
      <c r="AF904" t="s">
        <v>159</v>
      </c>
      <c r="AG904" t="s">
        <v>102</v>
      </c>
      <c r="AH904">
        <f>IFERROR(
    VLOOKUP(FENIX_ANS_TABLA[[#This Row],[ESTADO]],
        {"VENCIDO",1;"ALERTA_0 Días",2;"ALERTA",3;"A TIEMPO",4;"SIN FECHA",5},
    2,FALSE),
0)</f>
        <v>4</v>
      </c>
    </row>
    <row r="905" spans="1:34" x14ac:dyDescent="0.25">
      <c r="A905">
        <v>23671125</v>
      </c>
      <c r="B905" s="23" t="str">
        <f>IFERROR(VLOOKUP(FENIX_ANS_TABLA[[#This Row],[PEDIDO]],RESPONSABLE!A:B,2,0),"Pendiente por asignar responsable")</f>
        <v>Pendiente por asignar responsable</v>
      </c>
      <c r="C905" t="s">
        <v>36</v>
      </c>
      <c r="D905" t="s">
        <v>24</v>
      </c>
      <c r="E905" t="s">
        <v>36</v>
      </c>
      <c r="F905" s="21">
        <v>46076.599976851852</v>
      </c>
      <c r="G905" t="s">
        <v>4372</v>
      </c>
      <c r="H905">
        <v>15351693</v>
      </c>
      <c r="I905" t="s">
        <v>4373</v>
      </c>
      <c r="J905" s="23" t="s">
        <v>31</v>
      </c>
      <c r="K905" s="23" t="s">
        <v>1935</v>
      </c>
      <c r="L905" t="s">
        <v>4374</v>
      </c>
      <c r="M905" t="s">
        <v>193</v>
      </c>
      <c r="N905" t="s">
        <v>4375</v>
      </c>
      <c r="O905" t="s">
        <v>194</v>
      </c>
      <c r="P905" t="s">
        <v>37</v>
      </c>
      <c r="Q905" t="s">
        <v>158</v>
      </c>
      <c r="R905" t="s">
        <v>253</v>
      </c>
      <c r="S905" t="s">
        <v>260</v>
      </c>
      <c r="T905">
        <v>7</v>
      </c>
      <c r="U905" t="s">
        <v>4376</v>
      </c>
      <c r="V905" t="s">
        <v>10545</v>
      </c>
      <c r="W905" t="s">
        <v>18461</v>
      </c>
      <c r="X905" t="s">
        <v>83</v>
      </c>
      <c r="Y905" t="s">
        <v>30</v>
      </c>
      <c r="Z905" t="s">
        <v>30</v>
      </c>
      <c r="AA905" t="s">
        <v>30</v>
      </c>
      <c r="AB905" t="s">
        <v>30</v>
      </c>
      <c r="AC905">
        <v>-75.354416146999895</v>
      </c>
      <c r="AD905">
        <v>5.9405665720000203</v>
      </c>
      <c r="AE905" t="s">
        <v>86</v>
      </c>
      <c r="AF905" t="s">
        <v>159</v>
      </c>
      <c r="AG905" t="s">
        <v>102</v>
      </c>
      <c r="AH905">
        <f>IFERROR(
    VLOOKUP(FENIX_ANS_TABLA[[#This Row],[ESTADO]],
        {"VENCIDO",1;"ALERTA_0 Días",2;"ALERTA",3;"A TIEMPO",4;"SIN FECHA",5},
    2,FALSE),
0)</f>
        <v>2</v>
      </c>
    </row>
    <row r="906" spans="1:34" x14ac:dyDescent="0.25">
      <c r="A906">
        <v>23671126</v>
      </c>
      <c r="B906" s="23" t="str">
        <f>IFERROR(VLOOKUP(FENIX_ANS_TABLA[[#This Row],[PEDIDO]],RESPONSABLE!A:B,2,0),"Pendiente por asignar responsable")</f>
        <v>Pendiente por asignar responsable</v>
      </c>
      <c r="C906" t="s">
        <v>36</v>
      </c>
      <c r="D906" t="s">
        <v>24</v>
      </c>
      <c r="E906" t="s">
        <v>36</v>
      </c>
      <c r="F906" s="21">
        <v>46076.600023148138</v>
      </c>
      <c r="G906" t="s">
        <v>4378</v>
      </c>
      <c r="H906">
        <v>15351693</v>
      </c>
      <c r="I906" t="s">
        <v>4373</v>
      </c>
      <c r="J906" s="23" t="s">
        <v>31</v>
      </c>
      <c r="K906" s="23" t="s">
        <v>1935</v>
      </c>
      <c r="L906" t="s">
        <v>4379</v>
      </c>
      <c r="M906" t="s">
        <v>193</v>
      </c>
      <c r="N906" t="s">
        <v>4380</v>
      </c>
      <c r="O906" t="s">
        <v>194</v>
      </c>
      <c r="P906" t="s">
        <v>37</v>
      </c>
      <c r="Q906" t="s">
        <v>158</v>
      </c>
      <c r="R906" t="s">
        <v>253</v>
      </c>
      <c r="S906" t="s">
        <v>260</v>
      </c>
      <c r="T906">
        <v>7</v>
      </c>
      <c r="U906" t="s">
        <v>4381</v>
      </c>
      <c r="V906" t="s">
        <v>18462</v>
      </c>
      <c r="W906" t="s">
        <v>14928</v>
      </c>
      <c r="X906" t="s">
        <v>83</v>
      </c>
      <c r="Y906" t="s">
        <v>30</v>
      </c>
      <c r="Z906" t="s">
        <v>30</v>
      </c>
      <c r="AA906" t="s">
        <v>30</v>
      </c>
      <c r="AB906" t="s">
        <v>30</v>
      </c>
      <c r="AC906">
        <v>-75.362756000000005</v>
      </c>
      <c r="AD906">
        <v>5.971622</v>
      </c>
      <c r="AE906" t="s">
        <v>86</v>
      </c>
      <c r="AF906" t="s">
        <v>159</v>
      </c>
      <c r="AG906" t="s">
        <v>102</v>
      </c>
      <c r="AH906">
        <f>IFERROR(
    VLOOKUP(FENIX_ANS_TABLA[[#This Row],[ESTADO]],
        {"VENCIDO",1;"ALERTA_0 Días",2;"ALERTA",3;"A TIEMPO",4;"SIN FECHA",5},
    2,FALSE),
0)</f>
        <v>2</v>
      </c>
    </row>
    <row r="907" spans="1:34" x14ac:dyDescent="0.25">
      <c r="A907">
        <v>23671130</v>
      </c>
      <c r="B907" s="23" t="str">
        <f>IFERROR(VLOOKUP(FENIX_ANS_TABLA[[#This Row],[PEDIDO]],RESPONSABLE!A:B,2,0),"Pendiente por asignar responsable")</f>
        <v>Pendiente por asignar responsable</v>
      </c>
      <c r="C907" t="s">
        <v>23</v>
      </c>
      <c r="D907" t="s">
        <v>24</v>
      </c>
      <c r="E907" t="s">
        <v>23</v>
      </c>
      <c r="F907" s="21">
        <v>46076.600613425922</v>
      </c>
      <c r="G907" t="s">
        <v>3714</v>
      </c>
      <c r="H907">
        <v>1046904099</v>
      </c>
      <c r="I907" t="s">
        <v>3715</v>
      </c>
      <c r="J907" s="23" t="s">
        <v>31</v>
      </c>
      <c r="K907" s="23" t="s">
        <v>3716</v>
      </c>
      <c r="L907" t="s">
        <v>3717</v>
      </c>
      <c r="M907" t="s">
        <v>226</v>
      </c>
      <c r="N907" t="s">
        <v>3718</v>
      </c>
      <c r="O907" t="s">
        <v>227</v>
      </c>
      <c r="P907" t="s">
        <v>27</v>
      </c>
      <c r="Q907" t="s">
        <v>214</v>
      </c>
      <c r="R907" t="s">
        <v>253</v>
      </c>
      <c r="S907" t="s">
        <v>260</v>
      </c>
      <c r="T907">
        <v>7</v>
      </c>
      <c r="U907" t="s">
        <v>3719</v>
      </c>
      <c r="V907" t="s">
        <v>18462</v>
      </c>
      <c r="W907" t="s">
        <v>18463</v>
      </c>
      <c r="X907" t="s">
        <v>29</v>
      </c>
      <c r="Y907" t="s">
        <v>30</v>
      </c>
      <c r="Z907" t="s">
        <v>30</v>
      </c>
      <c r="AA907" t="s">
        <v>30</v>
      </c>
      <c r="AB907" t="s">
        <v>30</v>
      </c>
      <c r="AC907">
        <v>-74.707652999999993</v>
      </c>
      <c r="AD907">
        <v>7.0762179999999999</v>
      </c>
      <c r="AE907" t="s">
        <v>86</v>
      </c>
      <c r="AF907" t="s">
        <v>215</v>
      </c>
      <c r="AG907" t="s">
        <v>102</v>
      </c>
      <c r="AH907">
        <f>IFERROR(
    VLOOKUP(FENIX_ANS_TABLA[[#This Row],[ESTADO]],
        {"VENCIDO",1;"ALERTA_0 Días",2;"ALERTA",3;"A TIEMPO",4;"SIN FECHA",5},
    2,FALSE),
0)</f>
        <v>4</v>
      </c>
    </row>
    <row r="908" spans="1:34" x14ac:dyDescent="0.25">
      <c r="A908">
        <v>23671132</v>
      </c>
      <c r="B908" s="23" t="str">
        <f>IFERROR(VLOOKUP(FENIX_ANS_TABLA[[#This Row],[PEDIDO]],RESPONSABLE!A:B,2,0),"Pendiente por asignar responsable")</f>
        <v>Pendiente por asignar responsable</v>
      </c>
      <c r="C908" t="s">
        <v>23</v>
      </c>
      <c r="D908" t="s">
        <v>24</v>
      </c>
      <c r="E908" t="s">
        <v>23</v>
      </c>
      <c r="F908" s="21">
        <v>46076.600868055553</v>
      </c>
      <c r="G908" t="s">
        <v>4383</v>
      </c>
      <c r="H908">
        <v>15351693</v>
      </c>
      <c r="I908" t="s">
        <v>4373</v>
      </c>
      <c r="J908" s="23" t="s">
        <v>31</v>
      </c>
      <c r="K908" s="23" t="s">
        <v>1935</v>
      </c>
      <c r="L908" t="s">
        <v>4384</v>
      </c>
      <c r="M908" t="s">
        <v>193</v>
      </c>
      <c r="N908" t="s">
        <v>4385</v>
      </c>
      <c r="O908" t="s">
        <v>194</v>
      </c>
      <c r="P908" t="s">
        <v>27</v>
      </c>
      <c r="Q908" t="s">
        <v>158</v>
      </c>
      <c r="R908" t="s">
        <v>253</v>
      </c>
      <c r="S908" t="s">
        <v>260</v>
      </c>
      <c r="T908">
        <v>7</v>
      </c>
      <c r="U908" t="s">
        <v>4386</v>
      </c>
      <c r="V908" t="s">
        <v>18464</v>
      </c>
      <c r="W908" t="s">
        <v>18465</v>
      </c>
      <c r="X908" t="s">
        <v>83</v>
      </c>
      <c r="Y908" t="s">
        <v>30</v>
      </c>
      <c r="Z908" t="s">
        <v>30</v>
      </c>
      <c r="AA908" t="s">
        <v>30</v>
      </c>
      <c r="AB908" t="s">
        <v>30</v>
      </c>
      <c r="AC908">
        <v>-75.362756000000005</v>
      </c>
      <c r="AD908">
        <v>5.971622</v>
      </c>
      <c r="AE908" t="s">
        <v>86</v>
      </c>
      <c r="AF908" t="s">
        <v>159</v>
      </c>
      <c r="AG908" t="s">
        <v>102</v>
      </c>
      <c r="AH908">
        <f>IFERROR(
    VLOOKUP(FENIX_ANS_TABLA[[#This Row],[ESTADO]],
        {"VENCIDO",1;"ALERTA_0 Días",2;"ALERTA",3;"A TIEMPO",4;"SIN FECHA",5},
    2,FALSE),
0)</f>
        <v>2</v>
      </c>
    </row>
    <row r="909" spans="1:34" x14ac:dyDescent="0.25">
      <c r="A909">
        <v>23671133</v>
      </c>
      <c r="B909" s="23" t="str">
        <f>IFERROR(VLOOKUP(FENIX_ANS_TABLA[[#This Row],[PEDIDO]],RESPONSABLE!A:B,2,0),"Pendiente por asignar responsable")</f>
        <v>Pendiente por asignar responsable</v>
      </c>
      <c r="C909" t="s">
        <v>36</v>
      </c>
      <c r="D909" t="s">
        <v>24</v>
      </c>
      <c r="E909" t="s">
        <v>36</v>
      </c>
      <c r="F909" s="21">
        <v>46076.600868055553</v>
      </c>
      <c r="G909" t="s">
        <v>4388</v>
      </c>
      <c r="H909">
        <v>15351693</v>
      </c>
      <c r="I909" t="s">
        <v>4373</v>
      </c>
      <c r="J909" s="23" t="s">
        <v>31</v>
      </c>
      <c r="K909" s="23" t="s">
        <v>1935</v>
      </c>
      <c r="L909" t="s">
        <v>4389</v>
      </c>
      <c r="M909" t="s">
        <v>193</v>
      </c>
      <c r="N909" t="s">
        <v>4390</v>
      </c>
      <c r="O909" t="s">
        <v>194</v>
      </c>
      <c r="P909" t="s">
        <v>37</v>
      </c>
      <c r="Q909" t="s">
        <v>158</v>
      </c>
      <c r="R909" t="s">
        <v>253</v>
      </c>
      <c r="S909" t="s">
        <v>260</v>
      </c>
      <c r="T909">
        <v>7</v>
      </c>
      <c r="U909" t="s">
        <v>4391</v>
      </c>
      <c r="V909" t="s">
        <v>18464</v>
      </c>
      <c r="W909" t="s">
        <v>18465</v>
      </c>
      <c r="X909" t="s">
        <v>83</v>
      </c>
      <c r="Y909" t="s">
        <v>30</v>
      </c>
      <c r="Z909" t="s">
        <v>30</v>
      </c>
      <c r="AA909" t="s">
        <v>30</v>
      </c>
      <c r="AB909" t="s">
        <v>30</v>
      </c>
      <c r="AC909">
        <v>-75.354416146999895</v>
      </c>
      <c r="AD909">
        <v>5.9405665720000203</v>
      </c>
      <c r="AE909" t="s">
        <v>86</v>
      </c>
      <c r="AF909" t="s">
        <v>159</v>
      </c>
      <c r="AG909" t="s">
        <v>102</v>
      </c>
      <c r="AH909">
        <f>IFERROR(
    VLOOKUP(FENIX_ANS_TABLA[[#This Row],[ESTADO]],
        {"VENCIDO",1;"ALERTA_0 Días",2;"ALERTA",3;"A TIEMPO",4;"SIN FECHA",5},
    2,FALSE),
0)</f>
        <v>2</v>
      </c>
    </row>
    <row r="910" spans="1:34" x14ac:dyDescent="0.25">
      <c r="A910">
        <v>23671134</v>
      </c>
      <c r="B910" s="23" t="str">
        <f>IFERROR(VLOOKUP(FENIX_ANS_TABLA[[#This Row],[PEDIDO]],RESPONSABLE!A:B,2,0),"Pendiente por asignar responsable")</f>
        <v>Pendiente por asignar responsable</v>
      </c>
      <c r="C910" t="s">
        <v>36</v>
      </c>
      <c r="D910" t="s">
        <v>24</v>
      </c>
      <c r="E910" t="s">
        <v>36</v>
      </c>
      <c r="F910" s="21">
        <v>46076.600891203707</v>
      </c>
      <c r="G910" t="s">
        <v>4393</v>
      </c>
      <c r="H910">
        <v>15351693</v>
      </c>
      <c r="I910" t="s">
        <v>4373</v>
      </c>
      <c r="J910" s="23" t="s">
        <v>31</v>
      </c>
      <c r="K910" s="23" t="s">
        <v>1935</v>
      </c>
      <c r="L910" t="s">
        <v>4394</v>
      </c>
      <c r="M910" t="s">
        <v>193</v>
      </c>
      <c r="N910" t="s">
        <v>4395</v>
      </c>
      <c r="O910" t="s">
        <v>194</v>
      </c>
      <c r="P910" t="s">
        <v>37</v>
      </c>
      <c r="Q910" t="s">
        <v>158</v>
      </c>
      <c r="R910" t="s">
        <v>253</v>
      </c>
      <c r="S910" t="s">
        <v>260</v>
      </c>
      <c r="T910">
        <v>7</v>
      </c>
      <c r="U910" t="s">
        <v>4396</v>
      </c>
      <c r="V910" t="s">
        <v>18464</v>
      </c>
      <c r="W910" t="s">
        <v>18465</v>
      </c>
      <c r="X910" t="s">
        <v>83</v>
      </c>
      <c r="Y910" t="s">
        <v>30</v>
      </c>
      <c r="Z910" t="s">
        <v>30</v>
      </c>
      <c r="AA910" t="s">
        <v>30</v>
      </c>
      <c r="AB910" t="s">
        <v>30</v>
      </c>
      <c r="AC910">
        <v>-75.354416146999895</v>
      </c>
      <c r="AD910">
        <v>5.9405665720000203</v>
      </c>
      <c r="AE910" t="s">
        <v>86</v>
      </c>
      <c r="AF910" t="s">
        <v>159</v>
      </c>
      <c r="AG910" t="s">
        <v>102</v>
      </c>
      <c r="AH910">
        <f>IFERROR(
    VLOOKUP(FENIX_ANS_TABLA[[#This Row],[ESTADO]],
        {"VENCIDO",1;"ALERTA_0 Días",2;"ALERTA",3;"A TIEMPO",4;"SIN FECHA",5},
    2,FALSE),
0)</f>
        <v>2</v>
      </c>
    </row>
    <row r="911" spans="1:34" x14ac:dyDescent="0.25">
      <c r="A911">
        <v>23671196</v>
      </c>
      <c r="B911" s="23" t="str">
        <f>IFERROR(VLOOKUP(FENIX_ANS_TABLA[[#This Row],[PEDIDO]],RESPONSABLE!A:B,2,0),"Pendiente por asignar responsable")</f>
        <v>Pendiente por asignar responsable</v>
      </c>
      <c r="C911" t="s">
        <v>23</v>
      </c>
      <c r="D911" t="s">
        <v>24</v>
      </c>
      <c r="E911" t="s">
        <v>23</v>
      </c>
      <c r="F911" s="21">
        <v>46076.604386574072</v>
      </c>
      <c r="G911" t="s">
        <v>3423</v>
      </c>
      <c r="H911">
        <v>30320037</v>
      </c>
      <c r="I911" t="s">
        <v>3424</v>
      </c>
      <c r="J911" s="23" t="s">
        <v>31</v>
      </c>
      <c r="K911" s="23" t="s">
        <v>3425</v>
      </c>
      <c r="L911" t="s">
        <v>3426</v>
      </c>
      <c r="M911" t="s">
        <v>139</v>
      </c>
      <c r="N911" t="s">
        <v>3427</v>
      </c>
      <c r="O911" t="s">
        <v>140</v>
      </c>
      <c r="P911" t="s">
        <v>27</v>
      </c>
      <c r="Q911" t="s">
        <v>135</v>
      </c>
      <c r="R911" t="s">
        <v>253</v>
      </c>
      <c r="S911" t="s">
        <v>260</v>
      </c>
      <c r="T911">
        <v>7</v>
      </c>
      <c r="U911" t="s">
        <v>3428</v>
      </c>
      <c r="V911" t="s">
        <v>4970</v>
      </c>
      <c r="W911" t="s">
        <v>1062</v>
      </c>
      <c r="X911" t="s">
        <v>29</v>
      </c>
      <c r="Y911" t="s">
        <v>30</v>
      </c>
      <c r="Z911" t="s">
        <v>30</v>
      </c>
      <c r="AA911" t="s">
        <v>30</v>
      </c>
      <c r="AB911" t="s">
        <v>30</v>
      </c>
      <c r="AC911">
        <v>-75.745327000000003</v>
      </c>
      <c r="AD911">
        <v>6.5027990000000004</v>
      </c>
      <c r="AE911" t="s">
        <v>86</v>
      </c>
      <c r="AF911" t="s">
        <v>136</v>
      </c>
      <c r="AG911" t="s">
        <v>102</v>
      </c>
      <c r="AH911">
        <f>IFERROR(
    VLOOKUP(FENIX_ANS_TABLA[[#This Row],[ESTADO]],
        {"VENCIDO",1;"ALERTA_0 Días",2;"ALERTA",3;"A TIEMPO",4;"SIN FECHA",5},
    2,FALSE),
0)</f>
        <v>4</v>
      </c>
    </row>
    <row r="912" spans="1:34" x14ac:dyDescent="0.25">
      <c r="A912">
        <v>23671211</v>
      </c>
      <c r="B912" s="23" t="str">
        <f>IFERROR(VLOOKUP(FENIX_ANS_TABLA[[#This Row],[PEDIDO]],RESPONSABLE!A:B,2,0),"Pendiente por asignar responsable")</f>
        <v>Pendiente por asignar responsable</v>
      </c>
      <c r="C912" t="s">
        <v>58</v>
      </c>
      <c r="D912" t="s">
        <v>24</v>
      </c>
      <c r="E912" t="s">
        <v>59</v>
      </c>
      <c r="F912" s="21">
        <v>46076.604861111111</v>
      </c>
      <c r="G912" t="s">
        <v>3430</v>
      </c>
      <c r="H912">
        <v>43794094</v>
      </c>
      <c r="I912" t="s">
        <v>3431</v>
      </c>
      <c r="J912" s="23" t="s">
        <v>31</v>
      </c>
      <c r="K912" s="23" t="s">
        <v>3432</v>
      </c>
      <c r="L912" t="s">
        <v>3433</v>
      </c>
      <c r="M912" t="s">
        <v>165</v>
      </c>
      <c r="N912" t="s">
        <v>3434</v>
      </c>
      <c r="O912" t="s">
        <v>166</v>
      </c>
      <c r="P912" t="s">
        <v>60</v>
      </c>
      <c r="Q912" t="s">
        <v>184</v>
      </c>
      <c r="R912" t="s">
        <v>252</v>
      </c>
      <c r="S912" t="s">
        <v>260</v>
      </c>
      <c r="T912">
        <v>14</v>
      </c>
      <c r="U912" t="s">
        <v>3435</v>
      </c>
      <c r="V912" t="s">
        <v>8125</v>
      </c>
      <c r="W912" t="s">
        <v>8125</v>
      </c>
      <c r="X912" t="s">
        <v>29</v>
      </c>
      <c r="Y912" t="s">
        <v>30</v>
      </c>
      <c r="Z912" t="s">
        <v>30</v>
      </c>
      <c r="AA912" t="s">
        <v>30</v>
      </c>
      <c r="AB912" t="s">
        <v>30</v>
      </c>
      <c r="AC912">
        <v>-75.470997609999998</v>
      </c>
      <c r="AD912">
        <v>6.3094766399999997</v>
      </c>
      <c r="AE912" t="s">
        <v>86</v>
      </c>
      <c r="AF912" t="s">
        <v>159</v>
      </c>
      <c r="AG912" t="s">
        <v>102</v>
      </c>
      <c r="AH912">
        <f>IFERROR(
    VLOOKUP(FENIX_ANS_TABLA[[#This Row],[ESTADO]],
        {"VENCIDO",1;"ALERTA_0 Días",2;"ALERTA",3;"A TIEMPO",4;"SIN FECHA",5},
    2,FALSE),
0)</f>
        <v>4</v>
      </c>
    </row>
    <row r="913" spans="1:34" x14ac:dyDescent="0.25">
      <c r="A913">
        <v>23671274</v>
      </c>
      <c r="B913" s="23" t="str">
        <f>IFERROR(VLOOKUP(FENIX_ANS_TABLA[[#This Row],[PEDIDO]],RESPONSABLE!A:B,2,0),"Pendiente por asignar responsable")</f>
        <v>Pendiente por asignar responsable</v>
      </c>
      <c r="C913" t="s">
        <v>36</v>
      </c>
      <c r="D913" t="s">
        <v>24</v>
      </c>
      <c r="E913" t="s">
        <v>36</v>
      </c>
      <c r="F913" s="21">
        <v>46076.607951388891</v>
      </c>
      <c r="G913" t="s">
        <v>3721</v>
      </c>
      <c r="H913">
        <v>6695821</v>
      </c>
      <c r="I913" t="s">
        <v>3722</v>
      </c>
      <c r="J913" s="23" t="s">
        <v>31</v>
      </c>
      <c r="K913" s="23" t="s">
        <v>3723</v>
      </c>
      <c r="L913" t="s">
        <v>3724</v>
      </c>
      <c r="M913" t="s">
        <v>261</v>
      </c>
      <c r="N913" t="s">
        <v>3725</v>
      </c>
      <c r="O913" t="s">
        <v>262</v>
      </c>
      <c r="P913" t="s">
        <v>37</v>
      </c>
      <c r="Q913" t="s">
        <v>108</v>
      </c>
      <c r="R913" t="s">
        <v>253</v>
      </c>
      <c r="S913" t="s">
        <v>260</v>
      </c>
      <c r="T913">
        <v>7</v>
      </c>
      <c r="U913" t="s">
        <v>3726</v>
      </c>
      <c r="V913" t="s">
        <v>18466</v>
      </c>
      <c r="W913" t="s">
        <v>18128</v>
      </c>
      <c r="X913" t="s">
        <v>29</v>
      </c>
      <c r="Y913" t="s">
        <v>30</v>
      </c>
      <c r="Z913" t="s">
        <v>30</v>
      </c>
      <c r="AA913" t="s">
        <v>30</v>
      </c>
      <c r="AB913" t="s">
        <v>30</v>
      </c>
      <c r="AC913">
        <v>-75.949578529999997</v>
      </c>
      <c r="AD913">
        <v>6.2194909899999997</v>
      </c>
      <c r="AE913" t="s">
        <v>86</v>
      </c>
      <c r="AF913" t="s">
        <v>109</v>
      </c>
      <c r="AG913" t="s">
        <v>102</v>
      </c>
      <c r="AH913">
        <f>IFERROR(
    VLOOKUP(FENIX_ANS_TABLA[[#This Row],[ESTADO]],
        {"VENCIDO",1;"ALERTA_0 Días",2;"ALERTA",3;"A TIEMPO",4;"SIN FECHA",5},
    2,FALSE),
0)</f>
        <v>4</v>
      </c>
    </row>
    <row r="914" spans="1:34" x14ac:dyDescent="0.25">
      <c r="A914">
        <v>23671276</v>
      </c>
      <c r="B914" s="23" t="str">
        <f>IFERROR(VLOOKUP(FENIX_ANS_TABLA[[#This Row],[PEDIDO]],RESPONSABLE!A:B,2,0),"Pendiente por asignar responsable")</f>
        <v>Pendiente por asignar responsable</v>
      </c>
      <c r="C914" t="s">
        <v>23</v>
      </c>
      <c r="D914" t="s">
        <v>24</v>
      </c>
      <c r="E914" t="s">
        <v>23</v>
      </c>
      <c r="F914" s="21">
        <v>46076.608263888891</v>
      </c>
      <c r="G914" t="s">
        <v>3437</v>
      </c>
      <c r="H914">
        <v>8473058</v>
      </c>
      <c r="I914" t="s">
        <v>3389</v>
      </c>
      <c r="J914" s="23" t="s">
        <v>31</v>
      </c>
      <c r="K914" s="23" t="s">
        <v>3438</v>
      </c>
      <c r="L914" t="s">
        <v>3439</v>
      </c>
      <c r="M914" t="s">
        <v>147</v>
      </c>
      <c r="N914" t="s">
        <v>3440</v>
      </c>
      <c r="O914" t="s">
        <v>148</v>
      </c>
      <c r="P914" t="s">
        <v>27</v>
      </c>
      <c r="Q914" t="s">
        <v>135</v>
      </c>
      <c r="R914" t="s">
        <v>252</v>
      </c>
      <c r="S914" t="s">
        <v>260</v>
      </c>
      <c r="T914">
        <v>10</v>
      </c>
      <c r="U914" t="s">
        <v>3441</v>
      </c>
      <c r="V914" t="s">
        <v>18466</v>
      </c>
      <c r="W914" t="s">
        <v>18128</v>
      </c>
      <c r="X914" t="s">
        <v>29</v>
      </c>
      <c r="Y914" t="s">
        <v>30</v>
      </c>
      <c r="Z914" t="s">
        <v>30</v>
      </c>
      <c r="AA914" t="s">
        <v>30</v>
      </c>
      <c r="AB914" t="s">
        <v>30</v>
      </c>
      <c r="AC914">
        <v>-75.726194820000003</v>
      </c>
      <c r="AD914">
        <v>6.4552336099999996</v>
      </c>
      <c r="AE914" t="s">
        <v>86</v>
      </c>
      <c r="AF914" t="s">
        <v>136</v>
      </c>
      <c r="AG914" t="s">
        <v>102</v>
      </c>
      <c r="AH914">
        <f>IFERROR(
    VLOOKUP(FENIX_ANS_TABLA[[#This Row],[ESTADO]],
        {"VENCIDO",1;"ALERTA_0 Días",2;"ALERTA",3;"A TIEMPO",4;"SIN FECHA",5},
    2,FALSE),
0)</f>
        <v>4</v>
      </c>
    </row>
    <row r="915" spans="1:34" x14ac:dyDescent="0.25">
      <c r="A915">
        <v>23671283</v>
      </c>
      <c r="B915" s="23" t="str">
        <f>IFERROR(VLOOKUP(FENIX_ANS_TABLA[[#This Row],[PEDIDO]],RESPONSABLE!A:B,2,0),"Pendiente por asignar responsable")</f>
        <v>Pendiente por asignar responsable</v>
      </c>
      <c r="C915" t="s">
        <v>23</v>
      </c>
      <c r="D915" t="s">
        <v>24</v>
      </c>
      <c r="E915" t="s">
        <v>23</v>
      </c>
      <c r="F915" s="21">
        <v>46076.609293981477</v>
      </c>
      <c r="G915" t="s">
        <v>4398</v>
      </c>
      <c r="H915">
        <v>1001455704</v>
      </c>
      <c r="I915" t="s">
        <v>4399</v>
      </c>
      <c r="J915" s="23" t="s">
        <v>31</v>
      </c>
      <c r="K915" s="23" t="s">
        <v>385</v>
      </c>
      <c r="L915" t="s">
        <v>4400</v>
      </c>
      <c r="M915" t="s">
        <v>178</v>
      </c>
      <c r="N915" t="s">
        <v>4401</v>
      </c>
      <c r="O915" t="s">
        <v>179</v>
      </c>
      <c r="P915" t="s">
        <v>27</v>
      </c>
      <c r="Q915" t="s">
        <v>158</v>
      </c>
      <c r="R915" t="s">
        <v>253</v>
      </c>
      <c r="S915" t="s">
        <v>260</v>
      </c>
      <c r="T915">
        <v>7</v>
      </c>
      <c r="U915" t="s">
        <v>4402</v>
      </c>
      <c r="V915" t="s">
        <v>14347</v>
      </c>
      <c r="W915" t="s">
        <v>14444</v>
      </c>
      <c r="X915" t="s">
        <v>29</v>
      </c>
      <c r="Y915" t="s">
        <v>30</v>
      </c>
      <c r="Z915" t="s">
        <v>30</v>
      </c>
      <c r="AA915" t="s">
        <v>30</v>
      </c>
      <c r="AB915" t="s">
        <v>30</v>
      </c>
      <c r="AC915">
        <v>-75.187922999999998</v>
      </c>
      <c r="AD915">
        <v>6.0564770000000001</v>
      </c>
      <c r="AE915" t="s">
        <v>86</v>
      </c>
      <c r="AF915" t="s">
        <v>159</v>
      </c>
      <c r="AG915" t="s">
        <v>102</v>
      </c>
      <c r="AH915">
        <f>IFERROR(
    VLOOKUP(FENIX_ANS_TABLA[[#This Row],[ESTADO]],
        {"VENCIDO",1;"ALERTA_0 Días",2;"ALERTA",3;"A TIEMPO",4;"SIN FECHA",5},
    2,FALSE),
0)</f>
        <v>4</v>
      </c>
    </row>
    <row r="916" spans="1:34" x14ac:dyDescent="0.25">
      <c r="A916">
        <v>23671291</v>
      </c>
      <c r="B916" s="23" t="str">
        <f>IFERROR(VLOOKUP(FENIX_ANS_TABLA[[#This Row],[PEDIDO]],RESPONSABLE!A:B,2,0),"Pendiente por asignar responsable")</f>
        <v>Pendiente por asignar responsable</v>
      </c>
      <c r="C916" t="s">
        <v>23</v>
      </c>
      <c r="D916" t="s">
        <v>24</v>
      </c>
      <c r="E916" t="s">
        <v>23</v>
      </c>
      <c r="F916" s="21">
        <v>46076.612766203703</v>
      </c>
      <c r="G916" t="s">
        <v>3443</v>
      </c>
      <c r="H916">
        <v>71761909</v>
      </c>
      <c r="I916" t="s">
        <v>3444</v>
      </c>
      <c r="J916" s="23" t="s">
        <v>31</v>
      </c>
      <c r="K916" s="23" t="s">
        <v>3445</v>
      </c>
      <c r="L916" t="s">
        <v>3446</v>
      </c>
      <c r="M916" t="s">
        <v>321</v>
      </c>
      <c r="N916" t="s">
        <v>3447</v>
      </c>
      <c r="O916" t="s">
        <v>322</v>
      </c>
      <c r="P916" t="s">
        <v>27</v>
      </c>
      <c r="Q916" t="s">
        <v>135</v>
      </c>
      <c r="R916" t="s">
        <v>253</v>
      </c>
      <c r="S916" t="s">
        <v>260</v>
      </c>
      <c r="T916">
        <v>7</v>
      </c>
      <c r="U916" t="s">
        <v>3448</v>
      </c>
      <c r="V916" t="s">
        <v>18467</v>
      </c>
      <c r="W916" t="s">
        <v>18468</v>
      </c>
      <c r="X916" t="s">
        <v>29</v>
      </c>
      <c r="Y916" t="s">
        <v>30</v>
      </c>
      <c r="Z916" t="s">
        <v>30</v>
      </c>
      <c r="AA916" t="s">
        <v>30</v>
      </c>
      <c r="AB916" t="s">
        <v>30</v>
      </c>
      <c r="AC916">
        <v>-76.170853609999995</v>
      </c>
      <c r="AD916">
        <v>6.8953628800000004</v>
      </c>
      <c r="AE916" t="s">
        <v>86</v>
      </c>
      <c r="AF916" t="s">
        <v>136</v>
      </c>
      <c r="AG916" t="s">
        <v>102</v>
      </c>
      <c r="AH916">
        <f>IFERROR(
    VLOOKUP(FENIX_ANS_TABLA[[#This Row],[ESTADO]],
        {"VENCIDO",1;"ALERTA_0 Días",2;"ALERTA",3;"A TIEMPO",4;"SIN FECHA",5},
    2,FALSE),
0)</f>
        <v>4</v>
      </c>
    </row>
    <row r="917" spans="1:34" x14ac:dyDescent="0.25">
      <c r="A917">
        <v>23671313</v>
      </c>
      <c r="B917" s="23" t="str">
        <f>IFERROR(VLOOKUP(FENIX_ANS_TABLA[[#This Row],[PEDIDO]],RESPONSABLE!A:B,2,0),"Pendiente por asignar responsable")</f>
        <v>Pendiente por asignar responsable</v>
      </c>
      <c r="C917" t="s">
        <v>36</v>
      </c>
      <c r="D917" t="s">
        <v>24</v>
      </c>
      <c r="E917" t="s">
        <v>36</v>
      </c>
      <c r="F917" s="21">
        <v>46076.62054398148</v>
      </c>
      <c r="G917" t="s">
        <v>3728</v>
      </c>
      <c r="H917">
        <v>6695821</v>
      </c>
      <c r="I917" t="s">
        <v>3722</v>
      </c>
      <c r="J917" s="23" t="s">
        <v>31</v>
      </c>
      <c r="K917" s="23" t="s">
        <v>3723</v>
      </c>
      <c r="L917" t="s">
        <v>3729</v>
      </c>
      <c r="M917" t="s">
        <v>261</v>
      </c>
      <c r="N917" t="s">
        <v>3730</v>
      </c>
      <c r="O917" t="s">
        <v>262</v>
      </c>
      <c r="P917" t="s">
        <v>37</v>
      </c>
      <c r="Q917" t="s">
        <v>108</v>
      </c>
      <c r="R917" t="s">
        <v>253</v>
      </c>
      <c r="S917" t="s">
        <v>260</v>
      </c>
      <c r="T917">
        <v>7</v>
      </c>
      <c r="U917" t="s">
        <v>3731</v>
      </c>
      <c r="V917" t="s">
        <v>18469</v>
      </c>
      <c r="W917" t="s">
        <v>6719</v>
      </c>
      <c r="X917" t="s">
        <v>29</v>
      </c>
      <c r="Y917" t="s">
        <v>30</v>
      </c>
      <c r="Z917" t="s">
        <v>30</v>
      </c>
      <c r="AA917" t="s">
        <v>30</v>
      </c>
      <c r="AB917" t="s">
        <v>30</v>
      </c>
      <c r="AC917">
        <v>-75.949578529999997</v>
      </c>
      <c r="AD917">
        <v>6.2194909899999997</v>
      </c>
      <c r="AE917" t="s">
        <v>86</v>
      </c>
      <c r="AF917" t="s">
        <v>109</v>
      </c>
      <c r="AG917" t="s">
        <v>102</v>
      </c>
      <c r="AH917">
        <f>IFERROR(
    VLOOKUP(FENIX_ANS_TABLA[[#This Row],[ESTADO]],
        {"VENCIDO",1;"ALERTA_0 Días",2;"ALERTA",3;"A TIEMPO",4;"SIN FECHA",5},
    2,FALSE),
0)</f>
        <v>4</v>
      </c>
    </row>
    <row r="918" spans="1:34" x14ac:dyDescent="0.25">
      <c r="A918">
        <v>23671319</v>
      </c>
      <c r="B918" s="23" t="str">
        <f>IFERROR(VLOOKUP(FENIX_ANS_TABLA[[#This Row],[PEDIDO]],RESPONSABLE!A:B,2,0),"Pendiente por asignar responsable")</f>
        <v>Pendiente por asignar responsable</v>
      </c>
      <c r="C918" t="s">
        <v>44</v>
      </c>
      <c r="D918" t="s">
        <v>24</v>
      </c>
      <c r="E918" t="s">
        <v>44</v>
      </c>
      <c r="F918" s="21">
        <v>46076.623020833344</v>
      </c>
      <c r="G918" t="s">
        <v>3450</v>
      </c>
      <c r="H918">
        <v>1143358576</v>
      </c>
      <c r="I918" t="s">
        <v>3451</v>
      </c>
      <c r="J918" s="23" t="s">
        <v>31</v>
      </c>
      <c r="K918" s="23" t="s">
        <v>3452</v>
      </c>
      <c r="L918" t="s">
        <v>3453</v>
      </c>
      <c r="M918" t="s">
        <v>25</v>
      </c>
      <c r="N918" t="s">
        <v>3454</v>
      </c>
      <c r="O918" t="s">
        <v>26</v>
      </c>
      <c r="P918" t="s">
        <v>45</v>
      </c>
      <c r="Q918" t="s">
        <v>46</v>
      </c>
      <c r="R918" t="s">
        <v>253</v>
      </c>
      <c r="S918" t="s">
        <v>260</v>
      </c>
      <c r="T918">
        <v>11</v>
      </c>
      <c r="U918" t="s">
        <v>3455</v>
      </c>
      <c r="V918" t="s">
        <v>14353</v>
      </c>
      <c r="W918" t="s">
        <v>18092</v>
      </c>
      <c r="X918" t="s">
        <v>29</v>
      </c>
      <c r="Y918" t="s">
        <v>30</v>
      </c>
      <c r="Z918" t="s">
        <v>30</v>
      </c>
      <c r="AA918" t="s">
        <v>30</v>
      </c>
      <c r="AB918" t="s">
        <v>30</v>
      </c>
      <c r="AC918">
        <v>-75.661172969999996</v>
      </c>
      <c r="AD918">
        <v>6.1818104900000002</v>
      </c>
      <c r="AE918" t="s">
        <v>86</v>
      </c>
      <c r="AF918" t="s">
        <v>105</v>
      </c>
      <c r="AG918" t="s">
        <v>102</v>
      </c>
      <c r="AH918">
        <f>IFERROR(
    VLOOKUP(FENIX_ANS_TABLA[[#This Row],[ESTADO]],
        {"VENCIDO",1;"ALERTA_0 Días",2;"ALERTA",3;"A TIEMPO",4;"SIN FECHA",5},
    2,FALSE),
0)</f>
        <v>4</v>
      </c>
    </row>
    <row r="919" spans="1:34" x14ac:dyDescent="0.25">
      <c r="A919">
        <v>23671321</v>
      </c>
      <c r="B919" s="23" t="str">
        <f>IFERROR(VLOOKUP(FENIX_ANS_TABLA[[#This Row],[PEDIDO]],RESPONSABLE!A:B,2,0),"Pendiente por asignar responsable")</f>
        <v>Pendiente por asignar responsable</v>
      </c>
      <c r="C919" t="s">
        <v>44</v>
      </c>
      <c r="D919" t="s">
        <v>24</v>
      </c>
      <c r="E919" t="s">
        <v>44</v>
      </c>
      <c r="F919" s="21">
        <v>46076.624513888892</v>
      </c>
      <c r="G919" t="s">
        <v>3457</v>
      </c>
      <c r="H919">
        <v>1036338483</v>
      </c>
      <c r="I919" t="s">
        <v>3458</v>
      </c>
      <c r="J919" s="23" t="s">
        <v>31</v>
      </c>
      <c r="K919" s="23" t="s">
        <v>3459</v>
      </c>
      <c r="L919" t="s">
        <v>3460</v>
      </c>
      <c r="M919" t="s">
        <v>147</v>
      </c>
      <c r="N919" t="s">
        <v>3461</v>
      </c>
      <c r="O919" t="s">
        <v>148</v>
      </c>
      <c r="P919" t="s">
        <v>45</v>
      </c>
      <c r="Q919" t="s">
        <v>135</v>
      </c>
      <c r="R919" t="s">
        <v>252</v>
      </c>
      <c r="S919" t="s">
        <v>260</v>
      </c>
      <c r="T919">
        <v>11</v>
      </c>
      <c r="U919" t="s">
        <v>3462</v>
      </c>
      <c r="V919" t="s">
        <v>18184</v>
      </c>
      <c r="W919" t="s">
        <v>14392</v>
      </c>
      <c r="X919" t="s">
        <v>29</v>
      </c>
      <c r="Y919" t="s">
        <v>30</v>
      </c>
      <c r="Z919" t="s">
        <v>30</v>
      </c>
      <c r="AA919" t="s">
        <v>30</v>
      </c>
      <c r="AB919" t="s">
        <v>30</v>
      </c>
      <c r="AC919">
        <v>-75.725817419999998</v>
      </c>
      <c r="AD919">
        <v>6.4575928999999999</v>
      </c>
      <c r="AE919" t="s">
        <v>86</v>
      </c>
      <c r="AF919" t="s">
        <v>136</v>
      </c>
      <c r="AG919" t="s">
        <v>102</v>
      </c>
      <c r="AH919">
        <f>IFERROR(
    VLOOKUP(FENIX_ANS_TABLA[[#This Row],[ESTADO]],
        {"VENCIDO",1;"ALERTA_0 Días",2;"ALERTA",3;"A TIEMPO",4;"SIN FECHA",5},
    2,FALSE),
0)</f>
        <v>4</v>
      </c>
    </row>
    <row r="920" spans="1:34" x14ac:dyDescent="0.25">
      <c r="A920">
        <v>23671325</v>
      </c>
      <c r="B920" s="23" t="str">
        <f>IFERROR(VLOOKUP(FENIX_ANS_TABLA[[#This Row],[PEDIDO]],RESPONSABLE!A:B,2,0),"Pendiente por asignar responsable")</f>
        <v>Pendiente por asignar responsable</v>
      </c>
      <c r="C920" t="s">
        <v>23</v>
      </c>
      <c r="D920" t="s">
        <v>24</v>
      </c>
      <c r="E920" t="s">
        <v>23</v>
      </c>
      <c r="F920" s="21">
        <v>46076.624803240738</v>
      </c>
      <c r="G920" t="s">
        <v>4404</v>
      </c>
      <c r="H920">
        <v>79602814</v>
      </c>
      <c r="I920" t="s">
        <v>4405</v>
      </c>
      <c r="J920" s="23" t="s">
        <v>31</v>
      </c>
      <c r="K920" s="23" t="s">
        <v>4406</v>
      </c>
      <c r="L920" t="s">
        <v>4407</v>
      </c>
      <c r="M920" t="s">
        <v>165</v>
      </c>
      <c r="N920" t="s">
        <v>4408</v>
      </c>
      <c r="O920" t="s">
        <v>166</v>
      </c>
      <c r="P920" t="s">
        <v>27</v>
      </c>
      <c r="Q920" t="s">
        <v>158</v>
      </c>
      <c r="R920" t="s">
        <v>252</v>
      </c>
      <c r="S920" t="s">
        <v>260</v>
      </c>
      <c r="T920">
        <v>10</v>
      </c>
      <c r="U920" t="s">
        <v>4409</v>
      </c>
      <c r="V920" t="s">
        <v>18184</v>
      </c>
      <c r="W920" t="s">
        <v>18470</v>
      </c>
      <c r="X920" t="s">
        <v>29</v>
      </c>
      <c r="Y920" t="s">
        <v>30</v>
      </c>
      <c r="Z920" t="s">
        <v>30</v>
      </c>
      <c r="AA920" t="s">
        <v>30</v>
      </c>
      <c r="AB920" t="s">
        <v>30</v>
      </c>
      <c r="AC920">
        <v>-75.421312740000005</v>
      </c>
      <c r="AD920">
        <v>6.3052640499999999</v>
      </c>
      <c r="AE920" t="s">
        <v>86</v>
      </c>
      <c r="AF920" t="s">
        <v>159</v>
      </c>
      <c r="AG920" t="s">
        <v>102</v>
      </c>
      <c r="AH920">
        <f>IFERROR(
    VLOOKUP(FENIX_ANS_TABLA[[#This Row],[ESTADO]],
        {"VENCIDO",1;"ALERTA_0 Días",2;"ALERTA",3;"A TIEMPO",4;"SIN FECHA",5},
    2,FALSE),
0)</f>
        <v>4</v>
      </c>
    </row>
    <row r="921" spans="1:34" x14ac:dyDescent="0.25">
      <c r="A921">
        <v>23671329</v>
      </c>
      <c r="B921" s="23" t="str">
        <f>IFERROR(VLOOKUP(FENIX_ANS_TABLA[[#This Row],[PEDIDO]],RESPONSABLE!A:B,2,0),"Pendiente por asignar responsable")</f>
        <v>Pendiente por asignar responsable</v>
      </c>
      <c r="C921" t="s">
        <v>36</v>
      </c>
      <c r="D921" t="s">
        <v>24</v>
      </c>
      <c r="E921" t="s">
        <v>36</v>
      </c>
      <c r="F921" s="21">
        <v>46076.625694444447</v>
      </c>
      <c r="G921" t="s">
        <v>4411</v>
      </c>
      <c r="H921">
        <v>1036225196</v>
      </c>
      <c r="I921" t="s">
        <v>444</v>
      </c>
      <c r="J921" s="23" t="s">
        <v>31</v>
      </c>
      <c r="K921" s="23" t="s">
        <v>445</v>
      </c>
      <c r="L921" t="s">
        <v>4412</v>
      </c>
      <c r="M921" t="s">
        <v>202</v>
      </c>
      <c r="N921" t="s">
        <v>4413</v>
      </c>
      <c r="O921" t="s">
        <v>203</v>
      </c>
      <c r="P921" t="s">
        <v>37</v>
      </c>
      <c r="Q921" t="s">
        <v>158</v>
      </c>
      <c r="R921" t="s">
        <v>252</v>
      </c>
      <c r="S921" t="s">
        <v>260</v>
      </c>
      <c r="T921">
        <v>10</v>
      </c>
      <c r="U921" t="s">
        <v>4414</v>
      </c>
      <c r="V921" t="s">
        <v>17593</v>
      </c>
      <c r="W921" t="s">
        <v>6671</v>
      </c>
      <c r="X921" t="s">
        <v>29</v>
      </c>
      <c r="Y921" t="s">
        <v>30</v>
      </c>
      <c r="Z921" t="s">
        <v>30</v>
      </c>
      <c r="AA921" t="s">
        <v>30</v>
      </c>
      <c r="AB921" t="s">
        <v>30</v>
      </c>
      <c r="AC921">
        <v>-74.588650999999999</v>
      </c>
      <c r="AD921">
        <v>5.985881</v>
      </c>
      <c r="AE921" t="s">
        <v>86</v>
      </c>
      <c r="AF921" t="s">
        <v>159</v>
      </c>
      <c r="AG921" t="s">
        <v>102</v>
      </c>
      <c r="AH921">
        <f>IFERROR(
    VLOOKUP(FENIX_ANS_TABLA[[#This Row],[ESTADO]],
        {"VENCIDO",1;"ALERTA_0 Días",2;"ALERTA",3;"A TIEMPO",4;"SIN FECHA",5},
    2,FALSE),
0)</f>
        <v>4</v>
      </c>
    </row>
    <row r="922" spans="1:34" x14ac:dyDescent="0.25">
      <c r="A922">
        <v>23671332</v>
      </c>
      <c r="B922" s="23" t="str">
        <f>IFERROR(VLOOKUP(FENIX_ANS_TABLA[[#This Row],[PEDIDO]],RESPONSABLE!A:B,2,0),"Pendiente por asignar responsable")</f>
        <v>Pendiente por asignar responsable</v>
      </c>
      <c r="C922" t="s">
        <v>36</v>
      </c>
      <c r="D922" t="s">
        <v>24</v>
      </c>
      <c r="E922" t="s">
        <v>36</v>
      </c>
      <c r="F922" s="21">
        <v>46076.626759259263</v>
      </c>
      <c r="G922" t="s">
        <v>4416</v>
      </c>
      <c r="H922">
        <v>1017226366</v>
      </c>
      <c r="I922" t="s">
        <v>4417</v>
      </c>
      <c r="J922" s="23" t="s">
        <v>31</v>
      </c>
      <c r="K922" s="23" t="s">
        <v>1416</v>
      </c>
      <c r="L922" t="s">
        <v>4418</v>
      </c>
      <c r="M922" t="s">
        <v>165</v>
      </c>
      <c r="N922" t="s">
        <v>4419</v>
      </c>
      <c r="O922" t="s">
        <v>166</v>
      </c>
      <c r="P922" t="s">
        <v>37</v>
      </c>
      <c r="Q922" t="s">
        <v>158</v>
      </c>
      <c r="R922" t="s">
        <v>252</v>
      </c>
      <c r="S922" t="s">
        <v>260</v>
      </c>
      <c r="T922">
        <v>10</v>
      </c>
      <c r="U922" t="s">
        <v>4420</v>
      </c>
      <c r="V922" t="s">
        <v>18471</v>
      </c>
      <c r="W922" t="s">
        <v>14001</v>
      </c>
      <c r="X922" t="s">
        <v>29</v>
      </c>
      <c r="Y922" t="s">
        <v>30</v>
      </c>
      <c r="Z922" t="s">
        <v>30</v>
      </c>
      <c r="AA922" t="s">
        <v>30</v>
      </c>
      <c r="AB922" t="s">
        <v>30</v>
      </c>
      <c r="AC922">
        <v>-75.427966049999995</v>
      </c>
      <c r="AD922">
        <v>6.2648076399999999</v>
      </c>
      <c r="AE922" t="s">
        <v>86</v>
      </c>
      <c r="AF922" t="s">
        <v>159</v>
      </c>
      <c r="AG922" t="s">
        <v>102</v>
      </c>
      <c r="AH922">
        <f>IFERROR(
    VLOOKUP(FENIX_ANS_TABLA[[#This Row],[ESTADO]],
        {"VENCIDO",1;"ALERTA_0 Días",2;"ALERTA",3;"A TIEMPO",4;"SIN FECHA",5},
    2,FALSE),
0)</f>
        <v>4</v>
      </c>
    </row>
    <row r="923" spans="1:34" x14ac:dyDescent="0.25">
      <c r="A923">
        <v>23671351</v>
      </c>
      <c r="B923" s="23" t="str">
        <f>IFERROR(VLOOKUP(FENIX_ANS_TABLA[[#This Row],[PEDIDO]],RESPONSABLE!A:B,2,0),"Pendiente por asignar responsable")</f>
        <v>Pendiente por asignar responsable</v>
      </c>
      <c r="C923" t="s">
        <v>58</v>
      </c>
      <c r="D923" t="s">
        <v>24</v>
      </c>
      <c r="E923" t="s">
        <v>59</v>
      </c>
      <c r="F923" s="21">
        <v>46076.633449074077</v>
      </c>
      <c r="G923" t="s">
        <v>3464</v>
      </c>
      <c r="H923">
        <v>71452002</v>
      </c>
      <c r="I923" t="s">
        <v>3465</v>
      </c>
      <c r="J923" s="23" t="s">
        <v>31</v>
      </c>
      <c r="K923" s="23" t="s">
        <v>3466</v>
      </c>
      <c r="L923" t="s">
        <v>3467</v>
      </c>
      <c r="M923" t="s">
        <v>212</v>
      </c>
      <c r="N923" t="s">
        <v>3468</v>
      </c>
      <c r="O923" t="s">
        <v>213</v>
      </c>
      <c r="P923" t="s">
        <v>60</v>
      </c>
      <c r="Q923" t="s">
        <v>236</v>
      </c>
      <c r="R923" t="s">
        <v>253</v>
      </c>
      <c r="S923" t="s">
        <v>260</v>
      </c>
      <c r="T923">
        <v>9</v>
      </c>
      <c r="U923" t="s">
        <v>3469</v>
      </c>
      <c r="V923" t="s">
        <v>14632</v>
      </c>
      <c r="W923" t="s">
        <v>14632</v>
      </c>
      <c r="X923" t="s">
        <v>29</v>
      </c>
      <c r="Y923" t="s">
        <v>30</v>
      </c>
      <c r="Z923" t="s">
        <v>30</v>
      </c>
      <c r="AA923" t="s">
        <v>30</v>
      </c>
      <c r="AB923" t="s">
        <v>30</v>
      </c>
      <c r="AC923">
        <v>-74.789058999999995</v>
      </c>
      <c r="AD923">
        <v>6.5441570000000002</v>
      </c>
      <c r="AE923" t="s">
        <v>86</v>
      </c>
      <c r="AF923" t="s">
        <v>215</v>
      </c>
      <c r="AG923" t="s">
        <v>102</v>
      </c>
      <c r="AH923">
        <f>IFERROR(
    VLOOKUP(FENIX_ANS_TABLA[[#This Row],[ESTADO]],
        {"VENCIDO",1;"ALERTA_0 Días",2;"ALERTA",3;"A TIEMPO",4;"SIN FECHA",5},
    2,FALSE),
0)</f>
        <v>4</v>
      </c>
    </row>
    <row r="924" spans="1:34" x14ac:dyDescent="0.25">
      <c r="A924">
        <v>23671358</v>
      </c>
      <c r="B924" s="23" t="str">
        <f>IFERROR(VLOOKUP(FENIX_ANS_TABLA[[#This Row],[PEDIDO]],RESPONSABLE!A:B,2,0),"Pendiente por asignar responsable")</f>
        <v>Pendiente por asignar responsable</v>
      </c>
      <c r="C924" t="s">
        <v>23</v>
      </c>
      <c r="D924" t="s">
        <v>24</v>
      </c>
      <c r="E924" t="s">
        <v>23</v>
      </c>
      <c r="F924" s="21">
        <v>46076.635196759264</v>
      </c>
      <c r="G924" t="s">
        <v>4422</v>
      </c>
      <c r="H924">
        <v>43468622</v>
      </c>
      <c r="I924" t="s">
        <v>4423</v>
      </c>
      <c r="J924" s="23" t="s">
        <v>31</v>
      </c>
      <c r="K924" s="23" t="s">
        <v>340</v>
      </c>
      <c r="L924" t="s">
        <v>4424</v>
      </c>
      <c r="M924" t="s">
        <v>169</v>
      </c>
      <c r="N924" t="s">
        <v>4425</v>
      </c>
      <c r="O924" t="s">
        <v>170</v>
      </c>
      <c r="P924" t="s">
        <v>27</v>
      </c>
      <c r="Q924" t="s">
        <v>158</v>
      </c>
      <c r="R924" t="s">
        <v>252</v>
      </c>
      <c r="S924" t="s">
        <v>260</v>
      </c>
      <c r="T924">
        <v>10</v>
      </c>
      <c r="U924" t="s">
        <v>4426</v>
      </c>
      <c r="V924" t="s">
        <v>18472</v>
      </c>
      <c r="W924" t="s">
        <v>6706</v>
      </c>
      <c r="X924" t="s">
        <v>29</v>
      </c>
      <c r="Y924" t="s">
        <v>30</v>
      </c>
      <c r="Z924" t="s">
        <v>30</v>
      </c>
      <c r="AA924" t="s">
        <v>30</v>
      </c>
      <c r="AB924" t="s">
        <v>30</v>
      </c>
      <c r="AC924">
        <v>-75.328659999999999</v>
      </c>
      <c r="AD924">
        <v>6.1650070000000001</v>
      </c>
      <c r="AE924" t="s">
        <v>86</v>
      </c>
      <c r="AF924" t="s">
        <v>159</v>
      </c>
      <c r="AG924" t="s">
        <v>102</v>
      </c>
      <c r="AH924">
        <f>IFERROR(
    VLOOKUP(FENIX_ANS_TABLA[[#This Row],[ESTADO]],
        {"VENCIDO",1;"ALERTA_0 Días",2;"ALERTA",3;"A TIEMPO",4;"SIN FECHA",5},
    2,FALSE),
0)</f>
        <v>4</v>
      </c>
    </row>
    <row r="925" spans="1:34" x14ac:dyDescent="0.25">
      <c r="A925">
        <v>23671359</v>
      </c>
      <c r="B925" s="23" t="str">
        <f>IFERROR(VLOOKUP(FENIX_ANS_TABLA[[#This Row],[PEDIDO]],RESPONSABLE!A:B,2,0),"Pendiente por asignar responsable")</f>
        <v>Pendiente por asignar responsable</v>
      </c>
      <c r="C925" t="s">
        <v>23</v>
      </c>
      <c r="D925" t="s">
        <v>65</v>
      </c>
      <c r="E925" t="s">
        <v>23</v>
      </c>
      <c r="F925" s="21">
        <v>46076.635428240741</v>
      </c>
      <c r="G925" t="s">
        <v>3735</v>
      </c>
      <c r="H925">
        <v>70421197</v>
      </c>
      <c r="I925" t="s">
        <v>3732</v>
      </c>
      <c r="J925" s="23" t="s">
        <v>31</v>
      </c>
      <c r="K925" s="23" t="s">
        <v>3733</v>
      </c>
      <c r="L925" t="s">
        <v>3736</v>
      </c>
      <c r="M925" t="s">
        <v>126</v>
      </c>
      <c r="N925" t="s">
        <v>3737</v>
      </c>
      <c r="O925" t="s">
        <v>127</v>
      </c>
      <c r="P925" t="s">
        <v>87</v>
      </c>
      <c r="Q925" t="s">
        <v>108</v>
      </c>
      <c r="R925" t="s">
        <v>253</v>
      </c>
      <c r="S925" t="s">
        <v>260</v>
      </c>
      <c r="T925">
        <v>7</v>
      </c>
      <c r="U925" t="s">
        <v>3738</v>
      </c>
      <c r="V925" t="s">
        <v>18473</v>
      </c>
      <c r="W925" t="s">
        <v>10709</v>
      </c>
      <c r="X925" t="s">
        <v>29</v>
      </c>
      <c r="Y925" t="s">
        <v>30</v>
      </c>
      <c r="Z925" t="s">
        <v>30</v>
      </c>
      <c r="AA925" t="s">
        <v>30</v>
      </c>
      <c r="AB925" t="s">
        <v>30</v>
      </c>
      <c r="AC925">
        <v>-76.032377519999997</v>
      </c>
      <c r="AD925">
        <v>5.8510527100000003</v>
      </c>
      <c r="AE925" t="s">
        <v>86</v>
      </c>
      <c r="AF925" t="s">
        <v>109</v>
      </c>
      <c r="AG925" t="s">
        <v>103</v>
      </c>
      <c r="AH925">
        <f>IFERROR(
    VLOOKUP(FENIX_ANS_TABLA[[#This Row],[ESTADO]],
        {"VENCIDO",1;"ALERTA_0 Días",2;"ALERTA",3;"A TIEMPO",4;"SIN FECHA",5},
    2,FALSE),
0)</f>
        <v>4</v>
      </c>
    </row>
    <row r="926" spans="1:34" x14ac:dyDescent="0.25">
      <c r="A926">
        <v>23671363</v>
      </c>
      <c r="B926" s="23" t="str">
        <f>IFERROR(VLOOKUP(FENIX_ANS_TABLA[[#This Row],[PEDIDO]],RESPONSABLE!A:B,2,0),"Pendiente por asignar responsable")</f>
        <v>Pendiente por asignar responsable</v>
      </c>
      <c r="C926" t="s">
        <v>23</v>
      </c>
      <c r="D926" t="s">
        <v>24</v>
      </c>
      <c r="E926" t="s">
        <v>23</v>
      </c>
      <c r="F926" s="21">
        <v>46076.636388888888</v>
      </c>
      <c r="G926" t="s">
        <v>3740</v>
      </c>
      <c r="H926">
        <v>1035859991</v>
      </c>
      <c r="I926" t="s">
        <v>3741</v>
      </c>
      <c r="J926" s="23" t="s">
        <v>31</v>
      </c>
      <c r="K926" s="23" t="s">
        <v>3742</v>
      </c>
      <c r="L926" t="s">
        <v>3743</v>
      </c>
      <c r="M926" t="s">
        <v>226</v>
      </c>
      <c r="N926" t="s">
        <v>3744</v>
      </c>
      <c r="O926" t="s">
        <v>227</v>
      </c>
      <c r="P926" t="s">
        <v>27</v>
      </c>
      <c r="Q926" t="s">
        <v>214</v>
      </c>
      <c r="R926" t="s">
        <v>253</v>
      </c>
      <c r="S926" t="s">
        <v>260</v>
      </c>
      <c r="T926">
        <v>7</v>
      </c>
      <c r="U926" t="s">
        <v>3745</v>
      </c>
      <c r="V926" t="s">
        <v>17752</v>
      </c>
      <c r="W926" t="s">
        <v>2333</v>
      </c>
      <c r="X926" t="s">
        <v>29</v>
      </c>
      <c r="Y926" t="s">
        <v>30</v>
      </c>
      <c r="Z926" t="s">
        <v>30</v>
      </c>
      <c r="AA926" t="s">
        <v>30</v>
      </c>
      <c r="AB926" t="s">
        <v>30</v>
      </c>
      <c r="AC926">
        <v>-74.691055969999994</v>
      </c>
      <c r="AD926">
        <v>7.0767224000000004</v>
      </c>
      <c r="AE926" t="s">
        <v>86</v>
      </c>
      <c r="AF926" t="s">
        <v>215</v>
      </c>
      <c r="AG926" t="s">
        <v>102</v>
      </c>
      <c r="AH926">
        <f>IFERROR(
    VLOOKUP(FENIX_ANS_TABLA[[#This Row],[ESTADO]],
        {"VENCIDO",1;"ALERTA_0 Días",2;"ALERTA",3;"A TIEMPO",4;"SIN FECHA",5},
    2,FALSE),
0)</f>
        <v>4</v>
      </c>
    </row>
    <row r="927" spans="1:34" x14ac:dyDescent="0.25">
      <c r="A927">
        <v>23671366</v>
      </c>
      <c r="B927" s="23" t="str">
        <f>IFERROR(VLOOKUP(FENIX_ANS_TABLA[[#This Row],[PEDIDO]],RESPONSABLE!A:B,2,0),"Pendiente por asignar responsable")</f>
        <v>Pendiente por asignar responsable</v>
      </c>
      <c r="C927" t="s">
        <v>36</v>
      </c>
      <c r="D927" t="s">
        <v>24</v>
      </c>
      <c r="E927" t="s">
        <v>36</v>
      </c>
      <c r="F927" s="21">
        <v>46076.637314814812</v>
      </c>
      <c r="G927" t="s">
        <v>4428</v>
      </c>
      <c r="H927">
        <v>98460246</v>
      </c>
      <c r="I927" t="s">
        <v>4429</v>
      </c>
      <c r="J927" s="23" t="s">
        <v>31</v>
      </c>
      <c r="K927" s="23" t="s">
        <v>4430</v>
      </c>
      <c r="L927" t="s">
        <v>4431</v>
      </c>
      <c r="M927" t="s">
        <v>180</v>
      </c>
      <c r="N927" t="s">
        <v>4432</v>
      </c>
      <c r="O927" t="s">
        <v>181</v>
      </c>
      <c r="P927" t="s">
        <v>37</v>
      </c>
      <c r="Q927" t="s">
        <v>158</v>
      </c>
      <c r="R927" t="s">
        <v>253</v>
      </c>
      <c r="S927" t="s">
        <v>260</v>
      </c>
      <c r="T927">
        <v>7</v>
      </c>
      <c r="U927" t="s">
        <v>4433</v>
      </c>
      <c r="V927" t="s">
        <v>14634</v>
      </c>
      <c r="W927" t="s">
        <v>14633</v>
      </c>
      <c r="X927" t="s">
        <v>29</v>
      </c>
      <c r="Y927" t="s">
        <v>30</v>
      </c>
      <c r="Z927" t="s">
        <v>30</v>
      </c>
      <c r="AA927" t="s">
        <v>30</v>
      </c>
      <c r="AB927" t="s">
        <v>30</v>
      </c>
      <c r="AC927">
        <v>-75.432074999999998</v>
      </c>
      <c r="AD927">
        <v>6.0201830000000003</v>
      </c>
      <c r="AE927" t="s">
        <v>86</v>
      </c>
      <c r="AF927" t="s">
        <v>159</v>
      </c>
      <c r="AG927" t="s">
        <v>102</v>
      </c>
      <c r="AH927">
        <f>IFERROR(
    VLOOKUP(FENIX_ANS_TABLA[[#This Row],[ESTADO]],
        {"VENCIDO",1;"ALERTA_0 Días",2;"ALERTA",3;"A TIEMPO",4;"SIN FECHA",5},
    2,FALSE),
0)</f>
        <v>4</v>
      </c>
    </row>
    <row r="928" spans="1:34" x14ac:dyDescent="0.25">
      <c r="A928">
        <v>23671390</v>
      </c>
      <c r="B928" s="23" t="str">
        <f>IFERROR(VLOOKUP(FENIX_ANS_TABLA[[#This Row],[PEDIDO]],RESPONSABLE!A:B,2,0),"Pendiente por asignar responsable")</f>
        <v>Pendiente por asignar responsable</v>
      </c>
      <c r="C928" t="s">
        <v>58</v>
      </c>
      <c r="D928" t="s">
        <v>24</v>
      </c>
      <c r="E928" t="s">
        <v>59</v>
      </c>
      <c r="F928" s="21">
        <v>46076.642847222232</v>
      </c>
      <c r="G928" t="s">
        <v>3471</v>
      </c>
      <c r="H928">
        <v>1128282985</v>
      </c>
      <c r="I928" t="s">
        <v>3472</v>
      </c>
      <c r="J928" s="23" t="s">
        <v>31</v>
      </c>
      <c r="K928" s="23" t="s">
        <v>3473</v>
      </c>
      <c r="L928" t="s">
        <v>3474</v>
      </c>
      <c r="M928" t="s">
        <v>165</v>
      </c>
      <c r="N928" t="s">
        <v>3475</v>
      </c>
      <c r="O928" t="s">
        <v>166</v>
      </c>
      <c r="P928" t="s">
        <v>60</v>
      </c>
      <c r="Q928" t="s">
        <v>184</v>
      </c>
      <c r="R928" t="s">
        <v>252</v>
      </c>
      <c r="S928" t="s">
        <v>260</v>
      </c>
      <c r="T928">
        <v>14</v>
      </c>
      <c r="U928" t="s">
        <v>3476</v>
      </c>
      <c r="V928" t="s">
        <v>18474</v>
      </c>
      <c r="W928" t="s">
        <v>18474</v>
      </c>
      <c r="X928" t="s">
        <v>29</v>
      </c>
      <c r="Y928" t="s">
        <v>30</v>
      </c>
      <c r="Z928" t="s">
        <v>30</v>
      </c>
      <c r="AA928" t="s">
        <v>30</v>
      </c>
      <c r="AB928" t="s">
        <v>30</v>
      </c>
      <c r="AC928">
        <v>-75.487098219999993</v>
      </c>
      <c r="AD928">
        <v>6.2170035199999996</v>
      </c>
      <c r="AE928" t="s">
        <v>86</v>
      </c>
      <c r="AF928" t="s">
        <v>159</v>
      </c>
      <c r="AG928" t="s">
        <v>102</v>
      </c>
      <c r="AH928">
        <f>IFERROR(
    VLOOKUP(FENIX_ANS_TABLA[[#This Row],[ESTADO]],
        {"VENCIDO",1;"ALERTA_0 Días",2;"ALERTA",3;"A TIEMPO",4;"SIN FECHA",5},
    2,FALSE),
0)</f>
        <v>4</v>
      </c>
    </row>
    <row r="929" spans="1:34" x14ac:dyDescent="0.25">
      <c r="A929">
        <v>23671391</v>
      </c>
      <c r="B929" s="23" t="str">
        <f>IFERROR(VLOOKUP(FENIX_ANS_TABLA[[#This Row],[PEDIDO]],RESPONSABLE!A:B,2,0),"Pendiente por asignar responsable")</f>
        <v>Pendiente por asignar responsable</v>
      </c>
      <c r="C929" t="s">
        <v>23</v>
      </c>
      <c r="D929" t="s">
        <v>24</v>
      </c>
      <c r="E929" t="s">
        <v>23</v>
      </c>
      <c r="F929" s="21">
        <v>46076.642951388887</v>
      </c>
      <c r="G929" t="s">
        <v>4435</v>
      </c>
      <c r="H929">
        <v>43468622</v>
      </c>
      <c r="I929" t="s">
        <v>4423</v>
      </c>
      <c r="J929" s="23" t="s">
        <v>31</v>
      </c>
      <c r="K929" s="23" t="s">
        <v>340</v>
      </c>
      <c r="L929" t="s">
        <v>4436</v>
      </c>
      <c r="M929" t="s">
        <v>169</v>
      </c>
      <c r="N929" t="s">
        <v>4437</v>
      </c>
      <c r="O929" t="s">
        <v>170</v>
      </c>
      <c r="P929" t="s">
        <v>27</v>
      </c>
      <c r="Q929" t="s">
        <v>158</v>
      </c>
      <c r="R929" t="s">
        <v>252</v>
      </c>
      <c r="S929" t="s">
        <v>260</v>
      </c>
      <c r="T929">
        <v>10</v>
      </c>
      <c r="U929" t="s">
        <v>4438</v>
      </c>
      <c r="V929" t="s">
        <v>18474</v>
      </c>
      <c r="W929" t="s">
        <v>18263</v>
      </c>
      <c r="X929" t="s">
        <v>29</v>
      </c>
      <c r="Y929" t="s">
        <v>30</v>
      </c>
      <c r="Z929" t="s">
        <v>30</v>
      </c>
      <c r="AA929" t="s">
        <v>30</v>
      </c>
      <c r="AB929" t="s">
        <v>30</v>
      </c>
      <c r="AC929">
        <v>-75.328659999999999</v>
      </c>
      <c r="AD929">
        <v>6.1650070000000001</v>
      </c>
      <c r="AE929" t="s">
        <v>86</v>
      </c>
      <c r="AF929" t="s">
        <v>159</v>
      </c>
      <c r="AG929" t="s">
        <v>102</v>
      </c>
      <c r="AH929">
        <f>IFERROR(
    VLOOKUP(FENIX_ANS_TABLA[[#This Row],[ESTADO]],
        {"VENCIDO",1;"ALERTA_0 Días",2;"ALERTA",3;"A TIEMPO",4;"SIN FECHA",5},
    2,FALSE),
0)</f>
        <v>4</v>
      </c>
    </row>
    <row r="930" spans="1:34" x14ac:dyDescent="0.25">
      <c r="A930">
        <v>23671422</v>
      </c>
      <c r="B930" s="23" t="str">
        <f>IFERROR(VLOOKUP(FENIX_ANS_TABLA[[#This Row],[PEDIDO]],RESPONSABLE!A:B,2,0),"Pendiente por asignar responsable")</f>
        <v>Pendiente por asignar responsable</v>
      </c>
      <c r="C930" t="s">
        <v>36</v>
      </c>
      <c r="D930" t="s">
        <v>24</v>
      </c>
      <c r="E930" t="s">
        <v>36</v>
      </c>
      <c r="F930" s="21">
        <v>46076.653090277781</v>
      </c>
      <c r="G930" t="s">
        <v>4440</v>
      </c>
      <c r="H930">
        <v>901034095</v>
      </c>
      <c r="I930" t="s">
        <v>4441</v>
      </c>
      <c r="J930" s="23" t="s">
        <v>31</v>
      </c>
      <c r="K930" s="23" t="s">
        <v>4430</v>
      </c>
      <c r="L930" t="s">
        <v>4442</v>
      </c>
      <c r="M930" t="s">
        <v>180</v>
      </c>
      <c r="N930" t="s">
        <v>4443</v>
      </c>
      <c r="O930" t="s">
        <v>181</v>
      </c>
      <c r="P930" t="s">
        <v>37</v>
      </c>
      <c r="Q930" t="s">
        <v>158</v>
      </c>
      <c r="R930" t="s">
        <v>253</v>
      </c>
      <c r="S930" t="s">
        <v>260</v>
      </c>
      <c r="T930">
        <v>7</v>
      </c>
      <c r="U930" t="s">
        <v>4444</v>
      </c>
      <c r="V930" t="s">
        <v>18475</v>
      </c>
      <c r="W930" t="s">
        <v>10712</v>
      </c>
      <c r="X930" t="s">
        <v>29</v>
      </c>
      <c r="Y930" t="s">
        <v>30</v>
      </c>
      <c r="Z930" t="s">
        <v>30</v>
      </c>
      <c r="AA930" t="s">
        <v>30</v>
      </c>
      <c r="AB930" t="s">
        <v>30</v>
      </c>
      <c r="AC930">
        <v>-75.432074999999998</v>
      </c>
      <c r="AD930">
        <v>6.0201830000000003</v>
      </c>
      <c r="AE930" t="s">
        <v>86</v>
      </c>
      <c r="AF930" t="s">
        <v>159</v>
      </c>
      <c r="AG930" t="s">
        <v>102</v>
      </c>
      <c r="AH930">
        <f>IFERROR(
    VLOOKUP(FENIX_ANS_TABLA[[#This Row],[ESTADO]],
        {"VENCIDO",1;"ALERTA_0 Días",2;"ALERTA",3;"A TIEMPO",4;"SIN FECHA",5},
    2,FALSE),
0)</f>
        <v>4</v>
      </c>
    </row>
    <row r="931" spans="1:34" x14ac:dyDescent="0.25">
      <c r="A931">
        <v>23671429</v>
      </c>
      <c r="B931" s="23" t="str">
        <f>IFERROR(VLOOKUP(FENIX_ANS_TABLA[[#This Row],[PEDIDO]],RESPONSABLE!A:B,2,0),"Pendiente por asignar responsable")</f>
        <v>Pendiente por asignar responsable</v>
      </c>
      <c r="C931" t="s">
        <v>23</v>
      </c>
      <c r="D931" t="s">
        <v>24</v>
      </c>
      <c r="E931" t="s">
        <v>23</v>
      </c>
      <c r="F931" s="21">
        <v>46076.655891203707</v>
      </c>
      <c r="G931" t="s">
        <v>5406</v>
      </c>
      <c r="H931">
        <v>1039450742</v>
      </c>
      <c r="I931" t="s">
        <v>5407</v>
      </c>
      <c r="J931" s="23" t="s">
        <v>31</v>
      </c>
      <c r="K931" s="23" t="s">
        <v>5408</v>
      </c>
      <c r="L931" t="s">
        <v>5409</v>
      </c>
      <c r="M931" t="s">
        <v>113</v>
      </c>
      <c r="N931" t="s">
        <v>5410</v>
      </c>
      <c r="O931" t="s">
        <v>114</v>
      </c>
      <c r="P931" t="s">
        <v>27</v>
      </c>
      <c r="Q931" t="s">
        <v>108</v>
      </c>
      <c r="R931" t="s">
        <v>253</v>
      </c>
      <c r="S931" t="s">
        <v>260</v>
      </c>
      <c r="T931">
        <v>7</v>
      </c>
      <c r="U931" t="s">
        <v>5411</v>
      </c>
      <c r="V931" t="s">
        <v>14049</v>
      </c>
      <c r="W931" t="s">
        <v>4996</v>
      </c>
      <c r="X931" t="s">
        <v>29</v>
      </c>
      <c r="Y931" t="s">
        <v>30</v>
      </c>
      <c r="Z931" t="s">
        <v>30</v>
      </c>
      <c r="AA931" t="s">
        <v>30</v>
      </c>
      <c r="AB931" t="s">
        <v>30</v>
      </c>
      <c r="AC931">
        <v>-75.914852999999994</v>
      </c>
      <c r="AD931">
        <v>6.0504860000000003</v>
      </c>
      <c r="AE931" t="s">
        <v>86</v>
      </c>
      <c r="AF931" t="s">
        <v>109</v>
      </c>
      <c r="AG931" t="s">
        <v>102</v>
      </c>
      <c r="AH931">
        <f>IFERROR(
    VLOOKUP(FENIX_ANS_TABLA[[#This Row],[ESTADO]],
        {"VENCIDO",1;"ALERTA_0 Días",2;"ALERTA",3;"A TIEMPO",4;"SIN FECHA",5},
    2,FALSE),
0)</f>
        <v>4</v>
      </c>
    </row>
    <row r="932" spans="1:34" x14ac:dyDescent="0.25">
      <c r="A932">
        <v>23671430</v>
      </c>
      <c r="B932" s="23" t="str">
        <f>IFERROR(VLOOKUP(FENIX_ANS_TABLA[[#This Row],[PEDIDO]],RESPONSABLE!A:B,2,0),"Pendiente por asignar responsable")</f>
        <v>Pendiente por asignar responsable</v>
      </c>
      <c r="C932" t="s">
        <v>23</v>
      </c>
      <c r="D932" t="s">
        <v>24</v>
      </c>
      <c r="E932" t="s">
        <v>23</v>
      </c>
      <c r="F932" s="21">
        <v>46076.655868055554</v>
      </c>
      <c r="G932" t="s">
        <v>4446</v>
      </c>
      <c r="H932">
        <v>71319997</v>
      </c>
      <c r="I932" t="s">
        <v>4447</v>
      </c>
      <c r="J932" s="23" t="s">
        <v>31</v>
      </c>
      <c r="K932" s="23" t="s">
        <v>4448</v>
      </c>
      <c r="L932" t="s">
        <v>4449</v>
      </c>
      <c r="M932" t="s">
        <v>185</v>
      </c>
      <c r="N932" t="s">
        <v>4450</v>
      </c>
      <c r="O932" t="s">
        <v>186</v>
      </c>
      <c r="P932" t="s">
        <v>27</v>
      </c>
      <c r="Q932" t="s">
        <v>158</v>
      </c>
      <c r="R932" t="s">
        <v>252</v>
      </c>
      <c r="S932" t="s">
        <v>260</v>
      </c>
      <c r="T932">
        <v>10</v>
      </c>
      <c r="U932" t="s">
        <v>4451</v>
      </c>
      <c r="V932" t="s">
        <v>14049</v>
      </c>
      <c r="W932" t="s">
        <v>4996</v>
      </c>
      <c r="X932" t="s">
        <v>29</v>
      </c>
      <c r="Y932" t="s">
        <v>30</v>
      </c>
      <c r="Z932" t="s">
        <v>30</v>
      </c>
      <c r="AA932" t="s">
        <v>30</v>
      </c>
      <c r="AB932" t="s">
        <v>30</v>
      </c>
      <c r="AC932">
        <v>-75.274722530000005</v>
      </c>
      <c r="AD932">
        <v>6.1179698199999999</v>
      </c>
      <c r="AE932" t="s">
        <v>86</v>
      </c>
      <c r="AF932" t="s">
        <v>159</v>
      </c>
      <c r="AG932" t="s">
        <v>102</v>
      </c>
      <c r="AH932">
        <f>IFERROR(
    VLOOKUP(FENIX_ANS_TABLA[[#This Row],[ESTADO]],
        {"VENCIDO",1;"ALERTA_0 Días",2;"ALERTA",3;"A TIEMPO",4;"SIN FECHA",5},
    2,FALSE),
0)</f>
        <v>4</v>
      </c>
    </row>
    <row r="933" spans="1:34" x14ac:dyDescent="0.25">
      <c r="A933">
        <v>23671435</v>
      </c>
      <c r="B933" s="23" t="str">
        <f>IFERROR(VLOOKUP(FENIX_ANS_TABLA[[#This Row],[PEDIDO]],RESPONSABLE!A:B,2,0),"Pendiente por asignar responsable")</f>
        <v>Pendiente por asignar responsable</v>
      </c>
      <c r="C933" t="s">
        <v>23</v>
      </c>
      <c r="D933" t="s">
        <v>24</v>
      </c>
      <c r="E933" t="s">
        <v>23</v>
      </c>
      <c r="F933" s="21">
        <v>46076.656643518523</v>
      </c>
      <c r="G933" t="s">
        <v>4453</v>
      </c>
      <c r="H933">
        <v>70952173</v>
      </c>
      <c r="I933" t="s">
        <v>4454</v>
      </c>
      <c r="J933" s="23" t="s">
        <v>31</v>
      </c>
      <c r="K933" s="23" t="s">
        <v>4455</v>
      </c>
      <c r="L933" t="s">
        <v>4456</v>
      </c>
      <c r="M933" t="s">
        <v>163</v>
      </c>
      <c r="N933" t="s">
        <v>4457</v>
      </c>
      <c r="O933" t="s">
        <v>164</v>
      </c>
      <c r="P933" t="s">
        <v>27</v>
      </c>
      <c r="Q933" t="s">
        <v>158</v>
      </c>
      <c r="R933" t="s">
        <v>252</v>
      </c>
      <c r="S933" t="s">
        <v>260</v>
      </c>
      <c r="T933">
        <v>10</v>
      </c>
      <c r="U933" t="s">
        <v>4458</v>
      </c>
      <c r="V933" t="s">
        <v>18476</v>
      </c>
      <c r="W933" t="s">
        <v>18477</v>
      </c>
      <c r="X933" t="s">
        <v>29</v>
      </c>
      <c r="Y933" t="s">
        <v>30</v>
      </c>
      <c r="Z933" t="s">
        <v>30</v>
      </c>
      <c r="AA933" t="s">
        <v>30</v>
      </c>
      <c r="AB933" t="s">
        <v>30</v>
      </c>
      <c r="AC933">
        <v>-75.236953999999997</v>
      </c>
      <c r="AD933">
        <v>6.1905780000000004</v>
      </c>
      <c r="AE933" t="s">
        <v>86</v>
      </c>
      <c r="AF933" t="s">
        <v>159</v>
      </c>
      <c r="AG933" t="s">
        <v>102</v>
      </c>
      <c r="AH933">
        <f>IFERROR(
    VLOOKUP(FENIX_ANS_TABLA[[#This Row],[ESTADO]],
        {"VENCIDO",1;"ALERTA_0 Días",2;"ALERTA",3;"A TIEMPO",4;"SIN FECHA",5},
    2,FALSE),
0)</f>
        <v>4</v>
      </c>
    </row>
    <row r="934" spans="1:34" x14ac:dyDescent="0.25">
      <c r="A934">
        <v>23671439</v>
      </c>
      <c r="B934" s="23" t="str">
        <f>IFERROR(VLOOKUP(FENIX_ANS_TABLA[[#This Row],[PEDIDO]],RESPONSABLE!A:B,2,0),"Pendiente por asignar responsable")</f>
        <v>Pendiente por asignar responsable</v>
      </c>
      <c r="C934" t="s">
        <v>23</v>
      </c>
      <c r="D934" t="s">
        <v>24</v>
      </c>
      <c r="E934" t="s">
        <v>23</v>
      </c>
      <c r="F934" s="21">
        <v>46076.658865740741</v>
      </c>
      <c r="G934" t="s">
        <v>4460</v>
      </c>
      <c r="H934">
        <v>70730326</v>
      </c>
      <c r="I934" t="s">
        <v>4461</v>
      </c>
      <c r="J934" s="23" t="s">
        <v>4462</v>
      </c>
      <c r="K934" s="23" t="s">
        <v>4463</v>
      </c>
      <c r="L934" t="s">
        <v>4464</v>
      </c>
      <c r="M934" t="s">
        <v>163</v>
      </c>
      <c r="N934" t="s">
        <v>4465</v>
      </c>
      <c r="O934" t="s">
        <v>164</v>
      </c>
      <c r="P934" t="s">
        <v>27</v>
      </c>
      <c r="Q934" t="s">
        <v>158</v>
      </c>
      <c r="R934" t="s">
        <v>252</v>
      </c>
      <c r="S934" t="s">
        <v>260</v>
      </c>
      <c r="T934">
        <v>10</v>
      </c>
      <c r="U934" t="s">
        <v>4466</v>
      </c>
      <c r="V934" t="s">
        <v>18478</v>
      </c>
      <c r="W934" t="s">
        <v>14075</v>
      </c>
      <c r="X934" t="s">
        <v>29</v>
      </c>
      <c r="Y934" t="s">
        <v>30</v>
      </c>
      <c r="Z934" t="s">
        <v>30</v>
      </c>
      <c r="AA934" t="s">
        <v>30</v>
      </c>
      <c r="AB934" t="s">
        <v>30</v>
      </c>
      <c r="AC934">
        <v>-75.350771499999993</v>
      </c>
      <c r="AD934">
        <v>6.1675371200000004</v>
      </c>
      <c r="AE934" t="s">
        <v>86</v>
      </c>
      <c r="AF934" t="s">
        <v>159</v>
      </c>
      <c r="AG934" t="s">
        <v>102</v>
      </c>
      <c r="AH934">
        <f>IFERROR(
    VLOOKUP(FENIX_ANS_TABLA[[#This Row],[ESTADO]],
        {"VENCIDO",1;"ALERTA_0 Días",2;"ALERTA",3;"A TIEMPO",4;"SIN FECHA",5},
    2,FALSE),
0)</f>
        <v>4</v>
      </c>
    </row>
    <row r="935" spans="1:34" x14ac:dyDescent="0.25">
      <c r="A935">
        <v>23671468</v>
      </c>
      <c r="B935" s="23" t="str">
        <f>IFERROR(VLOOKUP(FENIX_ANS_TABLA[[#This Row],[PEDIDO]],RESPONSABLE!A:B,2,0),"Pendiente por asignar responsable")</f>
        <v>Pendiente por asignar responsable</v>
      </c>
      <c r="C935" t="s">
        <v>23</v>
      </c>
      <c r="D935" t="s">
        <v>24</v>
      </c>
      <c r="E935" t="s">
        <v>23</v>
      </c>
      <c r="F935" s="21">
        <v>46076.669710648152</v>
      </c>
      <c r="G935" t="s">
        <v>4468</v>
      </c>
      <c r="H935">
        <v>1088269971</v>
      </c>
      <c r="I935" t="s">
        <v>4469</v>
      </c>
      <c r="J935" s="23" t="s">
        <v>31</v>
      </c>
      <c r="K935" s="23" t="s">
        <v>344</v>
      </c>
      <c r="L935" t="s">
        <v>4470</v>
      </c>
      <c r="M935" t="s">
        <v>185</v>
      </c>
      <c r="N935" t="s">
        <v>4471</v>
      </c>
      <c r="O935" t="s">
        <v>186</v>
      </c>
      <c r="P935" t="s">
        <v>27</v>
      </c>
      <c r="Q935" t="s">
        <v>158</v>
      </c>
      <c r="R935" t="s">
        <v>253</v>
      </c>
      <c r="S935" t="s">
        <v>260</v>
      </c>
      <c r="T935">
        <v>7</v>
      </c>
      <c r="U935" t="s">
        <v>4472</v>
      </c>
      <c r="V935" t="s">
        <v>18479</v>
      </c>
      <c r="W935" t="s">
        <v>18480</v>
      </c>
      <c r="X935" t="s">
        <v>29</v>
      </c>
      <c r="Y935" t="s">
        <v>30</v>
      </c>
      <c r="Z935" t="s">
        <v>30</v>
      </c>
      <c r="AA935" t="s">
        <v>30</v>
      </c>
      <c r="AB935" t="s">
        <v>30</v>
      </c>
      <c r="AC935">
        <v>-75.268360000000001</v>
      </c>
      <c r="AD935">
        <v>6.1400300000000003</v>
      </c>
      <c r="AE935" t="s">
        <v>86</v>
      </c>
      <c r="AF935" t="s">
        <v>159</v>
      </c>
      <c r="AG935" t="s">
        <v>102</v>
      </c>
      <c r="AH935">
        <f>IFERROR(
    VLOOKUP(FENIX_ANS_TABLA[[#This Row],[ESTADO]],
        {"VENCIDO",1;"ALERTA_0 Días",2;"ALERTA",3;"A TIEMPO",4;"SIN FECHA",5},
    2,FALSE),
0)</f>
        <v>4</v>
      </c>
    </row>
    <row r="936" spans="1:34" x14ac:dyDescent="0.25">
      <c r="A936">
        <v>23671472</v>
      </c>
      <c r="B936" s="23" t="str">
        <f>IFERROR(VLOOKUP(FENIX_ANS_TABLA[[#This Row],[PEDIDO]],RESPONSABLE!A:B,2,0),"Pendiente por asignar responsable")</f>
        <v>Pendiente por asignar responsable</v>
      </c>
      <c r="C936" t="s">
        <v>23</v>
      </c>
      <c r="D936" t="s">
        <v>24</v>
      </c>
      <c r="E936" t="s">
        <v>33</v>
      </c>
      <c r="F936" s="21">
        <v>46080.609583333331</v>
      </c>
      <c r="G936" t="s">
        <v>10609</v>
      </c>
      <c r="H936">
        <v>1147957127</v>
      </c>
      <c r="I936" t="s">
        <v>3747</v>
      </c>
      <c r="J936" s="23" t="s">
        <v>31</v>
      </c>
      <c r="K936" s="23" t="s">
        <v>3748</v>
      </c>
      <c r="L936" t="s">
        <v>3749</v>
      </c>
      <c r="M936" t="s">
        <v>25</v>
      </c>
      <c r="N936" t="s">
        <v>3750</v>
      </c>
      <c r="O936" t="s">
        <v>26</v>
      </c>
      <c r="P936" t="s">
        <v>40</v>
      </c>
      <c r="Q936" t="s">
        <v>35</v>
      </c>
      <c r="R936" t="s">
        <v>253</v>
      </c>
      <c r="S936" t="s">
        <v>260</v>
      </c>
      <c r="T936">
        <v>7</v>
      </c>
      <c r="U936" t="s">
        <v>10610</v>
      </c>
      <c r="V936" t="s">
        <v>14444</v>
      </c>
      <c r="W936" t="s">
        <v>6712</v>
      </c>
      <c r="X936" t="s">
        <v>29</v>
      </c>
      <c r="Y936" t="s">
        <v>9711</v>
      </c>
      <c r="Z936" t="s">
        <v>98</v>
      </c>
      <c r="AA936" t="s">
        <v>96</v>
      </c>
      <c r="AB936" t="s">
        <v>9712</v>
      </c>
      <c r="AC936">
        <v>-75.604188519999994</v>
      </c>
      <c r="AD936">
        <v>6.2748087699999999</v>
      </c>
      <c r="AE936" t="s">
        <v>86</v>
      </c>
      <c r="AF936" t="s">
        <v>105</v>
      </c>
      <c r="AG936" t="s">
        <v>102</v>
      </c>
      <c r="AH936">
        <f>IFERROR(
    VLOOKUP(FENIX_ANS_TABLA[[#This Row],[ESTADO]],
        {"VENCIDO",1;"ALERTA_0 Días",2;"ALERTA",3;"A TIEMPO",4;"SIN FECHA",5},
    2,FALSE),
0)</f>
        <v>4</v>
      </c>
    </row>
    <row r="937" spans="1:34" x14ac:dyDescent="0.25">
      <c r="A937">
        <v>23671485</v>
      </c>
      <c r="B937" s="23" t="str">
        <f>IFERROR(VLOOKUP(FENIX_ANS_TABLA[[#This Row],[PEDIDO]],RESPONSABLE!A:B,2,0),"Pendiente por asignar responsable")</f>
        <v>Pendiente por asignar responsable</v>
      </c>
      <c r="C937" t="s">
        <v>23</v>
      </c>
      <c r="D937" t="s">
        <v>24</v>
      </c>
      <c r="E937" t="s">
        <v>23</v>
      </c>
      <c r="F937" s="21">
        <v>46076.67527777778</v>
      </c>
      <c r="G937" t="s">
        <v>4474</v>
      </c>
      <c r="H937">
        <v>71319997</v>
      </c>
      <c r="I937" t="s">
        <v>4447</v>
      </c>
      <c r="J937" s="23" t="s">
        <v>31</v>
      </c>
      <c r="K937" s="23" t="s">
        <v>4448</v>
      </c>
      <c r="L937" t="s">
        <v>4475</v>
      </c>
      <c r="M937" t="s">
        <v>185</v>
      </c>
      <c r="N937" t="s">
        <v>4476</v>
      </c>
      <c r="O937" t="s">
        <v>186</v>
      </c>
      <c r="P937" t="s">
        <v>27</v>
      </c>
      <c r="Q937" t="s">
        <v>158</v>
      </c>
      <c r="R937" t="s">
        <v>252</v>
      </c>
      <c r="S937" t="s">
        <v>260</v>
      </c>
      <c r="T937">
        <v>10</v>
      </c>
      <c r="U937" t="s">
        <v>4477</v>
      </c>
      <c r="V937" t="s">
        <v>14446</v>
      </c>
      <c r="W937" t="s">
        <v>14447</v>
      </c>
      <c r="X937" t="s">
        <v>29</v>
      </c>
      <c r="Y937" t="s">
        <v>30</v>
      </c>
      <c r="Z937" t="s">
        <v>30</v>
      </c>
      <c r="AA937" t="s">
        <v>30</v>
      </c>
      <c r="AB937" t="s">
        <v>30</v>
      </c>
      <c r="AC937">
        <v>-75.274722530000005</v>
      </c>
      <c r="AD937">
        <v>6.1179698199999999</v>
      </c>
      <c r="AE937" t="s">
        <v>86</v>
      </c>
      <c r="AF937" t="s">
        <v>159</v>
      </c>
      <c r="AG937" t="s">
        <v>102</v>
      </c>
      <c r="AH937">
        <f>IFERROR(
    VLOOKUP(FENIX_ANS_TABLA[[#This Row],[ESTADO]],
        {"VENCIDO",1;"ALERTA_0 Días",2;"ALERTA",3;"A TIEMPO",4;"SIN FECHA",5},
    2,FALSE),
0)</f>
        <v>4</v>
      </c>
    </row>
    <row r="938" spans="1:34" x14ac:dyDescent="0.25">
      <c r="A938">
        <v>23671500</v>
      </c>
      <c r="B938" s="23" t="str">
        <f>IFERROR(VLOOKUP(FENIX_ANS_TABLA[[#This Row],[PEDIDO]],RESPONSABLE!A:B,2,0),"Pendiente por asignar responsable")</f>
        <v>Pendiente por asignar responsable</v>
      </c>
      <c r="C938" t="s">
        <v>23</v>
      </c>
      <c r="D938" t="s">
        <v>24</v>
      </c>
      <c r="E938" t="s">
        <v>23</v>
      </c>
      <c r="F938" s="21">
        <v>46076.679293981477</v>
      </c>
      <c r="G938" t="s">
        <v>5030</v>
      </c>
      <c r="H938">
        <v>43160650</v>
      </c>
      <c r="I938" t="s">
        <v>5031</v>
      </c>
      <c r="J938" s="23" t="s">
        <v>31</v>
      </c>
      <c r="K938" s="23" t="s">
        <v>5032</v>
      </c>
      <c r="L938" t="s">
        <v>5033</v>
      </c>
      <c r="M938" t="s">
        <v>38</v>
      </c>
      <c r="N938" t="s">
        <v>5034</v>
      </c>
      <c r="O938" t="s">
        <v>39</v>
      </c>
      <c r="P938" t="s">
        <v>27</v>
      </c>
      <c r="Q938" t="s">
        <v>32</v>
      </c>
      <c r="R938" t="s">
        <v>253</v>
      </c>
      <c r="S938" t="s">
        <v>260</v>
      </c>
      <c r="T938">
        <v>7</v>
      </c>
      <c r="U938" t="s">
        <v>5035</v>
      </c>
      <c r="V938" t="s">
        <v>14698</v>
      </c>
      <c r="W938" t="s">
        <v>18481</v>
      </c>
      <c r="X938" t="s">
        <v>83</v>
      </c>
      <c r="Y938" t="s">
        <v>18482</v>
      </c>
      <c r="Z938" t="s">
        <v>2783</v>
      </c>
      <c r="AA938" t="s">
        <v>1809</v>
      </c>
      <c r="AB938" t="s">
        <v>17875</v>
      </c>
      <c r="AC938">
        <v>-75.607742000000002</v>
      </c>
      <c r="AD938">
        <v>6.1922040000000003</v>
      </c>
      <c r="AE938" t="s">
        <v>86</v>
      </c>
      <c r="AF938" t="s">
        <v>105</v>
      </c>
      <c r="AG938" t="s">
        <v>102</v>
      </c>
      <c r="AH938">
        <f>IFERROR(
    VLOOKUP(FENIX_ANS_TABLA[[#This Row],[ESTADO]],
        {"VENCIDO",1;"ALERTA_0 Días",2;"ALERTA",3;"A TIEMPO",4;"SIN FECHA",5},
    2,FALSE),
0)</f>
        <v>2</v>
      </c>
    </row>
    <row r="939" spans="1:34" x14ac:dyDescent="0.25">
      <c r="A939">
        <v>23671506</v>
      </c>
      <c r="B939" s="23" t="str">
        <f>IFERROR(VLOOKUP(FENIX_ANS_TABLA[[#This Row],[PEDIDO]],RESPONSABLE!A:B,2,0),"Pendiente por asignar responsable")</f>
        <v>Pendiente por asignar responsable</v>
      </c>
      <c r="C939" t="s">
        <v>23</v>
      </c>
      <c r="D939" t="s">
        <v>24</v>
      </c>
      <c r="E939" t="s">
        <v>33</v>
      </c>
      <c r="F939" s="21">
        <v>46080.266157407408</v>
      </c>
      <c r="G939" t="s">
        <v>8952</v>
      </c>
      <c r="H939">
        <v>43759353</v>
      </c>
      <c r="I939" t="s">
        <v>3752</v>
      </c>
      <c r="J939" s="23" t="s">
        <v>31</v>
      </c>
      <c r="K939" s="23" t="s">
        <v>3753</v>
      </c>
      <c r="L939" t="s">
        <v>3754</v>
      </c>
      <c r="M939" t="s">
        <v>25</v>
      </c>
      <c r="N939" t="s">
        <v>3755</v>
      </c>
      <c r="O939" t="s">
        <v>26</v>
      </c>
      <c r="P939" t="s">
        <v>40</v>
      </c>
      <c r="Q939" t="s">
        <v>35</v>
      </c>
      <c r="R939" t="s">
        <v>253</v>
      </c>
      <c r="S939" t="s">
        <v>260</v>
      </c>
      <c r="T939">
        <v>7</v>
      </c>
      <c r="U939" t="s">
        <v>8953</v>
      </c>
      <c r="V939" t="s">
        <v>18483</v>
      </c>
      <c r="W939" t="s">
        <v>18484</v>
      </c>
      <c r="X939" t="s">
        <v>29</v>
      </c>
      <c r="Y939" t="s">
        <v>7495</v>
      </c>
      <c r="Z939" t="s">
        <v>98</v>
      </c>
      <c r="AA939" t="s">
        <v>1808</v>
      </c>
      <c r="AB939" t="s">
        <v>7496</v>
      </c>
      <c r="AC939">
        <v>-75.564676329999998</v>
      </c>
      <c r="AD939">
        <v>6.2341574199999998</v>
      </c>
      <c r="AE939" t="s">
        <v>86</v>
      </c>
      <c r="AF939" t="s">
        <v>105</v>
      </c>
      <c r="AG939" t="s">
        <v>102</v>
      </c>
      <c r="AH939">
        <f>IFERROR(
    VLOOKUP(FENIX_ANS_TABLA[[#This Row],[ESTADO]],
        {"VENCIDO",1;"ALERTA_0 Días",2;"ALERTA",3;"A TIEMPO",4;"SIN FECHA",5},
    2,FALSE),
0)</f>
        <v>4</v>
      </c>
    </row>
    <row r="940" spans="1:34" x14ac:dyDescent="0.25">
      <c r="A940">
        <v>23671512</v>
      </c>
      <c r="B940" s="23" t="str">
        <f>IFERROR(VLOOKUP(FENIX_ANS_TABLA[[#This Row],[PEDIDO]],RESPONSABLE!A:B,2,0),"Pendiente por asignar responsable")</f>
        <v>Pendiente por asignar responsable</v>
      </c>
      <c r="C940" t="s">
        <v>23</v>
      </c>
      <c r="D940" t="s">
        <v>24</v>
      </c>
      <c r="E940" t="s">
        <v>23</v>
      </c>
      <c r="F940" s="21">
        <v>46076.683611111112</v>
      </c>
      <c r="G940" t="s">
        <v>4479</v>
      </c>
      <c r="H940">
        <v>71747085</v>
      </c>
      <c r="I940" t="s">
        <v>4480</v>
      </c>
      <c r="J940" s="23" t="s">
        <v>31</v>
      </c>
      <c r="K940" s="23" t="s">
        <v>4481</v>
      </c>
      <c r="L940" t="s">
        <v>4482</v>
      </c>
      <c r="M940" t="s">
        <v>178</v>
      </c>
      <c r="N940" t="s">
        <v>4483</v>
      </c>
      <c r="O940" t="s">
        <v>179</v>
      </c>
      <c r="P940" t="s">
        <v>27</v>
      </c>
      <c r="Q940" t="s">
        <v>158</v>
      </c>
      <c r="R940" t="s">
        <v>252</v>
      </c>
      <c r="S940" t="s">
        <v>260</v>
      </c>
      <c r="T940">
        <v>10</v>
      </c>
      <c r="U940" t="s">
        <v>4484</v>
      </c>
      <c r="V940" t="s">
        <v>14592</v>
      </c>
      <c r="W940" t="s">
        <v>5021</v>
      </c>
      <c r="X940" t="s">
        <v>29</v>
      </c>
      <c r="Y940" t="s">
        <v>30</v>
      </c>
      <c r="Z940" t="s">
        <v>30</v>
      </c>
      <c r="AA940" t="s">
        <v>30</v>
      </c>
      <c r="AB940" t="s">
        <v>30</v>
      </c>
      <c r="AC940">
        <v>-75.17549176</v>
      </c>
      <c r="AD940">
        <v>6.0383394600000004</v>
      </c>
      <c r="AE940" t="s">
        <v>86</v>
      </c>
      <c r="AF940" t="s">
        <v>159</v>
      </c>
      <c r="AG940" t="s">
        <v>102</v>
      </c>
      <c r="AH940">
        <f>IFERROR(
    VLOOKUP(FENIX_ANS_TABLA[[#This Row],[ESTADO]],
        {"VENCIDO",1;"ALERTA_0 Días",2;"ALERTA",3;"A TIEMPO",4;"SIN FECHA",5},
    2,FALSE),
0)</f>
        <v>4</v>
      </c>
    </row>
    <row r="941" spans="1:34" x14ac:dyDescent="0.25">
      <c r="A941">
        <v>23671521</v>
      </c>
      <c r="B941" s="23" t="str">
        <f>IFERROR(VLOOKUP(FENIX_ANS_TABLA[[#This Row],[PEDIDO]],RESPONSABLE!A:B,2,0),"Pendiente por asignar responsable")</f>
        <v>Pendiente por asignar responsable</v>
      </c>
      <c r="C941" t="s">
        <v>23</v>
      </c>
      <c r="D941" t="s">
        <v>65</v>
      </c>
      <c r="E941" t="s">
        <v>23</v>
      </c>
      <c r="F941" s="21">
        <v>46076.687627314823</v>
      </c>
      <c r="G941" t="s">
        <v>5413</v>
      </c>
      <c r="H941">
        <v>42730932</v>
      </c>
      <c r="I941" t="s">
        <v>5414</v>
      </c>
      <c r="J941" s="23" t="s">
        <v>31</v>
      </c>
      <c r="K941" s="23" t="s">
        <v>5415</v>
      </c>
      <c r="L941" t="s">
        <v>5416</v>
      </c>
      <c r="M941" t="s">
        <v>131</v>
      </c>
      <c r="N941" t="s">
        <v>5417</v>
      </c>
      <c r="O941" t="s">
        <v>132</v>
      </c>
      <c r="P941" t="s">
        <v>87</v>
      </c>
      <c r="Q941" t="s">
        <v>108</v>
      </c>
      <c r="R941" t="s">
        <v>252</v>
      </c>
      <c r="S941" t="s">
        <v>260</v>
      </c>
      <c r="T941">
        <v>10</v>
      </c>
      <c r="U941" t="s">
        <v>5418</v>
      </c>
      <c r="V941" t="s">
        <v>10556</v>
      </c>
      <c r="W941" t="s">
        <v>10557</v>
      </c>
      <c r="X941" t="s">
        <v>29</v>
      </c>
      <c r="Y941" t="s">
        <v>30</v>
      </c>
      <c r="Z941" t="s">
        <v>30</v>
      </c>
      <c r="AA941" t="s">
        <v>30</v>
      </c>
      <c r="AB941" t="s">
        <v>30</v>
      </c>
      <c r="AC941">
        <v>-75.850381999999996</v>
      </c>
      <c r="AD941">
        <v>5.6029229999999997</v>
      </c>
      <c r="AE941" t="s">
        <v>86</v>
      </c>
      <c r="AF941" t="s">
        <v>109</v>
      </c>
      <c r="AG941" t="s">
        <v>103</v>
      </c>
      <c r="AH941">
        <f>IFERROR(
    VLOOKUP(FENIX_ANS_TABLA[[#This Row],[ESTADO]],
        {"VENCIDO",1;"ALERTA_0 Días",2;"ALERTA",3;"A TIEMPO",4;"SIN FECHA",5},
    2,FALSE),
0)</f>
        <v>4</v>
      </c>
    </row>
    <row r="942" spans="1:34" x14ac:dyDescent="0.25">
      <c r="A942">
        <v>23671540</v>
      </c>
      <c r="B942" s="23" t="str">
        <f>IFERROR(VLOOKUP(FENIX_ANS_TABLA[[#This Row],[PEDIDO]],RESPONSABLE!A:B,2,0),"Pendiente por asignar responsable")</f>
        <v>Pendiente por asignar responsable</v>
      </c>
      <c r="C942" t="s">
        <v>54</v>
      </c>
      <c r="D942" t="s">
        <v>24</v>
      </c>
      <c r="E942" t="s">
        <v>54</v>
      </c>
      <c r="F942" s="21">
        <v>46076.693113425928</v>
      </c>
      <c r="G942" t="s">
        <v>16835</v>
      </c>
      <c r="H942">
        <v>42876484</v>
      </c>
      <c r="I942" t="s">
        <v>16836</v>
      </c>
      <c r="J942" s="23" t="s">
        <v>16837</v>
      </c>
      <c r="K942" s="23" t="s">
        <v>16838</v>
      </c>
      <c r="L942" t="s">
        <v>16839</v>
      </c>
      <c r="M942" t="s">
        <v>171</v>
      </c>
      <c r="N942" t="s">
        <v>16840</v>
      </c>
      <c r="O942" t="s">
        <v>172</v>
      </c>
      <c r="P942" t="s">
        <v>55</v>
      </c>
      <c r="Q942" t="s">
        <v>189</v>
      </c>
      <c r="R942" t="s">
        <v>252</v>
      </c>
      <c r="S942" t="s">
        <v>260</v>
      </c>
      <c r="T942">
        <v>4</v>
      </c>
      <c r="U942" t="s">
        <v>16841</v>
      </c>
      <c r="V942" t="s">
        <v>14852</v>
      </c>
      <c r="W942" t="s">
        <v>14853</v>
      </c>
      <c r="X942" t="s">
        <v>29</v>
      </c>
      <c r="Y942" t="s">
        <v>30</v>
      </c>
      <c r="Z942" t="s">
        <v>30</v>
      </c>
      <c r="AA942" t="s">
        <v>30</v>
      </c>
      <c r="AB942" t="s">
        <v>30</v>
      </c>
      <c r="AC942">
        <v>-75.033814770000006</v>
      </c>
      <c r="AD942">
        <v>6.1801689599999996</v>
      </c>
      <c r="AE942" t="s">
        <v>86</v>
      </c>
      <c r="AF942" t="s">
        <v>159</v>
      </c>
      <c r="AG942" t="s">
        <v>102</v>
      </c>
      <c r="AH942">
        <f>IFERROR(
    VLOOKUP(FENIX_ANS_TABLA[[#This Row],[ESTADO]],
        {"VENCIDO",1;"ALERTA_0 Días",2;"ALERTA",3;"A TIEMPO",4;"SIN FECHA",5},
    2,FALSE),
0)</f>
        <v>4</v>
      </c>
    </row>
    <row r="943" spans="1:34" x14ac:dyDescent="0.25">
      <c r="A943">
        <v>23671555</v>
      </c>
      <c r="B943" s="23" t="str">
        <f>IFERROR(VLOOKUP(FENIX_ANS_TABLA[[#This Row],[PEDIDO]],RESPONSABLE!A:B,2,0),"Pendiente por asignar responsable")</f>
        <v>Pendiente por asignar responsable</v>
      </c>
      <c r="C943" t="s">
        <v>23</v>
      </c>
      <c r="D943" t="s">
        <v>24</v>
      </c>
      <c r="E943" t="s">
        <v>23</v>
      </c>
      <c r="F943" s="21">
        <v>46076.696400462963</v>
      </c>
      <c r="G943" t="s">
        <v>4486</v>
      </c>
      <c r="H943">
        <v>44005268</v>
      </c>
      <c r="I943" t="s">
        <v>4487</v>
      </c>
      <c r="J943" s="23" t="s">
        <v>4488</v>
      </c>
      <c r="K943" s="23" t="s">
        <v>358</v>
      </c>
      <c r="L943" t="s">
        <v>4489</v>
      </c>
      <c r="M943" t="s">
        <v>165</v>
      </c>
      <c r="N943" t="s">
        <v>4490</v>
      </c>
      <c r="O943" t="s">
        <v>166</v>
      </c>
      <c r="P943" t="s">
        <v>27</v>
      </c>
      <c r="Q943" t="s">
        <v>158</v>
      </c>
      <c r="R943" t="s">
        <v>252</v>
      </c>
      <c r="S943" t="s">
        <v>260</v>
      </c>
      <c r="T943">
        <v>10</v>
      </c>
      <c r="U943" t="s">
        <v>4491</v>
      </c>
      <c r="V943" t="s">
        <v>14449</v>
      </c>
      <c r="W943" t="s">
        <v>5022</v>
      </c>
      <c r="X943" t="s">
        <v>29</v>
      </c>
      <c r="Y943" t="s">
        <v>30</v>
      </c>
      <c r="Z943" t="s">
        <v>30</v>
      </c>
      <c r="AA943" t="s">
        <v>30</v>
      </c>
      <c r="AB943" t="s">
        <v>30</v>
      </c>
      <c r="AC943">
        <v>-75.430442999999997</v>
      </c>
      <c r="AD943">
        <v>6.2127160000000003</v>
      </c>
      <c r="AE943" t="s">
        <v>86</v>
      </c>
      <c r="AF943" t="s">
        <v>159</v>
      </c>
      <c r="AG943" t="s">
        <v>102</v>
      </c>
      <c r="AH943">
        <f>IFERROR(
    VLOOKUP(FENIX_ANS_TABLA[[#This Row],[ESTADO]],
        {"VENCIDO",1;"ALERTA_0 Días",2;"ALERTA",3;"A TIEMPO",4;"SIN FECHA",5},
    2,FALSE),
0)</f>
        <v>4</v>
      </c>
    </row>
    <row r="944" spans="1:34" x14ac:dyDescent="0.25">
      <c r="A944">
        <v>23671562</v>
      </c>
      <c r="B944" s="23" t="str">
        <f>IFERROR(VLOOKUP(FENIX_ANS_TABLA[[#This Row],[PEDIDO]],RESPONSABLE!A:B,2,0),"Pendiente por asignar responsable")</f>
        <v>Pendiente por asignar responsable</v>
      </c>
      <c r="C944" t="s">
        <v>58</v>
      </c>
      <c r="D944" t="s">
        <v>24</v>
      </c>
      <c r="E944" t="s">
        <v>59</v>
      </c>
      <c r="F944" s="21">
        <v>46076.697870370372</v>
      </c>
      <c r="G944" t="s">
        <v>3757</v>
      </c>
      <c r="H944">
        <v>42877264</v>
      </c>
      <c r="I944" t="s">
        <v>3758</v>
      </c>
      <c r="J944" s="23" t="s">
        <v>3759</v>
      </c>
      <c r="K944" s="23" t="s">
        <v>3760</v>
      </c>
      <c r="L944" t="s">
        <v>3761</v>
      </c>
      <c r="M944" t="s">
        <v>167</v>
      </c>
      <c r="N944" t="s">
        <v>3762</v>
      </c>
      <c r="O944" t="s">
        <v>168</v>
      </c>
      <c r="P944" t="s">
        <v>60</v>
      </c>
      <c r="Q944" t="s">
        <v>184</v>
      </c>
      <c r="R944" t="s">
        <v>252</v>
      </c>
      <c r="S944" t="s">
        <v>260</v>
      </c>
      <c r="T944">
        <v>14</v>
      </c>
      <c r="U944" t="s">
        <v>3763</v>
      </c>
      <c r="V944" t="s">
        <v>18485</v>
      </c>
      <c r="W944" t="s">
        <v>18485</v>
      </c>
      <c r="X944" t="s">
        <v>29</v>
      </c>
      <c r="Y944" t="s">
        <v>30</v>
      </c>
      <c r="Z944" t="s">
        <v>30</v>
      </c>
      <c r="AA944" t="s">
        <v>30</v>
      </c>
      <c r="AB944" t="s">
        <v>30</v>
      </c>
      <c r="AC944">
        <v>-75.454145690000004</v>
      </c>
      <c r="AD944">
        <v>6.1770071399999997</v>
      </c>
      <c r="AE944" t="s">
        <v>86</v>
      </c>
      <c r="AF944" t="s">
        <v>159</v>
      </c>
      <c r="AG944" t="s">
        <v>102</v>
      </c>
      <c r="AH944">
        <f>IFERROR(
    VLOOKUP(FENIX_ANS_TABLA[[#This Row],[ESTADO]],
        {"VENCIDO",1;"ALERTA_0 Días",2;"ALERTA",3;"A TIEMPO",4;"SIN FECHA",5},
    2,FALSE),
0)</f>
        <v>4</v>
      </c>
    </row>
    <row r="945" spans="1:34" x14ac:dyDescent="0.25">
      <c r="A945">
        <v>23671565</v>
      </c>
      <c r="B945" s="23" t="str">
        <f>IFERROR(VLOOKUP(FENIX_ANS_TABLA[[#This Row],[PEDIDO]],RESPONSABLE!A:B,2,0),"Pendiente por asignar responsable")</f>
        <v>Pendiente por asignar responsable</v>
      </c>
      <c r="C945" t="s">
        <v>58</v>
      </c>
      <c r="D945" t="s">
        <v>24</v>
      </c>
      <c r="E945" t="s">
        <v>59</v>
      </c>
      <c r="F945" s="21">
        <v>46076.698923611111</v>
      </c>
      <c r="G945" t="s">
        <v>3765</v>
      </c>
      <c r="H945">
        <v>1017273932</v>
      </c>
      <c r="I945" t="s">
        <v>3766</v>
      </c>
      <c r="J945" s="23" t="s">
        <v>31</v>
      </c>
      <c r="K945" s="23" t="s">
        <v>3767</v>
      </c>
      <c r="L945" t="s">
        <v>3768</v>
      </c>
      <c r="M945" t="s">
        <v>25</v>
      </c>
      <c r="N945" t="s">
        <v>3769</v>
      </c>
      <c r="O945" t="s">
        <v>26</v>
      </c>
      <c r="P945" t="s">
        <v>60</v>
      </c>
      <c r="Q945" t="s">
        <v>61</v>
      </c>
      <c r="R945" t="s">
        <v>253</v>
      </c>
      <c r="S945" t="s">
        <v>260</v>
      </c>
      <c r="T945">
        <v>9</v>
      </c>
      <c r="U945" t="s">
        <v>3770</v>
      </c>
      <c r="V945" t="s">
        <v>14452</v>
      </c>
      <c r="W945" t="s">
        <v>18486</v>
      </c>
      <c r="X945" t="s">
        <v>43</v>
      </c>
      <c r="Y945" t="s">
        <v>30</v>
      </c>
      <c r="Z945" t="s">
        <v>30</v>
      </c>
      <c r="AA945" t="s">
        <v>30</v>
      </c>
      <c r="AB945" t="s">
        <v>30</v>
      </c>
      <c r="AC945">
        <v>-75.52621044</v>
      </c>
      <c r="AD945">
        <v>6.2342747899999997</v>
      </c>
      <c r="AE945" t="s">
        <v>86</v>
      </c>
      <c r="AF945" t="s">
        <v>105</v>
      </c>
      <c r="AG945" t="s">
        <v>102</v>
      </c>
      <c r="AH945">
        <f>IFERROR(
    VLOOKUP(FENIX_ANS_TABLA[[#This Row],[ESTADO]],
        {"VENCIDO",1;"ALERTA_0 Días",2;"ALERTA",3;"A TIEMPO",4;"SIN FECHA",5},
    2,FALSE),
0)</f>
        <v>3</v>
      </c>
    </row>
    <row r="946" spans="1:34" x14ac:dyDescent="0.25">
      <c r="A946">
        <v>23671570</v>
      </c>
      <c r="B946" s="23" t="str">
        <f>IFERROR(VLOOKUP(FENIX_ANS_TABLA[[#This Row],[PEDIDO]],RESPONSABLE!A:B,2,0),"Pendiente por asignar responsable")</f>
        <v>Pendiente por asignar responsable</v>
      </c>
      <c r="C946" t="s">
        <v>23</v>
      </c>
      <c r="D946" t="s">
        <v>24</v>
      </c>
      <c r="E946" t="s">
        <v>23</v>
      </c>
      <c r="F946" s="21">
        <v>46076.699907407397</v>
      </c>
      <c r="G946" t="s">
        <v>4493</v>
      </c>
      <c r="H946">
        <v>1117521997</v>
      </c>
      <c r="I946" t="s">
        <v>4494</v>
      </c>
      <c r="J946" s="23" t="s">
        <v>31</v>
      </c>
      <c r="K946" s="23" t="s">
        <v>357</v>
      </c>
      <c r="L946" t="s">
        <v>4495</v>
      </c>
      <c r="M946" t="s">
        <v>156</v>
      </c>
      <c r="N946" t="s">
        <v>4496</v>
      </c>
      <c r="O946" t="s">
        <v>157</v>
      </c>
      <c r="P946" t="s">
        <v>27</v>
      </c>
      <c r="Q946" t="s">
        <v>158</v>
      </c>
      <c r="R946" t="s">
        <v>252</v>
      </c>
      <c r="S946" t="s">
        <v>260</v>
      </c>
      <c r="T946">
        <v>10</v>
      </c>
      <c r="U946" t="s">
        <v>4497</v>
      </c>
      <c r="V946" t="s">
        <v>14453</v>
      </c>
      <c r="W946" t="s">
        <v>5023</v>
      </c>
      <c r="X946" t="s">
        <v>29</v>
      </c>
      <c r="Y946" t="s">
        <v>30</v>
      </c>
      <c r="Z946" t="s">
        <v>30</v>
      </c>
      <c r="AA946" t="s">
        <v>30</v>
      </c>
      <c r="AB946" t="s">
        <v>30</v>
      </c>
      <c r="AC946">
        <v>-75.296404330000001</v>
      </c>
      <c r="AD946">
        <v>6.28378733</v>
      </c>
      <c r="AE946" t="s">
        <v>86</v>
      </c>
      <c r="AF946" t="s">
        <v>159</v>
      </c>
      <c r="AG946" t="s">
        <v>102</v>
      </c>
      <c r="AH946">
        <f>IFERROR(
    VLOOKUP(FENIX_ANS_TABLA[[#This Row],[ESTADO]],
        {"VENCIDO",1;"ALERTA_0 Días",2;"ALERTA",3;"A TIEMPO",4;"SIN FECHA",5},
    2,FALSE),
0)</f>
        <v>4</v>
      </c>
    </row>
    <row r="947" spans="1:34" x14ac:dyDescent="0.25">
      <c r="A947">
        <v>23671614</v>
      </c>
      <c r="B947" s="23" t="str">
        <f>IFERROR(VLOOKUP(FENIX_ANS_TABLA[[#This Row],[PEDIDO]],RESPONSABLE!A:B,2,0),"Pendiente por asignar responsable")</f>
        <v>Pendiente por asignar responsable</v>
      </c>
      <c r="C947" t="s">
        <v>23</v>
      </c>
      <c r="D947" t="s">
        <v>24</v>
      </c>
      <c r="E947" t="s">
        <v>33</v>
      </c>
      <c r="F947" s="21">
        <v>46083.626643518517</v>
      </c>
      <c r="G947" t="s">
        <v>13503</v>
      </c>
      <c r="H947">
        <v>43490168</v>
      </c>
      <c r="I947" t="s">
        <v>3773</v>
      </c>
      <c r="J947" s="23" t="s">
        <v>31</v>
      </c>
      <c r="K947" s="23" t="s">
        <v>3774</v>
      </c>
      <c r="L947" t="s">
        <v>13504</v>
      </c>
      <c r="M947" t="s">
        <v>126</v>
      </c>
      <c r="N947" t="s">
        <v>13505</v>
      </c>
      <c r="O947" t="s">
        <v>127</v>
      </c>
      <c r="P947" t="s">
        <v>40</v>
      </c>
      <c r="Q947" t="s">
        <v>112</v>
      </c>
      <c r="R947" t="s">
        <v>253</v>
      </c>
      <c r="S947" t="s">
        <v>259</v>
      </c>
      <c r="T947">
        <v>7</v>
      </c>
      <c r="U947" t="s">
        <v>13506</v>
      </c>
      <c r="V947" t="s">
        <v>10309</v>
      </c>
      <c r="W947" t="s">
        <v>17863</v>
      </c>
      <c r="X947" t="s">
        <v>29</v>
      </c>
      <c r="Y947" t="s">
        <v>30</v>
      </c>
      <c r="Z947" t="s">
        <v>30</v>
      </c>
      <c r="AA947" t="s">
        <v>30</v>
      </c>
      <c r="AB947" t="s">
        <v>30</v>
      </c>
      <c r="AC947">
        <v>-76.027913839999997</v>
      </c>
      <c r="AD947">
        <v>5.8508022100000003</v>
      </c>
      <c r="AE947" t="s">
        <v>86</v>
      </c>
      <c r="AF947" t="s">
        <v>109</v>
      </c>
      <c r="AG947" t="s">
        <v>102</v>
      </c>
      <c r="AH947">
        <f>IFERROR(
    VLOOKUP(FENIX_ANS_TABLA[[#This Row],[ESTADO]],
        {"VENCIDO",1;"ALERTA_0 Días",2;"ALERTA",3;"A TIEMPO",4;"SIN FECHA",5},
    2,FALSE),
0)</f>
        <v>4</v>
      </c>
    </row>
    <row r="948" spans="1:34" x14ac:dyDescent="0.25">
      <c r="A948">
        <v>23671623</v>
      </c>
      <c r="B948" s="23" t="str">
        <f>IFERROR(VLOOKUP(FENIX_ANS_TABLA[[#This Row],[PEDIDO]],RESPONSABLE!A:B,2,0),"Pendiente por asignar responsable")</f>
        <v>Pendiente por asignar responsable</v>
      </c>
      <c r="C948" t="s">
        <v>23</v>
      </c>
      <c r="D948" t="s">
        <v>24</v>
      </c>
      <c r="E948" t="s">
        <v>33</v>
      </c>
      <c r="F948" s="21">
        <v>46080.613611111112</v>
      </c>
      <c r="G948" t="s">
        <v>10612</v>
      </c>
      <c r="H948">
        <v>1128406079</v>
      </c>
      <c r="I948" t="s">
        <v>3776</v>
      </c>
      <c r="J948" s="23" t="s">
        <v>3777</v>
      </c>
      <c r="K948" s="23" t="s">
        <v>3778</v>
      </c>
      <c r="L948" t="s">
        <v>3779</v>
      </c>
      <c r="M948" t="s">
        <v>25</v>
      </c>
      <c r="N948" t="s">
        <v>3780</v>
      </c>
      <c r="O948" t="s">
        <v>26</v>
      </c>
      <c r="P948" t="s">
        <v>40</v>
      </c>
      <c r="Q948" t="s">
        <v>35</v>
      </c>
      <c r="R948" t="s">
        <v>253</v>
      </c>
      <c r="S948" t="s">
        <v>260</v>
      </c>
      <c r="T948">
        <v>7</v>
      </c>
      <c r="U948" t="s">
        <v>10613</v>
      </c>
      <c r="V948" t="s">
        <v>18487</v>
      </c>
      <c r="W948" t="s">
        <v>18488</v>
      </c>
      <c r="X948" t="s">
        <v>29</v>
      </c>
      <c r="Y948" t="s">
        <v>9713</v>
      </c>
      <c r="Z948" t="s">
        <v>98</v>
      </c>
      <c r="AA948" t="s">
        <v>96</v>
      </c>
      <c r="AB948" t="s">
        <v>1937</v>
      </c>
      <c r="AC948">
        <v>-75.612762239999995</v>
      </c>
      <c r="AD948">
        <v>6.2612783800000003</v>
      </c>
      <c r="AE948" t="s">
        <v>86</v>
      </c>
      <c r="AF948" t="s">
        <v>105</v>
      </c>
      <c r="AG948" t="s">
        <v>102</v>
      </c>
      <c r="AH948">
        <f>IFERROR(
    VLOOKUP(FENIX_ANS_TABLA[[#This Row],[ESTADO]],
        {"VENCIDO",1;"ALERTA_0 Días",2;"ALERTA",3;"A TIEMPO",4;"SIN FECHA",5},
    2,FALSE),
0)</f>
        <v>4</v>
      </c>
    </row>
    <row r="949" spans="1:34" x14ac:dyDescent="0.25">
      <c r="A949">
        <v>23671626</v>
      </c>
      <c r="B949" s="23" t="str">
        <f>IFERROR(VLOOKUP(FENIX_ANS_TABLA[[#This Row],[PEDIDO]],RESPONSABLE!A:B,2,0),"Pendiente por asignar responsable")</f>
        <v>Pendiente por asignar responsable</v>
      </c>
      <c r="C949" t="s">
        <v>23</v>
      </c>
      <c r="D949" t="s">
        <v>24</v>
      </c>
      <c r="E949" t="s">
        <v>33</v>
      </c>
      <c r="F949" s="21">
        <v>46080.266550925917</v>
      </c>
      <c r="G949" t="s">
        <v>8954</v>
      </c>
      <c r="H949">
        <v>35697050</v>
      </c>
      <c r="I949" t="s">
        <v>2929</v>
      </c>
      <c r="J949" s="23" t="s">
        <v>31</v>
      </c>
      <c r="K949" s="23" t="s">
        <v>2930</v>
      </c>
      <c r="L949" t="s">
        <v>3782</v>
      </c>
      <c r="M949" t="s">
        <v>25</v>
      </c>
      <c r="N949" t="s">
        <v>3783</v>
      </c>
      <c r="O949" t="s">
        <v>26</v>
      </c>
      <c r="P949" t="s">
        <v>40</v>
      </c>
      <c r="Q949" t="s">
        <v>35</v>
      </c>
      <c r="R949" t="s">
        <v>253</v>
      </c>
      <c r="S949" t="s">
        <v>260</v>
      </c>
      <c r="T949">
        <v>7</v>
      </c>
      <c r="U949" t="s">
        <v>8955</v>
      </c>
      <c r="V949" t="s">
        <v>18483</v>
      </c>
      <c r="W949" t="s">
        <v>18484</v>
      </c>
      <c r="X949" t="s">
        <v>29</v>
      </c>
      <c r="Y949" t="s">
        <v>7497</v>
      </c>
      <c r="Z949" t="s">
        <v>98</v>
      </c>
      <c r="AA949" t="s">
        <v>1808</v>
      </c>
      <c r="AB949" t="s">
        <v>7498</v>
      </c>
      <c r="AC949">
        <v>-75.528859999999995</v>
      </c>
      <c r="AD949">
        <v>6.2353880000000004</v>
      </c>
      <c r="AE949" t="s">
        <v>86</v>
      </c>
      <c r="AF949" t="s">
        <v>105</v>
      </c>
      <c r="AG949" t="s">
        <v>102</v>
      </c>
      <c r="AH949">
        <f>IFERROR(
    VLOOKUP(FENIX_ANS_TABLA[[#This Row],[ESTADO]],
        {"VENCIDO",1;"ALERTA_0 Días",2;"ALERTA",3;"A TIEMPO",4;"SIN FECHA",5},
    2,FALSE),
0)</f>
        <v>4</v>
      </c>
    </row>
    <row r="950" spans="1:34" x14ac:dyDescent="0.25">
      <c r="A950">
        <v>23671627</v>
      </c>
      <c r="B950" s="23" t="str">
        <f>IFERROR(VLOOKUP(FENIX_ANS_TABLA[[#This Row],[PEDIDO]],RESPONSABLE!A:B,2,0),"Pendiente por asignar responsable")</f>
        <v>Pendiente por asignar responsable</v>
      </c>
      <c r="C950" t="s">
        <v>23</v>
      </c>
      <c r="D950" t="s">
        <v>24</v>
      </c>
      <c r="E950" t="s">
        <v>23</v>
      </c>
      <c r="F950" s="21">
        <v>46076.727824074071</v>
      </c>
      <c r="G950" t="s">
        <v>4499</v>
      </c>
      <c r="H950">
        <v>43403771</v>
      </c>
      <c r="I950" t="s">
        <v>4500</v>
      </c>
      <c r="J950" s="23" t="s">
        <v>31</v>
      </c>
      <c r="K950" s="23" t="s">
        <v>4501</v>
      </c>
      <c r="L950" t="s">
        <v>4502</v>
      </c>
      <c r="M950" t="s">
        <v>167</v>
      </c>
      <c r="N950" t="s">
        <v>4503</v>
      </c>
      <c r="O950" t="s">
        <v>168</v>
      </c>
      <c r="P950" t="s">
        <v>27</v>
      </c>
      <c r="Q950" t="s">
        <v>158</v>
      </c>
      <c r="R950" t="s">
        <v>253</v>
      </c>
      <c r="S950" t="s">
        <v>260</v>
      </c>
      <c r="T950">
        <v>7</v>
      </c>
      <c r="U950" t="s">
        <v>4504</v>
      </c>
      <c r="V950" t="s">
        <v>18489</v>
      </c>
      <c r="W950" t="s">
        <v>15156</v>
      </c>
      <c r="X950" t="s">
        <v>83</v>
      </c>
      <c r="Y950" t="s">
        <v>30</v>
      </c>
      <c r="Z950" t="s">
        <v>30</v>
      </c>
      <c r="AA950" t="s">
        <v>30</v>
      </c>
      <c r="AB950" t="s">
        <v>30</v>
      </c>
      <c r="AC950">
        <v>-75.375087429999994</v>
      </c>
      <c r="AD950">
        <v>6.1595692900000003</v>
      </c>
      <c r="AE950" t="s">
        <v>86</v>
      </c>
      <c r="AF950" t="s">
        <v>159</v>
      </c>
      <c r="AG950" t="s">
        <v>102</v>
      </c>
      <c r="AH950">
        <f>IFERROR(
    VLOOKUP(FENIX_ANS_TABLA[[#This Row],[ESTADO]],
        {"VENCIDO",1;"ALERTA_0 Días",2;"ALERTA",3;"A TIEMPO",4;"SIN FECHA",5},
    2,FALSE),
0)</f>
        <v>2</v>
      </c>
    </row>
    <row r="951" spans="1:34" x14ac:dyDescent="0.25">
      <c r="A951">
        <v>23671628</v>
      </c>
      <c r="B951" s="23" t="str">
        <f>IFERROR(VLOOKUP(FENIX_ANS_TABLA[[#This Row],[PEDIDO]],RESPONSABLE!A:B,2,0),"Pendiente por asignar responsable")</f>
        <v>Pendiente por asignar responsable</v>
      </c>
      <c r="C951" t="s">
        <v>23</v>
      </c>
      <c r="D951" t="s">
        <v>24</v>
      </c>
      <c r="E951" t="s">
        <v>23</v>
      </c>
      <c r="F951" s="21">
        <v>46076.729513888888</v>
      </c>
      <c r="G951" t="s">
        <v>4506</v>
      </c>
      <c r="H951">
        <v>43155660</v>
      </c>
      <c r="I951" t="s">
        <v>4507</v>
      </c>
      <c r="J951" s="23" t="s">
        <v>31</v>
      </c>
      <c r="K951" s="23" t="s">
        <v>4508</v>
      </c>
      <c r="L951" t="s">
        <v>4509</v>
      </c>
      <c r="M951" t="s">
        <v>182</v>
      </c>
      <c r="N951" t="s">
        <v>4510</v>
      </c>
      <c r="O951" t="s">
        <v>183</v>
      </c>
      <c r="P951" t="s">
        <v>27</v>
      </c>
      <c r="Q951" t="s">
        <v>158</v>
      </c>
      <c r="R951" t="s">
        <v>253</v>
      </c>
      <c r="S951" t="s">
        <v>260</v>
      </c>
      <c r="T951">
        <v>7</v>
      </c>
      <c r="U951" t="s">
        <v>4511</v>
      </c>
      <c r="V951" t="s">
        <v>14648</v>
      </c>
      <c r="W951" t="s">
        <v>14103</v>
      </c>
      <c r="X951" t="s">
        <v>83</v>
      </c>
      <c r="Y951" t="s">
        <v>30</v>
      </c>
      <c r="Z951" t="s">
        <v>30</v>
      </c>
      <c r="AA951" t="s">
        <v>30</v>
      </c>
      <c r="AB951" t="s">
        <v>30</v>
      </c>
      <c r="AC951">
        <v>-75.061094323000006</v>
      </c>
      <c r="AD951">
        <v>5.7595923510000402</v>
      </c>
      <c r="AE951" t="s">
        <v>86</v>
      </c>
      <c r="AF951" t="s">
        <v>159</v>
      </c>
      <c r="AG951" t="s">
        <v>102</v>
      </c>
      <c r="AH951">
        <f>IFERROR(
    VLOOKUP(FENIX_ANS_TABLA[[#This Row],[ESTADO]],
        {"VENCIDO",1;"ALERTA_0 Días",2;"ALERTA",3;"A TIEMPO",4;"SIN FECHA",5},
    2,FALSE),
0)</f>
        <v>2</v>
      </c>
    </row>
    <row r="952" spans="1:34" x14ac:dyDescent="0.25">
      <c r="A952">
        <v>23671634</v>
      </c>
      <c r="B952" s="23" t="str">
        <f>IFERROR(VLOOKUP(FENIX_ANS_TABLA[[#This Row],[PEDIDO]],RESPONSABLE!A:B,2,0),"Pendiente por asignar responsable")</f>
        <v>Pendiente por asignar responsable</v>
      </c>
      <c r="C952" t="s">
        <v>58</v>
      </c>
      <c r="D952" t="s">
        <v>24</v>
      </c>
      <c r="E952" t="s">
        <v>59</v>
      </c>
      <c r="F952" s="21">
        <v>46076.735069444447</v>
      </c>
      <c r="G952" t="s">
        <v>3785</v>
      </c>
      <c r="H952">
        <v>43091108</v>
      </c>
      <c r="I952" t="s">
        <v>3786</v>
      </c>
      <c r="J952" s="23" t="s">
        <v>31</v>
      </c>
      <c r="K952" s="23" t="s">
        <v>3787</v>
      </c>
      <c r="L952" t="s">
        <v>3788</v>
      </c>
      <c r="M952" t="s">
        <v>25</v>
      </c>
      <c r="N952" t="s">
        <v>3789</v>
      </c>
      <c r="O952" t="s">
        <v>26</v>
      </c>
      <c r="P952" t="s">
        <v>60</v>
      </c>
      <c r="Q952" t="s">
        <v>61</v>
      </c>
      <c r="R952" t="s">
        <v>253</v>
      </c>
      <c r="S952" t="s">
        <v>260</v>
      </c>
      <c r="T952">
        <v>9</v>
      </c>
      <c r="U952" t="s">
        <v>3790</v>
      </c>
      <c r="V952" t="s">
        <v>18490</v>
      </c>
      <c r="W952" t="s">
        <v>18491</v>
      </c>
      <c r="X952" t="s">
        <v>43</v>
      </c>
      <c r="Y952" t="s">
        <v>30</v>
      </c>
      <c r="Z952" t="s">
        <v>30</v>
      </c>
      <c r="AA952" t="s">
        <v>30</v>
      </c>
      <c r="AB952" t="s">
        <v>30</v>
      </c>
      <c r="AC952">
        <v>-75.547702900000004</v>
      </c>
      <c r="AD952">
        <v>6.2447409299999999</v>
      </c>
      <c r="AE952" t="s">
        <v>86</v>
      </c>
      <c r="AF952" t="s">
        <v>105</v>
      </c>
      <c r="AG952" t="s">
        <v>102</v>
      </c>
      <c r="AH952">
        <f>IFERROR(
    VLOOKUP(FENIX_ANS_TABLA[[#This Row],[ESTADO]],
        {"VENCIDO",1;"ALERTA_0 Días",2;"ALERTA",3;"A TIEMPO",4;"SIN FECHA",5},
    2,FALSE),
0)</f>
        <v>3</v>
      </c>
    </row>
    <row r="953" spans="1:34" x14ac:dyDescent="0.25">
      <c r="A953">
        <v>23671638</v>
      </c>
      <c r="B953" s="23" t="str">
        <f>IFERROR(VLOOKUP(FENIX_ANS_TABLA[[#This Row],[PEDIDO]],RESPONSABLE!A:B,2,0),"Pendiente por asignar responsable")</f>
        <v>Pendiente por asignar responsable</v>
      </c>
      <c r="C953" t="s">
        <v>36</v>
      </c>
      <c r="D953" t="s">
        <v>24</v>
      </c>
      <c r="E953" t="s">
        <v>36</v>
      </c>
      <c r="F953" s="21">
        <v>46076.737534722219</v>
      </c>
      <c r="G953" t="s">
        <v>4513</v>
      </c>
      <c r="H953">
        <v>1038483306</v>
      </c>
      <c r="I953" t="s">
        <v>4514</v>
      </c>
      <c r="J953" s="23" t="s">
        <v>31</v>
      </c>
      <c r="K953" s="23" t="s">
        <v>357</v>
      </c>
      <c r="L953" t="s">
        <v>4515</v>
      </c>
      <c r="M953" t="s">
        <v>156</v>
      </c>
      <c r="N953" t="s">
        <v>4516</v>
      </c>
      <c r="O953" t="s">
        <v>157</v>
      </c>
      <c r="P953" t="s">
        <v>37</v>
      </c>
      <c r="Q953" t="s">
        <v>158</v>
      </c>
      <c r="R953" t="s">
        <v>252</v>
      </c>
      <c r="S953" t="s">
        <v>260</v>
      </c>
      <c r="T953">
        <v>10</v>
      </c>
      <c r="U953" t="s">
        <v>4517</v>
      </c>
      <c r="V953" t="s">
        <v>10314</v>
      </c>
      <c r="W953" t="s">
        <v>10313</v>
      </c>
      <c r="X953" t="s">
        <v>29</v>
      </c>
      <c r="Y953" t="s">
        <v>30</v>
      </c>
      <c r="Z953" t="s">
        <v>30</v>
      </c>
      <c r="AA953" t="s">
        <v>30</v>
      </c>
      <c r="AB953" t="s">
        <v>30</v>
      </c>
      <c r="AC953">
        <v>-75.296404330000001</v>
      </c>
      <c r="AD953">
        <v>6.28378733</v>
      </c>
      <c r="AE953" t="s">
        <v>86</v>
      </c>
      <c r="AF953" t="s">
        <v>159</v>
      </c>
      <c r="AG953" t="s">
        <v>102</v>
      </c>
      <c r="AH953">
        <f>IFERROR(
    VLOOKUP(FENIX_ANS_TABLA[[#This Row],[ESTADO]],
        {"VENCIDO",1;"ALERTA_0 Días",2;"ALERTA",3;"A TIEMPO",4;"SIN FECHA",5},
    2,FALSE),
0)</f>
        <v>4</v>
      </c>
    </row>
    <row r="954" spans="1:34" x14ac:dyDescent="0.25">
      <c r="A954">
        <v>23671653</v>
      </c>
      <c r="B954" s="23" t="str">
        <f>IFERROR(VLOOKUP(FENIX_ANS_TABLA[[#This Row],[PEDIDO]],RESPONSABLE!A:B,2,0),"Pendiente por asignar responsable")</f>
        <v>Pendiente por asignar responsable</v>
      </c>
      <c r="C954" t="s">
        <v>23</v>
      </c>
      <c r="D954" t="s">
        <v>24</v>
      </c>
      <c r="E954" t="s">
        <v>23</v>
      </c>
      <c r="F954" s="21">
        <v>46076.751435185193</v>
      </c>
      <c r="G954" t="s">
        <v>3875</v>
      </c>
      <c r="H954">
        <v>1002146793</v>
      </c>
      <c r="I954" t="s">
        <v>3642</v>
      </c>
      <c r="J954" s="23" t="s">
        <v>31</v>
      </c>
      <c r="K954" s="23" t="s">
        <v>3643</v>
      </c>
      <c r="L954" t="s">
        <v>3876</v>
      </c>
      <c r="M954" t="s">
        <v>234</v>
      </c>
      <c r="N954" t="s">
        <v>3877</v>
      </c>
      <c r="O954" t="s">
        <v>235</v>
      </c>
      <c r="P954" t="s">
        <v>27</v>
      </c>
      <c r="Q954" t="s">
        <v>214</v>
      </c>
      <c r="R954" t="s">
        <v>253</v>
      </c>
      <c r="S954" t="s">
        <v>260</v>
      </c>
      <c r="T954">
        <v>7</v>
      </c>
      <c r="U954" t="s">
        <v>3878</v>
      </c>
      <c r="V954" t="s">
        <v>18492</v>
      </c>
      <c r="W954" t="s">
        <v>15209</v>
      </c>
      <c r="X954" t="s">
        <v>29</v>
      </c>
      <c r="Y954" t="s">
        <v>30</v>
      </c>
      <c r="Z954" t="s">
        <v>30</v>
      </c>
      <c r="AA954" t="s">
        <v>30</v>
      </c>
      <c r="AB954" t="s">
        <v>30</v>
      </c>
      <c r="AC954">
        <v>-74.711535459999993</v>
      </c>
      <c r="AD954">
        <v>7.0715099199999996</v>
      </c>
      <c r="AE954" t="s">
        <v>86</v>
      </c>
      <c r="AF954" t="s">
        <v>215</v>
      </c>
      <c r="AG954" t="s">
        <v>102</v>
      </c>
      <c r="AH954">
        <f>IFERROR(
    VLOOKUP(FENIX_ANS_TABLA[[#This Row],[ESTADO]],
        {"VENCIDO",1;"ALERTA_0 Días",2;"ALERTA",3;"A TIEMPO",4;"SIN FECHA",5},
    2,FALSE),
0)</f>
        <v>4</v>
      </c>
    </row>
    <row r="955" spans="1:34" x14ac:dyDescent="0.25">
      <c r="A955">
        <v>23671655</v>
      </c>
      <c r="B955" s="23" t="str">
        <f>IFERROR(VLOOKUP(FENIX_ANS_TABLA[[#This Row],[PEDIDO]],RESPONSABLE!A:B,2,0),"Pendiente por asignar responsable")</f>
        <v>Pendiente por asignar responsable</v>
      </c>
      <c r="C955" t="s">
        <v>23</v>
      </c>
      <c r="D955" t="s">
        <v>24</v>
      </c>
      <c r="E955" t="s">
        <v>23</v>
      </c>
      <c r="F955" s="21">
        <v>46076.754155092603</v>
      </c>
      <c r="G955" t="s">
        <v>3880</v>
      </c>
      <c r="H955">
        <v>1002146793</v>
      </c>
      <c r="I955" t="s">
        <v>3642</v>
      </c>
      <c r="J955" s="23" t="s">
        <v>31</v>
      </c>
      <c r="K955" s="23" t="s">
        <v>3643</v>
      </c>
      <c r="L955" t="s">
        <v>3881</v>
      </c>
      <c r="M955" t="s">
        <v>234</v>
      </c>
      <c r="N955" t="s">
        <v>3882</v>
      </c>
      <c r="O955" t="s">
        <v>235</v>
      </c>
      <c r="P955" t="s">
        <v>27</v>
      </c>
      <c r="Q955" t="s">
        <v>214</v>
      </c>
      <c r="R955" t="s">
        <v>253</v>
      </c>
      <c r="S955" t="s">
        <v>260</v>
      </c>
      <c r="T955">
        <v>7</v>
      </c>
      <c r="U955" t="s">
        <v>3883</v>
      </c>
      <c r="V955" t="s">
        <v>18493</v>
      </c>
      <c r="W955" t="s">
        <v>18494</v>
      </c>
      <c r="X955" t="s">
        <v>29</v>
      </c>
      <c r="Y955" t="s">
        <v>30</v>
      </c>
      <c r="Z955" t="s">
        <v>30</v>
      </c>
      <c r="AA955" t="s">
        <v>30</v>
      </c>
      <c r="AB955" t="s">
        <v>30</v>
      </c>
      <c r="AC955">
        <v>-74.711535459999993</v>
      </c>
      <c r="AD955">
        <v>7.0715099199999996</v>
      </c>
      <c r="AE955" t="s">
        <v>86</v>
      </c>
      <c r="AF955" t="s">
        <v>215</v>
      </c>
      <c r="AG955" t="s">
        <v>102</v>
      </c>
      <c r="AH955">
        <f>IFERROR(
    VLOOKUP(FENIX_ANS_TABLA[[#This Row],[ESTADO]],
        {"VENCIDO",1;"ALERTA_0 Días",2;"ALERTA",3;"A TIEMPO",4;"SIN FECHA",5},
    2,FALSE),
0)</f>
        <v>4</v>
      </c>
    </row>
    <row r="956" spans="1:34" x14ac:dyDescent="0.25">
      <c r="A956">
        <v>23671656</v>
      </c>
      <c r="B956" s="23" t="str">
        <f>IFERROR(VLOOKUP(FENIX_ANS_TABLA[[#This Row],[PEDIDO]],RESPONSABLE!A:B,2,0),"Pendiente por asignar responsable")</f>
        <v>Pendiente por asignar responsable</v>
      </c>
      <c r="C956" t="s">
        <v>23</v>
      </c>
      <c r="D956" t="s">
        <v>24</v>
      </c>
      <c r="E956" t="s">
        <v>23</v>
      </c>
      <c r="F956" s="21">
        <v>46076.756782407407</v>
      </c>
      <c r="G956" t="s">
        <v>3885</v>
      </c>
      <c r="H956">
        <v>1002146793</v>
      </c>
      <c r="I956" t="s">
        <v>3642</v>
      </c>
      <c r="J956" s="23" t="s">
        <v>31</v>
      </c>
      <c r="K956" s="23" t="s">
        <v>3643</v>
      </c>
      <c r="L956" t="s">
        <v>3886</v>
      </c>
      <c r="M956" t="s">
        <v>234</v>
      </c>
      <c r="N956" t="s">
        <v>3887</v>
      </c>
      <c r="O956" t="s">
        <v>235</v>
      </c>
      <c r="P956" t="s">
        <v>27</v>
      </c>
      <c r="Q956" t="s">
        <v>214</v>
      </c>
      <c r="R956" t="s">
        <v>253</v>
      </c>
      <c r="S956" t="s">
        <v>260</v>
      </c>
      <c r="T956">
        <v>7</v>
      </c>
      <c r="U956" t="s">
        <v>3888</v>
      </c>
      <c r="V956" t="s">
        <v>18495</v>
      </c>
      <c r="W956" t="s">
        <v>18496</v>
      </c>
      <c r="X956" t="s">
        <v>29</v>
      </c>
      <c r="Y956" t="s">
        <v>30</v>
      </c>
      <c r="Z956" t="s">
        <v>30</v>
      </c>
      <c r="AA956" t="s">
        <v>30</v>
      </c>
      <c r="AB956" t="s">
        <v>30</v>
      </c>
      <c r="AC956">
        <v>-74.711535459999993</v>
      </c>
      <c r="AD956">
        <v>7.0715099199999996</v>
      </c>
      <c r="AE956" t="s">
        <v>86</v>
      </c>
      <c r="AF956" t="s">
        <v>215</v>
      </c>
      <c r="AG956" t="s">
        <v>102</v>
      </c>
      <c r="AH956">
        <f>IFERROR(
    VLOOKUP(FENIX_ANS_TABLA[[#This Row],[ESTADO]],
        {"VENCIDO",1;"ALERTA_0 Días",2;"ALERTA",3;"A TIEMPO",4;"SIN FECHA",5},
    2,FALSE),
0)</f>
        <v>4</v>
      </c>
    </row>
    <row r="957" spans="1:34" x14ac:dyDescent="0.25">
      <c r="A957">
        <v>23671659</v>
      </c>
      <c r="B957" s="23" t="str">
        <f>IFERROR(VLOOKUP(FENIX_ANS_TABLA[[#This Row],[PEDIDO]],RESPONSABLE!A:B,2,0),"Pendiente por asignar responsable")</f>
        <v>Pendiente por asignar responsable</v>
      </c>
      <c r="C957" t="s">
        <v>58</v>
      </c>
      <c r="D957" t="s">
        <v>24</v>
      </c>
      <c r="E957" t="s">
        <v>59</v>
      </c>
      <c r="F957" s="21">
        <v>46076.766412037039</v>
      </c>
      <c r="G957" t="s">
        <v>3793</v>
      </c>
      <c r="H957">
        <v>1037236588</v>
      </c>
      <c r="I957" t="s">
        <v>3794</v>
      </c>
      <c r="J957" s="23" t="s">
        <v>3795</v>
      </c>
      <c r="K957" s="23" t="s">
        <v>3796</v>
      </c>
      <c r="L957" t="s">
        <v>3797</v>
      </c>
      <c r="M957" t="s">
        <v>42</v>
      </c>
      <c r="N957" t="s">
        <v>3798</v>
      </c>
      <c r="O957" t="s">
        <v>57</v>
      </c>
      <c r="P957" t="s">
        <v>60</v>
      </c>
      <c r="Q957" t="s">
        <v>64</v>
      </c>
      <c r="R957" t="s">
        <v>252</v>
      </c>
      <c r="S957" t="s">
        <v>260</v>
      </c>
      <c r="T957">
        <v>14</v>
      </c>
      <c r="U957" t="s">
        <v>3799</v>
      </c>
      <c r="V957" t="s">
        <v>18497</v>
      </c>
      <c r="W957" t="s">
        <v>18497</v>
      </c>
      <c r="X957" t="s">
        <v>29</v>
      </c>
      <c r="Y957" t="s">
        <v>30</v>
      </c>
      <c r="Z957" t="s">
        <v>30</v>
      </c>
      <c r="AA957" t="s">
        <v>30</v>
      </c>
      <c r="AB957" t="s">
        <v>30</v>
      </c>
      <c r="AC957">
        <v>-75.532903469999994</v>
      </c>
      <c r="AD957">
        <v>6.1458711800000003</v>
      </c>
      <c r="AE957" t="s">
        <v>86</v>
      </c>
      <c r="AF957" t="s">
        <v>105</v>
      </c>
      <c r="AG957" t="s">
        <v>102</v>
      </c>
      <c r="AH957">
        <f>IFERROR(
    VLOOKUP(FENIX_ANS_TABLA[[#This Row],[ESTADO]],
        {"VENCIDO",1;"ALERTA_0 Días",2;"ALERTA",3;"A TIEMPO",4;"SIN FECHA",5},
    2,FALSE),
0)</f>
        <v>4</v>
      </c>
    </row>
    <row r="958" spans="1:34" x14ac:dyDescent="0.25">
      <c r="A958">
        <v>23671667</v>
      </c>
      <c r="B958" s="23" t="str">
        <f>IFERROR(VLOOKUP(FENIX_ANS_TABLA[[#This Row],[PEDIDO]],RESPONSABLE!A:B,2,0),"Pendiente por asignar responsable")</f>
        <v>Pendiente por asignar responsable</v>
      </c>
      <c r="C958" t="s">
        <v>58</v>
      </c>
      <c r="D958" t="s">
        <v>24</v>
      </c>
      <c r="E958" t="s">
        <v>59</v>
      </c>
      <c r="F958" s="21">
        <v>46076.854675925933</v>
      </c>
      <c r="G958" t="s">
        <v>3801</v>
      </c>
      <c r="H958">
        <v>1040047065</v>
      </c>
      <c r="I958" t="s">
        <v>3802</v>
      </c>
      <c r="J958" s="23" t="s">
        <v>31</v>
      </c>
      <c r="K958" s="23" t="s">
        <v>3803</v>
      </c>
      <c r="L958" t="s">
        <v>3804</v>
      </c>
      <c r="M958" t="s">
        <v>180</v>
      </c>
      <c r="N958" t="s">
        <v>3805</v>
      </c>
      <c r="O958" t="s">
        <v>181</v>
      </c>
      <c r="P958" t="s">
        <v>60</v>
      </c>
      <c r="Q958" t="s">
        <v>184</v>
      </c>
      <c r="R958" t="s">
        <v>252</v>
      </c>
      <c r="S958" t="s">
        <v>260</v>
      </c>
      <c r="T958">
        <v>14</v>
      </c>
      <c r="U958" t="s">
        <v>3806</v>
      </c>
      <c r="V958" t="s">
        <v>18498</v>
      </c>
      <c r="W958" t="s">
        <v>18498</v>
      </c>
      <c r="X958" t="s">
        <v>29</v>
      </c>
      <c r="Y958" t="s">
        <v>30</v>
      </c>
      <c r="Z958" t="s">
        <v>30</v>
      </c>
      <c r="AA958" t="s">
        <v>30</v>
      </c>
      <c r="AB958" t="s">
        <v>30</v>
      </c>
      <c r="AC958">
        <v>-75.491685020000006</v>
      </c>
      <c r="AD958">
        <v>5.9658394399999999</v>
      </c>
      <c r="AE958" t="s">
        <v>86</v>
      </c>
      <c r="AF958" t="s">
        <v>159</v>
      </c>
      <c r="AG958" t="s">
        <v>102</v>
      </c>
      <c r="AH958">
        <f>IFERROR(
    VLOOKUP(FENIX_ANS_TABLA[[#This Row],[ESTADO]],
        {"VENCIDO",1;"ALERTA_0 Días",2;"ALERTA",3;"A TIEMPO",4;"SIN FECHA",5},
    2,FALSE),
0)</f>
        <v>4</v>
      </c>
    </row>
    <row r="959" spans="1:34" x14ac:dyDescent="0.25">
      <c r="A959">
        <v>23671824</v>
      </c>
      <c r="B959" s="23" t="str">
        <f>IFERROR(VLOOKUP(FENIX_ANS_TABLA[[#This Row],[PEDIDO]],RESPONSABLE!A:B,2,0),"Pendiente por asignar responsable")</f>
        <v>Pendiente por asignar responsable</v>
      </c>
      <c r="C959" t="s">
        <v>23</v>
      </c>
      <c r="D959" t="s">
        <v>65</v>
      </c>
      <c r="E959" t="s">
        <v>23</v>
      </c>
      <c r="F959" s="21">
        <v>46077.208831018521</v>
      </c>
      <c r="G959" t="s">
        <v>5038</v>
      </c>
      <c r="H959">
        <v>1128420997</v>
      </c>
      <c r="I959" t="s">
        <v>5039</v>
      </c>
      <c r="J959" s="23" t="s">
        <v>31</v>
      </c>
      <c r="K959" s="23" t="s">
        <v>5040</v>
      </c>
      <c r="L959" t="s">
        <v>5041</v>
      </c>
      <c r="M959" t="s">
        <v>48</v>
      </c>
      <c r="N959" t="s">
        <v>5042</v>
      </c>
      <c r="O959" t="s">
        <v>49</v>
      </c>
      <c r="P959" t="s">
        <v>87</v>
      </c>
      <c r="Q959" t="s">
        <v>28</v>
      </c>
      <c r="R959" t="s">
        <v>253</v>
      </c>
      <c r="S959" t="s">
        <v>260</v>
      </c>
      <c r="T959">
        <v>7</v>
      </c>
      <c r="U959" t="s">
        <v>5043</v>
      </c>
      <c r="V959" t="s">
        <v>18499</v>
      </c>
      <c r="W959" t="s">
        <v>18500</v>
      </c>
      <c r="X959" t="s">
        <v>43</v>
      </c>
      <c r="Y959" t="s">
        <v>30</v>
      </c>
      <c r="Z959" t="s">
        <v>30</v>
      </c>
      <c r="AA959" t="s">
        <v>30</v>
      </c>
      <c r="AB959" t="s">
        <v>30</v>
      </c>
      <c r="AC959">
        <v>-75.658116000000007</v>
      </c>
      <c r="AD959">
        <v>6.1576180000000003</v>
      </c>
      <c r="AE959" t="s">
        <v>86</v>
      </c>
      <c r="AF959" t="s">
        <v>105</v>
      </c>
      <c r="AG959" t="s">
        <v>103</v>
      </c>
      <c r="AH959">
        <f>IFERROR(
    VLOOKUP(FENIX_ANS_TABLA[[#This Row],[ESTADO]],
        {"VENCIDO",1;"ALERTA_0 Días",2;"ALERTA",3;"A TIEMPO",4;"SIN FECHA",5},
    2,FALSE),
0)</f>
        <v>3</v>
      </c>
    </row>
    <row r="960" spans="1:34" x14ac:dyDescent="0.25">
      <c r="A960">
        <v>23671840</v>
      </c>
      <c r="B960" s="23" t="str">
        <f>IFERROR(VLOOKUP(FENIX_ANS_TABLA[[#This Row],[PEDIDO]],RESPONSABLE!A:B,2,0),"Pendiente por asignar responsable")</f>
        <v>Pendiente por asignar responsable</v>
      </c>
      <c r="C960" t="s">
        <v>23</v>
      </c>
      <c r="D960" t="s">
        <v>24</v>
      </c>
      <c r="E960" t="s">
        <v>23</v>
      </c>
      <c r="F960" s="21">
        <v>46077.275879629633</v>
      </c>
      <c r="G960" t="s">
        <v>4521</v>
      </c>
      <c r="H960">
        <v>1033772910</v>
      </c>
      <c r="I960" t="s">
        <v>4518</v>
      </c>
      <c r="J960" s="23" t="s">
        <v>31</v>
      </c>
      <c r="K960" s="23" t="s">
        <v>4519</v>
      </c>
      <c r="L960" t="s">
        <v>4522</v>
      </c>
      <c r="M960" t="s">
        <v>202</v>
      </c>
      <c r="N960" t="s">
        <v>4523</v>
      </c>
      <c r="O960" t="s">
        <v>203</v>
      </c>
      <c r="P960" t="s">
        <v>27</v>
      </c>
      <c r="Q960" t="s">
        <v>158</v>
      </c>
      <c r="R960" t="s">
        <v>253</v>
      </c>
      <c r="S960" t="s">
        <v>260</v>
      </c>
      <c r="T960">
        <v>7</v>
      </c>
      <c r="U960" t="s">
        <v>4524</v>
      </c>
      <c r="V960" t="s">
        <v>18501</v>
      </c>
      <c r="W960" t="s">
        <v>18502</v>
      </c>
      <c r="X960" t="s">
        <v>29</v>
      </c>
      <c r="Y960" t="s">
        <v>30</v>
      </c>
      <c r="Z960" t="s">
        <v>30</v>
      </c>
      <c r="AA960" t="s">
        <v>30</v>
      </c>
      <c r="AB960" t="s">
        <v>30</v>
      </c>
      <c r="AC960">
        <v>-74.738660999999993</v>
      </c>
      <c r="AD960">
        <v>5.8996399999999998</v>
      </c>
      <c r="AE960" t="s">
        <v>86</v>
      </c>
      <c r="AF960" t="s">
        <v>159</v>
      </c>
      <c r="AG960" t="s">
        <v>102</v>
      </c>
      <c r="AH960">
        <f>IFERROR(
    VLOOKUP(FENIX_ANS_TABLA[[#This Row],[ESTADO]],
        {"VENCIDO",1;"ALERTA_0 Días",2;"ALERTA",3;"A TIEMPO",4;"SIN FECHA",5},
    2,FALSE),
0)</f>
        <v>4</v>
      </c>
    </row>
    <row r="961" spans="1:34" x14ac:dyDescent="0.25">
      <c r="A961">
        <v>23671846</v>
      </c>
      <c r="B961" s="23" t="str">
        <f>IFERROR(VLOOKUP(FENIX_ANS_TABLA[[#This Row],[PEDIDO]],RESPONSABLE!A:B,2,0),"Pendiente por asignar responsable")</f>
        <v>Pendiente por asignar responsable</v>
      </c>
      <c r="C961" t="s">
        <v>23</v>
      </c>
      <c r="D961" t="s">
        <v>24</v>
      </c>
      <c r="E961" t="s">
        <v>23</v>
      </c>
      <c r="F961" s="21">
        <v>46077.291064814817</v>
      </c>
      <c r="G961" t="s">
        <v>5420</v>
      </c>
      <c r="H961">
        <v>15484284</v>
      </c>
      <c r="I961" t="s">
        <v>5421</v>
      </c>
      <c r="J961" s="23" t="s">
        <v>31</v>
      </c>
      <c r="K961" s="23" t="s">
        <v>5422</v>
      </c>
      <c r="L961" t="s">
        <v>5423</v>
      </c>
      <c r="M961" t="s">
        <v>145</v>
      </c>
      <c r="N961" t="s">
        <v>5424</v>
      </c>
      <c r="O961" t="s">
        <v>146</v>
      </c>
      <c r="P961" t="s">
        <v>27</v>
      </c>
      <c r="Q961" t="s">
        <v>135</v>
      </c>
      <c r="R961" t="s">
        <v>253</v>
      </c>
      <c r="S961" t="s">
        <v>260</v>
      </c>
      <c r="T961">
        <v>7</v>
      </c>
      <c r="U961" t="s">
        <v>5425</v>
      </c>
      <c r="V961" t="s">
        <v>18503</v>
      </c>
      <c r="W961" t="s">
        <v>18504</v>
      </c>
      <c r="X961" t="s">
        <v>29</v>
      </c>
      <c r="Y961" t="s">
        <v>30</v>
      </c>
      <c r="Z961" t="s">
        <v>30</v>
      </c>
      <c r="AA961" t="s">
        <v>30</v>
      </c>
      <c r="AB961" t="s">
        <v>30</v>
      </c>
      <c r="AC961">
        <v>-76.13508161</v>
      </c>
      <c r="AD961">
        <v>6.3244861300000004</v>
      </c>
      <c r="AE961" t="s">
        <v>86</v>
      </c>
      <c r="AF961" t="s">
        <v>136</v>
      </c>
      <c r="AG961" t="s">
        <v>102</v>
      </c>
      <c r="AH961">
        <f>IFERROR(
    VLOOKUP(FENIX_ANS_TABLA[[#This Row],[ESTADO]],
        {"VENCIDO",1;"ALERTA_0 Días",2;"ALERTA",3;"A TIEMPO",4;"SIN FECHA",5},
    2,FALSE),
0)</f>
        <v>4</v>
      </c>
    </row>
    <row r="962" spans="1:34" x14ac:dyDescent="0.25">
      <c r="A962">
        <v>23671852</v>
      </c>
      <c r="B962" s="23" t="str">
        <f>IFERROR(VLOOKUP(FENIX_ANS_TABLA[[#This Row],[PEDIDO]],RESPONSABLE!A:B,2,0),"Pendiente por asignar responsable")</f>
        <v>Pendiente por asignar responsable</v>
      </c>
      <c r="C962" t="s">
        <v>23</v>
      </c>
      <c r="D962" t="s">
        <v>24</v>
      </c>
      <c r="E962" t="s">
        <v>23</v>
      </c>
      <c r="F962" s="21">
        <v>46077.298541666663</v>
      </c>
      <c r="G962" t="s">
        <v>5427</v>
      </c>
      <c r="H962">
        <v>15484284</v>
      </c>
      <c r="I962" t="s">
        <v>5421</v>
      </c>
      <c r="J962" s="23" t="s">
        <v>31</v>
      </c>
      <c r="K962" s="23" t="s">
        <v>5422</v>
      </c>
      <c r="L962" t="s">
        <v>5428</v>
      </c>
      <c r="M962" t="s">
        <v>145</v>
      </c>
      <c r="N962" t="s">
        <v>5429</v>
      </c>
      <c r="O962" t="s">
        <v>146</v>
      </c>
      <c r="P962" t="s">
        <v>27</v>
      </c>
      <c r="Q962" t="s">
        <v>135</v>
      </c>
      <c r="R962" t="s">
        <v>253</v>
      </c>
      <c r="S962" t="s">
        <v>260</v>
      </c>
      <c r="T962">
        <v>7</v>
      </c>
      <c r="U962" t="s">
        <v>5430</v>
      </c>
      <c r="V962" t="s">
        <v>18505</v>
      </c>
      <c r="W962" t="s">
        <v>18506</v>
      </c>
      <c r="X962" t="s">
        <v>29</v>
      </c>
      <c r="Y962" t="s">
        <v>30</v>
      </c>
      <c r="Z962" t="s">
        <v>30</v>
      </c>
      <c r="AA962" t="s">
        <v>30</v>
      </c>
      <c r="AB962" t="s">
        <v>30</v>
      </c>
      <c r="AC962">
        <v>-76.13508161</v>
      </c>
      <c r="AD962">
        <v>6.3244861300000004</v>
      </c>
      <c r="AE962" t="s">
        <v>86</v>
      </c>
      <c r="AF962" t="s">
        <v>136</v>
      </c>
      <c r="AG962" t="s">
        <v>102</v>
      </c>
      <c r="AH962">
        <f>IFERROR(
    VLOOKUP(FENIX_ANS_TABLA[[#This Row],[ESTADO]],
        {"VENCIDO",1;"ALERTA_0 Días",2;"ALERTA",3;"A TIEMPO",4;"SIN FECHA",5},
    2,FALSE),
0)</f>
        <v>4</v>
      </c>
    </row>
    <row r="963" spans="1:34" x14ac:dyDescent="0.25">
      <c r="A963">
        <v>23671861</v>
      </c>
      <c r="B963" s="23" t="str">
        <f>IFERROR(VLOOKUP(FENIX_ANS_TABLA[[#This Row],[PEDIDO]],RESPONSABLE!A:B,2,0),"Pendiente por asignar responsable")</f>
        <v>Pendiente por asignar responsable</v>
      </c>
      <c r="C963" t="s">
        <v>23</v>
      </c>
      <c r="D963" t="s">
        <v>24</v>
      </c>
      <c r="E963" t="s">
        <v>23</v>
      </c>
      <c r="F963" s="21">
        <v>46077.304236111107</v>
      </c>
      <c r="G963" t="s">
        <v>5432</v>
      </c>
      <c r="H963">
        <v>43345000</v>
      </c>
      <c r="I963" t="s">
        <v>5433</v>
      </c>
      <c r="J963" s="23" t="s">
        <v>31</v>
      </c>
      <c r="K963" s="23" t="s">
        <v>5434</v>
      </c>
      <c r="L963" t="s">
        <v>5435</v>
      </c>
      <c r="M963" t="s">
        <v>145</v>
      </c>
      <c r="N963" t="s">
        <v>5436</v>
      </c>
      <c r="O963" t="s">
        <v>146</v>
      </c>
      <c r="P963" t="s">
        <v>27</v>
      </c>
      <c r="Q963" t="s">
        <v>135</v>
      </c>
      <c r="R963" t="s">
        <v>253</v>
      </c>
      <c r="S963" t="s">
        <v>260</v>
      </c>
      <c r="T963">
        <v>7</v>
      </c>
      <c r="U963" t="s">
        <v>5437</v>
      </c>
      <c r="V963" t="s">
        <v>18507</v>
      </c>
      <c r="W963" t="s">
        <v>18508</v>
      </c>
      <c r="X963" t="s">
        <v>29</v>
      </c>
      <c r="Y963" t="s">
        <v>30</v>
      </c>
      <c r="Z963" t="s">
        <v>30</v>
      </c>
      <c r="AA963" t="s">
        <v>30</v>
      </c>
      <c r="AB963" t="s">
        <v>30</v>
      </c>
      <c r="AC963">
        <v>-76.13508161</v>
      </c>
      <c r="AD963">
        <v>6.3244861300000004</v>
      </c>
      <c r="AE963" t="s">
        <v>86</v>
      </c>
      <c r="AF963" t="s">
        <v>136</v>
      </c>
      <c r="AG963" t="s">
        <v>102</v>
      </c>
      <c r="AH963">
        <f>IFERROR(
    VLOOKUP(FENIX_ANS_TABLA[[#This Row],[ESTADO]],
        {"VENCIDO",1;"ALERTA_0 Días",2;"ALERTA",3;"A TIEMPO",4;"SIN FECHA",5},
    2,FALSE),
0)</f>
        <v>4</v>
      </c>
    </row>
    <row r="964" spans="1:34" x14ac:dyDescent="0.25">
      <c r="A964">
        <v>23671862</v>
      </c>
      <c r="B964" s="23" t="str">
        <f>IFERROR(VLOOKUP(FENIX_ANS_TABLA[[#This Row],[PEDIDO]],RESPONSABLE!A:B,2,0),"Pendiente por asignar responsable")</f>
        <v>Pendiente por asignar responsable</v>
      </c>
      <c r="C964" t="s">
        <v>23</v>
      </c>
      <c r="D964" t="s">
        <v>24</v>
      </c>
      <c r="E964" t="s">
        <v>23</v>
      </c>
      <c r="F964" s="21">
        <v>46077.305555555547</v>
      </c>
      <c r="G964" t="s">
        <v>5439</v>
      </c>
      <c r="H964">
        <v>30320037</v>
      </c>
      <c r="I964" t="s">
        <v>3424</v>
      </c>
      <c r="J964" s="23" t="s">
        <v>31</v>
      </c>
      <c r="K964" s="23" t="s">
        <v>3425</v>
      </c>
      <c r="L964" t="s">
        <v>5440</v>
      </c>
      <c r="M964" t="s">
        <v>139</v>
      </c>
      <c r="N964" t="s">
        <v>5441</v>
      </c>
      <c r="O964" t="s">
        <v>140</v>
      </c>
      <c r="P964" t="s">
        <v>27</v>
      </c>
      <c r="Q964" t="s">
        <v>135</v>
      </c>
      <c r="R964" t="s">
        <v>253</v>
      </c>
      <c r="S964" t="s">
        <v>260</v>
      </c>
      <c r="T964">
        <v>7</v>
      </c>
      <c r="U964" t="s">
        <v>5442</v>
      </c>
      <c r="V964" t="s">
        <v>18509</v>
      </c>
      <c r="W964" t="s">
        <v>10616</v>
      </c>
      <c r="X964" t="s">
        <v>29</v>
      </c>
      <c r="Y964" t="s">
        <v>30</v>
      </c>
      <c r="Z964" t="s">
        <v>30</v>
      </c>
      <c r="AA964" t="s">
        <v>30</v>
      </c>
      <c r="AB964" t="s">
        <v>30</v>
      </c>
      <c r="AC964">
        <v>-75.745327000000003</v>
      </c>
      <c r="AD964">
        <v>6.5027990000000004</v>
      </c>
      <c r="AE964" t="s">
        <v>86</v>
      </c>
      <c r="AF964" t="s">
        <v>136</v>
      </c>
      <c r="AG964" t="s">
        <v>102</v>
      </c>
      <c r="AH964">
        <f>IFERROR(
    VLOOKUP(FENIX_ANS_TABLA[[#This Row],[ESTADO]],
        {"VENCIDO",1;"ALERTA_0 Días",2;"ALERTA",3;"A TIEMPO",4;"SIN FECHA",5},
    2,FALSE),
0)</f>
        <v>4</v>
      </c>
    </row>
    <row r="965" spans="1:34" x14ac:dyDescent="0.25">
      <c r="A965">
        <v>23671864</v>
      </c>
      <c r="B965" s="23" t="str">
        <f>IFERROR(VLOOKUP(FENIX_ANS_TABLA[[#This Row],[PEDIDO]],RESPONSABLE!A:B,2,0),"Pendiente por asignar responsable")</f>
        <v>Pendiente por asignar responsable</v>
      </c>
      <c r="C965" t="s">
        <v>23</v>
      </c>
      <c r="D965" t="s">
        <v>24</v>
      </c>
      <c r="E965" t="s">
        <v>23</v>
      </c>
      <c r="F965" s="21">
        <v>46077.307650462957</v>
      </c>
      <c r="G965" t="s">
        <v>5444</v>
      </c>
      <c r="H965">
        <v>15489996</v>
      </c>
      <c r="I965" t="s">
        <v>5445</v>
      </c>
      <c r="J965" s="23" t="s">
        <v>31</v>
      </c>
      <c r="K965" s="23" t="s">
        <v>5446</v>
      </c>
      <c r="L965" t="s">
        <v>5447</v>
      </c>
      <c r="M965" t="s">
        <v>145</v>
      </c>
      <c r="N965" t="s">
        <v>5448</v>
      </c>
      <c r="O965" t="s">
        <v>146</v>
      </c>
      <c r="P965" t="s">
        <v>27</v>
      </c>
      <c r="Q965" t="s">
        <v>135</v>
      </c>
      <c r="R965" t="s">
        <v>253</v>
      </c>
      <c r="S965" t="s">
        <v>260</v>
      </c>
      <c r="T965">
        <v>7</v>
      </c>
      <c r="U965" t="s">
        <v>5449</v>
      </c>
      <c r="V965" t="s">
        <v>18510</v>
      </c>
      <c r="W965" t="s">
        <v>18511</v>
      </c>
      <c r="X965" t="s">
        <v>29</v>
      </c>
      <c r="Y965" t="s">
        <v>30</v>
      </c>
      <c r="Z965" t="s">
        <v>30</v>
      </c>
      <c r="AA965" t="s">
        <v>30</v>
      </c>
      <c r="AB965" t="s">
        <v>30</v>
      </c>
      <c r="AC965">
        <v>-76.13508161</v>
      </c>
      <c r="AD965">
        <v>6.3244861300000004</v>
      </c>
      <c r="AE965" t="s">
        <v>86</v>
      </c>
      <c r="AF965" t="s">
        <v>136</v>
      </c>
      <c r="AG965" t="s">
        <v>102</v>
      </c>
      <c r="AH965">
        <f>IFERROR(
    VLOOKUP(FENIX_ANS_TABLA[[#This Row],[ESTADO]],
        {"VENCIDO",1;"ALERTA_0 Días",2;"ALERTA",3;"A TIEMPO",4;"SIN FECHA",5},
    2,FALSE),
0)</f>
        <v>4</v>
      </c>
    </row>
    <row r="966" spans="1:34" x14ac:dyDescent="0.25">
      <c r="A966">
        <v>23671877</v>
      </c>
      <c r="B966" s="23" t="str">
        <f>IFERROR(VLOOKUP(FENIX_ANS_TABLA[[#This Row],[PEDIDO]],RESPONSABLE!A:B,2,0),"Pendiente por asignar responsable")</f>
        <v>Pendiente por asignar responsable</v>
      </c>
      <c r="C966" t="s">
        <v>36</v>
      </c>
      <c r="D966" t="s">
        <v>24</v>
      </c>
      <c r="E966" t="s">
        <v>36</v>
      </c>
      <c r="F966" s="21">
        <v>46077.322662037041</v>
      </c>
      <c r="G966" t="s">
        <v>4526</v>
      </c>
      <c r="H966">
        <v>70901189</v>
      </c>
      <c r="I966" t="s">
        <v>4527</v>
      </c>
      <c r="J966" s="23" t="s">
        <v>31</v>
      </c>
      <c r="K966" s="23" t="s">
        <v>4528</v>
      </c>
      <c r="L966" t="s">
        <v>4529</v>
      </c>
      <c r="M966" t="s">
        <v>169</v>
      </c>
      <c r="N966" t="s">
        <v>4530</v>
      </c>
      <c r="O966" t="s">
        <v>170</v>
      </c>
      <c r="P966" t="s">
        <v>37</v>
      </c>
      <c r="Q966" t="s">
        <v>158</v>
      </c>
      <c r="R966" t="s">
        <v>253</v>
      </c>
      <c r="S966" t="s">
        <v>260</v>
      </c>
      <c r="T966">
        <v>7</v>
      </c>
      <c r="U966" t="s">
        <v>4531</v>
      </c>
      <c r="V966" t="s">
        <v>18512</v>
      </c>
      <c r="W966" t="s">
        <v>18513</v>
      </c>
      <c r="X966" t="s">
        <v>29</v>
      </c>
      <c r="Y966" t="s">
        <v>30</v>
      </c>
      <c r="Z966" t="s">
        <v>30</v>
      </c>
      <c r="AA966" t="s">
        <v>30</v>
      </c>
      <c r="AB966" t="s">
        <v>30</v>
      </c>
      <c r="AC966">
        <v>-75.336663860000002</v>
      </c>
      <c r="AD966">
        <v>6.1718032799999998</v>
      </c>
      <c r="AE966" t="s">
        <v>86</v>
      </c>
      <c r="AF966" t="s">
        <v>159</v>
      </c>
      <c r="AG966" t="s">
        <v>102</v>
      </c>
      <c r="AH966">
        <f>IFERROR(
    VLOOKUP(FENIX_ANS_TABLA[[#This Row],[ESTADO]],
        {"VENCIDO",1;"ALERTA_0 Días",2;"ALERTA",3;"A TIEMPO",4;"SIN FECHA",5},
    2,FALSE),
0)</f>
        <v>4</v>
      </c>
    </row>
    <row r="967" spans="1:34" x14ac:dyDescent="0.25">
      <c r="A967">
        <v>23671880</v>
      </c>
      <c r="B967" s="23" t="str">
        <f>IFERROR(VLOOKUP(FENIX_ANS_TABLA[[#This Row],[PEDIDO]],RESPONSABLE!A:B,2,0),"Pendiente por asignar responsable")</f>
        <v>Pendiente por asignar responsable</v>
      </c>
      <c r="C967" t="s">
        <v>23</v>
      </c>
      <c r="D967" t="s">
        <v>24</v>
      </c>
      <c r="E967" t="s">
        <v>23</v>
      </c>
      <c r="F967" s="21">
        <v>46077.323506944442</v>
      </c>
      <c r="G967" t="s">
        <v>4533</v>
      </c>
      <c r="H967">
        <v>70056590</v>
      </c>
      <c r="I967" t="s">
        <v>4534</v>
      </c>
      <c r="J967" s="23" t="s">
        <v>4535</v>
      </c>
      <c r="K967" s="23" t="s">
        <v>4536</v>
      </c>
      <c r="L967" t="s">
        <v>4537</v>
      </c>
      <c r="M967" t="s">
        <v>167</v>
      </c>
      <c r="N967" t="s">
        <v>4538</v>
      </c>
      <c r="O967" t="s">
        <v>168</v>
      </c>
      <c r="P967" t="s">
        <v>27</v>
      </c>
      <c r="Q967" t="s">
        <v>158</v>
      </c>
      <c r="R967" t="s">
        <v>252</v>
      </c>
      <c r="S967" t="s">
        <v>260</v>
      </c>
      <c r="T967">
        <v>10</v>
      </c>
      <c r="U967" t="s">
        <v>4539</v>
      </c>
      <c r="V967" t="s">
        <v>18514</v>
      </c>
      <c r="W967" t="s">
        <v>18515</v>
      </c>
      <c r="X967" t="s">
        <v>29</v>
      </c>
      <c r="Y967" t="s">
        <v>30</v>
      </c>
      <c r="Z967" t="s">
        <v>30</v>
      </c>
      <c r="AA967" t="s">
        <v>30</v>
      </c>
      <c r="AB967" t="s">
        <v>30</v>
      </c>
      <c r="AC967">
        <v>-75.443440820000006</v>
      </c>
      <c r="AD967">
        <v>6.1858880699999998</v>
      </c>
      <c r="AE967" t="s">
        <v>86</v>
      </c>
      <c r="AF967" t="s">
        <v>159</v>
      </c>
      <c r="AG967" t="s">
        <v>102</v>
      </c>
      <c r="AH967">
        <f>IFERROR(
    VLOOKUP(FENIX_ANS_TABLA[[#This Row],[ESTADO]],
        {"VENCIDO",1;"ALERTA_0 Días",2;"ALERTA",3;"A TIEMPO",4;"SIN FECHA",5},
    2,FALSE),
0)</f>
        <v>4</v>
      </c>
    </row>
    <row r="968" spans="1:34" x14ac:dyDescent="0.25">
      <c r="A968">
        <v>23671884</v>
      </c>
      <c r="B968" s="23" t="str">
        <f>IFERROR(VLOOKUP(FENIX_ANS_TABLA[[#This Row],[PEDIDO]],RESPONSABLE!A:B,2,0),"Pendiente por asignar responsable")</f>
        <v>Pendiente por asignar responsable</v>
      </c>
      <c r="C968" t="s">
        <v>23</v>
      </c>
      <c r="D968" t="s">
        <v>24</v>
      </c>
      <c r="E968" t="s">
        <v>33</v>
      </c>
      <c r="F968" s="21">
        <v>46080.401817129627</v>
      </c>
      <c r="G968" t="s">
        <v>8956</v>
      </c>
      <c r="H968">
        <v>1001131827</v>
      </c>
      <c r="I968" t="s">
        <v>3891</v>
      </c>
      <c r="J968" s="23" t="s">
        <v>31</v>
      </c>
      <c r="K968" s="23" t="s">
        <v>3892</v>
      </c>
      <c r="L968" t="s">
        <v>3893</v>
      </c>
      <c r="M968" t="s">
        <v>25</v>
      </c>
      <c r="N968" t="s">
        <v>3894</v>
      </c>
      <c r="O968" t="s">
        <v>26</v>
      </c>
      <c r="P968" t="s">
        <v>40</v>
      </c>
      <c r="Q968" t="s">
        <v>35</v>
      </c>
      <c r="R968" t="s">
        <v>252</v>
      </c>
      <c r="S968" t="s">
        <v>260</v>
      </c>
      <c r="T968">
        <v>12</v>
      </c>
      <c r="U968" t="s">
        <v>8957</v>
      </c>
      <c r="V968" t="s">
        <v>18516</v>
      </c>
      <c r="W968" t="s">
        <v>14773</v>
      </c>
      <c r="X968" t="s">
        <v>29</v>
      </c>
      <c r="Y968" t="s">
        <v>8101</v>
      </c>
      <c r="Z968" t="s">
        <v>98</v>
      </c>
      <c r="AA968" t="s">
        <v>290</v>
      </c>
      <c r="AB968" t="s">
        <v>8102</v>
      </c>
      <c r="AC968">
        <v>-75.502763189999996</v>
      </c>
      <c r="AD968">
        <v>6.2340929000000003</v>
      </c>
      <c r="AE968" t="s">
        <v>86</v>
      </c>
      <c r="AF968" t="s">
        <v>105</v>
      </c>
      <c r="AG968" t="s">
        <v>102</v>
      </c>
      <c r="AH968">
        <f>IFERROR(
    VLOOKUP(FENIX_ANS_TABLA[[#This Row],[ESTADO]],
        {"VENCIDO",1;"ALERTA_0 Días",2;"ALERTA",3;"A TIEMPO",4;"SIN FECHA",5},
    2,FALSE),
0)</f>
        <v>4</v>
      </c>
    </row>
    <row r="969" spans="1:34" x14ac:dyDescent="0.25">
      <c r="A969">
        <v>23671886</v>
      </c>
      <c r="B969" s="23" t="str">
        <f>IFERROR(VLOOKUP(FENIX_ANS_TABLA[[#This Row],[PEDIDO]],RESPONSABLE!A:B,2,0),"Pendiente por asignar responsable")</f>
        <v>Pendiente por asignar responsable</v>
      </c>
      <c r="C969" t="s">
        <v>23</v>
      </c>
      <c r="D969" t="s">
        <v>24</v>
      </c>
      <c r="E969" t="s">
        <v>23</v>
      </c>
      <c r="F969" s="21">
        <v>46077.32671296296</v>
      </c>
      <c r="G969" t="s">
        <v>4541</v>
      </c>
      <c r="H969">
        <v>43711777</v>
      </c>
      <c r="I969" t="s">
        <v>4542</v>
      </c>
      <c r="J969" s="23" t="s">
        <v>31</v>
      </c>
      <c r="K969" s="23" t="s">
        <v>4543</v>
      </c>
      <c r="L969" t="s">
        <v>4544</v>
      </c>
      <c r="M969" t="s">
        <v>190</v>
      </c>
      <c r="N969" t="s">
        <v>4545</v>
      </c>
      <c r="O969" t="s">
        <v>191</v>
      </c>
      <c r="P969" t="s">
        <v>27</v>
      </c>
      <c r="Q969" t="s">
        <v>158</v>
      </c>
      <c r="R969" t="s">
        <v>253</v>
      </c>
      <c r="S969" t="s">
        <v>260</v>
      </c>
      <c r="T969">
        <v>7</v>
      </c>
      <c r="U969" t="s">
        <v>4546</v>
      </c>
      <c r="V969" t="s">
        <v>18517</v>
      </c>
      <c r="W969" t="s">
        <v>18518</v>
      </c>
      <c r="X969" t="s">
        <v>29</v>
      </c>
      <c r="Y969" t="s">
        <v>30</v>
      </c>
      <c r="Z969" t="s">
        <v>30</v>
      </c>
      <c r="AA969" t="s">
        <v>30</v>
      </c>
      <c r="AB969" t="s">
        <v>30</v>
      </c>
      <c r="AC969">
        <v>-75.331807330000004</v>
      </c>
      <c r="AD969">
        <v>6.0723054200000002</v>
      </c>
      <c r="AE969" t="s">
        <v>86</v>
      </c>
      <c r="AF969" t="s">
        <v>159</v>
      </c>
      <c r="AG969" t="s">
        <v>102</v>
      </c>
      <c r="AH969">
        <f>IFERROR(
    VLOOKUP(FENIX_ANS_TABLA[[#This Row],[ESTADO]],
        {"VENCIDO",1;"ALERTA_0 Días",2;"ALERTA",3;"A TIEMPO",4;"SIN FECHA",5},
    2,FALSE),
0)</f>
        <v>4</v>
      </c>
    </row>
    <row r="970" spans="1:34" x14ac:dyDescent="0.25">
      <c r="A970">
        <v>23671900</v>
      </c>
      <c r="B970" s="23" t="str">
        <f>IFERROR(VLOOKUP(FENIX_ANS_TABLA[[#This Row],[PEDIDO]],RESPONSABLE!A:B,2,0),"Pendiente por asignar responsable")</f>
        <v>Pendiente por asignar responsable</v>
      </c>
      <c r="C970" t="s">
        <v>23</v>
      </c>
      <c r="D970" t="s">
        <v>24</v>
      </c>
      <c r="E970" t="s">
        <v>23</v>
      </c>
      <c r="F970" s="21">
        <v>46077.331180555557</v>
      </c>
      <c r="G970" t="s">
        <v>5045</v>
      </c>
      <c r="H970">
        <v>11796204</v>
      </c>
      <c r="I970" t="s">
        <v>5046</v>
      </c>
      <c r="J970" s="23" t="s">
        <v>5047</v>
      </c>
      <c r="K970" s="23" t="s">
        <v>5048</v>
      </c>
      <c r="L970" t="s">
        <v>16842</v>
      </c>
      <c r="M970" t="s">
        <v>25</v>
      </c>
      <c r="N970" t="s">
        <v>16843</v>
      </c>
      <c r="O970" t="s">
        <v>26</v>
      </c>
      <c r="P970" t="s">
        <v>27</v>
      </c>
      <c r="Q970" t="s">
        <v>28</v>
      </c>
      <c r="R970" t="s">
        <v>253</v>
      </c>
      <c r="S970" t="s">
        <v>260</v>
      </c>
      <c r="T970">
        <v>7</v>
      </c>
      <c r="U970" t="s">
        <v>5049</v>
      </c>
      <c r="V970" t="s">
        <v>18519</v>
      </c>
      <c r="W970" t="s">
        <v>18520</v>
      </c>
      <c r="X970" t="s">
        <v>43</v>
      </c>
      <c r="Y970" t="s">
        <v>14482</v>
      </c>
      <c r="Z970" t="s">
        <v>2783</v>
      </c>
      <c r="AA970" t="s">
        <v>2792</v>
      </c>
      <c r="AB970" t="s">
        <v>14483</v>
      </c>
      <c r="AC970">
        <v>-75.627763999999999</v>
      </c>
      <c r="AD970">
        <v>6.2676660000000002</v>
      </c>
      <c r="AE970" t="s">
        <v>86</v>
      </c>
      <c r="AF970" t="s">
        <v>105</v>
      </c>
      <c r="AG970" t="s">
        <v>102</v>
      </c>
      <c r="AH970">
        <f>IFERROR(
    VLOOKUP(FENIX_ANS_TABLA[[#This Row],[ESTADO]],
        {"VENCIDO",1;"ALERTA_0 Días",2;"ALERTA",3;"A TIEMPO",4;"SIN FECHA",5},
    2,FALSE),
0)</f>
        <v>3</v>
      </c>
    </row>
    <row r="971" spans="1:34" x14ac:dyDescent="0.25">
      <c r="A971">
        <v>23671901</v>
      </c>
      <c r="B971" s="23" t="str">
        <f>IFERROR(VLOOKUP(FENIX_ANS_TABLA[[#This Row],[PEDIDO]],RESPONSABLE!A:B,2,0),"Pendiente por asignar responsable")</f>
        <v>Pendiente por asignar responsable</v>
      </c>
      <c r="C971" t="s">
        <v>23</v>
      </c>
      <c r="D971" t="s">
        <v>24</v>
      </c>
      <c r="E971" t="s">
        <v>23</v>
      </c>
      <c r="F971" s="21">
        <v>46077.331620370373</v>
      </c>
      <c r="G971" t="s">
        <v>4548</v>
      </c>
      <c r="H971">
        <v>3527489</v>
      </c>
      <c r="I971" t="s">
        <v>4549</v>
      </c>
      <c r="J971" s="23" t="s">
        <v>31</v>
      </c>
      <c r="K971" s="23" t="s">
        <v>4550</v>
      </c>
      <c r="L971" t="s">
        <v>4551</v>
      </c>
      <c r="M971" t="s">
        <v>169</v>
      </c>
      <c r="N971" t="s">
        <v>4552</v>
      </c>
      <c r="O971" t="s">
        <v>170</v>
      </c>
      <c r="P971" t="s">
        <v>27</v>
      </c>
      <c r="Q971" t="s">
        <v>158</v>
      </c>
      <c r="R971" t="s">
        <v>253</v>
      </c>
      <c r="S971" t="s">
        <v>260</v>
      </c>
      <c r="T971">
        <v>7</v>
      </c>
      <c r="U971" t="s">
        <v>4553</v>
      </c>
      <c r="V971" t="s">
        <v>18521</v>
      </c>
      <c r="W971" t="s">
        <v>18522</v>
      </c>
      <c r="X971" t="s">
        <v>29</v>
      </c>
      <c r="Y971" t="s">
        <v>30</v>
      </c>
      <c r="Z971" t="s">
        <v>30</v>
      </c>
      <c r="AA971" t="s">
        <v>30</v>
      </c>
      <c r="AB971" t="s">
        <v>30</v>
      </c>
      <c r="AC971">
        <v>-75.341243210000002</v>
      </c>
      <c r="AD971">
        <v>6.1781420300000001</v>
      </c>
      <c r="AE971" t="s">
        <v>86</v>
      </c>
      <c r="AF971" t="s">
        <v>159</v>
      </c>
      <c r="AG971" t="s">
        <v>102</v>
      </c>
      <c r="AH971">
        <f>IFERROR(
    VLOOKUP(FENIX_ANS_TABLA[[#This Row],[ESTADO]],
        {"VENCIDO",1;"ALERTA_0 Días",2;"ALERTA",3;"A TIEMPO",4;"SIN FECHA",5},
    2,FALSE),
0)</f>
        <v>4</v>
      </c>
    </row>
    <row r="972" spans="1:34" x14ac:dyDescent="0.25">
      <c r="A972">
        <v>23671909</v>
      </c>
      <c r="B972" s="23" t="str">
        <f>IFERROR(VLOOKUP(FENIX_ANS_TABLA[[#This Row],[PEDIDO]],RESPONSABLE!A:B,2,0),"Pendiente por asignar responsable")</f>
        <v>Pendiente por asignar responsable</v>
      </c>
      <c r="C972" t="s">
        <v>44</v>
      </c>
      <c r="D972" t="s">
        <v>24</v>
      </c>
      <c r="E972" t="s">
        <v>44</v>
      </c>
      <c r="F972" s="21">
        <v>46077.336585648147</v>
      </c>
      <c r="G972" t="s">
        <v>3896</v>
      </c>
      <c r="H972">
        <v>43418891</v>
      </c>
      <c r="I972" t="s">
        <v>3897</v>
      </c>
      <c r="J972" s="23" t="s">
        <v>31</v>
      </c>
      <c r="K972" s="23" t="s">
        <v>3898</v>
      </c>
      <c r="L972" t="s">
        <v>3899</v>
      </c>
      <c r="M972" t="s">
        <v>133</v>
      </c>
      <c r="N972" t="s">
        <v>3900</v>
      </c>
      <c r="O972" t="s">
        <v>134</v>
      </c>
      <c r="P972" t="s">
        <v>45</v>
      </c>
      <c r="Q972" t="s">
        <v>135</v>
      </c>
      <c r="R972" t="s">
        <v>252</v>
      </c>
      <c r="S972" t="s">
        <v>260</v>
      </c>
      <c r="T972">
        <v>11</v>
      </c>
      <c r="U972" t="s">
        <v>3901</v>
      </c>
      <c r="V972" t="s">
        <v>14033</v>
      </c>
      <c r="W972" t="s">
        <v>10329</v>
      </c>
      <c r="X972" t="s">
        <v>29</v>
      </c>
      <c r="Y972" t="s">
        <v>30</v>
      </c>
      <c r="Z972" t="s">
        <v>30</v>
      </c>
      <c r="AA972" t="s">
        <v>30</v>
      </c>
      <c r="AB972" t="s">
        <v>30</v>
      </c>
      <c r="AC972">
        <v>-76.237630999999993</v>
      </c>
      <c r="AD972">
        <v>7.0603809999999996</v>
      </c>
      <c r="AE972" t="s">
        <v>86</v>
      </c>
      <c r="AF972" t="s">
        <v>136</v>
      </c>
      <c r="AG972" t="s">
        <v>102</v>
      </c>
      <c r="AH972">
        <f>IFERROR(
    VLOOKUP(FENIX_ANS_TABLA[[#This Row],[ESTADO]],
        {"VENCIDO",1;"ALERTA_0 Días",2;"ALERTA",3;"A TIEMPO",4;"SIN FECHA",5},
    2,FALSE),
0)</f>
        <v>4</v>
      </c>
    </row>
    <row r="973" spans="1:34" x14ac:dyDescent="0.25">
      <c r="A973">
        <v>23671912</v>
      </c>
      <c r="B973" s="23" t="str">
        <f>IFERROR(VLOOKUP(FENIX_ANS_TABLA[[#This Row],[PEDIDO]],RESPONSABLE!A:B,2,0),"Pendiente por asignar responsable")</f>
        <v>Pendiente por asignar responsable</v>
      </c>
      <c r="C973" t="s">
        <v>58</v>
      </c>
      <c r="D973" t="s">
        <v>24</v>
      </c>
      <c r="E973" t="s">
        <v>59</v>
      </c>
      <c r="F973" s="21">
        <v>46077.337210648147</v>
      </c>
      <c r="G973" t="s">
        <v>3903</v>
      </c>
      <c r="H973">
        <v>42778953</v>
      </c>
      <c r="I973" t="s">
        <v>3904</v>
      </c>
      <c r="J973" s="23" t="s">
        <v>31</v>
      </c>
      <c r="K973" s="23" t="s">
        <v>3905</v>
      </c>
      <c r="L973" t="s">
        <v>3906</v>
      </c>
      <c r="M973" t="s">
        <v>121</v>
      </c>
      <c r="N973" t="s">
        <v>3907</v>
      </c>
      <c r="O973" t="s">
        <v>122</v>
      </c>
      <c r="P973" t="s">
        <v>60</v>
      </c>
      <c r="Q973" t="s">
        <v>125</v>
      </c>
      <c r="R973" t="s">
        <v>252</v>
      </c>
      <c r="S973" t="s">
        <v>260</v>
      </c>
      <c r="T973">
        <v>14</v>
      </c>
      <c r="U973" t="s">
        <v>3908</v>
      </c>
      <c r="V973" t="s">
        <v>18523</v>
      </c>
      <c r="W973" t="s">
        <v>18524</v>
      </c>
      <c r="X973" t="s">
        <v>29</v>
      </c>
      <c r="Y973" t="s">
        <v>30</v>
      </c>
      <c r="Z973" t="s">
        <v>30</v>
      </c>
      <c r="AA973" t="s">
        <v>30</v>
      </c>
      <c r="AB973" t="s">
        <v>30</v>
      </c>
      <c r="AC973">
        <v>-75.732052170000003</v>
      </c>
      <c r="AD973">
        <v>6.1975898300000001</v>
      </c>
      <c r="AE973" t="s">
        <v>86</v>
      </c>
      <c r="AF973" t="s">
        <v>109</v>
      </c>
      <c r="AG973" t="s">
        <v>102</v>
      </c>
      <c r="AH973">
        <f>IFERROR(
    VLOOKUP(FENIX_ANS_TABLA[[#This Row],[ESTADO]],
        {"VENCIDO",1;"ALERTA_0 Días",2;"ALERTA",3;"A TIEMPO",4;"SIN FECHA",5},
    2,FALSE),
0)</f>
        <v>4</v>
      </c>
    </row>
    <row r="974" spans="1:34" x14ac:dyDescent="0.25">
      <c r="A974">
        <v>23671919</v>
      </c>
      <c r="B974" s="23" t="str">
        <f>IFERROR(VLOOKUP(FENIX_ANS_TABLA[[#This Row],[PEDIDO]],RESPONSABLE!A:B,2,0),"Pendiente por asignar responsable")</f>
        <v>Pendiente por asignar responsable</v>
      </c>
      <c r="C974" t="s">
        <v>23</v>
      </c>
      <c r="D974" t="s">
        <v>24</v>
      </c>
      <c r="E974" t="s">
        <v>23</v>
      </c>
      <c r="F974" s="21">
        <v>46077.341539351852</v>
      </c>
      <c r="G974" t="s">
        <v>4555</v>
      </c>
      <c r="H974">
        <v>15438031</v>
      </c>
      <c r="I974" t="s">
        <v>4556</v>
      </c>
      <c r="J974" s="23" t="s">
        <v>31</v>
      </c>
      <c r="K974" s="23" t="s">
        <v>4557</v>
      </c>
      <c r="L974" t="s">
        <v>4558</v>
      </c>
      <c r="M974" t="s">
        <v>190</v>
      </c>
      <c r="N974" t="s">
        <v>4559</v>
      </c>
      <c r="O974" t="s">
        <v>191</v>
      </c>
      <c r="P974" t="s">
        <v>27</v>
      </c>
      <c r="Q974" t="s">
        <v>158</v>
      </c>
      <c r="R974" t="s">
        <v>253</v>
      </c>
      <c r="S974" t="s">
        <v>260</v>
      </c>
      <c r="T974">
        <v>7</v>
      </c>
      <c r="U974" t="s">
        <v>4560</v>
      </c>
      <c r="V974" t="s">
        <v>18525</v>
      </c>
      <c r="W974" t="s">
        <v>18526</v>
      </c>
      <c r="X974" t="s">
        <v>29</v>
      </c>
      <c r="Y974" t="s">
        <v>30</v>
      </c>
      <c r="Z974" t="s">
        <v>30</v>
      </c>
      <c r="AA974" t="s">
        <v>30</v>
      </c>
      <c r="AB974" t="s">
        <v>30</v>
      </c>
      <c r="AC974">
        <v>-75.335160999999999</v>
      </c>
      <c r="AD974">
        <v>6.093629</v>
      </c>
      <c r="AE974" t="s">
        <v>86</v>
      </c>
      <c r="AF974" t="s">
        <v>159</v>
      </c>
      <c r="AG974" t="s">
        <v>102</v>
      </c>
      <c r="AH974">
        <f>IFERROR(
    VLOOKUP(FENIX_ANS_TABLA[[#This Row],[ESTADO]],
        {"VENCIDO",1;"ALERTA_0 Días",2;"ALERTA",3;"A TIEMPO",4;"SIN FECHA",5},
    2,FALSE),
0)</f>
        <v>4</v>
      </c>
    </row>
    <row r="975" spans="1:34" x14ac:dyDescent="0.25">
      <c r="A975">
        <v>23671924</v>
      </c>
      <c r="B975" s="23" t="str">
        <f>IFERROR(VLOOKUP(FENIX_ANS_TABLA[[#This Row],[PEDIDO]],RESPONSABLE!A:B,2,0),"Pendiente por asignar responsable")</f>
        <v>Pendiente por asignar responsable</v>
      </c>
      <c r="C975" t="s">
        <v>23</v>
      </c>
      <c r="D975" t="s">
        <v>65</v>
      </c>
      <c r="E975" t="s">
        <v>23</v>
      </c>
      <c r="F975" s="21">
        <v>46077.344583333332</v>
      </c>
      <c r="G975" t="s">
        <v>4562</v>
      </c>
      <c r="H975">
        <v>71619039</v>
      </c>
      <c r="I975" t="s">
        <v>4563</v>
      </c>
      <c r="J975" s="23" t="s">
        <v>31</v>
      </c>
      <c r="K975" s="23" t="s">
        <v>4564</v>
      </c>
      <c r="L975" t="s">
        <v>4565</v>
      </c>
      <c r="M975" t="s">
        <v>156</v>
      </c>
      <c r="N975" t="s">
        <v>4566</v>
      </c>
      <c r="O975" t="s">
        <v>157</v>
      </c>
      <c r="P975" t="s">
        <v>87</v>
      </c>
      <c r="Q975" t="s">
        <v>158</v>
      </c>
      <c r="R975" t="s">
        <v>252</v>
      </c>
      <c r="S975" t="s">
        <v>260</v>
      </c>
      <c r="T975">
        <v>10</v>
      </c>
      <c r="U975" t="s">
        <v>4567</v>
      </c>
      <c r="V975" t="s">
        <v>18527</v>
      </c>
      <c r="W975" t="s">
        <v>18528</v>
      </c>
      <c r="X975" t="s">
        <v>29</v>
      </c>
      <c r="Y975" t="s">
        <v>30</v>
      </c>
      <c r="Z975" t="s">
        <v>30</v>
      </c>
      <c r="AA975" t="s">
        <v>30</v>
      </c>
      <c r="AB975" t="s">
        <v>30</v>
      </c>
      <c r="AC975">
        <v>-75.345642999999995</v>
      </c>
      <c r="AD975">
        <v>6.2507219999999997</v>
      </c>
      <c r="AE975" t="s">
        <v>86</v>
      </c>
      <c r="AF975" t="s">
        <v>159</v>
      </c>
      <c r="AG975" t="s">
        <v>103</v>
      </c>
      <c r="AH975">
        <f>IFERROR(
    VLOOKUP(FENIX_ANS_TABLA[[#This Row],[ESTADO]],
        {"VENCIDO",1;"ALERTA_0 Días",2;"ALERTA",3;"A TIEMPO",4;"SIN FECHA",5},
    2,FALSE),
0)</f>
        <v>4</v>
      </c>
    </row>
    <row r="976" spans="1:34" x14ac:dyDescent="0.25">
      <c r="A976">
        <v>23671925</v>
      </c>
      <c r="B976" s="23" t="str">
        <f>IFERROR(VLOOKUP(FENIX_ANS_TABLA[[#This Row],[PEDIDO]],RESPONSABLE!A:B,2,0),"Pendiente por asignar responsable")</f>
        <v>Pendiente por asignar responsable</v>
      </c>
      <c r="C976" t="s">
        <v>23</v>
      </c>
      <c r="D976" t="s">
        <v>24</v>
      </c>
      <c r="E976" t="s">
        <v>23</v>
      </c>
      <c r="F976" s="21">
        <v>46077.345613425918</v>
      </c>
      <c r="G976" t="s">
        <v>4569</v>
      </c>
      <c r="H976">
        <v>15433377</v>
      </c>
      <c r="I976" t="s">
        <v>4570</v>
      </c>
      <c r="J976" s="23" t="s">
        <v>4571</v>
      </c>
      <c r="K976" s="23" t="s">
        <v>4572</v>
      </c>
      <c r="L976" t="s">
        <v>4573</v>
      </c>
      <c r="M976" t="s">
        <v>167</v>
      </c>
      <c r="N976" t="s">
        <v>4574</v>
      </c>
      <c r="O976" t="s">
        <v>168</v>
      </c>
      <c r="P976" t="s">
        <v>27</v>
      </c>
      <c r="Q976" t="s">
        <v>158</v>
      </c>
      <c r="R976" t="s">
        <v>252</v>
      </c>
      <c r="S976" t="s">
        <v>260</v>
      </c>
      <c r="T976">
        <v>10</v>
      </c>
      <c r="U976" t="s">
        <v>4575</v>
      </c>
      <c r="V976" t="s">
        <v>3619</v>
      </c>
      <c r="W976" t="s">
        <v>6715</v>
      </c>
      <c r="X976" t="s">
        <v>29</v>
      </c>
      <c r="Y976" t="s">
        <v>30</v>
      </c>
      <c r="Z976" t="s">
        <v>30</v>
      </c>
      <c r="AA976" t="s">
        <v>30</v>
      </c>
      <c r="AB976" t="s">
        <v>30</v>
      </c>
      <c r="AC976">
        <v>-75.464156669999994</v>
      </c>
      <c r="AD976">
        <v>6.1975778300000002</v>
      </c>
      <c r="AE976" t="s">
        <v>86</v>
      </c>
      <c r="AF976" t="s">
        <v>159</v>
      </c>
      <c r="AG976" t="s">
        <v>102</v>
      </c>
      <c r="AH976">
        <f>IFERROR(
    VLOOKUP(FENIX_ANS_TABLA[[#This Row],[ESTADO]],
        {"VENCIDO",1;"ALERTA_0 Días",2;"ALERTA",3;"A TIEMPO",4;"SIN FECHA",5},
    2,FALSE),
0)</f>
        <v>4</v>
      </c>
    </row>
    <row r="977" spans="1:34" x14ac:dyDescent="0.25">
      <c r="A977">
        <v>23671926</v>
      </c>
      <c r="B977" s="23" t="str">
        <f>IFERROR(VLOOKUP(FENIX_ANS_TABLA[[#This Row],[PEDIDO]],RESPONSABLE!A:B,2,0),"Pendiente por asignar responsable")</f>
        <v>Pendiente por asignar responsable</v>
      </c>
      <c r="C977" t="s">
        <v>23</v>
      </c>
      <c r="D977" t="s">
        <v>24</v>
      </c>
      <c r="E977" t="s">
        <v>23</v>
      </c>
      <c r="F977" s="21">
        <v>46077.347094907411</v>
      </c>
      <c r="G977" t="s">
        <v>5051</v>
      </c>
      <c r="H977">
        <v>11796204</v>
      </c>
      <c r="I977" t="s">
        <v>5046</v>
      </c>
      <c r="J977" s="23" t="s">
        <v>5047</v>
      </c>
      <c r="K977" s="23" t="s">
        <v>5048</v>
      </c>
      <c r="L977" t="s">
        <v>5052</v>
      </c>
      <c r="M977" t="s">
        <v>25</v>
      </c>
      <c r="N977" t="s">
        <v>5053</v>
      </c>
      <c r="O977" t="s">
        <v>26</v>
      </c>
      <c r="P977" t="s">
        <v>27</v>
      </c>
      <c r="Q977" t="s">
        <v>28</v>
      </c>
      <c r="R977" t="s">
        <v>253</v>
      </c>
      <c r="S977" t="s">
        <v>260</v>
      </c>
      <c r="T977">
        <v>7</v>
      </c>
      <c r="U977" t="s">
        <v>5054</v>
      </c>
      <c r="V977" t="s">
        <v>17788</v>
      </c>
      <c r="W977" t="s">
        <v>18529</v>
      </c>
      <c r="X977" t="s">
        <v>43</v>
      </c>
      <c r="Y977" t="s">
        <v>14484</v>
      </c>
      <c r="Z977" t="s">
        <v>2783</v>
      </c>
      <c r="AA977" t="s">
        <v>2792</v>
      </c>
      <c r="AB977" t="s">
        <v>14485</v>
      </c>
      <c r="AC977">
        <v>-75.627763999999999</v>
      </c>
      <c r="AD977">
        <v>6.2676660000000002</v>
      </c>
      <c r="AE977" t="s">
        <v>86</v>
      </c>
      <c r="AF977" t="s">
        <v>105</v>
      </c>
      <c r="AG977" t="s">
        <v>102</v>
      </c>
      <c r="AH977">
        <f>IFERROR(
    VLOOKUP(FENIX_ANS_TABLA[[#This Row],[ESTADO]],
        {"VENCIDO",1;"ALERTA_0 Días",2;"ALERTA",3;"A TIEMPO",4;"SIN FECHA",5},
    2,FALSE),
0)</f>
        <v>3</v>
      </c>
    </row>
    <row r="978" spans="1:34" x14ac:dyDescent="0.25">
      <c r="A978">
        <v>23671928</v>
      </c>
      <c r="B978" s="23" t="str">
        <f>IFERROR(VLOOKUP(FENIX_ANS_TABLA[[#This Row],[PEDIDO]],RESPONSABLE!A:B,2,0),"Pendiente por asignar responsable")</f>
        <v>Pendiente por asignar responsable</v>
      </c>
      <c r="C978" t="s">
        <v>23</v>
      </c>
      <c r="D978" t="s">
        <v>24</v>
      </c>
      <c r="E978" t="s">
        <v>33</v>
      </c>
      <c r="F978" s="21">
        <v>46077.347395833327</v>
      </c>
      <c r="G978" t="s">
        <v>3910</v>
      </c>
      <c r="H978">
        <v>71083232</v>
      </c>
      <c r="I978" t="s">
        <v>3911</v>
      </c>
      <c r="J978" s="23" t="s">
        <v>31</v>
      </c>
      <c r="K978" s="23" t="s">
        <v>3912</v>
      </c>
      <c r="L978" t="s">
        <v>3913</v>
      </c>
      <c r="M978" t="s">
        <v>226</v>
      </c>
      <c r="N978" t="s">
        <v>3914</v>
      </c>
      <c r="O978" t="s">
        <v>227</v>
      </c>
      <c r="P978" t="s">
        <v>34</v>
      </c>
      <c r="Q978" t="s">
        <v>214</v>
      </c>
      <c r="R978" t="s">
        <v>253</v>
      </c>
      <c r="S978" t="s">
        <v>260</v>
      </c>
      <c r="T978">
        <v>5</v>
      </c>
      <c r="U978" t="s">
        <v>3915</v>
      </c>
      <c r="V978" t="s">
        <v>10561</v>
      </c>
      <c r="W978" t="s">
        <v>6722</v>
      </c>
      <c r="X978" t="s">
        <v>43</v>
      </c>
      <c r="Y978" t="s">
        <v>30</v>
      </c>
      <c r="Z978" t="s">
        <v>30</v>
      </c>
      <c r="AA978" t="s">
        <v>30</v>
      </c>
      <c r="AB978" t="s">
        <v>30</v>
      </c>
      <c r="AC978">
        <v>-74.721120580000004</v>
      </c>
      <c r="AD978">
        <v>7.0835312500000001</v>
      </c>
      <c r="AE978" t="s">
        <v>86</v>
      </c>
      <c r="AF978" t="s">
        <v>215</v>
      </c>
      <c r="AG978" t="s">
        <v>102</v>
      </c>
      <c r="AH978">
        <f>IFERROR(
    VLOOKUP(FENIX_ANS_TABLA[[#This Row],[ESTADO]],
        {"VENCIDO",1;"ALERTA_0 Días",2;"ALERTA",3;"A TIEMPO",4;"SIN FECHA",5},
    2,FALSE),
0)</f>
        <v>3</v>
      </c>
    </row>
    <row r="979" spans="1:34" x14ac:dyDescent="0.25">
      <c r="A979">
        <v>23671931</v>
      </c>
      <c r="B979" s="23" t="str">
        <f>IFERROR(VLOOKUP(FENIX_ANS_TABLA[[#This Row],[PEDIDO]],RESPONSABLE!A:B,2,0),"Pendiente por asignar responsable")</f>
        <v>Pendiente por asignar responsable</v>
      </c>
      <c r="C979" t="s">
        <v>23</v>
      </c>
      <c r="D979" t="s">
        <v>24</v>
      </c>
      <c r="E979" t="s">
        <v>23</v>
      </c>
      <c r="F979" s="21">
        <v>46077.349988425929</v>
      </c>
      <c r="G979" t="s">
        <v>4577</v>
      </c>
      <c r="H979">
        <v>3436582</v>
      </c>
      <c r="I979" t="s">
        <v>4578</v>
      </c>
      <c r="J979" s="23" t="s">
        <v>4579</v>
      </c>
      <c r="K979" s="23" t="s">
        <v>4580</v>
      </c>
      <c r="L979" t="s">
        <v>4581</v>
      </c>
      <c r="M979" t="s">
        <v>190</v>
      </c>
      <c r="N979" t="s">
        <v>4582</v>
      </c>
      <c r="O979" t="s">
        <v>191</v>
      </c>
      <c r="P979" t="s">
        <v>27</v>
      </c>
      <c r="Q979" t="s">
        <v>158</v>
      </c>
      <c r="R979" t="s">
        <v>253</v>
      </c>
      <c r="S979" t="s">
        <v>260</v>
      </c>
      <c r="T979">
        <v>7</v>
      </c>
      <c r="U979" t="s">
        <v>4583</v>
      </c>
      <c r="V979" t="s">
        <v>18530</v>
      </c>
      <c r="W979" t="s">
        <v>10617</v>
      </c>
      <c r="X979" t="s">
        <v>29</v>
      </c>
      <c r="Y979" t="s">
        <v>30</v>
      </c>
      <c r="Z979" t="s">
        <v>30</v>
      </c>
      <c r="AA979" t="s">
        <v>30</v>
      </c>
      <c r="AB979" t="s">
        <v>30</v>
      </c>
      <c r="AC979">
        <v>-75.334219329999996</v>
      </c>
      <c r="AD979">
        <v>6.0927247500000004</v>
      </c>
      <c r="AE979" t="s">
        <v>86</v>
      </c>
      <c r="AF979" t="s">
        <v>159</v>
      </c>
      <c r="AG979" t="s">
        <v>102</v>
      </c>
      <c r="AH979">
        <f>IFERROR(
    VLOOKUP(FENIX_ANS_TABLA[[#This Row],[ESTADO]],
        {"VENCIDO",1;"ALERTA_0 Días",2;"ALERTA",3;"A TIEMPO",4;"SIN FECHA",5},
    2,FALSE),
0)</f>
        <v>4</v>
      </c>
    </row>
    <row r="980" spans="1:34" x14ac:dyDescent="0.25">
      <c r="A980">
        <v>23671932</v>
      </c>
      <c r="B980" s="23" t="str">
        <f>IFERROR(VLOOKUP(FENIX_ANS_TABLA[[#This Row],[PEDIDO]],RESPONSABLE!A:B,2,0),"Pendiente por asignar responsable")</f>
        <v>Pendiente por asignar responsable</v>
      </c>
      <c r="C980" t="s">
        <v>58</v>
      </c>
      <c r="D980" t="s">
        <v>24</v>
      </c>
      <c r="E980" t="s">
        <v>59</v>
      </c>
      <c r="F980" s="21">
        <v>46077.350081018521</v>
      </c>
      <c r="G980" t="s">
        <v>3917</v>
      </c>
      <c r="H980">
        <v>1042210909</v>
      </c>
      <c r="I980" t="s">
        <v>3918</v>
      </c>
      <c r="J980" s="23" t="s">
        <v>31</v>
      </c>
      <c r="K980" s="23" t="s">
        <v>3919</v>
      </c>
      <c r="L980" t="s">
        <v>3920</v>
      </c>
      <c r="M980" t="s">
        <v>228</v>
      </c>
      <c r="N980" t="s">
        <v>3921</v>
      </c>
      <c r="O980" t="s">
        <v>229</v>
      </c>
      <c r="P980" t="s">
        <v>60</v>
      </c>
      <c r="Q980" t="s">
        <v>236</v>
      </c>
      <c r="R980" t="s">
        <v>253</v>
      </c>
      <c r="S980" t="s">
        <v>260</v>
      </c>
      <c r="T980">
        <v>9</v>
      </c>
      <c r="U980" t="s">
        <v>3922</v>
      </c>
      <c r="V980" t="s">
        <v>14455</v>
      </c>
      <c r="W980" t="s">
        <v>14396</v>
      </c>
      <c r="X980" t="s">
        <v>29</v>
      </c>
      <c r="Y980" t="s">
        <v>30</v>
      </c>
      <c r="Z980" t="s">
        <v>30</v>
      </c>
      <c r="AA980" t="s">
        <v>30</v>
      </c>
      <c r="AB980" t="s">
        <v>30</v>
      </c>
      <c r="AC980">
        <v>-73.90811017</v>
      </c>
      <c r="AD980">
        <v>7.0083689900000001</v>
      </c>
      <c r="AE980" t="s">
        <v>86</v>
      </c>
      <c r="AF980" t="s">
        <v>215</v>
      </c>
      <c r="AG980" t="s">
        <v>102</v>
      </c>
      <c r="AH980">
        <f>IFERROR(
    VLOOKUP(FENIX_ANS_TABLA[[#This Row],[ESTADO]],
        {"VENCIDO",1;"ALERTA_0 Días",2;"ALERTA",3;"A TIEMPO",4;"SIN FECHA",5},
    2,FALSE),
0)</f>
        <v>4</v>
      </c>
    </row>
    <row r="981" spans="1:34" x14ac:dyDescent="0.25">
      <c r="A981">
        <v>23671939</v>
      </c>
      <c r="B981" s="23" t="str">
        <f>IFERROR(VLOOKUP(FENIX_ANS_TABLA[[#This Row],[PEDIDO]],RESPONSABLE!A:B,2,0),"Pendiente por asignar responsable")</f>
        <v>Pendiente por asignar responsable</v>
      </c>
      <c r="C981" t="s">
        <v>58</v>
      </c>
      <c r="D981" t="s">
        <v>24</v>
      </c>
      <c r="E981" t="s">
        <v>59</v>
      </c>
      <c r="F981" s="21">
        <v>46077.352939814817</v>
      </c>
      <c r="G981" t="s">
        <v>3924</v>
      </c>
      <c r="H981">
        <v>22117098</v>
      </c>
      <c r="I981" t="s">
        <v>3925</v>
      </c>
      <c r="J981" s="23" t="s">
        <v>31</v>
      </c>
      <c r="K981" s="23" t="s">
        <v>3926</v>
      </c>
      <c r="L981" t="s">
        <v>3927</v>
      </c>
      <c r="M981" t="s">
        <v>139</v>
      </c>
      <c r="N981" t="s">
        <v>3928</v>
      </c>
      <c r="O981" t="s">
        <v>140</v>
      </c>
      <c r="P981" t="s">
        <v>60</v>
      </c>
      <c r="Q981" t="s">
        <v>135</v>
      </c>
      <c r="R981" t="s">
        <v>252</v>
      </c>
      <c r="S981" t="s">
        <v>260</v>
      </c>
      <c r="T981">
        <v>14</v>
      </c>
      <c r="U981" t="s">
        <v>3929</v>
      </c>
      <c r="V981" t="s">
        <v>14546</v>
      </c>
      <c r="W981" t="s">
        <v>14654</v>
      </c>
      <c r="X981" t="s">
        <v>29</v>
      </c>
      <c r="Y981" t="s">
        <v>30</v>
      </c>
      <c r="Z981" t="s">
        <v>30</v>
      </c>
      <c r="AA981" t="s">
        <v>30</v>
      </c>
      <c r="AB981" t="s">
        <v>30</v>
      </c>
      <c r="AC981">
        <v>-75.766884039999994</v>
      </c>
      <c r="AD981">
        <v>6.5166688700000002</v>
      </c>
      <c r="AE981" t="s">
        <v>86</v>
      </c>
      <c r="AF981" t="s">
        <v>136</v>
      </c>
      <c r="AG981" t="s">
        <v>102</v>
      </c>
      <c r="AH981">
        <f>IFERROR(
    VLOOKUP(FENIX_ANS_TABLA[[#This Row],[ESTADO]],
        {"VENCIDO",1;"ALERTA_0 Días",2;"ALERTA",3;"A TIEMPO",4;"SIN FECHA",5},
    2,FALSE),
0)</f>
        <v>4</v>
      </c>
    </row>
    <row r="982" spans="1:34" x14ac:dyDescent="0.25">
      <c r="A982">
        <v>23671940</v>
      </c>
      <c r="B982" s="23" t="str">
        <f>IFERROR(VLOOKUP(FENIX_ANS_TABLA[[#This Row],[PEDIDO]],RESPONSABLE!A:B,2,0),"Pendiente por asignar responsable")</f>
        <v>Pendiente por asignar responsable</v>
      </c>
      <c r="C982" t="s">
        <v>23</v>
      </c>
      <c r="D982" t="s">
        <v>24</v>
      </c>
      <c r="E982" t="s">
        <v>23</v>
      </c>
      <c r="F982" s="21">
        <v>46077.352962962963</v>
      </c>
      <c r="G982" t="s">
        <v>5056</v>
      </c>
      <c r="H982">
        <v>1037369106</v>
      </c>
      <c r="I982" t="s">
        <v>5057</v>
      </c>
      <c r="J982" s="23" t="s">
        <v>31</v>
      </c>
      <c r="K982" s="23" t="s">
        <v>5058</v>
      </c>
      <c r="L982" t="s">
        <v>5059</v>
      </c>
      <c r="M982" t="s">
        <v>25</v>
      </c>
      <c r="N982" t="s">
        <v>5060</v>
      </c>
      <c r="O982" t="s">
        <v>26</v>
      </c>
      <c r="P982" t="s">
        <v>27</v>
      </c>
      <c r="Q982" t="s">
        <v>32</v>
      </c>
      <c r="R982" t="s">
        <v>253</v>
      </c>
      <c r="S982" t="s">
        <v>260</v>
      </c>
      <c r="T982">
        <v>7</v>
      </c>
      <c r="U982" t="s">
        <v>5061</v>
      </c>
      <c r="V982" t="s">
        <v>14546</v>
      </c>
      <c r="W982" t="s">
        <v>18531</v>
      </c>
      <c r="X982" t="s">
        <v>43</v>
      </c>
      <c r="Y982" t="s">
        <v>30</v>
      </c>
      <c r="Z982" t="s">
        <v>30</v>
      </c>
      <c r="AA982" t="s">
        <v>30</v>
      </c>
      <c r="AB982" t="s">
        <v>30</v>
      </c>
      <c r="AC982">
        <v>-75.625675000000001</v>
      </c>
      <c r="AD982">
        <v>6.2469939999999999</v>
      </c>
      <c r="AE982" t="s">
        <v>86</v>
      </c>
      <c r="AF982" t="s">
        <v>105</v>
      </c>
      <c r="AG982" t="s">
        <v>102</v>
      </c>
      <c r="AH982">
        <f>IFERROR(
    VLOOKUP(FENIX_ANS_TABLA[[#This Row],[ESTADO]],
        {"VENCIDO",1;"ALERTA_0 Días",2;"ALERTA",3;"A TIEMPO",4;"SIN FECHA",5},
    2,FALSE),
0)</f>
        <v>3</v>
      </c>
    </row>
    <row r="983" spans="1:34" x14ac:dyDescent="0.25">
      <c r="A983">
        <v>23671948</v>
      </c>
      <c r="B983" s="23" t="str">
        <f>IFERROR(VLOOKUP(FENIX_ANS_TABLA[[#This Row],[PEDIDO]],RESPONSABLE!A:B,2,0),"Pendiente por asignar responsable")</f>
        <v>Pendiente por asignar responsable</v>
      </c>
      <c r="C983" t="s">
        <v>23</v>
      </c>
      <c r="D983" t="s">
        <v>24</v>
      </c>
      <c r="E983" t="s">
        <v>23</v>
      </c>
      <c r="F983" s="21">
        <v>46077.357372685183</v>
      </c>
      <c r="G983" t="s">
        <v>4585</v>
      </c>
      <c r="H983">
        <v>22128528</v>
      </c>
      <c r="I983" t="s">
        <v>4586</v>
      </c>
      <c r="J983" s="23" t="s">
        <v>4587</v>
      </c>
      <c r="K983" s="23" t="s">
        <v>4588</v>
      </c>
      <c r="L983" t="s">
        <v>4589</v>
      </c>
      <c r="M983" t="s">
        <v>169</v>
      </c>
      <c r="N983" t="s">
        <v>4590</v>
      </c>
      <c r="O983" t="s">
        <v>170</v>
      </c>
      <c r="P983" t="s">
        <v>27</v>
      </c>
      <c r="Q983" t="s">
        <v>158</v>
      </c>
      <c r="R983" t="s">
        <v>252</v>
      </c>
      <c r="S983" t="s">
        <v>260</v>
      </c>
      <c r="T983">
        <v>10</v>
      </c>
      <c r="U983" t="s">
        <v>4591</v>
      </c>
      <c r="V983" t="s">
        <v>10618</v>
      </c>
      <c r="W983" t="s">
        <v>8091</v>
      </c>
      <c r="X983" t="s">
        <v>29</v>
      </c>
      <c r="Y983" t="s">
        <v>30</v>
      </c>
      <c r="Z983" t="s">
        <v>30</v>
      </c>
      <c r="AA983" t="s">
        <v>30</v>
      </c>
      <c r="AB983" t="s">
        <v>30</v>
      </c>
      <c r="AC983">
        <v>-75.288110369999998</v>
      </c>
      <c r="AD983">
        <v>6.2144554200000002</v>
      </c>
      <c r="AE983" t="s">
        <v>86</v>
      </c>
      <c r="AF983" t="s">
        <v>159</v>
      </c>
      <c r="AG983" t="s">
        <v>102</v>
      </c>
      <c r="AH983">
        <f>IFERROR(
    VLOOKUP(FENIX_ANS_TABLA[[#This Row],[ESTADO]],
        {"VENCIDO",1;"ALERTA_0 Días",2;"ALERTA",3;"A TIEMPO",4;"SIN FECHA",5},
    2,FALSE),
0)</f>
        <v>4</v>
      </c>
    </row>
    <row r="984" spans="1:34" x14ac:dyDescent="0.25">
      <c r="A984">
        <v>23671950</v>
      </c>
      <c r="B984" s="23" t="str">
        <f>IFERROR(VLOOKUP(FENIX_ANS_TABLA[[#This Row],[PEDIDO]],RESPONSABLE!A:B,2,0),"Pendiente por asignar responsable")</f>
        <v>Pendiente por asignar responsable</v>
      </c>
      <c r="C984" t="s">
        <v>36</v>
      </c>
      <c r="D984" t="s">
        <v>24</v>
      </c>
      <c r="E984" t="s">
        <v>36</v>
      </c>
      <c r="F984" s="21">
        <v>46077.358495370368</v>
      </c>
      <c r="G984" t="s">
        <v>4593</v>
      </c>
      <c r="H984">
        <v>21626218</v>
      </c>
      <c r="I984" t="s">
        <v>4594</v>
      </c>
      <c r="J984" s="23" t="s">
        <v>31</v>
      </c>
      <c r="K984" s="23" t="s">
        <v>3248</v>
      </c>
      <c r="L984" t="s">
        <v>4595</v>
      </c>
      <c r="M984" t="s">
        <v>190</v>
      </c>
      <c r="N984" t="s">
        <v>4596</v>
      </c>
      <c r="O984" t="s">
        <v>191</v>
      </c>
      <c r="P984" t="s">
        <v>37</v>
      </c>
      <c r="Q984" t="s">
        <v>158</v>
      </c>
      <c r="R984" t="s">
        <v>253</v>
      </c>
      <c r="S984" t="s">
        <v>260</v>
      </c>
      <c r="T984">
        <v>7</v>
      </c>
      <c r="U984" t="s">
        <v>4597</v>
      </c>
      <c r="V984" t="s">
        <v>17540</v>
      </c>
      <c r="W984" t="s">
        <v>2807</v>
      </c>
      <c r="X984" t="s">
        <v>29</v>
      </c>
      <c r="Y984" t="s">
        <v>30</v>
      </c>
      <c r="Z984" t="s">
        <v>30</v>
      </c>
      <c r="AA984" t="s">
        <v>30</v>
      </c>
      <c r="AB984" t="s">
        <v>30</v>
      </c>
      <c r="AC984">
        <v>-75.328587999999996</v>
      </c>
      <c r="AD984">
        <v>6.0662849999999997</v>
      </c>
      <c r="AE984" t="s">
        <v>86</v>
      </c>
      <c r="AF984" t="s">
        <v>159</v>
      </c>
      <c r="AG984" t="s">
        <v>102</v>
      </c>
      <c r="AH984">
        <f>IFERROR(
    VLOOKUP(FENIX_ANS_TABLA[[#This Row],[ESTADO]],
        {"VENCIDO",1;"ALERTA_0 Días",2;"ALERTA",3;"A TIEMPO",4;"SIN FECHA",5},
    2,FALSE),
0)</f>
        <v>4</v>
      </c>
    </row>
    <row r="985" spans="1:34" x14ac:dyDescent="0.25">
      <c r="A985">
        <v>23671961</v>
      </c>
      <c r="B985" s="23" t="str">
        <f>IFERROR(VLOOKUP(FENIX_ANS_TABLA[[#This Row],[PEDIDO]],RESPONSABLE!A:B,2,0),"Pendiente por asignar responsable")</f>
        <v>Pendiente por asignar responsable</v>
      </c>
      <c r="C985" t="s">
        <v>23</v>
      </c>
      <c r="D985" t="s">
        <v>24</v>
      </c>
      <c r="E985" t="s">
        <v>23</v>
      </c>
      <c r="F985" s="21">
        <v>46077.362071759257</v>
      </c>
      <c r="G985" t="s">
        <v>5063</v>
      </c>
      <c r="H985">
        <v>71273183</v>
      </c>
      <c r="I985" t="s">
        <v>5064</v>
      </c>
      <c r="J985" s="23" t="s">
        <v>5065</v>
      </c>
      <c r="K985" s="23" t="s">
        <v>5066</v>
      </c>
      <c r="L985" t="s">
        <v>5067</v>
      </c>
      <c r="M985" t="s">
        <v>25</v>
      </c>
      <c r="N985" t="s">
        <v>5068</v>
      </c>
      <c r="O985" t="s">
        <v>26</v>
      </c>
      <c r="P985" t="s">
        <v>27</v>
      </c>
      <c r="Q985" t="s">
        <v>32</v>
      </c>
      <c r="R985" t="s">
        <v>253</v>
      </c>
      <c r="S985" t="s">
        <v>260</v>
      </c>
      <c r="T985">
        <v>7</v>
      </c>
      <c r="U985" t="s">
        <v>5069</v>
      </c>
      <c r="V985" t="s">
        <v>14221</v>
      </c>
      <c r="W985" t="s">
        <v>18532</v>
      </c>
      <c r="X985" t="s">
        <v>43</v>
      </c>
      <c r="Y985" t="s">
        <v>30</v>
      </c>
      <c r="Z985" t="s">
        <v>30</v>
      </c>
      <c r="AA985" t="s">
        <v>30</v>
      </c>
      <c r="AB985" t="s">
        <v>30</v>
      </c>
      <c r="AC985">
        <v>-75.624892000000003</v>
      </c>
      <c r="AD985">
        <v>6.2226730000000003</v>
      </c>
      <c r="AE985" t="s">
        <v>86</v>
      </c>
      <c r="AF985" t="s">
        <v>105</v>
      </c>
      <c r="AG985" t="s">
        <v>102</v>
      </c>
      <c r="AH985">
        <f>IFERROR(
    VLOOKUP(FENIX_ANS_TABLA[[#This Row],[ESTADO]],
        {"VENCIDO",1;"ALERTA_0 Días",2;"ALERTA",3;"A TIEMPO",4;"SIN FECHA",5},
    2,FALSE),
0)</f>
        <v>3</v>
      </c>
    </row>
    <row r="986" spans="1:34" x14ac:dyDescent="0.25">
      <c r="A986">
        <v>23671968</v>
      </c>
      <c r="B986" s="23" t="str">
        <f>IFERROR(VLOOKUP(FENIX_ANS_TABLA[[#This Row],[PEDIDO]],RESPONSABLE!A:B,2,0),"Pendiente por asignar responsable")</f>
        <v>Pendiente por asignar responsable</v>
      </c>
      <c r="C986" t="s">
        <v>23</v>
      </c>
      <c r="D986" t="s">
        <v>24</v>
      </c>
      <c r="E986" t="s">
        <v>23</v>
      </c>
      <c r="F986" s="21">
        <v>46077.365069444437</v>
      </c>
      <c r="G986" t="s">
        <v>4599</v>
      </c>
      <c r="H986">
        <v>19463435</v>
      </c>
      <c r="I986" t="s">
        <v>4600</v>
      </c>
      <c r="J986" s="23" t="s">
        <v>31</v>
      </c>
      <c r="K986" s="23" t="s">
        <v>287</v>
      </c>
      <c r="L986" t="s">
        <v>4601</v>
      </c>
      <c r="M986" t="s">
        <v>167</v>
      </c>
      <c r="N986" t="s">
        <v>4602</v>
      </c>
      <c r="O986" t="s">
        <v>168</v>
      </c>
      <c r="P986" t="s">
        <v>27</v>
      </c>
      <c r="Q986" t="s">
        <v>158</v>
      </c>
      <c r="R986" t="s">
        <v>253</v>
      </c>
      <c r="S986" t="s">
        <v>260</v>
      </c>
      <c r="T986">
        <v>7</v>
      </c>
      <c r="U986" t="s">
        <v>4603</v>
      </c>
      <c r="V986" t="s">
        <v>14397</v>
      </c>
      <c r="W986" t="s">
        <v>18533</v>
      </c>
      <c r="X986" t="s">
        <v>43</v>
      </c>
      <c r="Y986" t="s">
        <v>30</v>
      </c>
      <c r="Z986" t="s">
        <v>30</v>
      </c>
      <c r="AA986" t="s">
        <v>30</v>
      </c>
      <c r="AB986" t="s">
        <v>30</v>
      </c>
      <c r="AC986">
        <v>-75.374210000000005</v>
      </c>
      <c r="AD986">
        <v>6.1231429999999998</v>
      </c>
      <c r="AE986" t="s">
        <v>86</v>
      </c>
      <c r="AF986" t="s">
        <v>159</v>
      </c>
      <c r="AG986" t="s">
        <v>102</v>
      </c>
      <c r="AH986">
        <f>IFERROR(
    VLOOKUP(FENIX_ANS_TABLA[[#This Row],[ESTADO]],
        {"VENCIDO",1;"ALERTA_0 Días",2;"ALERTA",3;"A TIEMPO",4;"SIN FECHA",5},
    2,FALSE),
0)</f>
        <v>3</v>
      </c>
    </row>
    <row r="987" spans="1:34" x14ac:dyDescent="0.25">
      <c r="A987">
        <v>23671970</v>
      </c>
      <c r="B987" s="23" t="str">
        <f>IFERROR(VLOOKUP(FENIX_ANS_TABLA[[#This Row],[PEDIDO]],RESPONSABLE!A:B,2,0),"Pendiente por asignar responsable")</f>
        <v>Pendiente por asignar responsable</v>
      </c>
      <c r="C987" t="s">
        <v>23</v>
      </c>
      <c r="D987" t="s">
        <v>24</v>
      </c>
      <c r="E987" t="s">
        <v>33</v>
      </c>
      <c r="F987" s="21">
        <v>46077.367696759262</v>
      </c>
      <c r="G987" t="s">
        <v>3931</v>
      </c>
      <c r="H987">
        <v>1046908866</v>
      </c>
      <c r="I987" t="s">
        <v>3932</v>
      </c>
      <c r="J987" s="23" t="s">
        <v>31</v>
      </c>
      <c r="K987" s="23" t="s">
        <v>3933</v>
      </c>
      <c r="L987" t="s">
        <v>3934</v>
      </c>
      <c r="M987" t="s">
        <v>226</v>
      </c>
      <c r="N987" t="s">
        <v>3935</v>
      </c>
      <c r="O987" t="s">
        <v>227</v>
      </c>
      <c r="P987" t="s">
        <v>34</v>
      </c>
      <c r="Q987" t="s">
        <v>214</v>
      </c>
      <c r="R987" t="s">
        <v>253</v>
      </c>
      <c r="S987" t="s">
        <v>260</v>
      </c>
      <c r="T987">
        <v>5</v>
      </c>
      <c r="U987" t="s">
        <v>3936</v>
      </c>
      <c r="V987" t="s">
        <v>14152</v>
      </c>
      <c r="W987" t="s">
        <v>3523</v>
      </c>
      <c r="X987" t="s">
        <v>43</v>
      </c>
      <c r="Y987" t="s">
        <v>30</v>
      </c>
      <c r="Z987" t="s">
        <v>30</v>
      </c>
      <c r="AA987" t="s">
        <v>30</v>
      </c>
      <c r="AB987" t="s">
        <v>30</v>
      </c>
      <c r="AC987">
        <v>-74.719092000000003</v>
      </c>
      <c r="AD987">
        <v>7.0825959999999997</v>
      </c>
      <c r="AE987" t="s">
        <v>86</v>
      </c>
      <c r="AF987" t="s">
        <v>215</v>
      </c>
      <c r="AG987" t="s">
        <v>102</v>
      </c>
      <c r="AH987">
        <f>IFERROR(
    VLOOKUP(FENIX_ANS_TABLA[[#This Row],[ESTADO]],
        {"VENCIDO",1;"ALERTA_0 Días",2;"ALERTA",3;"A TIEMPO",4;"SIN FECHA",5},
    2,FALSE),
0)</f>
        <v>3</v>
      </c>
    </row>
    <row r="988" spans="1:34" x14ac:dyDescent="0.25">
      <c r="A988">
        <v>23671972</v>
      </c>
      <c r="B988" s="23" t="str">
        <f>IFERROR(VLOOKUP(FENIX_ANS_TABLA[[#This Row],[PEDIDO]],RESPONSABLE!A:B,2,0),"Pendiente por asignar responsable")</f>
        <v>Pendiente por asignar responsable</v>
      </c>
      <c r="C988" t="s">
        <v>23</v>
      </c>
      <c r="D988" t="s">
        <v>24</v>
      </c>
      <c r="E988" t="s">
        <v>23</v>
      </c>
      <c r="F988" s="21">
        <v>46077.368819444448</v>
      </c>
      <c r="G988" t="s">
        <v>5451</v>
      </c>
      <c r="H988">
        <v>19222449</v>
      </c>
      <c r="I988" t="s">
        <v>3359</v>
      </c>
      <c r="J988" s="23" t="s">
        <v>31</v>
      </c>
      <c r="K988" s="23" t="s">
        <v>3360</v>
      </c>
      <c r="L988" t="s">
        <v>5452</v>
      </c>
      <c r="M988" t="s">
        <v>154</v>
      </c>
      <c r="N988" t="s">
        <v>5453</v>
      </c>
      <c r="O988" t="s">
        <v>155</v>
      </c>
      <c r="P988" t="s">
        <v>27</v>
      </c>
      <c r="Q988" t="s">
        <v>108</v>
      </c>
      <c r="R988" t="s">
        <v>253</v>
      </c>
      <c r="S988" t="s">
        <v>260</v>
      </c>
      <c r="T988">
        <v>7</v>
      </c>
      <c r="U988" t="s">
        <v>5454</v>
      </c>
      <c r="V988" t="s">
        <v>18534</v>
      </c>
      <c r="W988" t="s">
        <v>18535</v>
      </c>
      <c r="X988" t="s">
        <v>29</v>
      </c>
      <c r="Y988" t="s">
        <v>30</v>
      </c>
      <c r="Z988" t="s">
        <v>30</v>
      </c>
      <c r="AA988" t="s">
        <v>30</v>
      </c>
      <c r="AB988" t="s">
        <v>30</v>
      </c>
      <c r="AC988">
        <v>-75.876971999999995</v>
      </c>
      <c r="AD988">
        <v>5.6632889999999998</v>
      </c>
      <c r="AE988" t="s">
        <v>86</v>
      </c>
      <c r="AF988" t="s">
        <v>109</v>
      </c>
      <c r="AG988" t="s">
        <v>102</v>
      </c>
      <c r="AH988">
        <f>IFERROR(
    VLOOKUP(FENIX_ANS_TABLA[[#This Row],[ESTADO]],
        {"VENCIDO",1;"ALERTA_0 Días",2;"ALERTA",3;"A TIEMPO",4;"SIN FECHA",5},
    2,FALSE),
0)</f>
        <v>4</v>
      </c>
    </row>
    <row r="989" spans="1:34" x14ac:dyDescent="0.25">
      <c r="A989">
        <v>23671973</v>
      </c>
      <c r="B989" s="23" t="str">
        <f>IFERROR(VLOOKUP(FENIX_ANS_TABLA[[#This Row],[PEDIDO]],RESPONSABLE!A:B,2,0),"Pendiente por asignar responsable")</f>
        <v>Pendiente por asignar responsable</v>
      </c>
      <c r="C989" t="s">
        <v>23</v>
      </c>
      <c r="D989" t="s">
        <v>24</v>
      </c>
      <c r="E989" t="s">
        <v>23</v>
      </c>
      <c r="F989" s="21">
        <v>46077.369097222218</v>
      </c>
      <c r="G989" t="s">
        <v>4605</v>
      </c>
      <c r="H989">
        <v>71705906</v>
      </c>
      <c r="I989" t="s">
        <v>4606</v>
      </c>
      <c r="J989" s="23" t="s">
        <v>31</v>
      </c>
      <c r="K989" s="23" t="s">
        <v>4607</v>
      </c>
      <c r="L989" t="s">
        <v>4608</v>
      </c>
      <c r="M989" t="s">
        <v>171</v>
      </c>
      <c r="N989" t="s">
        <v>4609</v>
      </c>
      <c r="O989" t="s">
        <v>172</v>
      </c>
      <c r="P989" t="s">
        <v>27</v>
      </c>
      <c r="Q989" t="s">
        <v>158</v>
      </c>
      <c r="R989" t="s">
        <v>253</v>
      </c>
      <c r="S989" t="s">
        <v>260</v>
      </c>
      <c r="T989">
        <v>7</v>
      </c>
      <c r="U989" t="s">
        <v>4610</v>
      </c>
      <c r="V989" t="s">
        <v>18534</v>
      </c>
      <c r="W989" t="s">
        <v>18535</v>
      </c>
      <c r="X989" t="s">
        <v>29</v>
      </c>
      <c r="Y989" t="s">
        <v>30</v>
      </c>
      <c r="Z989" t="s">
        <v>30</v>
      </c>
      <c r="AA989" t="s">
        <v>30</v>
      </c>
      <c r="AB989" t="s">
        <v>30</v>
      </c>
      <c r="AC989">
        <v>-74.99946894</v>
      </c>
      <c r="AD989">
        <v>6.1833390499999998</v>
      </c>
      <c r="AE989" t="s">
        <v>86</v>
      </c>
      <c r="AF989" t="s">
        <v>159</v>
      </c>
      <c r="AG989" t="s">
        <v>102</v>
      </c>
      <c r="AH989">
        <f>IFERROR(
    VLOOKUP(FENIX_ANS_TABLA[[#This Row],[ESTADO]],
        {"VENCIDO",1;"ALERTA_0 Días",2;"ALERTA",3;"A TIEMPO",4;"SIN FECHA",5},
    2,FALSE),
0)</f>
        <v>4</v>
      </c>
    </row>
    <row r="990" spans="1:34" x14ac:dyDescent="0.25">
      <c r="A990">
        <v>23671975</v>
      </c>
      <c r="B990" s="23" t="str">
        <f>IFERROR(VLOOKUP(FENIX_ANS_TABLA[[#This Row],[PEDIDO]],RESPONSABLE!A:B,2,0),"Pendiente por asignar responsable")</f>
        <v>Pendiente por asignar responsable</v>
      </c>
      <c r="C990" t="s">
        <v>23</v>
      </c>
      <c r="D990" t="s">
        <v>24</v>
      </c>
      <c r="E990" t="s">
        <v>23</v>
      </c>
      <c r="F990" s="21">
        <v>46077.369409722232</v>
      </c>
      <c r="G990" t="s">
        <v>3937</v>
      </c>
      <c r="H990">
        <v>71110147</v>
      </c>
      <c r="I990" t="s">
        <v>4612</v>
      </c>
      <c r="J990" s="23" t="s">
        <v>31</v>
      </c>
      <c r="K990" s="23" t="s">
        <v>4557</v>
      </c>
      <c r="L990" t="s">
        <v>4613</v>
      </c>
      <c r="M990" t="s">
        <v>190</v>
      </c>
      <c r="N990" t="s">
        <v>4614</v>
      </c>
      <c r="O990" t="s">
        <v>191</v>
      </c>
      <c r="P990" t="s">
        <v>27</v>
      </c>
      <c r="Q990" t="s">
        <v>158</v>
      </c>
      <c r="R990" t="s">
        <v>253</v>
      </c>
      <c r="S990" t="s">
        <v>260</v>
      </c>
      <c r="T990">
        <v>7</v>
      </c>
      <c r="U990" t="s">
        <v>4615</v>
      </c>
      <c r="V990" t="s">
        <v>18534</v>
      </c>
      <c r="W990" t="s">
        <v>18535</v>
      </c>
      <c r="X990" t="s">
        <v>29</v>
      </c>
      <c r="Y990" t="s">
        <v>30</v>
      </c>
      <c r="Z990" t="s">
        <v>30</v>
      </c>
      <c r="AA990" t="s">
        <v>30</v>
      </c>
      <c r="AB990" t="s">
        <v>30</v>
      </c>
      <c r="AC990">
        <v>-75.337671</v>
      </c>
      <c r="AD990">
        <v>6.0878670000000001</v>
      </c>
      <c r="AE990" t="s">
        <v>86</v>
      </c>
      <c r="AF990" t="s">
        <v>159</v>
      </c>
      <c r="AG990" t="s">
        <v>102</v>
      </c>
      <c r="AH990">
        <f>IFERROR(
    VLOOKUP(FENIX_ANS_TABLA[[#This Row],[ESTADO]],
        {"VENCIDO",1;"ALERTA_0 Días",2;"ALERTA",3;"A TIEMPO",4;"SIN FECHA",5},
    2,FALSE),
0)</f>
        <v>4</v>
      </c>
    </row>
    <row r="991" spans="1:34" x14ac:dyDescent="0.25">
      <c r="A991">
        <v>23671976</v>
      </c>
      <c r="B991" s="23" t="str">
        <f>IFERROR(VLOOKUP(FENIX_ANS_TABLA[[#This Row],[PEDIDO]],RESPONSABLE!A:B,2,0),"Pendiente por asignar responsable")</f>
        <v>Pendiente por asignar responsable</v>
      </c>
      <c r="C991" t="s">
        <v>44</v>
      </c>
      <c r="D991" t="s">
        <v>24</v>
      </c>
      <c r="E991" t="s">
        <v>44</v>
      </c>
      <c r="F991" s="21">
        <v>46077.369560185187</v>
      </c>
      <c r="G991" t="s">
        <v>3939</v>
      </c>
      <c r="H991">
        <v>1037972888</v>
      </c>
      <c r="I991" t="s">
        <v>3940</v>
      </c>
      <c r="J991" s="23" t="s">
        <v>31</v>
      </c>
      <c r="K991" s="23" t="s">
        <v>3941</v>
      </c>
      <c r="L991" t="s">
        <v>3942</v>
      </c>
      <c r="M991" t="s">
        <v>160</v>
      </c>
      <c r="N991" t="s">
        <v>3943</v>
      </c>
      <c r="O991" t="s">
        <v>161</v>
      </c>
      <c r="P991" t="s">
        <v>45</v>
      </c>
      <c r="Q991" t="s">
        <v>162</v>
      </c>
      <c r="R991" t="s">
        <v>252</v>
      </c>
      <c r="S991" t="s">
        <v>260</v>
      </c>
      <c r="T991">
        <v>11</v>
      </c>
      <c r="U991" t="s">
        <v>3944</v>
      </c>
      <c r="V991" t="s">
        <v>14493</v>
      </c>
      <c r="W991" t="s">
        <v>14492</v>
      </c>
      <c r="X991" t="s">
        <v>29</v>
      </c>
      <c r="Y991" t="s">
        <v>30</v>
      </c>
      <c r="Z991" t="s">
        <v>30</v>
      </c>
      <c r="AA991" t="s">
        <v>30</v>
      </c>
      <c r="AB991" t="s">
        <v>30</v>
      </c>
      <c r="AC991">
        <v>-74.884817249999998</v>
      </c>
      <c r="AD991">
        <v>6.0346448199999996</v>
      </c>
      <c r="AE991" t="s">
        <v>86</v>
      </c>
      <c r="AF991" t="s">
        <v>159</v>
      </c>
      <c r="AG991" t="s">
        <v>102</v>
      </c>
      <c r="AH991">
        <f>IFERROR(
    VLOOKUP(FENIX_ANS_TABLA[[#This Row],[ESTADO]],
        {"VENCIDO",1;"ALERTA_0 Días",2;"ALERTA",3;"A TIEMPO",4;"SIN FECHA",5},
    2,FALSE),
0)</f>
        <v>4</v>
      </c>
    </row>
    <row r="992" spans="1:34" x14ac:dyDescent="0.25">
      <c r="A992">
        <v>23671977</v>
      </c>
      <c r="B992" s="23" t="str">
        <f>IFERROR(VLOOKUP(FENIX_ANS_TABLA[[#This Row],[PEDIDO]],RESPONSABLE!A:B,2,0),"Pendiente por asignar responsable")</f>
        <v>Pendiente por asignar responsable</v>
      </c>
      <c r="C992" t="s">
        <v>44</v>
      </c>
      <c r="D992" t="s">
        <v>24</v>
      </c>
      <c r="E992" t="s">
        <v>44</v>
      </c>
      <c r="F992" s="21">
        <v>46077.369699074072</v>
      </c>
      <c r="G992" t="s">
        <v>3946</v>
      </c>
      <c r="H992">
        <v>98504751</v>
      </c>
      <c r="I992" t="s">
        <v>3947</v>
      </c>
      <c r="J992" s="23" t="s">
        <v>31</v>
      </c>
      <c r="K992" s="23" t="s">
        <v>3948</v>
      </c>
      <c r="L992" t="s">
        <v>3949</v>
      </c>
      <c r="M992" t="s">
        <v>237</v>
      </c>
      <c r="N992" t="s">
        <v>3950</v>
      </c>
      <c r="O992" t="s">
        <v>238</v>
      </c>
      <c r="P992" t="s">
        <v>45</v>
      </c>
      <c r="Q992" t="s">
        <v>214</v>
      </c>
      <c r="R992" t="s">
        <v>253</v>
      </c>
      <c r="S992" t="s">
        <v>260</v>
      </c>
      <c r="T992">
        <v>11</v>
      </c>
      <c r="U992" t="s">
        <v>3951</v>
      </c>
      <c r="V992" t="s">
        <v>14493</v>
      </c>
      <c r="W992" t="s">
        <v>14492</v>
      </c>
      <c r="X992" t="s">
        <v>29</v>
      </c>
      <c r="Y992" t="s">
        <v>30</v>
      </c>
      <c r="Z992" t="s">
        <v>30</v>
      </c>
      <c r="AA992" t="s">
        <v>30</v>
      </c>
      <c r="AB992" t="s">
        <v>30</v>
      </c>
      <c r="AC992">
        <v>-74.585262999999998</v>
      </c>
      <c r="AD992">
        <v>6.182512</v>
      </c>
      <c r="AE992" t="s">
        <v>86</v>
      </c>
      <c r="AF992" t="s">
        <v>215</v>
      </c>
      <c r="AG992" t="s">
        <v>102</v>
      </c>
      <c r="AH992">
        <f>IFERROR(
    VLOOKUP(FENIX_ANS_TABLA[[#This Row],[ESTADO]],
        {"VENCIDO",1;"ALERTA_0 Días",2;"ALERTA",3;"A TIEMPO",4;"SIN FECHA",5},
    2,FALSE),
0)</f>
        <v>4</v>
      </c>
    </row>
    <row r="993" spans="1:34" x14ac:dyDescent="0.25">
      <c r="A993">
        <v>23671978</v>
      </c>
      <c r="B993" s="23" t="str">
        <f>IFERROR(VLOOKUP(FENIX_ANS_TABLA[[#This Row],[PEDIDO]],RESPONSABLE!A:B,2,0),"Pendiente por asignar responsable")</f>
        <v>Pendiente por asignar responsable</v>
      </c>
      <c r="C993" t="s">
        <v>58</v>
      </c>
      <c r="D993" t="s">
        <v>24</v>
      </c>
      <c r="E993" t="s">
        <v>59</v>
      </c>
      <c r="F993" s="21">
        <v>46077.369895833333</v>
      </c>
      <c r="G993" t="s">
        <v>3953</v>
      </c>
      <c r="H993">
        <v>621959</v>
      </c>
      <c r="I993" t="s">
        <v>3954</v>
      </c>
      <c r="J993" s="23" t="s">
        <v>31</v>
      </c>
      <c r="K993" s="23" t="s">
        <v>3955</v>
      </c>
      <c r="L993" t="s">
        <v>3956</v>
      </c>
      <c r="M993" t="s">
        <v>224</v>
      </c>
      <c r="N993" t="s">
        <v>3957</v>
      </c>
      <c r="O993" t="s">
        <v>225</v>
      </c>
      <c r="P993" t="s">
        <v>60</v>
      </c>
      <c r="Q993" t="s">
        <v>236</v>
      </c>
      <c r="R993" t="s">
        <v>253</v>
      </c>
      <c r="S993" t="s">
        <v>260</v>
      </c>
      <c r="T993">
        <v>9</v>
      </c>
      <c r="U993" t="s">
        <v>3958</v>
      </c>
      <c r="V993" t="s">
        <v>14493</v>
      </c>
      <c r="W993" t="s">
        <v>18536</v>
      </c>
      <c r="X993" t="s">
        <v>29</v>
      </c>
      <c r="Y993" t="s">
        <v>30</v>
      </c>
      <c r="Z993" t="s">
        <v>30</v>
      </c>
      <c r="AA993" t="s">
        <v>30</v>
      </c>
      <c r="AB993" t="s">
        <v>30</v>
      </c>
      <c r="AC993">
        <v>-75.164479150000005</v>
      </c>
      <c r="AD993">
        <v>6.4751958299999997</v>
      </c>
      <c r="AE993" t="s">
        <v>86</v>
      </c>
      <c r="AF993" t="s">
        <v>215</v>
      </c>
      <c r="AG993" t="s">
        <v>102</v>
      </c>
      <c r="AH993">
        <f>IFERROR(
    VLOOKUP(FENIX_ANS_TABLA[[#This Row],[ESTADO]],
        {"VENCIDO",1;"ALERTA_0 Días",2;"ALERTA",3;"A TIEMPO",4;"SIN FECHA",5},
    2,FALSE),
0)</f>
        <v>4</v>
      </c>
    </row>
    <row r="994" spans="1:34" x14ac:dyDescent="0.25">
      <c r="A994">
        <v>23671989</v>
      </c>
      <c r="B994" s="23" t="str">
        <f>IFERROR(VLOOKUP(FENIX_ANS_TABLA[[#This Row],[PEDIDO]],RESPONSABLE!A:B,2,0),"Pendiente por asignar responsable")</f>
        <v>Pendiente por asignar responsable</v>
      </c>
      <c r="C994" t="s">
        <v>23</v>
      </c>
      <c r="D994" t="s">
        <v>24</v>
      </c>
      <c r="E994" t="s">
        <v>23</v>
      </c>
      <c r="F994" s="21">
        <v>46077.37672453704</v>
      </c>
      <c r="G994" t="s">
        <v>4617</v>
      </c>
      <c r="H994">
        <v>98586409</v>
      </c>
      <c r="I994" t="s">
        <v>4618</v>
      </c>
      <c r="J994" s="23" t="s">
        <v>4619</v>
      </c>
      <c r="K994" s="23" t="s">
        <v>357</v>
      </c>
      <c r="L994" t="s">
        <v>4620</v>
      </c>
      <c r="M994" t="s">
        <v>156</v>
      </c>
      <c r="N994" t="s">
        <v>4621</v>
      </c>
      <c r="O994" t="s">
        <v>157</v>
      </c>
      <c r="P994" t="s">
        <v>27</v>
      </c>
      <c r="Q994" t="s">
        <v>158</v>
      </c>
      <c r="R994" t="s">
        <v>252</v>
      </c>
      <c r="S994" t="s">
        <v>260</v>
      </c>
      <c r="T994">
        <v>10</v>
      </c>
      <c r="U994" t="s">
        <v>4622</v>
      </c>
      <c r="V994" t="s">
        <v>10620</v>
      </c>
      <c r="W994" t="s">
        <v>10619</v>
      </c>
      <c r="X994" t="s">
        <v>29</v>
      </c>
      <c r="Y994" t="s">
        <v>30</v>
      </c>
      <c r="Z994" t="s">
        <v>30</v>
      </c>
      <c r="AA994" t="s">
        <v>30</v>
      </c>
      <c r="AB994" t="s">
        <v>30</v>
      </c>
      <c r="AC994">
        <v>-75.270800550000004</v>
      </c>
      <c r="AD994">
        <v>6.35085941</v>
      </c>
      <c r="AE994" t="s">
        <v>86</v>
      </c>
      <c r="AF994" t="s">
        <v>159</v>
      </c>
      <c r="AG994" t="s">
        <v>102</v>
      </c>
      <c r="AH994">
        <f>IFERROR(
    VLOOKUP(FENIX_ANS_TABLA[[#This Row],[ESTADO]],
        {"VENCIDO",1;"ALERTA_0 Días",2;"ALERTA",3;"A TIEMPO",4;"SIN FECHA",5},
    2,FALSE),
0)</f>
        <v>4</v>
      </c>
    </row>
    <row r="995" spans="1:34" x14ac:dyDescent="0.25">
      <c r="A995">
        <v>23671990</v>
      </c>
      <c r="B995" s="23" t="str">
        <f>IFERROR(VLOOKUP(FENIX_ANS_TABLA[[#This Row],[PEDIDO]],RESPONSABLE!A:B,2,0),"Pendiente por asignar responsable")</f>
        <v>Pendiente por asignar responsable</v>
      </c>
      <c r="C995" t="s">
        <v>23</v>
      </c>
      <c r="D995" t="s">
        <v>24</v>
      </c>
      <c r="E995" t="s">
        <v>23</v>
      </c>
      <c r="F995" s="21">
        <v>46077.376921296287</v>
      </c>
      <c r="G995" t="s">
        <v>5456</v>
      </c>
      <c r="H995">
        <v>98469167</v>
      </c>
      <c r="I995" t="s">
        <v>5457</v>
      </c>
      <c r="J995" s="23" t="s">
        <v>5458</v>
      </c>
      <c r="K995" s="23" t="s">
        <v>5459</v>
      </c>
      <c r="L995" t="s">
        <v>5460</v>
      </c>
      <c r="M995" t="s">
        <v>220</v>
      </c>
      <c r="N995" t="s">
        <v>5461</v>
      </c>
      <c r="O995" t="s">
        <v>221</v>
      </c>
      <c r="P995" t="s">
        <v>27</v>
      </c>
      <c r="Q995" t="s">
        <v>214</v>
      </c>
      <c r="R995" t="s">
        <v>252</v>
      </c>
      <c r="S995" t="s">
        <v>260</v>
      </c>
      <c r="T995">
        <v>10</v>
      </c>
      <c r="U995" t="s">
        <v>5462</v>
      </c>
      <c r="V995" t="s">
        <v>10620</v>
      </c>
      <c r="W995" t="s">
        <v>10619</v>
      </c>
      <c r="X995" t="s">
        <v>29</v>
      </c>
      <c r="Y995" t="s">
        <v>30</v>
      </c>
      <c r="Z995" t="s">
        <v>30</v>
      </c>
      <c r="AA995" t="s">
        <v>30</v>
      </c>
      <c r="AB995" t="s">
        <v>30</v>
      </c>
      <c r="AC995">
        <v>-75.044824000000006</v>
      </c>
      <c r="AD995">
        <v>6.57889517</v>
      </c>
      <c r="AE995" t="s">
        <v>86</v>
      </c>
      <c r="AF995" t="s">
        <v>215</v>
      </c>
      <c r="AG995" t="s">
        <v>102</v>
      </c>
      <c r="AH995">
        <f>IFERROR(
    VLOOKUP(FENIX_ANS_TABLA[[#This Row],[ESTADO]],
        {"VENCIDO",1;"ALERTA_0 Días",2;"ALERTA",3;"A TIEMPO",4;"SIN FECHA",5},
    2,FALSE),
0)</f>
        <v>4</v>
      </c>
    </row>
    <row r="996" spans="1:34" x14ac:dyDescent="0.25">
      <c r="A996">
        <v>23672000</v>
      </c>
      <c r="B996" s="23" t="str">
        <f>IFERROR(VLOOKUP(FENIX_ANS_TABLA[[#This Row],[PEDIDO]],RESPONSABLE!A:B,2,0),"Pendiente por asignar responsable")</f>
        <v>Pendiente por asignar responsable</v>
      </c>
      <c r="C996" t="s">
        <v>36</v>
      </c>
      <c r="D996" t="s">
        <v>24</v>
      </c>
      <c r="E996" t="s">
        <v>36</v>
      </c>
      <c r="F996" s="21">
        <v>46077.380949074082</v>
      </c>
      <c r="G996" t="s">
        <v>4624</v>
      </c>
      <c r="H996">
        <v>21626218</v>
      </c>
      <c r="I996" t="s">
        <v>4594</v>
      </c>
      <c r="J996" s="23" t="s">
        <v>31</v>
      </c>
      <c r="K996" s="23" t="s">
        <v>3248</v>
      </c>
      <c r="L996" t="s">
        <v>4625</v>
      </c>
      <c r="M996" t="s">
        <v>190</v>
      </c>
      <c r="N996" t="s">
        <v>4626</v>
      </c>
      <c r="O996" t="s">
        <v>191</v>
      </c>
      <c r="P996" t="s">
        <v>37</v>
      </c>
      <c r="Q996" t="s">
        <v>158</v>
      </c>
      <c r="R996" t="s">
        <v>253</v>
      </c>
      <c r="S996" t="s">
        <v>260</v>
      </c>
      <c r="T996">
        <v>7</v>
      </c>
      <c r="U996" t="s">
        <v>4627</v>
      </c>
      <c r="V996" t="s">
        <v>18537</v>
      </c>
      <c r="W996" t="s">
        <v>18538</v>
      </c>
      <c r="X996" t="s">
        <v>29</v>
      </c>
      <c r="Y996" t="s">
        <v>30</v>
      </c>
      <c r="Z996" t="s">
        <v>30</v>
      </c>
      <c r="AA996" t="s">
        <v>30</v>
      </c>
      <c r="AB996" t="s">
        <v>30</v>
      </c>
      <c r="AC996">
        <v>-75.328587999999996</v>
      </c>
      <c r="AD996">
        <v>6.0662849999999997</v>
      </c>
      <c r="AE996" t="s">
        <v>86</v>
      </c>
      <c r="AF996" t="s">
        <v>159</v>
      </c>
      <c r="AG996" t="s">
        <v>102</v>
      </c>
      <c r="AH996">
        <f>IFERROR(
    VLOOKUP(FENIX_ANS_TABLA[[#This Row],[ESTADO]],
        {"VENCIDO",1;"ALERTA_0 Días",2;"ALERTA",3;"A TIEMPO",4;"SIN FECHA",5},
    2,FALSE),
0)</f>
        <v>4</v>
      </c>
    </row>
    <row r="997" spans="1:34" x14ac:dyDescent="0.25">
      <c r="A997">
        <v>23672004</v>
      </c>
      <c r="B997" s="23" t="str">
        <f>IFERROR(VLOOKUP(FENIX_ANS_TABLA[[#This Row],[PEDIDO]],RESPONSABLE!A:B,2,0),"Pendiente por asignar responsable")</f>
        <v>Pendiente por asignar responsable</v>
      </c>
      <c r="C997" t="s">
        <v>23</v>
      </c>
      <c r="D997" t="s">
        <v>24</v>
      </c>
      <c r="E997" t="s">
        <v>23</v>
      </c>
      <c r="F997" s="21">
        <v>46077.383252314823</v>
      </c>
      <c r="G997" t="s">
        <v>5464</v>
      </c>
      <c r="H997">
        <v>15487273</v>
      </c>
      <c r="I997" t="s">
        <v>2331</v>
      </c>
      <c r="J997" s="23" t="s">
        <v>31</v>
      </c>
      <c r="K997" s="23" t="s">
        <v>2332</v>
      </c>
      <c r="L997" t="s">
        <v>5465</v>
      </c>
      <c r="M997" t="s">
        <v>145</v>
      </c>
      <c r="N997" t="s">
        <v>5466</v>
      </c>
      <c r="O997" t="s">
        <v>146</v>
      </c>
      <c r="P997" t="s">
        <v>27</v>
      </c>
      <c r="Q997" t="s">
        <v>135</v>
      </c>
      <c r="R997" t="s">
        <v>253</v>
      </c>
      <c r="S997" t="s">
        <v>260</v>
      </c>
      <c r="T997">
        <v>7</v>
      </c>
      <c r="U997" t="s">
        <v>5467</v>
      </c>
      <c r="V997" t="s">
        <v>18539</v>
      </c>
      <c r="W997" t="s">
        <v>10621</v>
      </c>
      <c r="X997" t="s">
        <v>29</v>
      </c>
      <c r="Y997" t="s">
        <v>30</v>
      </c>
      <c r="Z997" t="s">
        <v>30</v>
      </c>
      <c r="AA997" t="s">
        <v>30</v>
      </c>
      <c r="AB997" t="s">
        <v>30</v>
      </c>
      <c r="AC997">
        <v>-76.128136409999996</v>
      </c>
      <c r="AD997">
        <v>6.3049998</v>
      </c>
      <c r="AE997" t="s">
        <v>86</v>
      </c>
      <c r="AF997" t="s">
        <v>136</v>
      </c>
      <c r="AG997" t="s">
        <v>102</v>
      </c>
      <c r="AH997">
        <f>IFERROR(
    VLOOKUP(FENIX_ANS_TABLA[[#This Row],[ESTADO]],
        {"VENCIDO",1;"ALERTA_0 Días",2;"ALERTA",3;"A TIEMPO",4;"SIN FECHA",5},
    2,FALSE),
0)</f>
        <v>4</v>
      </c>
    </row>
    <row r="998" spans="1:34" x14ac:dyDescent="0.25">
      <c r="A998">
        <v>23672008</v>
      </c>
      <c r="B998" s="23" t="str">
        <f>IFERROR(VLOOKUP(FENIX_ANS_TABLA[[#This Row],[PEDIDO]],RESPONSABLE!A:B,2,0),"Pendiente por asignar responsable")</f>
        <v>Pendiente por asignar responsable</v>
      </c>
      <c r="C998" t="s">
        <v>36</v>
      </c>
      <c r="D998" t="s">
        <v>24</v>
      </c>
      <c r="E998" t="s">
        <v>36</v>
      </c>
      <c r="F998" s="21">
        <v>46077.384583333333</v>
      </c>
      <c r="G998" t="s">
        <v>5469</v>
      </c>
      <c r="H998">
        <v>1027882251</v>
      </c>
      <c r="I998" t="s">
        <v>5470</v>
      </c>
      <c r="J998" s="23" t="s">
        <v>31</v>
      </c>
      <c r="K998" s="23" t="s">
        <v>5471</v>
      </c>
      <c r="L998" t="s">
        <v>5472</v>
      </c>
      <c r="M998" t="s">
        <v>113</v>
      </c>
      <c r="N998" t="s">
        <v>5473</v>
      </c>
      <c r="O998" t="s">
        <v>114</v>
      </c>
      <c r="P998" t="s">
        <v>37</v>
      </c>
      <c r="Q998" t="s">
        <v>108</v>
      </c>
      <c r="R998" t="s">
        <v>252</v>
      </c>
      <c r="S998" t="s">
        <v>260</v>
      </c>
      <c r="T998">
        <v>10</v>
      </c>
      <c r="U998" t="s">
        <v>5474</v>
      </c>
      <c r="V998" t="s">
        <v>10622</v>
      </c>
      <c r="W998" t="s">
        <v>10511</v>
      </c>
      <c r="X998" t="s">
        <v>29</v>
      </c>
      <c r="Y998" t="s">
        <v>30</v>
      </c>
      <c r="Z998" t="s">
        <v>30</v>
      </c>
      <c r="AA998" t="s">
        <v>30</v>
      </c>
      <c r="AB998" t="s">
        <v>30</v>
      </c>
      <c r="AC998">
        <v>-75.900412419999995</v>
      </c>
      <c r="AD998">
        <v>6.03045455</v>
      </c>
      <c r="AE998" t="s">
        <v>86</v>
      </c>
      <c r="AF998" t="s">
        <v>109</v>
      </c>
      <c r="AG998" t="s">
        <v>102</v>
      </c>
      <c r="AH998">
        <f>IFERROR(
    VLOOKUP(FENIX_ANS_TABLA[[#This Row],[ESTADO]],
        {"VENCIDO",1;"ALERTA_0 Días",2;"ALERTA",3;"A TIEMPO",4;"SIN FECHA",5},
    2,FALSE),
0)</f>
        <v>4</v>
      </c>
    </row>
    <row r="999" spans="1:34" x14ac:dyDescent="0.25">
      <c r="A999">
        <v>23672019</v>
      </c>
      <c r="B999" s="23" t="str">
        <f>IFERROR(VLOOKUP(FENIX_ANS_TABLA[[#This Row],[PEDIDO]],RESPONSABLE!A:B,2,0),"Pendiente por asignar responsable")</f>
        <v>Pendiente por asignar responsable</v>
      </c>
      <c r="C999" t="s">
        <v>23</v>
      </c>
      <c r="D999" t="s">
        <v>24</v>
      </c>
      <c r="E999" t="s">
        <v>33</v>
      </c>
      <c r="F999" s="21">
        <v>46077.389976851853</v>
      </c>
      <c r="G999" t="s">
        <v>3960</v>
      </c>
      <c r="H999">
        <v>1007698063</v>
      </c>
      <c r="I999" t="s">
        <v>3961</v>
      </c>
      <c r="J999" s="23" t="s">
        <v>31</v>
      </c>
      <c r="K999" s="23" t="s">
        <v>3962</v>
      </c>
      <c r="L999" t="s">
        <v>3963</v>
      </c>
      <c r="M999" t="s">
        <v>226</v>
      </c>
      <c r="N999" t="s">
        <v>3964</v>
      </c>
      <c r="O999" t="s">
        <v>227</v>
      </c>
      <c r="P999" t="s">
        <v>34</v>
      </c>
      <c r="Q999" t="s">
        <v>214</v>
      </c>
      <c r="R999" t="s">
        <v>253</v>
      </c>
      <c r="S999" t="s">
        <v>260</v>
      </c>
      <c r="T999">
        <v>5</v>
      </c>
      <c r="U999" t="s">
        <v>3965</v>
      </c>
      <c r="V999" t="s">
        <v>18540</v>
      </c>
      <c r="W999" t="s">
        <v>18541</v>
      </c>
      <c r="X999" t="s">
        <v>43</v>
      </c>
      <c r="Y999" t="s">
        <v>30</v>
      </c>
      <c r="Z999" t="s">
        <v>30</v>
      </c>
      <c r="AA999" t="s">
        <v>30</v>
      </c>
      <c r="AB999" t="s">
        <v>30</v>
      </c>
      <c r="AC999">
        <v>-74.719859999999997</v>
      </c>
      <c r="AD999">
        <v>7.0809899999999999</v>
      </c>
      <c r="AE999" t="s">
        <v>86</v>
      </c>
      <c r="AF999" t="s">
        <v>215</v>
      </c>
      <c r="AG999" t="s">
        <v>102</v>
      </c>
      <c r="AH999">
        <f>IFERROR(
    VLOOKUP(FENIX_ANS_TABLA[[#This Row],[ESTADO]],
        {"VENCIDO",1;"ALERTA_0 Días",2;"ALERTA",3;"A TIEMPO",4;"SIN FECHA",5},
    2,FALSE),
0)</f>
        <v>3</v>
      </c>
    </row>
    <row r="1000" spans="1:34" x14ac:dyDescent="0.25">
      <c r="A1000">
        <v>23672025</v>
      </c>
      <c r="B1000" s="23" t="str">
        <f>IFERROR(VLOOKUP(FENIX_ANS_TABLA[[#This Row],[PEDIDO]],RESPONSABLE!A:B,2,0),"Pendiente por asignar responsable")</f>
        <v>Pendiente por asignar responsable</v>
      </c>
      <c r="C1000" t="s">
        <v>23</v>
      </c>
      <c r="D1000" t="s">
        <v>24</v>
      </c>
      <c r="E1000" t="s">
        <v>23</v>
      </c>
      <c r="F1000" s="21">
        <v>46077.391261574077</v>
      </c>
      <c r="G1000" t="s">
        <v>4629</v>
      </c>
      <c r="H1000">
        <v>1036925538</v>
      </c>
      <c r="I1000" t="s">
        <v>4630</v>
      </c>
      <c r="J1000" s="23" t="s">
        <v>31</v>
      </c>
      <c r="K1000" s="23" t="s">
        <v>4631</v>
      </c>
      <c r="L1000" t="s">
        <v>4632</v>
      </c>
      <c r="M1000" t="s">
        <v>167</v>
      </c>
      <c r="N1000" t="s">
        <v>4633</v>
      </c>
      <c r="O1000" t="s">
        <v>168</v>
      </c>
      <c r="P1000" t="s">
        <v>27</v>
      </c>
      <c r="Q1000" t="s">
        <v>158</v>
      </c>
      <c r="R1000" t="s">
        <v>252</v>
      </c>
      <c r="S1000" t="s">
        <v>260</v>
      </c>
      <c r="T1000">
        <v>10</v>
      </c>
      <c r="U1000" t="s">
        <v>4634</v>
      </c>
      <c r="V1000" t="s">
        <v>17566</v>
      </c>
      <c r="W1000" t="s">
        <v>17567</v>
      </c>
      <c r="X1000" t="s">
        <v>29</v>
      </c>
      <c r="Y1000" t="s">
        <v>30</v>
      </c>
      <c r="Z1000" t="s">
        <v>30</v>
      </c>
      <c r="AA1000" t="s">
        <v>30</v>
      </c>
      <c r="AB1000" t="s">
        <v>30</v>
      </c>
      <c r="AC1000">
        <v>-75.393503460000005</v>
      </c>
      <c r="AD1000">
        <v>6.1614582499999999</v>
      </c>
      <c r="AE1000" t="s">
        <v>86</v>
      </c>
      <c r="AF1000" t="s">
        <v>159</v>
      </c>
      <c r="AG1000" t="s">
        <v>102</v>
      </c>
      <c r="AH1000">
        <f>IFERROR(
    VLOOKUP(FENIX_ANS_TABLA[[#This Row],[ESTADO]],
        {"VENCIDO",1;"ALERTA_0 Días",2;"ALERTA",3;"A TIEMPO",4;"SIN FECHA",5},
    2,FALSE),
0)</f>
        <v>4</v>
      </c>
    </row>
    <row r="1001" spans="1:34" x14ac:dyDescent="0.25">
      <c r="A1001">
        <v>23672035</v>
      </c>
      <c r="B1001" s="23" t="str">
        <f>IFERROR(VLOOKUP(FENIX_ANS_TABLA[[#This Row],[PEDIDO]],RESPONSABLE!A:B,2,0),"Pendiente por asignar responsable")</f>
        <v>Pendiente por asignar responsable</v>
      </c>
      <c r="C1001" t="s">
        <v>23</v>
      </c>
      <c r="D1001" t="s">
        <v>24</v>
      </c>
      <c r="E1001" t="s">
        <v>23</v>
      </c>
      <c r="F1001" s="21">
        <v>46077.394513888888</v>
      </c>
      <c r="G1001" t="s">
        <v>5476</v>
      </c>
      <c r="H1001">
        <v>1048018673</v>
      </c>
      <c r="I1001" t="s">
        <v>5477</v>
      </c>
      <c r="J1001" s="23" t="s">
        <v>31</v>
      </c>
      <c r="K1001" s="23" t="s">
        <v>2332</v>
      </c>
      <c r="L1001" t="s">
        <v>5478</v>
      </c>
      <c r="M1001" t="s">
        <v>145</v>
      </c>
      <c r="N1001" t="s">
        <v>5479</v>
      </c>
      <c r="O1001" t="s">
        <v>146</v>
      </c>
      <c r="P1001" t="s">
        <v>27</v>
      </c>
      <c r="Q1001" t="s">
        <v>135</v>
      </c>
      <c r="R1001" t="s">
        <v>253</v>
      </c>
      <c r="S1001" t="s">
        <v>260</v>
      </c>
      <c r="T1001">
        <v>7</v>
      </c>
      <c r="U1001" t="s">
        <v>5480</v>
      </c>
      <c r="V1001" t="s">
        <v>18310</v>
      </c>
      <c r="W1001" t="s">
        <v>18542</v>
      </c>
      <c r="X1001" t="s">
        <v>29</v>
      </c>
      <c r="Y1001" t="s">
        <v>30</v>
      </c>
      <c r="Z1001" t="s">
        <v>30</v>
      </c>
      <c r="AA1001" t="s">
        <v>30</v>
      </c>
      <c r="AB1001" t="s">
        <v>30</v>
      </c>
      <c r="AC1001">
        <v>-76.128136409999996</v>
      </c>
      <c r="AD1001">
        <v>6.3049998</v>
      </c>
      <c r="AE1001" t="s">
        <v>86</v>
      </c>
      <c r="AF1001" t="s">
        <v>136</v>
      </c>
      <c r="AG1001" t="s">
        <v>102</v>
      </c>
      <c r="AH1001">
        <f>IFERROR(
    VLOOKUP(FENIX_ANS_TABLA[[#This Row],[ESTADO]],
        {"VENCIDO",1;"ALERTA_0 Días",2;"ALERTA",3;"A TIEMPO",4;"SIN FECHA",5},
    2,FALSE),
0)</f>
        <v>4</v>
      </c>
    </row>
    <row r="1002" spans="1:34" x14ac:dyDescent="0.25">
      <c r="A1002">
        <v>23672040</v>
      </c>
      <c r="B1002" s="23" t="str">
        <f>IFERROR(VLOOKUP(FENIX_ANS_TABLA[[#This Row],[PEDIDO]],RESPONSABLE!A:B,2,0),"Pendiente por asignar responsable")</f>
        <v>Pendiente por asignar responsable</v>
      </c>
      <c r="C1002" t="s">
        <v>58</v>
      </c>
      <c r="D1002" t="s">
        <v>24</v>
      </c>
      <c r="E1002" t="s">
        <v>59</v>
      </c>
      <c r="F1002" s="21">
        <v>46077.39634259259</v>
      </c>
      <c r="G1002" t="s">
        <v>3967</v>
      </c>
      <c r="H1002">
        <v>43789194</v>
      </c>
      <c r="I1002" t="s">
        <v>3968</v>
      </c>
      <c r="J1002" s="23" t="s">
        <v>31</v>
      </c>
      <c r="K1002" s="23" t="s">
        <v>3969</v>
      </c>
      <c r="L1002" t="s">
        <v>3970</v>
      </c>
      <c r="M1002" t="s">
        <v>239</v>
      </c>
      <c r="N1002" t="s">
        <v>3971</v>
      </c>
      <c r="O1002" t="s">
        <v>240</v>
      </c>
      <c r="P1002" t="s">
        <v>60</v>
      </c>
      <c r="Q1002" t="s">
        <v>236</v>
      </c>
      <c r="R1002" t="s">
        <v>253</v>
      </c>
      <c r="S1002" t="s">
        <v>260</v>
      </c>
      <c r="T1002">
        <v>9</v>
      </c>
      <c r="U1002" t="s">
        <v>3972</v>
      </c>
      <c r="V1002" t="s">
        <v>18543</v>
      </c>
      <c r="W1002" t="s">
        <v>16319</v>
      </c>
      <c r="X1002" t="s">
        <v>29</v>
      </c>
      <c r="Y1002" t="s">
        <v>30</v>
      </c>
      <c r="Z1002" t="s">
        <v>30</v>
      </c>
      <c r="AA1002" t="s">
        <v>30</v>
      </c>
      <c r="AB1002" t="s">
        <v>30</v>
      </c>
      <c r="AC1002">
        <v>-74.840579000000005</v>
      </c>
      <c r="AD1002">
        <v>6.6768200000000002</v>
      </c>
      <c r="AE1002" t="s">
        <v>86</v>
      </c>
      <c r="AF1002" t="s">
        <v>215</v>
      </c>
      <c r="AG1002" t="s">
        <v>102</v>
      </c>
      <c r="AH1002">
        <f>IFERROR(
    VLOOKUP(FENIX_ANS_TABLA[[#This Row],[ESTADO]],
        {"VENCIDO",1;"ALERTA_0 Días",2;"ALERTA",3;"A TIEMPO",4;"SIN FECHA",5},
    2,FALSE),
0)</f>
        <v>4</v>
      </c>
    </row>
    <row r="1003" spans="1:34" x14ac:dyDescent="0.25">
      <c r="A1003">
        <v>23672054</v>
      </c>
      <c r="B1003" s="23" t="str">
        <f>IFERROR(VLOOKUP(FENIX_ANS_TABLA[[#This Row],[PEDIDO]],RESPONSABLE!A:B,2,0),"Pendiente por asignar responsable")</f>
        <v>Pendiente por asignar responsable</v>
      </c>
      <c r="C1003" t="s">
        <v>23</v>
      </c>
      <c r="D1003" t="s">
        <v>24</v>
      </c>
      <c r="E1003" t="s">
        <v>23</v>
      </c>
      <c r="F1003" s="21">
        <v>46077.401412037027</v>
      </c>
      <c r="G1003" t="s">
        <v>5482</v>
      </c>
      <c r="H1003">
        <v>1036603938</v>
      </c>
      <c r="I1003" t="s">
        <v>5483</v>
      </c>
      <c r="J1003" s="23" t="s">
        <v>31</v>
      </c>
      <c r="K1003" s="23" t="s">
        <v>5484</v>
      </c>
      <c r="L1003" t="s">
        <v>5485</v>
      </c>
      <c r="M1003" t="s">
        <v>143</v>
      </c>
      <c r="N1003" t="s">
        <v>5486</v>
      </c>
      <c r="O1003" t="s">
        <v>144</v>
      </c>
      <c r="P1003" t="s">
        <v>27</v>
      </c>
      <c r="Q1003" t="s">
        <v>135</v>
      </c>
      <c r="R1003" t="s">
        <v>252</v>
      </c>
      <c r="S1003" t="s">
        <v>260</v>
      </c>
      <c r="T1003">
        <v>10</v>
      </c>
      <c r="U1003" t="s">
        <v>5487</v>
      </c>
      <c r="V1003" t="s">
        <v>18544</v>
      </c>
      <c r="W1003" t="s">
        <v>18545</v>
      </c>
      <c r="X1003" t="s">
        <v>29</v>
      </c>
      <c r="Y1003" t="s">
        <v>30</v>
      </c>
      <c r="Z1003" t="s">
        <v>30</v>
      </c>
      <c r="AA1003" t="s">
        <v>30</v>
      </c>
      <c r="AB1003" t="s">
        <v>30</v>
      </c>
      <c r="AC1003">
        <v>-76.002422690000003</v>
      </c>
      <c r="AD1003">
        <v>6.7376880899999998</v>
      </c>
      <c r="AE1003" t="s">
        <v>86</v>
      </c>
      <c r="AF1003" t="s">
        <v>136</v>
      </c>
      <c r="AG1003" t="s">
        <v>102</v>
      </c>
      <c r="AH1003">
        <f>IFERROR(
    VLOOKUP(FENIX_ANS_TABLA[[#This Row],[ESTADO]],
        {"VENCIDO",1;"ALERTA_0 Días",2;"ALERTA",3;"A TIEMPO",4;"SIN FECHA",5},
    2,FALSE),
0)</f>
        <v>4</v>
      </c>
    </row>
    <row r="1004" spans="1:34" x14ac:dyDescent="0.25">
      <c r="A1004">
        <v>23672063</v>
      </c>
      <c r="B1004" s="23" t="str">
        <f>IFERROR(VLOOKUP(FENIX_ANS_TABLA[[#This Row],[PEDIDO]],RESPONSABLE!A:B,2,0),"Pendiente por asignar responsable")</f>
        <v>Pendiente por asignar responsable</v>
      </c>
      <c r="C1004" t="s">
        <v>23</v>
      </c>
      <c r="D1004" t="s">
        <v>24</v>
      </c>
      <c r="E1004" t="s">
        <v>23</v>
      </c>
      <c r="F1004" s="21">
        <v>46077.403333333343</v>
      </c>
      <c r="G1004" t="s">
        <v>4636</v>
      </c>
      <c r="H1004">
        <v>98580845</v>
      </c>
      <c r="I1004" t="s">
        <v>4637</v>
      </c>
      <c r="J1004" s="23" t="s">
        <v>31</v>
      </c>
      <c r="K1004" s="23" t="s">
        <v>3974</v>
      </c>
      <c r="L1004" t="s">
        <v>4638</v>
      </c>
      <c r="M1004" t="s">
        <v>156</v>
      </c>
      <c r="N1004" t="s">
        <v>4639</v>
      </c>
      <c r="O1004" t="s">
        <v>157</v>
      </c>
      <c r="P1004" t="s">
        <v>27</v>
      </c>
      <c r="Q1004" t="s">
        <v>158</v>
      </c>
      <c r="R1004" t="s">
        <v>252</v>
      </c>
      <c r="S1004" t="s">
        <v>260</v>
      </c>
      <c r="T1004">
        <v>10</v>
      </c>
      <c r="U1004" t="s">
        <v>4640</v>
      </c>
      <c r="V1004" t="s">
        <v>18546</v>
      </c>
      <c r="W1004" t="s">
        <v>9133</v>
      </c>
      <c r="X1004" t="s">
        <v>29</v>
      </c>
      <c r="Y1004" t="s">
        <v>30</v>
      </c>
      <c r="Z1004" t="s">
        <v>30</v>
      </c>
      <c r="AA1004" t="s">
        <v>30</v>
      </c>
      <c r="AB1004" t="s">
        <v>30</v>
      </c>
      <c r="AC1004">
        <v>-75.367572999999993</v>
      </c>
      <c r="AD1004">
        <v>6.2824869999999997</v>
      </c>
      <c r="AE1004" t="s">
        <v>86</v>
      </c>
      <c r="AF1004" t="s">
        <v>159</v>
      </c>
      <c r="AG1004" t="s">
        <v>102</v>
      </c>
      <c r="AH1004">
        <f>IFERROR(
    VLOOKUP(FENIX_ANS_TABLA[[#This Row],[ESTADO]],
        {"VENCIDO",1;"ALERTA_0 Días",2;"ALERTA",3;"A TIEMPO",4;"SIN FECHA",5},
    2,FALSE),
0)</f>
        <v>4</v>
      </c>
    </row>
    <row r="1005" spans="1:34" x14ac:dyDescent="0.25">
      <c r="A1005">
        <v>23672071</v>
      </c>
      <c r="B1005" s="23" t="str">
        <f>IFERROR(VLOOKUP(FENIX_ANS_TABLA[[#This Row],[PEDIDO]],RESPONSABLE!A:B,2,0),"Pendiente por asignar responsable")</f>
        <v>Pendiente por asignar responsable</v>
      </c>
      <c r="C1005" t="s">
        <v>23</v>
      </c>
      <c r="D1005" t="s">
        <v>24</v>
      </c>
      <c r="E1005" t="s">
        <v>23</v>
      </c>
      <c r="F1005" s="21">
        <v>46077.405833333331</v>
      </c>
      <c r="G1005" t="s">
        <v>4642</v>
      </c>
      <c r="H1005">
        <v>42840315</v>
      </c>
      <c r="I1005" t="s">
        <v>4643</v>
      </c>
      <c r="J1005" s="23" t="s">
        <v>31</v>
      </c>
      <c r="K1005" s="23" t="s">
        <v>4644</v>
      </c>
      <c r="L1005" t="s">
        <v>4645</v>
      </c>
      <c r="M1005" t="s">
        <v>163</v>
      </c>
      <c r="N1005" t="s">
        <v>4646</v>
      </c>
      <c r="O1005" t="s">
        <v>164</v>
      </c>
      <c r="P1005" t="s">
        <v>27</v>
      </c>
      <c r="Q1005" t="s">
        <v>158</v>
      </c>
      <c r="R1005" t="s">
        <v>252</v>
      </c>
      <c r="S1005" t="s">
        <v>260</v>
      </c>
      <c r="T1005">
        <v>10</v>
      </c>
      <c r="U1005" t="s">
        <v>4647</v>
      </c>
      <c r="V1005" t="s">
        <v>18547</v>
      </c>
      <c r="W1005" t="s">
        <v>10623</v>
      </c>
      <c r="X1005" t="s">
        <v>29</v>
      </c>
      <c r="Y1005" t="s">
        <v>30</v>
      </c>
      <c r="Z1005" t="s">
        <v>30</v>
      </c>
      <c r="AA1005" t="s">
        <v>30</v>
      </c>
      <c r="AB1005" t="s">
        <v>30</v>
      </c>
      <c r="AC1005">
        <v>-75.247072119999999</v>
      </c>
      <c r="AD1005">
        <v>6.2199029100000001</v>
      </c>
      <c r="AE1005" t="s">
        <v>86</v>
      </c>
      <c r="AF1005" t="s">
        <v>159</v>
      </c>
      <c r="AG1005" t="s">
        <v>102</v>
      </c>
      <c r="AH1005">
        <f>IFERROR(
    VLOOKUP(FENIX_ANS_TABLA[[#This Row],[ESTADO]],
        {"VENCIDO",1;"ALERTA_0 Días",2;"ALERTA",3;"A TIEMPO",4;"SIN FECHA",5},
    2,FALSE),
0)</f>
        <v>4</v>
      </c>
    </row>
    <row r="1006" spans="1:34" x14ac:dyDescent="0.25">
      <c r="A1006">
        <v>23672076</v>
      </c>
      <c r="B1006" s="23" t="str">
        <f>IFERROR(VLOOKUP(FENIX_ANS_TABLA[[#This Row],[PEDIDO]],RESPONSABLE!A:B,2,0),"Pendiente por asignar responsable")</f>
        <v>Pendiente por asignar responsable</v>
      </c>
      <c r="C1006" t="s">
        <v>36</v>
      </c>
      <c r="D1006" t="s">
        <v>24</v>
      </c>
      <c r="E1006" t="s">
        <v>36</v>
      </c>
      <c r="F1006" s="21">
        <v>46077.408275462964</v>
      </c>
      <c r="G1006" t="s">
        <v>4649</v>
      </c>
      <c r="H1006">
        <v>22051426</v>
      </c>
      <c r="I1006" t="s">
        <v>2029</v>
      </c>
      <c r="J1006" s="23" t="s">
        <v>31</v>
      </c>
      <c r="K1006" s="23" t="s">
        <v>357</v>
      </c>
      <c r="L1006" t="s">
        <v>4650</v>
      </c>
      <c r="M1006" t="s">
        <v>156</v>
      </c>
      <c r="N1006" t="s">
        <v>4651</v>
      </c>
      <c r="O1006" t="s">
        <v>157</v>
      </c>
      <c r="P1006" t="s">
        <v>37</v>
      </c>
      <c r="Q1006" t="s">
        <v>158</v>
      </c>
      <c r="R1006" t="s">
        <v>253</v>
      </c>
      <c r="S1006" t="s">
        <v>260</v>
      </c>
      <c r="T1006">
        <v>7</v>
      </c>
      <c r="U1006" t="s">
        <v>4652</v>
      </c>
      <c r="V1006" t="s">
        <v>10624</v>
      </c>
      <c r="W1006" t="s">
        <v>18548</v>
      </c>
      <c r="X1006" t="s">
        <v>29</v>
      </c>
      <c r="Y1006" t="s">
        <v>30</v>
      </c>
      <c r="Z1006" t="s">
        <v>30</v>
      </c>
      <c r="AA1006" t="s">
        <v>30</v>
      </c>
      <c r="AB1006" t="s">
        <v>30</v>
      </c>
      <c r="AC1006">
        <v>-75.331155609999996</v>
      </c>
      <c r="AD1006">
        <v>6.2812011099999996</v>
      </c>
      <c r="AE1006" t="s">
        <v>86</v>
      </c>
      <c r="AF1006" t="s">
        <v>159</v>
      </c>
      <c r="AG1006" t="s">
        <v>102</v>
      </c>
      <c r="AH1006">
        <f>IFERROR(
    VLOOKUP(FENIX_ANS_TABLA[[#This Row],[ESTADO]],
        {"VENCIDO",1;"ALERTA_0 Días",2;"ALERTA",3;"A TIEMPO",4;"SIN FECHA",5},
    2,FALSE),
0)</f>
        <v>4</v>
      </c>
    </row>
    <row r="1007" spans="1:34" x14ac:dyDescent="0.25">
      <c r="A1007">
        <v>23672080</v>
      </c>
      <c r="B1007" s="23" t="str">
        <f>IFERROR(VLOOKUP(FENIX_ANS_TABLA[[#This Row],[PEDIDO]],RESPONSABLE!A:B,2,0),"Pendiente por asignar responsable")</f>
        <v>Pendiente por asignar responsable</v>
      </c>
      <c r="C1007" t="s">
        <v>23</v>
      </c>
      <c r="D1007" t="s">
        <v>24</v>
      </c>
      <c r="E1007" t="s">
        <v>23</v>
      </c>
      <c r="F1007" s="21">
        <v>46077.41033564815</v>
      </c>
      <c r="G1007" t="s">
        <v>4654</v>
      </c>
      <c r="H1007">
        <v>71766483</v>
      </c>
      <c r="I1007" t="s">
        <v>4655</v>
      </c>
      <c r="J1007" s="23" t="s">
        <v>31</v>
      </c>
      <c r="K1007" s="23" t="s">
        <v>707</v>
      </c>
      <c r="L1007" t="s">
        <v>4656</v>
      </c>
      <c r="M1007" t="s">
        <v>165</v>
      </c>
      <c r="N1007" t="s">
        <v>4657</v>
      </c>
      <c r="O1007" t="s">
        <v>166</v>
      </c>
      <c r="P1007" t="s">
        <v>27</v>
      </c>
      <c r="Q1007" t="s">
        <v>158</v>
      </c>
      <c r="R1007" t="s">
        <v>252</v>
      </c>
      <c r="S1007" t="s">
        <v>260</v>
      </c>
      <c r="T1007">
        <v>10</v>
      </c>
      <c r="U1007" t="s">
        <v>4658</v>
      </c>
      <c r="V1007" t="s">
        <v>18549</v>
      </c>
      <c r="W1007" t="s">
        <v>18550</v>
      </c>
      <c r="X1007" t="s">
        <v>29</v>
      </c>
      <c r="Y1007" t="s">
        <v>30</v>
      </c>
      <c r="Z1007" t="s">
        <v>30</v>
      </c>
      <c r="AA1007" t="s">
        <v>30</v>
      </c>
      <c r="AB1007" t="s">
        <v>30</v>
      </c>
      <c r="AC1007">
        <v>-75.484268330000006</v>
      </c>
      <c r="AD1007">
        <v>6.2269696699999999</v>
      </c>
      <c r="AE1007" t="s">
        <v>86</v>
      </c>
      <c r="AF1007" t="s">
        <v>159</v>
      </c>
      <c r="AG1007" t="s">
        <v>102</v>
      </c>
      <c r="AH1007">
        <f>IFERROR(
    VLOOKUP(FENIX_ANS_TABLA[[#This Row],[ESTADO]],
        {"VENCIDO",1;"ALERTA_0 Días",2;"ALERTA",3;"A TIEMPO",4;"SIN FECHA",5},
    2,FALSE),
0)</f>
        <v>4</v>
      </c>
    </row>
    <row r="1008" spans="1:34" x14ac:dyDescent="0.25">
      <c r="A1008">
        <v>23672096</v>
      </c>
      <c r="B1008" s="23" t="str">
        <f>IFERROR(VLOOKUP(FENIX_ANS_TABLA[[#This Row],[PEDIDO]],RESPONSABLE!A:B,2,0),"Pendiente por asignar responsable")</f>
        <v>Pendiente por asignar responsable</v>
      </c>
      <c r="C1008" t="s">
        <v>58</v>
      </c>
      <c r="D1008" t="s">
        <v>24</v>
      </c>
      <c r="E1008" t="s">
        <v>59</v>
      </c>
      <c r="F1008" s="21">
        <v>46077.417870370373</v>
      </c>
      <c r="G1008" t="s">
        <v>3976</v>
      </c>
      <c r="H1008">
        <v>43855826</v>
      </c>
      <c r="I1008" t="s">
        <v>3977</v>
      </c>
      <c r="J1008" s="23" t="s">
        <v>31</v>
      </c>
      <c r="K1008" s="23" t="s">
        <v>3978</v>
      </c>
      <c r="L1008" t="s">
        <v>3979</v>
      </c>
      <c r="M1008" t="s">
        <v>165</v>
      </c>
      <c r="N1008" t="s">
        <v>3980</v>
      </c>
      <c r="O1008" t="s">
        <v>166</v>
      </c>
      <c r="P1008" t="s">
        <v>60</v>
      </c>
      <c r="Q1008" t="s">
        <v>184</v>
      </c>
      <c r="R1008" t="s">
        <v>252</v>
      </c>
      <c r="S1008" t="s">
        <v>260</v>
      </c>
      <c r="T1008">
        <v>14</v>
      </c>
      <c r="U1008" t="s">
        <v>3981</v>
      </c>
      <c r="V1008" t="s">
        <v>14561</v>
      </c>
      <c r="W1008" t="s">
        <v>14399</v>
      </c>
      <c r="X1008" t="s">
        <v>29</v>
      </c>
      <c r="Y1008" t="s">
        <v>30</v>
      </c>
      <c r="Z1008" t="s">
        <v>30</v>
      </c>
      <c r="AA1008" t="s">
        <v>30</v>
      </c>
      <c r="AB1008" t="s">
        <v>30</v>
      </c>
      <c r="AC1008">
        <v>-75.388161580000002</v>
      </c>
      <c r="AD1008">
        <v>6.3258375999999998</v>
      </c>
      <c r="AE1008" t="s">
        <v>86</v>
      </c>
      <c r="AF1008" t="s">
        <v>159</v>
      </c>
      <c r="AG1008" t="s">
        <v>102</v>
      </c>
      <c r="AH1008">
        <f>IFERROR(
    VLOOKUP(FENIX_ANS_TABLA[[#This Row],[ESTADO]],
        {"VENCIDO",1;"ALERTA_0 Días",2;"ALERTA",3;"A TIEMPO",4;"SIN FECHA",5},
    2,FALSE),
0)</f>
        <v>4</v>
      </c>
    </row>
    <row r="1009" spans="1:34" x14ac:dyDescent="0.25">
      <c r="A1009">
        <v>23672101</v>
      </c>
      <c r="B1009" s="23" t="str">
        <f>IFERROR(VLOOKUP(FENIX_ANS_TABLA[[#This Row],[PEDIDO]],RESPONSABLE!A:B,2,0),"Pendiente por asignar responsable")</f>
        <v>Pendiente por asignar responsable</v>
      </c>
      <c r="C1009" t="s">
        <v>23</v>
      </c>
      <c r="D1009" t="s">
        <v>24</v>
      </c>
      <c r="E1009" t="s">
        <v>23</v>
      </c>
      <c r="F1009" s="21">
        <v>46077.42083333333</v>
      </c>
      <c r="G1009" t="s">
        <v>4660</v>
      </c>
      <c r="H1009">
        <v>15356318</v>
      </c>
      <c r="I1009" t="s">
        <v>4661</v>
      </c>
      <c r="J1009" s="23" t="s">
        <v>31</v>
      </c>
      <c r="K1009" s="23" t="s">
        <v>4662</v>
      </c>
      <c r="L1009" t="s">
        <v>4663</v>
      </c>
      <c r="M1009" t="s">
        <v>193</v>
      </c>
      <c r="N1009" t="s">
        <v>4664</v>
      </c>
      <c r="O1009" t="s">
        <v>194</v>
      </c>
      <c r="P1009" t="s">
        <v>27</v>
      </c>
      <c r="Q1009" t="s">
        <v>158</v>
      </c>
      <c r="R1009" t="s">
        <v>252</v>
      </c>
      <c r="S1009" t="s">
        <v>260</v>
      </c>
      <c r="T1009">
        <v>10</v>
      </c>
      <c r="U1009" t="s">
        <v>4665</v>
      </c>
      <c r="V1009" t="s">
        <v>17959</v>
      </c>
      <c r="W1009" t="s">
        <v>16412</v>
      </c>
      <c r="X1009" t="s">
        <v>29</v>
      </c>
      <c r="Y1009" t="s">
        <v>30</v>
      </c>
      <c r="Z1009" t="s">
        <v>30</v>
      </c>
      <c r="AA1009" t="s">
        <v>30</v>
      </c>
      <c r="AB1009" t="s">
        <v>30</v>
      </c>
      <c r="AC1009">
        <v>-75.358529250000004</v>
      </c>
      <c r="AD1009">
        <v>5.99469955</v>
      </c>
      <c r="AE1009" t="s">
        <v>86</v>
      </c>
      <c r="AF1009" t="s">
        <v>159</v>
      </c>
      <c r="AG1009" t="s">
        <v>102</v>
      </c>
      <c r="AH1009">
        <f>IFERROR(
    VLOOKUP(FENIX_ANS_TABLA[[#This Row],[ESTADO]],
        {"VENCIDO",1;"ALERTA_0 Días",2;"ALERTA",3;"A TIEMPO",4;"SIN FECHA",5},
    2,FALSE),
0)</f>
        <v>4</v>
      </c>
    </row>
    <row r="1010" spans="1:34" x14ac:dyDescent="0.25">
      <c r="A1010">
        <v>23672107</v>
      </c>
      <c r="B1010" s="23" t="str">
        <f>IFERROR(VLOOKUP(FENIX_ANS_TABLA[[#This Row],[PEDIDO]],RESPONSABLE!A:B,2,0),"Pendiente por asignar responsable")</f>
        <v>Pendiente por asignar responsable</v>
      </c>
      <c r="C1010" t="s">
        <v>23</v>
      </c>
      <c r="D1010" t="s">
        <v>24</v>
      </c>
      <c r="E1010" t="s">
        <v>23</v>
      </c>
      <c r="F1010" s="21">
        <v>46077.422835648147</v>
      </c>
      <c r="G1010" t="s">
        <v>4667</v>
      </c>
      <c r="H1010">
        <v>39437991</v>
      </c>
      <c r="I1010" t="s">
        <v>4668</v>
      </c>
      <c r="J1010" s="23" t="s">
        <v>4669</v>
      </c>
      <c r="K1010" s="23" t="s">
        <v>4670</v>
      </c>
      <c r="L1010" t="s">
        <v>4671</v>
      </c>
      <c r="M1010" t="s">
        <v>167</v>
      </c>
      <c r="N1010" t="s">
        <v>4672</v>
      </c>
      <c r="O1010" t="s">
        <v>168</v>
      </c>
      <c r="P1010" t="s">
        <v>27</v>
      </c>
      <c r="Q1010" t="s">
        <v>158</v>
      </c>
      <c r="R1010" t="s">
        <v>252</v>
      </c>
      <c r="S1010" t="s">
        <v>260</v>
      </c>
      <c r="T1010">
        <v>10</v>
      </c>
      <c r="U1010" t="s">
        <v>4673</v>
      </c>
      <c r="V1010" t="s">
        <v>3574</v>
      </c>
      <c r="W1010" t="s">
        <v>6711</v>
      </c>
      <c r="X1010" t="s">
        <v>29</v>
      </c>
      <c r="Y1010" t="s">
        <v>30</v>
      </c>
      <c r="Z1010" t="s">
        <v>30</v>
      </c>
      <c r="AA1010" t="s">
        <v>30</v>
      </c>
      <c r="AB1010" t="s">
        <v>30</v>
      </c>
      <c r="AC1010">
        <v>-75.386561</v>
      </c>
      <c r="AD1010">
        <v>6.1834550000000004</v>
      </c>
      <c r="AE1010" t="s">
        <v>86</v>
      </c>
      <c r="AF1010" t="s">
        <v>159</v>
      </c>
      <c r="AG1010" t="s">
        <v>102</v>
      </c>
      <c r="AH1010">
        <f>IFERROR(
    VLOOKUP(FENIX_ANS_TABLA[[#This Row],[ESTADO]],
        {"VENCIDO",1;"ALERTA_0 Días",2;"ALERTA",3;"A TIEMPO",4;"SIN FECHA",5},
    2,FALSE),
0)</f>
        <v>4</v>
      </c>
    </row>
    <row r="1011" spans="1:34" x14ac:dyDescent="0.25">
      <c r="A1011">
        <v>23672109</v>
      </c>
      <c r="B1011" s="23" t="str">
        <f>IFERROR(VLOOKUP(FENIX_ANS_TABLA[[#This Row],[PEDIDO]],RESPONSABLE!A:B,2,0),"Pendiente por asignar responsable")</f>
        <v>Pendiente por asignar responsable</v>
      </c>
      <c r="C1011" t="s">
        <v>23</v>
      </c>
      <c r="D1011" t="s">
        <v>24</v>
      </c>
      <c r="E1011" t="s">
        <v>23</v>
      </c>
      <c r="F1011" s="21">
        <v>46077.42523148148</v>
      </c>
      <c r="G1011" t="s">
        <v>4675</v>
      </c>
      <c r="H1011">
        <v>43669395</v>
      </c>
      <c r="I1011" t="s">
        <v>4676</v>
      </c>
      <c r="J1011" s="23" t="s">
        <v>31</v>
      </c>
      <c r="K1011" s="23" t="s">
        <v>4677</v>
      </c>
      <c r="L1011" t="s">
        <v>4678</v>
      </c>
      <c r="M1011" t="s">
        <v>167</v>
      </c>
      <c r="N1011" t="s">
        <v>4679</v>
      </c>
      <c r="O1011" t="s">
        <v>168</v>
      </c>
      <c r="P1011" t="s">
        <v>27</v>
      </c>
      <c r="Q1011" t="s">
        <v>158</v>
      </c>
      <c r="R1011" t="s">
        <v>252</v>
      </c>
      <c r="S1011" t="s">
        <v>260</v>
      </c>
      <c r="T1011">
        <v>10</v>
      </c>
      <c r="U1011" t="s">
        <v>4680</v>
      </c>
      <c r="V1011" t="s">
        <v>8078</v>
      </c>
      <c r="W1011" t="s">
        <v>8079</v>
      </c>
      <c r="X1011" t="s">
        <v>29</v>
      </c>
      <c r="Y1011" t="s">
        <v>30</v>
      </c>
      <c r="Z1011" t="s">
        <v>30</v>
      </c>
      <c r="AA1011" t="s">
        <v>30</v>
      </c>
      <c r="AB1011" t="s">
        <v>30</v>
      </c>
      <c r="AC1011">
        <v>-75.367807499999998</v>
      </c>
      <c r="AD1011">
        <v>6.1279706699999998</v>
      </c>
      <c r="AE1011" t="s">
        <v>86</v>
      </c>
      <c r="AF1011" t="s">
        <v>159</v>
      </c>
      <c r="AG1011" t="s">
        <v>102</v>
      </c>
      <c r="AH1011">
        <f>IFERROR(
    VLOOKUP(FENIX_ANS_TABLA[[#This Row],[ESTADO]],
        {"VENCIDO",1;"ALERTA_0 Días",2;"ALERTA",3;"A TIEMPO",4;"SIN FECHA",5},
    2,FALSE),
0)</f>
        <v>4</v>
      </c>
    </row>
    <row r="1012" spans="1:34" x14ac:dyDescent="0.25">
      <c r="A1012">
        <v>23672110</v>
      </c>
      <c r="B1012" s="23" t="str">
        <f>IFERROR(VLOOKUP(FENIX_ANS_TABLA[[#This Row],[PEDIDO]],RESPONSABLE!A:B,2,0),"Pendiente por asignar responsable")</f>
        <v>Pendiente por asignar responsable</v>
      </c>
      <c r="C1012" t="s">
        <v>58</v>
      </c>
      <c r="D1012" t="s">
        <v>24</v>
      </c>
      <c r="E1012" t="s">
        <v>59</v>
      </c>
      <c r="F1012" s="21">
        <v>46077.425312500003</v>
      </c>
      <c r="G1012" t="s">
        <v>3983</v>
      </c>
      <c r="H1012">
        <v>43498425</v>
      </c>
      <c r="I1012" t="s">
        <v>3984</v>
      </c>
      <c r="J1012" s="23" t="s">
        <v>31</v>
      </c>
      <c r="K1012" s="23" t="s">
        <v>3985</v>
      </c>
      <c r="L1012" t="s">
        <v>3986</v>
      </c>
      <c r="M1012" t="s">
        <v>25</v>
      </c>
      <c r="N1012" t="s">
        <v>3987</v>
      </c>
      <c r="O1012" t="s">
        <v>26</v>
      </c>
      <c r="P1012" t="s">
        <v>60</v>
      </c>
      <c r="Q1012" t="s">
        <v>61</v>
      </c>
      <c r="R1012" t="s">
        <v>253</v>
      </c>
      <c r="S1012" t="s">
        <v>260</v>
      </c>
      <c r="T1012">
        <v>9</v>
      </c>
      <c r="U1012" t="s">
        <v>3988</v>
      </c>
      <c r="V1012" t="s">
        <v>8078</v>
      </c>
      <c r="W1012" t="s">
        <v>8107</v>
      </c>
      <c r="X1012" t="s">
        <v>29</v>
      </c>
      <c r="Y1012" t="s">
        <v>30</v>
      </c>
      <c r="Z1012" t="s">
        <v>30</v>
      </c>
      <c r="AA1012" t="s">
        <v>30</v>
      </c>
      <c r="AB1012" t="s">
        <v>30</v>
      </c>
      <c r="AC1012">
        <v>-75.559440609999996</v>
      </c>
      <c r="AD1012">
        <v>6.2169821000000001</v>
      </c>
      <c r="AE1012" t="s">
        <v>86</v>
      </c>
      <c r="AF1012" t="s">
        <v>105</v>
      </c>
      <c r="AG1012" t="s">
        <v>102</v>
      </c>
      <c r="AH1012">
        <f>IFERROR(
    VLOOKUP(FENIX_ANS_TABLA[[#This Row],[ESTADO]],
        {"VENCIDO",1;"ALERTA_0 Días",2;"ALERTA",3;"A TIEMPO",4;"SIN FECHA",5},
    2,FALSE),
0)</f>
        <v>4</v>
      </c>
    </row>
    <row r="1013" spans="1:34" x14ac:dyDescent="0.25">
      <c r="A1013">
        <v>23672128</v>
      </c>
      <c r="B1013" s="23" t="str">
        <f>IFERROR(VLOOKUP(FENIX_ANS_TABLA[[#This Row],[PEDIDO]],RESPONSABLE!A:B,2,0),"Pendiente por asignar responsable")</f>
        <v>Pendiente por asignar responsable</v>
      </c>
      <c r="C1013" t="s">
        <v>58</v>
      </c>
      <c r="D1013" t="s">
        <v>24</v>
      </c>
      <c r="E1013" t="s">
        <v>59</v>
      </c>
      <c r="F1013" s="21">
        <v>46077.433379629627</v>
      </c>
      <c r="G1013" t="s">
        <v>3990</v>
      </c>
      <c r="H1013">
        <v>709253762</v>
      </c>
      <c r="I1013" t="s">
        <v>3991</v>
      </c>
      <c r="J1013" s="23" t="s">
        <v>100</v>
      </c>
      <c r="K1013" s="23" t="s">
        <v>3992</v>
      </c>
      <c r="L1013" t="s">
        <v>3993</v>
      </c>
      <c r="M1013" t="s">
        <v>241</v>
      </c>
      <c r="N1013" t="s">
        <v>3994</v>
      </c>
      <c r="O1013" t="s">
        <v>242</v>
      </c>
      <c r="P1013" t="s">
        <v>60</v>
      </c>
      <c r="Q1013" t="s">
        <v>236</v>
      </c>
      <c r="R1013" t="s">
        <v>253</v>
      </c>
      <c r="S1013" t="s">
        <v>260</v>
      </c>
      <c r="T1013">
        <v>9</v>
      </c>
      <c r="U1013" t="s">
        <v>3995</v>
      </c>
      <c r="V1013" t="s">
        <v>18551</v>
      </c>
      <c r="W1013" t="s">
        <v>18316</v>
      </c>
      <c r="X1013" t="s">
        <v>29</v>
      </c>
      <c r="Y1013" t="s">
        <v>30</v>
      </c>
      <c r="Z1013" t="s">
        <v>30</v>
      </c>
      <c r="AA1013" t="s">
        <v>30</v>
      </c>
      <c r="AB1013" t="s">
        <v>30</v>
      </c>
      <c r="AC1013">
        <v>-75.150944559999999</v>
      </c>
      <c r="AD1013">
        <v>7.0772088999999996</v>
      </c>
      <c r="AE1013" t="s">
        <v>86</v>
      </c>
      <c r="AF1013" t="s">
        <v>215</v>
      </c>
      <c r="AG1013" t="s">
        <v>102</v>
      </c>
      <c r="AH1013">
        <f>IFERROR(
    VLOOKUP(FENIX_ANS_TABLA[[#This Row],[ESTADO]],
        {"VENCIDO",1;"ALERTA_0 Días",2;"ALERTA",3;"A TIEMPO",4;"SIN FECHA",5},
    2,FALSE),
0)</f>
        <v>4</v>
      </c>
    </row>
    <row r="1014" spans="1:34" x14ac:dyDescent="0.25">
      <c r="A1014">
        <v>23672139</v>
      </c>
      <c r="B1014" s="23" t="str">
        <f>IFERROR(VLOOKUP(FENIX_ANS_TABLA[[#This Row],[PEDIDO]],RESPONSABLE!A:B,2,0),"Pendiente por asignar responsable")</f>
        <v>Pendiente por asignar responsable</v>
      </c>
      <c r="C1014" t="s">
        <v>58</v>
      </c>
      <c r="D1014" t="s">
        <v>24</v>
      </c>
      <c r="E1014" t="s">
        <v>59</v>
      </c>
      <c r="F1014" s="21">
        <v>46077.436724537038</v>
      </c>
      <c r="G1014" t="s">
        <v>3999</v>
      </c>
      <c r="H1014">
        <v>71170797</v>
      </c>
      <c r="I1014" t="s">
        <v>4000</v>
      </c>
      <c r="J1014" s="23" t="s">
        <v>31</v>
      </c>
      <c r="K1014" s="23" t="s">
        <v>4001</v>
      </c>
      <c r="L1014" t="s">
        <v>4002</v>
      </c>
      <c r="M1014" t="s">
        <v>216</v>
      </c>
      <c r="N1014" t="s">
        <v>4003</v>
      </c>
      <c r="O1014" t="s">
        <v>217</v>
      </c>
      <c r="P1014" t="s">
        <v>60</v>
      </c>
      <c r="Q1014" t="s">
        <v>236</v>
      </c>
      <c r="R1014" t="s">
        <v>253</v>
      </c>
      <c r="S1014" t="s">
        <v>260</v>
      </c>
      <c r="T1014">
        <v>9</v>
      </c>
      <c r="U1014" t="s">
        <v>4004</v>
      </c>
      <c r="V1014" t="s">
        <v>10567</v>
      </c>
      <c r="W1014" t="s">
        <v>14797</v>
      </c>
      <c r="X1014" t="s">
        <v>29</v>
      </c>
      <c r="Y1014" t="s">
        <v>30</v>
      </c>
      <c r="Z1014" t="s">
        <v>30</v>
      </c>
      <c r="AA1014" t="s">
        <v>30</v>
      </c>
      <c r="AB1014" t="s">
        <v>30</v>
      </c>
      <c r="AC1014">
        <v>-74.827045240000004</v>
      </c>
      <c r="AD1014">
        <v>6.49459272</v>
      </c>
      <c r="AE1014" t="s">
        <v>86</v>
      </c>
      <c r="AF1014" t="s">
        <v>215</v>
      </c>
      <c r="AG1014" t="s">
        <v>102</v>
      </c>
      <c r="AH1014">
        <f>IFERROR(
    VLOOKUP(FENIX_ANS_TABLA[[#This Row],[ESTADO]],
        {"VENCIDO",1;"ALERTA_0 Días",2;"ALERTA",3;"A TIEMPO",4;"SIN FECHA",5},
    2,FALSE),
0)</f>
        <v>4</v>
      </c>
    </row>
    <row r="1015" spans="1:34" x14ac:dyDescent="0.25">
      <c r="A1015">
        <v>23672142</v>
      </c>
      <c r="B1015" s="23" t="str">
        <f>IFERROR(VLOOKUP(FENIX_ANS_TABLA[[#This Row],[PEDIDO]],RESPONSABLE!A:B,2,0),"Pendiente por asignar responsable")</f>
        <v>Pendiente por asignar responsable</v>
      </c>
      <c r="C1015" t="s">
        <v>23</v>
      </c>
      <c r="D1015" t="s">
        <v>24</v>
      </c>
      <c r="E1015" t="s">
        <v>23</v>
      </c>
      <c r="F1015" s="21">
        <v>46077.437442129631</v>
      </c>
      <c r="G1015" t="s">
        <v>5071</v>
      </c>
      <c r="H1015">
        <v>42880186</v>
      </c>
      <c r="I1015" t="s">
        <v>5072</v>
      </c>
      <c r="J1015" s="23" t="s">
        <v>31</v>
      </c>
      <c r="K1015" s="23" t="s">
        <v>5073</v>
      </c>
      <c r="L1015" t="s">
        <v>5074</v>
      </c>
      <c r="M1015" t="s">
        <v>25</v>
      </c>
      <c r="N1015" t="s">
        <v>5075</v>
      </c>
      <c r="O1015" t="s">
        <v>26</v>
      </c>
      <c r="P1015" t="s">
        <v>27</v>
      </c>
      <c r="Q1015" t="s">
        <v>32</v>
      </c>
      <c r="R1015" t="s">
        <v>253</v>
      </c>
      <c r="S1015" t="s">
        <v>260</v>
      </c>
      <c r="T1015">
        <v>7</v>
      </c>
      <c r="U1015" t="s">
        <v>5076</v>
      </c>
      <c r="V1015" t="s">
        <v>18552</v>
      </c>
      <c r="W1015" t="s">
        <v>10625</v>
      </c>
      <c r="X1015" t="s">
        <v>43</v>
      </c>
      <c r="Y1015" t="s">
        <v>30</v>
      </c>
      <c r="Z1015" t="s">
        <v>30</v>
      </c>
      <c r="AA1015" t="s">
        <v>30</v>
      </c>
      <c r="AB1015" t="s">
        <v>30</v>
      </c>
      <c r="AC1015">
        <v>-75.558215739999994</v>
      </c>
      <c r="AD1015">
        <v>6.2654759100000001</v>
      </c>
      <c r="AE1015" t="s">
        <v>86</v>
      </c>
      <c r="AF1015" t="s">
        <v>105</v>
      </c>
      <c r="AG1015" t="s">
        <v>102</v>
      </c>
      <c r="AH1015">
        <f>IFERROR(
    VLOOKUP(FENIX_ANS_TABLA[[#This Row],[ESTADO]],
        {"VENCIDO",1;"ALERTA_0 Días",2;"ALERTA",3;"A TIEMPO",4;"SIN FECHA",5},
    2,FALSE),
0)</f>
        <v>3</v>
      </c>
    </row>
    <row r="1016" spans="1:34" x14ac:dyDescent="0.25">
      <c r="A1016">
        <v>23672144</v>
      </c>
      <c r="B1016" s="23" t="str">
        <f>IFERROR(VLOOKUP(FENIX_ANS_TABLA[[#This Row],[PEDIDO]],RESPONSABLE!A:B,2,0),"Pendiente por asignar responsable")</f>
        <v>Pendiente por asignar responsable</v>
      </c>
      <c r="C1016" t="s">
        <v>23</v>
      </c>
      <c r="D1016" t="s">
        <v>24</v>
      </c>
      <c r="E1016" t="s">
        <v>23</v>
      </c>
      <c r="F1016" s="21">
        <v>46077.437615740739</v>
      </c>
      <c r="G1016" t="s">
        <v>4682</v>
      </c>
      <c r="H1016">
        <v>70161860</v>
      </c>
      <c r="I1016" t="s">
        <v>4683</v>
      </c>
      <c r="J1016" s="23" t="s">
        <v>31</v>
      </c>
      <c r="K1016" s="23" t="s">
        <v>4684</v>
      </c>
      <c r="L1016" t="s">
        <v>4685</v>
      </c>
      <c r="M1016" t="s">
        <v>171</v>
      </c>
      <c r="N1016" t="s">
        <v>4686</v>
      </c>
      <c r="O1016" t="s">
        <v>172</v>
      </c>
      <c r="P1016" t="s">
        <v>27</v>
      </c>
      <c r="Q1016" t="s">
        <v>158</v>
      </c>
      <c r="R1016" t="s">
        <v>252</v>
      </c>
      <c r="S1016" t="s">
        <v>260</v>
      </c>
      <c r="T1016">
        <v>10</v>
      </c>
      <c r="U1016" t="s">
        <v>4687</v>
      </c>
      <c r="V1016" t="s">
        <v>18553</v>
      </c>
      <c r="W1016" t="s">
        <v>18554</v>
      </c>
      <c r="X1016" t="s">
        <v>29</v>
      </c>
      <c r="Y1016" t="s">
        <v>30</v>
      </c>
      <c r="Z1016" t="s">
        <v>30</v>
      </c>
      <c r="AA1016" t="s">
        <v>30</v>
      </c>
      <c r="AB1016" t="s">
        <v>30</v>
      </c>
      <c r="AC1016">
        <v>-74.944849480000002</v>
      </c>
      <c r="AD1016">
        <v>6.2274936199999997</v>
      </c>
      <c r="AE1016" t="s">
        <v>86</v>
      </c>
      <c r="AF1016" t="s">
        <v>159</v>
      </c>
      <c r="AG1016" t="s">
        <v>102</v>
      </c>
      <c r="AH1016">
        <f>IFERROR(
    VLOOKUP(FENIX_ANS_TABLA[[#This Row],[ESTADO]],
        {"VENCIDO",1;"ALERTA_0 Días",2;"ALERTA",3;"A TIEMPO",4;"SIN FECHA",5},
    2,FALSE),
0)</f>
        <v>4</v>
      </c>
    </row>
    <row r="1017" spans="1:34" x14ac:dyDescent="0.25">
      <c r="A1017">
        <v>23672153</v>
      </c>
      <c r="B1017" s="23" t="str">
        <f>IFERROR(VLOOKUP(FENIX_ANS_TABLA[[#This Row],[PEDIDO]],RESPONSABLE!A:B,2,0),"Pendiente por asignar responsable")</f>
        <v>Pendiente por asignar responsable</v>
      </c>
      <c r="C1017" t="s">
        <v>36</v>
      </c>
      <c r="D1017" t="s">
        <v>24</v>
      </c>
      <c r="E1017" t="s">
        <v>36</v>
      </c>
      <c r="F1017" s="21">
        <v>46077.441932870373</v>
      </c>
      <c r="G1017" t="s">
        <v>5489</v>
      </c>
      <c r="H1017">
        <v>71084428</v>
      </c>
      <c r="I1017" t="s">
        <v>5490</v>
      </c>
      <c r="J1017" s="23" t="s">
        <v>31</v>
      </c>
      <c r="K1017" s="23" t="s">
        <v>5491</v>
      </c>
      <c r="L1017" t="s">
        <v>5492</v>
      </c>
      <c r="M1017" t="s">
        <v>234</v>
      </c>
      <c r="N1017" t="s">
        <v>5493</v>
      </c>
      <c r="O1017" t="s">
        <v>235</v>
      </c>
      <c r="P1017" t="s">
        <v>37</v>
      </c>
      <c r="Q1017" t="s">
        <v>214</v>
      </c>
      <c r="R1017" t="s">
        <v>253</v>
      </c>
      <c r="S1017" t="s">
        <v>260</v>
      </c>
      <c r="T1017">
        <v>7</v>
      </c>
      <c r="U1017" t="s">
        <v>5494</v>
      </c>
      <c r="V1017" t="s">
        <v>18555</v>
      </c>
      <c r="W1017" t="s">
        <v>18556</v>
      </c>
      <c r="X1017" t="s">
        <v>29</v>
      </c>
      <c r="Y1017" t="s">
        <v>30</v>
      </c>
      <c r="Z1017" t="s">
        <v>30</v>
      </c>
      <c r="AA1017" t="s">
        <v>30</v>
      </c>
      <c r="AB1017" t="s">
        <v>30</v>
      </c>
      <c r="AC1017">
        <v>-74.706905000000006</v>
      </c>
      <c r="AD1017">
        <v>7.0755610000000004</v>
      </c>
      <c r="AE1017" t="s">
        <v>86</v>
      </c>
      <c r="AF1017" t="s">
        <v>215</v>
      </c>
      <c r="AG1017" t="s">
        <v>102</v>
      </c>
      <c r="AH1017">
        <f>IFERROR(
    VLOOKUP(FENIX_ANS_TABLA[[#This Row],[ESTADO]],
        {"VENCIDO",1;"ALERTA_0 Días",2;"ALERTA",3;"A TIEMPO",4;"SIN FECHA",5},
    2,FALSE),
0)</f>
        <v>4</v>
      </c>
    </row>
    <row r="1018" spans="1:34" x14ac:dyDescent="0.25">
      <c r="A1018">
        <v>23672156</v>
      </c>
      <c r="B1018" s="23" t="str">
        <f>IFERROR(VLOOKUP(FENIX_ANS_TABLA[[#This Row],[PEDIDO]],RESPONSABLE!A:B,2,0),"Pendiente por asignar responsable")</f>
        <v>Pendiente por asignar responsable</v>
      </c>
      <c r="C1018" t="s">
        <v>23</v>
      </c>
      <c r="D1018" t="s">
        <v>24</v>
      </c>
      <c r="E1018" t="s">
        <v>23</v>
      </c>
      <c r="F1018" s="21">
        <v>46077.442916666667</v>
      </c>
      <c r="G1018" t="s">
        <v>5078</v>
      </c>
      <c r="H1018">
        <v>98627252</v>
      </c>
      <c r="I1018" t="s">
        <v>5079</v>
      </c>
      <c r="J1018" s="23" t="s">
        <v>5080</v>
      </c>
      <c r="K1018" s="23" t="s">
        <v>5081</v>
      </c>
      <c r="L1018" t="s">
        <v>5082</v>
      </c>
      <c r="M1018" t="s">
        <v>48</v>
      </c>
      <c r="N1018" t="s">
        <v>5083</v>
      </c>
      <c r="O1018" t="s">
        <v>49</v>
      </c>
      <c r="P1018" t="s">
        <v>27</v>
      </c>
      <c r="Q1018" t="s">
        <v>28</v>
      </c>
      <c r="R1018" t="s">
        <v>253</v>
      </c>
      <c r="S1018" t="s">
        <v>260</v>
      </c>
      <c r="T1018">
        <v>7</v>
      </c>
      <c r="U1018" t="s">
        <v>5084</v>
      </c>
      <c r="V1018" t="s">
        <v>2936</v>
      </c>
      <c r="W1018" t="s">
        <v>14612</v>
      </c>
      <c r="X1018" t="s">
        <v>43</v>
      </c>
      <c r="Y1018" t="s">
        <v>18557</v>
      </c>
      <c r="Z1018" t="s">
        <v>94</v>
      </c>
      <c r="AA1018" t="s">
        <v>1809</v>
      </c>
      <c r="AB1018" t="s">
        <v>18558</v>
      </c>
      <c r="AC1018">
        <v>-75.646289460000006</v>
      </c>
      <c r="AD1018">
        <v>6.1590921300000003</v>
      </c>
      <c r="AE1018" t="s">
        <v>86</v>
      </c>
      <c r="AF1018" t="s">
        <v>105</v>
      </c>
      <c r="AG1018" t="s">
        <v>102</v>
      </c>
      <c r="AH1018">
        <f>IFERROR(
    VLOOKUP(FENIX_ANS_TABLA[[#This Row],[ESTADO]],
        {"VENCIDO",1;"ALERTA_0 Días",2;"ALERTA",3;"A TIEMPO",4;"SIN FECHA",5},
    2,FALSE),
0)</f>
        <v>3</v>
      </c>
    </row>
    <row r="1019" spans="1:34" x14ac:dyDescent="0.25">
      <c r="A1019">
        <v>23672164</v>
      </c>
      <c r="B1019" s="23" t="str">
        <f>IFERROR(VLOOKUP(FENIX_ANS_TABLA[[#This Row],[PEDIDO]],RESPONSABLE!A:B,2,0),"Pendiente por asignar responsable")</f>
        <v>Pendiente por asignar responsable</v>
      </c>
      <c r="C1019" t="s">
        <v>23</v>
      </c>
      <c r="D1019" t="s">
        <v>24</v>
      </c>
      <c r="E1019" t="s">
        <v>33</v>
      </c>
      <c r="F1019" s="21">
        <v>46080.267013888893</v>
      </c>
      <c r="G1019" t="s">
        <v>8958</v>
      </c>
      <c r="H1019">
        <v>43557678</v>
      </c>
      <c r="I1019" t="s">
        <v>4006</v>
      </c>
      <c r="J1019" s="23" t="s">
        <v>31</v>
      </c>
      <c r="K1019" s="23" t="s">
        <v>4007</v>
      </c>
      <c r="L1019" t="s">
        <v>4008</v>
      </c>
      <c r="M1019" t="s">
        <v>25</v>
      </c>
      <c r="N1019" t="s">
        <v>4009</v>
      </c>
      <c r="O1019" t="s">
        <v>26</v>
      </c>
      <c r="P1019" t="s">
        <v>40</v>
      </c>
      <c r="Q1019" t="s">
        <v>35</v>
      </c>
      <c r="R1019" t="s">
        <v>253</v>
      </c>
      <c r="S1019" t="s">
        <v>260</v>
      </c>
      <c r="T1019">
        <v>7</v>
      </c>
      <c r="U1019" t="s">
        <v>8959</v>
      </c>
      <c r="V1019" t="s">
        <v>18559</v>
      </c>
      <c r="W1019" t="s">
        <v>18560</v>
      </c>
      <c r="X1019" t="s">
        <v>29</v>
      </c>
      <c r="Y1019" t="s">
        <v>8109</v>
      </c>
      <c r="Z1019" t="s">
        <v>98</v>
      </c>
      <c r="AA1019" t="s">
        <v>95</v>
      </c>
      <c r="AB1019" t="s">
        <v>8110</v>
      </c>
      <c r="AC1019">
        <v>-75.645332229999994</v>
      </c>
      <c r="AD1019">
        <v>6.1755528499999999</v>
      </c>
      <c r="AE1019" t="s">
        <v>86</v>
      </c>
      <c r="AF1019" t="s">
        <v>105</v>
      </c>
      <c r="AG1019" t="s">
        <v>102</v>
      </c>
      <c r="AH1019">
        <f>IFERROR(
    VLOOKUP(FENIX_ANS_TABLA[[#This Row],[ESTADO]],
        {"VENCIDO",1;"ALERTA_0 Días",2;"ALERTA",3;"A TIEMPO",4;"SIN FECHA",5},
    2,FALSE),
0)</f>
        <v>4</v>
      </c>
    </row>
    <row r="1020" spans="1:34" x14ac:dyDescent="0.25">
      <c r="A1020">
        <v>23672165</v>
      </c>
      <c r="B1020" s="23" t="str">
        <f>IFERROR(VLOOKUP(FENIX_ANS_TABLA[[#This Row],[PEDIDO]],RESPONSABLE!A:B,2,0),"Pendiente por asignar responsable")</f>
        <v>Pendiente por asignar responsable</v>
      </c>
      <c r="C1020" t="s">
        <v>36</v>
      </c>
      <c r="D1020" t="s">
        <v>24</v>
      </c>
      <c r="E1020" t="s">
        <v>36</v>
      </c>
      <c r="F1020" s="21">
        <v>46077.444861111107</v>
      </c>
      <c r="G1020" t="s">
        <v>5496</v>
      </c>
      <c r="H1020">
        <v>71084428</v>
      </c>
      <c r="I1020" t="s">
        <v>5490</v>
      </c>
      <c r="J1020" s="23" t="s">
        <v>31</v>
      </c>
      <c r="K1020" s="23" t="s">
        <v>5491</v>
      </c>
      <c r="L1020" t="s">
        <v>5497</v>
      </c>
      <c r="M1020" t="s">
        <v>226</v>
      </c>
      <c r="N1020" t="s">
        <v>5498</v>
      </c>
      <c r="O1020" t="s">
        <v>227</v>
      </c>
      <c r="P1020" t="s">
        <v>37</v>
      </c>
      <c r="Q1020" t="s">
        <v>214</v>
      </c>
      <c r="R1020" t="s">
        <v>253</v>
      </c>
      <c r="S1020" t="s">
        <v>260</v>
      </c>
      <c r="T1020">
        <v>7</v>
      </c>
      <c r="U1020" t="s">
        <v>5499</v>
      </c>
      <c r="V1020" t="s">
        <v>17582</v>
      </c>
      <c r="W1020" t="s">
        <v>10626</v>
      </c>
      <c r="X1020" t="s">
        <v>29</v>
      </c>
      <c r="Y1020" t="s">
        <v>30</v>
      </c>
      <c r="Z1020" t="s">
        <v>30</v>
      </c>
      <c r="AA1020" t="s">
        <v>30</v>
      </c>
      <c r="AB1020" t="s">
        <v>30</v>
      </c>
      <c r="AC1020">
        <v>-74.705925919999999</v>
      </c>
      <c r="AD1020">
        <v>7.0766613500000002</v>
      </c>
      <c r="AE1020" t="s">
        <v>86</v>
      </c>
      <c r="AF1020" t="s">
        <v>215</v>
      </c>
      <c r="AG1020" t="s">
        <v>102</v>
      </c>
      <c r="AH1020">
        <f>IFERROR(
    VLOOKUP(FENIX_ANS_TABLA[[#This Row],[ESTADO]],
        {"VENCIDO",1;"ALERTA_0 Días",2;"ALERTA",3;"A TIEMPO",4;"SIN FECHA",5},
    2,FALSE),
0)</f>
        <v>4</v>
      </c>
    </row>
    <row r="1021" spans="1:34" x14ac:dyDescent="0.25">
      <c r="A1021">
        <v>23672171</v>
      </c>
      <c r="B1021" s="23" t="str">
        <f>IFERROR(VLOOKUP(FENIX_ANS_TABLA[[#This Row],[PEDIDO]],RESPONSABLE!A:B,2,0),"Pendiente por asignar responsable")</f>
        <v>Pendiente por asignar responsable</v>
      </c>
      <c r="C1021" t="s">
        <v>23</v>
      </c>
      <c r="D1021" t="s">
        <v>24</v>
      </c>
      <c r="E1021" t="s">
        <v>33</v>
      </c>
      <c r="F1021" s="21">
        <v>46077.448645833327</v>
      </c>
      <c r="G1021" t="s">
        <v>4011</v>
      </c>
      <c r="H1021">
        <v>1017254144</v>
      </c>
      <c r="I1021" t="s">
        <v>4012</v>
      </c>
      <c r="J1021" s="23" t="s">
        <v>31</v>
      </c>
      <c r="K1021" s="23" t="s">
        <v>4013</v>
      </c>
      <c r="L1021" t="s">
        <v>4014</v>
      </c>
      <c r="M1021" t="s">
        <v>234</v>
      </c>
      <c r="N1021" t="s">
        <v>4015</v>
      </c>
      <c r="O1021" t="s">
        <v>235</v>
      </c>
      <c r="P1021" t="s">
        <v>34</v>
      </c>
      <c r="Q1021" t="s">
        <v>214</v>
      </c>
      <c r="R1021" t="s">
        <v>253</v>
      </c>
      <c r="S1021" t="s">
        <v>260</v>
      </c>
      <c r="T1021">
        <v>5</v>
      </c>
      <c r="U1021" t="s">
        <v>4016</v>
      </c>
      <c r="V1021" t="s">
        <v>10572</v>
      </c>
      <c r="W1021" t="s">
        <v>18325</v>
      </c>
      <c r="X1021" t="s">
        <v>43</v>
      </c>
      <c r="Y1021" t="s">
        <v>30</v>
      </c>
      <c r="Z1021" t="s">
        <v>30</v>
      </c>
      <c r="AA1021" t="s">
        <v>30</v>
      </c>
      <c r="AB1021" t="s">
        <v>30</v>
      </c>
      <c r="AC1021">
        <v>-74.699879999999993</v>
      </c>
      <c r="AD1021">
        <v>7.0216820000000002</v>
      </c>
      <c r="AE1021" t="s">
        <v>86</v>
      </c>
      <c r="AF1021" t="s">
        <v>215</v>
      </c>
      <c r="AG1021" t="s">
        <v>102</v>
      </c>
      <c r="AH1021">
        <f>IFERROR(
    VLOOKUP(FENIX_ANS_TABLA[[#This Row],[ESTADO]],
        {"VENCIDO",1;"ALERTA_0 Días",2;"ALERTA",3;"A TIEMPO",4;"SIN FECHA",5},
    2,FALSE),
0)</f>
        <v>3</v>
      </c>
    </row>
    <row r="1022" spans="1:34" x14ac:dyDescent="0.25">
      <c r="A1022">
        <v>23672176</v>
      </c>
      <c r="B1022" s="23" t="str">
        <f>IFERROR(VLOOKUP(FENIX_ANS_TABLA[[#This Row],[PEDIDO]],RESPONSABLE!A:B,2,0),"Pendiente por asignar responsable")</f>
        <v>Pendiente por asignar responsable</v>
      </c>
      <c r="C1022" t="s">
        <v>23</v>
      </c>
      <c r="D1022" t="s">
        <v>65</v>
      </c>
      <c r="E1022" t="s">
        <v>23</v>
      </c>
      <c r="F1022" s="21">
        <v>46077.45039351852</v>
      </c>
      <c r="G1022" t="s">
        <v>4689</v>
      </c>
      <c r="H1022">
        <v>1040035425</v>
      </c>
      <c r="I1022" t="s">
        <v>4690</v>
      </c>
      <c r="J1022" s="23" t="s">
        <v>31</v>
      </c>
      <c r="K1022" s="23" t="s">
        <v>4691</v>
      </c>
      <c r="L1022" t="s">
        <v>4692</v>
      </c>
      <c r="M1022" t="s">
        <v>165</v>
      </c>
      <c r="N1022" t="s">
        <v>4693</v>
      </c>
      <c r="O1022" t="s">
        <v>166</v>
      </c>
      <c r="P1022" t="s">
        <v>87</v>
      </c>
      <c r="Q1022" t="s">
        <v>158</v>
      </c>
      <c r="R1022" t="s">
        <v>252</v>
      </c>
      <c r="S1022" t="s">
        <v>260</v>
      </c>
      <c r="T1022">
        <v>10</v>
      </c>
      <c r="U1022" t="s">
        <v>4694</v>
      </c>
      <c r="V1022" t="s">
        <v>18561</v>
      </c>
      <c r="W1022" t="s">
        <v>16527</v>
      </c>
      <c r="X1022" t="s">
        <v>29</v>
      </c>
      <c r="Y1022" t="s">
        <v>30</v>
      </c>
      <c r="Z1022" t="s">
        <v>30</v>
      </c>
      <c r="AA1022" t="s">
        <v>30</v>
      </c>
      <c r="AB1022" t="s">
        <v>30</v>
      </c>
      <c r="AC1022">
        <v>-75.418137999999999</v>
      </c>
      <c r="AD1022">
        <v>6.2909480000000002</v>
      </c>
      <c r="AE1022" t="s">
        <v>86</v>
      </c>
      <c r="AF1022" t="s">
        <v>159</v>
      </c>
      <c r="AG1022" t="s">
        <v>103</v>
      </c>
      <c r="AH1022">
        <f>IFERROR(
    VLOOKUP(FENIX_ANS_TABLA[[#This Row],[ESTADO]],
        {"VENCIDO",1;"ALERTA_0 Días",2;"ALERTA",3;"A TIEMPO",4;"SIN FECHA",5},
    2,FALSE),
0)</f>
        <v>4</v>
      </c>
    </row>
    <row r="1023" spans="1:34" x14ac:dyDescent="0.25">
      <c r="A1023">
        <v>23672179</v>
      </c>
      <c r="B1023" s="23" t="str">
        <f>IFERROR(VLOOKUP(FENIX_ANS_TABLA[[#This Row],[PEDIDO]],RESPONSABLE!A:B,2,0),"Pendiente por asignar responsable")</f>
        <v>Pendiente por asignar responsable</v>
      </c>
      <c r="C1023" t="s">
        <v>23</v>
      </c>
      <c r="D1023" t="s">
        <v>24</v>
      </c>
      <c r="E1023" t="s">
        <v>33</v>
      </c>
      <c r="F1023" s="21">
        <v>46083.588379629633</v>
      </c>
      <c r="G1023" t="s">
        <v>13507</v>
      </c>
      <c r="H1023">
        <v>43832578</v>
      </c>
      <c r="I1023" t="s">
        <v>4018</v>
      </c>
      <c r="J1023" s="23" t="s">
        <v>31</v>
      </c>
      <c r="K1023" s="23" t="s">
        <v>4019</v>
      </c>
      <c r="L1023" t="s">
        <v>4020</v>
      </c>
      <c r="M1023" t="s">
        <v>25</v>
      </c>
      <c r="N1023" t="s">
        <v>4021</v>
      </c>
      <c r="O1023" t="s">
        <v>26</v>
      </c>
      <c r="P1023" t="s">
        <v>40</v>
      </c>
      <c r="Q1023" t="s">
        <v>35</v>
      </c>
      <c r="R1023" t="s">
        <v>253</v>
      </c>
      <c r="S1023" t="s">
        <v>260</v>
      </c>
      <c r="T1023">
        <v>7</v>
      </c>
      <c r="U1023" t="s">
        <v>13508</v>
      </c>
      <c r="V1023" t="s">
        <v>14274</v>
      </c>
      <c r="W1023" t="s">
        <v>18562</v>
      </c>
      <c r="X1023" t="s">
        <v>29</v>
      </c>
      <c r="Y1023" t="s">
        <v>12214</v>
      </c>
      <c r="Z1023" t="s">
        <v>98</v>
      </c>
      <c r="AA1023" t="s">
        <v>95</v>
      </c>
      <c r="AB1023" t="s">
        <v>12215</v>
      </c>
      <c r="AC1023">
        <v>-75.58767417</v>
      </c>
      <c r="AD1023">
        <v>6.2249941</v>
      </c>
      <c r="AE1023" t="s">
        <v>86</v>
      </c>
      <c r="AF1023" t="s">
        <v>105</v>
      </c>
      <c r="AG1023" t="s">
        <v>102</v>
      </c>
      <c r="AH1023">
        <f>IFERROR(
    VLOOKUP(FENIX_ANS_TABLA[[#This Row],[ESTADO]],
        {"VENCIDO",1;"ALERTA_0 Días",2;"ALERTA",3;"A TIEMPO",4;"SIN FECHA",5},
    2,FALSE),
0)</f>
        <v>4</v>
      </c>
    </row>
    <row r="1024" spans="1:34" x14ac:dyDescent="0.25">
      <c r="A1024">
        <v>23672181</v>
      </c>
      <c r="B1024" s="23" t="str">
        <f>IFERROR(VLOOKUP(FENIX_ANS_TABLA[[#This Row],[PEDIDO]],RESPONSABLE!A:B,2,0),"Pendiente por asignar responsable")</f>
        <v>Pendiente por asignar responsable</v>
      </c>
      <c r="C1024" t="s">
        <v>23</v>
      </c>
      <c r="D1024" t="s">
        <v>24</v>
      </c>
      <c r="E1024" t="s">
        <v>23</v>
      </c>
      <c r="F1024" s="21">
        <v>46077.452789351853</v>
      </c>
      <c r="G1024" t="s">
        <v>4696</v>
      </c>
      <c r="H1024">
        <v>1045020074</v>
      </c>
      <c r="I1024" t="s">
        <v>4697</v>
      </c>
      <c r="J1024" s="23" t="s">
        <v>31</v>
      </c>
      <c r="K1024" s="23" t="s">
        <v>4698</v>
      </c>
      <c r="L1024" t="s">
        <v>4699</v>
      </c>
      <c r="M1024" t="s">
        <v>185</v>
      </c>
      <c r="N1024" t="s">
        <v>4700</v>
      </c>
      <c r="O1024" t="s">
        <v>186</v>
      </c>
      <c r="P1024" t="s">
        <v>27</v>
      </c>
      <c r="Q1024" t="s">
        <v>158</v>
      </c>
      <c r="R1024" t="s">
        <v>252</v>
      </c>
      <c r="S1024" t="s">
        <v>260</v>
      </c>
      <c r="T1024">
        <v>10</v>
      </c>
      <c r="U1024" t="s">
        <v>4701</v>
      </c>
      <c r="V1024" t="s">
        <v>18563</v>
      </c>
      <c r="W1024" t="s">
        <v>10628</v>
      </c>
      <c r="X1024" t="s">
        <v>29</v>
      </c>
      <c r="Y1024" t="s">
        <v>30</v>
      </c>
      <c r="Z1024" t="s">
        <v>30</v>
      </c>
      <c r="AA1024" t="s">
        <v>30</v>
      </c>
      <c r="AB1024" t="s">
        <v>30</v>
      </c>
      <c r="AC1024">
        <v>-75.254969619999997</v>
      </c>
      <c r="AD1024">
        <v>6.1539890799999997</v>
      </c>
      <c r="AE1024" t="s">
        <v>86</v>
      </c>
      <c r="AF1024" t="s">
        <v>159</v>
      </c>
      <c r="AG1024" t="s">
        <v>102</v>
      </c>
      <c r="AH1024">
        <f>IFERROR(
    VLOOKUP(FENIX_ANS_TABLA[[#This Row],[ESTADO]],
        {"VENCIDO",1;"ALERTA_0 Días",2;"ALERTA",3;"A TIEMPO",4;"SIN FECHA",5},
    2,FALSE),
0)</f>
        <v>4</v>
      </c>
    </row>
    <row r="1025" spans="1:34" x14ac:dyDescent="0.25">
      <c r="A1025">
        <v>23672184</v>
      </c>
      <c r="B1025" s="23" t="str">
        <f>IFERROR(VLOOKUP(FENIX_ANS_TABLA[[#This Row],[PEDIDO]],RESPONSABLE!A:B,2,0),"Pendiente por asignar responsable")</f>
        <v>Pendiente por asignar responsable</v>
      </c>
      <c r="C1025" t="s">
        <v>23</v>
      </c>
      <c r="D1025" t="s">
        <v>24</v>
      </c>
      <c r="E1025" t="s">
        <v>23</v>
      </c>
      <c r="F1025" s="21">
        <v>46077.454236111109</v>
      </c>
      <c r="G1025" t="s">
        <v>4703</v>
      </c>
      <c r="H1025">
        <v>71110147</v>
      </c>
      <c r="I1025" t="s">
        <v>4612</v>
      </c>
      <c r="J1025" s="23" t="s">
        <v>31</v>
      </c>
      <c r="K1025" s="23" t="s">
        <v>4557</v>
      </c>
      <c r="L1025" t="s">
        <v>4704</v>
      </c>
      <c r="M1025" t="s">
        <v>190</v>
      </c>
      <c r="N1025" t="s">
        <v>4705</v>
      </c>
      <c r="O1025" t="s">
        <v>191</v>
      </c>
      <c r="P1025" t="s">
        <v>27</v>
      </c>
      <c r="Q1025" t="s">
        <v>158</v>
      </c>
      <c r="R1025" t="s">
        <v>253</v>
      </c>
      <c r="S1025" t="s">
        <v>260</v>
      </c>
      <c r="T1025">
        <v>7</v>
      </c>
      <c r="U1025" t="s">
        <v>4706</v>
      </c>
      <c r="V1025" t="s">
        <v>18328</v>
      </c>
      <c r="W1025" t="s">
        <v>9232</v>
      </c>
      <c r="X1025" t="s">
        <v>29</v>
      </c>
      <c r="Y1025" t="s">
        <v>30</v>
      </c>
      <c r="Z1025" t="s">
        <v>30</v>
      </c>
      <c r="AA1025" t="s">
        <v>30</v>
      </c>
      <c r="AB1025" t="s">
        <v>30</v>
      </c>
      <c r="AC1025">
        <v>-75.263937635999994</v>
      </c>
      <c r="AD1025">
        <v>5.9795093240000501</v>
      </c>
      <c r="AE1025" t="s">
        <v>86</v>
      </c>
      <c r="AF1025" t="s">
        <v>159</v>
      </c>
      <c r="AG1025" t="s">
        <v>102</v>
      </c>
      <c r="AH1025">
        <f>IFERROR(
    VLOOKUP(FENIX_ANS_TABLA[[#This Row],[ESTADO]],
        {"VENCIDO",1;"ALERTA_0 Días",2;"ALERTA",3;"A TIEMPO",4;"SIN FECHA",5},
    2,FALSE),
0)</f>
        <v>4</v>
      </c>
    </row>
    <row r="1026" spans="1:34" x14ac:dyDescent="0.25">
      <c r="A1026">
        <v>23672193</v>
      </c>
      <c r="B1026" s="23" t="str">
        <f>IFERROR(VLOOKUP(FENIX_ANS_TABLA[[#This Row],[PEDIDO]],RESPONSABLE!A:B,2,0),"Pendiente por asignar responsable")</f>
        <v>Pendiente por asignar responsable</v>
      </c>
      <c r="C1026" t="s">
        <v>23</v>
      </c>
      <c r="D1026" t="s">
        <v>24</v>
      </c>
      <c r="E1026" t="s">
        <v>23</v>
      </c>
      <c r="F1026" s="21">
        <v>46077.456909722219</v>
      </c>
      <c r="G1026" t="s">
        <v>4708</v>
      </c>
      <c r="H1026">
        <v>1098695217</v>
      </c>
      <c r="I1026" t="s">
        <v>4709</v>
      </c>
      <c r="J1026" s="23" t="s">
        <v>31</v>
      </c>
      <c r="K1026" s="23" t="s">
        <v>354</v>
      </c>
      <c r="L1026" t="s">
        <v>4710</v>
      </c>
      <c r="M1026" t="s">
        <v>165</v>
      </c>
      <c r="N1026" t="s">
        <v>4711</v>
      </c>
      <c r="O1026" t="s">
        <v>166</v>
      </c>
      <c r="P1026" t="s">
        <v>27</v>
      </c>
      <c r="Q1026" t="s">
        <v>158</v>
      </c>
      <c r="R1026" t="s">
        <v>252</v>
      </c>
      <c r="S1026" t="s">
        <v>260</v>
      </c>
      <c r="T1026">
        <v>10</v>
      </c>
      <c r="U1026" t="s">
        <v>4712</v>
      </c>
      <c r="V1026" t="s">
        <v>18564</v>
      </c>
      <c r="W1026" t="s">
        <v>3522</v>
      </c>
      <c r="X1026" t="s">
        <v>29</v>
      </c>
      <c r="Y1026" t="s">
        <v>30</v>
      </c>
      <c r="Z1026" t="s">
        <v>30</v>
      </c>
      <c r="AA1026" t="s">
        <v>30</v>
      </c>
      <c r="AB1026" t="s">
        <v>30</v>
      </c>
      <c r="AC1026">
        <v>-75.413843</v>
      </c>
      <c r="AD1026">
        <v>6.2541399999999996</v>
      </c>
      <c r="AE1026" t="s">
        <v>86</v>
      </c>
      <c r="AF1026" t="s">
        <v>159</v>
      </c>
      <c r="AG1026" t="s">
        <v>102</v>
      </c>
      <c r="AH1026">
        <f>IFERROR(
    VLOOKUP(FENIX_ANS_TABLA[[#This Row],[ESTADO]],
        {"VENCIDO",1;"ALERTA_0 Días",2;"ALERTA",3;"A TIEMPO",4;"SIN FECHA",5},
    2,FALSE),
0)</f>
        <v>4</v>
      </c>
    </row>
    <row r="1027" spans="1:34" x14ac:dyDescent="0.25">
      <c r="A1027">
        <v>23672194</v>
      </c>
      <c r="B1027" s="23" t="str">
        <f>IFERROR(VLOOKUP(FENIX_ANS_TABLA[[#This Row],[PEDIDO]],RESPONSABLE!A:B,2,0),"Pendiente por asignar responsable")</f>
        <v>Pendiente por asignar responsable</v>
      </c>
      <c r="C1027" t="s">
        <v>23</v>
      </c>
      <c r="D1027" t="s">
        <v>24</v>
      </c>
      <c r="E1027" t="s">
        <v>23</v>
      </c>
      <c r="F1027" s="21">
        <v>46077.457025462973</v>
      </c>
      <c r="G1027" t="s">
        <v>5501</v>
      </c>
      <c r="H1027">
        <v>1098681965</v>
      </c>
      <c r="I1027" t="s">
        <v>5502</v>
      </c>
      <c r="J1027" s="23" t="s">
        <v>31</v>
      </c>
      <c r="K1027" s="23" t="s">
        <v>5503</v>
      </c>
      <c r="L1027" t="s">
        <v>5504</v>
      </c>
      <c r="M1027" t="s">
        <v>218</v>
      </c>
      <c r="N1027" t="s">
        <v>5505</v>
      </c>
      <c r="O1027" t="s">
        <v>219</v>
      </c>
      <c r="P1027" t="s">
        <v>27</v>
      </c>
      <c r="Q1027" t="s">
        <v>214</v>
      </c>
      <c r="R1027" t="s">
        <v>253</v>
      </c>
      <c r="S1027" t="s">
        <v>260</v>
      </c>
      <c r="T1027">
        <v>7</v>
      </c>
      <c r="U1027" t="s">
        <v>5506</v>
      </c>
      <c r="V1027" t="s">
        <v>10629</v>
      </c>
      <c r="W1027" t="s">
        <v>9241</v>
      </c>
      <c r="X1027" t="s">
        <v>29</v>
      </c>
      <c r="Y1027" t="s">
        <v>30</v>
      </c>
      <c r="Z1027" t="s">
        <v>30</v>
      </c>
      <c r="AA1027" t="s">
        <v>30</v>
      </c>
      <c r="AB1027" t="s">
        <v>30</v>
      </c>
      <c r="AC1027">
        <v>-74.407491120000003</v>
      </c>
      <c r="AD1027">
        <v>6.4879665500000003</v>
      </c>
      <c r="AE1027" t="s">
        <v>86</v>
      </c>
      <c r="AF1027" t="s">
        <v>215</v>
      </c>
      <c r="AG1027" t="s">
        <v>102</v>
      </c>
      <c r="AH1027">
        <f>IFERROR(
    VLOOKUP(FENIX_ANS_TABLA[[#This Row],[ESTADO]],
        {"VENCIDO",1;"ALERTA_0 Días",2;"ALERTA",3;"A TIEMPO",4;"SIN FECHA",5},
    2,FALSE),
0)</f>
        <v>4</v>
      </c>
    </row>
    <row r="1028" spans="1:34" x14ac:dyDescent="0.25">
      <c r="A1028">
        <v>23672195</v>
      </c>
      <c r="B1028" s="23" t="str">
        <f>IFERROR(VLOOKUP(FENIX_ANS_TABLA[[#This Row],[PEDIDO]],RESPONSABLE!A:B,2,0),"Pendiente por asignar responsable")</f>
        <v>Pendiente por asignar responsable</v>
      </c>
      <c r="C1028" t="s">
        <v>58</v>
      </c>
      <c r="D1028" t="s">
        <v>24</v>
      </c>
      <c r="E1028" t="s">
        <v>59</v>
      </c>
      <c r="F1028" s="21">
        <v>46077.457476851851</v>
      </c>
      <c r="G1028" t="s">
        <v>4023</v>
      </c>
      <c r="H1028">
        <v>43211835</v>
      </c>
      <c r="I1028" t="s">
        <v>4024</v>
      </c>
      <c r="J1028" s="23" t="s">
        <v>31</v>
      </c>
      <c r="K1028" s="23" t="s">
        <v>4025</v>
      </c>
      <c r="L1028" t="s">
        <v>4026</v>
      </c>
      <c r="M1028" t="s">
        <v>165</v>
      </c>
      <c r="N1028" t="s">
        <v>4027</v>
      </c>
      <c r="O1028" t="s">
        <v>166</v>
      </c>
      <c r="P1028" t="s">
        <v>60</v>
      </c>
      <c r="Q1028" t="s">
        <v>184</v>
      </c>
      <c r="R1028" t="s">
        <v>252</v>
      </c>
      <c r="S1028" t="s">
        <v>260</v>
      </c>
      <c r="T1028">
        <v>14</v>
      </c>
      <c r="U1028" t="s">
        <v>4028</v>
      </c>
      <c r="V1028" t="s">
        <v>10629</v>
      </c>
      <c r="W1028" t="s">
        <v>14670</v>
      </c>
      <c r="X1028" t="s">
        <v>29</v>
      </c>
      <c r="Y1028" t="s">
        <v>30</v>
      </c>
      <c r="Z1028" t="s">
        <v>30</v>
      </c>
      <c r="AA1028" t="s">
        <v>30</v>
      </c>
      <c r="AB1028" t="s">
        <v>30</v>
      </c>
      <c r="AC1028">
        <v>-75.459731169999998</v>
      </c>
      <c r="AD1028">
        <v>6.2291291700000002</v>
      </c>
      <c r="AE1028" t="s">
        <v>86</v>
      </c>
      <c r="AF1028" t="s">
        <v>159</v>
      </c>
      <c r="AG1028" t="s">
        <v>102</v>
      </c>
      <c r="AH1028">
        <f>IFERROR(
    VLOOKUP(FENIX_ANS_TABLA[[#This Row],[ESTADO]],
        {"VENCIDO",1;"ALERTA_0 Días",2;"ALERTA",3;"A TIEMPO",4;"SIN FECHA",5},
    2,FALSE),
0)</f>
        <v>4</v>
      </c>
    </row>
    <row r="1029" spans="1:34" x14ac:dyDescent="0.25">
      <c r="A1029">
        <v>23672201</v>
      </c>
      <c r="B1029" s="23" t="str">
        <f>IFERROR(VLOOKUP(FENIX_ANS_TABLA[[#This Row],[PEDIDO]],RESPONSABLE!A:B,2,0),"Pendiente por asignar responsable")</f>
        <v>Pendiente por asignar responsable</v>
      </c>
      <c r="C1029" t="s">
        <v>58</v>
      </c>
      <c r="D1029" t="s">
        <v>24</v>
      </c>
      <c r="E1029" t="s">
        <v>59</v>
      </c>
      <c r="F1029" s="21">
        <v>46077.45888888889</v>
      </c>
      <c r="G1029" t="s">
        <v>4030</v>
      </c>
      <c r="H1029">
        <v>1216713485</v>
      </c>
      <c r="I1029" t="s">
        <v>4031</v>
      </c>
      <c r="J1029" s="23" t="s">
        <v>4032</v>
      </c>
      <c r="K1029" s="23" t="s">
        <v>4033</v>
      </c>
      <c r="L1029" t="s">
        <v>4034</v>
      </c>
      <c r="M1029" t="s">
        <v>165</v>
      </c>
      <c r="N1029" t="s">
        <v>4035</v>
      </c>
      <c r="O1029" t="s">
        <v>166</v>
      </c>
      <c r="P1029" t="s">
        <v>60</v>
      </c>
      <c r="Q1029" t="s">
        <v>184</v>
      </c>
      <c r="R1029" t="s">
        <v>252</v>
      </c>
      <c r="S1029" t="s">
        <v>260</v>
      </c>
      <c r="T1029">
        <v>14</v>
      </c>
      <c r="U1029" t="s">
        <v>4036</v>
      </c>
      <c r="V1029" t="s">
        <v>18565</v>
      </c>
      <c r="W1029" t="s">
        <v>18566</v>
      </c>
      <c r="X1029" t="s">
        <v>29</v>
      </c>
      <c r="Y1029" t="s">
        <v>30</v>
      </c>
      <c r="Z1029" t="s">
        <v>30</v>
      </c>
      <c r="AA1029" t="s">
        <v>30</v>
      </c>
      <c r="AB1029" t="s">
        <v>30</v>
      </c>
      <c r="AC1029">
        <v>-75.473533000000003</v>
      </c>
      <c r="AD1029">
        <v>6.2634800000000004</v>
      </c>
      <c r="AE1029" t="s">
        <v>86</v>
      </c>
      <c r="AF1029" t="s">
        <v>159</v>
      </c>
      <c r="AG1029" t="s">
        <v>102</v>
      </c>
      <c r="AH1029">
        <f>IFERROR(
    VLOOKUP(FENIX_ANS_TABLA[[#This Row],[ESTADO]],
        {"VENCIDO",1;"ALERTA_0 Días",2;"ALERTA",3;"A TIEMPO",4;"SIN FECHA",5},
    2,FALSE),
0)</f>
        <v>4</v>
      </c>
    </row>
    <row r="1030" spans="1:34" x14ac:dyDescent="0.25">
      <c r="A1030">
        <v>23672206</v>
      </c>
      <c r="B1030" s="23" t="str">
        <f>IFERROR(VLOOKUP(FENIX_ANS_TABLA[[#This Row],[PEDIDO]],RESPONSABLE!A:B,2,0),"Pendiente por asignar responsable")</f>
        <v>Pendiente por asignar responsable</v>
      </c>
      <c r="C1030" t="s">
        <v>23</v>
      </c>
      <c r="D1030" t="s">
        <v>65</v>
      </c>
      <c r="E1030" t="s">
        <v>23</v>
      </c>
      <c r="F1030" s="21">
        <v>46077.461597222216</v>
      </c>
      <c r="G1030" t="s">
        <v>4714</v>
      </c>
      <c r="H1030">
        <v>32391135</v>
      </c>
      <c r="I1030" t="s">
        <v>4715</v>
      </c>
      <c r="J1030" s="23" t="s">
        <v>31</v>
      </c>
      <c r="K1030" s="23" t="s">
        <v>4716</v>
      </c>
      <c r="L1030" t="s">
        <v>4717</v>
      </c>
      <c r="M1030" t="s">
        <v>185</v>
      </c>
      <c r="N1030" t="s">
        <v>4718</v>
      </c>
      <c r="O1030" t="s">
        <v>186</v>
      </c>
      <c r="P1030" t="s">
        <v>87</v>
      </c>
      <c r="Q1030" t="s">
        <v>158</v>
      </c>
      <c r="R1030" t="s">
        <v>252</v>
      </c>
      <c r="S1030" t="s">
        <v>260</v>
      </c>
      <c r="T1030">
        <v>10</v>
      </c>
      <c r="U1030" t="s">
        <v>4719</v>
      </c>
      <c r="V1030" t="s">
        <v>18567</v>
      </c>
      <c r="W1030" t="s">
        <v>8924</v>
      </c>
      <c r="X1030" t="s">
        <v>29</v>
      </c>
      <c r="Y1030" t="s">
        <v>30</v>
      </c>
      <c r="Z1030" t="s">
        <v>30</v>
      </c>
      <c r="AA1030" t="s">
        <v>30</v>
      </c>
      <c r="AB1030" t="s">
        <v>30</v>
      </c>
      <c r="AC1030">
        <v>-75.242102349999996</v>
      </c>
      <c r="AD1030">
        <v>6.1341751999999996</v>
      </c>
      <c r="AE1030" t="s">
        <v>86</v>
      </c>
      <c r="AF1030" t="s">
        <v>159</v>
      </c>
      <c r="AG1030" t="s">
        <v>103</v>
      </c>
      <c r="AH1030">
        <f>IFERROR(
    VLOOKUP(FENIX_ANS_TABLA[[#This Row],[ESTADO]],
        {"VENCIDO",1;"ALERTA_0 Días",2;"ALERTA",3;"A TIEMPO",4;"SIN FECHA",5},
    2,FALSE),
0)</f>
        <v>4</v>
      </c>
    </row>
    <row r="1031" spans="1:34" x14ac:dyDescent="0.25">
      <c r="A1031">
        <v>23672212</v>
      </c>
      <c r="B1031" s="23" t="str">
        <f>IFERROR(VLOOKUP(FENIX_ANS_TABLA[[#This Row],[PEDIDO]],RESPONSABLE!A:B,2,0),"Pendiente por asignar responsable")</f>
        <v>Pendiente por asignar responsable</v>
      </c>
      <c r="C1031" t="s">
        <v>23</v>
      </c>
      <c r="D1031" t="s">
        <v>24</v>
      </c>
      <c r="E1031" t="s">
        <v>23</v>
      </c>
      <c r="F1031" s="21">
        <v>46077.462905092587</v>
      </c>
      <c r="G1031" t="s">
        <v>4721</v>
      </c>
      <c r="H1031">
        <v>39436444</v>
      </c>
      <c r="I1031" t="s">
        <v>4722</v>
      </c>
      <c r="J1031" s="23" t="s">
        <v>4723</v>
      </c>
      <c r="K1031" s="23" t="s">
        <v>4724</v>
      </c>
      <c r="L1031" t="s">
        <v>4725</v>
      </c>
      <c r="M1031" t="s">
        <v>167</v>
      </c>
      <c r="N1031" t="s">
        <v>4726</v>
      </c>
      <c r="O1031" t="s">
        <v>168</v>
      </c>
      <c r="P1031" t="s">
        <v>27</v>
      </c>
      <c r="Q1031" t="s">
        <v>158</v>
      </c>
      <c r="R1031" t="s">
        <v>252</v>
      </c>
      <c r="S1031" t="s">
        <v>260</v>
      </c>
      <c r="T1031">
        <v>10</v>
      </c>
      <c r="U1031" t="s">
        <v>4727</v>
      </c>
      <c r="V1031" t="s">
        <v>17725</v>
      </c>
      <c r="W1031" t="s">
        <v>16574</v>
      </c>
      <c r="X1031" t="s">
        <v>29</v>
      </c>
      <c r="Y1031" t="s">
        <v>30</v>
      </c>
      <c r="Z1031" t="s">
        <v>30</v>
      </c>
      <c r="AA1031" t="s">
        <v>30</v>
      </c>
      <c r="AB1031" t="s">
        <v>30</v>
      </c>
      <c r="AC1031">
        <v>-75.406913599999996</v>
      </c>
      <c r="AD1031">
        <v>6.1632259899999999</v>
      </c>
      <c r="AE1031" t="s">
        <v>86</v>
      </c>
      <c r="AF1031" t="s">
        <v>159</v>
      </c>
      <c r="AG1031" t="s">
        <v>102</v>
      </c>
      <c r="AH1031">
        <f>IFERROR(
    VLOOKUP(FENIX_ANS_TABLA[[#This Row],[ESTADO]],
        {"VENCIDO",1;"ALERTA_0 Días",2;"ALERTA",3;"A TIEMPO",4;"SIN FECHA",5},
    2,FALSE),
0)</f>
        <v>4</v>
      </c>
    </row>
    <row r="1032" spans="1:34" x14ac:dyDescent="0.25">
      <c r="A1032">
        <v>23672224</v>
      </c>
      <c r="B1032" s="23" t="str">
        <f>IFERROR(VLOOKUP(FENIX_ANS_TABLA[[#This Row],[PEDIDO]],RESPONSABLE!A:B,2,0),"Pendiente por asignar responsable")</f>
        <v>Pendiente por asignar responsable</v>
      </c>
      <c r="C1032" t="s">
        <v>58</v>
      </c>
      <c r="D1032" t="s">
        <v>24</v>
      </c>
      <c r="E1032" t="s">
        <v>59</v>
      </c>
      <c r="F1032" s="21">
        <v>46077.467916666668</v>
      </c>
      <c r="G1032" t="s">
        <v>4038</v>
      </c>
      <c r="H1032">
        <v>1001610473</v>
      </c>
      <c r="I1032" t="s">
        <v>4039</v>
      </c>
      <c r="J1032" s="23" t="s">
        <v>31</v>
      </c>
      <c r="K1032" s="23" t="s">
        <v>4040</v>
      </c>
      <c r="L1032" t="s">
        <v>4041</v>
      </c>
      <c r="M1032" t="s">
        <v>167</v>
      </c>
      <c r="N1032" t="s">
        <v>4042</v>
      </c>
      <c r="O1032" t="s">
        <v>168</v>
      </c>
      <c r="P1032" t="s">
        <v>60</v>
      </c>
      <c r="Q1032" t="s">
        <v>184</v>
      </c>
      <c r="R1032" t="s">
        <v>252</v>
      </c>
      <c r="S1032" t="s">
        <v>260</v>
      </c>
      <c r="T1032">
        <v>14</v>
      </c>
      <c r="U1032" t="s">
        <v>4043</v>
      </c>
      <c r="V1032" t="s">
        <v>15768</v>
      </c>
      <c r="W1032" t="s">
        <v>14673</v>
      </c>
      <c r="X1032" t="s">
        <v>29</v>
      </c>
      <c r="Y1032" t="s">
        <v>30</v>
      </c>
      <c r="Z1032" t="s">
        <v>30</v>
      </c>
      <c r="AA1032" t="s">
        <v>30</v>
      </c>
      <c r="AB1032" t="s">
        <v>30</v>
      </c>
      <c r="AC1032">
        <v>-75.361239999999995</v>
      </c>
      <c r="AD1032">
        <v>6.2079199999999997</v>
      </c>
      <c r="AE1032" t="s">
        <v>86</v>
      </c>
      <c r="AF1032" t="s">
        <v>159</v>
      </c>
      <c r="AG1032" t="s">
        <v>102</v>
      </c>
      <c r="AH1032">
        <f>IFERROR(
    VLOOKUP(FENIX_ANS_TABLA[[#This Row],[ESTADO]],
        {"VENCIDO",1;"ALERTA_0 Días",2;"ALERTA",3;"A TIEMPO",4;"SIN FECHA",5},
    2,FALSE),
0)</f>
        <v>4</v>
      </c>
    </row>
    <row r="1033" spans="1:34" x14ac:dyDescent="0.25">
      <c r="A1033">
        <v>23672226</v>
      </c>
      <c r="B1033" s="23" t="str">
        <f>IFERROR(VLOOKUP(FENIX_ANS_TABLA[[#This Row],[PEDIDO]],RESPONSABLE!A:B,2,0),"Pendiente por asignar responsable")</f>
        <v>Pendiente por asignar responsable</v>
      </c>
      <c r="C1033" t="s">
        <v>23</v>
      </c>
      <c r="D1033" t="s">
        <v>24</v>
      </c>
      <c r="E1033" t="s">
        <v>23</v>
      </c>
      <c r="F1033" s="21">
        <v>46077.468460648153</v>
      </c>
      <c r="G1033" t="s">
        <v>5086</v>
      </c>
      <c r="H1033">
        <v>1152192083</v>
      </c>
      <c r="I1033" t="s">
        <v>5087</v>
      </c>
      <c r="J1033" s="23" t="s">
        <v>31</v>
      </c>
      <c r="K1033" s="23" t="s">
        <v>1935</v>
      </c>
      <c r="L1033" t="s">
        <v>5088</v>
      </c>
      <c r="M1033" t="s">
        <v>25</v>
      </c>
      <c r="N1033" t="s">
        <v>5089</v>
      </c>
      <c r="O1033" t="s">
        <v>26</v>
      </c>
      <c r="P1033" t="s">
        <v>27</v>
      </c>
      <c r="Q1033" t="s">
        <v>32</v>
      </c>
      <c r="R1033" t="s">
        <v>252</v>
      </c>
      <c r="S1033" t="s">
        <v>260</v>
      </c>
      <c r="T1033">
        <v>10</v>
      </c>
      <c r="U1033" t="s">
        <v>5090</v>
      </c>
      <c r="V1033" t="s">
        <v>18568</v>
      </c>
      <c r="W1033" t="s">
        <v>18569</v>
      </c>
      <c r="X1033" t="s">
        <v>29</v>
      </c>
      <c r="Y1033" t="s">
        <v>30</v>
      </c>
      <c r="Z1033" t="s">
        <v>30</v>
      </c>
      <c r="AA1033" t="s">
        <v>30</v>
      </c>
      <c r="AB1033" t="s">
        <v>30</v>
      </c>
      <c r="AC1033">
        <v>-75.54253525</v>
      </c>
      <c r="AD1033">
        <v>6.1792846800000003</v>
      </c>
      <c r="AE1033" t="s">
        <v>86</v>
      </c>
      <c r="AF1033" t="s">
        <v>105</v>
      </c>
      <c r="AG1033" t="s">
        <v>102</v>
      </c>
      <c r="AH1033">
        <f>IFERROR(
    VLOOKUP(FENIX_ANS_TABLA[[#This Row],[ESTADO]],
        {"VENCIDO",1;"ALERTA_0 Días",2;"ALERTA",3;"A TIEMPO",4;"SIN FECHA",5},
    2,FALSE),
0)</f>
        <v>4</v>
      </c>
    </row>
    <row r="1034" spans="1:34" x14ac:dyDescent="0.25">
      <c r="A1034">
        <v>23672227</v>
      </c>
      <c r="B1034" s="23" t="str">
        <f>IFERROR(VLOOKUP(FENIX_ANS_TABLA[[#This Row],[PEDIDO]],RESPONSABLE!A:B,2,0),"Pendiente por asignar responsable")</f>
        <v>Pendiente por asignar responsable</v>
      </c>
      <c r="C1034" t="s">
        <v>44</v>
      </c>
      <c r="D1034" t="s">
        <v>24</v>
      </c>
      <c r="E1034" t="s">
        <v>44</v>
      </c>
      <c r="F1034" s="21">
        <v>46077.469131944446</v>
      </c>
      <c r="G1034" t="s">
        <v>4729</v>
      </c>
      <c r="H1034">
        <v>1002077287</v>
      </c>
      <c r="I1034" t="s">
        <v>4730</v>
      </c>
      <c r="J1034" s="23" t="s">
        <v>31</v>
      </c>
      <c r="K1034" s="23" t="s">
        <v>4731</v>
      </c>
      <c r="L1034" t="s">
        <v>4732</v>
      </c>
      <c r="M1034" t="s">
        <v>234</v>
      </c>
      <c r="N1034" t="s">
        <v>4733</v>
      </c>
      <c r="O1034" t="s">
        <v>235</v>
      </c>
      <c r="P1034" t="s">
        <v>34</v>
      </c>
      <c r="Q1034" t="s">
        <v>214</v>
      </c>
      <c r="R1034" t="s">
        <v>253</v>
      </c>
      <c r="S1034" t="s">
        <v>260</v>
      </c>
      <c r="T1034">
        <v>5</v>
      </c>
      <c r="U1034" t="s">
        <v>4734</v>
      </c>
      <c r="V1034" t="s">
        <v>18570</v>
      </c>
      <c r="W1034" t="s">
        <v>18571</v>
      </c>
      <c r="X1034" t="s">
        <v>43</v>
      </c>
      <c r="Y1034" t="s">
        <v>30</v>
      </c>
      <c r="Z1034" t="s">
        <v>30</v>
      </c>
      <c r="AA1034" t="s">
        <v>30</v>
      </c>
      <c r="AB1034" t="s">
        <v>30</v>
      </c>
      <c r="AC1034">
        <v>-74.718316669999993</v>
      </c>
      <c r="AD1034">
        <v>7.0762435000000004</v>
      </c>
      <c r="AE1034" t="s">
        <v>86</v>
      </c>
      <c r="AF1034" t="s">
        <v>215</v>
      </c>
      <c r="AG1034" t="s">
        <v>102</v>
      </c>
      <c r="AH1034">
        <f>IFERROR(
    VLOOKUP(FENIX_ANS_TABLA[[#This Row],[ESTADO]],
        {"VENCIDO",1;"ALERTA_0 Días",2;"ALERTA",3;"A TIEMPO",4;"SIN FECHA",5},
    2,FALSE),
0)</f>
        <v>3</v>
      </c>
    </row>
    <row r="1035" spans="1:34" x14ac:dyDescent="0.25">
      <c r="A1035">
        <v>23672230</v>
      </c>
      <c r="B1035" s="23" t="str">
        <f>IFERROR(VLOOKUP(FENIX_ANS_TABLA[[#This Row],[PEDIDO]],RESPONSABLE!A:B,2,0),"Pendiente por asignar responsable")</f>
        <v>Pendiente por asignar responsable</v>
      </c>
      <c r="C1035" t="s">
        <v>23</v>
      </c>
      <c r="D1035" t="s">
        <v>24</v>
      </c>
      <c r="E1035" t="s">
        <v>23</v>
      </c>
      <c r="F1035" s="21">
        <v>46077.469525462962</v>
      </c>
      <c r="G1035" t="s">
        <v>4736</v>
      </c>
      <c r="H1035">
        <v>80062883</v>
      </c>
      <c r="I1035" t="s">
        <v>4737</v>
      </c>
      <c r="J1035" s="23" t="s">
        <v>31</v>
      </c>
      <c r="K1035" s="23" t="s">
        <v>4738</v>
      </c>
      <c r="L1035" t="s">
        <v>4739</v>
      </c>
      <c r="M1035" t="s">
        <v>185</v>
      </c>
      <c r="N1035" t="s">
        <v>4740</v>
      </c>
      <c r="O1035" t="s">
        <v>186</v>
      </c>
      <c r="P1035" t="s">
        <v>27</v>
      </c>
      <c r="Q1035" t="s">
        <v>158</v>
      </c>
      <c r="R1035" t="s">
        <v>253</v>
      </c>
      <c r="S1035" t="s">
        <v>260</v>
      </c>
      <c r="T1035">
        <v>7</v>
      </c>
      <c r="U1035" t="s">
        <v>4741</v>
      </c>
      <c r="V1035" t="s">
        <v>10630</v>
      </c>
      <c r="W1035" t="s">
        <v>835</v>
      </c>
      <c r="X1035" t="s">
        <v>29</v>
      </c>
      <c r="Y1035" t="s">
        <v>30</v>
      </c>
      <c r="Z1035" t="s">
        <v>30</v>
      </c>
      <c r="AA1035" t="s">
        <v>30</v>
      </c>
      <c r="AB1035" t="s">
        <v>30</v>
      </c>
      <c r="AC1035">
        <v>-75.267003270000004</v>
      </c>
      <c r="AD1035">
        <v>6.1368398900000001</v>
      </c>
      <c r="AE1035" t="s">
        <v>86</v>
      </c>
      <c r="AF1035" t="s">
        <v>159</v>
      </c>
      <c r="AG1035" t="s">
        <v>102</v>
      </c>
      <c r="AH1035">
        <f>IFERROR(
    VLOOKUP(FENIX_ANS_TABLA[[#This Row],[ESTADO]],
        {"VENCIDO",1;"ALERTA_0 Días",2;"ALERTA",3;"A TIEMPO",4;"SIN FECHA",5},
    2,FALSE),
0)</f>
        <v>4</v>
      </c>
    </row>
    <row r="1036" spans="1:34" x14ac:dyDescent="0.25">
      <c r="A1036">
        <v>23672236</v>
      </c>
      <c r="B1036" s="23" t="str">
        <f>IFERROR(VLOOKUP(FENIX_ANS_TABLA[[#This Row],[PEDIDO]],RESPONSABLE!A:B,2,0),"Pendiente por asignar responsable")</f>
        <v>Pendiente por asignar responsable</v>
      </c>
      <c r="C1036" t="s">
        <v>58</v>
      </c>
      <c r="D1036" t="s">
        <v>24</v>
      </c>
      <c r="E1036" t="s">
        <v>59</v>
      </c>
      <c r="F1036" s="21">
        <v>46077.472638888888</v>
      </c>
      <c r="G1036" t="s">
        <v>4045</v>
      </c>
      <c r="H1036">
        <v>15388760</v>
      </c>
      <c r="I1036" t="s">
        <v>4046</v>
      </c>
      <c r="J1036" s="23" t="s">
        <v>31</v>
      </c>
      <c r="K1036" s="23" t="s">
        <v>4047</v>
      </c>
      <c r="L1036" t="s">
        <v>4048</v>
      </c>
      <c r="M1036" t="s">
        <v>180</v>
      </c>
      <c r="N1036" t="s">
        <v>4049</v>
      </c>
      <c r="O1036" t="s">
        <v>181</v>
      </c>
      <c r="P1036" t="s">
        <v>60</v>
      </c>
      <c r="Q1036" t="s">
        <v>184</v>
      </c>
      <c r="R1036" t="s">
        <v>252</v>
      </c>
      <c r="S1036" t="s">
        <v>260</v>
      </c>
      <c r="T1036">
        <v>14</v>
      </c>
      <c r="U1036" t="s">
        <v>4050</v>
      </c>
      <c r="V1036" t="s">
        <v>18572</v>
      </c>
      <c r="W1036" t="s">
        <v>14674</v>
      </c>
      <c r="X1036" t="s">
        <v>29</v>
      </c>
      <c r="Y1036" t="s">
        <v>30</v>
      </c>
      <c r="Z1036" t="s">
        <v>30</v>
      </c>
      <c r="AA1036" t="s">
        <v>30</v>
      </c>
      <c r="AB1036" t="s">
        <v>30</v>
      </c>
      <c r="AC1036">
        <v>-75.435600010000002</v>
      </c>
      <c r="AD1036">
        <v>6.0542001000000001</v>
      </c>
      <c r="AE1036" t="s">
        <v>86</v>
      </c>
      <c r="AF1036" t="s">
        <v>159</v>
      </c>
      <c r="AG1036" t="s">
        <v>102</v>
      </c>
      <c r="AH1036">
        <f>IFERROR(
    VLOOKUP(FENIX_ANS_TABLA[[#This Row],[ESTADO]],
        {"VENCIDO",1;"ALERTA_0 Días",2;"ALERTA",3;"A TIEMPO",4;"SIN FECHA",5},
    2,FALSE),
0)</f>
        <v>4</v>
      </c>
    </row>
    <row r="1037" spans="1:34" x14ac:dyDescent="0.25">
      <c r="A1037">
        <v>23672243</v>
      </c>
      <c r="B1037" s="23" t="str">
        <f>IFERROR(VLOOKUP(FENIX_ANS_TABLA[[#This Row],[PEDIDO]],RESPONSABLE!A:B,2,0),"Pendiente por asignar responsable")</f>
        <v>Pendiente por asignar responsable</v>
      </c>
      <c r="C1037" t="s">
        <v>36</v>
      </c>
      <c r="D1037" t="s">
        <v>24</v>
      </c>
      <c r="E1037" t="s">
        <v>36</v>
      </c>
      <c r="F1037" s="21">
        <v>46077.479525462957</v>
      </c>
      <c r="G1037" t="s">
        <v>5508</v>
      </c>
      <c r="H1037">
        <v>8909049961</v>
      </c>
      <c r="I1037" t="s">
        <v>5509</v>
      </c>
      <c r="J1037" s="23" t="s">
        <v>47</v>
      </c>
      <c r="K1037" s="23" t="s">
        <v>5510</v>
      </c>
      <c r="L1037" t="s">
        <v>5511</v>
      </c>
      <c r="M1037" t="s">
        <v>131</v>
      </c>
      <c r="N1037" t="s">
        <v>5512</v>
      </c>
      <c r="O1037" t="s">
        <v>132</v>
      </c>
      <c r="P1037" t="s">
        <v>37</v>
      </c>
      <c r="Q1037" t="s">
        <v>108</v>
      </c>
      <c r="R1037" t="s">
        <v>252</v>
      </c>
      <c r="S1037" t="s">
        <v>260</v>
      </c>
      <c r="T1037">
        <v>10</v>
      </c>
      <c r="U1037" t="s">
        <v>5513</v>
      </c>
      <c r="V1037" t="s">
        <v>18573</v>
      </c>
      <c r="W1037" t="s">
        <v>18574</v>
      </c>
      <c r="X1037" t="s">
        <v>29</v>
      </c>
      <c r="Y1037" t="s">
        <v>30</v>
      </c>
      <c r="Z1037" t="s">
        <v>30</v>
      </c>
      <c r="AA1037" t="s">
        <v>30</v>
      </c>
      <c r="AB1037" t="s">
        <v>30</v>
      </c>
      <c r="AC1037">
        <v>-75.799727000000004</v>
      </c>
      <c r="AD1037">
        <v>5.5879500000000002</v>
      </c>
      <c r="AE1037" t="s">
        <v>86</v>
      </c>
      <c r="AF1037" t="s">
        <v>109</v>
      </c>
      <c r="AG1037" t="s">
        <v>102</v>
      </c>
      <c r="AH1037">
        <f>IFERROR(
    VLOOKUP(FENIX_ANS_TABLA[[#This Row],[ESTADO]],
        {"VENCIDO",1;"ALERTA_0 Días",2;"ALERTA",3;"A TIEMPO",4;"SIN FECHA",5},
    2,FALSE),
0)</f>
        <v>4</v>
      </c>
    </row>
    <row r="1038" spans="1:34" x14ac:dyDescent="0.25">
      <c r="A1038">
        <v>23672245</v>
      </c>
      <c r="B1038" s="23" t="str">
        <f>IFERROR(VLOOKUP(FENIX_ANS_TABLA[[#This Row],[PEDIDO]],RESPONSABLE!A:B,2,0),"Pendiente por asignar responsable")</f>
        <v>Pendiente por asignar responsable</v>
      </c>
      <c r="C1038" t="s">
        <v>23</v>
      </c>
      <c r="D1038" t="s">
        <v>24</v>
      </c>
      <c r="E1038" t="s">
        <v>23</v>
      </c>
      <c r="F1038" s="21">
        <v>46077.48060185185</v>
      </c>
      <c r="G1038" t="s">
        <v>5515</v>
      </c>
      <c r="H1038">
        <v>42937159</v>
      </c>
      <c r="I1038" t="s">
        <v>5516</v>
      </c>
      <c r="J1038" s="23" t="s">
        <v>31</v>
      </c>
      <c r="K1038" s="23" t="s">
        <v>342</v>
      </c>
      <c r="L1038" t="s">
        <v>5517</v>
      </c>
      <c r="M1038" t="s">
        <v>234</v>
      </c>
      <c r="N1038" t="s">
        <v>5518</v>
      </c>
      <c r="O1038" t="s">
        <v>235</v>
      </c>
      <c r="P1038" t="s">
        <v>27</v>
      </c>
      <c r="Q1038" t="s">
        <v>214</v>
      </c>
      <c r="R1038" t="s">
        <v>253</v>
      </c>
      <c r="S1038" t="s">
        <v>260</v>
      </c>
      <c r="T1038">
        <v>7</v>
      </c>
      <c r="U1038" t="s">
        <v>5519</v>
      </c>
      <c r="V1038" t="s">
        <v>10632</v>
      </c>
      <c r="W1038" t="s">
        <v>10631</v>
      </c>
      <c r="X1038" t="s">
        <v>29</v>
      </c>
      <c r="Y1038" t="s">
        <v>30</v>
      </c>
      <c r="Z1038" t="s">
        <v>30</v>
      </c>
      <c r="AA1038" t="s">
        <v>30</v>
      </c>
      <c r="AB1038" t="s">
        <v>30</v>
      </c>
      <c r="AC1038">
        <v>-74.715899070000006</v>
      </c>
      <c r="AD1038">
        <v>7.0679590799999996</v>
      </c>
      <c r="AE1038" t="s">
        <v>86</v>
      </c>
      <c r="AF1038" t="s">
        <v>215</v>
      </c>
      <c r="AG1038" t="s">
        <v>102</v>
      </c>
      <c r="AH1038">
        <f>IFERROR(
    VLOOKUP(FENIX_ANS_TABLA[[#This Row],[ESTADO]],
        {"VENCIDO",1;"ALERTA_0 Días",2;"ALERTA",3;"A TIEMPO",4;"SIN FECHA",5},
    2,FALSE),
0)</f>
        <v>4</v>
      </c>
    </row>
    <row r="1039" spans="1:34" x14ac:dyDescent="0.25">
      <c r="A1039">
        <v>23672249</v>
      </c>
      <c r="B1039" s="23" t="str">
        <f>IFERROR(VLOOKUP(FENIX_ANS_TABLA[[#This Row],[PEDIDO]],RESPONSABLE!A:B,2,0),"Pendiente por asignar responsable")</f>
        <v>Pendiente por asignar responsable</v>
      </c>
      <c r="C1039" t="s">
        <v>23</v>
      </c>
      <c r="D1039" t="s">
        <v>24</v>
      </c>
      <c r="E1039" t="s">
        <v>33</v>
      </c>
      <c r="F1039" s="21">
        <v>46077.482245370367</v>
      </c>
      <c r="G1039" t="s">
        <v>12217</v>
      </c>
      <c r="H1039">
        <v>43682203</v>
      </c>
      <c r="I1039" t="s">
        <v>12218</v>
      </c>
      <c r="J1039" s="23" t="s">
        <v>31</v>
      </c>
      <c r="K1039" s="23" t="s">
        <v>12219</v>
      </c>
      <c r="L1039" t="s">
        <v>12220</v>
      </c>
      <c r="M1039" t="s">
        <v>25</v>
      </c>
      <c r="N1039" t="s">
        <v>12221</v>
      </c>
      <c r="O1039" t="s">
        <v>26</v>
      </c>
      <c r="P1039" t="s">
        <v>34</v>
      </c>
      <c r="Q1039" t="s">
        <v>35</v>
      </c>
      <c r="R1039" t="s">
        <v>253</v>
      </c>
      <c r="S1039" t="s">
        <v>260</v>
      </c>
      <c r="T1039">
        <v>5</v>
      </c>
      <c r="U1039" t="s">
        <v>12222</v>
      </c>
      <c r="V1039" t="s">
        <v>10430</v>
      </c>
      <c r="W1039" t="s">
        <v>10941</v>
      </c>
      <c r="X1039" t="s">
        <v>29</v>
      </c>
      <c r="Y1039" t="s">
        <v>30</v>
      </c>
      <c r="Z1039" t="s">
        <v>30</v>
      </c>
      <c r="AA1039" t="s">
        <v>30</v>
      </c>
      <c r="AB1039" t="s">
        <v>30</v>
      </c>
      <c r="AC1039">
        <v>-75.630324000000002</v>
      </c>
      <c r="AD1039">
        <v>6.2551740000000002</v>
      </c>
      <c r="AE1039" t="s">
        <v>86</v>
      </c>
      <c r="AF1039" t="s">
        <v>105</v>
      </c>
      <c r="AG1039" t="s">
        <v>102</v>
      </c>
      <c r="AH1039">
        <f>IFERROR(
    VLOOKUP(FENIX_ANS_TABLA[[#This Row],[ESTADO]],
        {"VENCIDO",1;"ALERTA_0 Días",2;"ALERTA",3;"A TIEMPO",4;"SIN FECHA",5},
    2,FALSE),
0)</f>
        <v>4</v>
      </c>
    </row>
    <row r="1040" spans="1:34" x14ac:dyDescent="0.25">
      <c r="A1040">
        <v>23672252</v>
      </c>
      <c r="B1040" s="23" t="str">
        <f>IFERROR(VLOOKUP(FENIX_ANS_TABLA[[#This Row],[PEDIDO]],RESPONSABLE!A:B,2,0),"Pendiente por asignar responsable")</f>
        <v>Pendiente por asignar responsable</v>
      </c>
      <c r="C1040" t="s">
        <v>23</v>
      </c>
      <c r="D1040" t="s">
        <v>24</v>
      </c>
      <c r="E1040" t="s">
        <v>23</v>
      </c>
      <c r="F1040" s="21">
        <v>46077.482465277782</v>
      </c>
      <c r="G1040" t="s">
        <v>5521</v>
      </c>
      <c r="H1040">
        <v>1038333071</v>
      </c>
      <c r="I1040" t="s">
        <v>5522</v>
      </c>
      <c r="J1040" s="23" t="s">
        <v>31</v>
      </c>
      <c r="K1040" s="23" t="s">
        <v>5523</v>
      </c>
      <c r="L1040" t="s">
        <v>5524</v>
      </c>
      <c r="M1040" t="s">
        <v>141</v>
      </c>
      <c r="N1040" t="s">
        <v>5525</v>
      </c>
      <c r="O1040" t="s">
        <v>142</v>
      </c>
      <c r="P1040" t="s">
        <v>27</v>
      </c>
      <c r="Q1040" t="s">
        <v>135</v>
      </c>
      <c r="R1040" t="s">
        <v>253</v>
      </c>
      <c r="S1040" t="s">
        <v>260</v>
      </c>
      <c r="T1040">
        <v>7</v>
      </c>
      <c r="U1040" t="s">
        <v>5526</v>
      </c>
      <c r="V1040" t="s">
        <v>18575</v>
      </c>
      <c r="W1040" t="s">
        <v>18576</v>
      </c>
      <c r="X1040" t="s">
        <v>29</v>
      </c>
      <c r="Y1040" t="s">
        <v>30</v>
      </c>
      <c r="Z1040" t="s">
        <v>30</v>
      </c>
      <c r="AA1040" t="s">
        <v>30</v>
      </c>
      <c r="AB1040" t="s">
        <v>30</v>
      </c>
      <c r="AC1040">
        <v>-76.129012119999999</v>
      </c>
      <c r="AD1040">
        <v>6.7789593799999999</v>
      </c>
      <c r="AE1040" t="s">
        <v>86</v>
      </c>
      <c r="AF1040" t="s">
        <v>136</v>
      </c>
      <c r="AG1040" t="s">
        <v>102</v>
      </c>
      <c r="AH1040">
        <f>IFERROR(
    VLOOKUP(FENIX_ANS_TABLA[[#This Row],[ESTADO]],
        {"VENCIDO",1;"ALERTA_0 Días",2;"ALERTA",3;"A TIEMPO",4;"SIN FECHA",5},
    2,FALSE),
0)</f>
        <v>4</v>
      </c>
    </row>
    <row r="1041" spans="1:34" x14ac:dyDescent="0.25">
      <c r="A1041">
        <v>23672256</v>
      </c>
      <c r="B1041" s="23" t="str">
        <f>IFERROR(VLOOKUP(FENIX_ANS_TABLA[[#This Row],[PEDIDO]],RESPONSABLE!A:B,2,0),"Pendiente por asignar responsable")</f>
        <v>Pendiente por asignar responsable</v>
      </c>
      <c r="C1041" t="s">
        <v>36</v>
      </c>
      <c r="D1041" t="s">
        <v>24</v>
      </c>
      <c r="E1041" t="s">
        <v>36</v>
      </c>
      <c r="F1041" s="21">
        <v>46077.484664351847</v>
      </c>
      <c r="G1041" t="s">
        <v>5528</v>
      </c>
      <c r="H1041">
        <v>8909049961</v>
      </c>
      <c r="I1041" t="s">
        <v>5509</v>
      </c>
      <c r="J1041" s="23" t="s">
        <v>47</v>
      </c>
      <c r="K1041" s="23" t="s">
        <v>5510</v>
      </c>
      <c r="L1041" t="s">
        <v>5529</v>
      </c>
      <c r="M1041" t="s">
        <v>131</v>
      </c>
      <c r="N1041" t="s">
        <v>5530</v>
      </c>
      <c r="O1041" t="s">
        <v>132</v>
      </c>
      <c r="P1041" t="s">
        <v>37</v>
      </c>
      <c r="Q1041" t="s">
        <v>108</v>
      </c>
      <c r="R1041" t="s">
        <v>252</v>
      </c>
      <c r="S1041" t="s">
        <v>260</v>
      </c>
      <c r="T1041">
        <v>10</v>
      </c>
      <c r="U1041" t="s">
        <v>5531</v>
      </c>
      <c r="V1041" t="s">
        <v>15323</v>
      </c>
      <c r="W1041" t="s">
        <v>18577</v>
      </c>
      <c r="X1041" t="s">
        <v>29</v>
      </c>
      <c r="Y1041" t="s">
        <v>30</v>
      </c>
      <c r="Z1041" t="s">
        <v>30</v>
      </c>
      <c r="AA1041" t="s">
        <v>30</v>
      </c>
      <c r="AB1041" t="s">
        <v>30</v>
      </c>
      <c r="AC1041">
        <v>-75.799423000000004</v>
      </c>
      <c r="AD1041">
        <v>5.5885569999999998</v>
      </c>
      <c r="AE1041" t="s">
        <v>86</v>
      </c>
      <c r="AF1041" t="s">
        <v>109</v>
      </c>
      <c r="AG1041" t="s">
        <v>102</v>
      </c>
      <c r="AH1041">
        <f>IFERROR(
    VLOOKUP(FENIX_ANS_TABLA[[#This Row],[ESTADO]],
        {"VENCIDO",1;"ALERTA_0 Días",2;"ALERTA",3;"A TIEMPO",4;"SIN FECHA",5},
    2,FALSE),
0)</f>
        <v>4</v>
      </c>
    </row>
    <row r="1042" spans="1:34" x14ac:dyDescent="0.25">
      <c r="A1042">
        <v>23672266</v>
      </c>
      <c r="B1042" s="23" t="str">
        <f>IFERROR(VLOOKUP(FENIX_ANS_TABLA[[#This Row],[PEDIDO]],RESPONSABLE!A:B,2,0),"Pendiente por asignar responsable")</f>
        <v>Pendiente por asignar responsable</v>
      </c>
      <c r="C1042" t="s">
        <v>44</v>
      </c>
      <c r="D1042" t="s">
        <v>24</v>
      </c>
      <c r="E1042" t="s">
        <v>44</v>
      </c>
      <c r="F1042" s="21">
        <v>46077.487858796303</v>
      </c>
      <c r="G1042" t="s">
        <v>4743</v>
      </c>
      <c r="H1042">
        <v>1001474124</v>
      </c>
      <c r="I1042" t="s">
        <v>4744</v>
      </c>
      <c r="J1042" s="23" t="s">
        <v>31</v>
      </c>
      <c r="K1042" s="23" t="s">
        <v>4745</v>
      </c>
      <c r="L1042" t="s">
        <v>4746</v>
      </c>
      <c r="M1042" t="s">
        <v>234</v>
      </c>
      <c r="N1042" t="s">
        <v>4747</v>
      </c>
      <c r="O1042" t="s">
        <v>235</v>
      </c>
      <c r="P1042" t="s">
        <v>34</v>
      </c>
      <c r="Q1042" t="s">
        <v>214</v>
      </c>
      <c r="R1042" t="s">
        <v>253</v>
      </c>
      <c r="S1042" t="s">
        <v>260</v>
      </c>
      <c r="T1042">
        <v>5</v>
      </c>
      <c r="U1042" t="s">
        <v>4748</v>
      </c>
      <c r="V1042" t="s">
        <v>18570</v>
      </c>
      <c r="W1042" t="s">
        <v>18571</v>
      </c>
      <c r="X1042" t="s">
        <v>43</v>
      </c>
      <c r="Y1042" t="s">
        <v>30</v>
      </c>
      <c r="Z1042" t="s">
        <v>30</v>
      </c>
      <c r="AA1042" t="s">
        <v>30</v>
      </c>
      <c r="AB1042" t="s">
        <v>30</v>
      </c>
      <c r="AC1042">
        <v>-74.701969700000006</v>
      </c>
      <c r="AD1042">
        <v>7.0318082000000004</v>
      </c>
      <c r="AE1042" t="s">
        <v>86</v>
      </c>
      <c r="AF1042" t="s">
        <v>215</v>
      </c>
      <c r="AG1042" t="s">
        <v>102</v>
      </c>
      <c r="AH1042">
        <f>IFERROR(
    VLOOKUP(FENIX_ANS_TABLA[[#This Row],[ESTADO]],
        {"VENCIDO",1;"ALERTA_0 Días",2;"ALERTA",3;"A TIEMPO",4;"SIN FECHA",5},
    2,FALSE),
0)</f>
        <v>3</v>
      </c>
    </row>
    <row r="1043" spans="1:34" x14ac:dyDescent="0.25">
      <c r="A1043">
        <v>23672280</v>
      </c>
      <c r="B1043" s="23" t="str">
        <f>IFERROR(VLOOKUP(FENIX_ANS_TABLA[[#This Row],[PEDIDO]],RESPONSABLE!A:B,2,0),"Pendiente por asignar responsable")</f>
        <v>Pendiente por asignar responsable</v>
      </c>
      <c r="C1043" t="s">
        <v>36</v>
      </c>
      <c r="D1043" t="s">
        <v>24</v>
      </c>
      <c r="E1043" t="s">
        <v>36</v>
      </c>
      <c r="F1043" s="21">
        <v>46077.494201388887</v>
      </c>
      <c r="G1043" t="s">
        <v>5533</v>
      </c>
      <c r="H1043">
        <v>8909049961</v>
      </c>
      <c r="I1043" t="s">
        <v>5509</v>
      </c>
      <c r="J1043" s="23" t="s">
        <v>47</v>
      </c>
      <c r="K1043" s="23" t="s">
        <v>5510</v>
      </c>
      <c r="L1043" t="s">
        <v>5534</v>
      </c>
      <c r="M1043" t="s">
        <v>131</v>
      </c>
      <c r="N1043" t="s">
        <v>5535</v>
      </c>
      <c r="O1043" t="s">
        <v>132</v>
      </c>
      <c r="P1043" t="s">
        <v>37</v>
      </c>
      <c r="Q1043" t="s">
        <v>108</v>
      </c>
      <c r="R1043" t="s">
        <v>252</v>
      </c>
      <c r="S1043" t="s">
        <v>260</v>
      </c>
      <c r="T1043">
        <v>10</v>
      </c>
      <c r="U1043" t="s">
        <v>5536</v>
      </c>
      <c r="V1043" t="s">
        <v>10574</v>
      </c>
      <c r="W1043" t="s">
        <v>17698</v>
      </c>
      <c r="X1043" t="s">
        <v>29</v>
      </c>
      <c r="Y1043" t="s">
        <v>30</v>
      </c>
      <c r="Z1043" t="s">
        <v>30</v>
      </c>
      <c r="AA1043" t="s">
        <v>30</v>
      </c>
      <c r="AB1043" t="s">
        <v>30</v>
      </c>
      <c r="AC1043">
        <v>-75.798941999999997</v>
      </c>
      <c r="AD1043">
        <v>5.5890630000000003</v>
      </c>
      <c r="AE1043" t="s">
        <v>86</v>
      </c>
      <c r="AF1043" t="s">
        <v>109</v>
      </c>
      <c r="AG1043" t="s">
        <v>102</v>
      </c>
      <c r="AH1043">
        <f>IFERROR(
    VLOOKUP(FENIX_ANS_TABLA[[#This Row],[ESTADO]],
        {"VENCIDO",1;"ALERTA_0 Días",2;"ALERTA",3;"A TIEMPO",4;"SIN FECHA",5},
    2,FALSE),
0)</f>
        <v>4</v>
      </c>
    </row>
    <row r="1044" spans="1:34" x14ac:dyDescent="0.25">
      <c r="A1044">
        <v>23672281</v>
      </c>
      <c r="B1044" s="23" t="str">
        <f>IFERROR(VLOOKUP(FENIX_ANS_TABLA[[#This Row],[PEDIDO]],RESPONSABLE!A:B,2,0),"Pendiente por asignar responsable")</f>
        <v>Pendiente por asignar responsable</v>
      </c>
      <c r="C1044" t="s">
        <v>23</v>
      </c>
      <c r="D1044" t="s">
        <v>24</v>
      </c>
      <c r="E1044" t="s">
        <v>23</v>
      </c>
      <c r="F1044" s="21">
        <v>46077.494687500002</v>
      </c>
      <c r="G1044" t="s">
        <v>4751</v>
      </c>
      <c r="H1044">
        <v>39441463</v>
      </c>
      <c r="I1044" t="s">
        <v>4752</v>
      </c>
      <c r="J1044" s="23" t="s">
        <v>31</v>
      </c>
      <c r="K1044" s="23" t="s">
        <v>3771</v>
      </c>
      <c r="L1044" t="s">
        <v>4753</v>
      </c>
      <c r="M1044" t="s">
        <v>167</v>
      </c>
      <c r="N1044" t="s">
        <v>4754</v>
      </c>
      <c r="O1044" t="s">
        <v>168</v>
      </c>
      <c r="P1044" t="s">
        <v>27</v>
      </c>
      <c r="Q1044" t="s">
        <v>158</v>
      </c>
      <c r="R1044" t="s">
        <v>253</v>
      </c>
      <c r="S1044" t="s">
        <v>260</v>
      </c>
      <c r="T1044">
        <v>7</v>
      </c>
      <c r="U1044" t="s">
        <v>4755</v>
      </c>
      <c r="V1044" t="s">
        <v>18578</v>
      </c>
      <c r="W1044" t="s">
        <v>18579</v>
      </c>
      <c r="X1044" t="s">
        <v>43</v>
      </c>
      <c r="Y1044" t="s">
        <v>30</v>
      </c>
      <c r="Z1044" t="s">
        <v>30</v>
      </c>
      <c r="AA1044" t="s">
        <v>30</v>
      </c>
      <c r="AB1044" t="s">
        <v>30</v>
      </c>
      <c r="AC1044">
        <v>-75.381947190000005</v>
      </c>
      <c r="AD1044">
        <v>6.1309064299999996</v>
      </c>
      <c r="AE1044" t="s">
        <v>86</v>
      </c>
      <c r="AF1044" t="s">
        <v>159</v>
      </c>
      <c r="AG1044" t="s">
        <v>102</v>
      </c>
      <c r="AH1044">
        <f>IFERROR(
    VLOOKUP(FENIX_ANS_TABLA[[#This Row],[ESTADO]],
        {"VENCIDO",1;"ALERTA_0 Días",2;"ALERTA",3;"A TIEMPO",4;"SIN FECHA",5},
    2,FALSE),
0)</f>
        <v>3</v>
      </c>
    </row>
    <row r="1045" spans="1:34" x14ac:dyDescent="0.25">
      <c r="A1045">
        <v>23672286</v>
      </c>
      <c r="B1045" s="23" t="str">
        <f>IFERROR(VLOOKUP(FENIX_ANS_TABLA[[#This Row],[PEDIDO]],RESPONSABLE!A:B,2,0),"Pendiente por asignar responsable")</f>
        <v>Pendiente por asignar responsable</v>
      </c>
      <c r="C1045" t="s">
        <v>58</v>
      </c>
      <c r="D1045" t="s">
        <v>24</v>
      </c>
      <c r="E1045" t="s">
        <v>59</v>
      </c>
      <c r="F1045" s="21">
        <v>46077.497094907398</v>
      </c>
      <c r="G1045" t="s">
        <v>4757</v>
      </c>
      <c r="H1045">
        <v>1040035603</v>
      </c>
      <c r="I1045" t="s">
        <v>4758</v>
      </c>
      <c r="J1045" s="23" t="s">
        <v>31</v>
      </c>
      <c r="K1045" s="23" t="s">
        <v>4759</v>
      </c>
      <c r="L1045" t="s">
        <v>4760</v>
      </c>
      <c r="M1045" t="s">
        <v>193</v>
      </c>
      <c r="N1045" t="s">
        <v>4761</v>
      </c>
      <c r="O1045" t="s">
        <v>194</v>
      </c>
      <c r="P1045" t="s">
        <v>60</v>
      </c>
      <c r="Q1045" t="s">
        <v>184</v>
      </c>
      <c r="R1045" t="s">
        <v>253</v>
      </c>
      <c r="S1045" t="s">
        <v>260</v>
      </c>
      <c r="T1045">
        <v>9</v>
      </c>
      <c r="U1045" t="s">
        <v>4762</v>
      </c>
      <c r="V1045" t="s">
        <v>18580</v>
      </c>
      <c r="W1045" t="s">
        <v>18581</v>
      </c>
      <c r="X1045" t="s">
        <v>29</v>
      </c>
      <c r="Y1045" t="s">
        <v>30</v>
      </c>
      <c r="Z1045" t="s">
        <v>30</v>
      </c>
      <c r="AA1045" t="s">
        <v>30</v>
      </c>
      <c r="AB1045" t="s">
        <v>30</v>
      </c>
      <c r="AC1045">
        <v>-75.357727999999994</v>
      </c>
      <c r="AD1045">
        <v>5.974761</v>
      </c>
      <c r="AE1045" t="s">
        <v>86</v>
      </c>
      <c r="AF1045" t="s">
        <v>159</v>
      </c>
      <c r="AG1045" t="s">
        <v>102</v>
      </c>
      <c r="AH1045">
        <f>IFERROR(
    VLOOKUP(FENIX_ANS_TABLA[[#This Row],[ESTADO]],
        {"VENCIDO",1;"ALERTA_0 Días",2;"ALERTA",3;"A TIEMPO",4;"SIN FECHA",5},
    2,FALSE),
0)</f>
        <v>4</v>
      </c>
    </row>
    <row r="1046" spans="1:34" x14ac:dyDescent="0.25">
      <c r="A1046">
        <v>23672289</v>
      </c>
      <c r="B1046" s="23" t="str">
        <f>IFERROR(VLOOKUP(FENIX_ANS_TABLA[[#This Row],[PEDIDO]],RESPONSABLE!A:B,2,0),"Pendiente por asignar responsable")</f>
        <v>Pendiente por asignar responsable</v>
      </c>
      <c r="C1046" t="s">
        <v>36</v>
      </c>
      <c r="D1046" t="s">
        <v>24</v>
      </c>
      <c r="E1046" t="s">
        <v>36</v>
      </c>
      <c r="F1046" s="21">
        <v>46077.498344907413</v>
      </c>
      <c r="G1046" t="s">
        <v>5538</v>
      </c>
      <c r="H1046">
        <v>8909049961</v>
      </c>
      <c r="I1046" t="s">
        <v>5509</v>
      </c>
      <c r="J1046" s="23" t="s">
        <v>47</v>
      </c>
      <c r="K1046" s="23" t="s">
        <v>5510</v>
      </c>
      <c r="L1046" t="s">
        <v>5539</v>
      </c>
      <c r="M1046" t="s">
        <v>131</v>
      </c>
      <c r="N1046" t="s">
        <v>5540</v>
      </c>
      <c r="O1046" t="s">
        <v>132</v>
      </c>
      <c r="P1046" t="s">
        <v>37</v>
      </c>
      <c r="Q1046" t="s">
        <v>108</v>
      </c>
      <c r="R1046" t="s">
        <v>252</v>
      </c>
      <c r="S1046" t="s">
        <v>260</v>
      </c>
      <c r="T1046">
        <v>10</v>
      </c>
      <c r="U1046" t="s">
        <v>5541</v>
      </c>
      <c r="V1046" t="s">
        <v>8080</v>
      </c>
      <c r="W1046" t="s">
        <v>8081</v>
      </c>
      <c r="X1046" t="s">
        <v>29</v>
      </c>
      <c r="Y1046" t="s">
        <v>30</v>
      </c>
      <c r="Z1046" t="s">
        <v>30</v>
      </c>
      <c r="AA1046" t="s">
        <v>30</v>
      </c>
      <c r="AB1046" t="s">
        <v>30</v>
      </c>
      <c r="AC1046">
        <v>-75.799908000000002</v>
      </c>
      <c r="AD1046">
        <v>5.590204</v>
      </c>
      <c r="AE1046" t="s">
        <v>86</v>
      </c>
      <c r="AF1046" t="s">
        <v>109</v>
      </c>
      <c r="AG1046" t="s">
        <v>102</v>
      </c>
      <c r="AH1046">
        <f>IFERROR(
    VLOOKUP(FENIX_ANS_TABLA[[#This Row],[ESTADO]],
        {"VENCIDO",1;"ALERTA_0 Días",2;"ALERTA",3;"A TIEMPO",4;"SIN FECHA",5},
    2,FALSE),
0)</f>
        <v>4</v>
      </c>
    </row>
    <row r="1047" spans="1:34" x14ac:dyDescent="0.25">
      <c r="A1047">
        <v>23672297</v>
      </c>
      <c r="B1047" s="23" t="str">
        <f>IFERROR(VLOOKUP(FENIX_ANS_TABLA[[#This Row],[PEDIDO]],RESPONSABLE!A:B,2,0),"Pendiente por asignar responsable")</f>
        <v>Pendiente por asignar responsable</v>
      </c>
      <c r="C1047" t="s">
        <v>36</v>
      </c>
      <c r="D1047" t="s">
        <v>24</v>
      </c>
      <c r="E1047" t="s">
        <v>36</v>
      </c>
      <c r="F1047" s="21">
        <v>46077.503657407397</v>
      </c>
      <c r="G1047" t="s">
        <v>5543</v>
      </c>
      <c r="H1047">
        <v>8909049961</v>
      </c>
      <c r="I1047" t="s">
        <v>5509</v>
      </c>
      <c r="J1047" s="23" t="s">
        <v>47</v>
      </c>
      <c r="K1047" s="23" t="s">
        <v>5510</v>
      </c>
      <c r="L1047" t="s">
        <v>5544</v>
      </c>
      <c r="M1047" t="s">
        <v>131</v>
      </c>
      <c r="N1047" t="s">
        <v>5545</v>
      </c>
      <c r="O1047" t="s">
        <v>132</v>
      </c>
      <c r="P1047" t="s">
        <v>37</v>
      </c>
      <c r="Q1047" t="s">
        <v>108</v>
      </c>
      <c r="R1047" t="s">
        <v>252</v>
      </c>
      <c r="S1047" t="s">
        <v>260</v>
      </c>
      <c r="T1047">
        <v>10</v>
      </c>
      <c r="U1047" t="s">
        <v>5546</v>
      </c>
      <c r="V1047" t="s">
        <v>18582</v>
      </c>
      <c r="W1047" t="s">
        <v>10576</v>
      </c>
      <c r="X1047" t="s">
        <v>29</v>
      </c>
      <c r="Y1047" t="s">
        <v>30</v>
      </c>
      <c r="Z1047" t="s">
        <v>30</v>
      </c>
      <c r="AA1047" t="s">
        <v>30</v>
      </c>
      <c r="AB1047" t="s">
        <v>30</v>
      </c>
      <c r="AC1047">
        <v>-75.868241049999995</v>
      </c>
      <c r="AD1047">
        <v>5.5359545700000004</v>
      </c>
      <c r="AE1047" t="s">
        <v>86</v>
      </c>
      <c r="AF1047" t="s">
        <v>109</v>
      </c>
      <c r="AG1047" t="s">
        <v>102</v>
      </c>
      <c r="AH1047">
        <f>IFERROR(
    VLOOKUP(FENIX_ANS_TABLA[[#This Row],[ESTADO]],
        {"VENCIDO",1;"ALERTA_0 Días",2;"ALERTA",3;"A TIEMPO",4;"SIN FECHA",5},
    2,FALSE),
0)</f>
        <v>4</v>
      </c>
    </row>
    <row r="1048" spans="1:34" x14ac:dyDescent="0.25">
      <c r="A1048">
        <v>23672304</v>
      </c>
      <c r="B1048" s="23" t="str">
        <f>IFERROR(VLOOKUP(FENIX_ANS_TABLA[[#This Row],[PEDIDO]],RESPONSABLE!A:B,2,0),"Pendiente por asignar responsable")</f>
        <v>Pendiente por asignar responsable</v>
      </c>
      <c r="C1048" t="s">
        <v>36</v>
      </c>
      <c r="D1048" t="s">
        <v>24</v>
      </c>
      <c r="E1048" t="s">
        <v>36</v>
      </c>
      <c r="F1048" s="21">
        <v>46077.512800925928</v>
      </c>
      <c r="G1048" t="s">
        <v>5548</v>
      </c>
      <c r="H1048">
        <v>8909049961</v>
      </c>
      <c r="I1048" t="s">
        <v>5509</v>
      </c>
      <c r="J1048" s="23" t="s">
        <v>47</v>
      </c>
      <c r="K1048" s="23" t="s">
        <v>5510</v>
      </c>
      <c r="L1048" t="s">
        <v>5549</v>
      </c>
      <c r="M1048" t="s">
        <v>106</v>
      </c>
      <c r="N1048" t="s">
        <v>5550</v>
      </c>
      <c r="O1048" t="s">
        <v>107</v>
      </c>
      <c r="P1048" t="s">
        <v>37</v>
      </c>
      <c r="Q1048" t="s">
        <v>108</v>
      </c>
      <c r="R1048" t="s">
        <v>253</v>
      </c>
      <c r="S1048" t="s">
        <v>260</v>
      </c>
      <c r="T1048">
        <v>7</v>
      </c>
      <c r="U1048" t="s">
        <v>5551</v>
      </c>
      <c r="V1048" t="s">
        <v>4997</v>
      </c>
      <c r="W1048" t="s">
        <v>8092</v>
      </c>
      <c r="X1048" t="s">
        <v>29</v>
      </c>
      <c r="Y1048" t="s">
        <v>30</v>
      </c>
      <c r="Z1048" t="s">
        <v>30</v>
      </c>
      <c r="AA1048" t="s">
        <v>30</v>
      </c>
      <c r="AB1048" t="s">
        <v>30</v>
      </c>
      <c r="AC1048">
        <v>-75.586074999999994</v>
      </c>
      <c r="AD1048">
        <v>5.9585819999999998</v>
      </c>
      <c r="AE1048" t="s">
        <v>86</v>
      </c>
      <c r="AF1048" t="s">
        <v>109</v>
      </c>
      <c r="AG1048" t="s">
        <v>102</v>
      </c>
      <c r="AH1048">
        <f>IFERROR(
    VLOOKUP(FENIX_ANS_TABLA[[#This Row],[ESTADO]],
        {"VENCIDO",1;"ALERTA_0 Días",2;"ALERTA",3;"A TIEMPO",4;"SIN FECHA",5},
    2,FALSE),
0)</f>
        <v>4</v>
      </c>
    </row>
    <row r="1049" spans="1:34" x14ac:dyDescent="0.25">
      <c r="A1049">
        <v>23672306</v>
      </c>
      <c r="B1049" s="23" t="str">
        <f>IFERROR(VLOOKUP(FENIX_ANS_TABLA[[#This Row],[PEDIDO]],RESPONSABLE!A:B,2,0),"Pendiente por asignar responsable")</f>
        <v>Pendiente por asignar responsable</v>
      </c>
      <c r="C1049" t="s">
        <v>58</v>
      </c>
      <c r="D1049" t="s">
        <v>24</v>
      </c>
      <c r="E1049" t="s">
        <v>59</v>
      </c>
      <c r="F1049" s="21">
        <v>46077.515914351847</v>
      </c>
      <c r="G1049" t="s">
        <v>4764</v>
      </c>
      <c r="H1049">
        <v>43673162</v>
      </c>
      <c r="I1049" t="s">
        <v>4765</v>
      </c>
      <c r="J1049" s="23" t="s">
        <v>31</v>
      </c>
      <c r="K1049" s="23" t="s">
        <v>4766</v>
      </c>
      <c r="L1049" t="s">
        <v>4767</v>
      </c>
      <c r="M1049" t="s">
        <v>224</v>
      </c>
      <c r="N1049" t="s">
        <v>4768</v>
      </c>
      <c r="O1049" t="s">
        <v>225</v>
      </c>
      <c r="P1049" t="s">
        <v>60</v>
      </c>
      <c r="Q1049" t="s">
        <v>236</v>
      </c>
      <c r="R1049" t="s">
        <v>252</v>
      </c>
      <c r="S1049" t="s">
        <v>260</v>
      </c>
      <c r="T1049">
        <v>14</v>
      </c>
      <c r="U1049" t="s">
        <v>4769</v>
      </c>
      <c r="V1049" t="s">
        <v>18583</v>
      </c>
      <c r="W1049" t="s">
        <v>17714</v>
      </c>
      <c r="X1049" t="s">
        <v>29</v>
      </c>
      <c r="Y1049" t="s">
        <v>30</v>
      </c>
      <c r="Z1049" t="s">
        <v>30</v>
      </c>
      <c r="AA1049" t="s">
        <v>30</v>
      </c>
      <c r="AB1049" t="s">
        <v>30</v>
      </c>
      <c r="AC1049">
        <v>-75.189552000000006</v>
      </c>
      <c r="AD1049">
        <v>6.5326180000000003</v>
      </c>
      <c r="AE1049" t="s">
        <v>86</v>
      </c>
      <c r="AF1049" t="s">
        <v>215</v>
      </c>
      <c r="AG1049" t="s">
        <v>102</v>
      </c>
      <c r="AH1049">
        <f>IFERROR(
    VLOOKUP(FENIX_ANS_TABLA[[#This Row],[ESTADO]],
        {"VENCIDO",1;"ALERTA_0 Días",2;"ALERTA",3;"A TIEMPO",4;"SIN FECHA",5},
    2,FALSE),
0)</f>
        <v>4</v>
      </c>
    </row>
    <row r="1050" spans="1:34" x14ac:dyDescent="0.25">
      <c r="A1050">
        <v>23672309</v>
      </c>
      <c r="B1050" s="23" t="str">
        <f>IFERROR(VLOOKUP(FENIX_ANS_TABLA[[#This Row],[PEDIDO]],RESPONSABLE!A:B,2,0),"Pendiente por asignar responsable")</f>
        <v>Pendiente por asignar responsable</v>
      </c>
      <c r="C1050" t="s">
        <v>36</v>
      </c>
      <c r="D1050" t="s">
        <v>24</v>
      </c>
      <c r="E1050" t="s">
        <v>36</v>
      </c>
      <c r="F1050" s="21">
        <v>46077.517002314817</v>
      </c>
      <c r="G1050" t="s">
        <v>5553</v>
      </c>
      <c r="H1050">
        <v>8909049961</v>
      </c>
      <c r="I1050" t="s">
        <v>5509</v>
      </c>
      <c r="J1050" s="23" t="s">
        <v>47</v>
      </c>
      <c r="K1050" s="23" t="s">
        <v>5510</v>
      </c>
      <c r="L1050" t="s">
        <v>5554</v>
      </c>
      <c r="M1050" t="s">
        <v>106</v>
      </c>
      <c r="N1050" t="s">
        <v>5555</v>
      </c>
      <c r="O1050" t="s">
        <v>107</v>
      </c>
      <c r="P1050" t="s">
        <v>37</v>
      </c>
      <c r="Q1050" t="s">
        <v>108</v>
      </c>
      <c r="R1050" t="s">
        <v>253</v>
      </c>
      <c r="S1050" t="s">
        <v>260</v>
      </c>
      <c r="T1050">
        <v>7</v>
      </c>
      <c r="U1050" t="s">
        <v>5556</v>
      </c>
      <c r="V1050" t="s">
        <v>18584</v>
      </c>
      <c r="W1050" t="s">
        <v>10633</v>
      </c>
      <c r="X1050" t="s">
        <v>29</v>
      </c>
      <c r="Y1050" t="s">
        <v>30</v>
      </c>
      <c r="Z1050" t="s">
        <v>30</v>
      </c>
      <c r="AA1050" t="s">
        <v>30</v>
      </c>
      <c r="AB1050" t="s">
        <v>30</v>
      </c>
      <c r="AC1050">
        <v>-75.586074999999994</v>
      </c>
      <c r="AD1050">
        <v>5.9585819999999998</v>
      </c>
      <c r="AE1050" t="s">
        <v>86</v>
      </c>
      <c r="AF1050" t="s">
        <v>109</v>
      </c>
      <c r="AG1050" t="s">
        <v>102</v>
      </c>
      <c r="AH1050">
        <f>IFERROR(
    VLOOKUP(FENIX_ANS_TABLA[[#This Row],[ESTADO]],
        {"VENCIDO",1;"ALERTA_0 Días",2;"ALERTA",3;"A TIEMPO",4;"SIN FECHA",5},
    2,FALSE),
0)</f>
        <v>4</v>
      </c>
    </row>
    <row r="1051" spans="1:34" x14ac:dyDescent="0.25">
      <c r="A1051">
        <v>23672310</v>
      </c>
      <c r="B1051" s="23" t="str">
        <f>IFERROR(VLOOKUP(FENIX_ANS_TABLA[[#This Row],[PEDIDO]],RESPONSABLE!A:B,2,0),"Pendiente por asignar responsable")</f>
        <v>Pendiente por asignar responsable</v>
      </c>
      <c r="C1051" t="s">
        <v>58</v>
      </c>
      <c r="D1051" t="s">
        <v>24</v>
      </c>
      <c r="E1051" t="s">
        <v>59</v>
      </c>
      <c r="F1051" s="21">
        <v>46077.517407407409</v>
      </c>
      <c r="G1051" t="s">
        <v>4771</v>
      </c>
      <c r="H1051">
        <v>21492606</v>
      </c>
      <c r="I1051" t="s">
        <v>4772</v>
      </c>
      <c r="J1051" s="23" t="s">
        <v>31</v>
      </c>
      <c r="K1051" s="23" t="s">
        <v>4773</v>
      </c>
      <c r="L1051" t="s">
        <v>4774</v>
      </c>
      <c r="M1051" t="s">
        <v>169</v>
      </c>
      <c r="N1051" t="s">
        <v>4775</v>
      </c>
      <c r="O1051" t="s">
        <v>170</v>
      </c>
      <c r="P1051" t="s">
        <v>60</v>
      </c>
      <c r="Q1051" t="s">
        <v>184</v>
      </c>
      <c r="R1051" t="s">
        <v>253</v>
      </c>
      <c r="S1051" t="s">
        <v>260</v>
      </c>
      <c r="T1051">
        <v>9</v>
      </c>
      <c r="U1051" t="s">
        <v>4776</v>
      </c>
      <c r="V1051" t="s">
        <v>18014</v>
      </c>
      <c r="W1051" t="s">
        <v>18585</v>
      </c>
      <c r="X1051" t="s">
        <v>29</v>
      </c>
      <c r="Y1051" t="s">
        <v>30</v>
      </c>
      <c r="Z1051" t="s">
        <v>30</v>
      </c>
      <c r="AA1051" t="s">
        <v>30</v>
      </c>
      <c r="AB1051" t="s">
        <v>30</v>
      </c>
      <c r="AC1051">
        <v>-75.332362079999996</v>
      </c>
      <c r="AD1051">
        <v>6.17068599</v>
      </c>
      <c r="AE1051" t="s">
        <v>86</v>
      </c>
      <c r="AF1051" t="s">
        <v>159</v>
      </c>
      <c r="AG1051" t="s">
        <v>102</v>
      </c>
      <c r="AH1051">
        <f>IFERROR(
    VLOOKUP(FENIX_ANS_TABLA[[#This Row],[ESTADO]],
        {"VENCIDO",1;"ALERTA_0 Días",2;"ALERTA",3;"A TIEMPO",4;"SIN FECHA",5},
    2,FALSE),
0)</f>
        <v>4</v>
      </c>
    </row>
    <row r="1052" spans="1:34" x14ac:dyDescent="0.25">
      <c r="A1052">
        <v>23672320</v>
      </c>
      <c r="B1052" s="23" t="str">
        <f>IFERROR(VLOOKUP(FENIX_ANS_TABLA[[#This Row],[PEDIDO]],RESPONSABLE!A:B,2,0),"Pendiente por asignar responsable")</f>
        <v>Pendiente por asignar responsable</v>
      </c>
      <c r="C1052" t="s">
        <v>58</v>
      </c>
      <c r="D1052" t="s">
        <v>24</v>
      </c>
      <c r="E1052" t="s">
        <v>59</v>
      </c>
      <c r="F1052" s="21">
        <v>46077.532835648148</v>
      </c>
      <c r="G1052" t="s">
        <v>4778</v>
      </c>
      <c r="H1052">
        <v>70080530</v>
      </c>
      <c r="I1052" t="s">
        <v>4779</v>
      </c>
      <c r="J1052" s="23" t="s">
        <v>4780</v>
      </c>
      <c r="K1052" s="23" t="s">
        <v>4781</v>
      </c>
      <c r="L1052" t="s">
        <v>4782</v>
      </c>
      <c r="M1052" t="s">
        <v>224</v>
      </c>
      <c r="N1052" t="s">
        <v>4783</v>
      </c>
      <c r="O1052" t="s">
        <v>225</v>
      </c>
      <c r="P1052" t="s">
        <v>60</v>
      </c>
      <c r="Q1052" t="s">
        <v>236</v>
      </c>
      <c r="R1052" t="s">
        <v>253</v>
      </c>
      <c r="S1052" t="s">
        <v>260</v>
      </c>
      <c r="T1052">
        <v>9</v>
      </c>
      <c r="U1052" t="s">
        <v>4784</v>
      </c>
      <c r="V1052" t="s">
        <v>18586</v>
      </c>
      <c r="W1052" t="s">
        <v>14032</v>
      </c>
      <c r="X1052" t="s">
        <v>29</v>
      </c>
      <c r="Y1052" t="s">
        <v>30</v>
      </c>
      <c r="Z1052" t="s">
        <v>30</v>
      </c>
      <c r="AA1052" t="s">
        <v>30</v>
      </c>
      <c r="AB1052" t="s">
        <v>30</v>
      </c>
      <c r="AC1052">
        <v>-75.211381419999995</v>
      </c>
      <c r="AD1052">
        <v>6.5497923800000004</v>
      </c>
      <c r="AE1052" t="s">
        <v>86</v>
      </c>
      <c r="AF1052" t="s">
        <v>215</v>
      </c>
      <c r="AG1052" t="s">
        <v>102</v>
      </c>
      <c r="AH1052">
        <f>IFERROR(
    VLOOKUP(FENIX_ANS_TABLA[[#This Row],[ESTADO]],
        {"VENCIDO",1;"ALERTA_0 Días",2;"ALERTA",3;"A TIEMPO",4;"SIN FECHA",5},
    2,FALSE),
0)</f>
        <v>4</v>
      </c>
    </row>
    <row r="1053" spans="1:34" x14ac:dyDescent="0.25">
      <c r="A1053">
        <v>23672328</v>
      </c>
      <c r="B1053" s="23" t="str">
        <f>IFERROR(VLOOKUP(FENIX_ANS_TABLA[[#This Row],[PEDIDO]],RESPONSABLE!A:B,2,0),"Pendiente por asignar responsable")</f>
        <v>Pendiente por asignar responsable</v>
      </c>
      <c r="C1053" t="s">
        <v>58</v>
      </c>
      <c r="D1053" t="s">
        <v>24</v>
      </c>
      <c r="E1053" t="s">
        <v>59</v>
      </c>
      <c r="F1053" s="21">
        <v>46077.542812500003</v>
      </c>
      <c r="G1053" t="s">
        <v>4786</v>
      </c>
      <c r="H1053">
        <v>32353458</v>
      </c>
      <c r="I1053" t="s">
        <v>4787</v>
      </c>
      <c r="J1053" s="23" t="s">
        <v>4788</v>
      </c>
      <c r="K1053" s="23" t="s">
        <v>4789</v>
      </c>
      <c r="L1053" t="s">
        <v>4790</v>
      </c>
      <c r="M1053" t="s">
        <v>38</v>
      </c>
      <c r="N1053" t="s">
        <v>4791</v>
      </c>
      <c r="O1053" t="s">
        <v>39</v>
      </c>
      <c r="P1053" t="s">
        <v>60</v>
      </c>
      <c r="Q1053" t="s">
        <v>64</v>
      </c>
      <c r="R1053" t="s">
        <v>253</v>
      </c>
      <c r="S1053" t="s">
        <v>260</v>
      </c>
      <c r="T1053">
        <v>9</v>
      </c>
      <c r="U1053" t="s">
        <v>4792</v>
      </c>
      <c r="V1053" t="s">
        <v>18587</v>
      </c>
      <c r="W1053" t="s">
        <v>8124</v>
      </c>
      <c r="X1053" t="s">
        <v>29</v>
      </c>
      <c r="Y1053" t="s">
        <v>30</v>
      </c>
      <c r="Z1053" t="s">
        <v>30</v>
      </c>
      <c r="AA1053" t="s">
        <v>30</v>
      </c>
      <c r="AB1053" t="s">
        <v>30</v>
      </c>
      <c r="AC1053">
        <v>-75.615719100000007</v>
      </c>
      <c r="AD1053">
        <v>6.1659637900000002</v>
      </c>
      <c r="AE1053" t="s">
        <v>86</v>
      </c>
      <c r="AF1053" t="s">
        <v>105</v>
      </c>
      <c r="AG1053" t="s">
        <v>102</v>
      </c>
      <c r="AH1053">
        <f>IFERROR(
    VLOOKUP(FENIX_ANS_TABLA[[#This Row],[ESTADO]],
        {"VENCIDO",1;"ALERTA_0 Días",2;"ALERTA",3;"A TIEMPO",4;"SIN FECHA",5},
    2,FALSE),
0)</f>
        <v>4</v>
      </c>
    </row>
    <row r="1054" spans="1:34" x14ac:dyDescent="0.25">
      <c r="A1054">
        <v>23672330</v>
      </c>
      <c r="B1054" s="23" t="str">
        <f>IFERROR(VLOOKUP(FENIX_ANS_TABLA[[#This Row],[PEDIDO]],RESPONSABLE!A:B,2,0),"Pendiente por asignar responsable")</f>
        <v>Pendiente por asignar responsable</v>
      </c>
      <c r="C1054" t="s">
        <v>23</v>
      </c>
      <c r="D1054" t="s">
        <v>24</v>
      </c>
      <c r="E1054" t="s">
        <v>33</v>
      </c>
      <c r="F1054" s="21">
        <v>46083.684861111113</v>
      </c>
      <c r="G1054" t="s">
        <v>14514</v>
      </c>
      <c r="H1054">
        <v>21856420</v>
      </c>
      <c r="I1054" t="s">
        <v>4794</v>
      </c>
      <c r="J1054" s="23" t="s">
        <v>31</v>
      </c>
      <c r="K1054" s="23" t="s">
        <v>4795</v>
      </c>
      <c r="L1054" t="s">
        <v>4796</v>
      </c>
      <c r="M1054" t="s">
        <v>38</v>
      </c>
      <c r="N1054" t="s">
        <v>4797</v>
      </c>
      <c r="O1054" t="s">
        <v>39</v>
      </c>
      <c r="P1054" t="s">
        <v>40</v>
      </c>
      <c r="Q1054" t="s">
        <v>35</v>
      </c>
      <c r="R1054" t="s">
        <v>253</v>
      </c>
      <c r="S1054" t="s">
        <v>260</v>
      </c>
      <c r="T1054">
        <v>7</v>
      </c>
      <c r="U1054" t="s">
        <v>14515</v>
      </c>
      <c r="V1054" t="s">
        <v>18094</v>
      </c>
      <c r="W1054" t="s">
        <v>18588</v>
      </c>
      <c r="X1054" t="s">
        <v>29</v>
      </c>
      <c r="Y1054" t="s">
        <v>14516</v>
      </c>
      <c r="Z1054" t="s">
        <v>98</v>
      </c>
      <c r="AA1054" t="s">
        <v>95</v>
      </c>
      <c r="AB1054" t="s">
        <v>14517</v>
      </c>
      <c r="AC1054">
        <v>-75.616730000000004</v>
      </c>
      <c r="AD1054">
        <v>6.1774279999999999</v>
      </c>
      <c r="AE1054" t="s">
        <v>86</v>
      </c>
      <c r="AF1054" t="s">
        <v>105</v>
      </c>
      <c r="AG1054" t="s">
        <v>102</v>
      </c>
      <c r="AH1054">
        <f>IFERROR(
    VLOOKUP(FENIX_ANS_TABLA[[#This Row],[ESTADO]],
        {"VENCIDO",1;"ALERTA_0 Días",2;"ALERTA",3;"A TIEMPO",4;"SIN FECHA",5},
    2,FALSE),
0)</f>
        <v>4</v>
      </c>
    </row>
    <row r="1055" spans="1:34" x14ac:dyDescent="0.25">
      <c r="A1055">
        <v>23672335</v>
      </c>
      <c r="B1055" s="23" t="str">
        <f>IFERROR(VLOOKUP(FENIX_ANS_TABLA[[#This Row],[PEDIDO]],RESPONSABLE!A:B,2,0),"Pendiente por asignar responsable")</f>
        <v>Pendiente por asignar responsable</v>
      </c>
      <c r="C1055" t="s">
        <v>23</v>
      </c>
      <c r="D1055" t="s">
        <v>24</v>
      </c>
      <c r="E1055" t="s">
        <v>33</v>
      </c>
      <c r="F1055" s="21">
        <v>46077.547719907408</v>
      </c>
      <c r="G1055" t="s">
        <v>13510</v>
      </c>
      <c r="H1055">
        <v>1017194638</v>
      </c>
      <c r="I1055" t="s">
        <v>13511</v>
      </c>
      <c r="J1055" s="23" t="s">
        <v>31</v>
      </c>
      <c r="K1055" s="23" t="s">
        <v>13512</v>
      </c>
      <c r="L1055" t="s">
        <v>13513</v>
      </c>
      <c r="M1055" t="s">
        <v>25</v>
      </c>
      <c r="N1055" t="s">
        <v>13514</v>
      </c>
      <c r="O1055" t="s">
        <v>26</v>
      </c>
      <c r="P1055" t="s">
        <v>34</v>
      </c>
      <c r="Q1055" t="s">
        <v>35</v>
      </c>
      <c r="R1055" t="s">
        <v>253</v>
      </c>
      <c r="S1055" t="s">
        <v>260</v>
      </c>
      <c r="T1055">
        <v>5</v>
      </c>
      <c r="U1055" t="s">
        <v>13515</v>
      </c>
      <c r="V1055" t="s">
        <v>14512</v>
      </c>
      <c r="W1055" t="s">
        <v>18589</v>
      </c>
      <c r="X1055" t="s">
        <v>29</v>
      </c>
      <c r="Y1055" t="s">
        <v>30</v>
      </c>
      <c r="Z1055" t="s">
        <v>30</v>
      </c>
      <c r="AA1055" t="s">
        <v>30</v>
      </c>
      <c r="AB1055" t="s">
        <v>30</v>
      </c>
      <c r="AC1055">
        <v>-75.534241179999995</v>
      </c>
      <c r="AD1055">
        <v>6.2324531500000004</v>
      </c>
      <c r="AE1055" t="s">
        <v>86</v>
      </c>
      <c r="AF1055" t="s">
        <v>105</v>
      </c>
      <c r="AG1055" t="s">
        <v>102</v>
      </c>
      <c r="AH1055">
        <f>IFERROR(
    VLOOKUP(FENIX_ANS_TABLA[[#This Row],[ESTADO]],
        {"VENCIDO",1;"ALERTA_0 Días",2;"ALERTA",3;"A TIEMPO",4;"SIN FECHA",5},
    2,FALSE),
0)</f>
        <v>4</v>
      </c>
    </row>
    <row r="1056" spans="1:34" x14ac:dyDescent="0.25">
      <c r="A1056">
        <v>23672343</v>
      </c>
      <c r="B1056" s="23" t="str">
        <f>IFERROR(VLOOKUP(FENIX_ANS_TABLA[[#This Row],[PEDIDO]],RESPONSABLE!A:B,2,0),"Pendiente por asignar responsable")</f>
        <v>Pendiente por asignar responsable</v>
      </c>
      <c r="C1056" t="s">
        <v>44</v>
      </c>
      <c r="D1056" t="s">
        <v>24</v>
      </c>
      <c r="E1056" t="s">
        <v>44</v>
      </c>
      <c r="F1056" s="21">
        <v>46077.554062499999</v>
      </c>
      <c r="G1056" t="s">
        <v>6105</v>
      </c>
      <c r="H1056">
        <v>8101637</v>
      </c>
      <c r="I1056" t="s">
        <v>6106</v>
      </c>
      <c r="J1056" s="23" t="s">
        <v>31</v>
      </c>
      <c r="K1056" s="23" t="s">
        <v>6107</v>
      </c>
      <c r="L1056" t="s">
        <v>6108</v>
      </c>
      <c r="M1056" t="s">
        <v>222</v>
      </c>
      <c r="N1056" t="s">
        <v>6109</v>
      </c>
      <c r="O1056" t="s">
        <v>223</v>
      </c>
      <c r="P1056" t="s">
        <v>45</v>
      </c>
      <c r="Q1056" t="s">
        <v>214</v>
      </c>
      <c r="R1056" t="s">
        <v>252</v>
      </c>
      <c r="S1056" t="s">
        <v>260</v>
      </c>
      <c r="T1056">
        <v>11</v>
      </c>
      <c r="U1056" t="s">
        <v>6110</v>
      </c>
      <c r="V1056" t="s">
        <v>10577</v>
      </c>
      <c r="W1056" t="s">
        <v>14519</v>
      </c>
      <c r="X1056" t="s">
        <v>29</v>
      </c>
      <c r="Y1056" t="s">
        <v>30</v>
      </c>
      <c r="Z1056" t="s">
        <v>30</v>
      </c>
      <c r="AA1056" t="s">
        <v>30</v>
      </c>
      <c r="AB1056" t="s">
        <v>30</v>
      </c>
      <c r="AC1056">
        <v>-75.230478430000005</v>
      </c>
      <c r="AD1056">
        <v>6.5936077199999996</v>
      </c>
      <c r="AE1056" t="s">
        <v>86</v>
      </c>
      <c r="AF1056" t="s">
        <v>215</v>
      </c>
      <c r="AG1056" t="s">
        <v>102</v>
      </c>
      <c r="AH1056">
        <f>IFERROR(
    VLOOKUP(FENIX_ANS_TABLA[[#This Row],[ESTADO]],
        {"VENCIDO",1;"ALERTA_0 Días",2;"ALERTA",3;"A TIEMPO",4;"SIN FECHA",5},
    2,FALSE),
0)</f>
        <v>4</v>
      </c>
    </row>
    <row r="1057" spans="1:34" x14ac:dyDescent="0.25">
      <c r="A1057">
        <v>23672347</v>
      </c>
      <c r="B1057" s="23" t="str">
        <f>IFERROR(VLOOKUP(FENIX_ANS_TABLA[[#This Row],[PEDIDO]],RESPONSABLE!A:B,2,0),"Pendiente por asignar responsable")</f>
        <v>Pendiente por asignar responsable</v>
      </c>
      <c r="C1057" t="s">
        <v>23</v>
      </c>
      <c r="D1057" t="s">
        <v>24</v>
      </c>
      <c r="E1057" t="s">
        <v>23</v>
      </c>
      <c r="F1057" s="21">
        <v>46077.55568287037</v>
      </c>
      <c r="G1057" t="s">
        <v>4800</v>
      </c>
      <c r="H1057">
        <v>43466560</v>
      </c>
      <c r="I1057" t="s">
        <v>4801</v>
      </c>
      <c r="J1057" s="23" t="s">
        <v>31</v>
      </c>
      <c r="K1057" s="23" t="s">
        <v>257</v>
      </c>
      <c r="L1057" t="s">
        <v>4802</v>
      </c>
      <c r="M1057" t="s">
        <v>190</v>
      </c>
      <c r="N1057" t="s">
        <v>4803</v>
      </c>
      <c r="O1057" t="s">
        <v>191</v>
      </c>
      <c r="P1057" t="s">
        <v>27</v>
      </c>
      <c r="Q1057" t="s">
        <v>158</v>
      </c>
      <c r="R1057" t="s">
        <v>252</v>
      </c>
      <c r="S1057" t="s">
        <v>260</v>
      </c>
      <c r="T1057">
        <v>10</v>
      </c>
      <c r="U1057" t="s">
        <v>4804</v>
      </c>
      <c r="V1057" t="s">
        <v>18590</v>
      </c>
      <c r="W1057" t="s">
        <v>17236</v>
      </c>
      <c r="X1057" t="s">
        <v>29</v>
      </c>
      <c r="Y1057" t="s">
        <v>30</v>
      </c>
      <c r="Z1057" t="s">
        <v>30</v>
      </c>
      <c r="AA1057" t="s">
        <v>30</v>
      </c>
      <c r="AB1057" t="s">
        <v>30</v>
      </c>
      <c r="AC1057">
        <v>-75.352864999999994</v>
      </c>
      <c r="AD1057">
        <v>6.0644366700000001</v>
      </c>
      <c r="AE1057" t="s">
        <v>86</v>
      </c>
      <c r="AF1057" t="s">
        <v>159</v>
      </c>
      <c r="AG1057" t="s">
        <v>102</v>
      </c>
      <c r="AH1057">
        <f>IFERROR(
    VLOOKUP(FENIX_ANS_TABLA[[#This Row],[ESTADO]],
        {"VENCIDO",1;"ALERTA_0 Días",2;"ALERTA",3;"A TIEMPO",4;"SIN FECHA",5},
    2,FALSE),
0)</f>
        <v>4</v>
      </c>
    </row>
    <row r="1058" spans="1:34" x14ac:dyDescent="0.25">
      <c r="A1058">
        <v>23672348</v>
      </c>
      <c r="B1058" s="23" t="str">
        <f>IFERROR(VLOOKUP(FENIX_ANS_TABLA[[#This Row],[PEDIDO]],RESPONSABLE!A:B,2,0),"Pendiente por asignar responsable")</f>
        <v>Pendiente por asignar responsable</v>
      </c>
      <c r="C1058" t="s">
        <v>23</v>
      </c>
      <c r="D1058" t="s">
        <v>24</v>
      </c>
      <c r="E1058" t="s">
        <v>23</v>
      </c>
      <c r="F1058" s="21">
        <v>46077.55678240741</v>
      </c>
      <c r="G1058" t="s">
        <v>5093</v>
      </c>
      <c r="H1058">
        <v>1026152639</v>
      </c>
      <c r="I1058" t="s">
        <v>5094</v>
      </c>
      <c r="J1058" s="23" t="s">
        <v>31</v>
      </c>
      <c r="K1058" s="23" t="s">
        <v>5095</v>
      </c>
      <c r="L1058" t="s">
        <v>5096</v>
      </c>
      <c r="M1058" t="s">
        <v>50</v>
      </c>
      <c r="N1058" t="s">
        <v>5097</v>
      </c>
      <c r="O1058" t="s">
        <v>51</v>
      </c>
      <c r="P1058" t="s">
        <v>27</v>
      </c>
      <c r="Q1058" t="s">
        <v>32</v>
      </c>
      <c r="R1058" t="s">
        <v>253</v>
      </c>
      <c r="S1058" t="s">
        <v>260</v>
      </c>
      <c r="T1058">
        <v>7</v>
      </c>
      <c r="U1058" t="s">
        <v>5098</v>
      </c>
      <c r="V1058" t="s">
        <v>18591</v>
      </c>
      <c r="W1058" t="s">
        <v>18592</v>
      </c>
      <c r="X1058" t="s">
        <v>43</v>
      </c>
      <c r="Y1058" t="s">
        <v>18593</v>
      </c>
      <c r="Z1058" t="s">
        <v>94</v>
      </c>
      <c r="AA1058" t="s">
        <v>1809</v>
      </c>
      <c r="AB1058" t="s">
        <v>18594</v>
      </c>
      <c r="AC1058">
        <v>-75.63060849</v>
      </c>
      <c r="AD1058">
        <v>6.0877668199999997</v>
      </c>
      <c r="AE1058" t="s">
        <v>86</v>
      </c>
      <c r="AF1058" t="s">
        <v>105</v>
      </c>
      <c r="AG1058" t="s">
        <v>102</v>
      </c>
      <c r="AH1058">
        <f>IFERROR(
    VLOOKUP(FENIX_ANS_TABLA[[#This Row],[ESTADO]],
        {"VENCIDO",1;"ALERTA_0 Días",2;"ALERTA",3;"A TIEMPO",4;"SIN FECHA",5},
    2,FALSE),
0)</f>
        <v>3</v>
      </c>
    </row>
    <row r="1059" spans="1:34" x14ac:dyDescent="0.25">
      <c r="A1059">
        <v>23672362</v>
      </c>
      <c r="B1059" s="23" t="str">
        <f>IFERROR(VLOOKUP(FENIX_ANS_TABLA[[#This Row],[PEDIDO]],RESPONSABLE!A:B,2,0),"Pendiente por asignar responsable")</f>
        <v>Pendiente por asignar responsable</v>
      </c>
      <c r="C1059" t="s">
        <v>23</v>
      </c>
      <c r="D1059" t="s">
        <v>24</v>
      </c>
      <c r="E1059" t="s">
        <v>23</v>
      </c>
      <c r="F1059" s="21">
        <v>46077.56417824074</v>
      </c>
      <c r="G1059" t="s">
        <v>5100</v>
      </c>
      <c r="H1059">
        <v>15254061</v>
      </c>
      <c r="I1059" t="s">
        <v>5101</v>
      </c>
      <c r="J1059" s="23" t="s">
        <v>5102</v>
      </c>
      <c r="K1059" s="23" t="s">
        <v>5103</v>
      </c>
      <c r="L1059" t="s">
        <v>5104</v>
      </c>
      <c r="M1059" t="s">
        <v>48</v>
      </c>
      <c r="N1059" t="s">
        <v>5105</v>
      </c>
      <c r="O1059" t="s">
        <v>49</v>
      </c>
      <c r="P1059" t="s">
        <v>27</v>
      </c>
      <c r="Q1059" t="s">
        <v>32</v>
      </c>
      <c r="R1059" t="s">
        <v>253</v>
      </c>
      <c r="S1059" t="s">
        <v>260</v>
      </c>
      <c r="T1059">
        <v>7</v>
      </c>
      <c r="U1059" t="s">
        <v>5106</v>
      </c>
      <c r="V1059" t="s">
        <v>14154</v>
      </c>
      <c r="W1059" t="s">
        <v>18595</v>
      </c>
      <c r="X1059" t="s">
        <v>43</v>
      </c>
      <c r="Y1059" t="s">
        <v>18596</v>
      </c>
      <c r="Z1059" t="s">
        <v>2783</v>
      </c>
      <c r="AA1059" t="s">
        <v>1809</v>
      </c>
      <c r="AB1059" t="s">
        <v>17875</v>
      </c>
      <c r="AC1059">
        <v>-75.622977469999995</v>
      </c>
      <c r="AD1059">
        <v>6.11826837</v>
      </c>
      <c r="AE1059" t="s">
        <v>86</v>
      </c>
      <c r="AF1059" t="s">
        <v>105</v>
      </c>
      <c r="AG1059" t="s">
        <v>102</v>
      </c>
      <c r="AH1059">
        <f>IFERROR(
    VLOOKUP(FENIX_ANS_TABLA[[#This Row],[ESTADO]],
        {"VENCIDO",1;"ALERTA_0 Días",2;"ALERTA",3;"A TIEMPO",4;"SIN FECHA",5},
    2,FALSE),
0)</f>
        <v>3</v>
      </c>
    </row>
    <row r="1060" spans="1:34" x14ac:dyDescent="0.25">
      <c r="A1060">
        <v>23672366</v>
      </c>
      <c r="B1060" s="23" t="str">
        <f>IFERROR(VLOOKUP(FENIX_ANS_TABLA[[#This Row],[PEDIDO]],RESPONSABLE!A:B,2,0),"Pendiente por asignar responsable")</f>
        <v>Pendiente por asignar responsable</v>
      </c>
      <c r="C1060" t="s">
        <v>23</v>
      </c>
      <c r="D1060" t="s">
        <v>24</v>
      </c>
      <c r="E1060" t="s">
        <v>23</v>
      </c>
      <c r="F1060" s="21">
        <v>46077.565729166658</v>
      </c>
      <c r="G1060" t="s">
        <v>5558</v>
      </c>
      <c r="H1060">
        <v>70093613</v>
      </c>
      <c r="I1060" t="s">
        <v>5559</v>
      </c>
      <c r="J1060" s="23" t="s">
        <v>5560</v>
      </c>
      <c r="K1060" s="23" t="s">
        <v>5561</v>
      </c>
      <c r="L1060" t="s">
        <v>5562</v>
      </c>
      <c r="M1060" t="s">
        <v>110</v>
      </c>
      <c r="N1060" t="s">
        <v>5563</v>
      </c>
      <c r="O1060" t="s">
        <v>111</v>
      </c>
      <c r="P1060" t="s">
        <v>27</v>
      </c>
      <c r="Q1060" t="s">
        <v>108</v>
      </c>
      <c r="R1060" t="s">
        <v>252</v>
      </c>
      <c r="S1060" t="s">
        <v>260</v>
      </c>
      <c r="T1060">
        <v>10</v>
      </c>
      <c r="U1060" t="s">
        <v>5564</v>
      </c>
      <c r="V1060" t="s">
        <v>3492</v>
      </c>
      <c r="W1060" t="s">
        <v>3491</v>
      </c>
      <c r="X1060" t="s">
        <v>29</v>
      </c>
      <c r="Y1060" t="s">
        <v>30</v>
      </c>
      <c r="Z1060" t="s">
        <v>30</v>
      </c>
      <c r="AA1060" t="s">
        <v>30</v>
      </c>
      <c r="AB1060" t="s">
        <v>30</v>
      </c>
      <c r="AC1060">
        <v>-75.721532769999996</v>
      </c>
      <c r="AD1060">
        <v>5.8581271299999997</v>
      </c>
      <c r="AE1060" t="s">
        <v>86</v>
      </c>
      <c r="AF1060" t="s">
        <v>109</v>
      </c>
      <c r="AG1060" t="s">
        <v>102</v>
      </c>
      <c r="AH1060">
        <f>IFERROR(
    VLOOKUP(FENIX_ANS_TABLA[[#This Row],[ESTADO]],
        {"VENCIDO",1;"ALERTA_0 Días",2;"ALERTA",3;"A TIEMPO",4;"SIN FECHA",5},
    2,FALSE),
0)</f>
        <v>4</v>
      </c>
    </row>
    <row r="1061" spans="1:34" x14ac:dyDescent="0.25">
      <c r="A1061">
        <v>23672371</v>
      </c>
      <c r="B1061" s="23" t="str">
        <f>IFERROR(VLOOKUP(FENIX_ANS_TABLA[[#This Row],[PEDIDO]],RESPONSABLE!A:B,2,0),"Pendiente por asignar responsable")</f>
        <v>Pendiente por asignar responsable</v>
      </c>
      <c r="C1061" t="s">
        <v>58</v>
      </c>
      <c r="D1061" t="s">
        <v>24</v>
      </c>
      <c r="E1061" t="s">
        <v>59</v>
      </c>
      <c r="F1061" s="21">
        <v>46077.56832175926</v>
      </c>
      <c r="G1061" t="s">
        <v>4806</v>
      </c>
      <c r="H1061">
        <v>1073323035</v>
      </c>
      <c r="I1061" t="s">
        <v>4807</v>
      </c>
      <c r="J1061" s="23" t="s">
        <v>31</v>
      </c>
      <c r="K1061" s="23" t="s">
        <v>2017</v>
      </c>
      <c r="L1061" t="s">
        <v>4808</v>
      </c>
      <c r="M1061" t="s">
        <v>185</v>
      </c>
      <c r="N1061" t="s">
        <v>4809</v>
      </c>
      <c r="O1061" t="s">
        <v>186</v>
      </c>
      <c r="P1061" t="s">
        <v>60</v>
      </c>
      <c r="Q1061" t="s">
        <v>184</v>
      </c>
      <c r="R1061" t="s">
        <v>253</v>
      </c>
      <c r="S1061" t="s">
        <v>260</v>
      </c>
      <c r="T1061">
        <v>9</v>
      </c>
      <c r="U1061" t="s">
        <v>4810</v>
      </c>
      <c r="V1061" t="s">
        <v>18597</v>
      </c>
      <c r="W1061" t="s">
        <v>14237</v>
      </c>
      <c r="X1061" t="s">
        <v>29</v>
      </c>
      <c r="Y1061" t="s">
        <v>30</v>
      </c>
      <c r="Z1061" t="s">
        <v>30</v>
      </c>
      <c r="AA1061" t="s">
        <v>30</v>
      </c>
      <c r="AB1061" t="s">
        <v>30</v>
      </c>
      <c r="AC1061">
        <v>-75.268977960000001</v>
      </c>
      <c r="AD1061">
        <v>6.1353389199999997</v>
      </c>
      <c r="AE1061" t="s">
        <v>86</v>
      </c>
      <c r="AF1061" t="s">
        <v>159</v>
      </c>
      <c r="AG1061" t="s">
        <v>102</v>
      </c>
      <c r="AH1061">
        <f>IFERROR(
    VLOOKUP(FENIX_ANS_TABLA[[#This Row],[ESTADO]],
        {"VENCIDO",1;"ALERTA_0 Días",2;"ALERTA",3;"A TIEMPO",4;"SIN FECHA",5},
    2,FALSE),
0)</f>
        <v>4</v>
      </c>
    </row>
    <row r="1062" spans="1:34" x14ac:dyDescent="0.25">
      <c r="A1062">
        <v>23672393</v>
      </c>
      <c r="B1062" s="23" t="str">
        <f>IFERROR(VLOOKUP(FENIX_ANS_TABLA[[#This Row],[PEDIDO]],RESPONSABLE!A:B,2,0),"Pendiente por asignar responsable")</f>
        <v>Pendiente por asignar responsable</v>
      </c>
      <c r="C1062" t="s">
        <v>58</v>
      </c>
      <c r="D1062" t="s">
        <v>24</v>
      </c>
      <c r="E1062" t="s">
        <v>59</v>
      </c>
      <c r="F1062" s="21">
        <v>46077.580092592587</v>
      </c>
      <c r="G1062" t="s">
        <v>4813</v>
      </c>
      <c r="H1062">
        <v>98702019</v>
      </c>
      <c r="I1062" t="s">
        <v>4814</v>
      </c>
      <c r="J1062" s="23" t="s">
        <v>31</v>
      </c>
      <c r="K1062" s="23" t="s">
        <v>4815</v>
      </c>
      <c r="L1062" t="s">
        <v>4816</v>
      </c>
      <c r="M1062" t="s">
        <v>115</v>
      </c>
      <c r="N1062" t="s">
        <v>4817</v>
      </c>
      <c r="O1062" t="s">
        <v>116</v>
      </c>
      <c r="P1062" t="s">
        <v>60</v>
      </c>
      <c r="Q1062" t="s">
        <v>125</v>
      </c>
      <c r="R1062" t="s">
        <v>253</v>
      </c>
      <c r="S1062" t="s">
        <v>260</v>
      </c>
      <c r="T1062">
        <v>9</v>
      </c>
      <c r="U1062" t="s">
        <v>4818</v>
      </c>
      <c r="V1062" t="s">
        <v>17514</v>
      </c>
      <c r="W1062" t="s">
        <v>10308</v>
      </c>
      <c r="X1062" t="s">
        <v>29</v>
      </c>
      <c r="Y1062" t="s">
        <v>30</v>
      </c>
      <c r="Z1062" t="s">
        <v>30</v>
      </c>
      <c r="AA1062" t="s">
        <v>30</v>
      </c>
      <c r="AB1062" t="s">
        <v>30</v>
      </c>
      <c r="AC1062">
        <v>-75.836585150000005</v>
      </c>
      <c r="AD1062">
        <v>5.7943196500000003</v>
      </c>
      <c r="AE1062" t="s">
        <v>86</v>
      </c>
      <c r="AF1062" t="s">
        <v>109</v>
      </c>
      <c r="AG1062" t="s">
        <v>102</v>
      </c>
      <c r="AH1062">
        <f>IFERROR(
    VLOOKUP(FENIX_ANS_TABLA[[#This Row],[ESTADO]],
        {"VENCIDO",1;"ALERTA_0 Días",2;"ALERTA",3;"A TIEMPO",4;"SIN FECHA",5},
    2,FALSE),
0)</f>
        <v>4</v>
      </c>
    </row>
    <row r="1063" spans="1:34" x14ac:dyDescent="0.25">
      <c r="A1063">
        <v>23672398</v>
      </c>
      <c r="B1063" s="23" t="str">
        <f>IFERROR(VLOOKUP(FENIX_ANS_TABLA[[#This Row],[PEDIDO]],RESPONSABLE!A:B,2,0),"Pendiente por asignar responsable")</f>
        <v>Pendiente por asignar responsable</v>
      </c>
      <c r="C1063" t="s">
        <v>23</v>
      </c>
      <c r="D1063" t="s">
        <v>65</v>
      </c>
      <c r="E1063" t="s">
        <v>23</v>
      </c>
      <c r="F1063" s="21">
        <v>46077.582430555558</v>
      </c>
      <c r="G1063" t="s">
        <v>4820</v>
      </c>
      <c r="H1063">
        <v>42987717</v>
      </c>
      <c r="I1063" t="s">
        <v>4821</v>
      </c>
      <c r="J1063" s="23" t="s">
        <v>4822</v>
      </c>
      <c r="K1063" s="23" t="s">
        <v>4823</v>
      </c>
      <c r="L1063" t="s">
        <v>4824</v>
      </c>
      <c r="M1063" t="s">
        <v>200</v>
      </c>
      <c r="N1063" t="s">
        <v>4825</v>
      </c>
      <c r="O1063" t="s">
        <v>201</v>
      </c>
      <c r="P1063" t="s">
        <v>87</v>
      </c>
      <c r="Q1063" t="s">
        <v>158</v>
      </c>
      <c r="R1063" t="s">
        <v>252</v>
      </c>
      <c r="S1063" t="s">
        <v>260</v>
      </c>
      <c r="T1063">
        <v>10</v>
      </c>
      <c r="U1063" t="s">
        <v>4826</v>
      </c>
      <c r="V1063" t="s">
        <v>10596</v>
      </c>
      <c r="W1063" t="s">
        <v>18454</v>
      </c>
      <c r="X1063" t="s">
        <v>29</v>
      </c>
      <c r="Y1063" t="s">
        <v>30</v>
      </c>
      <c r="Z1063" t="s">
        <v>30</v>
      </c>
      <c r="AA1063" t="s">
        <v>30</v>
      </c>
      <c r="AB1063" t="s">
        <v>30</v>
      </c>
      <c r="AC1063">
        <v>-75.474603000000002</v>
      </c>
      <c r="AD1063">
        <v>6.1009700000000002</v>
      </c>
      <c r="AE1063" t="s">
        <v>86</v>
      </c>
      <c r="AF1063" t="s">
        <v>159</v>
      </c>
      <c r="AG1063" t="s">
        <v>103</v>
      </c>
      <c r="AH1063">
        <f>IFERROR(
    VLOOKUP(FENIX_ANS_TABLA[[#This Row],[ESTADO]],
        {"VENCIDO",1;"ALERTA_0 Días",2;"ALERTA",3;"A TIEMPO",4;"SIN FECHA",5},
    2,FALSE),
0)</f>
        <v>4</v>
      </c>
    </row>
    <row r="1064" spans="1:34" x14ac:dyDescent="0.25">
      <c r="A1064">
        <v>23672405</v>
      </c>
      <c r="B1064" s="23" t="str">
        <f>IFERROR(VLOOKUP(FENIX_ANS_TABLA[[#This Row],[PEDIDO]],RESPONSABLE!A:B,2,0),"Pendiente por asignar responsable")</f>
        <v>Pendiente por asignar responsable</v>
      </c>
      <c r="C1064" t="s">
        <v>23</v>
      </c>
      <c r="D1064" t="s">
        <v>24</v>
      </c>
      <c r="E1064" t="s">
        <v>23</v>
      </c>
      <c r="F1064" s="21">
        <v>46077.583252314813</v>
      </c>
      <c r="G1064" t="s">
        <v>4828</v>
      </c>
      <c r="H1064">
        <v>21529362</v>
      </c>
      <c r="I1064" t="s">
        <v>4829</v>
      </c>
      <c r="J1064" s="23" t="s">
        <v>4830</v>
      </c>
      <c r="K1064" s="23" t="s">
        <v>195</v>
      </c>
      <c r="L1064" t="s">
        <v>4831</v>
      </c>
      <c r="M1064" t="s">
        <v>169</v>
      </c>
      <c r="N1064" t="s">
        <v>4832</v>
      </c>
      <c r="O1064" t="s">
        <v>170</v>
      </c>
      <c r="P1064" t="s">
        <v>27</v>
      </c>
      <c r="Q1064" t="s">
        <v>158</v>
      </c>
      <c r="R1064" t="s">
        <v>252</v>
      </c>
      <c r="S1064" t="s">
        <v>260</v>
      </c>
      <c r="T1064">
        <v>10</v>
      </c>
      <c r="U1064" t="s">
        <v>4833</v>
      </c>
      <c r="V1064" t="s">
        <v>6780</v>
      </c>
      <c r="W1064" t="s">
        <v>4966</v>
      </c>
      <c r="X1064" t="s">
        <v>29</v>
      </c>
      <c r="Y1064" t="s">
        <v>30</v>
      </c>
      <c r="Z1064" t="s">
        <v>30</v>
      </c>
      <c r="AA1064" t="s">
        <v>30</v>
      </c>
      <c r="AB1064" t="s">
        <v>30</v>
      </c>
      <c r="AC1064">
        <v>-75.282197999999994</v>
      </c>
      <c r="AD1064">
        <v>6.208126</v>
      </c>
      <c r="AE1064" t="s">
        <v>86</v>
      </c>
      <c r="AF1064" t="s">
        <v>159</v>
      </c>
      <c r="AG1064" t="s">
        <v>102</v>
      </c>
      <c r="AH1064">
        <f>IFERROR(
    VLOOKUP(FENIX_ANS_TABLA[[#This Row],[ESTADO]],
        {"VENCIDO",1;"ALERTA_0 Días",2;"ALERTA",3;"A TIEMPO",4;"SIN FECHA",5},
    2,FALSE),
0)</f>
        <v>4</v>
      </c>
    </row>
    <row r="1065" spans="1:34" x14ac:dyDescent="0.25">
      <c r="A1065">
        <v>23672410</v>
      </c>
      <c r="B1065" s="23" t="str">
        <f>IFERROR(VLOOKUP(FENIX_ANS_TABLA[[#This Row],[PEDIDO]],RESPONSABLE!A:B,2,0),"Pendiente por asignar responsable")</f>
        <v>Pendiente por asignar responsable</v>
      </c>
      <c r="C1065" t="s">
        <v>36</v>
      </c>
      <c r="D1065" t="s">
        <v>24</v>
      </c>
      <c r="E1065" t="s">
        <v>36</v>
      </c>
      <c r="F1065" s="21">
        <v>46077.586087962962</v>
      </c>
      <c r="G1065" t="s">
        <v>5566</v>
      </c>
      <c r="H1065">
        <v>890980527</v>
      </c>
      <c r="I1065" t="s">
        <v>5567</v>
      </c>
      <c r="J1065" s="23" t="s">
        <v>31</v>
      </c>
      <c r="K1065" s="23" t="s">
        <v>5568</v>
      </c>
      <c r="L1065" t="s">
        <v>5569</v>
      </c>
      <c r="M1065" t="s">
        <v>232</v>
      </c>
      <c r="N1065" t="s">
        <v>5570</v>
      </c>
      <c r="O1065" t="s">
        <v>233</v>
      </c>
      <c r="P1065" t="s">
        <v>37</v>
      </c>
      <c r="Q1065" t="s">
        <v>214</v>
      </c>
      <c r="R1065" t="s">
        <v>253</v>
      </c>
      <c r="S1065" t="s">
        <v>260</v>
      </c>
      <c r="T1065">
        <v>7</v>
      </c>
      <c r="U1065" t="s">
        <v>5571</v>
      </c>
      <c r="V1065" t="s">
        <v>18598</v>
      </c>
      <c r="W1065" t="s">
        <v>18599</v>
      </c>
      <c r="X1065" t="s">
        <v>43</v>
      </c>
      <c r="Y1065" t="s">
        <v>30</v>
      </c>
      <c r="Z1065" t="s">
        <v>30</v>
      </c>
      <c r="AA1065" t="s">
        <v>30</v>
      </c>
      <c r="AB1065" t="s">
        <v>30</v>
      </c>
      <c r="AC1065">
        <v>-75.219582000000003</v>
      </c>
      <c r="AD1065">
        <v>6.6807449999999999</v>
      </c>
      <c r="AE1065" t="s">
        <v>86</v>
      </c>
      <c r="AF1065" t="s">
        <v>215</v>
      </c>
      <c r="AG1065" t="s">
        <v>102</v>
      </c>
      <c r="AH1065">
        <f>IFERROR(
    VLOOKUP(FENIX_ANS_TABLA[[#This Row],[ESTADO]],
        {"VENCIDO",1;"ALERTA_0 Días",2;"ALERTA",3;"A TIEMPO",4;"SIN FECHA",5},
    2,FALSE),
0)</f>
        <v>3</v>
      </c>
    </row>
    <row r="1066" spans="1:34" x14ac:dyDescent="0.25">
      <c r="A1066">
        <v>23672423</v>
      </c>
      <c r="B1066" s="23" t="str">
        <f>IFERROR(VLOOKUP(FENIX_ANS_TABLA[[#This Row],[PEDIDO]],RESPONSABLE!A:B,2,0),"Pendiente por asignar responsable")</f>
        <v>Pendiente por asignar responsable</v>
      </c>
      <c r="C1066" t="s">
        <v>23</v>
      </c>
      <c r="D1066" t="s">
        <v>24</v>
      </c>
      <c r="E1066" t="s">
        <v>23</v>
      </c>
      <c r="F1066" s="21">
        <v>46077.59306712963</v>
      </c>
      <c r="G1066" t="s">
        <v>5109</v>
      </c>
      <c r="H1066">
        <v>8355854</v>
      </c>
      <c r="I1066" t="s">
        <v>5110</v>
      </c>
      <c r="J1066" s="23" t="s">
        <v>31</v>
      </c>
      <c r="K1066" s="23" t="s">
        <v>1096</v>
      </c>
      <c r="L1066" t="s">
        <v>5111</v>
      </c>
      <c r="M1066" t="s">
        <v>42</v>
      </c>
      <c r="N1066" t="s">
        <v>5112</v>
      </c>
      <c r="O1066" t="s">
        <v>57</v>
      </c>
      <c r="P1066" t="s">
        <v>27</v>
      </c>
      <c r="Q1066" t="s">
        <v>32</v>
      </c>
      <c r="R1066" t="s">
        <v>253</v>
      </c>
      <c r="S1066" t="s">
        <v>260</v>
      </c>
      <c r="T1066">
        <v>7</v>
      </c>
      <c r="U1066" t="s">
        <v>5113</v>
      </c>
      <c r="V1066" t="s">
        <v>14466</v>
      </c>
      <c r="W1066" t="s">
        <v>18600</v>
      </c>
      <c r="X1066" t="s">
        <v>43</v>
      </c>
      <c r="Y1066" t="s">
        <v>30</v>
      </c>
      <c r="Z1066" t="s">
        <v>30</v>
      </c>
      <c r="AA1066" t="s">
        <v>30</v>
      </c>
      <c r="AB1066" t="s">
        <v>30</v>
      </c>
      <c r="AC1066">
        <v>-75.528042350000007</v>
      </c>
      <c r="AD1066">
        <v>6.1374849300000003</v>
      </c>
      <c r="AE1066" t="s">
        <v>86</v>
      </c>
      <c r="AF1066" t="s">
        <v>105</v>
      </c>
      <c r="AG1066" t="s">
        <v>102</v>
      </c>
      <c r="AH1066">
        <f>IFERROR(
    VLOOKUP(FENIX_ANS_TABLA[[#This Row],[ESTADO]],
        {"VENCIDO",1;"ALERTA_0 Días",2;"ALERTA",3;"A TIEMPO",4;"SIN FECHA",5},
    2,FALSE),
0)</f>
        <v>3</v>
      </c>
    </row>
    <row r="1067" spans="1:34" x14ac:dyDescent="0.25">
      <c r="A1067">
        <v>23672434</v>
      </c>
      <c r="B1067" s="23" t="str">
        <f>IFERROR(VLOOKUP(FENIX_ANS_TABLA[[#This Row],[PEDIDO]],RESPONSABLE!A:B,2,0),"Pendiente por asignar responsable")</f>
        <v>Pendiente por asignar responsable</v>
      </c>
      <c r="C1067" t="s">
        <v>58</v>
      </c>
      <c r="D1067" t="s">
        <v>24</v>
      </c>
      <c r="E1067" t="s">
        <v>59</v>
      </c>
      <c r="F1067" s="21">
        <v>46077.596666666657</v>
      </c>
      <c r="G1067" t="s">
        <v>4835</v>
      </c>
      <c r="H1067">
        <v>71696603</v>
      </c>
      <c r="I1067" t="s">
        <v>4836</v>
      </c>
      <c r="J1067" s="23" t="s">
        <v>4837</v>
      </c>
      <c r="K1067" s="23" t="s">
        <v>4838</v>
      </c>
      <c r="L1067" t="s">
        <v>4839</v>
      </c>
      <c r="M1067" t="s">
        <v>25</v>
      </c>
      <c r="N1067" t="s">
        <v>4840</v>
      </c>
      <c r="O1067" t="s">
        <v>26</v>
      </c>
      <c r="P1067" t="s">
        <v>60</v>
      </c>
      <c r="Q1067" t="s">
        <v>64</v>
      </c>
      <c r="R1067" t="s">
        <v>253</v>
      </c>
      <c r="S1067" t="s">
        <v>260</v>
      </c>
      <c r="T1067">
        <v>9</v>
      </c>
      <c r="U1067" t="s">
        <v>4841</v>
      </c>
      <c r="V1067" t="s">
        <v>18601</v>
      </c>
      <c r="W1067" t="s">
        <v>18602</v>
      </c>
      <c r="X1067" t="s">
        <v>29</v>
      </c>
      <c r="Y1067" t="s">
        <v>30</v>
      </c>
      <c r="Z1067" t="s">
        <v>30</v>
      </c>
      <c r="AA1067" t="s">
        <v>30</v>
      </c>
      <c r="AB1067" t="s">
        <v>30</v>
      </c>
      <c r="AC1067">
        <v>-75.653522179999996</v>
      </c>
      <c r="AD1067">
        <v>6.1848469000000001</v>
      </c>
      <c r="AE1067" t="s">
        <v>86</v>
      </c>
      <c r="AF1067" t="s">
        <v>105</v>
      </c>
      <c r="AG1067" t="s">
        <v>102</v>
      </c>
      <c r="AH1067">
        <f>IFERROR(
    VLOOKUP(FENIX_ANS_TABLA[[#This Row],[ESTADO]],
        {"VENCIDO",1;"ALERTA_0 Días",2;"ALERTA",3;"A TIEMPO",4;"SIN FECHA",5},
    2,FALSE),
0)</f>
        <v>4</v>
      </c>
    </row>
    <row r="1068" spans="1:34" x14ac:dyDescent="0.25">
      <c r="A1068">
        <v>23672438</v>
      </c>
      <c r="B1068" s="23" t="str">
        <f>IFERROR(VLOOKUP(FENIX_ANS_TABLA[[#This Row],[PEDIDO]],RESPONSABLE!A:B,2,0),"Pendiente por asignar responsable")</f>
        <v>Pendiente por asignar responsable</v>
      </c>
      <c r="C1068" t="s">
        <v>36</v>
      </c>
      <c r="D1068" t="s">
        <v>65</v>
      </c>
      <c r="E1068" t="s">
        <v>36</v>
      </c>
      <c r="F1068" s="21">
        <v>46077.598321759258</v>
      </c>
      <c r="G1068" t="s">
        <v>5573</v>
      </c>
      <c r="H1068">
        <v>43745376</v>
      </c>
      <c r="I1068" t="s">
        <v>2030</v>
      </c>
      <c r="J1068" s="23" t="s">
        <v>2031</v>
      </c>
      <c r="K1068" s="23" t="s">
        <v>5574</v>
      </c>
      <c r="L1068" t="s">
        <v>2032</v>
      </c>
      <c r="M1068" t="s">
        <v>52</v>
      </c>
      <c r="N1068" t="s">
        <v>2033</v>
      </c>
      <c r="O1068" t="s">
        <v>53</v>
      </c>
      <c r="P1068" t="s">
        <v>66</v>
      </c>
      <c r="Q1068" t="s">
        <v>28</v>
      </c>
      <c r="R1068" t="s">
        <v>253</v>
      </c>
      <c r="S1068" t="s">
        <v>260</v>
      </c>
      <c r="T1068">
        <v>7</v>
      </c>
      <c r="U1068" t="s">
        <v>5575</v>
      </c>
      <c r="V1068" t="s">
        <v>18603</v>
      </c>
      <c r="W1068" t="s">
        <v>18604</v>
      </c>
      <c r="X1068" t="s">
        <v>43</v>
      </c>
      <c r="Y1068" t="s">
        <v>30</v>
      </c>
      <c r="Z1068" t="s">
        <v>30</v>
      </c>
      <c r="AA1068" t="s">
        <v>30</v>
      </c>
      <c r="AB1068" t="s">
        <v>30</v>
      </c>
      <c r="AC1068">
        <v>-75.623863999999998</v>
      </c>
      <c r="AD1068">
        <v>6.1517749999999998</v>
      </c>
      <c r="AE1068" t="s">
        <v>86</v>
      </c>
      <c r="AF1068" t="s">
        <v>105</v>
      </c>
      <c r="AG1068" t="s">
        <v>103</v>
      </c>
      <c r="AH1068">
        <f>IFERROR(
    VLOOKUP(FENIX_ANS_TABLA[[#This Row],[ESTADO]],
        {"VENCIDO",1;"ALERTA_0 Días",2;"ALERTA",3;"A TIEMPO",4;"SIN FECHA",5},
    2,FALSE),
0)</f>
        <v>3</v>
      </c>
    </row>
    <row r="1069" spans="1:34" x14ac:dyDescent="0.25">
      <c r="A1069">
        <v>23672449</v>
      </c>
      <c r="B1069" s="23" t="str">
        <f>IFERROR(VLOOKUP(FENIX_ANS_TABLA[[#This Row],[PEDIDO]],RESPONSABLE!A:B,2,0),"Pendiente por asignar responsable")</f>
        <v>Pendiente por asignar responsable</v>
      </c>
      <c r="C1069" t="s">
        <v>44</v>
      </c>
      <c r="D1069" t="s">
        <v>24</v>
      </c>
      <c r="E1069" t="s">
        <v>44</v>
      </c>
      <c r="F1069" s="21">
        <v>46077.604328703703</v>
      </c>
      <c r="G1069" t="s">
        <v>4843</v>
      </c>
      <c r="H1069">
        <v>32155084</v>
      </c>
      <c r="I1069" t="s">
        <v>4844</v>
      </c>
      <c r="J1069" s="23" t="s">
        <v>31</v>
      </c>
      <c r="K1069" s="23" t="s">
        <v>4845</v>
      </c>
      <c r="L1069" t="s">
        <v>4846</v>
      </c>
      <c r="M1069" t="s">
        <v>141</v>
      </c>
      <c r="N1069" t="s">
        <v>4847</v>
      </c>
      <c r="O1069" t="s">
        <v>142</v>
      </c>
      <c r="P1069" t="s">
        <v>45</v>
      </c>
      <c r="Q1069" t="s">
        <v>135</v>
      </c>
      <c r="R1069" t="s">
        <v>252</v>
      </c>
      <c r="S1069" t="s">
        <v>260</v>
      </c>
      <c r="T1069">
        <v>11</v>
      </c>
      <c r="U1069" t="s">
        <v>4848</v>
      </c>
      <c r="V1069" t="s">
        <v>6652</v>
      </c>
      <c r="W1069" t="s">
        <v>5002</v>
      </c>
      <c r="X1069" t="s">
        <v>29</v>
      </c>
      <c r="Y1069" t="s">
        <v>30</v>
      </c>
      <c r="Z1069" t="s">
        <v>30</v>
      </c>
      <c r="AA1069" t="s">
        <v>30</v>
      </c>
      <c r="AB1069" t="s">
        <v>30</v>
      </c>
      <c r="AC1069">
        <v>-76.235779809999997</v>
      </c>
      <c r="AD1069">
        <v>6.7966697399999996</v>
      </c>
      <c r="AE1069" t="s">
        <v>86</v>
      </c>
      <c r="AF1069" t="s">
        <v>136</v>
      </c>
      <c r="AG1069" t="s">
        <v>102</v>
      </c>
      <c r="AH1069">
        <f>IFERROR(
    VLOOKUP(FENIX_ANS_TABLA[[#This Row],[ESTADO]],
        {"VENCIDO",1;"ALERTA_0 Días",2;"ALERTA",3;"A TIEMPO",4;"SIN FECHA",5},
    2,FALSE),
0)</f>
        <v>4</v>
      </c>
    </row>
    <row r="1070" spans="1:34" x14ac:dyDescent="0.25">
      <c r="A1070">
        <v>23672454</v>
      </c>
      <c r="B1070" s="23" t="str">
        <f>IFERROR(VLOOKUP(FENIX_ANS_TABLA[[#This Row],[PEDIDO]],RESPONSABLE!A:B,2,0),"Pendiente por asignar responsable")</f>
        <v>Pendiente por asignar responsable</v>
      </c>
      <c r="C1070" t="s">
        <v>23</v>
      </c>
      <c r="D1070" t="s">
        <v>24</v>
      </c>
      <c r="E1070" t="s">
        <v>23</v>
      </c>
      <c r="F1070" s="21">
        <v>46077.605069444442</v>
      </c>
      <c r="G1070" t="s">
        <v>4851</v>
      </c>
      <c r="H1070">
        <v>8103266</v>
      </c>
      <c r="I1070" t="s">
        <v>4852</v>
      </c>
      <c r="J1070" s="23" t="s">
        <v>31</v>
      </c>
      <c r="K1070" s="23" t="s">
        <v>4853</v>
      </c>
      <c r="L1070" t="s">
        <v>4854</v>
      </c>
      <c r="M1070" t="s">
        <v>169</v>
      </c>
      <c r="N1070" t="s">
        <v>4855</v>
      </c>
      <c r="O1070" t="s">
        <v>170</v>
      </c>
      <c r="P1070" t="s">
        <v>27</v>
      </c>
      <c r="Q1070" t="s">
        <v>158</v>
      </c>
      <c r="R1070" t="s">
        <v>252</v>
      </c>
      <c r="S1070" t="s">
        <v>260</v>
      </c>
      <c r="T1070">
        <v>10</v>
      </c>
      <c r="U1070" t="s">
        <v>4856</v>
      </c>
      <c r="V1070" t="s">
        <v>8082</v>
      </c>
      <c r="W1070" t="s">
        <v>5006</v>
      </c>
      <c r="X1070" t="s">
        <v>29</v>
      </c>
      <c r="Y1070" t="s">
        <v>30</v>
      </c>
      <c r="Z1070" t="s">
        <v>30</v>
      </c>
      <c r="AA1070" t="s">
        <v>30</v>
      </c>
      <c r="AB1070" t="s">
        <v>30</v>
      </c>
      <c r="AC1070">
        <v>-75.261595729999996</v>
      </c>
      <c r="AD1070">
        <v>6.2201546600000004</v>
      </c>
      <c r="AE1070" t="s">
        <v>86</v>
      </c>
      <c r="AF1070" t="s">
        <v>159</v>
      </c>
      <c r="AG1070" t="s">
        <v>102</v>
      </c>
      <c r="AH1070">
        <f>IFERROR(
    VLOOKUP(FENIX_ANS_TABLA[[#This Row],[ESTADO]],
        {"VENCIDO",1;"ALERTA_0 Días",2;"ALERTA",3;"A TIEMPO",4;"SIN FECHA",5},
    2,FALSE),
0)</f>
        <v>4</v>
      </c>
    </row>
    <row r="1071" spans="1:34" x14ac:dyDescent="0.25">
      <c r="A1071">
        <v>23672482</v>
      </c>
      <c r="B1071" s="23" t="str">
        <f>IFERROR(VLOOKUP(FENIX_ANS_TABLA[[#This Row],[PEDIDO]],RESPONSABLE!A:B,2,0),"Pendiente por asignar responsable")</f>
        <v>Pendiente por asignar responsable</v>
      </c>
      <c r="C1071" t="s">
        <v>36</v>
      </c>
      <c r="D1071" t="s">
        <v>24</v>
      </c>
      <c r="E1071" t="s">
        <v>36</v>
      </c>
      <c r="F1071" s="21">
        <v>46077.610833333332</v>
      </c>
      <c r="G1071" t="s">
        <v>5577</v>
      </c>
      <c r="H1071">
        <v>890980527</v>
      </c>
      <c r="I1071" t="s">
        <v>5567</v>
      </c>
      <c r="J1071" s="23" t="s">
        <v>31</v>
      </c>
      <c r="K1071" s="23" t="s">
        <v>5568</v>
      </c>
      <c r="L1071" t="s">
        <v>5578</v>
      </c>
      <c r="M1071" t="s">
        <v>232</v>
      </c>
      <c r="N1071" t="s">
        <v>5579</v>
      </c>
      <c r="O1071" t="s">
        <v>233</v>
      </c>
      <c r="P1071" t="s">
        <v>37</v>
      </c>
      <c r="Q1071" t="s">
        <v>214</v>
      </c>
      <c r="R1071" t="s">
        <v>253</v>
      </c>
      <c r="S1071" t="s">
        <v>260</v>
      </c>
      <c r="T1071">
        <v>7</v>
      </c>
      <c r="U1071" t="s">
        <v>5580</v>
      </c>
      <c r="V1071" t="s">
        <v>14376</v>
      </c>
      <c r="W1071" t="s">
        <v>18605</v>
      </c>
      <c r="X1071" t="s">
        <v>43</v>
      </c>
      <c r="Y1071" t="s">
        <v>30</v>
      </c>
      <c r="Z1071" t="s">
        <v>30</v>
      </c>
      <c r="AA1071" t="s">
        <v>30</v>
      </c>
      <c r="AB1071" t="s">
        <v>30</v>
      </c>
      <c r="AC1071">
        <v>-75.219582000000003</v>
      </c>
      <c r="AD1071">
        <v>6.6807449999999999</v>
      </c>
      <c r="AE1071" t="s">
        <v>86</v>
      </c>
      <c r="AF1071" t="s">
        <v>215</v>
      </c>
      <c r="AG1071" t="s">
        <v>102</v>
      </c>
      <c r="AH1071">
        <f>IFERROR(
    VLOOKUP(FENIX_ANS_TABLA[[#This Row],[ESTADO]],
        {"VENCIDO",1;"ALERTA_0 Días",2;"ALERTA",3;"A TIEMPO",4;"SIN FECHA",5},
    2,FALSE),
0)</f>
        <v>3</v>
      </c>
    </row>
    <row r="1072" spans="1:34" x14ac:dyDescent="0.25">
      <c r="A1072">
        <v>23672486</v>
      </c>
      <c r="B1072" s="23" t="str">
        <f>IFERROR(VLOOKUP(FENIX_ANS_TABLA[[#This Row],[PEDIDO]],RESPONSABLE!A:B,2,0),"Pendiente por asignar responsable")</f>
        <v>Pendiente por asignar responsable</v>
      </c>
      <c r="C1072" t="s">
        <v>23</v>
      </c>
      <c r="D1072" t="s">
        <v>24</v>
      </c>
      <c r="E1072" t="s">
        <v>23</v>
      </c>
      <c r="F1072" s="21">
        <v>46077.611944444441</v>
      </c>
      <c r="G1072" t="s">
        <v>5582</v>
      </c>
      <c r="H1072">
        <v>43255058</v>
      </c>
      <c r="I1072" t="s">
        <v>5583</v>
      </c>
      <c r="J1072" s="23" t="s">
        <v>5584</v>
      </c>
      <c r="K1072" s="23" t="s">
        <v>5585</v>
      </c>
      <c r="L1072" t="s">
        <v>5586</v>
      </c>
      <c r="M1072" t="s">
        <v>149</v>
      </c>
      <c r="N1072" t="s">
        <v>5587</v>
      </c>
      <c r="O1072" t="s">
        <v>150</v>
      </c>
      <c r="P1072" t="s">
        <v>27</v>
      </c>
      <c r="Q1072" t="s">
        <v>135</v>
      </c>
      <c r="R1072" t="s">
        <v>253</v>
      </c>
      <c r="S1072" t="s">
        <v>260</v>
      </c>
      <c r="T1072">
        <v>7</v>
      </c>
      <c r="U1072" t="s">
        <v>5588</v>
      </c>
      <c r="V1072" t="s">
        <v>8056</v>
      </c>
      <c r="W1072" t="s">
        <v>4857</v>
      </c>
      <c r="X1072" t="s">
        <v>29</v>
      </c>
      <c r="Y1072" t="s">
        <v>30</v>
      </c>
      <c r="Z1072" t="s">
        <v>30</v>
      </c>
      <c r="AA1072" t="s">
        <v>30</v>
      </c>
      <c r="AB1072" t="s">
        <v>30</v>
      </c>
      <c r="AC1072">
        <v>-75.767364900000004</v>
      </c>
      <c r="AD1072">
        <v>6.3219355699999999</v>
      </c>
      <c r="AE1072" t="s">
        <v>86</v>
      </c>
      <c r="AF1072" t="s">
        <v>136</v>
      </c>
      <c r="AG1072" t="s">
        <v>102</v>
      </c>
      <c r="AH1072">
        <f>IFERROR(
    VLOOKUP(FENIX_ANS_TABLA[[#This Row],[ESTADO]],
        {"VENCIDO",1;"ALERTA_0 Días",2;"ALERTA",3;"A TIEMPO",4;"SIN FECHA",5},
    2,FALSE),
0)</f>
        <v>4</v>
      </c>
    </row>
    <row r="1073" spans="1:34" x14ac:dyDescent="0.25">
      <c r="A1073">
        <v>23672490</v>
      </c>
      <c r="B1073" s="23" t="str">
        <f>IFERROR(VLOOKUP(FENIX_ANS_TABLA[[#This Row],[PEDIDO]],RESPONSABLE!A:B,2,0),"Pendiente por asignar responsable")</f>
        <v>Pendiente por asignar responsable</v>
      </c>
      <c r="C1073" t="s">
        <v>23</v>
      </c>
      <c r="D1073" t="s">
        <v>24</v>
      </c>
      <c r="E1073" t="s">
        <v>23</v>
      </c>
      <c r="F1073" s="21">
        <v>46077.613067129627</v>
      </c>
      <c r="G1073" t="s">
        <v>4859</v>
      </c>
      <c r="H1073">
        <v>21664034</v>
      </c>
      <c r="I1073" t="s">
        <v>4860</v>
      </c>
      <c r="J1073" s="23" t="s">
        <v>31</v>
      </c>
      <c r="K1073" s="23" t="s">
        <v>4861</v>
      </c>
      <c r="L1073" t="s">
        <v>4862</v>
      </c>
      <c r="M1073" t="s">
        <v>277</v>
      </c>
      <c r="N1073" t="s">
        <v>4863</v>
      </c>
      <c r="O1073" t="s">
        <v>278</v>
      </c>
      <c r="P1073" t="s">
        <v>27</v>
      </c>
      <c r="Q1073" t="s">
        <v>158</v>
      </c>
      <c r="R1073" t="s">
        <v>253</v>
      </c>
      <c r="S1073" t="s">
        <v>260</v>
      </c>
      <c r="T1073">
        <v>7</v>
      </c>
      <c r="U1073" t="s">
        <v>4864</v>
      </c>
      <c r="V1073" t="s">
        <v>6633</v>
      </c>
      <c r="W1073" t="s">
        <v>8094</v>
      </c>
      <c r="X1073" t="s">
        <v>29</v>
      </c>
      <c r="Y1073" t="s">
        <v>30</v>
      </c>
      <c r="Z1073" t="s">
        <v>30</v>
      </c>
      <c r="AA1073" t="s">
        <v>30</v>
      </c>
      <c r="AB1073" t="s">
        <v>30</v>
      </c>
      <c r="AC1073">
        <v>-75.102086560000004</v>
      </c>
      <c r="AD1073">
        <v>5.9613877400000002</v>
      </c>
      <c r="AE1073" t="s">
        <v>86</v>
      </c>
      <c r="AF1073" t="s">
        <v>159</v>
      </c>
      <c r="AG1073" t="s">
        <v>102</v>
      </c>
      <c r="AH1073">
        <f>IFERROR(
    VLOOKUP(FENIX_ANS_TABLA[[#This Row],[ESTADO]],
        {"VENCIDO",1;"ALERTA_0 Días",2;"ALERTA",3;"A TIEMPO",4;"SIN FECHA",5},
    2,FALSE),
0)</f>
        <v>4</v>
      </c>
    </row>
    <row r="1074" spans="1:34" x14ac:dyDescent="0.25">
      <c r="A1074">
        <v>23672499</v>
      </c>
      <c r="B1074" s="23" t="str">
        <f>IFERROR(VLOOKUP(FENIX_ANS_TABLA[[#This Row],[PEDIDO]],RESPONSABLE!A:B,2,0),"Pendiente por asignar responsable")</f>
        <v>Pendiente por asignar responsable</v>
      </c>
      <c r="C1074" t="s">
        <v>58</v>
      </c>
      <c r="D1074" t="s">
        <v>24</v>
      </c>
      <c r="E1074" t="s">
        <v>59</v>
      </c>
      <c r="F1074" s="21">
        <v>46077.617199074077</v>
      </c>
      <c r="G1074" t="s">
        <v>4866</v>
      </c>
      <c r="H1074">
        <v>10069417</v>
      </c>
      <c r="I1074" t="s">
        <v>4867</v>
      </c>
      <c r="J1074" s="23" t="s">
        <v>4868</v>
      </c>
      <c r="K1074" s="23" t="s">
        <v>4869</v>
      </c>
      <c r="L1074" t="s">
        <v>4870</v>
      </c>
      <c r="M1074" t="s">
        <v>38</v>
      </c>
      <c r="N1074" t="s">
        <v>4871</v>
      </c>
      <c r="O1074" t="s">
        <v>39</v>
      </c>
      <c r="P1074" t="s">
        <v>60</v>
      </c>
      <c r="Q1074" t="s">
        <v>64</v>
      </c>
      <c r="R1074" t="s">
        <v>253</v>
      </c>
      <c r="S1074" t="s">
        <v>260</v>
      </c>
      <c r="T1074">
        <v>9</v>
      </c>
      <c r="U1074" t="s">
        <v>4872</v>
      </c>
      <c r="V1074" t="s">
        <v>18368</v>
      </c>
      <c r="W1074" t="s">
        <v>18606</v>
      </c>
      <c r="X1074" t="s">
        <v>29</v>
      </c>
      <c r="Y1074" t="s">
        <v>30</v>
      </c>
      <c r="Z1074" t="s">
        <v>30</v>
      </c>
      <c r="AA1074" t="s">
        <v>30</v>
      </c>
      <c r="AB1074" t="s">
        <v>30</v>
      </c>
      <c r="AC1074">
        <v>-75.61158313</v>
      </c>
      <c r="AD1074">
        <v>6.1890861900000003</v>
      </c>
      <c r="AE1074" t="s">
        <v>86</v>
      </c>
      <c r="AF1074" t="s">
        <v>105</v>
      </c>
      <c r="AG1074" t="s">
        <v>102</v>
      </c>
      <c r="AH1074">
        <f>IFERROR(
    VLOOKUP(FENIX_ANS_TABLA[[#This Row],[ESTADO]],
        {"VENCIDO",1;"ALERTA_0 Días",2;"ALERTA",3;"A TIEMPO",4;"SIN FECHA",5},
    2,FALSE),
0)</f>
        <v>4</v>
      </c>
    </row>
    <row r="1075" spans="1:34" x14ac:dyDescent="0.25">
      <c r="A1075">
        <v>23672509</v>
      </c>
      <c r="B1075" s="23" t="str">
        <f>IFERROR(VLOOKUP(FENIX_ANS_TABLA[[#This Row],[PEDIDO]],RESPONSABLE!A:B,2,0),"Pendiente por asignar responsable")</f>
        <v>Pendiente por asignar responsable</v>
      </c>
      <c r="C1075" t="s">
        <v>58</v>
      </c>
      <c r="D1075" t="s">
        <v>24</v>
      </c>
      <c r="E1075" t="s">
        <v>59</v>
      </c>
      <c r="F1075" s="21">
        <v>46077.620856481481</v>
      </c>
      <c r="G1075" t="s">
        <v>4874</v>
      </c>
      <c r="H1075">
        <v>43419244</v>
      </c>
      <c r="I1075" t="s">
        <v>4875</v>
      </c>
      <c r="J1075" s="23" t="s">
        <v>31</v>
      </c>
      <c r="K1075" s="23" t="s">
        <v>4876</v>
      </c>
      <c r="L1075" t="s">
        <v>4877</v>
      </c>
      <c r="M1075" t="s">
        <v>167</v>
      </c>
      <c r="N1075" t="s">
        <v>4878</v>
      </c>
      <c r="O1075" t="s">
        <v>168</v>
      </c>
      <c r="P1075" t="s">
        <v>60</v>
      </c>
      <c r="Q1075" t="s">
        <v>184</v>
      </c>
      <c r="R1075" t="s">
        <v>253</v>
      </c>
      <c r="S1075" t="s">
        <v>260</v>
      </c>
      <c r="T1075">
        <v>9</v>
      </c>
      <c r="U1075" t="s">
        <v>4879</v>
      </c>
      <c r="V1075" t="s">
        <v>1063</v>
      </c>
      <c r="W1075" t="s">
        <v>18607</v>
      </c>
      <c r="X1075" t="s">
        <v>29</v>
      </c>
      <c r="Y1075" t="s">
        <v>30</v>
      </c>
      <c r="Z1075" t="s">
        <v>30</v>
      </c>
      <c r="AA1075" t="s">
        <v>30</v>
      </c>
      <c r="AB1075" t="s">
        <v>30</v>
      </c>
      <c r="AC1075">
        <v>-75.359388980000006</v>
      </c>
      <c r="AD1075">
        <v>6.1497066299999998</v>
      </c>
      <c r="AE1075" t="s">
        <v>86</v>
      </c>
      <c r="AF1075" t="s">
        <v>159</v>
      </c>
      <c r="AG1075" t="s">
        <v>102</v>
      </c>
      <c r="AH1075">
        <f>IFERROR(
    VLOOKUP(FENIX_ANS_TABLA[[#This Row],[ESTADO]],
        {"VENCIDO",1;"ALERTA_0 Días",2;"ALERTA",3;"A TIEMPO",4;"SIN FECHA",5},
    2,FALSE),
0)</f>
        <v>4</v>
      </c>
    </row>
    <row r="1076" spans="1:34" x14ac:dyDescent="0.25">
      <c r="A1076">
        <v>23672530</v>
      </c>
      <c r="B1076" s="23" t="str">
        <f>IFERROR(VLOOKUP(FENIX_ANS_TABLA[[#This Row],[PEDIDO]],RESPONSABLE!A:B,2,0),"Pendiente por asignar responsable")</f>
        <v>Pendiente por asignar responsable</v>
      </c>
      <c r="C1076" t="s">
        <v>58</v>
      </c>
      <c r="D1076" t="s">
        <v>24</v>
      </c>
      <c r="E1076" t="s">
        <v>59</v>
      </c>
      <c r="F1076" s="21">
        <v>46077.627268518518</v>
      </c>
      <c r="G1076" t="s">
        <v>4881</v>
      </c>
      <c r="H1076">
        <v>43080733</v>
      </c>
      <c r="I1076" t="s">
        <v>4882</v>
      </c>
      <c r="J1076" s="23" t="s">
        <v>31</v>
      </c>
      <c r="K1076" s="23" t="s">
        <v>4883</v>
      </c>
      <c r="L1076" t="s">
        <v>4884</v>
      </c>
      <c r="M1076" t="s">
        <v>25</v>
      </c>
      <c r="N1076" t="s">
        <v>4885</v>
      </c>
      <c r="O1076" t="s">
        <v>26</v>
      </c>
      <c r="P1076" t="s">
        <v>60</v>
      </c>
      <c r="Q1076" t="s">
        <v>61</v>
      </c>
      <c r="R1076" t="s">
        <v>253</v>
      </c>
      <c r="S1076" t="s">
        <v>260</v>
      </c>
      <c r="T1076">
        <v>9</v>
      </c>
      <c r="U1076" t="s">
        <v>4886</v>
      </c>
      <c r="V1076" t="s">
        <v>14277</v>
      </c>
      <c r="W1076" t="s">
        <v>18608</v>
      </c>
      <c r="X1076" t="s">
        <v>29</v>
      </c>
      <c r="Y1076" t="s">
        <v>30</v>
      </c>
      <c r="Z1076" t="s">
        <v>30</v>
      </c>
      <c r="AA1076" t="s">
        <v>30</v>
      </c>
      <c r="AB1076" t="s">
        <v>30</v>
      </c>
      <c r="AC1076">
        <v>-75.538286249999999</v>
      </c>
      <c r="AD1076">
        <v>6.24917751</v>
      </c>
      <c r="AE1076" t="s">
        <v>86</v>
      </c>
      <c r="AF1076" t="s">
        <v>105</v>
      </c>
      <c r="AG1076" t="s">
        <v>102</v>
      </c>
      <c r="AH1076">
        <f>IFERROR(
    VLOOKUP(FENIX_ANS_TABLA[[#This Row],[ESTADO]],
        {"VENCIDO",1;"ALERTA_0 Días",2;"ALERTA",3;"A TIEMPO",4;"SIN FECHA",5},
    2,FALSE),
0)</f>
        <v>4</v>
      </c>
    </row>
    <row r="1077" spans="1:34" x14ac:dyDescent="0.25">
      <c r="A1077">
        <v>23672541</v>
      </c>
      <c r="B1077" s="23" t="str">
        <f>IFERROR(VLOOKUP(FENIX_ANS_TABLA[[#This Row],[PEDIDO]],RESPONSABLE!A:B,2,0),"Pendiente por asignar responsable")</f>
        <v>Pendiente por asignar responsable</v>
      </c>
      <c r="C1077" t="s">
        <v>23</v>
      </c>
      <c r="D1077" t="s">
        <v>24</v>
      </c>
      <c r="E1077" t="s">
        <v>23</v>
      </c>
      <c r="F1077" s="21">
        <v>46077.629652777781</v>
      </c>
      <c r="G1077" t="s">
        <v>4888</v>
      </c>
      <c r="H1077">
        <v>43163294</v>
      </c>
      <c r="I1077" t="s">
        <v>4889</v>
      </c>
      <c r="J1077" s="23" t="s">
        <v>31</v>
      </c>
      <c r="K1077" s="23" t="s">
        <v>4811</v>
      </c>
      <c r="L1077" t="s">
        <v>4890</v>
      </c>
      <c r="M1077" t="s">
        <v>165</v>
      </c>
      <c r="N1077" t="s">
        <v>4891</v>
      </c>
      <c r="O1077" t="s">
        <v>166</v>
      </c>
      <c r="P1077" t="s">
        <v>27</v>
      </c>
      <c r="Q1077" t="s">
        <v>158</v>
      </c>
      <c r="R1077" t="s">
        <v>252</v>
      </c>
      <c r="S1077" t="s">
        <v>260</v>
      </c>
      <c r="T1077">
        <v>10</v>
      </c>
      <c r="U1077" t="s">
        <v>4892</v>
      </c>
      <c r="V1077" t="s">
        <v>10636</v>
      </c>
      <c r="W1077" t="s">
        <v>10635</v>
      </c>
      <c r="X1077" t="s">
        <v>29</v>
      </c>
      <c r="Y1077" t="s">
        <v>30</v>
      </c>
      <c r="Z1077" t="s">
        <v>30</v>
      </c>
      <c r="AA1077" t="s">
        <v>30</v>
      </c>
      <c r="AB1077" t="s">
        <v>30</v>
      </c>
      <c r="AC1077">
        <v>-75.457284999999999</v>
      </c>
      <c r="AD1077">
        <v>6.3123449999999997</v>
      </c>
      <c r="AE1077" t="s">
        <v>86</v>
      </c>
      <c r="AF1077" t="s">
        <v>159</v>
      </c>
      <c r="AG1077" t="s">
        <v>102</v>
      </c>
      <c r="AH1077">
        <f>IFERROR(
    VLOOKUP(FENIX_ANS_TABLA[[#This Row],[ESTADO]],
        {"VENCIDO",1;"ALERTA_0 Días",2;"ALERTA",3;"A TIEMPO",4;"SIN FECHA",5},
    2,FALSE),
0)</f>
        <v>4</v>
      </c>
    </row>
    <row r="1078" spans="1:34" x14ac:dyDescent="0.25">
      <c r="A1078">
        <v>23672553</v>
      </c>
      <c r="B1078" s="23" t="str">
        <f>IFERROR(VLOOKUP(FENIX_ANS_TABLA[[#This Row],[PEDIDO]],RESPONSABLE!A:B,2,0),"Pendiente por asignar responsable")</f>
        <v>Pendiente por asignar responsable</v>
      </c>
      <c r="C1078" t="s">
        <v>23</v>
      </c>
      <c r="D1078" t="s">
        <v>24</v>
      </c>
      <c r="E1078" t="s">
        <v>33</v>
      </c>
      <c r="F1078" s="21">
        <v>46084.526608796303</v>
      </c>
      <c r="G1078" t="s">
        <v>16844</v>
      </c>
      <c r="H1078">
        <v>70002118</v>
      </c>
      <c r="I1078" t="s">
        <v>4894</v>
      </c>
      <c r="J1078" s="23" t="s">
        <v>31</v>
      </c>
      <c r="K1078" s="23" t="s">
        <v>4895</v>
      </c>
      <c r="L1078" t="s">
        <v>16845</v>
      </c>
      <c r="M1078" t="s">
        <v>115</v>
      </c>
      <c r="N1078" t="s">
        <v>16846</v>
      </c>
      <c r="O1078" t="s">
        <v>116</v>
      </c>
      <c r="P1078" t="s">
        <v>40</v>
      </c>
      <c r="Q1078" t="s">
        <v>112</v>
      </c>
      <c r="R1078" t="s">
        <v>253</v>
      </c>
      <c r="S1078" t="s">
        <v>259</v>
      </c>
      <c r="T1078">
        <v>7</v>
      </c>
      <c r="U1078" t="s">
        <v>16847</v>
      </c>
      <c r="V1078" t="s">
        <v>18609</v>
      </c>
      <c r="W1078" t="s">
        <v>18610</v>
      </c>
      <c r="X1078" t="s">
        <v>29</v>
      </c>
      <c r="Y1078" t="s">
        <v>30</v>
      </c>
      <c r="Z1078" t="s">
        <v>30</v>
      </c>
      <c r="AA1078" t="s">
        <v>30</v>
      </c>
      <c r="AB1078" t="s">
        <v>30</v>
      </c>
      <c r="AC1078">
        <v>-75.836900099999994</v>
      </c>
      <c r="AD1078">
        <v>5.7920170000000004</v>
      </c>
      <c r="AE1078" t="s">
        <v>86</v>
      </c>
      <c r="AF1078" t="s">
        <v>109</v>
      </c>
      <c r="AG1078" t="s">
        <v>102</v>
      </c>
      <c r="AH1078">
        <f>IFERROR(
    VLOOKUP(FENIX_ANS_TABLA[[#This Row],[ESTADO]],
        {"VENCIDO",1;"ALERTA_0 Días",2;"ALERTA",3;"A TIEMPO",4;"SIN FECHA",5},
    2,FALSE),
0)</f>
        <v>4</v>
      </c>
    </row>
    <row r="1079" spans="1:34" x14ac:dyDescent="0.25">
      <c r="A1079">
        <v>23672554</v>
      </c>
      <c r="B1079" s="23" t="str">
        <f>IFERROR(VLOOKUP(FENIX_ANS_TABLA[[#This Row],[PEDIDO]],RESPONSABLE!A:B,2,0),"Pendiente por asignar responsable")</f>
        <v>Pendiente por asignar responsable</v>
      </c>
      <c r="C1079" t="s">
        <v>23</v>
      </c>
      <c r="D1079" t="s">
        <v>24</v>
      </c>
      <c r="E1079" t="s">
        <v>23</v>
      </c>
      <c r="F1079" s="21">
        <v>46077.634953703702</v>
      </c>
      <c r="G1079" t="s">
        <v>4897</v>
      </c>
      <c r="H1079">
        <v>1036959247</v>
      </c>
      <c r="I1079" t="s">
        <v>4898</v>
      </c>
      <c r="J1079" s="23" t="s">
        <v>31</v>
      </c>
      <c r="K1079" s="23" t="s">
        <v>4899</v>
      </c>
      <c r="L1079" t="s">
        <v>4900</v>
      </c>
      <c r="M1079" t="s">
        <v>169</v>
      </c>
      <c r="N1079" t="s">
        <v>4901</v>
      </c>
      <c r="O1079" t="s">
        <v>170</v>
      </c>
      <c r="P1079" t="s">
        <v>27</v>
      </c>
      <c r="Q1079" t="s">
        <v>158</v>
      </c>
      <c r="R1079" t="s">
        <v>252</v>
      </c>
      <c r="S1079" t="s">
        <v>260</v>
      </c>
      <c r="T1079">
        <v>10</v>
      </c>
      <c r="U1079" t="s">
        <v>4902</v>
      </c>
      <c r="V1079" t="s">
        <v>8083</v>
      </c>
      <c r="W1079" t="s">
        <v>8084</v>
      </c>
      <c r="X1079" t="s">
        <v>29</v>
      </c>
      <c r="Y1079" t="s">
        <v>30</v>
      </c>
      <c r="Z1079" t="s">
        <v>30</v>
      </c>
      <c r="AA1079" t="s">
        <v>30</v>
      </c>
      <c r="AB1079" t="s">
        <v>30</v>
      </c>
      <c r="AC1079">
        <v>-75.330298459999995</v>
      </c>
      <c r="AD1079">
        <v>6.1218368300000003</v>
      </c>
      <c r="AE1079" t="s">
        <v>86</v>
      </c>
      <c r="AF1079" t="s">
        <v>159</v>
      </c>
      <c r="AG1079" t="s">
        <v>102</v>
      </c>
      <c r="AH1079">
        <f>IFERROR(
    VLOOKUP(FENIX_ANS_TABLA[[#This Row],[ESTADO]],
        {"VENCIDO",1;"ALERTA_0 Días",2;"ALERTA",3;"A TIEMPO",4;"SIN FECHA",5},
    2,FALSE),
0)</f>
        <v>4</v>
      </c>
    </row>
    <row r="1080" spans="1:34" x14ac:dyDescent="0.25">
      <c r="A1080">
        <v>23672555</v>
      </c>
      <c r="B1080" s="23" t="str">
        <f>IFERROR(VLOOKUP(FENIX_ANS_TABLA[[#This Row],[PEDIDO]],RESPONSABLE!A:B,2,0),"Pendiente por asignar responsable")</f>
        <v>Pendiente por asignar responsable</v>
      </c>
      <c r="C1080" t="s">
        <v>36</v>
      </c>
      <c r="D1080" t="s">
        <v>24</v>
      </c>
      <c r="E1080" t="s">
        <v>36</v>
      </c>
      <c r="F1080" s="21">
        <v>46077.636342592603</v>
      </c>
      <c r="G1080" t="s">
        <v>4904</v>
      </c>
      <c r="H1080">
        <v>8106107</v>
      </c>
      <c r="I1080" t="s">
        <v>4905</v>
      </c>
      <c r="J1080" s="23" t="s">
        <v>31</v>
      </c>
      <c r="K1080" s="23" t="s">
        <v>4906</v>
      </c>
      <c r="L1080" t="s">
        <v>4907</v>
      </c>
      <c r="M1080" t="s">
        <v>196</v>
      </c>
      <c r="N1080" t="s">
        <v>4908</v>
      </c>
      <c r="O1080" t="s">
        <v>197</v>
      </c>
      <c r="P1080" t="s">
        <v>37</v>
      </c>
      <c r="Q1080" t="s">
        <v>158</v>
      </c>
      <c r="R1080" t="s">
        <v>252</v>
      </c>
      <c r="S1080" t="s">
        <v>260</v>
      </c>
      <c r="T1080">
        <v>10</v>
      </c>
      <c r="U1080" t="s">
        <v>4909</v>
      </c>
      <c r="V1080" t="s">
        <v>1346</v>
      </c>
      <c r="W1080" t="s">
        <v>717</v>
      </c>
      <c r="X1080" t="s">
        <v>29</v>
      </c>
      <c r="Y1080" t="s">
        <v>30</v>
      </c>
      <c r="Z1080" t="s">
        <v>30</v>
      </c>
      <c r="AA1080" t="s">
        <v>30</v>
      </c>
      <c r="AB1080" t="s">
        <v>30</v>
      </c>
      <c r="AC1080">
        <v>-75.173985549999998</v>
      </c>
      <c r="AD1080">
        <v>6.2341076700000002</v>
      </c>
      <c r="AE1080" t="s">
        <v>86</v>
      </c>
      <c r="AF1080" t="s">
        <v>159</v>
      </c>
      <c r="AG1080" t="s">
        <v>102</v>
      </c>
      <c r="AH1080">
        <f>IFERROR(
    VLOOKUP(FENIX_ANS_TABLA[[#This Row],[ESTADO]],
        {"VENCIDO",1;"ALERTA_0 Días",2;"ALERTA",3;"A TIEMPO",4;"SIN FECHA",5},
    2,FALSE),
0)</f>
        <v>4</v>
      </c>
    </row>
    <row r="1081" spans="1:34" x14ac:dyDescent="0.25">
      <c r="A1081">
        <v>23672556</v>
      </c>
      <c r="B1081" s="23" t="str">
        <f>IFERROR(VLOOKUP(FENIX_ANS_TABLA[[#This Row],[PEDIDO]],RESPONSABLE!A:B,2,0),"Pendiente por asignar responsable")</f>
        <v>Pendiente por asignar responsable</v>
      </c>
      <c r="C1081" t="s">
        <v>23</v>
      </c>
      <c r="D1081" t="s">
        <v>24</v>
      </c>
      <c r="E1081" t="s">
        <v>23</v>
      </c>
      <c r="F1081" s="21">
        <v>46077.636643518519</v>
      </c>
      <c r="G1081" t="s">
        <v>5590</v>
      </c>
      <c r="H1081">
        <v>1013557244</v>
      </c>
      <c r="I1081" t="s">
        <v>923</v>
      </c>
      <c r="J1081" s="23" t="s">
        <v>283</v>
      </c>
      <c r="K1081" s="23" t="s">
        <v>927</v>
      </c>
      <c r="L1081" t="s">
        <v>5591</v>
      </c>
      <c r="M1081" t="s">
        <v>281</v>
      </c>
      <c r="N1081" t="s">
        <v>5592</v>
      </c>
      <c r="O1081" t="s">
        <v>282</v>
      </c>
      <c r="P1081" t="s">
        <v>27</v>
      </c>
      <c r="Q1081" t="s">
        <v>108</v>
      </c>
      <c r="R1081" t="s">
        <v>253</v>
      </c>
      <c r="S1081" t="s">
        <v>260</v>
      </c>
      <c r="T1081">
        <v>7</v>
      </c>
      <c r="U1081" t="s">
        <v>5593</v>
      </c>
      <c r="V1081" t="s">
        <v>1346</v>
      </c>
      <c r="W1081" t="s">
        <v>717</v>
      </c>
      <c r="X1081" t="s">
        <v>29</v>
      </c>
      <c r="Y1081" t="s">
        <v>30</v>
      </c>
      <c r="Z1081" t="s">
        <v>30</v>
      </c>
      <c r="AA1081" t="s">
        <v>30</v>
      </c>
      <c r="AB1081" t="s">
        <v>30</v>
      </c>
      <c r="AC1081">
        <v>-75.979098629999996</v>
      </c>
      <c r="AD1081">
        <v>5.7467194599999996</v>
      </c>
      <c r="AE1081" t="s">
        <v>86</v>
      </c>
      <c r="AF1081" t="s">
        <v>109</v>
      </c>
      <c r="AG1081" t="s">
        <v>102</v>
      </c>
      <c r="AH1081">
        <f>IFERROR(
    VLOOKUP(FENIX_ANS_TABLA[[#This Row],[ESTADO]],
        {"VENCIDO",1;"ALERTA_0 Días",2;"ALERTA",3;"A TIEMPO",4;"SIN FECHA",5},
    2,FALSE),
0)</f>
        <v>4</v>
      </c>
    </row>
    <row r="1082" spans="1:34" x14ac:dyDescent="0.25">
      <c r="A1082">
        <v>23672558</v>
      </c>
      <c r="B1082" s="23" t="str">
        <f>IFERROR(VLOOKUP(FENIX_ANS_TABLA[[#This Row],[PEDIDO]],RESPONSABLE!A:B,2,0),"Pendiente por asignar responsable")</f>
        <v>Pendiente por asignar responsable</v>
      </c>
      <c r="C1082" t="s">
        <v>36</v>
      </c>
      <c r="D1082" t="s">
        <v>24</v>
      </c>
      <c r="E1082" t="s">
        <v>36</v>
      </c>
      <c r="F1082" s="21">
        <v>46077.636782407397</v>
      </c>
      <c r="G1082" t="s">
        <v>4911</v>
      </c>
      <c r="H1082">
        <v>71773624</v>
      </c>
      <c r="I1082" t="s">
        <v>4912</v>
      </c>
      <c r="J1082" s="23" t="s">
        <v>4913</v>
      </c>
      <c r="K1082" s="23" t="s">
        <v>307</v>
      </c>
      <c r="L1082" t="s">
        <v>4914</v>
      </c>
      <c r="M1082" t="s">
        <v>163</v>
      </c>
      <c r="N1082" t="s">
        <v>4915</v>
      </c>
      <c r="O1082" t="s">
        <v>164</v>
      </c>
      <c r="P1082" t="s">
        <v>37</v>
      </c>
      <c r="Q1082" t="s">
        <v>158</v>
      </c>
      <c r="R1082" t="s">
        <v>252</v>
      </c>
      <c r="S1082" t="s">
        <v>260</v>
      </c>
      <c r="T1082">
        <v>10</v>
      </c>
      <c r="U1082" t="s">
        <v>4916</v>
      </c>
      <c r="V1082" t="s">
        <v>1346</v>
      </c>
      <c r="W1082" t="s">
        <v>717</v>
      </c>
      <c r="X1082" t="s">
        <v>29</v>
      </c>
      <c r="Y1082" t="s">
        <v>30</v>
      </c>
      <c r="Z1082" t="s">
        <v>30</v>
      </c>
      <c r="AA1082" t="s">
        <v>30</v>
      </c>
      <c r="AB1082" t="s">
        <v>30</v>
      </c>
      <c r="AC1082">
        <v>-75.215010230000004</v>
      </c>
      <c r="AD1082">
        <v>6.26282037</v>
      </c>
      <c r="AE1082" t="s">
        <v>86</v>
      </c>
      <c r="AF1082" t="s">
        <v>159</v>
      </c>
      <c r="AG1082" t="s">
        <v>102</v>
      </c>
      <c r="AH1082">
        <f>IFERROR(
    VLOOKUP(FENIX_ANS_TABLA[[#This Row],[ESTADO]],
        {"VENCIDO",1;"ALERTA_0 Días",2;"ALERTA",3;"A TIEMPO",4;"SIN FECHA",5},
    2,FALSE),
0)</f>
        <v>4</v>
      </c>
    </row>
    <row r="1083" spans="1:34" x14ac:dyDescent="0.25">
      <c r="A1083">
        <v>23672560</v>
      </c>
      <c r="B1083" s="23" t="str">
        <f>IFERROR(VLOOKUP(FENIX_ANS_TABLA[[#This Row],[PEDIDO]],RESPONSABLE!A:B,2,0),"Pendiente por asignar responsable")</f>
        <v>Pendiente por asignar responsable</v>
      </c>
      <c r="C1083" t="s">
        <v>23</v>
      </c>
      <c r="D1083" t="s">
        <v>24</v>
      </c>
      <c r="E1083" t="s">
        <v>23</v>
      </c>
      <c r="F1083" s="21">
        <v>46077.637696759259</v>
      </c>
      <c r="G1083" t="s">
        <v>5115</v>
      </c>
      <c r="H1083">
        <v>71992521</v>
      </c>
      <c r="I1083" t="s">
        <v>5116</v>
      </c>
      <c r="J1083" s="23" t="s">
        <v>31</v>
      </c>
      <c r="K1083" s="23" t="s">
        <v>921</v>
      </c>
      <c r="L1083" t="s">
        <v>5117</v>
      </c>
      <c r="M1083" t="s">
        <v>25</v>
      </c>
      <c r="N1083" t="s">
        <v>5118</v>
      </c>
      <c r="O1083" t="s">
        <v>26</v>
      </c>
      <c r="P1083" t="s">
        <v>27</v>
      </c>
      <c r="Q1083" t="s">
        <v>28</v>
      </c>
      <c r="R1083" t="s">
        <v>253</v>
      </c>
      <c r="S1083" t="s">
        <v>260</v>
      </c>
      <c r="T1083">
        <v>7</v>
      </c>
      <c r="U1083" t="s">
        <v>5119</v>
      </c>
      <c r="V1083" t="s">
        <v>14193</v>
      </c>
      <c r="W1083" t="s">
        <v>18611</v>
      </c>
      <c r="X1083" t="s">
        <v>43</v>
      </c>
      <c r="Y1083" t="s">
        <v>30</v>
      </c>
      <c r="Z1083" t="s">
        <v>30</v>
      </c>
      <c r="AA1083" t="s">
        <v>30</v>
      </c>
      <c r="AB1083" t="s">
        <v>30</v>
      </c>
      <c r="AC1083">
        <v>-75.554280309999996</v>
      </c>
      <c r="AD1083">
        <v>6.2547387600000004</v>
      </c>
      <c r="AE1083" t="s">
        <v>86</v>
      </c>
      <c r="AF1083" t="s">
        <v>105</v>
      </c>
      <c r="AG1083" t="s">
        <v>102</v>
      </c>
      <c r="AH1083">
        <f>IFERROR(
    VLOOKUP(FENIX_ANS_TABLA[[#This Row],[ESTADO]],
        {"VENCIDO",1;"ALERTA_0 Días",2;"ALERTA",3;"A TIEMPO",4;"SIN FECHA",5},
    2,FALSE),
0)</f>
        <v>3</v>
      </c>
    </row>
    <row r="1084" spans="1:34" x14ac:dyDescent="0.25">
      <c r="A1084">
        <v>23672565</v>
      </c>
      <c r="B1084" s="23" t="str">
        <f>IFERROR(VLOOKUP(FENIX_ANS_TABLA[[#This Row],[PEDIDO]],RESPONSABLE!A:B,2,0),"Pendiente por asignar responsable")</f>
        <v>Pendiente por asignar responsable</v>
      </c>
      <c r="C1084" t="s">
        <v>44</v>
      </c>
      <c r="D1084" t="s">
        <v>24</v>
      </c>
      <c r="E1084" t="s">
        <v>44</v>
      </c>
      <c r="F1084" s="21">
        <v>46077.638437499998</v>
      </c>
      <c r="G1084" t="s">
        <v>4918</v>
      </c>
      <c r="H1084">
        <v>70289019</v>
      </c>
      <c r="I1084" t="s">
        <v>4919</v>
      </c>
      <c r="J1084" s="23" t="s">
        <v>4920</v>
      </c>
      <c r="K1084" s="23" t="s">
        <v>4921</v>
      </c>
      <c r="L1084" t="s">
        <v>4922</v>
      </c>
      <c r="M1084" t="s">
        <v>156</v>
      </c>
      <c r="N1084" t="s">
        <v>4923</v>
      </c>
      <c r="O1084" t="s">
        <v>157</v>
      </c>
      <c r="P1084" t="s">
        <v>45</v>
      </c>
      <c r="Q1084" t="s">
        <v>162</v>
      </c>
      <c r="R1084" t="s">
        <v>252</v>
      </c>
      <c r="S1084" t="s">
        <v>260</v>
      </c>
      <c r="T1084">
        <v>11</v>
      </c>
      <c r="U1084" t="s">
        <v>4924</v>
      </c>
      <c r="V1084" t="s">
        <v>14529</v>
      </c>
      <c r="W1084" t="s">
        <v>14528</v>
      </c>
      <c r="X1084" t="s">
        <v>29</v>
      </c>
      <c r="Y1084" t="s">
        <v>30</v>
      </c>
      <c r="Z1084" t="s">
        <v>30</v>
      </c>
      <c r="AA1084" t="s">
        <v>30</v>
      </c>
      <c r="AB1084" t="s">
        <v>30</v>
      </c>
      <c r="AC1084">
        <v>-75.338872280000004</v>
      </c>
      <c r="AD1084">
        <v>6.3628647599999999</v>
      </c>
      <c r="AE1084" t="s">
        <v>86</v>
      </c>
      <c r="AF1084" t="s">
        <v>159</v>
      </c>
      <c r="AG1084" t="s">
        <v>102</v>
      </c>
      <c r="AH1084">
        <f>IFERROR(
    VLOOKUP(FENIX_ANS_TABLA[[#This Row],[ESTADO]],
        {"VENCIDO",1;"ALERTA_0 Días",2;"ALERTA",3;"A TIEMPO",4;"SIN FECHA",5},
    2,FALSE),
0)</f>
        <v>4</v>
      </c>
    </row>
    <row r="1085" spans="1:34" x14ac:dyDescent="0.25">
      <c r="A1085">
        <v>23672585</v>
      </c>
      <c r="B1085" s="23" t="str">
        <f>IFERROR(VLOOKUP(FENIX_ANS_TABLA[[#This Row],[PEDIDO]],RESPONSABLE!A:B,2,0),"Pendiente por asignar responsable")</f>
        <v>Pendiente por asignar responsable</v>
      </c>
      <c r="C1085" t="s">
        <v>23</v>
      </c>
      <c r="D1085" t="s">
        <v>24</v>
      </c>
      <c r="E1085" t="s">
        <v>23</v>
      </c>
      <c r="F1085" s="21">
        <v>46077.648159722223</v>
      </c>
      <c r="G1085" t="s">
        <v>4926</v>
      </c>
      <c r="H1085">
        <v>1108120371</v>
      </c>
      <c r="I1085" t="s">
        <v>4927</v>
      </c>
      <c r="J1085" s="23" t="s">
        <v>31</v>
      </c>
      <c r="K1085" s="23" t="s">
        <v>4928</v>
      </c>
      <c r="L1085" t="s">
        <v>4929</v>
      </c>
      <c r="M1085" t="s">
        <v>190</v>
      </c>
      <c r="N1085" t="s">
        <v>4930</v>
      </c>
      <c r="O1085" t="s">
        <v>191</v>
      </c>
      <c r="P1085" t="s">
        <v>27</v>
      </c>
      <c r="Q1085" t="s">
        <v>158</v>
      </c>
      <c r="R1085" t="s">
        <v>252</v>
      </c>
      <c r="S1085" t="s">
        <v>260</v>
      </c>
      <c r="T1085">
        <v>10</v>
      </c>
      <c r="U1085" t="s">
        <v>4931</v>
      </c>
      <c r="V1085" t="s">
        <v>18369</v>
      </c>
      <c r="W1085" t="s">
        <v>17827</v>
      </c>
      <c r="X1085" t="s">
        <v>29</v>
      </c>
      <c r="Y1085" t="s">
        <v>30</v>
      </c>
      <c r="Z1085" t="s">
        <v>30</v>
      </c>
      <c r="AA1085" t="s">
        <v>30</v>
      </c>
      <c r="AB1085" t="s">
        <v>30</v>
      </c>
      <c r="AC1085">
        <v>-75.319042999999994</v>
      </c>
      <c r="AD1085">
        <v>6.0532709999999996</v>
      </c>
      <c r="AE1085" t="s">
        <v>86</v>
      </c>
      <c r="AF1085" t="s">
        <v>159</v>
      </c>
      <c r="AG1085" t="s">
        <v>102</v>
      </c>
      <c r="AH1085">
        <f>IFERROR(
    VLOOKUP(FENIX_ANS_TABLA[[#This Row],[ESTADO]],
        {"VENCIDO",1;"ALERTA_0 Días",2;"ALERTA",3;"A TIEMPO",4;"SIN FECHA",5},
    2,FALSE),
0)</f>
        <v>4</v>
      </c>
    </row>
    <row r="1086" spans="1:34" x14ac:dyDescent="0.25">
      <c r="A1086">
        <v>23672593</v>
      </c>
      <c r="B1086" s="23" t="str">
        <f>IFERROR(VLOOKUP(FENIX_ANS_TABLA[[#This Row],[PEDIDO]],RESPONSABLE!A:B,2,0),"Pendiente por asignar responsable")</f>
        <v>Pendiente por asignar responsable</v>
      </c>
      <c r="C1086" t="s">
        <v>23</v>
      </c>
      <c r="D1086" t="s">
        <v>24</v>
      </c>
      <c r="E1086" t="s">
        <v>23</v>
      </c>
      <c r="F1086" s="21">
        <v>46077.64949074074</v>
      </c>
      <c r="G1086" t="s">
        <v>4933</v>
      </c>
      <c r="H1086">
        <v>70291071</v>
      </c>
      <c r="I1086" t="s">
        <v>884</v>
      </c>
      <c r="J1086" s="23" t="s">
        <v>31</v>
      </c>
      <c r="K1086" s="23" t="s">
        <v>885</v>
      </c>
      <c r="L1086" t="s">
        <v>4934</v>
      </c>
      <c r="M1086" t="s">
        <v>169</v>
      </c>
      <c r="N1086" t="s">
        <v>4935</v>
      </c>
      <c r="O1086" t="s">
        <v>170</v>
      </c>
      <c r="P1086" t="s">
        <v>27</v>
      </c>
      <c r="Q1086" t="s">
        <v>158</v>
      </c>
      <c r="R1086" t="s">
        <v>252</v>
      </c>
      <c r="S1086" t="s">
        <v>260</v>
      </c>
      <c r="T1086">
        <v>10</v>
      </c>
      <c r="U1086" t="s">
        <v>4936</v>
      </c>
      <c r="V1086" t="s">
        <v>18612</v>
      </c>
      <c r="W1086" t="s">
        <v>18613</v>
      </c>
      <c r="X1086" t="s">
        <v>29</v>
      </c>
      <c r="Y1086" t="s">
        <v>30</v>
      </c>
      <c r="Z1086" t="s">
        <v>30</v>
      </c>
      <c r="AA1086" t="s">
        <v>30</v>
      </c>
      <c r="AB1086" t="s">
        <v>30</v>
      </c>
      <c r="AC1086">
        <v>-75.328028169999996</v>
      </c>
      <c r="AD1086">
        <v>6.1866681699999999</v>
      </c>
      <c r="AE1086" t="s">
        <v>86</v>
      </c>
      <c r="AF1086" t="s">
        <v>159</v>
      </c>
      <c r="AG1086" t="s">
        <v>102</v>
      </c>
      <c r="AH1086">
        <f>IFERROR(
    VLOOKUP(FENIX_ANS_TABLA[[#This Row],[ESTADO]],
        {"VENCIDO",1;"ALERTA_0 Días",2;"ALERTA",3;"A TIEMPO",4;"SIN FECHA",5},
    2,FALSE),
0)</f>
        <v>4</v>
      </c>
    </row>
    <row r="1087" spans="1:34" x14ac:dyDescent="0.25">
      <c r="A1087">
        <v>23672595</v>
      </c>
      <c r="B1087" s="23" t="str">
        <f>IFERROR(VLOOKUP(FENIX_ANS_TABLA[[#This Row],[PEDIDO]],RESPONSABLE!A:B,2,0),"Pendiente por asignar responsable")</f>
        <v>Pendiente por asignar responsable</v>
      </c>
      <c r="C1087" t="s">
        <v>23</v>
      </c>
      <c r="D1087" t="s">
        <v>24</v>
      </c>
      <c r="E1087" t="s">
        <v>33</v>
      </c>
      <c r="F1087" s="21">
        <v>46080.448275462957</v>
      </c>
      <c r="G1087" t="s">
        <v>8960</v>
      </c>
      <c r="H1087">
        <v>98472357</v>
      </c>
      <c r="I1087" t="s">
        <v>4938</v>
      </c>
      <c r="J1087" s="23" t="s">
        <v>31</v>
      </c>
      <c r="K1087" s="23" t="s">
        <v>4939</v>
      </c>
      <c r="L1087" t="s">
        <v>8961</v>
      </c>
      <c r="M1087" t="s">
        <v>216</v>
      </c>
      <c r="N1087" t="s">
        <v>4940</v>
      </c>
      <c r="O1087" t="s">
        <v>217</v>
      </c>
      <c r="P1087" t="s">
        <v>40</v>
      </c>
      <c r="Q1087" t="s">
        <v>214</v>
      </c>
      <c r="R1087" t="s">
        <v>253</v>
      </c>
      <c r="S1087" t="s">
        <v>260</v>
      </c>
      <c r="T1087">
        <v>7</v>
      </c>
      <c r="U1087" t="s">
        <v>8962</v>
      </c>
      <c r="V1087" t="s">
        <v>8014</v>
      </c>
      <c r="W1087" t="s">
        <v>10959</v>
      </c>
      <c r="X1087" t="s">
        <v>29</v>
      </c>
      <c r="Y1087" t="s">
        <v>30</v>
      </c>
      <c r="Z1087" t="s">
        <v>30</v>
      </c>
      <c r="AA1087" t="s">
        <v>30</v>
      </c>
      <c r="AB1087" t="s">
        <v>30</v>
      </c>
      <c r="AC1087">
        <v>-74.827219339999999</v>
      </c>
      <c r="AD1087">
        <v>6.4938702199999998</v>
      </c>
      <c r="AE1087" t="s">
        <v>86</v>
      </c>
      <c r="AF1087" t="s">
        <v>215</v>
      </c>
      <c r="AG1087" t="s">
        <v>102</v>
      </c>
      <c r="AH1087">
        <f>IFERROR(
    VLOOKUP(FENIX_ANS_TABLA[[#This Row],[ESTADO]],
        {"VENCIDO",1;"ALERTA_0 Días",2;"ALERTA",3;"A TIEMPO",4;"SIN FECHA",5},
    2,FALSE),
0)</f>
        <v>4</v>
      </c>
    </row>
    <row r="1088" spans="1:34" x14ac:dyDescent="0.25">
      <c r="A1088">
        <v>23672597</v>
      </c>
      <c r="B1088" s="23" t="str">
        <f>IFERROR(VLOOKUP(FENIX_ANS_TABLA[[#This Row],[PEDIDO]],RESPONSABLE!A:B,2,0),"Pendiente por asignar responsable")</f>
        <v>Pendiente por asignar responsable</v>
      </c>
      <c r="C1088" t="s">
        <v>36</v>
      </c>
      <c r="D1088" t="s">
        <v>24</v>
      </c>
      <c r="E1088" t="s">
        <v>36</v>
      </c>
      <c r="F1088" s="21">
        <v>46077.649907407409</v>
      </c>
      <c r="G1088" t="s">
        <v>5121</v>
      </c>
      <c r="H1088">
        <v>1128277603</v>
      </c>
      <c r="I1088" t="s">
        <v>5122</v>
      </c>
      <c r="J1088" s="23" t="s">
        <v>31</v>
      </c>
      <c r="K1088" s="23" t="s">
        <v>5123</v>
      </c>
      <c r="L1088" t="s">
        <v>5124</v>
      </c>
      <c r="M1088" t="s">
        <v>25</v>
      </c>
      <c r="N1088" t="s">
        <v>5125</v>
      </c>
      <c r="O1088" t="s">
        <v>26</v>
      </c>
      <c r="P1088" t="s">
        <v>37</v>
      </c>
      <c r="Q1088" t="s">
        <v>32</v>
      </c>
      <c r="R1088" t="s">
        <v>253</v>
      </c>
      <c r="S1088" t="s">
        <v>260</v>
      </c>
      <c r="T1088">
        <v>7</v>
      </c>
      <c r="U1088" t="s">
        <v>5126</v>
      </c>
      <c r="V1088" t="s">
        <v>18612</v>
      </c>
      <c r="W1088" t="s">
        <v>18614</v>
      </c>
      <c r="X1088" t="s">
        <v>43</v>
      </c>
      <c r="Y1088" t="s">
        <v>30</v>
      </c>
      <c r="Z1088" t="s">
        <v>30</v>
      </c>
      <c r="AA1088" t="s">
        <v>30</v>
      </c>
      <c r="AB1088" t="s">
        <v>30</v>
      </c>
      <c r="AC1088">
        <v>-75.601453829999997</v>
      </c>
      <c r="AD1088">
        <v>6.2092294600000004</v>
      </c>
      <c r="AE1088" t="s">
        <v>86</v>
      </c>
      <c r="AF1088" t="s">
        <v>105</v>
      </c>
      <c r="AG1088" t="s">
        <v>102</v>
      </c>
      <c r="AH1088">
        <f>IFERROR(
    VLOOKUP(FENIX_ANS_TABLA[[#This Row],[ESTADO]],
        {"VENCIDO",1;"ALERTA_0 Días",2;"ALERTA",3;"A TIEMPO",4;"SIN FECHA",5},
    2,FALSE),
0)</f>
        <v>3</v>
      </c>
    </row>
    <row r="1089" spans="1:34" x14ac:dyDescent="0.25">
      <c r="A1089">
        <v>23672598</v>
      </c>
      <c r="B1089" s="23" t="str">
        <f>IFERROR(VLOOKUP(FENIX_ANS_TABLA[[#This Row],[PEDIDO]],RESPONSABLE!A:B,2,0),"Pendiente por asignar responsable")</f>
        <v>Pendiente por asignar responsable</v>
      </c>
      <c r="C1089" t="s">
        <v>23</v>
      </c>
      <c r="D1089" t="s">
        <v>24</v>
      </c>
      <c r="E1089" t="s">
        <v>23</v>
      </c>
      <c r="F1089" s="21">
        <v>46077.651134259257</v>
      </c>
      <c r="G1089" t="s">
        <v>6112</v>
      </c>
      <c r="H1089">
        <v>1035910448</v>
      </c>
      <c r="I1089" t="s">
        <v>6113</v>
      </c>
      <c r="J1089" s="23" t="s">
        <v>31</v>
      </c>
      <c r="K1089" s="23" t="s">
        <v>204</v>
      </c>
      <c r="L1089" t="s">
        <v>6114</v>
      </c>
      <c r="M1089" t="s">
        <v>165</v>
      </c>
      <c r="N1089" t="s">
        <v>6115</v>
      </c>
      <c r="O1089" t="s">
        <v>166</v>
      </c>
      <c r="P1089" t="s">
        <v>27</v>
      </c>
      <c r="Q1089" t="s">
        <v>158</v>
      </c>
      <c r="R1089" t="s">
        <v>252</v>
      </c>
      <c r="S1089" t="s">
        <v>260</v>
      </c>
      <c r="T1089">
        <v>10</v>
      </c>
      <c r="U1089" t="s">
        <v>6116</v>
      </c>
      <c r="V1089" t="s">
        <v>6635</v>
      </c>
      <c r="W1089" t="s">
        <v>6634</v>
      </c>
      <c r="X1089" t="s">
        <v>29</v>
      </c>
      <c r="Y1089" t="s">
        <v>30</v>
      </c>
      <c r="Z1089" t="s">
        <v>30</v>
      </c>
      <c r="AA1089" t="s">
        <v>30</v>
      </c>
      <c r="AB1089" t="s">
        <v>30</v>
      </c>
      <c r="AC1089">
        <v>-75.39832724</v>
      </c>
      <c r="AD1089">
        <v>6.2413929499999998</v>
      </c>
      <c r="AE1089" t="s">
        <v>86</v>
      </c>
      <c r="AF1089" t="s">
        <v>159</v>
      </c>
      <c r="AG1089" t="s">
        <v>102</v>
      </c>
      <c r="AH1089">
        <f>IFERROR(
    VLOOKUP(FENIX_ANS_TABLA[[#This Row],[ESTADO]],
        {"VENCIDO",1;"ALERTA_0 Días",2;"ALERTA",3;"A TIEMPO",4;"SIN FECHA",5},
    2,FALSE),
0)</f>
        <v>4</v>
      </c>
    </row>
    <row r="1090" spans="1:34" x14ac:dyDescent="0.25">
      <c r="A1090">
        <v>23672605</v>
      </c>
      <c r="B1090" s="23" t="str">
        <f>IFERROR(VLOOKUP(FENIX_ANS_TABLA[[#This Row],[PEDIDO]],RESPONSABLE!A:B,2,0),"Pendiente por asignar responsable")</f>
        <v>Pendiente por asignar responsable</v>
      </c>
      <c r="C1090" t="s">
        <v>23</v>
      </c>
      <c r="D1090" t="s">
        <v>24</v>
      </c>
      <c r="E1090" t="s">
        <v>23</v>
      </c>
      <c r="F1090" s="21">
        <v>46077.65483796296</v>
      </c>
      <c r="G1090" t="s">
        <v>5128</v>
      </c>
      <c r="H1090">
        <v>70907357</v>
      </c>
      <c r="I1090" t="s">
        <v>5129</v>
      </c>
      <c r="J1090" s="23" t="s">
        <v>5130</v>
      </c>
      <c r="K1090" s="23" t="s">
        <v>5131</v>
      </c>
      <c r="L1090" t="s">
        <v>5132</v>
      </c>
      <c r="M1090" t="s">
        <v>25</v>
      </c>
      <c r="N1090" t="s">
        <v>5133</v>
      </c>
      <c r="O1090" t="s">
        <v>26</v>
      </c>
      <c r="P1090" t="s">
        <v>27</v>
      </c>
      <c r="Q1090" t="s">
        <v>32</v>
      </c>
      <c r="R1090" t="s">
        <v>253</v>
      </c>
      <c r="S1090" t="s">
        <v>260</v>
      </c>
      <c r="T1090">
        <v>7</v>
      </c>
      <c r="U1090" t="s">
        <v>5134</v>
      </c>
      <c r="V1090" t="s">
        <v>18615</v>
      </c>
      <c r="W1090" t="s">
        <v>18616</v>
      </c>
      <c r="X1090" t="s">
        <v>43</v>
      </c>
      <c r="Y1090" t="s">
        <v>30</v>
      </c>
      <c r="Z1090" t="s">
        <v>30</v>
      </c>
      <c r="AA1090" t="s">
        <v>30</v>
      </c>
      <c r="AB1090" t="s">
        <v>30</v>
      </c>
      <c r="AC1090">
        <v>-75.542893649999996</v>
      </c>
      <c r="AD1090">
        <v>6.2520771899999996</v>
      </c>
      <c r="AE1090" t="s">
        <v>86</v>
      </c>
      <c r="AF1090" t="s">
        <v>105</v>
      </c>
      <c r="AG1090" t="s">
        <v>102</v>
      </c>
      <c r="AH1090">
        <f>IFERROR(
    VLOOKUP(FENIX_ANS_TABLA[[#This Row],[ESTADO]],
        {"VENCIDO",1;"ALERTA_0 Días",2;"ALERTA",3;"A TIEMPO",4;"SIN FECHA",5},
    2,FALSE),
0)</f>
        <v>3</v>
      </c>
    </row>
    <row r="1091" spans="1:34" x14ac:dyDescent="0.25">
      <c r="A1091">
        <v>23672612</v>
      </c>
      <c r="B1091" s="23" t="str">
        <f>IFERROR(VLOOKUP(FENIX_ANS_TABLA[[#This Row],[PEDIDO]],RESPONSABLE!A:B,2,0),"Pendiente por asignar responsable")</f>
        <v>Pendiente por asignar responsable</v>
      </c>
      <c r="C1091" t="s">
        <v>58</v>
      </c>
      <c r="D1091" t="s">
        <v>24</v>
      </c>
      <c r="E1091" t="s">
        <v>59</v>
      </c>
      <c r="F1091" s="21">
        <v>46077.658472222232</v>
      </c>
      <c r="G1091" t="s">
        <v>4942</v>
      </c>
      <c r="H1091">
        <v>64555783</v>
      </c>
      <c r="I1091" t="s">
        <v>4943</v>
      </c>
      <c r="J1091" s="23" t="s">
        <v>31</v>
      </c>
      <c r="K1091" s="23" t="s">
        <v>4944</v>
      </c>
      <c r="L1091" t="s">
        <v>4945</v>
      </c>
      <c r="M1091" t="s">
        <v>141</v>
      </c>
      <c r="N1091" t="s">
        <v>4946</v>
      </c>
      <c r="O1091" t="s">
        <v>142</v>
      </c>
      <c r="P1091" t="s">
        <v>60</v>
      </c>
      <c r="Q1091" t="s">
        <v>135</v>
      </c>
      <c r="R1091" t="s">
        <v>252</v>
      </c>
      <c r="S1091" t="s">
        <v>260</v>
      </c>
      <c r="T1091">
        <v>14</v>
      </c>
      <c r="U1091" t="s">
        <v>4947</v>
      </c>
      <c r="V1091" t="s">
        <v>14475</v>
      </c>
      <c r="W1091" t="s">
        <v>18617</v>
      </c>
      <c r="X1091" t="s">
        <v>29</v>
      </c>
      <c r="Y1091" t="s">
        <v>30</v>
      </c>
      <c r="Z1091" t="s">
        <v>30</v>
      </c>
      <c r="AA1091" t="s">
        <v>30</v>
      </c>
      <c r="AB1091" t="s">
        <v>30</v>
      </c>
      <c r="AC1091">
        <v>-76.183474720000007</v>
      </c>
      <c r="AD1091">
        <v>6.8314419800000001</v>
      </c>
      <c r="AE1091" t="s">
        <v>86</v>
      </c>
      <c r="AF1091" t="s">
        <v>136</v>
      </c>
      <c r="AG1091" t="s">
        <v>102</v>
      </c>
      <c r="AH1091">
        <f>IFERROR(
    VLOOKUP(FENIX_ANS_TABLA[[#This Row],[ESTADO]],
        {"VENCIDO",1;"ALERTA_0 Días",2;"ALERTA",3;"A TIEMPO",4;"SIN FECHA",5},
    2,FALSE),
0)</f>
        <v>4</v>
      </c>
    </row>
    <row r="1092" spans="1:34" x14ac:dyDescent="0.25">
      <c r="A1092">
        <v>23672617</v>
      </c>
      <c r="B1092" s="23" t="str">
        <f>IFERROR(VLOOKUP(FENIX_ANS_TABLA[[#This Row],[PEDIDO]],RESPONSABLE!A:B,2,0),"Pendiente por asignar responsable")</f>
        <v>Pendiente por asignar responsable</v>
      </c>
      <c r="C1092" t="s">
        <v>36</v>
      </c>
      <c r="D1092" t="s">
        <v>24</v>
      </c>
      <c r="E1092" t="s">
        <v>36</v>
      </c>
      <c r="F1092" s="21">
        <v>46077.660173611112</v>
      </c>
      <c r="G1092" t="s">
        <v>6118</v>
      </c>
      <c r="H1092">
        <v>43751254</v>
      </c>
      <c r="I1092" t="s">
        <v>6119</v>
      </c>
      <c r="J1092" s="23" t="s">
        <v>6120</v>
      </c>
      <c r="K1092" s="23" t="s">
        <v>287</v>
      </c>
      <c r="L1092" t="s">
        <v>6121</v>
      </c>
      <c r="M1092" t="s">
        <v>167</v>
      </c>
      <c r="N1092" t="s">
        <v>6122</v>
      </c>
      <c r="O1092" t="s">
        <v>168</v>
      </c>
      <c r="P1092" t="s">
        <v>37</v>
      </c>
      <c r="Q1092" t="s">
        <v>158</v>
      </c>
      <c r="R1092" t="s">
        <v>253</v>
      </c>
      <c r="S1092" t="s">
        <v>260</v>
      </c>
      <c r="T1092">
        <v>7</v>
      </c>
      <c r="U1092" t="s">
        <v>6123</v>
      </c>
      <c r="V1092" t="s">
        <v>18618</v>
      </c>
      <c r="W1092" t="s">
        <v>18619</v>
      </c>
      <c r="X1092" t="s">
        <v>29</v>
      </c>
      <c r="Y1092" t="s">
        <v>30</v>
      </c>
      <c r="Z1092" t="s">
        <v>30</v>
      </c>
      <c r="AA1092" t="s">
        <v>30</v>
      </c>
      <c r="AB1092" t="s">
        <v>30</v>
      </c>
      <c r="AC1092">
        <v>-75.388165000000001</v>
      </c>
      <c r="AD1092">
        <v>6.1260279999999998</v>
      </c>
      <c r="AE1092" t="s">
        <v>86</v>
      </c>
      <c r="AF1092" t="s">
        <v>159</v>
      </c>
      <c r="AG1092" t="s">
        <v>102</v>
      </c>
      <c r="AH1092">
        <f>IFERROR(
    VLOOKUP(FENIX_ANS_TABLA[[#This Row],[ESTADO]],
        {"VENCIDO",1;"ALERTA_0 Días",2;"ALERTA",3;"A TIEMPO",4;"SIN FECHA",5},
    2,FALSE),
0)</f>
        <v>4</v>
      </c>
    </row>
    <row r="1093" spans="1:34" x14ac:dyDescent="0.25">
      <c r="A1093">
        <v>23672623</v>
      </c>
      <c r="B1093" s="23" t="str">
        <f>IFERROR(VLOOKUP(FENIX_ANS_TABLA[[#This Row],[PEDIDO]],RESPONSABLE!A:B,2,0),"Pendiente por asignar responsable")</f>
        <v>Pendiente por asignar responsable</v>
      </c>
      <c r="C1093" t="s">
        <v>58</v>
      </c>
      <c r="D1093" t="s">
        <v>24</v>
      </c>
      <c r="E1093" t="s">
        <v>59</v>
      </c>
      <c r="F1093" s="21">
        <v>46077.661921296298</v>
      </c>
      <c r="G1093" t="s">
        <v>5136</v>
      </c>
      <c r="H1093">
        <v>98451370</v>
      </c>
      <c r="I1093" t="s">
        <v>5137</v>
      </c>
      <c r="J1093" s="23" t="s">
        <v>31</v>
      </c>
      <c r="K1093" s="23" t="s">
        <v>5138</v>
      </c>
      <c r="L1093" t="s">
        <v>5139</v>
      </c>
      <c r="M1093" t="s">
        <v>281</v>
      </c>
      <c r="N1093" t="s">
        <v>5140</v>
      </c>
      <c r="O1093" t="s">
        <v>282</v>
      </c>
      <c r="P1093" t="s">
        <v>60</v>
      </c>
      <c r="Q1093" t="s">
        <v>125</v>
      </c>
      <c r="R1093" t="s">
        <v>253</v>
      </c>
      <c r="S1093" t="s">
        <v>260</v>
      </c>
      <c r="T1093">
        <v>9</v>
      </c>
      <c r="U1093" t="s">
        <v>5141</v>
      </c>
      <c r="V1093" t="s">
        <v>14589</v>
      </c>
      <c r="W1093" t="s">
        <v>18620</v>
      </c>
      <c r="X1093" t="s">
        <v>29</v>
      </c>
      <c r="Y1093" t="s">
        <v>30</v>
      </c>
      <c r="Z1093" t="s">
        <v>30</v>
      </c>
      <c r="AA1093" t="s">
        <v>30</v>
      </c>
      <c r="AB1093" t="s">
        <v>30</v>
      </c>
      <c r="AC1093">
        <v>-75.978371449999997</v>
      </c>
      <c r="AD1093">
        <v>5.7456963099999996</v>
      </c>
      <c r="AE1093" t="s">
        <v>86</v>
      </c>
      <c r="AF1093" t="s">
        <v>109</v>
      </c>
      <c r="AG1093" t="s">
        <v>102</v>
      </c>
      <c r="AH1093">
        <f>IFERROR(
    VLOOKUP(FENIX_ANS_TABLA[[#This Row],[ESTADO]],
        {"VENCIDO",1;"ALERTA_0 Días",2;"ALERTA",3;"A TIEMPO",4;"SIN FECHA",5},
    2,FALSE),
0)</f>
        <v>4</v>
      </c>
    </row>
    <row r="1094" spans="1:34" x14ac:dyDescent="0.25">
      <c r="A1094">
        <v>23672626</v>
      </c>
      <c r="B1094" s="23" t="str">
        <f>IFERROR(VLOOKUP(FENIX_ANS_TABLA[[#This Row],[PEDIDO]],RESPONSABLE!A:B,2,0),"Pendiente por asignar responsable")</f>
        <v>Pendiente por asignar responsable</v>
      </c>
      <c r="C1094" t="s">
        <v>23</v>
      </c>
      <c r="D1094" t="s">
        <v>24</v>
      </c>
      <c r="E1094" t="s">
        <v>23</v>
      </c>
      <c r="F1094" s="21">
        <v>46077.662951388891</v>
      </c>
      <c r="G1094" t="s">
        <v>5595</v>
      </c>
      <c r="H1094">
        <v>8047989</v>
      </c>
      <c r="I1094" t="s">
        <v>5596</v>
      </c>
      <c r="J1094" s="23" t="s">
        <v>31</v>
      </c>
      <c r="K1094" s="23" t="s">
        <v>5597</v>
      </c>
      <c r="L1094" t="s">
        <v>5598</v>
      </c>
      <c r="M1094" t="s">
        <v>224</v>
      </c>
      <c r="N1094" t="s">
        <v>5599</v>
      </c>
      <c r="O1094" t="s">
        <v>225</v>
      </c>
      <c r="P1094" t="s">
        <v>27</v>
      </c>
      <c r="Q1094" t="s">
        <v>214</v>
      </c>
      <c r="R1094" t="s">
        <v>252</v>
      </c>
      <c r="S1094" t="s">
        <v>260</v>
      </c>
      <c r="T1094">
        <v>10</v>
      </c>
      <c r="U1094" t="s">
        <v>5600</v>
      </c>
      <c r="V1094" t="s">
        <v>18621</v>
      </c>
      <c r="W1094" t="s">
        <v>17917</v>
      </c>
      <c r="X1094" t="s">
        <v>29</v>
      </c>
      <c r="Y1094" t="s">
        <v>30</v>
      </c>
      <c r="Z1094" t="s">
        <v>30</v>
      </c>
      <c r="AA1094" t="s">
        <v>30</v>
      </c>
      <c r="AB1094" t="s">
        <v>30</v>
      </c>
      <c r="AC1094">
        <v>-75.204266329999996</v>
      </c>
      <c r="AD1094">
        <v>6.5638806699999996</v>
      </c>
      <c r="AE1094" t="s">
        <v>86</v>
      </c>
      <c r="AF1094" t="s">
        <v>215</v>
      </c>
      <c r="AG1094" t="s">
        <v>102</v>
      </c>
      <c r="AH1094">
        <f>IFERROR(
    VLOOKUP(FENIX_ANS_TABLA[[#This Row],[ESTADO]],
        {"VENCIDO",1;"ALERTA_0 Días",2;"ALERTA",3;"A TIEMPO",4;"SIN FECHA",5},
    2,FALSE),
0)</f>
        <v>4</v>
      </c>
    </row>
    <row r="1095" spans="1:34" x14ac:dyDescent="0.25">
      <c r="A1095">
        <v>23672629</v>
      </c>
      <c r="B1095" s="23" t="str">
        <f>IFERROR(VLOOKUP(FENIX_ANS_TABLA[[#This Row],[PEDIDO]],RESPONSABLE!A:B,2,0),"Pendiente por asignar responsable")</f>
        <v>Pendiente por asignar responsable</v>
      </c>
      <c r="C1095" t="s">
        <v>23</v>
      </c>
      <c r="D1095" t="s">
        <v>24</v>
      </c>
      <c r="E1095" t="s">
        <v>23</v>
      </c>
      <c r="F1095" s="21">
        <v>46077.663703703707</v>
      </c>
      <c r="G1095" t="s">
        <v>6125</v>
      </c>
      <c r="H1095">
        <v>1025763793</v>
      </c>
      <c r="I1095" t="s">
        <v>6126</v>
      </c>
      <c r="J1095" s="23" t="s">
        <v>31</v>
      </c>
      <c r="K1095" s="23" t="s">
        <v>6127</v>
      </c>
      <c r="L1095" t="s">
        <v>6128</v>
      </c>
      <c r="M1095" t="s">
        <v>169</v>
      </c>
      <c r="N1095" t="s">
        <v>6129</v>
      </c>
      <c r="O1095" t="s">
        <v>170</v>
      </c>
      <c r="P1095" t="s">
        <v>27</v>
      </c>
      <c r="Q1095" t="s">
        <v>158</v>
      </c>
      <c r="R1095" t="s">
        <v>252</v>
      </c>
      <c r="S1095" t="s">
        <v>260</v>
      </c>
      <c r="T1095">
        <v>10</v>
      </c>
      <c r="U1095" t="s">
        <v>6130</v>
      </c>
      <c r="V1095" t="s">
        <v>10312</v>
      </c>
      <c r="W1095" t="s">
        <v>10311</v>
      </c>
      <c r="X1095" t="s">
        <v>29</v>
      </c>
      <c r="Y1095" t="s">
        <v>30</v>
      </c>
      <c r="Z1095" t="s">
        <v>30</v>
      </c>
      <c r="AA1095" t="s">
        <v>30</v>
      </c>
      <c r="AB1095" t="s">
        <v>30</v>
      </c>
      <c r="AC1095">
        <v>-75.271574229999999</v>
      </c>
      <c r="AD1095">
        <v>6.1870326200000001</v>
      </c>
      <c r="AE1095" t="s">
        <v>86</v>
      </c>
      <c r="AF1095" t="s">
        <v>159</v>
      </c>
      <c r="AG1095" t="s">
        <v>102</v>
      </c>
      <c r="AH1095">
        <f>IFERROR(
    VLOOKUP(FENIX_ANS_TABLA[[#This Row],[ESTADO]],
        {"VENCIDO",1;"ALERTA_0 Días",2;"ALERTA",3;"A TIEMPO",4;"SIN FECHA",5},
    2,FALSE),
0)</f>
        <v>4</v>
      </c>
    </row>
    <row r="1096" spans="1:34" x14ac:dyDescent="0.25">
      <c r="A1096">
        <v>23672630</v>
      </c>
      <c r="B1096" s="23" t="str">
        <f>IFERROR(VLOOKUP(FENIX_ANS_TABLA[[#This Row],[PEDIDO]],RESPONSABLE!A:B,2,0),"Pendiente por asignar responsable")</f>
        <v>Pendiente por asignar responsable</v>
      </c>
      <c r="C1096" t="s">
        <v>23</v>
      </c>
      <c r="D1096" t="s">
        <v>24</v>
      </c>
      <c r="E1096" t="s">
        <v>23</v>
      </c>
      <c r="F1096" s="21">
        <v>46077.663981481477</v>
      </c>
      <c r="G1096" t="s">
        <v>5143</v>
      </c>
      <c r="H1096">
        <v>43780713</v>
      </c>
      <c r="I1096" t="s">
        <v>5144</v>
      </c>
      <c r="J1096" s="23" t="s">
        <v>31</v>
      </c>
      <c r="K1096" s="23" t="s">
        <v>5145</v>
      </c>
      <c r="L1096" t="s">
        <v>5146</v>
      </c>
      <c r="M1096" t="s">
        <v>25</v>
      </c>
      <c r="N1096" t="s">
        <v>5147</v>
      </c>
      <c r="O1096" t="s">
        <v>26</v>
      </c>
      <c r="P1096" t="s">
        <v>27</v>
      </c>
      <c r="Q1096" t="s">
        <v>32</v>
      </c>
      <c r="R1096" t="s">
        <v>253</v>
      </c>
      <c r="S1096" t="s">
        <v>260</v>
      </c>
      <c r="T1096">
        <v>7</v>
      </c>
      <c r="U1096" t="s">
        <v>5148</v>
      </c>
      <c r="V1096" t="s">
        <v>14416</v>
      </c>
      <c r="W1096" t="s">
        <v>18622</v>
      </c>
      <c r="X1096" t="s">
        <v>43</v>
      </c>
      <c r="Y1096" t="s">
        <v>30</v>
      </c>
      <c r="Z1096" t="s">
        <v>30</v>
      </c>
      <c r="AA1096" t="s">
        <v>30</v>
      </c>
      <c r="AB1096" t="s">
        <v>30</v>
      </c>
      <c r="AC1096">
        <v>-75.606686780000004</v>
      </c>
      <c r="AD1096">
        <v>6.2795070099999997</v>
      </c>
      <c r="AE1096" t="s">
        <v>86</v>
      </c>
      <c r="AF1096" t="s">
        <v>105</v>
      </c>
      <c r="AG1096" t="s">
        <v>102</v>
      </c>
      <c r="AH1096">
        <f>IFERROR(
    VLOOKUP(FENIX_ANS_TABLA[[#This Row],[ESTADO]],
        {"VENCIDO",1;"ALERTA_0 Días",2;"ALERTA",3;"A TIEMPO",4;"SIN FECHA",5},
    2,FALSE),
0)</f>
        <v>3</v>
      </c>
    </row>
    <row r="1097" spans="1:34" x14ac:dyDescent="0.25">
      <c r="A1097">
        <v>23672636</v>
      </c>
      <c r="B1097" s="23" t="str">
        <f>IFERROR(VLOOKUP(FENIX_ANS_TABLA[[#This Row],[PEDIDO]],RESPONSABLE!A:B,2,0),"Pendiente por asignar responsable")</f>
        <v>Pendiente por asignar responsable</v>
      </c>
      <c r="C1097" t="s">
        <v>23</v>
      </c>
      <c r="D1097" t="s">
        <v>24</v>
      </c>
      <c r="E1097" t="s">
        <v>23</v>
      </c>
      <c r="F1097" s="21">
        <v>46077.666493055563</v>
      </c>
      <c r="G1097" t="s">
        <v>5150</v>
      </c>
      <c r="H1097">
        <v>43604839</v>
      </c>
      <c r="I1097" t="s">
        <v>5151</v>
      </c>
      <c r="J1097" s="23" t="s">
        <v>31</v>
      </c>
      <c r="K1097" s="23" t="s">
        <v>5152</v>
      </c>
      <c r="L1097" t="s">
        <v>5153</v>
      </c>
      <c r="M1097" t="s">
        <v>25</v>
      </c>
      <c r="N1097" t="s">
        <v>5154</v>
      </c>
      <c r="O1097" t="s">
        <v>26</v>
      </c>
      <c r="P1097" t="s">
        <v>27</v>
      </c>
      <c r="Q1097" t="s">
        <v>32</v>
      </c>
      <c r="R1097" t="s">
        <v>253</v>
      </c>
      <c r="S1097" t="s">
        <v>260</v>
      </c>
      <c r="T1097">
        <v>7</v>
      </c>
      <c r="U1097" t="s">
        <v>5155</v>
      </c>
      <c r="V1097" t="s">
        <v>18623</v>
      </c>
      <c r="W1097" t="s">
        <v>14635</v>
      </c>
      <c r="X1097" t="s">
        <v>43</v>
      </c>
      <c r="Y1097" t="s">
        <v>30</v>
      </c>
      <c r="Z1097" t="s">
        <v>30</v>
      </c>
      <c r="AA1097" t="s">
        <v>30</v>
      </c>
      <c r="AB1097" t="s">
        <v>30</v>
      </c>
      <c r="AC1097">
        <v>-75.632949999999994</v>
      </c>
      <c r="AD1097">
        <v>6.2717229999999997</v>
      </c>
      <c r="AE1097" t="s">
        <v>86</v>
      </c>
      <c r="AF1097" t="s">
        <v>105</v>
      </c>
      <c r="AG1097" t="s">
        <v>102</v>
      </c>
      <c r="AH1097">
        <f>IFERROR(
    VLOOKUP(FENIX_ANS_TABLA[[#This Row],[ESTADO]],
        {"VENCIDO",1;"ALERTA_0 Días",2;"ALERTA",3;"A TIEMPO",4;"SIN FECHA",5},
    2,FALSE),
0)</f>
        <v>3</v>
      </c>
    </row>
    <row r="1098" spans="1:34" x14ac:dyDescent="0.25">
      <c r="A1098">
        <v>23672644</v>
      </c>
      <c r="B1098" s="23" t="str">
        <f>IFERROR(VLOOKUP(FENIX_ANS_TABLA[[#This Row],[PEDIDO]],RESPONSABLE!A:B,2,0),"Pendiente por asignar responsable")</f>
        <v>Pendiente por asignar responsable</v>
      </c>
      <c r="C1098" t="s">
        <v>23</v>
      </c>
      <c r="D1098" t="s">
        <v>24</v>
      </c>
      <c r="E1098" t="s">
        <v>23</v>
      </c>
      <c r="F1098" s="21">
        <v>46077.668981481482</v>
      </c>
      <c r="G1098" t="s">
        <v>5602</v>
      </c>
      <c r="H1098">
        <v>71876561</v>
      </c>
      <c r="I1098" t="s">
        <v>5603</v>
      </c>
      <c r="J1098" s="23" t="s">
        <v>31</v>
      </c>
      <c r="K1098" s="23" t="s">
        <v>5604</v>
      </c>
      <c r="L1098" t="s">
        <v>5605</v>
      </c>
      <c r="M1098" t="s">
        <v>273</v>
      </c>
      <c r="N1098" t="s">
        <v>5606</v>
      </c>
      <c r="O1098" t="s">
        <v>274</v>
      </c>
      <c r="P1098" t="s">
        <v>27</v>
      </c>
      <c r="Q1098" t="s">
        <v>108</v>
      </c>
      <c r="R1098" t="s">
        <v>252</v>
      </c>
      <c r="S1098" t="s">
        <v>260</v>
      </c>
      <c r="T1098">
        <v>10</v>
      </c>
      <c r="U1098" t="s">
        <v>5607</v>
      </c>
      <c r="V1098" t="s">
        <v>18624</v>
      </c>
      <c r="W1098" t="s">
        <v>18625</v>
      </c>
      <c r="X1098" t="s">
        <v>29</v>
      </c>
      <c r="Y1098" t="s">
        <v>30</v>
      </c>
      <c r="Z1098" t="s">
        <v>30</v>
      </c>
      <c r="AA1098" t="s">
        <v>30</v>
      </c>
      <c r="AB1098" t="s">
        <v>30</v>
      </c>
      <c r="AC1098">
        <v>-75.83104883</v>
      </c>
      <c r="AD1098">
        <v>5.8533253600000004</v>
      </c>
      <c r="AE1098" t="s">
        <v>86</v>
      </c>
      <c r="AF1098" t="s">
        <v>109</v>
      </c>
      <c r="AG1098" t="s">
        <v>102</v>
      </c>
      <c r="AH1098">
        <f>IFERROR(
    VLOOKUP(FENIX_ANS_TABLA[[#This Row],[ESTADO]],
        {"VENCIDO",1;"ALERTA_0 Días",2;"ALERTA",3;"A TIEMPO",4;"SIN FECHA",5},
    2,FALSE),
0)</f>
        <v>4</v>
      </c>
    </row>
    <row r="1099" spans="1:34" x14ac:dyDescent="0.25">
      <c r="A1099">
        <v>23672652</v>
      </c>
      <c r="B1099" s="23" t="str">
        <f>IFERROR(VLOOKUP(FENIX_ANS_TABLA[[#This Row],[PEDIDO]],RESPONSABLE!A:B,2,0),"Pendiente por asignar responsable")</f>
        <v>Pendiente por asignar responsable</v>
      </c>
      <c r="C1099" t="s">
        <v>23</v>
      </c>
      <c r="D1099" t="s">
        <v>24</v>
      </c>
      <c r="E1099" t="s">
        <v>33</v>
      </c>
      <c r="F1099" s="21">
        <v>46083.68273148148</v>
      </c>
      <c r="G1099" t="s">
        <v>14534</v>
      </c>
      <c r="H1099">
        <v>71762996</v>
      </c>
      <c r="I1099" t="s">
        <v>5157</v>
      </c>
      <c r="J1099" s="23" t="s">
        <v>31</v>
      </c>
      <c r="K1099" s="23" t="s">
        <v>5158</v>
      </c>
      <c r="L1099" t="s">
        <v>5159</v>
      </c>
      <c r="M1099" t="s">
        <v>25</v>
      </c>
      <c r="N1099" t="s">
        <v>5160</v>
      </c>
      <c r="O1099" t="s">
        <v>26</v>
      </c>
      <c r="P1099" t="s">
        <v>40</v>
      </c>
      <c r="Q1099" t="s">
        <v>35</v>
      </c>
      <c r="R1099" t="s">
        <v>253</v>
      </c>
      <c r="S1099" t="s">
        <v>260</v>
      </c>
      <c r="T1099">
        <v>7</v>
      </c>
      <c r="U1099" t="s">
        <v>14535</v>
      </c>
      <c r="V1099" t="s">
        <v>14538</v>
      </c>
      <c r="W1099" t="s">
        <v>14537</v>
      </c>
      <c r="X1099" t="s">
        <v>29</v>
      </c>
      <c r="Y1099" t="s">
        <v>13516</v>
      </c>
      <c r="Z1099" t="s">
        <v>98</v>
      </c>
      <c r="AA1099" t="s">
        <v>1808</v>
      </c>
      <c r="AB1099" t="s">
        <v>13517</v>
      </c>
      <c r="AC1099">
        <v>-75.541686819999995</v>
      </c>
      <c r="AD1099">
        <v>6.2503656100000002</v>
      </c>
      <c r="AE1099" t="s">
        <v>86</v>
      </c>
      <c r="AF1099" t="s">
        <v>105</v>
      </c>
      <c r="AG1099" t="s">
        <v>102</v>
      </c>
      <c r="AH1099">
        <f>IFERROR(
    VLOOKUP(FENIX_ANS_TABLA[[#This Row],[ESTADO]],
        {"VENCIDO",1;"ALERTA_0 Días",2;"ALERTA",3;"A TIEMPO",4;"SIN FECHA",5},
    2,FALSE),
0)</f>
        <v>4</v>
      </c>
    </row>
    <row r="1100" spans="1:34" x14ac:dyDescent="0.25">
      <c r="A1100">
        <v>23672661</v>
      </c>
      <c r="B1100" s="23" t="str">
        <f>IFERROR(VLOOKUP(FENIX_ANS_TABLA[[#This Row],[PEDIDO]],RESPONSABLE!A:B,2,0),"Pendiente por asignar responsable")</f>
        <v>Pendiente por asignar responsable</v>
      </c>
      <c r="C1100" t="s">
        <v>23</v>
      </c>
      <c r="D1100" t="s">
        <v>24</v>
      </c>
      <c r="E1100" t="s">
        <v>23</v>
      </c>
      <c r="F1100" s="21">
        <v>46077.683055555557</v>
      </c>
      <c r="G1100" t="s">
        <v>5609</v>
      </c>
      <c r="H1100">
        <v>1077471804</v>
      </c>
      <c r="I1100" t="s">
        <v>5610</v>
      </c>
      <c r="J1100" s="23" t="s">
        <v>31</v>
      </c>
      <c r="K1100" s="23" t="s">
        <v>5611</v>
      </c>
      <c r="L1100" t="s">
        <v>16848</v>
      </c>
      <c r="M1100" t="s">
        <v>25</v>
      </c>
      <c r="N1100" t="s">
        <v>16849</v>
      </c>
      <c r="O1100" t="s">
        <v>26</v>
      </c>
      <c r="P1100" t="s">
        <v>27</v>
      </c>
      <c r="Q1100" t="s">
        <v>32</v>
      </c>
      <c r="R1100" t="s">
        <v>253</v>
      </c>
      <c r="S1100" t="s">
        <v>260</v>
      </c>
      <c r="T1100">
        <v>7</v>
      </c>
      <c r="U1100" t="s">
        <v>5612</v>
      </c>
      <c r="V1100" t="s">
        <v>14536</v>
      </c>
      <c r="W1100" t="s">
        <v>18626</v>
      </c>
      <c r="X1100" t="s">
        <v>43</v>
      </c>
      <c r="Y1100" t="s">
        <v>14539</v>
      </c>
      <c r="Z1100" t="s">
        <v>2783</v>
      </c>
      <c r="AA1100" t="s">
        <v>2792</v>
      </c>
      <c r="AB1100" t="s">
        <v>14540</v>
      </c>
      <c r="AC1100">
        <v>-75.627763999999999</v>
      </c>
      <c r="AD1100">
        <v>6.2676660000000002</v>
      </c>
      <c r="AE1100" t="s">
        <v>86</v>
      </c>
      <c r="AF1100" t="s">
        <v>105</v>
      </c>
      <c r="AG1100" t="s">
        <v>102</v>
      </c>
      <c r="AH1100">
        <f>IFERROR(
    VLOOKUP(FENIX_ANS_TABLA[[#This Row],[ESTADO]],
        {"VENCIDO",1;"ALERTA_0 Días",2;"ALERTA",3;"A TIEMPO",4;"SIN FECHA",5},
    2,FALSE),
0)</f>
        <v>3</v>
      </c>
    </row>
    <row r="1101" spans="1:34" x14ac:dyDescent="0.25">
      <c r="A1101">
        <v>23672687</v>
      </c>
      <c r="B1101" s="23" t="str">
        <f>IFERROR(VLOOKUP(FENIX_ANS_TABLA[[#This Row],[PEDIDO]],RESPONSABLE!A:B,2,0),"Pendiente por asignar responsable")</f>
        <v>Pendiente por asignar responsable</v>
      </c>
      <c r="C1101" t="s">
        <v>58</v>
      </c>
      <c r="D1101" t="s">
        <v>24</v>
      </c>
      <c r="E1101" t="s">
        <v>59</v>
      </c>
      <c r="F1101" s="21">
        <v>46077.694548611107</v>
      </c>
      <c r="G1101" t="s">
        <v>5162</v>
      </c>
      <c r="H1101">
        <v>43869583</v>
      </c>
      <c r="I1101" t="s">
        <v>5163</v>
      </c>
      <c r="J1101" s="23" t="s">
        <v>31</v>
      </c>
      <c r="K1101" s="23" t="s">
        <v>5164</v>
      </c>
      <c r="L1101" t="s">
        <v>5165</v>
      </c>
      <c r="M1101" t="s">
        <v>165</v>
      </c>
      <c r="N1101" t="s">
        <v>5166</v>
      </c>
      <c r="O1101" t="s">
        <v>166</v>
      </c>
      <c r="P1101" t="s">
        <v>60</v>
      </c>
      <c r="Q1101" t="s">
        <v>184</v>
      </c>
      <c r="R1101" t="s">
        <v>252</v>
      </c>
      <c r="S1101" t="s">
        <v>260</v>
      </c>
      <c r="T1101">
        <v>14</v>
      </c>
      <c r="U1101" t="s">
        <v>5167</v>
      </c>
      <c r="V1101" t="s">
        <v>8085</v>
      </c>
      <c r="W1101" t="s">
        <v>14420</v>
      </c>
      <c r="X1101" t="s">
        <v>29</v>
      </c>
      <c r="Y1101" t="s">
        <v>30</v>
      </c>
      <c r="Z1101" t="s">
        <v>30</v>
      </c>
      <c r="AA1101" t="s">
        <v>30</v>
      </c>
      <c r="AB1101" t="s">
        <v>30</v>
      </c>
      <c r="AC1101">
        <v>-75.419191909999995</v>
      </c>
      <c r="AD1101">
        <v>6.2690194799999999</v>
      </c>
      <c r="AE1101" t="s">
        <v>86</v>
      </c>
      <c r="AF1101" t="s">
        <v>159</v>
      </c>
      <c r="AG1101" t="s">
        <v>102</v>
      </c>
      <c r="AH1101">
        <f>IFERROR(
    VLOOKUP(FENIX_ANS_TABLA[[#This Row],[ESTADO]],
        {"VENCIDO",1;"ALERTA_0 Días",2;"ALERTA",3;"A TIEMPO",4;"SIN FECHA",5},
    2,FALSE),
0)</f>
        <v>4</v>
      </c>
    </row>
    <row r="1102" spans="1:34" x14ac:dyDescent="0.25">
      <c r="A1102">
        <v>23672689</v>
      </c>
      <c r="B1102" s="23" t="str">
        <f>IFERROR(VLOOKUP(FENIX_ANS_TABLA[[#This Row],[PEDIDO]],RESPONSABLE!A:B,2,0),"Pendiente por asignar responsable")</f>
        <v>Pendiente por asignar responsable</v>
      </c>
      <c r="C1102" t="s">
        <v>23</v>
      </c>
      <c r="D1102" t="s">
        <v>24</v>
      </c>
      <c r="E1102" t="s">
        <v>23</v>
      </c>
      <c r="F1102" s="21">
        <v>46077.694618055553</v>
      </c>
      <c r="G1102" t="s">
        <v>6132</v>
      </c>
      <c r="H1102">
        <v>43074351</v>
      </c>
      <c r="I1102" t="s">
        <v>6133</v>
      </c>
      <c r="J1102" s="23" t="s">
        <v>31</v>
      </c>
      <c r="K1102" s="23" t="s">
        <v>6134</v>
      </c>
      <c r="L1102" t="s">
        <v>6135</v>
      </c>
      <c r="M1102" t="s">
        <v>180</v>
      </c>
      <c r="N1102" t="s">
        <v>6136</v>
      </c>
      <c r="O1102" t="s">
        <v>181</v>
      </c>
      <c r="P1102" t="s">
        <v>27</v>
      </c>
      <c r="Q1102" t="s">
        <v>158</v>
      </c>
      <c r="R1102" t="s">
        <v>253</v>
      </c>
      <c r="S1102" t="s">
        <v>260</v>
      </c>
      <c r="T1102">
        <v>7</v>
      </c>
      <c r="U1102" t="s">
        <v>6137</v>
      </c>
      <c r="V1102" t="s">
        <v>8085</v>
      </c>
      <c r="W1102" t="s">
        <v>10639</v>
      </c>
      <c r="X1102" t="s">
        <v>29</v>
      </c>
      <c r="Y1102" t="s">
        <v>30</v>
      </c>
      <c r="Z1102" t="s">
        <v>30</v>
      </c>
      <c r="AA1102" t="s">
        <v>30</v>
      </c>
      <c r="AB1102" t="s">
        <v>30</v>
      </c>
      <c r="AC1102">
        <v>-75.420775129999996</v>
      </c>
      <c r="AD1102">
        <v>6.03262067</v>
      </c>
      <c r="AE1102" t="s">
        <v>86</v>
      </c>
      <c r="AF1102" t="s">
        <v>159</v>
      </c>
      <c r="AG1102" t="s">
        <v>102</v>
      </c>
      <c r="AH1102">
        <f>IFERROR(
    VLOOKUP(FENIX_ANS_TABLA[[#This Row],[ESTADO]],
        {"VENCIDO",1;"ALERTA_0 Días",2;"ALERTA",3;"A TIEMPO",4;"SIN FECHA",5},
    2,FALSE),
0)</f>
        <v>4</v>
      </c>
    </row>
    <row r="1103" spans="1:34" x14ac:dyDescent="0.25">
      <c r="A1103">
        <v>23672696</v>
      </c>
      <c r="B1103" s="23" t="str">
        <f>IFERROR(VLOOKUP(FENIX_ANS_TABLA[[#This Row],[PEDIDO]],RESPONSABLE!A:B,2,0),"Pendiente por asignar responsable")</f>
        <v>Pendiente por asignar responsable</v>
      </c>
      <c r="C1103" t="s">
        <v>23</v>
      </c>
      <c r="D1103" t="s">
        <v>24</v>
      </c>
      <c r="E1103" t="s">
        <v>23</v>
      </c>
      <c r="F1103" s="21">
        <v>46077.696064814823</v>
      </c>
      <c r="G1103" t="s">
        <v>5614</v>
      </c>
      <c r="H1103">
        <v>43259971</v>
      </c>
      <c r="I1103" t="s">
        <v>5615</v>
      </c>
      <c r="J1103" s="23" t="s">
        <v>5616</v>
      </c>
      <c r="K1103" s="23" t="s">
        <v>5617</v>
      </c>
      <c r="L1103" t="s">
        <v>5618</v>
      </c>
      <c r="M1103" t="s">
        <v>25</v>
      </c>
      <c r="N1103" t="s">
        <v>5619</v>
      </c>
      <c r="O1103" t="s">
        <v>26</v>
      </c>
      <c r="P1103" t="s">
        <v>27</v>
      </c>
      <c r="Q1103" t="s">
        <v>32</v>
      </c>
      <c r="R1103" t="s">
        <v>253</v>
      </c>
      <c r="S1103" t="s">
        <v>260</v>
      </c>
      <c r="T1103">
        <v>7</v>
      </c>
      <c r="U1103" t="s">
        <v>5620</v>
      </c>
      <c r="V1103" t="s">
        <v>5621</v>
      </c>
      <c r="W1103" t="s">
        <v>18627</v>
      </c>
      <c r="X1103" t="s">
        <v>43</v>
      </c>
      <c r="Y1103" t="s">
        <v>30</v>
      </c>
      <c r="Z1103" t="s">
        <v>30</v>
      </c>
      <c r="AA1103" t="s">
        <v>30</v>
      </c>
      <c r="AB1103" t="s">
        <v>30</v>
      </c>
      <c r="AC1103">
        <v>-75.544251000000003</v>
      </c>
      <c r="AD1103">
        <v>6.2513240000000003</v>
      </c>
      <c r="AE1103" t="s">
        <v>86</v>
      </c>
      <c r="AF1103" t="s">
        <v>105</v>
      </c>
      <c r="AG1103" t="s">
        <v>102</v>
      </c>
      <c r="AH1103">
        <f>IFERROR(
    VLOOKUP(FENIX_ANS_TABLA[[#This Row],[ESTADO]],
        {"VENCIDO",1;"ALERTA_0 Días",2;"ALERTA",3;"A TIEMPO",4;"SIN FECHA",5},
    2,FALSE),
0)</f>
        <v>3</v>
      </c>
    </row>
    <row r="1104" spans="1:34" x14ac:dyDescent="0.25">
      <c r="A1104">
        <v>23672701</v>
      </c>
      <c r="B1104" s="23" t="str">
        <f>IFERROR(VLOOKUP(FENIX_ANS_TABLA[[#This Row],[PEDIDO]],RESPONSABLE!A:B,2,0),"Pendiente por asignar responsable")</f>
        <v>Pendiente por asignar responsable</v>
      </c>
      <c r="C1104" t="s">
        <v>23</v>
      </c>
      <c r="D1104" t="s">
        <v>24</v>
      </c>
      <c r="E1104" t="s">
        <v>23</v>
      </c>
      <c r="F1104" s="21">
        <v>46077.69809027778</v>
      </c>
      <c r="G1104" t="s">
        <v>5623</v>
      </c>
      <c r="H1104">
        <v>43255129</v>
      </c>
      <c r="I1104" t="s">
        <v>5624</v>
      </c>
      <c r="J1104" s="23" t="s">
        <v>31</v>
      </c>
      <c r="K1104" s="23" t="s">
        <v>5625</v>
      </c>
      <c r="L1104" t="s">
        <v>5626</v>
      </c>
      <c r="M1104" t="s">
        <v>42</v>
      </c>
      <c r="N1104" t="s">
        <v>5627</v>
      </c>
      <c r="O1104" t="s">
        <v>57</v>
      </c>
      <c r="P1104" t="s">
        <v>27</v>
      </c>
      <c r="Q1104" t="s">
        <v>32</v>
      </c>
      <c r="R1104" t="s">
        <v>252</v>
      </c>
      <c r="S1104" t="s">
        <v>260</v>
      </c>
      <c r="T1104">
        <v>10</v>
      </c>
      <c r="U1104" t="s">
        <v>5628</v>
      </c>
      <c r="V1104" t="s">
        <v>18628</v>
      </c>
      <c r="W1104" t="s">
        <v>5168</v>
      </c>
      <c r="X1104" t="s">
        <v>29</v>
      </c>
      <c r="Y1104" t="s">
        <v>30</v>
      </c>
      <c r="Z1104" t="s">
        <v>30</v>
      </c>
      <c r="AA1104" t="s">
        <v>30</v>
      </c>
      <c r="AB1104" t="s">
        <v>30</v>
      </c>
      <c r="AC1104">
        <v>-75.534204000000003</v>
      </c>
      <c r="AD1104">
        <v>6.1435250000000003</v>
      </c>
      <c r="AE1104" t="s">
        <v>86</v>
      </c>
      <c r="AF1104" t="s">
        <v>105</v>
      </c>
      <c r="AG1104" t="s">
        <v>102</v>
      </c>
      <c r="AH1104">
        <f>IFERROR(
    VLOOKUP(FENIX_ANS_TABLA[[#This Row],[ESTADO]],
        {"VENCIDO",1;"ALERTA_0 Días",2;"ALERTA",3;"A TIEMPO",4;"SIN FECHA",5},
    2,FALSE),
0)</f>
        <v>4</v>
      </c>
    </row>
    <row r="1105" spans="1:34" x14ac:dyDescent="0.25">
      <c r="A1105">
        <v>23672703</v>
      </c>
      <c r="B1105" s="23" t="str">
        <f>IFERROR(VLOOKUP(FENIX_ANS_TABLA[[#This Row],[PEDIDO]],RESPONSABLE!A:B,2,0),"Pendiente por asignar responsable")</f>
        <v>Pendiente por asignar responsable</v>
      </c>
      <c r="C1105" t="s">
        <v>23</v>
      </c>
      <c r="D1105" t="s">
        <v>24</v>
      </c>
      <c r="E1105" t="s">
        <v>23</v>
      </c>
      <c r="F1105" s="21">
        <v>46077.699282407397</v>
      </c>
      <c r="G1105" t="s">
        <v>5630</v>
      </c>
      <c r="H1105">
        <v>32090356</v>
      </c>
      <c r="I1105" t="s">
        <v>5631</v>
      </c>
      <c r="J1105" s="23" t="s">
        <v>31</v>
      </c>
      <c r="K1105" s="23" t="s">
        <v>5632</v>
      </c>
      <c r="L1105" t="s">
        <v>5633</v>
      </c>
      <c r="M1105" t="s">
        <v>275</v>
      </c>
      <c r="N1105" t="s">
        <v>5634</v>
      </c>
      <c r="O1105" t="s">
        <v>276</v>
      </c>
      <c r="P1105" t="s">
        <v>27</v>
      </c>
      <c r="Q1105" t="s">
        <v>214</v>
      </c>
      <c r="R1105" t="s">
        <v>253</v>
      </c>
      <c r="S1105" t="s">
        <v>260</v>
      </c>
      <c r="T1105">
        <v>7</v>
      </c>
      <c r="U1105" t="s">
        <v>5635</v>
      </c>
      <c r="V1105" t="s">
        <v>10341</v>
      </c>
      <c r="W1105" t="s">
        <v>4972</v>
      </c>
      <c r="X1105" t="s">
        <v>29</v>
      </c>
      <c r="Y1105" t="s">
        <v>30</v>
      </c>
      <c r="Z1105" t="s">
        <v>30</v>
      </c>
      <c r="AA1105" t="s">
        <v>30</v>
      </c>
      <c r="AB1105" t="s">
        <v>30</v>
      </c>
      <c r="AC1105">
        <v>-75.080426000000003</v>
      </c>
      <c r="AD1105">
        <v>6.9107099999999999</v>
      </c>
      <c r="AE1105" t="s">
        <v>86</v>
      </c>
      <c r="AF1105" t="s">
        <v>215</v>
      </c>
      <c r="AG1105" t="s">
        <v>102</v>
      </c>
      <c r="AH1105">
        <f>IFERROR(
    VLOOKUP(FENIX_ANS_TABLA[[#This Row],[ESTADO]],
        {"VENCIDO",1;"ALERTA_0 Días",2;"ALERTA",3;"A TIEMPO",4;"SIN FECHA",5},
    2,FALSE),
0)</f>
        <v>4</v>
      </c>
    </row>
    <row r="1106" spans="1:34" x14ac:dyDescent="0.25">
      <c r="A1106">
        <v>23672708</v>
      </c>
      <c r="B1106" s="23" t="str">
        <f>IFERROR(VLOOKUP(FENIX_ANS_TABLA[[#This Row],[PEDIDO]],RESPONSABLE!A:B,2,0),"Pendiente por asignar responsable")</f>
        <v>Pendiente por asignar responsable</v>
      </c>
      <c r="C1106" t="s">
        <v>36</v>
      </c>
      <c r="D1106" t="s">
        <v>24</v>
      </c>
      <c r="E1106" t="s">
        <v>36</v>
      </c>
      <c r="F1106" s="21">
        <v>46077.700937499998</v>
      </c>
      <c r="G1106" t="s">
        <v>5637</v>
      </c>
      <c r="H1106">
        <v>71087081</v>
      </c>
      <c r="I1106" t="s">
        <v>5638</v>
      </c>
      <c r="J1106" s="23" t="s">
        <v>31</v>
      </c>
      <c r="K1106" s="23" t="s">
        <v>868</v>
      </c>
      <c r="L1106" t="s">
        <v>5639</v>
      </c>
      <c r="M1106" t="s">
        <v>137</v>
      </c>
      <c r="N1106" t="s">
        <v>5640</v>
      </c>
      <c r="O1106" t="s">
        <v>138</v>
      </c>
      <c r="P1106" t="s">
        <v>37</v>
      </c>
      <c r="Q1106" t="s">
        <v>135</v>
      </c>
      <c r="R1106" t="s">
        <v>253</v>
      </c>
      <c r="S1106" t="s">
        <v>260</v>
      </c>
      <c r="T1106">
        <v>7</v>
      </c>
      <c r="U1106" t="s">
        <v>5641</v>
      </c>
      <c r="V1106" t="s">
        <v>18629</v>
      </c>
      <c r="W1106" t="s">
        <v>18630</v>
      </c>
      <c r="X1106" t="s">
        <v>29</v>
      </c>
      <c r="Y1106" t="s">
        <v>30</v>
      </c>
      <c r="Z1106" t="s">
        <v>30</v>
      </c>
      <c r="AA1106" t="s">
        <v>30</v>
      </c>
      <c r="AB1106" t="s">
        <v>30</v>
      </c>
      <c r="AC1106">
        <v>-75.823229609999999</v>
      </c>
      <c r="AD1106">
        <v>6.5585508600000004</v>
      </c>
      <c r="AE1106" t="s">
        <v>86</v>
      </c>
      <c r="AF1106" t="s">
        <v>136</v>
      </c>
      <c r="AG1106" t="s">
        <v>102</v>
      </c>
      <c r="AH1106">
        <f>IFERROR(
    VLOOKUP(FENIX_ANS_TABLA[[#This Row],[ESTADO]],
        {"VENCIDO",1;"ALERTA_0 Días",2;"ALERTA",3;"A TIEMPO",4;"SIN FECHA",5},
    2,FALSE),
0)</f>
        <v>4</v>
      </c>
    </row>
    <row r="1107" spans="1:34" x14ac:dyDescent="0.25">
      <c r="A1107">
        <v>23672711</v>
      </c>
      <c r="B1107" s="23" t="str">
        <f>IFERROR(VLOOKUP(FENIX_ANS_TABLA[[#This Row],[PEDIDO]],RESPONSABLE!A:B,2,0),"Pendiente por asignar responsable")</f>
        <v>Pendiente por asignar responsable</v>
      </c>
      <c r="C1107" t="s">
        <v>23</v>
      </c>
      <c r="D1107" t="s">
        <v>24</v>
      </c>
      <c r="E1107" t="s">
        <v>23</v>
      </c>
      <c r="F1107" s="21">
        <v>46077.701793981483</v>
      </c>
      <c r="G1107" t="s">
        <v>6139</v>
      </c>
      <c r="H1107">
        <v>1038406529</v>
      </c>
      <c r="I1107" t="s">
        <v>6140</v>
      </c>
      <c r="J1107" s="23" t="s">
        <v>31</v>
      </c>
      <c r="K1107" s="23" t="s">
        <v>6141</v>
      </c>
      <c r="L1107" t="s">
        <v>6142</v>
      </c>
      <c r="M1107" t="s">
        <v>169</v>
      </c>
      <c r="N1107" t="s">
        <v>6143</v>
      </c>
      <c r="O1107" t="s">
        <v>170</v>
      </c>
      <c r="P1107" t="s">
        <v>27</v>
      </c>
      <c r="Q1107" t="s">
        <v>158</v>
      </c>
      <c r="R1107" t="s">
        <v>252</v>
      </c>
      <c r="S1107" t="s">
        <v>260</v>
      </c>
      <c r="T1107">
        <v>10</v>
      </c>
      <c r="U1107" t="s">
        <v>6144</v>
      </c>
      <c r="V1107" t="s">
        <v>18631</v>
      </c>
      <c r="W1107" t="s">
        <v>18632</v>
      </c>
      <c r="X1107" t="s">
        <v>29</v>
      </c>
      <c r="Y1107" t="s">
        <v>30</v>
      </c>
      <c r="Z1107" t="s">
        <v>30</v>
      </c>
      <c r="AA1107" t="s">
        <v>30</v>
      </c>
      <c r="AB1107" t="s">
        <v>30</v>
      </c>
      <c r="AC1107">
        <v>-75.290260869999997</v>
      </c>
      <c r="AD1107">
        <v>6.1616865000000001</v>
      </c>
      <c r="AE1107" t="s">
        <v>86</v>
      </c>
      <c r="AF1107" t="s">
        <v>159</v>
      </c>
      <c r="AG1107" t="s">
        <v>102</v>
      </c>
      <c r="AH1107">
        <f>IFERROR(
    VLOOKUP(FENIX_ANS_TABLA[[#This Row],[ESTADO]],
        {"VENCIDO",1;"ALERTA_0 Días",2;"ALERTA",3;"A TIEMPO",4;"SIN FECHA",5},
    2,FALSE),
0)</f>
        <v>4</v>
      </c>
    </row>
    <row r="1108" spans="1:34" x14ac:dyDescent="0.25">
      <c r="A1108">
        <v>23672717</v>
      </c>
      <c r="B1108" s="23" t="str">
        <f>IFERROR(VLOOKUP(FENIX_ANS_TABLA[[#This Row],[PEDIDO]],RESPONSABLE!A:B,2,0),"Pendiente por asignar responsable")</f>
        <v>Pendiente por asignar responsable</v>
      </c>
      <c r="C1108" t="s">
        <v>23</v>
      </c>
      <c r="D1108" t="s">
        <v>24</v>
      </c>
      <c r="E1108" t="s">
        <v>23</v>
      </c>
      <c r="F1108" s="21">
        <v>46077.704618055563</v>
      </c>
      <c r="G1108" t="s">
        <v>5643</v>
      </c>
      <c r="H1108">
        <v>1007371264</v>
      </c>
      <c r="I1108" t="s">
        <v>5644</v>
      </c>
      <c r="J1108" s="23" t="s">
        <v>31</v>
      </c>
      <c r="K1108" s="23" t="s">
        <v>5645</v>
      </c>
      <c r="L1108" t="s">
        <v>5646</v>
      </c>
      <c r="M1108" t="s">
        <v>218</v>
      </c>
      <c r="N1108" t="s">
        <v>5647</v>
      </c>
      <c r="O1108" t="s">
        <v>219</v>
      </c>
      <c r="P1108" t="s">
        <v>27</v>
      </c>
      <c r="Q1108" t="s">
        <v>214</v>
      </c>
      <c r="R1108" t="s">
        <v>253</v>
      </c>
      <c r="S1108" t="s">
        <v>260</v>
      </c>
      <c r="T1108">
        <v>7</v>
      </c>
      <c r="U1108" t="s">
        <v>5648</v>
      </c>
      <c r="V1108" t="s">
        <v>18633</v>
      </c>
      <c r="W1108" t="s">
        <v>18634</v>
      </c>
      <c r="X1108" t="s">
        <v>29</v>
      </c>
      <c r="Y1108" t="s">
        <v>30</v>
      </c>
      <c r="Z1108" t="s">
        <v>30</v>
      </c>
      <c r="AA1108" t="s">
        <v>30</v>
      </c>
      <c r="AB1108" t="s">
        <v>30</v>
      </c>
      <c r="AC1108">
        <v>-74.406486990000005</v>
      </c>
      <c r="AD1108">
        <v>6.4943447599999997</v>
      </c>
      <c r="AE1108" t="s">
        <v>86</v>
      </c>
      <c r="AF1108" t="s">
        <v>215</v>
      </c>
      <c r="AG1108" t="s">
        <v>102</v>
      </c>
      <c r="AH1108">
        <f>IFERROR(
    VLOOKUP(FENIX_ANS_TABLA[[#This Row],[ESTADO]],
        {"VENCIDO",1;"ALERTA_0 Días",2;"ALERTA",3;"A TIEMPO",4;"SIN FECHA",5},
    2,FALSE),
0)</f>
        <v>4</v>
      </c>
    </row>
    <row r="1109" spans="1:34" x14ac:dyDescent="0.25">
      <c r="A1109">
        <v>23672724</v>
      </c>
      <c r="B1109" s="23" t="str">
        <f>IFERROR(VLOOKUP(FENIX_ANS_TABLA[[#This Row],[PEDIDO]],RESPONSABLE!A:B,2,0),"Pendiente por asignar responsable")</f>
        <v>Pendiente por asignar responsable</v>
      </c>
      <c r="C1109" t="s">
        <v>36</v>
      </c>
      <c r="D1109" t="s">
        <v>24</v>
      </c>
      <c r="E1109" t="s">
        <v>36</v>
      </c>
      <c r="F1109" s="21">
        <v>46077.708333333343</v>
      </c>
      <c r="G1109" t="s">
        <v>5650</v>
      </c>
      <c r="H1109">
        <v>31422774</v>
      </c>
      <c r="I1109" t="s">
        <v>5651</v>
      </c>
      <c r="J1109" s="23" t="s">
        <v>47</v>
      </c>
      <c r="K1109" s="23" t="s">
        <v>5652</v>
      </c>
      <c r="L1109" t="s">
        <v>5653</v>
      </c>
      <c r="M1109" t="s">
        <v>25</v>
      </c>
      <c r="N1109" t="s">
        <v>5654</v>
      </c>
      <c r="O1109" t="s">
        <v>26</v>
      </c>
      <c r="P1109" t="s">
        <v>37</v>
      </c>
      <c r="Q1109" t="s">
        <v>32</v>
      </c>
      <c r="R1109" t="s">
        <v>253</v>
      </c>
      <c r="S1109" t="s">
        <v>260</v>
      </c>
      <c r="T1109">
        <v>7</v>
      </c>
      <c r="U1109" t="s">
        <v>5655</v>
      </c>
      <c r="V1109" t="s">
        <v>18635</v>
      </c>
      <c r="W1109" t="s">
        <v>18636</v>
      </c>
      <c r="X1109" t="s">
        <v>43</v>
      </c>
      <c r="Y1109" t="s">
        <v>30</v>
      </c>
      <c r="Z1109" t="s">
        <v>30</v>
      </c>
      <c r="AA1109" t="s">
        <v>30</v>
      </c>
      <c r="AB1109" t="s">
        <v>30</v>
      </c>
      <c r="AC1109">
        <v>-75.591438999999994</v>
      </c>
      <c r="AD1109">
        <v>6.2405809999999997</v>
      </c>
      <c r="AE1109" t="s">
        <v>86</v>
      </c>
      <c r="AF1109" t="s">
        <v>105</v>
      </c>
      <c r="AG1109" t="s">
        <v>102</v>
      </c>
      <c r="AH1109">
        <f>IFERROR(
    VLOOKUP(FENIX_ANS_TABLA[[#This Row],[ESTADO]],
        {"VENCIDO",1;"ALERTA_0 Días",2;"ALERTA",3;"A TIEMPO",4;"SIN FECHA",5},
    2,FALSE),
0)</f>
        <v>3</v>
      </c>
    </row>
    <row r="1110" spans="1:34" x14ac:dyDescent="0.25">
      <c r="A1110">
        <v>23672739</v>
      </c>
      <c r="B1110" s="23" t="str">
        <f>IFERROR(VLOOKUP(FENIX_ANS_TABLA[[#This Row],[PEDIDO]],RESPONSABLE!A:B,2,0),"Pendiente por asignar responsable")</f>
        <v>Pendiente por asignar responsable</v>
      </c>
      <c r="C1110" t="s">
        <v>23</v>
      </c>
      <c r="D1110" t="s">
        <v>24</v>
      </c>
      <c r="E1110" t="s">
        <v>23</v>
      </c>
      <c r="F1110" s="21">
        <v>46077.716516203713</v>
      </c>
      <c r="G1110" t="s">
        <v>6146</v>
      </c>
      <c r="H1110">
        <v>38466908</v>
      </c>
      <c r="I1110" t="s">
        <v>6147</v>
      </c>
      <c r="J1110" s="23" t="s">
        <v>6148</v>
      </c>
      <c r="K1110" s="23" t="s">
        <v>6149</v>
      </c>
      <c r="L1110" t="s">
        <v>6150</v>
      </c>
      <c r="M1110" t="s">
        <v>171</v>
      </c>
      <c r="N1110" t="s">
        <v>6151</v>
      </c>
      <c r="O1110" t="s">
        <v>172</v>
      </c>
      <c r="P1110" t="s">
        <v>27</v>
      </c>
      <c r="Q1110" t="s">
        <v>158</v>
      </c>
      <c r="R1110" t="s">
        <v>252</v>
      </c>
      <c r="S1110" t="s">
        <v>260</v>
      </c>
      <c r="T1110">
        <v>10</v>
      </c>
      <c r="U1110" t="s">
        <v>6152</v>
      </c>
      <c r="V1110" t="s">
        <v>10642</v>
      </c>
      <c r="W1110" t="s">
        <v>10641</v>
      </c>
      <c r="X1110" t="s">
        <v>29</v>
      </c>
      <c r="Y1110" t="s">
        <v>30</v>
      </c>
      <c r="Z1110" t="s">
        <v>30</v>
      </c>
      <c r="AA1110" t="s">
        <v>30</v>
      </c>
      <c r="AB1110" t="s">
        <v>30</v>
      </c>
      <c r="AC1110">
        <v>-74.979081530000002</v>
      </c>
      <c r="AD1110">
        <v>6.2188942200000001</v>
      </c>
      <c r="AE1110" t="s">
        <v>86</v>
      </c>
      <c r="AF1110" t="s">
        <v>159</v>
      </c>
      <c r="AG1110" t="s">
        <v>102</v>
      </c>
      <c r="AH1110">
        <f>IFERROR(
    VLOOKUP(FENIX_ANS_TABLA[[#This Row],[ESTADO]],
        {"VENCIDO",1;"ALERTA_0 Días",2;"ALERTA",3;"A TIEMPO",4;"SIN FECHA",5},
    2,FALSE),
0)</f>
        <v>4</v>
      </c>
    </row>
    <row r="1111" spans="1:34" x14ac:dyDescent="0.25">
      <c r="A1111">
        <v>23672744</v>
      </c>
      <c r="B1111" s="23" t="str">
        <f>IFERROR(VLOOKUP(FENIX_ANS_TABLA[[#This Row],[PEDIDO]],RESPONSABLE!A:B,2,0),"Pendiente por asignar responsable")</f>
        <v>Pendiente por asignar responsable</v>
      </c>
      <c r="C1111" t="s">
        <v>58</v>
      </c>
      <c r="D1111" t="s">
        <v>24</v>
      </c>
      <c r="E1111" t="s">
        <v>59</v>
      </c>
      <c r="F1111" s="21">
        <v>46077.723182870373</v>
      </c>
      <c r="G1111" t="s">
        <v>5172</v>
      </c>
      <c r="H1111">
        <v>21833310</v>
      </c>
      <c r="I1111" t="s">
        <v>5173</v>
      </c>
      <c r="J1111" s="23" t="s">
        <v>5174</v>
      </c>
      <c r="K1111" s="23" t="s">
        <v>5175</v>
      </c>
      <c r="L1111" t="s">
        <v>5176</v>
      </c>
      <c r="M1111" t="s">
        <v>167</v>
      </c>
      <c r="N1111" t="s">
        <v>5177</v>
      </c>
      <c r="O1111" t="s">
        <v>168</v>
      </c>
      <c r="P1111" t="s">
        <v>60</v>
      </c>
      <c r="Q1111" t="s">
        <v>184</v>
      </c>
      <c r="R1111" t="s">
        <v>252</v>
      </c>
      <c r="S1111" t="s">
        <v>260</v>
      </c>
      <c r="T1111">
        <v>14</v>
      </c>
      <c r="U1111" t="s">
        <v>5178</v>
      </c>
      <c r="V1111" t="s">
        <v>18637</v>
      </c>
      <c r="W1111" t="s">
        <v>18638</v>
      </c>
      <c r="X1111" t="s">
        <v>29</v>
      </c>
      <c r="Y1111" t="s">
        <v>30</v>
      </c>
      <c r="Z1111" t="s">
        <v>30</v>
      </c>
      <c r="AA1111" t="s">
        <v>30</v>
      </c>
      <c r="AB1111" t="s">
        <v>30</v>
      </c>
      <c r="AC1111">
        <v>-75.37983389</v>
      </c>
      <c r="AD1111">
        <v>6.1821539699999999</v>
      </c>
      <c r="AE1111" t="s">
        <v>86</v>
      </c>
      <c r="AF1111" t="s">
        <v>159</v>
      </c>
      <c r="AG1111" t="s">
        <v>102</v>
      </c>
      <c r="AH1111">
        <f>IFERROR(
    VLOOKUP(FENIX_ANS_TABLA[[#This Row],[ESTADO]],
        {"VENCIDO",1;"ALERTA_0 Días",2;"ALERTA",3;"A TIEMPO",4;"SIN FECHA",5},
    2,FALSE),
0)</f>
        <v>4</v>
      </c>
    </row>
    <row r="1112" spans="1:34" x14ac:dyDescent="0.25">
      <c r="A1112">
        <v>23672745</v>
      </c>
      <c r="B1112" s="23" t="str">
        <f>IFERROR(VLOOKUP(FENIX_ANS_TABLA[[#This Row],[PEDIDO]],RESPONSABLE!A:B,2,0),"Pendiente por asignar responsable")</f>
        <v>Pendiente por asignar responsable</v>
      </c>
      <c r="C1112" t="s">
        <v>36</v>
      </c>
      <c r="D1112" t="s">
        <v>24</v>
      </c>
      <c r="E1112" t="s">
        <v>36</v>
      </c>
      <c r="F1112" s="21">
        <v>46077.724085648151</v>
      </c>
      <c r="G1112" t="s">
        <v>5657</v>
      </c>
      <c r="H1112">
        <v>1039689316</v>
      </c>
      <c r="I1112" t="s">
        <v>5658</v>
      </c>
      <c r="J1112" s="23" t="s">
        <v>31</v>
      </c>
      <c r="K1112" s="23" t="s">
        <v>5659</v>
      </c>
      <c r="L1112" t="s">
        <v>5660</v>
      </c>
      <c r="M1112" t="s">
        <v>218</v>
      </c>
      <c r="N1112" t="s">
        <v>5661</v>
      </c>
      <c r="O1112" t="s">
        <v>219</v>
      </c>
      <c r="P1112" t="s">
        <v>37</v>
      </c>
      <c r="Q1112" t="s">
        <v>214</v>
      </c>
      <c r="R1112" t="s">
        <v>253</v>
      </c>
      <c r="S1112" t="s">
        <v>260</v>
      </c>
      <c r="T1112">
        <v>7</v>
      </c>
      <c r="U1112" t="s">
        <v>5662</v>
      </c>
      <c r="V1112" t="s">
        <v>18639</v>
      </c>
      <c r="W1112" t="s">
        <v>18640</v>
      </c>
      <c r="X1112" t="s">
        <v>29</v>
      </c>
      <c r="Y1112" t="s">
        <v>30</v>
      </c>
      <c r="Z1112" t="s">
        <v>30</v>
      </c>
      <c r="AA1112" t="s">
        <v>30</v>
      </c>
      <c r="AB1112" t="s">
        <v>30</v>
      </c>
      <c r="AC1112">
        <v>-74.398809760000006</v>
      </c>
      <c r="AD1112">
        <v>6.4902308900000003</v>
      </c>
      <c r="AE1112" t="s">
        <v>86</v>
      </c>
      <c r="AF1112" t="s">
        <v>215</v>
      </c>
      <c r="AG1112" t="s">
        <v>102</v>
      </c>
      <c r="AH1112">
        <f>IFERROR(
    VLOOKUP(FENIX_ANS_TABLA[[#This Row],[ESTADO]],
        {"VENCIDO",1;"ALERTA_0 Días",2;"ALERTA",3;"A TIEMPO",4;"SIN FECHA",5},
    2,FALSE),
0)</f>
        <v>4</v>
      </c>
    </row>
    <row r="1113" spans="1:34" x14ac:dyDescent="0.25">
      <c r="A1113">
        <v>23672755</v>
      </c>
      <c r="B1113" s="23" t="str">
        <f>IFERROR(VLOOKUP(FENIX_ANS_TABLA[[#This Row],[PEDIDO]],RESPONSABLE!A:B,2,0),"Pendiente por asignar responsable")</f>
        <v>Pendiente por asignar responsable</v>
      </c>
      <c r="C1113" t="s">
        <v>58</v>
      </c>
      <c r="D1113" t="s">
        <v>24</v>
      </c>
      <c r="E1113" t="s">
        <v>59</v>
      </c>
      <c r="F1113" s="21">
        <v>46077.753946759258</v>
      </c>
      <c r="G1113" t="s">
        <v>5180</v>
      </c>
      <c r="H1113">
        <v>1038410164</v>
      </c>
      <c r="I1113" t="s">
        <v>5181</v>
      </c>
      <c r="J1113" s="23" t="s">
        <v>31</v>
      </c>
      <c r="K1113" s="23" t="s">
        <v>5182</v>
      </c>
      <c r="L1113" t="s">
        <v>5183</v>
      </c>
      <c r="M1113" t="s">
        <v>167</v>
      </c>
      <c r="N1113" t="s">
        <v>5184</v>
      </c>
      <c r="O1113" t="s">
        <v>168</v>
      </c>
      <c r="P1113" t="s">
        <v>60</v>
      </c>
      <c r="Q1113" t="s">
        <v>184</v>
      </c>
      <c r="R1113" t="s">
        <v>252</v>
      </c>
      <c r="S1113" t="s">
        <v>260</v>
      </c>
      <c r="T1113">
        <v>14</v>
      </c>
      <c r="U1113" t="s">
        <v>5185</v>
      </c>
      <c r="V1113" t="s">
        <v>14479</v>
      </c>
      <c r="W1113" t="s">
        <v>18641</v>
      </c>
      <c r="X1113" t="s">
        <v>29</v>
      </c>
      <c r="Y1113" t="s">
        <v>30</v>
      </c>
      <c r="Z1113" t="s">
        <v>30</v>
      </c>
      <c r="AA1113" t="s">
        <v>30</v>
      </c>
      <c r="AB1113" t="s">
        <v>30</v>
      </c>
      <c r="AC1113">
        <v>-75.412038999999993</v>
      </c>
      <c r="AD1113">
        <v>6.1825758200000003</v>
      </c>
      <c r="AE1113" t="s">
        <v>86</v>
      </c>
      <c r="AF1113" t="s">
        <v>159</v>
      </c>
      <c r="AG1113" t="s">
        <v>102</v>
      </c>
      <c r="AH1113">
        <f>IFERROR(
    VLOOKUP(FENIX_ANS_TABLA[[#This Row],[ESTADO]],
        {"VENCIDO",1;"ALERTA_0 Días",2;"ALERTA",3;"A TIEMPO",4;"SIN FECHA",5},
    2,FALSE),
0)</f>
        <v>4</v>
      </c>
    </row>
    <row r="1114" spans="1:34" x14ac:dyDescent="0.25">
      <c r="A1114">
        <v>23672756</v>
      </c>
      <c r="B1114" s="23" t="str">
        <f>IFERROR(VLOOKUP(FENIX_ANS_TABLA[[#This Row],[PEDIDO]],RESPONSABLE!A:B,2,0),"Pendiente por asignar responsable")</f>
        <v>Pendiente por asignar responsable</v>
      </c>
      <c r="C1114" t="s">
        <v>23</v>
      </c>
      <c r="D1114" t="s">
        <v>65</v>
      </c>
      <c r="E1114" t="s">
        <v>23</v>
      </c>
      <c r="F1114" s="21">
        <v>46077.756886574083</v>
      </c>
      <c r="G1114" t="s">
        <v>5664</v>
      </c>
      <c r="H1114">
        <v>16928598</v>
      </c>
      <c r="I1114" t="s">
        <v>5665</v>
      </c>
      <c r="J1114" s="23" t="s">
        <v>31</v>
      </c>
      <c r="K1114" s="23" t="s">
        <v>319</v>
      </c>
      <c r="L1114" t="s">
        <v>5666</v>
      </c>
      <c r="M1114" t="s">
        <v>25</v>
      </c>
      <c r="N1114" t="s">
        <v>5667</v>
      </c>
      <c r="O1114" t="s">
        <v>26</v>
      </c>
      <c r="P1114" t="s">
        <v>87</v>
      </c>
      <c r="Q1114" t="s">
        <v>28</v>
      </c>
      <c r="R1114" t="s">
        <v>253</v>
      </c>
      <c r="S1114" t="s">
        <v>260</v>
      </c>
      <c r="T1114">
        <v>7</v>
      </c>
      <c r="U1114" t="s">
        <v>5668</v>
      </c>
      <c r="V1114" t="s">
        <v>8098</v>
      </c>
      <c r="W1114" t="s">
        <v>18642</v>
      </c>
      <c r="X1114" t="s">
        <v>43</v>
      </c>
      <c r="Y1114" t="s">
        <v>30</v>
      </c>
      <c r="Z1114" t="s">
        <v>30</v>
      </c>
      <c r="AA1114" t="s">
        <v>30</v>
      </c>
      <c r="AB1114" t="s">
        <v>30</v>
      </c>
      <c r="AC1114">
        <v>-75.591434500000005</v>
      </c>
      <c r="AD1114">
        <v>6.2400785000000001</v>
      </c>
      <c r="AE1114" t="s">
        <v>86</v>
      </c>
      <c r="AF1114" t="s">
        <v>105</v>
      </c>
      <c r="AG1114" t="s">
        <v>103</v>
      </c>
      <c r="AH1114">
        <f>IFERROR(
    VLOOKUP(FENIX_ANS_TABLA[[#This Row],[ESTADO]],
        {"VENCIDO",1;"ALERTA_0 Días",2;"ALERTA",3;"A TIEMPO",4;"SIN FECHA",5},
    2,FALSE),
0)</f>
        <v>3</v>
      </c>
    </row>
    <row r="1115" spans="1:34" x14ac:dyDescent="0.25">
      <c r="A1115">
        <v>23672986</v>
      </c>
      <c r="B1115" s="23" t="str">
        <f>IFERROR(VLOOKUP(FENIX_ANS_TABLA[[#This Row],[PEDIDO]],RESPONSABLE!A:B,2,0),"Pendiente por asignar responsable")</f>
        <v>Pendiente por asignar responsable</v>
      </c>
      <c r="C1115" t="s">
        <v>36</v>
      </c>
      <c r="D1115" t="s">
        <v>24</v>
      </c>
      <c r="E1115" t="s">
        <v>36</v>
      </c>
      <c r="F1115" s="21">
        <v>46078.286851851852</v>
      </c>
      <c r="G1115" t="s">
        <v>6154</v>
      </c>
      <c r="H1115">
        <v>43621784</v>
      </c>
      <c r="I1115" t="s">
        <v>6155</v>
      </c>
      <c r="J1115" s="23" t="s">
        <v>31</v>
      </c>
      <c r="K1115" s="23" t="s">
        <v>6156</v>
      </c>
      <c r="L1115" t="s">
        <v>6157</v>
      </c>
      <c r="M1115" t="s">
        <v>200</v>
      </c>
      <c r="N1115" t="s">
        <v>6158</v>
      </c>
      <c r="O1115" t="s">
        <v>201</v>
      </c>
      <c r="P1115" t="s">
        <v>37</v>
      </c>
      <c r="Q1115" t="s">
        <v>158</v>
      </c>
      <c r="R1115" t="s">
        <v>252</v>
      </c>
      <c r="S1115" t="s">
        <v>260</v>
      </c>
      <c r="T1115">
        <v>10</v>
      </c>
      <c r="U1115" t="s">
        <v>6159</v>
      </c>
      <c r="V1115" t="s">
        <v>18643</v>
      </c>
      <c r="W1115" t="s">
        <v>18643</v>
      </c>
      <c r="X1115" t="s">
        <v>29</v>
      </c>
      <c r="Y1115" t="s">
        <v>30</v>
      </c>
      <c r="Z1115" t="s">
        <v>30</v>
      </c>
      <c r="AA1115" t="s">
        <v>30</v>
      </c>
      <c r="AB1115" t="s">
        <v>30</v>
      </c>
      <c r="AC1115">
        <v>-75.475776600000003</v>
      </c>
      <c r="AD1115">
        <v>6.1061148300000001</v>
      </c>
      <c r="AE1115" t="s">
        <v>86</v>
      </c>
      <c r="AF1115" t="s">
        <v>159</v>
      </c>
      <c r="AG1115" t="s">
        <v>102</v>
      </c>
      <c r="AH1115">
        <f>IFERROR(
    VLOOKUP(FENIX_ANS_TABLA[[#This Row],[ESTADO]],
        {"VENCIDO",1;"ALERTA_0 Días",2;"ALERTA",3;"A TIEMPO",4;"SIN FECHA",5},
    2,FALSE),
0)</f>
        <v>4</v>
      </c>
    </row>
    <row r="1116" spans="1:34" x14ac:dyDescent="0.25">
      <c r="A1116">
        <v>23672991</v>
      </c>
      <c r="B1116" s="23" t="str">
        <f>IFERROR(VLOOKUP(FENIX_ANS_TABLA[[#This Row],[PEDIDO]],RESPONSABLE!A:B,2,0),"Pendiente por asignar responsable")</f>
        <v>Pendiente por asignar responsable</v>
      </c>
      <c r="C1116" t="s">
        <v>23</v>
      </c>
      <c r="D1116" t="s">
        <v>24</v>
      </c>
      <c r="E1116" t="s">
        <v>23</v>
      </c>
      <c r="F1116" s="21">
        <v>46078.30133101852</v>
      </c>
      <c r="G1116" t="s">
        <v>5670</v>
      </c>
      <c r="H1116">
        <v>15265497</v>
      </c>
      <c r="I1116" t="s">
        <v>5671</v>
      </c>
      <c r="J1116" s="23" t="s">
        <v>5672</v>
      </c>
      <c r="K1116" s="23" t="s">
        <v>5673</v>
      </c>
      <c r="L1116" t="s">
        <v>5674</v>
      </c>
      <c r="M1116" t="s">
        <v>149</v>
      </c>
      <c r="N1116" t="s">
        <v>5675</v>
      </c>
      <c r="O1116" t="s">
        <v>150</v>
      </c>
      <c r="P1116" t="s">
        <v>27</v>
      </c>
      <c r="Q1116" t="s">
        <v>135</v>
      </c>
      <c r="R1116" t="s">
        <v>253</v>
      </c>
      <c r="S1116" t="s">
        <v>260</v>
      </c>
      <c r="T1116">
        <v>7</v>
      </c>
      <c r="U1116" t="s">
        <v>5676</v>
      </c>
      <c r="V1116" t="s">
        <v>14118</v>
      </c>
      <c r="W1116" t="s">
        <v>14118</v>
      </c>
      <c r="X1116" t="s">
        <v>29</v>
      </c>
      <c r="Y1116" t="s">
        <v>30</v>
      </c>
      <c r="Z1116" t="s">
        <v>30</v>
      </c>
      <c r="AA1116" t="s">
        <v>30</v>
      </c>
      <c r="AB1116" t="s">
        <v>30</v>
      </c>
      <c r="AC1116">
        <v>-75.76623755</v>
      </c>
      <c r="AD1116">
        <v>6.3263288400000004</v>
      </c>
      <c r="AE1116" t="s">
        <v>86</v>
      </c>
      <c r="AF1116" t="s">
        <v>136</v>
      </c>
      <c r="AG1116" t="s">
        <v>102</v>
      </c>
      <c r="AH1116">
        <f>IFERROR(
    VLOOKUP(FENIX_ANS_TABLA[[#This Row],[ESTADO]],
        {"VENCIDO",1;"ALERTA_0 Días",2;"ALERTA",3;"A TIEMPO",4;"SIN FECHA",5},
    2,FALSE),
0)</f>
        <v>4</v>
      </c>
    </row>
    <row r="1117" spans="1:34" x14ac:dyDescent="0.25">
      <c r="A1117">
        <v>23673015</v>
      </c>
      <c r="B1117" s="23" t="str">
        <f>IFERROR(VLOOKUP(FENIX_ANS_TABLA[[#This Row],[PEDIDO]],RESPONSABLE!A:B,2,0),"Pendiente por asignar responsable")</f>
        <v>Pendiente por asignar responsable</v>
      </c>
      <c r="C1117" t="s">
        <v>23</v>
      </c>
      <c r="D1117" t="s">
        <v>24</v>
      </c>
      <c r="E1117" t="s">
        <v>23</v>
      </c>
      <c r="F1117" s="21">
        <v>46078.327870370369</v>
      </c>
      <c r="G1117" t="s">
        <v>6161</v>
      </c>
      <c r="H1117">
        <v>43862527</v>
      </c>
      <c r="I1117" t="s">
        <v>6162</v>
      </c>
      <c r="J1117" s="23" t="s">
        <v>31</v>
      </c>
      <c r="K1117" s="23" t="s">
        <v>6163</v>
      </c>
      <c r="L1117" t="s">
        <v>6164</v>
      </c>
      <c r="M1117" t="s">
        <v>193</v>
      </c>
      <c r="N1117" t="s">
        <v>6165</v>
      </c>
      <c r="O1117" t="s">
        <v>194</v>
      </c>
      <c r="P1117" t="s">
        <v>27</v>
      </c>
      <c r="Q1117" t="s">
        <v>158</v>
      </c>
      <c r="R1117" t="s">
        <v>253</v>
      </c>
      <c r="S1117" t="s">
        <v>260</v>
      </c>
      <c r="T1117">
        <v>7</v>
      </c>
      <c r="U1117" t="s">
        <v>6166</v>
      </c>
      <c r="V1117" t="s">
        <v>18222</v>
      </c>
      <c r="W1117" t="s">
        <v>18222</v>
      </c>
      <c r="X1117" t="s">
        <v>29</v>
      </c>
      <c r="Y1117" t="s">
        <v>30</v>
      </c>
      <c r="Z1117" t="s">
        <v>30</v>
      </c>
      <c r="AA1117" t="s">
        <v>30</v>
      </c>
      <c r="AB1117" t="s">
        <v>30</v>
      </c>
      <c r="AC1117">
        <v>-75.358169000000004</v>
      </c>
      <c r="AD1117">
        <v>5.9745559999999998</v>
      </c>
      <c r="AE1117" t="s">
        <v>86</v>
      </c>
      <c r="AF1117" t="s">
        <v>159</v>
      </c>
      <c r="AG1117" t="s">
        <v>102</v>
      </c>
      <c r="AH1117">
        <f>IFERROR(
    VLOOKUP(FENIX_ANS_TABLA[[#This Row],[ESTADO]],
        {"VENCIDO",1;"ALERTA_0 Días",2;"ALERTA",3;"A TIEMPO",4;"SIN FECHA",5},
    2,FALSE),
0)</f>
        <v>4</v>
      </c>
    </row>
    <row r="1118" spans="1:34" x14ac:dyDescent="0.25">
      <c r="A1118">
        <v>23673016</v>
      </c>
      <c r="B1118" s="23" t="str">
        <f>IFERROR(VLOOKUP(FENIX_ANS_TABLA[[#This Row],[PEDIDO]],RESPONSABLE!A:B,2,0),"Pendiente por asignar responsable")</f>
        <v>Pendiente por asignar responsable</v>
      </c>
      <c r="C1118" t="s">
        <v>23</v>
      </c>
      <c r="D1118" t="s">
        <v>24</v>
      </c>
      <c r="E1118" t="s">
        <v>23</v>
      </c>
      <c r="F1118" s="21">
        <v>46078.328055555547</v>
      </c>
      <c r="G1118" t="s">
        <v>5678</v>
      </c>
      <c r="H1118">
        <v>1046917199</v>
      </c>
      <c r="I1118" t="s">
        <v>5679</v>
      </c>
      <c r="J1118" s="23" t="s">
        <v>31</v>
      </c>
      <c r="K1118" s="23" t="s">
        <v>5680</v>
      </c>
      <c r="L1118" t="s">
        <v>5681</v>
      </c>
      <c r="M1118" t="s">
        <v>226</v>
      </c>
      <c r="N1118" t="s">
        <v>5682</v>
      </c>
      <c r="O1118" t="s">
        <v>227</v>
      </c>
      <c r="P1118" t="s">
        <v>27</v>
      </c>
      <c r="Q1118" t="s">
        <v>214</v>
      </c>
      <c r="R1118" t="s">
        <v>253</v>
      </c>
      <c r="S1118" t="s">
        <v>260</v>
      </c>
      <c r="T1118">
        <v>7</v>
      </c>
      <c r="U1118" t="s">
        <v>5683</v>
      </c>
      <c r="V1118" t="s">
        <v>18222</v>
      </c>
      <c r="W1118" t="s">
        <v>17767</v>
      </c>
      <c r="X1118" t="s">
        <v>43</v>
      </c>
      <c r="Y1118" t="s">
        <v>30</v>
      </c>
      <c r="Z1118" t="s">
        <v>30</v>
      </c>
      <c r="AA1118" t="s">
        <v>30</v>
      </c>
      <c r="AB1118" t="s">
        <v>30</v>
      </c>
      <c r="AC1118">
        <v>-74.641613749000001</v>
      </c>
      <c r="AD1118">
        <v>7.2680489580000698</v>
      </c>
      <c r="AE1118" t="s">
        <v>86</v>
      </c>
      <c r="AF1118" t="s">
        <v>215</v>
      </c>
      <c r="AG1118" t="s">
        <v>102</v>
      </c>
      <c r="AH1118">
        <f>IFERROR(
    VLOOKUP(FENIX_ANS_TABLA[[#This Row],[ESTADO]],
        {"VENCIDO",1;"ALERTA_0 Días",2;"ALERTA",3;"A TIEMPO",4;"SIN FECHA",5},
    2,FALSE),
0)</f>
        <v>3</v>
      </c>
    </row>
    <row r="1119" spans="1:34" x14ac:dyDescent="0.25">
      <c r="A1119">
        <v>23673029</v>
      </c>
      <c r="B1119" s="23" t="str">
        <f>IFERROR(VLOOKUP(FENIX_ANS_TABLA[[#This Row],[PEDIDO]],RESPONSABLE!A:B,2,0),"Pendiente por asignar responsable")</f>
        <v>Pendiente por asignar responsable</v>
      </c>
      <c r="C1119" t="s">
        <v>23</v>
      </c>
      <c r="D1119" t="s">
        <v>24</v>
      </c>
      <c r="E1119" t="s">
        <v>23</v>
      </c>
      <c r="F1119" s="21">
        <v>46078.345335648148</v>
      </c>
      <c r="G1119" t="s">
        <v>5685</v>
      </c>
      <c r="H1119">
        <v>22128512</v>
      </c>
      <c r="I1119" t="s">
        <v>5686</v>
      </c>
      <c r="J1119" s="23" t="s">
        <v>31</v>
      </c>
      <c r="K1119" s="23" t="s">
        <v>3241</v>
      </c>
      <c r="L1119" t="s">
        <v>5687</v>
      </c>
      <c r="M1119" t="s">
        <v>25</v>
      </c>
      <c r="N1119" t="s">
        <v>5688</v>
      </c>
      <c r="O1119" t="s">
        <v>26</v>
      </c>
      <c r="P1119" t="s">
        <v>27</v>
      </c>
      <c r="Q1119" t="s">
        <v>32</v>
      </c>
      <c r="R1119" t="s">
        <v>253</v>
      </c>
      <c r="S1119" t="s">
        <v>260</v>
      </c>
      <c r="T1119">
        <v>7</v>
      </c>
      <c r="U1119" t="s">
        <v>5689</v>
      </c>
      <c r="V1119" t="s">
        <v>8127</v>
      </c>
      <c r="W1119" t="s">
        <v>18644</v>
      </c>
      <c r="X1119" t="s">
        <v>43</v>
      </c>
      <c r="Y1119" t="s">
        <v>30</v>
      </c>
      <c r="Z1119" t="s">
        <v>30</v>
      </c>
      <c r="AA1119" t="s">
        <v>30</v>
      </c>
      <c r="AB1119" t="s">
        <v>30</v>
      </c>
      <c r="AC1119">
        <v>-75.532510950000002</v>
      </c>
      <c r="AD1119">
        <v>6.2367491900000003</v>
      </c>
      <c r="AE1119" t="s">
        <v>86</v>
      </c>
      <c r="AF1119" t="s">
        <v>105</v>
      </c>
      <c r="AG1119" t="s">
        <v>102</v>
      </c>
      <c r="AH1119">
        <f>IFERROR(
    VLOOKUP(FENIX_ANS_TABLA[[#This Row],[ESTADO]],
        {"VENCIDO",1;"ALERTA_0 Días",2;"ALERTA",3;"A TIEMPO",4;"SIN FECHA",5},
    2,FALSE),
0)</f>
        <v>3</v>
      </c>
    </row>
    <row r="1120" spans="1:34" x14ac:dyDescent="0.25">
      <c r="A1120">
        <v>23673032</v>
      </c>
      <c r="B1120" s="23" t="str">
        <f>IFERROR(VLOOKUP(FENIX_ANS_TABLA[[#This Row],[PEDIDO]],RESPONSABLE!A:B,2,0),"Pendiente por asignar responsable")</f>
        <v>Pendiente por asignar responsable</v>
      </c>
      <c r="C1120" t="s">
        <v>23</v>
      </c>
      <c r="D1120" t="s">
        <v>24</v>
      </c>
      <c r="E1120" t="s">
        <v>23</v>
      </c>
      <c r="F1120" s="21">
        <v>46078.347800925927</v>
      </c>
      <c r="G1120" t="s">
        <v>5691</v>
      </c>
      <c r="H1120">
        <v>8027369</v>
      </c>
      <c r="I1120" t="s">
        <v>5692</v>
      </c>
      <c r="J1120" s="23" t="s">
        <v>5693</v>
      </c>
      <c r="K1120" s="23" t="s">
        <v>5694</v>
      </c>
      <c r="L1120" t="s">
        <v>5695</v>
      </c>
      <c r="M1120" t="s">
        <v>50</v>
      </c>
      <c r="N1120" t="s">
        <v>5696</v>
      </c>
      <c r="O1120" t="s">
        <v>51</v>
      </c>
      <c r="P1120" t="s">
        <v>27</v>
      </c>
      <c r="Q1120" t="s">
        <v>32</v>
      </c>
      <c r="R1120" t="s">
        <v>252</v>
      </c>
      <c r="S1120" t="s">
        <v>260</v>
      </c>
      <c r="T1120">
        <v>10</v>
      </c>
      <c r="U1120" t="s">
        <v>5697</v>
      </c>
      <c r="V1120" t="s">
        <v>14486</v>
      </c>
      <c r="W1120" t="s">
        <v>14486</v>
      </c>
      <c r="X1120" t="s">
        <v>29</v>
      </c>
      <c r="Y1120" t="s">
        <v>18645</v>
      </c>
      <c r="Z1120" t="s">
        <v>13354</v>
      </c>
      <c r="AA1120" t="s">
        <v>11790</v>
      </c>
      <c r="AB1120" t="s">
        <v>18646</v>
      </c>
      <c r="AC1120">
        <v>-75.620781969999996</v>
      </c>
      <c r="AD1120">
        <v>6.0858138799999999</v>
      </c>
      <c r="AE1120" t="s">
        <v>86</v>
      </c>
      <c r="AF1120" t="s">
        <v>105</v>
      </c>
      <c r="AG1120" t="s">
        <v>102</v>
      </c>
      <c r="AH1120">
        <f>IFERROR(
    VLOOKUP(FENIX_ANS_TABLA[[#This Row],[ESTADO]],
        {"VENCIDO",1;"ALERTA_0 Días",2;"ALERTA",3;"A TIEMPO",4;"SIN FECHA",5},
    2,FALSE),
0)</f>
        <v>4</v>
      </c>
    </row>
    <row r="1121" spans="1:34" x14ac:dyDescent="0.25">
      <c r="A1121">
        <v>23673038</v>
      </c>
      <c r="B1121" s="23" t="str">
        <f>IFERROR(VLOOKUP(FENIX_ANS_TABLA[[#This Row],[PEDIDO]],RESPONSABLE!A:B,2,0),"Pendiente por asignar responsable")</f>
        <v>Pendiente por asignar responsable</v>
      </c>
      <c r="C1121" t="s">
        <v>54</v>
      </c>
      <c r="D1121" t="s">
        <v>24</v>
      </c>
      <c r="E1121" t="s">
        <v>54</v>
      </c>
      <c r="F1121" s="21">
        <v>46078.349456018521</v>
      </c>
      <c r="G1121" t="s">
        <v>5699</v>
      </c>
      <c r="H1121">
        <v>43643353</v>
      </c>
      <c r="I1121" t="s">
        <v>5700</v>
      </c>
      <c r="J1121" s="23" t="s">
        <v>31</v>
      </c>
      <c r="K1121" s="23" t="s">
        <v>5701</v>
      </c>
      <c r="L1121" t="s">
        <v>5702</v>
      </c>
      <c r="M1121" t="s">
        <v>176</v>
      </c>
      <c r="N1121" t="s">
        <v>5703</v>
      </c>
      <c r="O1121" t="s">
        <v>177</v>
      </c>
      <c r="P1121" t="s">
        <v>55</v>
      </c>
      <c r="Q1121" t="s">
        <v>189</v>
      </c>
      <c r="R1121" t="s">
        <v>252</v>
      </c>
      <c r="S1121" t="s">
        <v>260</v>
      </c>
      <c r="T1121">
        <v>4</v>
      </c>
      <c r="U1121" t="s">
        <v>5704</v>
      </c>
      <c r="V1121" t="s">
        <v>14487</v>
      </c>
      <c r="W1121" t="s">
        <v>41</v>
      </c>
      <c r="X1121" t="s">
        <v>41</v>
      </c>
      <c r="Y1121" t="s">
        <v>30</v>
      </c>
      <c r="Z1121" t="s">
        <v>30</v>
      </c>
      <c r="AA1121" t="s">
        <v>30</v>
      </c>
      <c r="AB1121" t="s">
        <v>30</v>
      </c>
      <c r="AC1121">
        <v>-75.092398689999996</v>
      </c>
      <c r="AD1121">
        <v>6.1352547700000004</v>
      </c>
      <c r="AE1121" t="s">
        <v>86</v>
      </c>
      <c r="AF1121" t="s">
        <v>159</v>
      </c>
      <c r="AG1121" t="s">
        <v>102</v>
      </c>
      <c r="AH1121">
        <f>IFERROR(
    VLOOKUP(FENIX_ANS_TABLA[[#This Row],[ESTADO]],
        {"VENCIDO",1;"ALERTA_0 Días",2;"ALERTA",3;"A TIEMPO",4;"SIN FECHA",5},
    2,FALSE),
0)</f>
        <v>1</v>
      </c>
    </row>
    <row r="1122" spans="1:34" x14ac:dyDescent="0.25">
      <c r="A1122">
        <v>23673041</v>
      </c>
      <c r="B1122" s="23" t="str">
        <f>IFERROR(VLOOKUP(FENIX_ANS_TABLA[[#This Row],[PEDIDO]],RESPONSABLE!A:B,2,0),"Pendiente por asignar responsable")</f>
        <v>Pendiente por asignar responsable</v>
      </c>
      <c r="C1122" t="s">
        <v>23</v>
      </c>
      <c r="D1122" t="s">
        <v>24</v>
      </c>
      <c r="E1122" t="s">
        <v>23</v>
      </c>
      <c r="F1122" s="21">
        <v>46078.353148148148</v>
      </c>
      <c r="G1122" t="s">
        <v>9715</v>
      </c>
      <c r="H1122">
        <v>8417234</v>
      </c>
      <c r="I1122" t="s">
        <v>3081</v>
      </c>
      <c r="J1122" s="23" t="s">
        <v>31</v>
      </c>
      <c r="K1122" s="23" t="s">
        <v>3082</v>
      </c>
      <c r="L1122" t="s">
        <v>3083</v>
      </c>
      <c r="M1122" t="s">
        <v>133</v>
      </c>
      <c r="N1122" t="s">
        <v>3084</v>
      </c>
      <c r="O1122" t="s">
        <v>134</v>
      </c>
      <c r="P1122" t="s">
        <v>27</v>
      </c>
      <c r="Q1122" t="s">
        <v>135</v>
      </c>
      <c r="R1122" t="s">
        <v>252</v>
      </c>
      <c r="S1122" t="s">
        <v>260</v>
      </c>
      <c r="T1122">
        <v>10</v>
      </c>
      <c r="U1122" t="s">
        <v>9716</v>
      </c>
      <c r="V1122" t="s">
        <v>14489</v>
      </c>
      <c r="W1122" t="s">
        <v>14489</v>
      </c>
      <c r="X1122" t="s">
        <v>29</v>
      </c>
      <c r="Y1122" t="s">
        <v>30</v>
      </c>
      <c r="Z1122" t="s">
        <v>30</v>
      </c>
      <c r="AA1122" t="s">
        <v>30</v>
      </c>
      <c r="AB1122" t="s">
        <v>30</v>
      </c>
      <c r="AC1122">
        <v>-76.240224449999999</v>
      </c>
      <c r="AD1122">
        <v>6.9897663200000002</v>
      </c>
      <c r="AE1122" t="s">
        <v>86</v>
      </c>
      <c r="AF1122" t="s">
        <v>136</v>
      </c>
      <c r="AG1122" t="s">
        <v>102</v>
      </c>
      <c r="AH1122">
        <f>IFERROR(
    VLOOKUP(FENIX_ANS_TABLA[[#This Row],[ESTADO]],
        {"VENCIDO",1;"ALERTA_0 Días",2;"ALERTA",3;"A TIEMPO",4;"SIN FECHA",5},
    2,FALSE),
0)</f>
        <v>4</v>
      </c>
    </row>
    <row r="1123" spans="1:34" x14ac:dyDescent="0.25">
      <c r="A1123">
        <v>23673045</v>
      </c>
      <c r="B1123" s="23" t="str">
        <f>IFERROR(VLOOKUP(FENIX_ANS_TABLA[[#This Row],[PEDIDO]],RESPONSABLE!A:B,2,0),"Pendiente por asignar responsable")</f>
        <v>Pendiente por asignar responsable</v>
      </c>
      <c r="C1123" t="s">
        <v>23</v>
      </c>
      <c r="D1123" t="s">
        <v>24</v>
      </c>
      <c r="E1123" t="s">
        <v>23</v>
      </c>
      <c r="F1123" s="21">
        <v>46078.355671296304</v>
      </c>
      <c r="G1123" t="s">
        <v>6168</v>
      </c>
      <c r="H1123">
        <v>1001471751</v>
      </c>
      <c r="I1123" t="s">
        <v>6169</v>
      </c>
      <c r="J1123" s="23" t="s">
        <v>31</v>
      </c>
      <c r="K1123" s="23" t="s">
        <v>6163</v>
      </c>
      <c r="L1123" t="s">
        <v>6170</v>
      </c>
      <c r="M1123" t="s">
        <v>193</v>
      </c>
      <c r="N1123" t="s">
        <v>6171</v>
      </c>
      <c r="O1123" t="s">
        <v>194</v>
      </c>
      <c r="P1123" t="s">
        <v>27</v>
      </c>
      <c r="Q1123" t="s">
        <v>158</v>
      </c>
      <c r="R1123" t="s">
        <v>253</v>
      </c>
      <c r="S1123" t="s">
        <v>260</v>
      </c>
      <c r="T1123">
        <v>7</v>
      </c>
      <c r="U1123" t="s">
        <v>6172</v>
      </c>
      <c r="V1123" t="s">
        <v>17926</v>
      </c>
      <c r="W1123" t="s">
        <v>17926</v>
      </c>
      <c r="X1123" t="s">
        <v>29</v>
      </c>
      <c r="Y1123" t="s">
        <v>30</v>
      </c>
      <c r="Z1123" t="s">
        <v>30</v>
      </c>
      <c r="AA1123" t="s">
        <v>30</v>
      </c>
      <c r="AB1123" t="s">
        <v>30</v>
      </c>
      <c r="AC1123">
        <v>-75.359154610000004</v>
      </c>
      <c r="AD1123">
        <v>5.97185305</v>
      </c>
      <c r="AE1123" t="s">
        <v>86</v>
      </c>
      <c r="AF1123" t="s">
        <v>159</v>
      </c>
      <c r="AG1123" t="s">
        <v>102</v>
      </c>
      <c r="AH1123">
        <f>IFERROR(
    VLOOKUP(FENIX_ANS_TABLA[[#This Row],[ESTADO]],
        {"VENCIDO",1;"ALERTA_0 Días",2;"ALERTA",3;"A TIEMPO",4;"SIN FECHA",5},
    2,FALSE),
0)</f>
        <v>4</v>
      </c>
    </row>
    <row r="1124" spans="1:34" x14ac:dyDescent="0.25">
      <c r="A1124">
        <v>23673053</v>
      </c>
      <c r="B1124" s="23" t="str">
        <f>IFERROR(VLOOKUP(FENIX_ANS_TABLA[[#This Row],[PEDIDO]],RESPONSABLE!A:B,2,0),"Pendiente por asignar responsable")</f>
        <v>Pendiente por asignar responsable</v>
      </c>
      <c r="C1124" t="s">
        <v>23</v>
      </c>
      <c r="D1124" t="s">
        <v>24</v>
      </c>
      <c r="E1124" t="s">
        <v>23</v>
      </c>
      <c r="F1124" s="21">
        <v>46078.358148148152</v>
      </c>
      <c r="G1124" t="s">
        <v>6174</v>
      </c>
      <c r="H1124">
        <v>1038417459</v>
      </c>
      <c r="I1124" t="s">
        <v>6175</v>
      </c>
      <c r="J1124" s="23" t="s">
        <v>31</v>
      </c>
      <c r="K1124" s="23" t="s">
        <v>6176</v>
      </c>
      <c r="L1124" t="s">
        <v>6177</v>
      </c>
      <c r="M1124" t="s">
        <v>190</v>
      </c>
      <c r="N1124" t="s">
        <v>6178</v>
      </c>
      <c r="O1124" t="s">
        <v>191</v>
      </c>
      <c r="P1124" t="s">
        <v>27</v>
      </c>
      <c r="Q1124" t="s">
        <v>158</v>
      </c>
      <c r="R1124" t="s">
        <v>252</v>
      </c>
      <c r="S1124" t="s">
        <v>260</v>
      </c>
      <c r="T1124">
        <v>10</v>
      </c>
      <c r="U1124" t="s">
        <v>6179</v>
      </c>
      <c r="V1124" t="s">
        <v>18647</v>
      </c>
      <c r="W1124" t="s">
        <v>18647</v>
      </c>
      <c r="X1124" t="s">
        <v>29</v>
      </c>
      <c r="Y1124" t="s">
        <v>30</v>
      </c>
      <c r="Z1124" t="s">
        <v>30</v>
      </c>
      <c r="AA1124" t="s">
        <v>30</v>
      </c>
      <c r="AB1124" t="s">
        <v>30</v>
      </c>
      <c r="AC1124">
        <v>-75.306479539999998</v>
      </c>
      <c r="AD1124">
        <v>6.1117702500000002</v>
      </c>
      <c r="AE1124" t="s">
        <v>86</v>
      </c>
      <c r="AF1124" t="s">
        <v>159</v>
      </c>
      <c r="AG1124" t="s">
        <v>102</v>
      </c>
      <c r="AH1124">
        <f>IFERROR(
    VLOOKUP(FENIX_ANS_TABLA[[#This Row],[ESTADO]],
        {"VENCIDO",1;"ALERTA_0 Días",2;"ALERTA",3;"A TIEMPO",4;"SIN FECHA",5},
    2,FALSE),
0)</f>
        <v>4</v>
      </c>
    </row>
    <row r="1125" spans="1:34" x14ac:dyDescent="0.25">
      <c r="A1125">
        <v>23673054</v>
      </c>
      <c r="B1125" s="23" t="str">
        <f>IFERROR(VLOOKUP(FENIX_ANS_TABLA[[#This Row],[PEDIDO]],RESPONSABLE!A:B,2,0),"Pendiente por asignar responsable")</f>
        <v>Pendiente por asignar responsable</v>
      </c>
      <c r="C1125" t="s">
        <v>23</v>
      </c>
      <c r="D1125" t="s">
        <v>24</v>
      </c>
      <c r="E1125" t="s">
        <v>33</v>
      </c>
      <c r="F1125" s="21">
        <v>46078.35833333333</v>
      </c>
      <c r="G1125" t="s">
        <v>5706</v>
      </c>
      <c r="H1125">
        <v>42941829</v>
      </c>
      <c r="I1125" t="s">
        <v>5707</v>
      </c>
      <c r="J1125" s="23" t="s">
        <v>31</v>
      </c>
      <c r="K1125" s="23" t="s">
        <v>5708</v>
      </c>
      <c r="L1125" t="s">
        <v>5709</v>
      </c>
      <c r="M1125" t="s">
        <v>234</v>
      </c>
      <c r="N1125" t="s">
        <v>5710</v>
      </c>
      <c r="O1125" t="s">
        <v>235</v>
      </c>
      <c r="P1125" t="s">
        <v>34</v>
      </c>
      <c r="Q1125" t="s">
        <v>214</v>
      </c>
      <c r="R1125" t="s">
        <v>253</v>
      </c>
      <c r="S1125" t="s">
        <v>260</v>
      </c>
      <c r="T1125">
        <v>5</v>
      </c>
      <c r="U1125" t="s">
        <v>5711</v>
      </c>
      <c r="V1125" t="s">
        <v>2063</v>
      </c>
      <c r="W1125" t="s">
        <v>1345</v>
      </c>
      <c r="X1125" t="s">
        <v>29</v>
      </c>
      <c r="Y1125" t="s">
        <v>30</v>
      </c>
      <c r="Z1125" t="s">
        <v>30</v>
      </c>
      <c r="AA1125" t="s">
        <v>30</v>
      </c>
      <c r="AB1125" t="s">
        <v>30</v>
      </c>
      <c r="AC1125">
        <v>-74.704343919999999</v>
      </c>
      <c r="AD1125">
        <v>7.0360251800000002</v>
      </c>
      <c r="AE1125" t="s">
        <v>86</v>
      </c>
      <c r="AF1125" t="s">
        <v>215</v>
      </c>
      <c r="AG1125" t="s">
        <v>102</v>
      </c>
      <c r="AH1125">
        <f>IFERROR(
    VLOOKUP(FENIX_ANS_TABLA[[#This Row],[ESTADO]],
        {"VENCIDO",1;"ALERTA_0 Días",2;"ALERTA",3;"A TIEMPO",4;"SIN FECHA",5},
    2,FALSE),
0)</f>
        <v>4</v>
      </c>
    </row>
    <row r="1126" spans="1:34" x14ac:dyDescent="0.25">
      <c r="A1126">
        <v>23673058</v>
      </c>
      <c r="B1126" s="23" t="str">
        <f>IFERROR(VLOOKUP(FENIX_ANS_TABLA[[#This Row],[PEDIDO]],RESPONSABLE!A:B,2,0),"Pendiente por asignar responsable")</f>
        <v>Pendiente por asignar responsable</v>
      </c>
      <c r="C1126" t="s">
        <v>23</v>
      </c>
      <c r="D1126" t="s">
        <v>24</v>
      </c>
      <c r="E1126" t="s">
        <v>23</v>
      </c>
      <c r="F1126" s="21">
        <v>46078.360497685193</v>
      </c>
      <c r="G1126" t="s">
        <v>5714</v>
      </c>
      <c r="H1126">
        <v>43273900</v>
      </c>
      <c r="I1126" t="s">
        <v>5715</v>
      </c>
      <c r="J1126" s="23" t="s">
        <v>31</v>
      </c>
      <c r="K1126" s="23" t="s">
        <v>5716</v>
      </c>
      <c r="L1126" t="s">
        <v>5717</v>
      </c>
      <c r="M1126" t="s">
        <v>25</v>
      </c>
      <c r="N1126" t="s">
        <v>5718</v>
      </c>
      <c r="O1126" t="s">
        <v>26</v>
      </c>
      <c r="P1126" t="s">
        <v>27</v>
      </c>
      <c r="Q1126" t="s">
        <v>32</v>
      </c>
      <c r="R1126" t="s">
        <v>253</v>
      </c>
      <c r="S1126" t="s">
        <v>260</v>
      </c>
      <c r="T1126">
        <v>7</v>
      </c>
      <c r="U1126" t="s">
        <v>5719</v>
      </c>
      <c r="V1126" t="s">
        <v>18648</v>
      </c>
      <c r="W1126" t="s">
        <v>14658</v>
      </c>
      <c r="X1126" t="s">
        <v>43</v>
      </c>
      <c r="Y1126" t="s">
        <v>30</v>
      </c>
      <c r="Z1126" t="s">
        <v>30</v>
      </c>
      <c r="AA1126" t="s">
        <v>30</v>
      </c>
      <c r="AB1126" t="s">
        <v>30</v>
      </c>
      <c r="AC1126">
        <v>-75.610681479999997</v>
      </c>
      <c r="AD1126">
        <v>6.20453089</v>
      </c>
      <c r="AE1126" t="s">
        <v>86</v>
      </c>
      <c r="AF1126" t="s">
        <v>105</v>
      </c>
      <c r="AG1126" t="s">
        <v>102</v>
      </c>
      <c r="AH1126">
        <f>IFERROR(
    VLOOKUP(FENIX_ANS_TABLA[[#This Row],[ESTADO]],
        {"VENCIDO",1;"ALERTA_0 Días",2;"ALERTA",3;"A TIEMPO",4;"SIN FECHA",5},
    2,FALSE),
0)</f>
        <v>3</v>
      </c>
    </row>
    <row r="1127" spans="1:34" x14ac:dyDescent="0.25">
      <c r="A1127">
        <v>23673062</v>
      </c>
      <c r="B1127" s="23" t="str">
        <f>IFERROR(VLOOKUP(FENIX_ANS_TABLA[[#This Row],[PEDIDO]],RESPONSABLE!A:B,2,0),"Pendiente por asignar responsable")</f>
        <v>Pendiente por asignar responsable</v>
      </c>
      <c r="C1127" t="s">
        <v>23</v>
      </c>
      <c r="D1127" t="s">
        <v>24</v>
      </c>
      <c r="E1127" t="s">
        <v>23</v>
      </c>
      <c r="F1127" s="21">
        <v>46078.360949074071</v>
      </c>
      <c r="G1127" t="s">
        <v>5721</v>
      </c>
      <c r="H1127">
        <v>15345988</v>
      </c>
      <c r="I1127" t="s">
        <v>5722</v>
      </c>
      <c r="J1127" s="23" t="s">
        <v>31</v>
      </c>
      <c r="K1127" s="23" t="s">
        <v>5723</v>
      </c>
      <c r="L1127" t="s">
        <v>5724</v>
      </c>
      <c r="M1127" t="s">
        <v>52</v>
      </c>
      <c r="N1127" t="s">
        <v>5725</v>
      </c>
      <c r="O1127" t="s">
        <v>53</v>
      </c>
      <c r="P1127" t="s">
        <v>27</v>
      </c>
      <c r="Q1127" t="s">
        <v>32</v>
      </c>
      <c r="R1127" t="s">
        <v>253</v>
      </c>
      <c r="S1127" t="s">
        <v>260</v>
      </c>
      <c r="T1127">
        <v>7</v>
      </c>
      <c r="U1127" t="s">
        <v>5726</v>
      </c>
      <c r="V1127" t="s">
        <v>18648</v>
      </c>
      <c r="W1127" t="s">
        <v>14658</v>
      </c>
      <c r="X1127" t="s">
        <v>43</v>
      </c>
      <c r="Y1127" t="s">
        <v>30</v>
      </c>
      <c r="Z1127" t="s">
        <v>30</v>
      </c>
      <c r="AA1127" t="s">
        <v>30</v>
      </c>
      <c r="AB1127" t="s">
        <v>30</v>
      </c>
      <c r="AC1127">
        <v>-75.615981000000005</v>
      </c>
      <c r="AD1127">
        <v>6.149095</v>
      </c>
      <c r="AE1127" t="s">
        <v>86</v>
      </c>
      <c r="AF1127" t="s">
        <v>105</v>
      </c>
      <c r="AG1127" t="s">
        <v>102</v>
      </c>
      <c r="AH1127">
        <f>IFERROR(
    VLOOKUP(FENIX_ANS_TABLA[[#This Row],[ESTADO]],
        {"VENCIDO",1;"ALERTA_0 Días",2;"ALERTA",3;"A TIEMPO",4;"SIN FECHA",5},
    2,FALSE),
0)</f>
        <v>3</v>
      </c>
    </row>
    <row r="1128" spans="1:34" x14ac:dyDescent="0.25">
      <c r="A1128">
        <v>23673070</v>
      </c>
      <c r="B1128" s="23" t="str">
        <f>IFERROR(VLOOKUP(FENIX_ANS_TABLA[[#This Row],[PEDIDO]],RESPONSABLE!A:B,2,0),"Pendiente por asignar responsable")</f>
        <v>Pendiente por asignar responsable</v>
      </c>
      <c r="C1128" t="s">
        <v>23</v>
      </c>
      <c r="D1128" t="s">
        <v>24</v>
      </c>
      <c r="E1128" t="s">
        <v>23</v>
      </c>
      <c r="F1128" s="21">
        <v>46078.363344907397</v>
      </c>
      <c r="G1128" t="s">
        <v>6181</v>
      </c>
      <c r="H1128">
        <v>70161425</v>
      </c>
      <c r="I1128" t="s">
        <v>6182</v>
      </c>
      <c r="J1128" s="23" t="s">
        <v>31</v>
      </c>
      <c r="K1128" s="23" t="s">
        <v>6183</v>
      </c>
      <c r="L1128" t="s">
        <v>6184</v>
      </c>
      <c r="M1128" t="s">
        <v>171</v>
      </c>
      <c r="N1128" t="s">
        <v>6185</v>
      </c>
      <c r="O1128" t="s">
        <v>172</v>
      </c>
      <c r="P1128" t="s">
        <v>27</v>
      </c>
      <c r="Q1128" t="s">
        <v>158</v>
      </c>
      <c r="R1128" t="s">
        <v>253</v>
      </c>
      <c r="S1128" t="s">
        <v>260</v>
      </c>
      <c r="T1128">
        <v>7</v>
      </c>
      <c r="U1128" t="s">
        <v>6186</v>
      </c>
      <c r="V1128" t="s">
        <v>18649</v>
      </c>
      <c r="W1128" t="s">
        <v>18649</v>
      </c>
      <c r="X1128" t="s">
        <v>29</v>
      </c>
      <c r="Y1128" t="s">
        <v>30</v>
      </c>
      <c r="Z1128" t="s">
        <v>30</v>
      </c>
      <c r="AA1128" t="s">
        <v>30</v>
      </c>
      <c r="AB1128" t="s">
        <v>30</v>
      </c>
      <c r="AC1128">
        <v>-74.993093329999994</v>
      </c>
      <c r="AD1128">
        <v>6.1896366699999996</v>
      </c>
      <c r="AE1128" t="s">
        <v>86</v>
      </c>
      <c r="AF1128" t="s">
        <v>159</v>
      </c>
      <c r="AG1128" t="s">
        <v>102</v>
      </c>
      <c r="AH1128">
        <f>IFERROR(
    VLOOKUP(FENIX_ANS_TABLA[[#This Row],[ESTADO]],
        {"VENCIDO",1;"ALERTA_0 Días",2;"ALERTA",3;"A TIEMPO",4;"SIN FECHA",5},
    2,FALSE),
0)</f>
        <v>4</v>
      </c>
    </row>
    <row r="1129" spans="1:34" x14ac:dyDescent="0.25">
      <c r="A1129">
        <v>23673072</v>
      </c>
      <c r="B1129" s="23" t="str">
        <f>IFERROR(VLOOKUP(FENIX_ANS_TABLA[[#This Row],[PEDIDO]],RESPONSABLE!A:B,2,0),"Pendiente por asignar responsable")</f>
        <v>Pendiente por asignar responsable</v>
      </c>
      <c r="C1129" t="s">
        <v>36</v>
      </c>
      <c r="D1129" t="s">
        <v>24</v>
      </c>
      <c r="E1129" t="s">
        <v>36</v>
      </c>
      <c r="F1129" s="21">
        <v>46078.365497685183</v>
      </c>
      <c r="G1129" t="s">
        <v>7499</v>
      </c>
      <c r="H1129">
        <v>98484189</v>
      </c>
      <c r="I1129" t="s">
        <v>5728</v>
      </c>
      <c r="J1129" s="23" t="s">
        <v>31</v>
      </c>
      <c r="K1129" s="23" t="s">
        <v>5729</v>
      </c>
      <c r="L1129" t="s">
        <v>5730</v>
      </c>
      <c r="M1129" t="s">
        <v>216</v>
      </c>
      <c r="N1129" t="s">
        <v>5731</v>
      </c>
      <c r="O1129" t="s">
        <v>217</v>
      </c>
      <c r="P1129" t="s">
        <v>37</v>
      </c>
      <c r="Q1129" t="s">
        <v>214</v>
      </c>
      <c r="R1129" t="s">
        <v>253</v>
      </c>
      <c r="S1129" t="s">
        <v>260</v>
      </c>
      <c r="T1129">
        <v>7</v>
      </c>
      <c r="U1129" t="s">
        <v>7500</v>
      </c>
      <c r="V1129" t="s">
        <v>17228</v>
      </c>
      <c r="W1129" t="s">
        <v>15834</v>
      </c>
      <c r="X1129" t="s">
        <v>29</v>
      </c>
      <c r="Y1129" t="s">
        <v>30</v>
      </c>
      <c r="Z1129" t="s">
        <v>30</v>
      </c>
      <c r="AA1129" t="s">
        <v>30</v>
      </c>
      <c r="AB1129" t="s">
        <v>30</v>
      </c>
      <c r="AC1129">
        <v>-74.831395000000001</v>
      </c>
      <c r="AD1129">
        <v>6.4970530000000002</v>
      </c>
      <c r="AE1129" t="s">
        <v>86</v>
      </c>
      <c r="AF1129" t="s">
        <v>215</v>
      </c>
      <c r="AG1129" t="s">
        <v>102</v>
      </c>
      <c r="AH1129">
        <f>IFERROR(
    VLOOKUP(FENIX_ANS_TABLA[[#This Row],[ESTADO]],
        {"VENCIDO",1;"ALERTA_0 Días",2;"ALERTA",3;"A TIEMPO",4;"SIN FECHA",5},
    2,FALSE),
0)</f>
        <v>4</v>
      </c>
    </row>
    <row r="1130" spans="1:34" x14ac:dyDescent="0.25">
      <c r="A1130">
        <v>23673073</v>
      </c>
      <c r="B1130" s="23" t="str">
        <f>IFERROR(VLOOKUP(FENIX_ANS_TABLA[[#This Row],[PEDIDO]],RESPONSABLE!A:B,2,0),"Pendiente por asignar responsable")</f>
        <v>Pendiente por asignar responsable</v>
      </c>
      <c r="C1130" t="s">
        <v>23</v>
      </c>
      <c r="D1130" t="s">
        <v>24</v>
      </c>
      <c r="E1130" t="s">
        <v>23</v>
      </c>
      <c r="F1130" s="21">
        <v>46078.366284722222</v>
      </c>
      <c r="G1130" t="s">
        <v>6188</v>
      </c>
      <c r="H1130">
        <v>43512578</v>
      </c>
      <c r="I1130" t="s">
        <v>4290</v>
      </c>
      <c r="J1130" s="23" t="s">
        <v>2019</v>
      </c>
      <c r="K1130" s="23" t="s">
        <v>4811</v>
      </c>
      <c r="L1130" t="s">
        <v>6189</v>
      </c>
      <c r="M1130" t="s">
        <v>163</v>
      </c>
      <c r="N1130" t="s">
        <v>6190</v>
      </c>
      <c r="O1130" t="s">
        <v>164</v>
      </c>
      <c r="P1130" t="s">
        <v>27</v>
      </c>
      <c r="Q1130" t="s">
        <v>158</v>
      </c>
      <c r="R1130" t="s">
        <v>252</v>
      </c>
      <c r="S1130" t="s">
        <v>260</v>
      </c>
      <c r="T1130">
        <v>10</v>
      </c>
      <c r="U1130" t="s">
        <v>6191</v>
      </c>
      <c r="V1130" t="s">
        <v>18226</v>
      </c>
      <c r="W1130" t="s">
        <v>18226</v>
      </c>
      <c r="X1130" t="s">
        <v>29</v>
      </c>
      <c r="Y1130" t="s">
        <v>30</v>
      </c>
      <c r="Z1130" t="s">
        <v>30</v>
      </c>
      <c r="AA1130" t="s">
        <v>30</v>
      </c>
      <c r="AB1130" t="s">
        <v>30</v>
      </c>
      <c r="AC1130">
        <v>-75.203045930000002</v>
      </c>
      <c r="AD1130">
        <v>6.2210891300000002</v>
      </c>
      <c r="AE1130" t="s">
        <v>86</v>
      </c>
      <c r="AF1130" t="s">
        <v>159</v>
      </c>
      <c r="AG1130" t="s">
        <v>102</v>
      </c>
      <c r="AH1130">
        <f>IFERROR(
    VLOOKUP(FENIX_ANS_TABLA[[#This Row],[ESTADO]],
        {"VENCIDO",1;"ALERTA_0 Días",2;"ALERTA",3;"A TIEMPO",4;"SIN FECHA",5},
    2,FALSE),
0)</f>
        <v>4</v>
      </c>
    </row>
    <row r="1131" spans="1:34" x14ac:dyDescent="0.25">
      <c r="A1131">
        <v>23673077</v>
      </c>
      <c r="B1131" s="23" t="str">
        <f>IFERROR(VLOOKUP(FENIX_ANS_TABLA[[#This Row],[PEDIDO]],RESPONSABLE!A:B,2,0),"Pendiente por asignar responsable")</f>
        <v>Pendiente por asignar responsable</v>
      </c>
      <c r="C1131" t="s">
        <v>23</v>
      </c>
      <c r="D1131" t="s">
        <v>24</v>
      </c>
      <c r="E1131" t="s">
        <v>23</v>
      </c>
      <c r="F1131" s="21">
        <v>46078.369583333333</v>
      </c>
      <c r="G1131" t="s">
        <v>6193</v>
      </c>
      <c r="H1131">
        <v>98578218</v>
      </c>
      <c r="I1131" t="s">
        <v>6194</v>
      </c>
      <c r="J1131" s="23" t="s">
        <v>6195</v>
      </c>
      <c r="K1131" s="23" t="s">
        <v>6196</v>
      </c>
      <c r="L1131" t="s">
        <v>6197</v>
      </c>
      <c r="M1131" t="s">
        <v>163</v>
      </c>
      <c r="N1131" t="s">
        <v>6198</v>
      </c>
      <c r="O1131" t="s">
        <v>164</v>
      </c>
      <c r="P1131" t="s">
        <v>27</v>
      </c>
      <c r="Q1131" t="s">
        <v>158</v>
      </c>
      <c r="R1131" t="s">
        <v>252</v>
      </c>
      <c r="S1131" t="s">
        <v>260</v>
      </c>
      <c r="T1131">
        <v>10</v>
      </c>
      <c r="U1131" t="s">
        <v>6199</v>
      </c>
      <c r="V1131" t="s">
        <v>14492</v>
      </c>
      <c r="W1131" t="s">
        <v>14492</v>
      </c>
      <c r="X1131" t="s">
        <v>29</v>
      </c>
      <c r="Y1131" t="s">
        <v>30</v>
      </c>
      <c r="Z1131" t="s">
        <v>30</v>
      </c>
      <c r="AA1131" t="s">
        <v>30</v>
      </c>
      <c r="AB1131" t="s">
        <v>30</v>
      </c>
      <c r="AC1131">
        <v>-75.245647770000005</v>
      </c>
      <c r="AD1131">
        <v>6.1755836200000003</v>
      </c>
      <c r="AE1131" t="s">
        <v>86</v>
      </c>
      <c r="AF1131" t="s">
        <v>159</v>
      </c>
      <c r="AG1131" t="s">
        <v>102</v>
      </c>
      <c r="AH1131">
        <f>IFERROR(
    VLOOKUP(FENIX_ANS_TABLA[[#This Row],[ESTADO]],
        {"VENCIDO",1;"ALERTA_0 Días",2;"ALERTA",3;"A TIEMPO",4;"SIN FECHA",5},
    2,FALSE),
0)</f>
        <v>4</v>
      </c>
    </row>
    <row r="1132" spans="1:34" x14ac:dyDescent="0.25">
      <c r="A1132">
        <v>23673083</v>
      </c>
      <c r="B1132" s="23" t="str">
        <f>IFERROR(VLOOKUP(FENIX_ANS_TABLA[[#This Row],[PEDIDO]],RESPONSABLE!A:B,2,0),"Pendiente por asignar responsable")</f>
        <v>Pendiente por asignar responsable</v>
      </c>
      <c r="C1132" t="s">
        <v>23</v>
      </c>
      <c r="D1132" t="s">
        <v>24</v>
      </c>
      <c r="E1132" t="s">
        <v>23</v>
      </c>
      <c r="F1132" s="21">
        <v>46078.373645833337</v>
      </c>
      <c r="G1132" t="s">
        <v>5733</v>
      </c>
      <c r="H1132">
        <v>1039469729</v>
      </c>
      <c r="I1132" t="s">
        <v>5734</v>
      </c>
      <c r="J1132" s="23" t="s">
        <v>31</v>
      </c>
      <c r="K1132" s="23" t="s">
        <v>5735</v>
      </c>
      <c r="L1132" t="s">
        <v>5736</v>
      </c>
      <c r="M1132" t="s">
        <v>226</v>
      </c>
      <c r="N1132" t="s">
        <v>5737</v>
      </c>
      <c r="O1132" t="s">
        <v>227</v>
      </c>
      <c r="P1132" t="s">
        <v>27</v>
      </c>
      <c r="Q1132" t="s">
        <v>214</v>
      </c>
      <c r="R1132" t="s">
        <v>253</v>
      </c>
      <c r="S1132" t="s">
        <v>260</v>
      </c>
      <c r="T1132">
        <v>7</v>
      </c>
      <c r="U1132" t="s">
        <v>5738</v>
      </c>
      <c r="V1132" t="s">
        <v>18650</v>
      </c>
      <c r="W1132" t="s">
        <v>18650</v>
      </c>
      <c r="X1132" t="s">
        <v>29</v>
      </c>
      <c r="Y1132" t="s">
        <v>30</v>
      </c>
      <c r="Z1132" t="s">
        <v>30</v>
      </c>
      <c r="AA1132" t="s">
        <v>30</v>
      </c>
      <c r="AB1132" t="s">
        <v>30</v>
      </c>
      <c r="AC1132">
        <v>-74.696145000000001</v>
      </c>
      <c r="AD1132">
        <v>7.0922650000000003</v>
      </c>
      <c r="AE1132" t="s">
        <v>86</v>
      </c>
      <c r="AF1132" t="s">
        <v>215</v>
      </c>
      <c r="AG1132" t="s">
        <v>102</v>
      </c>
      <c r="AH1132">
        <f>IFERROR(
    VLOOKUP(FENIX_ANS_TABLA[[#This Row],[ESTADO]],
        {"VENCIDO",1;"ALERTA_0 Días",2;"ALERTA",3;"A TIEMPO",4;"SIN FECHA",5},
    2,FALSE),
0)</f>
        <v>4</v>
      </c>
    </row>
    <row r="1133" spans="1:34" x14ac:dyDescent="0.25">
      <c r="A1133">
        <v>23673086</v>
      </c>
      <c r="B1133" s="23" t="str">
        <f>IFERROR(VLOOKUP(FENIX_ANS_TABLA[[#This Row],[PEDIDO]],RESPONSABLE!A:B,2,0),"Pendiente por asignar responsable")</f>
        <v>Pendiente por asignar responsable</v>
      </c>
      <c r="C1133" t="s">
        <v>23</v>
      </c>
      <c r="D1133" t="s">
        <v>24</v>
      </c>
      <c r="E1133" t="s">
        <v>23</v>
      </c>
      <c r="F1133" s="21">
        <v>46078.375150462962</v>
      </c>
      <c r="G1133" t="s">
        <v>5740</v>
      </c>
      <c r="H1133">
        <v>98484189</v>
      </c>
      <c r="I1133" t="s">
        <v>5728</v>
      </c>
      <c r="J1133" s="23" t="s">
        <v>31</v>
      </c>
      <c r="K1133" s="23" t="s">
        <v>5729</v>
      </c>
      <c r="L1133" t="s">
        <v>5741</v>
      </c>
      <c r="M1133" t="s">
        <v>216</v>
      </c>
      <c r="N1133" t="s">
        <v>5742</v>
      </c>
      <c r="O1133" t="s">
        <v>217</v>
      </c>
      <c r="P1133" t="s">
        <v>27</v>
      </c>
      <c r="Q1133" t="s">
        <v>214</v>
      </c>
      <c r="R1133" t="s">
        <v>253</v>
      </c>
      <c r="S1133" t="s">
        <v>260</v>
      </c>
      <c r="T1133">
        <v>7</v>
      </c>
      <c r="U1133" t="s">
        <v>5743</v>
      </c>
      <c r="V1133" t="s">
        <v>18651</v>
      </c>
      <c r="W1133" t="s">
        <v>18651</v>
      </c>
      <c r="X1133" t="s">
        <v>29</v>
      </c>
      <c r="Y1133" t="s">
        <v>30</v>
      </c>
      <c r="Z1133" t="s">
        <v>30</v>
      </c>
      <c r="AA1133" t="s">
        <v>30</v>
      </c>
      <c r="AB1133" t="s">
        <v>30</v>
      </c>
      <c r="AC1133">
        <v>-74.831395000000001</v>
      </c>
      <c r="AD1133">
        <v>6.4970530000000002</v>
      </c>
      <c r="AE1133" t="s">
        <v>86</v>
      </c>
      <c r="AF1133" t="s">
        <v>215</v>
      </c>
      <c r="AG1133" t="s">
        <v>102</v>
      </c>
      <c r="AH1133">
        <f>IFERROR(
    VLOOKUP(FENIX_ANS_TABLA[[#This Row],[ESTADO]],
        {"VENCIDO",1;"ALERTA_0 Días",2;"ALERTA",3;"A TIEMPO",4;"SIN FECHA",5},
    2,FALSE),
0)</f>
        <v>4</v>
      </c>
    </row>
    <row r="1134" spans="1:34" x14ac:dyDescent="0.25">
      <c r="A1134">
        <v>23673087</v>
      </c>
      <c r="B1134" s="23" t="str">
        <f>IFERROR(VLOOKUP(FENIX_ANS_TABLA[[#This Row],[PEDIDO]],RESPONSABLE!A:B,2,0),"Pendiente por asignar responsable")</f>
        <v>Pendiente por asignar responsable</v>
      </c>
      <c r="C1134" t="s">
        <v>54</v>
      </c>
      <c r="D1134" t="s">
        <v>24</v>
      </c>
      <c r="E1134" t="s">
        <v>54</v>
      </c>
      <c r="F1134" s="21">
        <v>46078.375671296293</v>
      </c>
      <c r="G1134" t="s">
        <v>5745</v>
      </c>
      <c r="H1134">
        <v>71763905</v>
      </c>
      <c r="I1134" t="s">
        <v>5746</v>
      </c>
      <c r="J1134" s="23" t="s">
        <v>5747</v>
      </c>
      <c r="K1134" s="23" t="s">
        <v>5748</v>
      </c>
      <c r="L1134" t="s">
        <v>5749</v>
      </c>
      <c r="M1134" t="s">
        <v>169</v>
      </c>
      <c r="N1134" t="s">
        <v>5750</v>
      </c>
      <c r="O1134" t="s">
        <v>170</v>
      </c>
      <c r="P1134" t="s">
        <v>55</v>
      </c>
      <c r="Q1134" t="s">
        <v>189</v>
      </c>
      <c r="R1134" t="s">
        <v>252</v>
      </c>
      <c r="S1134" t="s">
        <v>260</v>
      </c>
      <c r="T1134">
        <v>4</v>
      </c>
      <c r="U1134" t="s">
        <v>5751</v>
      </c>
      <c r="V1134" t="s">
        <v>18651</v>
      </c>
      <c r="W1134" t="s">
        <v>41</v>
      </c>
      <c r="X1134" t="s">
        <v>41</v>
      </c>
      <c r="Y1134" t="s">
        <v>30</v>
      </c>
      <c r="Z1134" t="s">
        <v>30</v>
      </c>
      <c r="AA1134" t="s">
        <v>30</v>
      </c>
      <c r="AB1134" t="s">
        <v>30</v>
      </c>
      <c r="AC1134">
        <v>-75.281626000000003</v>
      </c>
      <c r="AD1134">
        <v>6.2106329999999996</v>
      </c>
      <c r="AE1134" t="s">
        <v>86</v>
      </c>
      <c r="AF1134" t="s">
        <v>159</v>
      </c>
      <c r="AG1134" t="s">
        <v>102</v>
      </c>
      <c r="AH1134">
        <f>IFERROR(
    VLOOKUP(FENIX_ANS_TABLA[[#This Row],[ESTADO]],
        {"VENCIDO",1;"ALERTA_0 Días",2;"ALERTA",3;"A TIEMPO",4;"SIN FECHA",5},
    2,FALSE),
0)</f>
        <v>1</v>
      </c>
    </row>
    <row r="1135" spans="1:34" x14ac:dyDescent="0.25">
      <c r="A1135">
        <v>23673089</v>
      </c>
      <c r="B1135" s="23" t="str">
        <f>IFERROR(VLOOKUP(FENIX_ANS_TABLA[[#This Row],[PEDIDO]],RESPONSABLE!A:B,2,0),"Pendiente por asignar responsable")</f>
        <v>Pendiente por asignar responsable</v>
      </c>
      <c r="C1135" t="s">
        <v>23</v>
      </c>
      <c r="D1135" t="s">
        <v>24</v>
      </c>
      <c r="E1135" t="s">
        <v>33</v>
      </c>
      <c r="F1135" s="21">
        <v>46084.424039351848</v>
      </c>
      <c r="G1135" t="s">
        <v>15707</v>
      </c>
      <c r="H1135">
        <v>1017195483</v>
      </c>
      <c r="I1135" t="s">
        <v>5753</v>
      </c>
      <c r="J1135" s="23" t="s">
        <v>31</v>
      </c>
      <c r="K1135" s="23" t="s">
        <v>5754</v>
      </c>
      <c r="L1135" t="s">
        <v>5755</v>
      </c>
      <c r="M1135" t="s">
        <v>25</v>
      </c>
      <c r="N1135" t="s">
        <v>5756</v>
      </c>
      <c r="O1135" t="s">
        <v>26</v>
      </c>
      <c r="P1135" t="s">
        <v>40</v>
      </c>
      <c r="Q1135" t="s">
        <v>35</v>
      </c>
      <c r="R1135" t="s">
        <v>253</v>
      </c>
      <c r="S1135" t="s">
        <v>260</v>
      </c>
      <c r="T1135">
        <v>7</v>
      </c>
      <c r="U1135" t="s">
        <v>15708</v>
      </c>
      <c r="V1135" t="s">
        <v>14245</v>
      </c>
      <c r="W1135" t="s">
        <v>14246</v>
      </c>
      <c r="X1135" t="s">
        <v>29</v>
      </c>
      <c r="Y1135" t="s">
        <v>14552</v>
      </c>
      <c r="Z1135" t="s">
        <v>98</v>
      </c>
      <c r="AA1135" t="s">
        <v>96</v>
      </c>
      <c r="AB1135" t="s">
        <v>1937</v>
      </c>
      <c r="AC1135">
        <v>-75.606256459999997</v>
      </c>
      <c r="AD1135">
        <v>6.2750009200000001</v>
      </c>
      <c r="AE1135" t="s">
        <v>86</v>
      </c>
      <c r="AF1135" t="s">
        <v>105</v>
      </c>
      <c r="AG1135" t="s">
        <v>102</v>
      </c>
      <c r="AH1135">
        <f>IFERROR(
    VLOOKUP(FENIX_ANS_TABLA[[#This Row],[ESTADO]],
        {"VENCIDO",1;"ALERTA_0 Días",2;"ALERTA",3;"A TIEMPO",4;"SIN FECHA",5},
    2,FALSE),
0)</f>
        <v>4</v>
      </c>
    </row>
    <row r="1136" spans="1:34" x14ac:dyDescent="0.25">
      <c r="A1136">
        <v>23673090</v>
      </c>
      <c r="B1136" s="23" t="str">
        <f>IFERROR(VLOOKUP(FENIX_ANS_TABLA[[#This Row],[PEDIDO]],RESPONSABLE!A:B,2,0),"Pendiente por asignar responsable")</f>
        <v>Pendiente por asignar responsable</v>
      </c>
      <c r="C1136" t="s">
        <v>23</v>
      </c>
      <c r="D1136" t="s">
        <v>24</v>
      </c>
      <c r="E1136" t="s">
        <v>23</v>
      </c>
      <c r="F1136" s="21">
        <v>46078.376585648148</v>
      </c>
      <c r="G1136" t="s">
        <v>5758</v>
      </c>
      <c r="H1136">
        <v>1044100102</v>
      </c>
      <c r="I1136" t="s">
        <v>5759</v>
      </c>
      <c r="J1136" s="23" t="s">
        <v>31</v>
      </c>
      <c r="K1136" s="23" t="s">
        <v>5760</v>
      </c>
      <c r="L1136" t="s">
        <v>5761</v>
      </c>
      <c r="M1136" t="s">
        <v>224</v>
      </c>
      <c r="N1136" t="s">
        <v>5762</v>
      </c>
      <c r="O1136" t="s">
        <v>225</v>
      </c>
      <c r="P1136" t="s">
        <v>27</v>
      </c>
      <c r="Q1136" t="s">
        <v>214</v>
      </c>
      <c r="R1136" t="s">
        <v>253</v>
      </c>
      <c r="S1136" t="s">
        <v>260</v>
      </c>
      <c r="T1136">
        <v>7</v>
      </c>
      <c r="U1136" t="s">
        <v>5763</v>
      </c>
      <c r="V1136" t="s">
        <v>14494</v>
      </c>
      <c r="W1136" t="s">
        <v>14494</v>
      </c>
      <c r="X1136" t="s">
        <v>29</v>
      </c>
      <c r="Y1136" t="s">
        <v>30</v>
      </c>
      <c r="Z1136" t="s">
        <v>30</v>
      </c>
      <c r="AA1136" t="s">
        <v>30</v>
      </c>
      <c r="AB1136" t="s">
        <v>30</v>
      </c>
      <c r="AC1136">
        <v>-75.162631750000003</v>
      </c>
      <c r="AD1136">
        <v>6.4700155700000002</v>
      </c>
      <c r="AE1136" t="s">
        <v>86</v>
      </c>
      <c r="AF1136" t="s">
        <v>215</v>
      </c>
      <c r="AG1136" t="s">
        <v>102</v>
      </c>
      <c r="AH1136">
        <f>IFERROR(
    VLOOKUP(FENIX_ANS_TABLA[[#This Row],[ESTADO]],
        {"VENCIDO",1;"ALERTA_0 Días",2;"ALERTA",3;"A TIEMPO",4;"SIN FECHA",5},
    2,FALSE),
0)</f>
        <v>4</v>
      </c>
    </row>
    <row r="1137" spans="1:34" x14ac:dyDescent="0.25">
      <c r="A1137">
        <v>23673096</v>
      </c>
      <c r="B1137" s="23" t="str">
        <f>IFERROR(VLOOKUP(FENIX_ANS_TABLA[[#This Row],[PEDIDO]],RESPONSABLE!A:B,2,0),"Pendiente por asignar responsable")</f>
        <v>Pendiente por asignar responsable</v>
      </c>
      <c r="C1137" t="s">
        <v>23</v>
      </c>
      <c r="D1137" t="s">
        <v>24</v>
      </c>
      <c r="E1137" t="s">
        <v>23</v>
      </c>
      <c r="F1137" s="21">
        <v>46078.378518518519</v>
      </c>
      <c r="G1137" t="s">
        <v>6201</v>
      </c>
      <c r="H1137">
        <v>98677134</v>
      </c>
      <c r="I1137" t="s">
        <v>6202</v>
      </c>
      <c r="J1137" s="23" t="s">
        <v>31</v>
      </c>
      <c r="K1137" s="23" t="s">
        <v>6203</v>
      </c>
      <c r="L1137" t="s">
        <v>6204</v>
      </c>
      <c r="M1137" t="s">
        <v>206</v>
      </c>
      <c r="N1137" t="s">
        <v>6205</v>
      </c>
      <c r="O1137" t="s">
        <v>207</v>
      </c>
      <c r="P1137" t="s">
        <v>27</v>
      </c>
      <c r="Q1137" t="s">
        <v>158</v>
      </c>
      <c r="R1137" t="s">
        <v>253</v>
      </c>
      <c r="S1137" t="s">
        <v>260</v>
      </c>
      <c r="T1137">
        <v>7</v>
      </c>
      <c r="U1137" t="s">
        <v>6206</v>
      </c>
      <c r="V1137" t="s">
        <v>18652</v>
      </c>
      <c r="W1137" t="s">
        <v>18652</v>
      </c>
      <c r="X1137" t="s">
        <v>29</v>
      </c>
      <c r="Y1137" t="s">
        <v>30</v>
      </c>
      <c r="Z1137" t="s">
        <v>30</v>
      </c>
      <c r="AA1137" t="s">
        <v>30</v>
      </c>
      <c r="AB1137" t="s">
        <v>30</v>
      </c>
      <c r="AC1137">
        <v>-75.178665659999993</v>
      </c>
      <c r="AD1137">
        <v>5.6096590700000002</v>
      </c>
      <c r="AE1137" t="s">
        <v>86</v>
      </c>
      <c r="AF1137" t="s">
        <v>159</v>
      </c>
      <c r="AG1137" t="s">
        <v>102</v>
      </c>
      <c r="AH1137">
        <f>IFERROR(
    VLOOKUP(FENIX_ANS_TABLA[[#This Row],[ESTADO]],
        {"VENCIDO",1;"ALERTA_0 Días",2;"ALERTA",3;"A TIEMPO",4;"SIN FECHA",5},
    2,FALSE),
0)</f>
        <v>4</v>
      </c>
    </row>
    <row r="1138" spans="1:34" x14ac:dyDescent="0.25">
      <c r="A1138">
        <v>23673099</v>
      </c>
      <c r="B1138" s="23" t="str">
        <f>IFERROR(VLOOKUP(FENIX_ANS_TABLA[[#This Row],[PEDIDO]],RESPONSABLE!A:B,2,0),"Pendiente por asignar responsable")</f>
        <v>Pendiente por asignar responsable</v>
      </c>
      <c r="C1138" t="s">
        <v>23</v>
      </c>
      <c r="D1138" t="s">
        <v>24</v>
      </c>
      <c r="E1138" t="s">
        <v>33</v>
      </c>
      <c r="F1138" s="21">
        <v>46084.424293981479</v>
      </c>
      <c r="G1138" t="s">
        <v>15709</v>
      </c>
      <c r="H1138">
        <v>50941495</v>
      </c>
      <c r="I1138" t="s">
        <v>5765</v>
      </c>
      <c r="J1138" s="23" t="s">
        <v>5766</v>
      </c>
      <c r="K1138" s="23" t="s">
        <v>5767</v>
      </c>
      <c r="L1138" t="s">
        <v>5768</v>
      </c>
      <c r="M1138" t="s">
        <v>25</v>
      </c>
      <c r="N1138" t="s">
        <v>5769</v>
      </c>
      <c r="O1138" t="s">
        <v>26</v>
      </c>
      <c r="P1138" t="s">
        <v>40</v>
      </c>
      <c r="Q1138" t="s">
        <v>35</v>
      </c>
      <c r="R1138" t="s">
        <v>253</v>
      </c>
      <c r="S1138" t="s">
        <v>260</v>
      </c>
      <c r="T1138">
        <v>7</v>
      </c>
      <c r="U1138" t="s">
        <v>15710</v>
      </c>
      <c r="V1138" t="s">
        <v>14245</v>
      </c>
      <c r="W1138" t="s">
        <v>14246</v>
      </c>
      <c r="X1138" t="s">
        <v>29</v>
      </c>
      <c r="Y1138" t="s">
        <v>13518</v>
      </c>
      <c r="Z1138" t="s">
        <v>98</v>
      </c>
      <c r="AA1138" t="s">
        <v>1808</v>
      </c>
      <c r="AB1138" t="s">
        <v>13519</v>
      </c>
      <c r="AC1138">
        <v>-75.544012609999996</v>
      </c>
      <c r="AD1138">
        <v>6.2468569299999999</v>
      </c>
      <c r="AE1138" t="s">
        <v>86</v>
      </c>
      <c r="AF1138" t="s">
        <v>105</v>
      </c>
      <c r="AG1138" t="s">
        <v>102</v>
      </c>
      <c r="AH1138">
        <f>IFERROR(
    VLOOKUP(FENIX_ANS_TABLA[[#This Row],[ESTADO]],
        {"VENCIDO",1;"ALERTA_0 Días",2;"ALERTA",3;"A TIEMPO",4;"SIN FECHA",5},
    2,FALSE),
0)</f>
        <v>4</v>
      </c>
    </row>
    <row r="1139" spans="1:34" x14ac:dyDescent="0.25">
      <c r="A1139">
        <v>23673100</v>
      </c>
      <c r="B1139" s="23" t="str">
        <f>IFERROR(VLOOKUP(FENIX_ANS_TABLA[[#This Row],[PEDIDO]],RESPONSABLE!A:B,2,0),"Pendiente por asignar responsable")</f>
        <v>Pendiente por asignar responsable</v>
      </c>
      <c r="C1139" t="s">
        <v>23</v>
      </c>
      <c r="D1139" t="s">
        <v>24</v>
      </c>
      <c r="E1139" t="s">
        <v>33</v>
      </c>
      <c r="F1139" s="21">
        <v>46084.424525462957</v>
      </c>
      <c r="G1139" t="s">
        <v>15711</v>
      </c>
      <c r="H1139">
        <v>50941495</v>
      </c>
      <c r="I1139" t="s">
        <v>5765</v>
      </c>
      <c r="J1139" s="23" t="s">
        <v>5766</v>
      </c>
      <c r="K1139" s="23" t="s">
        <v>5767</v>
      </c>
      <c r="L1139" t="s">
        <v>5771</v>
      </c>
      <c r="M1139" t="s">
        <v>25</v>
      </c>
      <c r="N1139" t="s">
        <v>5772</v>
      </c>
      <c r="O1139" t="s">
        <v>26</v>
      </c>
      <c r="P1139" t="s">
        <v>40</v>
      </c>
      <c r="Q1139" t="s">
        <v>35</v>
      </c>
      <c r="R1139" t="s">
        <v>253</v>
      </c>
      <c r="S1139" t="s">
        <v>260</v>
      </c>
      <c r="T1139">
        <v>7</v>
      </c>
      <c r="U1139" t="s">
        <v>15712</v>
      </c>
      <c r="V1139" t="s">
        <v>14269</v>
      </c>
      <c r="W1139" t="s">
        <v>14459</v>
      </c>
      <c r="X1139" t="s">
        <v>29</v>
      </c>
      <c r="Y1139" t="s">
        <v>13520</v>
      </c>
      <c r="Z1139" t="s">
        <v>98</v>
      </c>
      <c r="AA1139" t="s">
        <v>1808</v>
      </c>
      <c r="AB1139" t="s">
        <v>13521</v>
      </c>
      <c r="AC1139">
        <v>-75.544012609999996</v>
      </c>
      <c r="AD1139">
        <v>6.2468569299999999</v>
      </c>
      <c r="AE1139" t="s">
        <v>86</v>
      </c>
      <c r="AF1139" t="s">
        <v>105</v>
      </c>
      <c r="AG1139" t="s">
        <v>102</v>
      </c>
      <c r="AH1139">
        <f>IFERROR(
    VLOOKUP(FENIX_ANS_TABLA[[#This Row],[ESTADO]],
        {"VENCIDO",1;"ALERTA_0 Días",2;"ALERTA",3;"A TIEMPO",4;"SIN FECHA",5},
    2,FALSE),
0)</f>
        <v>4</v>
      </c>
    </row>
    <row r="1140" spans="1:34" x14ac:dyDescent="0.25">
      <c r="A1140">
        <v>23673106</v>
      </c>
      <c r="B1140" s="23" t="str">
        <f>IFERROR(VLOOKUP(FENIX_ANS_TABLA[[#This Row],[PEDIDO]],RESPONSABLE!A:B,2,0),"Pendiente por asignar responsable")</f>
        <v>Pendiente por asignar responsable</v>
      </c>
      <c r="C1140" t="s">
        <v>54</v>
      </c>
      <c r="D1140" t="s">
        <v>24</v>
      </c>
      <c r="E1140" t="s">
        <v>54</v>
      </c>
      <c r="F1140" s="21">
        <v>46078.381469907406</v>
      </c>
      <c r="G1140" t="s">
        <v>5774</v>
      </c>
      <c r="H1140">
        <v>71748580</v>
      </c>
      <c r="I1140" t="s">
        <v>5775</v>
      </c>
      <c r="J1140" s="23" t="s">
        <v>31</v>
      </c>
      <c r="K1140" s="23" t="s">
        <v>5776</v>
      </c>
      <c r="L1140" t="s">
        <v>5777</v>
      </c>
      <c r="M1140" t="s">
        <v>190</v>
      </c>
      <c r="N1140" t="s">
        <v>5778</v>
      </c>
      <c r="O1140" t="s">
        <v>191</v>
      </c>
      <c r="P1140" t="s">
        <v>55</v>
      </c>
      <c r="Q1140" t="s">
        <v>189</v>
      </c>
      <c r="R1140" t="s">
        <v>252</v>
      </c>
      <c r="S1140" t="s">
        <v>260</v>
      </c>
      <c r="T1140">
        <v>4</v>
      </c>
      <c r="U1140" t="s">
        <v>5779</v>
      </c>
      <c r="V1140" t="s">
        <v>15459</v>
      </c>
      <c r="W1140" t="s">
        <v>41</v>
      </c>
      <c r="X1140" t="s">
        <v>41</v>
      </c>
      <c r="Y1140" t="s">
        <v>30</v>
      </c>
      <c r="Z1140" t="s">
        <v>30</v>
      </c>
      <c r="AA1140" t="s">
        <v>30</v>
      </c>
      <c r="AB1140" t="s">
        <v>30</v>
      </c>
      <c r="AC1140">
        <v>-75.358806000000001</v>
      </c>
      <c r="AD1140">
        <v>6.0890680000000001</v>
      </c>
      <c r="AE1140" t="s">
        <v>86</v>
      </c>
      <c r="AF1140" t="s">
        <v>159</v>
      </c>
      <c r="AG1140" t="s">
        <v>102</v>
      </c>
      <c r="AH1140">
        <f>IFERROR(
    VLOOKUP(FENIX_ANS_TABLA[[#This Row],[ESTADO]],
        {"VENCIDO",1;"ALERTA_0 Días",2;"ALERTA",3;"A TIEMPO",4;"SIN FECHA",5},
    2,FALSE),
0)</f>
        <v>1</v>
      </c>
    </row>
    <row r="1141" spans="1:34" x14ac:dyDescent="0.25">
      <c r="A1141">
        <v>23673107</v>
      </c>
      <c r="B1141" s="23" t="str">
        <f>IFERROR(VLOOKUP(FENIX_ANS_TABLA[[#This Row],[PEDIDO]],RESPONSABLE!A:B,2,0),"Pendiente por asignar responsable")</f>
        <v>Pendiente por asignar responsable</v>
      </c>
      <c r="C1141" t="s">
        <v>36</v>
      </c>
      <c r="D1141" t="s">
        <v>24</v>
      </c>
      <c r="E1141" t="s">
        <v>36</v>
      </c>
      <c r="F1141" s="21">
        <v>46078.381550925929</v>
      </c>
      <c r="G1141" t="s">
        <v>6208</v>
      </c>
      <c r="H1141">
        <v>901510702</v>
      </c>
      <c r="I1141" t="s">
        <v>6209</v>
      </c>
      <c r="J1141" s="23" t="s">
        <v>6210</v>
      </c>
      <c r="K1141" s="23" t="s">
        <v>2720</v>
      </c>
      <c r="L1141" t="s">
        <v>6211</v>
      </c>
      <c r="M1141" t="s">
        <v>167</v>
      </c>
      <c r="N1141" t="s">
        <v>6212</v>
      </c>
      <c r="O1141" t="s">
        <v>168</v>
      </c>
      <c r="P1141" t="s">
        <v>37</v>
      </c>
      <c r="Q1141" t="s">
        <v>158</v>
      </c>
      <c r="R1141" t="s">
        <v>252</v>
      </c>
      <c r="S1141" t="s">
        <v>260</v>
      </c>
      <c r="T1141">
        <v>10</v>
      </c>
      <c r="U1141" t="s">
        <v>6213</v>
      </c>
      <c r="V1141" t="s">
        <v>15459</v>
      </c>
      <c r="W1141" t="s">
        <v>15459</v>
      </c>
      <c r="X1141" t="s">
        <v>29</v>
      </c>
      <c r="Y1141" t="s">
        <v>30</v>
      </c>
      <c r="Z1141" t="s">
        <v>30</v>
      </c>
      <c r="AA1141" t="s">
        <v>30</v>
      </c>
      <c r="AB1141" t="s">
        <v>30</v>
      </c>
      <c r="AC1141">
        <v>-75.421062250000006</v>
      </c>
      <c r="AD1141">
        <v>6.1231384899999997</v>
      </c>
      <c r="AE1141" t="s">
        <v>86</v>
      </c>
      <c r="AF1141" t="s">
        <v>159</v>
      </c>
      <c r="AG1141" t="s">
        <v>102</v>
      </c>
      <c r="AH1141">
        <f>IFERROR(
    VLOOKUP(FENIX_ANS_TABLA[[#This Row],[ESTADO]],
        {"VENCIDO",1;"ALERTA_0 Días",2;"ALERTA",3;"A TIEMPO",4;"SIN FECHA",5},
    2,FALSE),
0)</f>
        <v>4</v>
      </c>
    </row>
    <row r="1142" spans="1:34" x14ac:dyDescent="0.25">
      <c r="A1142">
        <v>23673110</v>
      </c>
      <c r="B1142" s="23" t="str">
        <f>IFERROR(VLOOKUP(FENIX_ANS_TABLA[[#This Row],[PEDIDO]],RESPONSABLE!A:B,2,0),"Pendiente por asignar responsable")</f>
        <v>Pendiente por asignar responsable</v>
      </c>
      <c r="C1142" t="s">
        <v>58</v>
      </c>
      <c r="D1142" t="s">
        <v>24</v>
      </c>
      <c r="E1142" t="s">
        <v>59</v>
      </c>
      <c r="F1142" s="21">
        <v>46078.3830787037</v>
      </c>
      <c r="G1142" t="s">
        <v>5781</v>
      </c>
      <c r="H1142">
        <v>890984312</v>
      </c>
      <c r="I1142" t="s">
        <v>5782</v>
      </c>
      <c r="J1142" s="23" t="s">
        <v>31</v>
      </c>
      <c r="K1142" s="23" t="s">
        <v>5783</v>
      </c>
      <c r="L1142" t="s">
        <v>5784</v>
      </c>
      <c r="M1142" t="s">
        <v>167</v>
      </c>
      <c r="N1142" t="s">
        <v>5785</v>
      </c>
      <c r="O1142" t="s">
        <v>168</v>
      </c>
      <c r="P1142" t="s">
        <v>60</v>
      </c>
      <c r="Q1142" t="s">
        <v>184</v>
      </c>
      <c r="R1142" t="s">
        <v>253</v>
      </c>
      <c r="S1142" t="s">
        <v>260</v>
      </c>
      <c r="T1142">
        <v>9</v>
      </c>
      <c r="U1142" t="s">
        <v>5786</v>
      </c>
      <c r="V1142" t="s">
        <v>14495</v>
      </c>
      <c r="W1142" t="s">
        <v>10621</v>
      </c>
      <c r="X1142" t="s">
        <v>29</v>
      </c>
      <c r="Y1142" t="s">
        <v>30</v>
      </c>
      <c r="Z1142" t="s">
        <v>30</v>
      </c>
      <c r="AA1142" t="s">
        <v>30</v>
      </c>
      <c r="AB1142" t="s">
        <v>30</v>
      </c>
      <c r="AC1142">
        <v>-75.410936840999995</v>
      </c>
      <c r="AD1142">
        <v>6.1513271930000402</v>
      </c>
      <c r="AE1142" t="s">
        <v>86</v>
      </c>
      <c r="AF1142" t="s">
        <v>159</v>
      </c>
      <c r="AG1142" t="s">
        <v>102</v>
      </c>
      <c r="AH1142">
        <f>IFERROR(
    VLOOKUP(FENIX_ANS_TABLA[[#This Row],[ESTADO]],
        {"VENCIDO",1;"ALERTA_0 Días",2;"ALERTA",3;"A TIEMPO",4;"SIN FECHA",5},
    2,FALSE),
0)</f>
        <v>4</v>
      </c>
    </row>
    <row r="1143" spans="1:34" x14ac:dyDescent="0.25">
      <c r="A1143">
        <v>23673116</v>
      </c>
      <c r="B1143" s="23" t="str">
        <f>IFERROR(VLOOKUP(FENIX_ANS_TABLA[[#This Row],[PEDIDO]],RESPONSABLE!A:B,2,0),"Pendiente por asignar responsable")</f>
        <v>Pendiente por asignar responsable</v>
      </c>
      <c r="C1143" t="s">
        <v>23</v>
      </c>
      <c r="D1143" t="s">
        <v>24</v>
      </c>
      <c r="E1143" t="s">
        <v>23</v>
      </c>
      <c r="F1143" s="21">
        <v>46078.385370370372</v>
      </c>
      <c r="G1143" t="s">
        <v>6215</v>
      </c>
      <c r="H1143">
        <v>43481578</v>
      </c>
      <c r="I1143" t="s">
        <v>6216</v>
      </c>
      <c r="J1143" s="23" t="s">
        <v>31</v>
      </c>
      <c r="K1143" s="23" t="s">
        <v>6217</v>
      </c>
      <c r="L1143" t="s">
        <v>6218</v>
      </c>
      <c r="M1143" t="s">
        <v>169</v>
      </c>
      <c r="N1143" t="s">
        <v>6219</v>
      </c>
      <c r="O1143" t="s">
        <v>170</v>
      </c>
      <c r="P1143" t="s">
        <v>27</v>
      </c>
      <c r="Q1143" t="s">
        <v>158</v>
      </c>
      <c r="R1143" t="s">
        <v>253</v>
      </c>
      <c r="S1143" t="s">
        <v>260</v>
      </c>
      <c r="T1143">
        <v>7</v>
      </c>
      <c r="U1143" t="s">
        <v>6220</v>
      </c>
      <c r="V1143" t="s">
        <v>18322</v>
      </c>
      <c r="W1143" t="s">
        <v>18322</v>
      </c>
      <c r="X1143" t="s">
        <v>29</v>
      </c>
      <c r="Y1143" t="s">
        <v>30</v>
      </c>
      <c r="Z1143" t="s">
        <v>30</v>
      </c>
      <c r="AA1143" t="s">
        <v>30</v>
      </c>
      <c r="AB1143" t="s">
        <v>30</v>
      </c>
      <c r="AC1143">
        <v>-75.331095840000003</v>
      </c>
      <c r="AD1143">
        <v>6.1717890400000002</v>
      </c>
      <c r="AE1143" t="s">
        <v>86</v>
      </c>
      <c r="AF1143" t="s">
        <v>159</v>
      </c>
      <c r="AG1143" t="s">
        <v>102</v>
      </c>
      <c r="AH1143">
        <f>IFERROR(
    VLOOKUP(FENIX_ANS_TABLA[[#This Row],[ESTADO]],
        {"VENCIDO",1;"ALERTA_0 Días",2;"ALERTA",3;"A TIEMPO",4;"SIN FECHA",5},
    2,FALSE),
0)</f>
        <v>4</v>
      </c>
    </row>
    <row r="1144" spans="1:34" x14ac:dyDescent="0.25">
      <c r="A1144">
        <v>23673119</v>
      </c>
      <c r="B1144" s="23" t="str">
        <f>IFERROR(VLOOKUP(FENIX_ANS_TABLA[[#This Row],[PEDIDO]],RESPONSABLE!A:B,2,0),"Pendiente por asignar responsable")</f>
        <v>Pendiente por asignar responsable</v>
      </c>
      <c r="C1144" t="s">
        <v>36</v>
      </c>
      <c r="D1144" t="s">
        <v>24</v>
      </c>
      <c r="E1144" t="s">
        <v>36</v>
      </c>
      <c r="F1144" s="21">
        <v>46078.385983796303</v>
      </c>
      <c r="G1144" t="s">
        <v>9718</v>
      </c>
      <c r="H1144">
        <v>70056435</v>
      </c>
      <c r="I1144" t="s">
        <v>9719</v>
      </c>
      <c r="J1144" s="23" t="s">
        <v>9720</v>
      </c>
      <c r="K1144" s="23" t="s">
        <v>9721</v>
      </c>
      <c r="L1144" t="s">
        <v>9722</v>
      </c>
      <c r="M1144" t="s">
        <v>248</v>
      </c>
      <c r="N1144" t="s">
        <v>9723</v>
      </c>
      <c r="O1144" t="s">
        <v>249</v>
      </c>
      <c r="P1144" t="s">
        <v>37</v>
      </c>
      <c r="Q1144" t="s">
        <v>135</v>
      </c>
      <c r="R1144" t="s">
        <v>252</v>
      </c>
      <c r="S1144" t="s">
        <v>260</v>
      </c>
      <c r="T1144">
        <v>10</v>
      </c>
      <c r="U1144" t="s">
        <v>9724</v>
      </c>
      <c r="V1144" t="s">
        <v>10501</v>
      </c>
      <c r="W1144" t="s">
        <v>10501</v>
      </c>
      <c r="X1144" t="s">
        <v>29</v>
      </c>
      <c r="Y1144" t="s">
        <v>30</v>
      </c>
      <c r="Z1144" t="s">
        <v>30</v>
      </c>
      <c r="AA1144" t="s">
        <v>30</v>
      </c>
      <c r="AB1144" t="s">
        <v>30</v>
      </c>
      <c r="AC1144">
        <v>-75.783510079999999</v>
      </c>
      <c r="AD1144">
        <v>6.66010613</v>
      </c>
      <c r="AE1144" t="s">
        <v>86</v>
      </c>
      <c r="AF1144" t="s">
        <v>136</v>
      </c>
      <c r="AG1144" t="s">
        <v>102</v>
      </c>
      <c r="AH1144">
        <f>IFERROR(
    VLOOKUP(FENIX_ANS_TABLA[[#This Row],[ESTADO]],
        {"VENCIDO",1;"ALERTA_0 Días",2;"ALERTA",3;"A TIEMPO",4;"SIN FECHA",5},
    2,FALSE),
0)</f>
        <v>4</v>
      </c>
    </row>
    <row r="1145" spans="1:34" x14ac:dyDescent="0.25">
      <c r="A1145">
        <v>23673126</v>
      </c>
      <c r="B1145" s="23" t="str">
        <f>IFERROR(VLOOKUP(FENIX_ANS_TABLA[[#This Row],[PEDIDO]],RESPONSABLE!A:B,2,0),"Pendiente por asignar responsable")</f>
        <v>Pendiente por asignar responsable</v>
      </c>
      <c r="C1145" t="s">
        <v>58</v>
      </c>
      <c r="D1145" t="s">
        <v>24</v>
      </c>
      <c r="E1145" t="s">
        <v>59</v>
      </c>
      <c r="F1145" s="21">
        <v>46078.390243055554</v>
      </c>
      <c r="G1145" t="s">
        <v>5788</v>
      </c>
      <c r="H1145">
        <v>43483789</v>
      </c>
      <c r="I1145" t="s">
        <v>5789</v>
      </c>
      <c r="J1145" s="23" t="s">
        <v>5790</v>
      </c>
      <c r="K1145" s="23" t="s">
        <v>5791</v>
      </c>
      <c r="L1145" t="s">
        <v>5792</v>
      </c>
      <c r="M1145" t="s">
        <v>243</v>
      </c>
      <c r="N1145" t="s">
        <v>5793</v>
      </c>
      <c r="O1145" t="s">
        <v>223</v>
      </c>
      <c r="P1145" t="s">
        <v>60</v>
      </c>
      <c r="Q1145" t="s">
        <v>236</v>
      </c>
      <c r="R1145" t="s">
        <v>253</v>
      </c>
      <c r="S1145" t="s">
        <v>260</v>
      </c>
      <c r="T1145">
        <v>9</v>
      </c>
      <c r="U1145" t="s">
        <v>5794</v>
      </c>
      <c r="V1145" t="s">
        <v>8103</v>
      </c>
      <c r="W1145" t="s">
        <v>16305</v>
      </c>
      <c r="X1145" t="s">
        <v>29</v>
      </c>
      <c r="Y1145" t="s">
        <v>30</v>
      </c>
      <c r="Z1145" t="s">
        <v>30</v>
      </c>
      <c r="AA1145" t="s">
        <v>30</v>
      </c>
      <c r="AB1145" t="s">
        <v>30</v>
      </c>
      <c r="AC1145">
        <v>-75.078575810000004</v>
      </c>
      <c r="AD1145">
        <v>6.5366404200000003</v>
      </c>
      <c r="AE1145" t="s">
        <v>86</v>
      </c>
      <c r="AF1145" t="s">
        <v>215</v>
      </c>
      <c r="AG1145" t="s">
        <v>102</v>
      </c>
      <c r="AH1145">
        <f>IFERROR(
    VLOOKUP(FENIX_ANS_TABLA[[#This Row],[ESTADO]],
        {"VENCIDO",1;"ALERTA_0 Días",2;"ALERTA",3;"A TIEMPO",4;"SIN FECHA",5},
    2,FALSE),
0)</f>
        <v>4</v>
      </c>
    </row>
    <row r="1146" spans="1:34" x14ac:dyDescent="0.25">
      <c r="A1146">
        <v>23673139</v>
      </c>
      <c r="B1146" s="23" t="str">
        <f>IFERROR(VLOOKUP(FENIX_ANS_TABLA[[#This Row],[PEDIDO]],RESPONSABLE!A:B,2,0),"Pendiente por asignar responsable")</f>
        <v>Pendiente por asignar responsable</v>
      </c>
      <c r="C1146" t="s">
        <v>23</v>
      </c>
      <c r="D1146" t="s">
        <v>24</v>
      </c>
      <c r="E1146" t="s">
        <v>23</v>
      </c>
      <c r="F1146" s="21">
        <v>46078.395914351851</v>
      </c>
      <c r="G1146" t="s">
        <v>6729</v>
      </c>
      <c r="H1146">
        <v>21386111</v>
      </c>
      <c r="I1146" t="s">
        <v>6730</v>
      </c>
      <c r="J1146" s="23" t="s">
        <v>31</v>
      </c>
      <c r="K1146" s="23" t="s">
        <v>6731</v>
      </c>
      <c r="L1146" t="s">
        <v>6732</v>
      </c>
      <c r="M1146" t="s">
        <v>25</v>
      </c>
      <c r="N1146" t="s">
        <v>6733</v>
      </c>
      <c r="O1146" t="s">
        <v>26</v>
      </c>
      <c r="P1146" t="s">
        <v>27</v>
      </c>
      <c r="Q1146" t="s">
        <v>32</v>
      </c>
      <c r="R1146" t="s">
        <v>253</v>
      </c>
      <c r="S1146" t="s">
        <v>260</v>
      </c>
      <c r="T1146">
        <v>7</v>
      </c>
      <c r="U1146" t="s">
        <v>6734</v>
      </c>
      <c r="V1146" t="s">
        <v>14496</v>
      </c>
      <c r="W1146" t="s">
        <v>14034</v>
      </c>
      <c r="X1146" t="s">
        <v>43</v>
      </c>
      <c r="Y1146" t="s">
        <v>30</v>
      </c>
      <c r="Z1146" t="s">
        <v>30</v>
      </c>
      <c r="AA1146" t="s">
        <v>30</v>
      </c>
      <c r="AB1146" t="s">
        <v>30</v>
      </c>
      <c r="AC1146">
        <v>-75.594631089999993</v>
      </c>
      <c r="AD1146">
        <v>6.21869125</v>
      </c>
      <c r="AE1146" t="s">
        <v>86</v>
      </c>
      <c r="AF1146" t="s">
        <v>105</v>
      </c>
      <c r="AG1146" t="s">
        <v>102</v>
      </c>
      <c r="AH1146">
        <f>IFERROR(
    VLOOKUP(FENIX_ANS_TABLA[[#This Row],[ESTADO]],
        {"VENCIDO",1;"ALERTA_0 Días",2;"ALERTA",3;"A TIEMPO",4;"SIN FECHA",5},
    2,FALSE),
0)</f>
        <v>3</v>
      </c>
    </row>
    <row r="1147" spans="1:34" x14ac:dyDescent="0.25">
      <c r="A1147">
        <v>23673143</v>
      </c>
      <c r="B1147" s="23" t="str">
        <f>IFERROR(VLOOKUP(FENIX_ANS_TABLA[[#This Row],[PEDIDO]],RESPONSABLE!A:B,2,0),"Pendiente por asignar responsable")</f>
        <v>Pendiente por asignar responsable</v>
      </c>
      <c r="C1147" t="s">
        <v>23</v>
      </c>
      <c r="D1147" t="s">
        <v>24</v>
      </c>
      <c r="E1147" t="s">
        <v>23</v>
      </c>
      <c r="F1147" s="21">
        <v>46078.398425925923</v>
      </c>
      <c r="G1147" t="s">
        <v>9726</v>
      </c>
      <c r="H1147">
        <v>8470734</v>
      </c>
      <c r="I1147" t="s">
        <v>9727</v>
      </c>
      <c r="J1147" s="23" t="s">
        <v>31</v>
      </c>
      <c r="K1147" s="23" t="s">
        <v>9728</v>
      </c>
      <c r="L1147" t="s">
        <v>9729</v>
      </c>
      <c r="M1147" t="s">
        <v>147</v>
      </c>
      <c r="N1147" t="s">
        <v>9730</v>
      </c>
      <c r="O1147" t="s">
        <v>148</v>
      </c>
      <c r="P1147" t="s">
        <v>27</v>
      </c>
      <c r="Q1147" t="s">
        <v>135</v>
      </c>
      <c r="R1147" t="s">
        <v>252</v>
      </c>
      <c r="S1147" t="s">
        <v>260</v>
      </c>
      <c r="T1147">
        <v>10</v>
      </c>
      <c r="U1147" t="s">
        <v>9731</v>
      </c>
      <c r="V1147" t="s">
        <v>18653</v>
      </c>
      <c r="W1147" t="s">
        <v>18653</v>
      </c>
      <c r="X1147" t="s">
        <v>29</v>
      </c>
      <c r="Y1147" t="s">
        <v>30</v>
      </c>
      <c r="Z1147" t="s">
        <v>30</v>
      </c>
      <c r="AA1147" t="s">
        <v>30</v>
      </c>
      <c r="AB1147" t="s">
        <v>30</v>
      </c>
      <c r="AC1147">
        <v>-75.696309999999997</v>
      </c>
      <c r="AD1147">
        <v>6.4582129999999998</v>
      </c>
      <c r="AE1147" t="s">
        <v>86</v>
      </c>
      <c r="AF1147" t="s">
        <v>136</v>
      </c>
      <c r="AG1147" t="s">
        <v>102</v>
      </c>
      <c r="AH1147">
        <f>IFERROR(
    VLOOKUP(FENIX_ANS_TABLA[[#This Row],[ESTADO]],
        {"VENCIDO",1;"ALERTA_0 Días",2;"ALERTA",3;"A TIEMPO",4;"SIN FECHA",5},
    2,FALSE),
0)</f>
        <v>4</v>
      </c>
    </row>
    <row r="1148" spans="1:34" x14ac:dyDescent="0.25">
      <c r="A1148">
        <v>23673152</v>
      </c>
      <c r="B1148" s="23" t="str">
        <f>IFERROR(VLOOKUP(FENIX_ANS_TABLA[[#This Row],[PEDIDO]],RESPONSABLE!A:B,2,0),"Pendiente por asignar responsable")</f>
        <v>Pendiente por asignar responsable</v>
      </c>
      <c r="C1148" t="s">
        <v>54</v>
      </c>
      <c r="D1148" t="s">
        <v>24</v>
      </c>
      <c r="E1148" t="s">
        <v>54</v>
      </c>
      <c r="F1148" s="21">
        <v>46078.403020833342</v>
      </c>
      <c r="G1148" t="s">
        <v>5796</v>
      </c>
      <c r="H1148">
        <v>1039454748</v>
      </c>
      <c r="I1148" t="s">
        <v>5797</v>
      </c>
      <c r="J1148" s="23" t="s">
        <v>31</v>
      </c>
      <c r="K1148" s="23" t="s">
        <v>5798</v>
      </c>
      <c r="L1148" t="s">
        <v>2105</v>
      </c>
      <c r="M1148" t="s">
        <v>200</v>
      </c>
      <c r="N1148" t="s">
        <v>2106</v>
      </c>
      <c r="O1148" t="s">
        <v>201</v>
      </c>
      <c r="P1148" t="s">
        <v>55</v>
      </c>
      <c r="Q1148" t="s">
        <v>189</v>
      </c>
      <c r="R1148" t="s">
        <v>252</v>
      </c>
      <c r="S1148" t="s">
        <v>260</v>
      </c>
      <c r="T1148">
        <v>4</v>
      </c>
      <c r="U1148" t="s">
        <v>5799</v>
      </c>
      <c r="V1148" t="s">
        <v>10525</v>
      </c>
      <c r="W1148" t="s">
        <v>41</v>
      </c>
      <c r="X1148" t="s">
        <v>41</v>
      </c>
      <c r="Y1148" t="s">
        <v>30</v>
      </c>
      <c r="Z1148" t="s">
        <v>30</v>
      </c>
      <c r="AA1148" t="s">
        <v>30</v>
      </c>
      <c r="AB1148" t="s">
        <v>30</v>
      </c>
      <c r="AC1148">
        <v>-75.496410479999994</v>
      </c>
      <c r="AD1148">
        <v>6.1150303800000003</v>
      </c>
      <c r="AE1148" t="s">
        <v>86</v>
      </c>
      <c r="AF1148" t="s">
        <v>159</v>
      </c>
      <c r="AG1148" t="s">
        <v>102</v>
      </c>
      <c r="AH1148">
        <f>IFERROR(
    VLOOKUP(FENIX_ANS_TABLA[[#This Row],[ESTADO]],
        {"VENCIDO",1;"ALERTA_0 Días",2;"ALERTA",3;"A TIEMPO",4;"SIN FECHA",5},
    2,FALSE),
0)</f>
        <v>1</v>
      </c>
    </row>
    <row r="1149" spans="1:34" x14ac:dyDescent="0.25">
      <c r="A1149">
        <v>23673155</v>
      </c>
      <c r="B1149" s="23" t="str">
        <f>IFERROR(VLOOKUP(FENIX_ANS_TABLA[[#This Row],[PEDIDO]],RESPONSABLE!A:B,2,0),"Pendiente por asignar responsable")</f>
        <v>Pendiente por asignar responsable</v>
      </c>
      <c r="C1149" t="s">
        <v>54</v>
      </c>
      <c r="D1149" t="s">
        <v>24</v>
      </c>
      <c r="E1149" t="s">
        <v>54</v>
      </c>
      <c r="F1149" s="21">
        <v>46078.403831018521</v>
      </c>
      <c r="G1149" t="s">
        <v>5801</v>
      </c>
      <c r="H1149">
        <v>15430287</v>
      </c>
      <c r="I1149" t="s">
        <v>2847</v>
      </c>
      <c r="J1149" s="23" t="s">
        <v>31</v>
      </c>
      <c r="K1149" s="23" t="s">
        <v>345</v>
      </c>
      <c r="L1149" t="s">
        <v>2848</v>
      </c>
      <c r="M1149" t="s">
        <v>200</v>
      </c>
      <c r="N1149" t="s">
        <v>2849</v>
      </c>
      <c r="O1149" t="s">
        <v>201</v>
      </c>
      <c r="P1149" t="s">
        <v>55</v>
      </c>
      <c r="Q1149" t="s">
        <v>189</v>
      </c>
      <c r="R1149" t="s">
        <v>252</v>
      </c>
      <c r="S1149" t="s">
        <v>260</v>
      </c>
      <c r="T1149">
        <v>4</v>
      </c>
      <c r="U1149" t="s">
        <v>5802</v>
      </c>
      <c r="V1149" t="s">
        <v>14665</v>
      </c>
      <c r="W1149" t="s">
        <v>41</v>
      </c>
      <c r="X1149" t="s">
        <v>41</v>
      </c>
      <c r="Y1149" t="s">
        <v>30</v>
      </c>
      <c r="Z1149" t="s">
        <v>30</v>
      </c>
      <c r="AA1149" t="s">
        <v>30</v>
      </c>
      <c r="AB1149" t="s">
        <v>30</v>
      </c>
      <c r="AC1149">
        <v>-75.49698162</v>
      </c>
      <c r="AD1149">
        <v>6.0769707200000003</v>
      </c>
      <c r="AE1149" t="s">
        <v>86</v>
      </c>
      <c r="AF1149" t="s">
        <v>159</v>
      </c>
      <c r="AG1149" t="s">
        <v>102</v>
      </c>
      <c r="AH1149">
        <f>IFERROR(
    VLOOKUP(FENIX_ANS_TABLA[[#This Row],[ESTADO]],
        {"VENCIDO",1;"ALERTA_0 Días",2;"ALERTA",3;"A TIEMPO",4;"SIN FECHA",5},
    2,FALSE),
0)</f>
        <v>1</v>
      </c>
    </row>
    <row r="1150" spans="1:34" x14ac:dyDescent="0.25">
      <c r="A1150">
        <v>23673156</v>
      </c>
      <c r="B1150" s="23" t="str">
        <f>IFERROR(VLOOKUP(FENIX_ANS_TABLA[[#This Row],[PEDIDO]],RESPONSABLE!A:B,2,0),"Pendiente por asignar responsable")</f>
        <v>Pendiente por asignar responsable</v>
      </c>
      <c r="C1150" t="s">
        <v>58</v>
      </c>
      <c r="D1150" t="s">
        <v>24</v>
      </c>
      <c r="E1150" t="s">
        <v>59</v>
      </c>
      <c r="F1150" s="21">
        <v>46078.404131944437</v>
      </c>
      <c r="G1150" t="s">
        <v>5804</v>
      </c>
      <c r="H1150">
        <v>22069886</v>
      </c>
      <c r="I1150" t="s">
        <v>5805</v>
      </c>
      <c r="J1150" s="23" t="s">
        <v>31</v>
      </c>
      <c r="K1150" s="23" t="s">
        <v>5806</v>
      </c>
      <c r="L1150" t="s">
        <v>5807</v>
      </c>
      <c r="M1150" t="s">
        <v>224</v>
      </c>
      <c r="N1150" t="s">
        <v>5808</v>
      </c>
      <c r="O1150" t="s">
        <v>225</v>
      </c>
      <c r="P1150" t="s">
        <v>60</v>
      </c>
      <c r="Q1150" t="s">
        <v>236</v>
      </c>
      <c r="R1150" t="s">
        <v>252</v>
      </c>
      <c r="S1150" t="s">
        <v>260</v>
      </c>
      <c r="T1150">
        <v>14</v>
      </c>
      <c r="U1150" t="s">
        <v>5809</v>
      </c>
      <c r="V1150" t="s">
        <v>14665</v>
      </c>
      <c r="W1150" t="s">
        <v>18654</v>
      </c>
      <c r="X1150" t="s">
        <v>29</v>
      </c>
      <c r="Y1150" t="s">
        <v>30</v>
      </c>
      <c r="Z1150" t="s">
        <v>30</v>
      </c>
      <c r="AA1150" t="s">
        <v>30</v>
      </c>
      <c r="AB1150" t="s">
        <v>30</v>
      </c>
      <c r="AC1150">
        <v>-75.108742000000007</v>
      </c>
      <c r="AD1150">
        <v>6.4910688299999997</v>
      </c>
      <c r="AE1150" t="s">
        <v>86</v>
      </c>
      <c r="AF1150" t="s">
        <v>215</v>
      </c>
      <c r="AG1150" t="s">
        <v>102</v>
      </c>
      <c r="AH1150">
        <f>IFERROR(
    VLOOKUP(FENIX_ANS_TABLA[[#This Row],[ESTADO]],
        {"VENCIDO",1;"ALERTA_0 Días",2;"ALERTA",3;"A TIEMPO",4;"SIN FECHA",5},
    2,FALSE),
0)</f>
        <v>4</v>
      </c>
    </row>
    <row r="1151" spans="1:34" x14ac:dyDescent="0.25">
      <c r="A1151">
        <v>23673159</v>
      </c>
      <c r="B1151" s="23" t="str">
        <f>IFERROR(VLOOKUP(FENIX_ANS_TABLA[[#This Row],[PEDIDO]],RESPONSABLE!A:B,2,0),"Pendiente por asignar responsable")</f>
        <v>Pendiente por asignar responsable</v>
      </c>
      <c r="C1151" t="s">
        <v>23</v>
      </c>
      <c r="D1151" t="s">
        <v>24</v>
      </c>
      <c r="E1151" t="s">
        <v>33</v>
      </c>
      <c r="F1151" s="21">
        <v>46084.605902777781</v>
      </c>
      <c r="G1151" t="s">
        <v>16850</v>
      </c>
      <c r="H1151">
        <v>21862957</v>
      </c>
      <c r="I1151" t="s">
        <v>5811</v>
      </c>
      <c r="J1151" s="23" t="s">
        <v>31</v>
      </c>
      <c r="K1151" s="23" t="s">
        <v>5812</v>
      </c>
      <c r="L1151" t="s">
        <v>5813</v>
      </c>
      <c r="M1151" t="s">
        <v>25</v>
      </c>
      <c r="N1151" t="s">
        <v>5814</v>
      </c>
      <c r="O1151" t="s">
        <v>26</v>
      </c>
      <c r="P1151" t="s">
        <v>40</v>
      </c>
      <c r="Q1151" t="s">
        <v>35</v>
      </c>
      <c r="R1151" t="s">
        <v>253</v>
      </c>
      <c r="S1151" t="s">
        <v>260</v>
      </c>
      <c r="T1151">
        <v>7</v>
      </c>
      <c r="U1151" t="s">
        <v>16851</v>
      </c>
      <c r="V1151" t="s">
        <v>18655</v>
      </c>
      <c r="W1151" t="s">
        <v>17757</v>
      </c>
      <c r="X1151" t="s">
        <v>29</v>
      </c>
      <c r="Y1151" t="s">
        <v>16852</v>
      </c>
      <c r="Z1151" t="s">
        <v>98</v>
      </c>
      <c r="AA1151" t="s">
        <v>1808</v>
      </c>
      <c r="AB1151" t="s">
        <v>16853</v>
      </c>
      <c r="AC1151">
        <v>-75.545724160000006</v>
      </c>
      <c r="AD1151">
        <v>6.2459517399999998</v>
      </c>
      <c r="AE1151" t="s">
        <v>86</v>
      </c>
      <c r="AF1151" t="s">
        <v>105</v>
      </c>
      <c r="AG1151" t="s">
        <v>102</v>
      </c>
      <c r="AH1151">
        <f>IFERROR(
    VLOOKUP(FENIX_ANS_TABLA[[#This Row],[ESTADO]],
        {"VENCIDO",1;"ALERTA_0 Días",2;"ALERTA",3;"A TIEMPO",4;"SIN FECHA",5},
    2,FALSE),
0)</f>
        <v>4</v>
      </c>
    </row>
    <row r="1152" spans="1:34" x14ac:dyDescent="0.25">
      <c r="A1152">
        <v>23673164</v>
      </c>
      <c r="B1152" s="23" t="str">
        <f>IFERROR(VLOOKUP(FENIX_ANS_TABLA[[#This Row],[PEDIDO]],RESPONSABLE!A:B,2,0),"Pendiente por asignar responsable")</f>
        <v>Pendiente por asignar responsable</v>
      </c>
      <c r="C1152" t="s">
        <v>23</v>
      </c>
      <c r="D1152" t="s">
        <v>24</v>
      </c>
      <c r="E1152" t="s">
        <v>23</v>
      </c>
      <c r="F1152" s="21">
        <v>46078.4059837963</v>
      </c>
      <c r="G1152" t="s">
        <v>6737</v>
      </c>
      <c r="H1152">
        <v>1152203643</v>
      </c>
      <c r="I1152" t="s">
        <v>6738</v>
      </c>
      <c r="J1152" s="23" t="s">
        <v>31</v>
      </c>
      <c r="K1152" s="23" t="s">
        <v>6739</v>
      </c>
      <c r="L1152" t="s">
        <v>6740</v>
      </c>
      <c r="M1152" t="s">
        <v>25</v>
      </c>
      <c r="N1152" t="s">
        <v>6741</v>
      </c>
      <c r="O1152" t="s">
        <v>26</v>
      </c>
      <c r="P1152" t="s">
        <v>27</v>
      </c>
      <c r="Q1152" t="s">
        <v>28</v>
      </c>
      <c r="R1152" t="s">
        <v>253</v>
      </c>
      <c r="S1152" t="s">
        <v>260</v>
      </c>
      <c r="T1152">
        <v>7</v>
      </c>
      <c r="U1152" t="s">
        <v>6742</v>
      </c>
      <c r="V1152" t="s">
        <v>14497</v>
      </c>
      <c r="W1152" t="s">
        <v>18656</v>
      </c>
      <c r="X1152" t="s">
        <v>43</v>
      </c>
      <c r="Y1152" t="s">
        <v>30</v>
      </c>
      <c r="Z1152" t="s">
        <v>30</v>
      </c>
      <c r="AA1152" t="s">
        <v>30</v>
      </c>
      <c r="AB1152" t="s">
        <v>30</v>
      </c>
      <c r="AC1152">
        <v>-75.620920999999996</v>
      </c>
      <c r="AD1152">
        <v>6.2470840000000001</v>
      </c>
      <c r="AE1152" t="s">
        <v>86</v>
      </c>
      <c r="AF1152" t="s">
        <v>105</v>
      </c>
      <c r="AG1152" t="s">
        <v>102</v>
      </c>
      <c r="AH1152">
        <f>IFERROR(
    VLOOKUP(FENIX_ANS_TABLA[[#This Row],[ESTADO]],
        {"VENCIDO",1;"ALERTA_0 Días",2;"ALERTA",3;"A TIEMPO",4;"SIN FECHA",5},
    2,FALSE),
0)</f>
        <v>3</v>
      </c>
    </row>
    <row r="1153" spans="1:34" x14ac:dyDescent="0.25">
      <c r="A1153">
        <v>23673166</v>
      </c>
      <c r="B1153" s="23" t="str">
        <f>IFERROR(VLOOKUP(FENIX_ANS_TABLA[[#This Row],[PEDIDO]],RESPONSABLE!A:B,2,0),"Pendiente por asignar responsable")</f>
        <v>Pendiente por asignar responsable</v>
      </c>
      <c r="C1153" t="s">
        <v>23</v>
      </c>
      <c r="D1153" t="s">
        <v>24</v>
      </c>
      <c r="E1153" t="s">
        <v>23</v>
      </c>
      <c r="F1153" s="21">
        <v>46078.406458333331</v>
      </c>
      <c r="G1153" t="s">
        <v>5816</v>
      </c>
      <c r="H1153">
        <v>1042090656</v>
      </c>
      <c r="I1153" t="s">
        <v>5817</v>
      </c>
      <c r="J1153" s="23" t="s">
        <v>31</v>
      </c>
      <c r="K1153" s="23" t="s">
        <v>5818</v>
      </c>
      <c r="L1153" t="s">
        <v>5819</v>
      </c>
      <c r="M1153" t="s">
        <v>230</v>
      </c>
      <c r="N1153" t="s">
        <v>5820</v>
      </c>
      <c r="O1153" t="s">
        <v>231</v>
      </c>
      <c r="P1153" t="s">
        <v>27</v>
      </c>
      <c r="Q1153" t="s">
        <v>214</v>
      </c>
      <c r="R1153" t="s">
        <v>253</v>
      </c>
      <c r="S1153" t="s">
        <v>260</v>
      </c>
      <c r="T1153">
        <v>7</v>
      </c>
      <c r="U1153" t="s">
        <v>5821</v>
      </c>
      <c r="V1153" t="s">
        <v>18657</v>
      </c>
      <c r="W1153" t="s">
        <v>18657</v>
      </c>
      <c r="X1153" t="s">
        <v>29</v>
      </c>
      <c r="Y1153" t="s">
        <v>30</v>
      </c>
      <c r="Z1153" t="s">
        <v>30</v>
      </c>
      <c r="AA1153" t="s">
        <v>30</v>
      </c>
      <c r="AB1153" t="s">
        <v>30</v>
      </c>
      <c r="AC1153">
        <v>-74.796763999999996</v>
      </c>
      <c r="AD1153">
        <v>6.8552160000000004</v>
      </c>
      <c r="AE1153" t="s">
        <v>86</v>
      </c>
      <c r="AF1153" t="s">
        <v>215</v>
      </c>
      <c r="AG1153" t="s">
        <v>102</v>
      </c>
      <c r="AH1153">
        <f>IFERROR(
    VLOOKUP(FENIX_ANS_TABLA[[#This Row],[ESTADO]],
        {"VENCIDO",1;"ALERTA_0 Días",2;"ALERTA",3;"A TIEMPO",4;"SIN FECHA",5},
    2,FALSE),
0)</f>
        <v>4</v>
      </c>
    </row>
    <row r="1154" spans="1:34" x14ac:dyDescent="0.25">
      <c r="A1154">
        <v>23673168</v>
      </c>
      <c r="B1154" s="23" t="str">
        <f>IFERROR(VLOOKUP(FENIX_ANS_TABLA[[#This Row],[PEDIDO]],RESPONSABLE!A:B,2,0),"Pendiente por asignar responsable")</f>
        <v>Pendiente por asignar responsable</v>
      </c>
      <c r="C1154" t="s">
        <v>58</v>
      </c>
      <c r="D1154" t="s">
        <v>24</v>
      </c>
      <c r="E1154" t="s">
        <v>59</v>
      </c>
      <c r="F1154" s="21">
        <v>46078.407581018517</v>
      </c>
      <c r="G1154" t="s">
        <v>5823</v>
      </c>
      <c r="H1154">
        <v>3486476</v>
      </c>
      <c r="I1154" t="s">
        <v>5824</v>
      </c>
      <c r="J1154" s="23" t="s">
        <v>31</v>
      </c>
      <c r="K1154" s="23" t="s">
        <v>5825</v>
      </c>
      <c r="L1154" t="s">
        <v>5826</v>
      </c>
      <c r="M1154" t="s">
        <v>226</v>
      </c>
      <c r="N1154" t="s">
        <v>5827</v>
      </c>
      <c r="O1154" t="s">
        <v>227</v>
      </c>
      <c r="P1154" t="s">
        <v>60</v>
      </c>
      <c r="Q1154" t="s">
        <v>236</v>
      </c>
      <c r="R1154" t="s">
        <v>253</v>
      </c>
      <c r="S1154" t="s">
        <v>260</v>
      </c>
      <c r="T1154">
        <v>9</v>
      </c>
      <c r="U1154" t="s">
        <v>5828</v>
      </c>
      <c r="V1154" t="s">
        <v>18658</v>
      </c>
      <c r="W1154" t="s">
        <v>18659</v>
      </c>
      <c r="X1154" t="s">
        <v>29</v>
      </c>
      <c r="Y1154" t="s">
        <v>30</v>
      </c>
      <c r="Z1154" t="s">
        <v>30</v>
      </c>
      <c r="AA1154" t="s">
        <v>30</v>
      </c>
      <c r="AB1154" t="s">
        <v>30</v>
      </c>
      <c r="AC1154">
        <v>-74.694736270000007</v>
      </c>
      <c r="AD1154">
        <v>7.0834920099999996</v>
      </c>
      <c r="AE1154" t="s">
        <v>86</v>
      </c>
      <c r="AF1154" t="s">
        <v>215</v>
      </c>
      <c r="AG1154" t="s">
        <v>102</v>
      </c>
      <c r="AH1154">
        <f>IFERROR(
    VLOOKUP(FENIX_ANS_TABLA[[#This Row],[ESTADO]],
        {"VENCIDO",1;"ALERTA_0 Días",2;"ALERTA",3;"A TIEMPO",4;"SIN FECHA",5},
    2,FALSE),
0)</f>
        <v>4</v>
      </c>
    </row>
    <row r="1155" spans="1:34" x14ac:dyDescent="0.25">
      <c r="A1155">
        <v>23673170</v>
      </c>
      <c r="B1155" s="23" t="str">
        <f>IFERROR(VLOOKUP(FENIX_ANS_TABLA[[#This Row],[PEDIDO]],RESPONSABLE!A:B,2,0),"Pendiente por asignar responsable")</f>
        <v>Pendiente por asignar responsable</v>
      </c>
      <c r="C1155" t="s">
        <v>23</v>
      </c>
      <c r="D1155" t="s">
        <v>24</v>
      </c>
      <c r="E1155" t="s">
        <v>23</v>
      </c>
      <c r="F1155" s="21">
        <v>46078.408587962957</v>
      </c>
      <c r="G1155" t="s">
        <v>6744</v>
      </c>
      <c r="H1155">
        <v>1152203643</v>
      </c>
      <c r="I1155" t="s">
        <v>6738</v>
      </c>
      <c r="J1155" s="23" t="s">
        <v>31</v>
      </c>
      <c r="K1155" s="23" t="s">
        <v>6739</v>
      </c>
      <c r="L1155" t="s">
        <v>6745</v>
      </c>
      <c r="M1155" t="s">
        <v>25</v>
      </c>
      <c r="N1155" t="s">
        <v>6746</v>
      </c>
      <c r="O1155" t="s">
        <v>26</v>
      </c>
      <c r="P1155" t="s">
        <v>27</v>
      </c>
      <c r="Q1155" t="s">
        <v>28</v>
      </c>
      <c r="R1155" t="s">
        <v>253</v>
      </c>
      <c r="S1155" t="s">
        <v>260</v>
      </c>
      <c r="T1155">
        <v>7</v>
      </c>
      <c r="U1155" t="s">
        <v>6747</v>
      </c>
      <c r="V1155" t="s">
        <v>3576</v>
      </c>
      <c r="W1155" t="s">
        <v>8133</v>
      </c>
      <c r="X1155" t="s">
        <v>43</v>
      </c>
      <c r="Y1155" t="s">
        <v>30</v>
      </c>
      <c r="Z1155" t="s">
        <v>30</v>
      </c>
      <c r="AA1155" t="s">
        <v>30</v>
      </c>
      <c r="AB1155" t="s">
        <v>30</v>
      </c>
      <c r="AC1155">
        <v>-75.620920999999996</v>
      </c>
      <c r="AD1155">
        <v>6.2470840000000001</v>
      </c>
      <c r="AE1155" t="s">
        <v>86</v>
      </c>
      <c r="AF1155" t="s">
        <v>105</v>
      </c>
      <c r="AG1155" t="s">
        <v>102</v>
      </c>
      <c r="AH1155">
        <f>IFERROR(
    VLOOKUP(FENIX_ANS_TABLA[[#This Row],[ESTADO]],
        {"VENCIDO",1;"ALERTA_0 Días",2;"ALERTA",3;"A TIEMPO",4;"SIN FECHA",5},
    2,FALSE),
0)</f>
        <v>3</v>
      </c>
    </row>
    <row r="1156" spans="1:34" x14ac:dyDescent="0.25">
      <c r="A1156">
        <v>23673174</v>
      </c>
      <c r="B1156" s="23" t="str">
        <f>IFERROR(VLOOKUP(FENIX_ANS_TABLA[[#This Row],[PEDIDO]],RESPONSABLE!A:B,2,0),"Pendiente por asignar responsable")</f>
        <v>Pendiente por asignar responsable</v>
      </c>
      <c r="C1156" t="s">
        <v>23</v>
      </c>
      <c r="D1156" t="s">
        <v>24</v>
      </c>
      <c r="E1156" t="s">
        <v>33</v>
      </c>
      <c r="F1156" s="21">
        <v>46084.424849537027</v>
      </c>
      <c r="G1156" t="s">
        <v>15713</v>
      </c>
      <c r="H1156">
        <v>1017195483</v>
      </c>
      <c r="I1156" t="s">
        <v>5753</v>
      </c>
      <c r="J1156" s="23" t="s">
        <v>31</v>
      </c>
      <c r="K1156" s="23" t="s">
        <v>5754</v>
      </c>
      <c r="L1156" t="s">
        <v>5830</v>
      </c>
      <c r="M1156" t="s">
        <v>25</v>
      </c>
      <c r="N1156" t="s">
        <v>5831</v>
      </c>
      <c r="O1156" t="s">
        <v>26</v>
      </c>
      <c r="P1156" t="s">
        <v>40</v>
      </c>
      <c r="Q1156" t="s">
        <v>35</v>
      </c>
      <c r="R1156" t="s">
        <v>253</v>
      </c>
      <c r="S1156" t="s">
        <v>260</v>
      </c>
      <c r="T1156">
        <v>7</v>
      </c>
      <c r="U1156" t="s">
        <v>15714</v>
      </c>
      <c r="V1156" t="s">
        <v>14269</v>
      </c>
      <c r="W1156" t="s">
        <v>14459</v>
      </c>
      <c r="X1156" t="s">
        <v>29</v>
      </c>
      <c r="Y1156" t="s">
        <v>14557</v>
      </c>
      <c r="Z1156" t="s">
        <v>98</v>
      </c>
      <c r="AA1156" t="s">
        <v>96</v>
      </c>
      <c r="AB1156" t="s">
        <v>14558</v>
      </c>
      <c r="AC1156">
        <v>-75.606256459999997</v>
      </c>
      <c r="AD1156">
        <v>6.2750009200000001</v>
      </c>
      <c r="AE1156" t="s">
        <v>86</v>
      </c>
      <c r="AF1156" t="s">
        <v>105</v>
      </c>
      <c r="AG1156" t="s">
        <v>102</v>
      </c>
      <c r="AH1156">
        <f>IFERROR(
    VLOOKUP(FENIX_ANS_TABLA[[#This Row],[ESTADO]],
        {"VENCIDO",1;"ALERTA_0 Días",2;"ALERTA",3;"A TIEMPO",4;"SIN FECHA",5},
    2,FALSE),
0)</f>
        <v>4</v>
      </c>
    </row>
    <row r="1157" spans="1:34" x14ac:dyDescent="0.25">
      <c r="A1157">
        <v>23673180</v>
      </c>
      <c r="B1157" s="23" t="str">
        <f>IFERROR(VLOOKUP(FENIX_ANS_TABLA[[#This Row],[PEDIDO]],RESPONSABLE!A:B,2,0),"Pendiente por asignar responsable")</f>
        <v>Pendiente por asignar responsable</v>
      </c>
      <c r="C1157" t="s">
        <v>23</v>
      </c>
      <c r="D1157" t="s">
        <v>24</v>
      </c>
      <c r="E1157" t="s">
        <v>33</v>
      </c>
      <c r="F1157" s="21">
        <v>46084.665451388893</v>
      </c>
      <c r="G1157" t="s">
        <v>18660</v>
      </c>
      <c r="H1157">
        <v>71698648</v>
      </c>
      <c r="I1157" t="s">
        <v>5833</v>
      </c>
      <c r="J1157" s="23" t="s">
        <v>31</v>
      </c>
      <c r="K1157" s="23" t="s">
        <v>5834</v>
      </c>
      <c r="L1157" t="s">
        <v>5835</v>
      </c>
      <c r="M1157" t="s">
        <v>38</v>
      </c>
      <c r="N1157" t="s">
        <v>5836</v>
      </c>
      <c r="O1157" t="s">
        <v>39</v>
      </c>
      <c r="P1157" t="s">
        <v>40</v>
      </c>
      <c r="Q1157" t="s">
        <v>35</v>
      </c>
      <c r="R1157" t="s">
        <v>253</v>
      </c>
      <c r="S1157" t="s">
        <v>259</v>
      </c>
      <c r="T1157">
        <v>7</v>
      </c>
      <c r="U1157" t="s">
        <v>18661</v>
      </c>
      <c r="V1157" t="s">
        <v>18662</v>
      </c>
      <c r="W1157" t="s">
        <v>18663</v>
      </c>
      <c r="X1157" t="s">
        <v>29</v>
      </c>
      <c r="Y1157" t="s">
        <v>16854</v>
      </c>
      <c r="Z1157" t="s">
        <v>98</v>
      </c>
      <c r="AA1157" t="s">
        <v>95</v>
      </c>
      <c r="AB1157" t="s">
        <v>16855</v>
      </c>
      <c r="AC1157">
        <v>-75.636787760000004</v>
      </c>
      <c r="AD1157">
        <v>6.1717927299999999</v>
      </c>
      <c r="AE1157" t="s">
        <v>86</v>
      </c>
      <c r="AF1157" t="s">
        <v>105</v>
      </c>
      <c r="AG1157" t="s">
        <v>102</v>
      </c>
      <c r="AH1157">
        <f>IFERROR(
    VLOOKUP(FENIX_ANS_TABLA[[#This Row],[ESTADO]],
        {"VENCIDO",1;"ALERTA_0 Días",2;"ALERTA",3;"A TIEMPO",4;"SIN FECHA",5},
    2,FALSE),
0)</f>
        <v>4</v>
      </c>
    </row>
    <row r="1158" spans="1:34" x14ac:dyDescent="0.25">
      <c r="A1158">
        <v>23673181</v>
      </c>
      <c r="B1158" s="23" t="str">
        <f>IFERROR(VLOOKUP(FENIX_ANS_TABLA[[#This Row],[PEDIDO]],RESPONSABLE!A:B,2,0),"Pendiente por asignar responsable")</f>
        <v>Pendiente por asignar responsable</v>
      </c>
      <c r="C1158" t="s">
        <v>23</v>
      </c>
      <c r="D1158" t="s">
        <v>24</v>
      </c>
      <c r="E1158" t="s">
        <v>23</v>
      </c>
      <c r="F1158" s="21">
        <v>46078.415752314817</v>
      </c>
      <c r="G1158" t="s">
        <v>7043</v>
      </c>
      <c r="H1158">
        <v>1042090656</v>
      </c>
      <c r="I1158" t="s">
        <v>5817</v>
      </c>
      <c r="J1158" s="23" t="s">
        <v>31</v>
      </c>
      <c r="K1158" s="23" t="s">
        <v>5818</v>
      </c>
      <c r="L1158" t="s">
        <v>7044</v>
      </c>
      <c r="M1158" t="s">
        <v>230</v>
      </c>
      <c r="N1158" t="s">
        <v>7045</v>
      </c>
      <c r="O1158" t="s">
        <v>231</v>
      </c>
      <c r="P1158" t="s">
        <v>27</v>
      </c>
      <c r="Q1158" t="s">
        <v>214</v>
      </c>
      <c r="R1158" t="s">
        <v>253</v>
      </c>
      <c r="S1158" t="s">
        <v>260</v>
      </c>
      <c r="T1158">
        <v>7</v>
      </c>
      <c r="U1158" t="s">
        <v>7046</v>
      </c>
      <c r="V1158" t="s">
        <v>18664</v>
      </c>
      <c r="W1158" t="s">
        <v>18664</v>
      </c>
      <c r="X1158" t="s">
        <v>29</v>
      </c>
      <c r="Y1158" t="s">
        <v>30</v>
      </c>
      <c r="Z1158" t="s">
        <v>30</v>
      </c>
      <c r="AA1158" t="s">
        <v>30</v>
      </c>
      <c r="AB1158" t="s">
        <v>30</v>
      </c>
      <c r="AC1158">
        <v>-74.796763999999996</v>
      </c>
      <c r="AD1158">
        <v>6.8552160000000004</v>
      </c>
      <c r="AE1158" t="s">
        <v>86</v>
      </c>
      <c r="AF1158" t="s">
        <v>215</v>
      </c>
      <c r="AG1158" t="s">
        <v>102</v>
      </c>
      <c r="AH1158">
        <f>IFERROR(
    VLOOKUP(FENIX_ANS_TABLA[[#This Row],[ESTADO]],
        {"VENCIDO",1;"ALERTA_0 Días",2;"ALERTA",3;"A TIEMPO",4;"SIN FECHA",5},
    2,FALSE),
0)</f>
        <v>4</v>
      </c>
    </row>
    <row r="1159" spans="1:34" x14ac:dyDescent="0.25">
      <c r="A1159">
        <v>23673183</v>
      </c>
      <c r="B1159" s="23" t="str">
        <f>IFERROR(VLOOKUP(FENIX_ANS_TABLA[[#This Row],[PEDIDO]],RESPONSABLE!A:B,2,0),"Pendiente por asignar responsable")</f>
        <v>Pendiente por asignar responsable</v>
      </c>
      <c r="C1159" t="s">
        <v>23</v>
      </c>
      <c r="D1159" t="s">
        <v>24</v>
      </c>
      <c r="E1159" t="s">
        <v>33</v>
      </c>
      <c r="F1159" s="21">
        <v>46083.421817129631</v>
      </c>
      <c r="G1159" t="s">
        <v>12223</v>
      </c>
      <c r="H1159">
        <v>43749265</v>
      </c>
      <c r="I1159" t="s">
        <v>5838</v>
      </c>
      <c r="J1159" s="23" t="s">
        <v>31</v>
      </c>
      <c r="K1159" s="23" t="s">
        <v>5839</v>
      </c>
      <c r="L1159" t="s">
        <v>5840</v>
      </c>
      <c r="M1159" t="s">
        <v>25</v>
      </c>
      <c r="N1159" t="s">
        <v>5841</v>
      </c>
      <c r="O1159" t="s">
        <v>26</v>
      </c>
      <c r="P1159" t="s">
        <v>40</v>
      </c>
      <c r="Q1159" t="s">
        <v>35</v>
      </c>
      <c r="R1159" t="s">
        <v>253</v>
      </c>
      <c r="S1159" t="s">
        <v>260</v>
      </c>
      <c r="T1159">
        <v>7</v>
      </c>
      <c r="U1159" t="s">
        <v>12224</v>
      </c>
      <c r="V1159" t="s">
        <v>10430</v>
      </c>
      <c r="W1159" t="s">
        <v>18665</v>
      </c>
      <c r="X1159" t="s">
        <v>29</v>
      </c>
      <c r="Y1159" t="s">
        <v>10646</v>
      </c>
      <c r="Z1159" t="s">
        <v>98</v>
      </c>
      <c r="AA1159" t="s">
        <v>290</v>
      </c>
      <c r="AB1159" t="s">
        <v>10647</v>
      </c>
      <c r="AC1159">
        <v>-75.615402220000007</v>
      </c>
      <c r="AD1159">
        <v>6.2746672600000002</v>
      </c>
      <c r="AE1159" t="s">
        <v>86</v>
      </c>
      <c r="AF1159" t="s">
        <v>105</v>
      </c>
      <c r="AG1159" t="s">
        <v>102</v>
      </c>
      <c r="AH1159">
        <f>IFERROR(
    VLOOKUP(FENIX_ANS_TABLA[[#This Row],[ESTADO]],
        {"VENCIDO",1;"ALERTA_0 Días",2;"ALERTA",3;"A TIEMPO",4;"SIN FECHA",5},
    2,FALSE),
0)</f>
        <v>4</v>
      </c>
    </row>
    <row r="1160" spans="1:34" x14ac:dyDescent="0.25">
      <c r="A1160">
        <v>23673188</v>
      </c>
      <c r="B1160" s="23" t="str">
        <f>IFERROR(VLOOKUP(FENIX_ANS_TABLA[[#This Row],[PEDIDO]],RESPONSABLE!A:B,2,0),"Pendiente por asignar responsable")</f>
        <v>Pendiente por asignar responsable</v>
      </c>
      <c r="C1160" t="s">
        <v>36</v>
      </c>
      <c r="D1160" t="s">
        <v>24</v>
      </c>
      <c r="E1160" t="s">
        <v>36</v>
      </c>
      <c r="F1160" s="21">
        <v>46078.417384259257</v>
      </c>
      <c r="G1160" t="s">
        <v>5843</v>
      </c>
      <c r="H1160">
        <v>1042090656</v>
      </c>
      <c r="I1160" t="s">
        <v>5817</v>
      </c>
      <c r="J1160" s="23" t="s">
        <v>31</v>
      </c>
      <c r="K1160" s="23" t="s">
        <v>5818</v>
      </c>
      <c r="L1160" t="s">
        <v>5844</v>
      </c>
      <c r="M1160" t="s">
        <v>230</v>
      </c>
      <c r="N1160" t="s">
        <v>5845</v>
      </c>
      <c r="O1160" t="s">
        <v>231</v>
      </c>
      <c r="P1160" t="s">
        <v>37</v>
      </c>
      <c r="Q1160" t="s">
        <v>214</v>
      </c>
      <c r="R1160" t="s">
        <v>253</v>
      </c>
      <c r="S1160" t="s">
        <v>260</v>
      </c>
      <c r="T1160">
        <v>7</v>
      </c>
      <c r="U1160" t="s">
        <v>5846</v>
      </c>
      <c r="V1160" t="s">
        <v>14499</v>
      </c>
      <c r="W1160" t="s">
        <v>14499</v>
      </c>
      <c r="X1160" t="s">
        <v>29</v>
      </c>
      <c r="Y1160" t="s">
        <v>30</v>
      </c>
      <c r="Z1160" t="s">
        <v>30</v>
      </c>
      <c r="AA1160" t="s">
        <v>30</v>
      </c>
      <c r="AB1160" t="s">
        <v>30</v>
      </c>
      <c r="AC1160">
        <v>-74.796763999999996</v>
      </c>
      <c r="AD1160">
        <v>6.8552160000000004</v>
      </c>
      <c r="AE1160" t="s">
        <v>86</v>
      </c>
      <c r="AF1160" t="s">
        <v>215</v>
      </c>
      <c r="AG1160" t="s">
        <v>102</v>
      </c>
      <c r="AH1160">
        <f>IFERROR(
    VLOOKUP(FENIX_ANS_TABLA[[#This Row],[ESTADO]],
        {"VENCIDO",1;"ALERTA_0 Días",2;"ALERTA",3;"A TIEMPO",4;"SIN FECHA",5},
    2,FALSE),
0)</f>
        <v>4</v>
      </c>
    </row>
    <row r="1161" spans="1:34" x14ac:dyDescent="0.25">
      <c r="A1161">
        <v>23673190</v>
      </c>
      <c r="B1161" s="23" t="str">
        <f>IFERROR(VLOOKUP(FENIX_ANS_TABLA[[#This Row],[PEDIDO]],RESPONSABLE!A:B,2,0),"Pendiente por asignar responsable")</f>
        <v>Pendiente por asignar responsable</v>
      </c>
      <c r="C1161" t="s">
        <v>23</v>
      </c>
      <c r="D1161" t="s">
        <v>24</v>
      </c>
      <c r="E1161" t="s">
        <v>23</v>
      </c>
      <c r="F1161" s="21">
        <v>46078.419687499998</v>
      </c>
      <c r="G1161" t="s">
        <v>6222</v>
      </c>
      <c r="H1161">
        <v>15355779</v>
      </c>
      <c r="I1161" t="s">
        <v>6223</v>
      </c>
      <c r="J1161" s="23" t="s">
        <v>31</v>
      </c>
      <c r="K1161" s="23" t="s">
        <v>6163</v>
      </c>
      <c r="L1161" t="s">
        <v>6224</v>
      </c>
      <c r="M1161" t="s">
        <v>193</v>
      </c>
      <c r="N1161" t="s">
        <v>6225</v>
      </c>
      <c r="O1161" t="s">
        <v>194</v>
      </c>
      <c r="P1161" t="s">
        <v>27</v>
      </c>
      <c r="Q1161" t="s">
        <v>158</v>
      </c>
      <c r="R1161" t="s">
        <v>253</v>
      </c>
      <c r="S1161" t="s">
        <v>260</v>
      </c>
      <c r="T1161">
        <v>7</v>
      </c>
      <c r="U1161" t="s">
        <v>6226</v>
      </c>
      <c r="V1161" t="s">
        <v>17682</v>
      </c>
      <c r="W1161" t="s">
        <v>17682</v>
      </c>
      <c r="X1161" t="s">
        <v>29</v>
      </c>
      <c r="Y1161" t="s">
        <v>30</v>
      </c>
      <c r="Z1161" t="s">
        <v>30</v>
      </c>
      <c r="AA1161" t="s">
        <v>30</v>
      </c>
      <c r="AB1161" t="s">
        <v>30</v>
      </c>
      <c r="AC1161">
        <v>-75.359413329999995</v>
      </c>
      <c r="AD1161">
        <v>5.9781683299999999</v>
      </c>
      <c r="AE1161" t="s">
        <v>86</v>
      </c>
      <c r="AF1161" t="s">
        <v>159</v>
      </c>
      <c r="AG1161" t="s">
        <v>102</v>
      </c>
      <c r="AH1161">
        <f>IFERROR(
    VLOOKUP(FENIX_ANS_TABLA[[#This Row],[ESTADO]],
        {"VENCIDO",1;"ALERTA_0 Días",2;"ALERTA",3;"A TIEMPO",4;"SIN FECHA",5},
    2,FALSE),
0)</f>
        <v>4</v>
      </c>
    </row>
    <row r="1162" spans="1:34" x14ac:dyDescent="0.25">
      <c r="A1162">
        <v>23673196</v>
      </c>
      <c r="B1162" s="23" t="str">
        <f>IFERROR(VLOOKUP(FENIX_ANS_TABLA[[#This Row],[PEDIDO]],RESPONSABLE!A:B,2,0),"Pendiente por asignar responsable")</f>
        <v>Pendiente por asignar responsable</v>
      </c>
      <c r="C1162" t="s">
        <v>36</v>
      </c>
      <c r="D1162" t="s">
        <v>24</v>
      </c>
      <c r="E1162" t="s">
        <v>36</v>
      </c>
      <c r="F1162" s="21">
        <v>46078.425208333327</v>
      </c>
      <c r="G1162" t="s">
        <v>6228</v>
      </c>
      <c r="H1162">
        <v>24651684</v>
      </c>
      <c r="I1162" t="s">
        <v>6229</v>
      </c>
      <c r="J1162" s="23" t="s">
        <v>31</v>
      </c>
      <c r="K1162" s="23" t="s">
        <v>6230</v>
      </c>
      <c r="L1162" t="s">
        <v>6231</v>
      </c>
      <c r="M1162" t="s">
        <v>202</v>
      </c>
      <c r="N1162" t="s">
        <v>6232</v>
      </c>
      <c r="O1162" t="s">
        <v>203</v>
      </c>
      <c r="P1162" t="s">
        <v>37</v>
      </c>
      <c r="Q1162" t="s">
        <v>158</v>
      </c>
      <c r="R1162" t="s">
        <v>252</v>
      </c>
      <c r="S1162" t="s">
        <v>260</v>
      </c>
      <c r="T1162">
        <v>10</v>
      </c>
      <c r="U1162" t="s">
        <v>6233</v>
      </c>
      <c r="V1162" t="s">
        <v>10479</v>
      </c>
      <c r="W1162" t="s">
        <v>10479</v>
      </c>
      <c r="X1162" t="s">
        <v>29</v>
      </c>
      <c r="Y1162" t="s">
        <v>30</v>
      </c>
      <c r="Z1162" t="s">
        <v>30</v>
      </c>
      <c r="AA1162" t="s">
        <v>30</v>
      </c>
      <c r="AB1162" t="s">
        <v>30</v>
      </c>
      <c r="AC1162">
        <v>-74.638548999999998</v>
      </c>
      <c r="AD1162">
        <v>6.0344949999999997</v>
      </c>
      <c r="AE1162" t="s">
        <v>86</v>
      </c>
      <c r="AF1162" t="s">
        <v>159</v>
      </c>
      <c r="AG1162" t="s">
        <v>102</v>
      </c>
      <c r="AH1162">
        <f>IFERROR(
    VLOOKUP(FENIX_ANS_TABLA[[#This Row],[ESTADO]],
        {"VENCIDO",1;"ALERTA_0 Días",2;"ALERTA",3;"A TIEMPO",4;"SIN FECHA",5},
    2,FALSE),
0)</f>
        <v>4</v>
      </c>
    </row>
    <row r="1163" spans="1:34" x14ac:dyDescent="0.25">
      <c r="A1163">
        <v>23673198</v>
      </c>
      <c r="B1163" s="23" t="str">
        <f>IFERROR(VLOOKUP(FENIX_ANS_TABLA[[#This Row],[PEDIDO]],RESPONSABLE!A:B,2,0),"Pendiente por asignar responsable")</f>
        <v>Pendiente por asignar responsable</v>
      </c>
      <c r="C1163" t="s">
        <v>58</v>
      </c>
      <c r="D1163" t="s">
        <v>24</v>
      </c>
      <c r="E1163" t="s">
        <v>59</v>
      </c>
      <c r="F1163" s="21">
        <v>46078.425520833327</v>
      </c>
      <c r="G1163" t="s">
        <v>5848</v>
      </c>
      <c r="H1163">
        <v>21461557</v>
      </c>
      <c r="I1163" t="s">
        <v>5849</v>
      </c>
      <c r="J1163" s="23" t="s">
        <v>31</v>
      </c>
      <c r="K1163" s="23" t="s">
        <v>5850</v>
      </c>
      <c r="L1163" t="s">
        <v>5851</v>
      </c>
      <c r="M1163" t="s">
        <v>154</v>
      </c>
      <c r="N1163" t="s">
        <v>5852</v>
      </c>
      <c r="O1163" t="s">
        <v>155</v>
      </c>
      <c r="P1163" t="s">
        <v>60</v>
      </c>
      <c r="Q1163" t="s">
        <v>125</v>
      </c>
      <c r="R1163" t="s">
        <v>252</v>
      </c>
      <c r="S1163" t="s">
        <v>260</v>
      </c>
      <c r="T1163">
        <v>14</v>
      </c>
      <c r="U1163" t="s">
        <v>5853</v>
      </c>
      <c r="V1163" t="s">
        <v>10479</v>
      </c>
      <c r="W1163" t="s">
        <v>18666</v>
      </c>
      <c r="X1163" t="s">
        <v>29</v>
      </c>
      <c r="Y1163" t="s">
        <v>30</v>
      </c>
      <c r="Z1163" t="s">
        <v>30</v>
      </c>
      <c r="AA1163" t="s">
        <v>30</v>
      </c>
      <c r="AB1163" t="s">
        <v>30</v>
      </c>
      <c r="AC1163">
        <v>-75.932435609999999</v>
      </c>
      <c r="AD1163">
        <v>5.6887657100000002</v>
      </c>
      <c r="AE1163" t="s">
        <v>86</v>
      </c>
      <c r="AF1163" t="s">
        <v>109</v>
      </c>
      <c r="AG1163" t="s">
        <v>102</v>
      </c>
      <c r="AH1163">
        <f>IFERROR(
    VLOOKUP(FENIX_ANS_TABLA[[#This Row],[ESTADO]],
        {"VENCIDO",1;"ALERTA_0 Días",2;"ALERTA",3;"A TIEMPO",4;"SIN FECHA",5},
    2,FALSE),
0)</f>
        <v>4</v>
      </c>
    </row>
    <row r="1164" spans="1:34" x14ac:dyDescent="0.25">
      <c r="A1164">
        <v>23673199</v>
      </c>
      <c r="B1164" s="23" t="str">
        <f>IFERROR(VLOOKUP(FENIX_ANS_TABLA[[#This Row],[PEDIDO]],RESPONSABLE!A:B,2,0),"Pendiente por asignar responsable")</f>
        <v>Pendiente por asignar responsable</v>
      </c>
      <c r="C1164" t="s">
        <v>23</v>
      </c>
      <c r="D1164" t="s">
        <v>65</v>
      </c>
      <c r="E1164" t="s">
        <v>23</v>
      </c>
      <c r="F1164" s="21">
        <v>46078.425844907397</v>
      </c>
      <c r="G1164" t="s">
        <v>6749</v>
      </c>
      <c r="H1164">
        <v>9869128</v>
      </c>
      <c r="I1164" t="s">
        <v>6750</v>
      </c>
      <c r="J1164" s="23" t="s">
        <v>31</v>
      </c>
      <c r="K1164" s="23" t="s">
        <v>6751</v>
      </c>
      <c r="L1164" t="s">
        <v>6752</v>
      </c>
      <c r="M1164" t="s">
        <v>42</v>
      </c>
      <c r="N1164" t="s">
        <v>6753</v>
      </c>
      <c r="O1164" t="s">
        <v>57</v>
      </c>
      <c r="P1164" t="s">
        <v>87</v>
      </c>
      <c r="Q1164" t="s">
        <v>28</v>
      </c>
      <c r="R1164" t="s">
        <v>252</v>
      </c>
      <c r="S1164" t="s">
        <v>260</v>
      </c>
      <c r="T1164">
        <v>10</v>
      </c>
      <c r="U1164" t="s">
        <v>6754</v>
      </c>
      <c r="V1164" t="s">
        <v>18667</v>
      </c>
      <c r="W1164" t="s">
        <v>18667</v>
      </c>
      <c r="X1164" t="s">
        <v>29</v>
      </c>
      <c r="Y1164" t="s">
        <v>30</v>
      </c>
      <c r="Z1164" t="s">
        <v>30</v>
      </c>
      <c r="AA1164" t="s">
        <v>30</v>
      </c>
      <c r="AB1164" t="s">
        <v>30</v>
      </c>
      <c r="AC1164">
        <v>-75.492322999999999</v>
      </c>
      <c r="AD1164">
        <v>6.1724410000000001</v>
      </c>
      <c r="AE1164" t="s">
        <v>86</v>
      </c>
      <c r="AF1164" t="s">
        <v>105</v>
      </c>
      <c r="AG1164" t="s">
        <v>103</v>
      </c>
      <c r="AH1164">
        <f>IFERROR(
    VLOOKUP(FENIX_ANS_TABLA[[#This Row],[ESTADO]],
        {"VENCIDO",1;"ALERTA_0 Días",2;"ALERTA",3;"A TIEMPO",4;"SIN FECHA",5},
    2,FALSE),
0)</f>
        <v>4</v>
      </c>
    </row>
    <row r="1165" spans="1:34" x14ac:dyDescent="0.25">
      <c r="A1165">
        <v>23673207</v>
      </c>
      <c r="B1165" s="23" t="str">
        <f>IFERROR(VLOOKUP(FENIX_ANS_TABLA[[#This Row],[PEDIDO]],RESPONSABLE!A:B,2,0),"Pendiente por asignar responsable")</f>
        <v>Pendiente por asignar responsable</v>
      </c>
      <c r="C1165" t="s">
        <v>23</v>
      </c>
      <c r="D1165" t="s">
        <v>24</v>
      </c>
      <c r="E1165" t="s">
        <v>33</v>
      </c>
      <c r="F1165" s="21">
        <v>46078.431064814817</v>
      </c>
      <c r="G1165" t="s">
        <v>5855</v>
      </c>
      <c r="H1165">
        <v>71621416</v>
      </c>
      <c r="I1165" t="s">
        <v>5856</v>
      </c>
      <c r="J1165" s="23" t="s">
        <v>31</v>
      </c>
      <c r="K1165" s="23" t="s">
        <v>5857</v>
      </c>
      <c r="L1165" t="s">
        <v>5858</v>
      </c>
      <c r="M1165" t="s">
        <v>218</v>
      </c>
      <c r="N1165" t="s">
        <v>5859</v>
      </c>
      <c r="O1165" t="s">
        <v>219</v>
      </c>
      <c r="P1165" t="s">
        <v>34</v>
      </c>
      <c r="Q1165" t="s">
        <v>214</v>
      </c>
      <c r="R1165" t="s">
        <v>253</v>
      </c>
      <c r="S1165" t="s">
        <v>260</v>
      </c>
      <c r="T1165">
        <v>5</v>
      </c>
      <c r="U1165" t="s">
        <v>5860</v>
      </c>
      <c r="V1165" t="s">
        <v>18668</v>
      </c>
      <c r="W1165" t="s">
        <v>17674</v>
      </c>
      <c r="X1165" t="s">
        <v>29</v>
      </c>
      <c r="Y1165" t="s">
        <v>30</v>
      </c>
      <c r="Z1165" t="s">
        <v>30</v>
      </c>
      <c r="AA1165" t="s">
        <v>30</v>
      </c>
      <c r="AB1165" t="s">
        <v>30</v>
      </c>
      <c r="AC1165">
        <v>-74.404755210000005</v>
      </c>
      <c r="AD1165">
        <v>6.4846002199999999</v>
      </c>
      <c r="AE1165" t="s">
        <v>86</v>
      </c>
      <c r="AF1165" t="s">
        <v>215</v>
      </c>
      <c r="AG1165" t="s">
        <v>102</v>
      </c>
      <c r="AH1165">
        <f>IFERROR(
    VLOOKUP(FENIX_ANS_TABLA[[#This Row],[ESTADO]],
        {"VENCIDO",1;"ALERTA_0 Días",2;"ALERTA",3;"A TIEMPO",4;"SIN FECHA",5},
    2,FALSE),
0)</f>
        <v>4</v>
      </c>
    </row>
    <row r="1166" spans="1:34" x14ac:dyDescent="0.25">
      <c r="A1166">
        <v>23673209</v>
      </c>
      <c r="B1166" s="23" t="str">
        <f>IFERROR(VLOOKUP(FENIX_ANS_TABLA[[#This Row],[PEDIDO]],RESPONSABLE!A:B,2,0),"Pendiente por asignar responsable")</f>
        <v>Pendiente por asignar responsable</v>
      </c>
      <c r="C1166" t="s">
        <v>58</v>
      </c>
      <c r="D1166" t="s">
        <v>24</v>
      </c>
      <c r="E1166" t="s">
        <v>59</v>
      </c>
      <c r="F1166" s="21">
        <v>46078.431388888886</v>
      </c>
      <c r="G1166" t="s">
        <v>5862</v>
      </c>
      <c r="H1166">
        <v>1077422715</v>
      </c>
      <c r="I1166" t="s">
        <v>5863</v>
      </c>
      <c r="J1166" s="23" t="s">
        <v>31</v>
      </c>
      <c r="K1166" s="23" t="s">
        <v>5864</v>
      </c>
      <c r="L1166" t="s">
        <v>5865</v>
      </c>
      <c r="M1166" t="s">
        <v>25</v>
      </c>
      <c r="N1166" t="s">
        <v>5866</v>
      </c>
      <c r="O1166" t="s">
        <v>26</v>
      </c>
      <c r="P1166" t="s">
        <v>60</v>
      </c>
      <c r="Q1166" t="s">
        <v>61</v>
      </c>
      <c r="R1166" t="s">
        <v>253</v>
      </c>
      <c r="S1166" t="s">
        <v>260</v>
      </c>
      <c r="T1166">
        <v>9</v>
      </c>
      <c r="U1166" t="s">
        <v>5867</v>
      </c>
      <c r="V1166" t="s">
        <v>10728</v>
      </c>
      <c r="W1166" t="s">
        <v>14562</v>
      </c>
      <c r="X1166" t="s">
        <v>29</v>
      </c>
      <c r="Y1166" t="s">
        <v>30</v>
      </c>
      <c r="Z1166" t="s">
        <v>30</v>
      </c>
      <c r="AA1166" t="s">
        <v>30</v>
      </c>
      <c r="AB1166" t="s">
        <v>30</v>
      </c>
      <c r="AC1166">
        <v>-75.538031759999996</v>
      </c>
      <c r="AD1166">
        <v>6.2563550899999996</v>
      </c>
      <c r="AE1166" t="s">
        <v>86</v>
      </c>
      <c r="AF1166" t="s">
        <v>105</v>
      </c>
      <c r="AG1166" t="s">
        <v>102</v>
      </c>
      <c r="AH1166">
        <f>IFERROR(
    VLOOKUP(FENIX_ANS_TABLA[[#This Row],[ESTADO]],
        {"VENCIDO",1;"ALERTA_0 Días",2;"ALERTA",3;"A TIEMPO",4;"SIN FECHA",5},
    2,FALSE),
0)</f>
        <v>4</v>
      </c>
    </row>
    <row r="1167" spans="1:34" x14ac:dyDescent="0.25">
      <c r="A1167">
        <v>23673214</v>
      </c>
      <c r="B1167" s="23" t="str">
        <f>IFERROR(VLOOKUP(FENIX_ANS_TABLA[[#This Row],[PEDIDO]],RESPONSABLE!A:B,2,0),"Pendiente por asignar responsable")</f>
        <v>Pendiente por asignar responsable</v>
      </c>
      <c r="C1167" t="s">
        <v>58</v>
      </c>
      <c r="D1167" t="s">
        <v>24</v>
      </c>
      <c r="E1167" t="s">
        <v>59</v>
      </c>
      <c r="F1167" s="21">
        <v>46078.433981481481</v>
      </c>
      <c r="G1167" t="s">
        <v>5869</v>
      </c>
      <c r="H1167">
        <v>1041177237</v>
      </c>
      <c r="I1167" t="s">
        <v>5870</v>
      </c>
      <c r="J1167" s="23" t="s">
        <v>31</v>
      </c>
      <c r="K1167" s="23" t="s">
        <v>5871</v>
      </c>
      <c r="L1167" t="s">
        <v>5872</v>
      </c>
      <c r="M1167" t="s">
        <v>119</v>
      </c>
      <c r="N1167" t="s">
        <v>5873</v>
      </c>
      <c r="O1167" t="s">
        <v>120</v>
      </c>
      <c r="P1167" t="s">
        <v>60</v>
      </c>
      <c r="Q1167" t="s">
        <v>125</v>
      </c>
      <c r="R1167" t="s">
        <v>252</v>
      </c>
      <c r="S1167" t="s">
        <v>260</v>
      </c>
      <c r="T1167">
        <v>14</v>
      </c>
      <c r="U1167" t="s">
        <v>5874</v>
      </c>
      <c r="V1167" t="s">
        <v>6710</v>
      </c>
      <c r="W1167" t="s">
        <v>14501</v>
      </c>
      <c r="X1167" t="s">
        <v>29</v>
      </c>
      <c r="Y1167" t="s">
        <v>30</v>
      </c>
      <c r="Z1167" t="s">
        <v>30</v>
      </c>
      <c r="AA1167" t="s">
        <v>30</v>
      </c>
      <c r="AB1167" t="s">
        <v>30</v>
      </c>
      <c r="AC1167">
        <v>-75.699706309999996</v>
      </c>
      <c r="AD1167">
        <v>6.07532797</v>
      </c>
      <c r="AE1167" t="s">
        <v>86</v>
      </c>
      <c r="AF1167" t="s">
        <v>109</v>
      </c>
      <c r="AG1167" t="s">
        <v>102</v>
      </c>
      <c r="AH1167">
        <f>IFERROR(
    VLOOKUP(FENIX_ANS_TABLA[[#This Row],[ESTADO]],
        {"VENCIDO",1;"ALERTA_0 Días",2;"ALERTA",3;"A TIEMPO",4;"SIN FECHA",5},
    2,FALSE),
0)</f>
        <v>4</v>
      </c>
    </row>
    <row r="1168" spans="1:34" x14ac:dyDescent="0.25">
      <c r="A1168">
        <v>23673215</v>
      </c>
      <c r="B1168" s="23" t="str">
        <f>IFERROR(VLOOKUP(FENIX_ANS_TABLA[[#This Row],[PEDIDO]],RESPONSABLE!A:B,2,0),"Pendiente por asignar responsable")</f>
        <v>Pendiente por asignar responsable</v>
      </c>
      <c r="C1168" t="s">
        <v>23</v>
      </c>
      <c r="D1168" t="s">
        <v>24</v>
      </c>
      <c r="E1168" t="s">
        <v>33</v>
      </c>
      <c r="F1168" s="21">
        <v>46078.434062499997</v>
      </c>
      <c r="G1168" t="s">
        <v>5876</v>
      </c>
      <c r="H1168">
        <v>1038541002</v>
      </c>
      <c r="I1168" t="s">
        <v>5877</v>
      </c>
      <c r="J1168" s="23" t="s">
        <v>31</v>
      </c>
      <c r="K1168" s="23" t="s">
        <v>5878</v>
      </c>
      <c r="L1168" t="s">
        <v>5879</v>
      </c>
      <c r="M1168" t="s">
        <v>234</v>
      </c>
      <c r="N1168" t="s">
        <v>5880</v>
      </c>
      <c r="O1168" t="s">
        <v>235</v>
      </c>
      <c r="P1168" t="s">
        <v>34</v>
      </c>
      <c r="Q1168" t="s">
        <v>214</v>
      </c>
      <c r="R1168" t="s">
        <v>253</v>
      </c>
      <c r="S1168" t="s">
        <v>260</v>
      </c>
      <c r="T1168">
        <v>5</v>
      </c>
      <c r="U1168" t="s">
        <v>5881</v>
      </c>
      <c r="V1168" t="s">
        <v>18669</v>
      </c>
      <c r="W1168" t="s">
        <v>10543</v>
      </c>
      <c r="X1168" t="s">
        <v>29</v>
      </c>
      <c r="Y1168" t="s">
        <v>30</v>
      </c>
      <c r="Z1168" t="s">
        <v>30</v>
      </c>
      <c r="AA1168" t="s">
        <v>30</v>
      </c>
      <c r="AB1168" t="s">
        <v>30</v>
      </c>
      <c r="AC1168">
        <v>-74.701869000000002</v>
      </c>
      <c r="AD1168">
        <v>7.0315110000000001</v>
      </c>
      <c r="AE1168" t="s">
        <v>86</v>
      </c>
      <c r="AF1168" t="s">
        <v>215</v>
      </c>
      <c r="AG1168" t="s">
        <v>102</v>
      </c>
      <c r="AH1168">
        <f>IFERROR(
    VLOOKUP(FENIX_ANS_TABLA[[#This Row],[ESTADO]],
        {"VENCIDO",1;"ALERTA_0 Días",2;"ALERTA",3;"A TIEMPO",4;"SIN FECHA",5},
    2,FALSE),
0)</f>
        <v>4</v>
      </c>
    </row>
    <row r="1169" spans="1:34" x14ac:dyDescent="0.25">
      <c r="A1169">
        <v>23673216</v>
      </c>
      <c r="B1169" s="23" t="str">
        <f>IFERROR(VLOOKUP(FENIX_ANS_TABLA[[#This Row],[PEDIDO]],RESPONSABLE!A:B,2,0),"Pendiente por asignar responsable")</f>
        <v>Pendiente por asignar responsable</v>
      </c>
      <c r="C1169" t="s">
        <v>58</v>
      </c>
      <c r="D1169" t="s">
        <v>24</v>
      </c>
      <c r="E1169" t="s">
        <v>59</v>
      </c>
      <c r="F1169" s="21">
        <v>46078.434710648151</v>
      </c>
      <c r="G1169" t="s">
        <v>5883</v>
      </c>
      <c r="H1169">
        <v>1096191981</v>
      </c>
      <c r="I1169" t="s">
        <v>5884</v>
      </c>
      <c r="J1169" s="23" t="s">
        <v>31</v>
      </c>
      <c r="K1169" s="23" t="s">
        <v>5885</v>
      </c>
      <c r="L1169" t="s">
        <v>5886</v>
      </c>
      <c r="M1169" t="s">
        <v>228</v>
      </c>
      <c r="N1169" t="s">
        <v>5887</v>
      </c>
      <c r="O1169" t="s">
        <v>229</v>
      </c>
      <c r="P1169" t="s">
        <v>60</v>
      </c>
      <c r="Q1169" t="s">
        <v>236</v>
      </c>
      <c r="R1169" t="s">
        <v>253</v>
      </c>
      <c r="S1169" t="s">
        <v>260</v>
      </c>
      <c r="T1169">
        <v>9</v>
      </c>
      <c r="U1169" t="s">
        <v>5888</v>
      </c>
      <c r="V1169" t="s">
        <v>18669</v>
      </c>
      <c r="W1169" t="s">
        <v>10333</v>
      </c>
      <c r="X1169" t="s">
        <v>29</v>
      </c>
      <c r="Y1169" t="s">
        <v>30</v>
      </c>
      <c r="Z1169" t="s">
        <v>30</v>
      </c>
      <c r="AA1169" t="s">
        <v>30</v>
      </c>
      <c r="AB1169" t="s">
        <v>30</v>
      </c>
      <c r="AC1169">
        <v>-73.911294240000004</v>
      </c>
      <c r="AD1169">
        <v>7.0129769199999998</v>
      </c>
      <c r="AE1169" t="s">
        <v>86</v>
      </c>
      <c r="AF1169" t="s">
        <v>215</v>
      </c>
      <c r="AG1169" t="s">
        <v>102</v>
      </c>
      <c r="AH1169">
        <f>IFERROR(
    VLOOKUP(FENIX_ANS_TABLA[[#This Row],[ESTADO]],
        {"VENCIDO",1;"ALERTA_0 Días",2;"ALERTA",3;"A TIEMPO",4;"SIN FECHA",5},
    2,FALSE),
0)</f>
        <v>4</v>
      </c>
    </row>
    <row r="1170" spans="1:34" x14ac:dyDescent="0.25">
      <c r="A1170">
        <v>23673222</v>
      </c>
      <c r="B1170" s="23" t="str">
        <f>IFERROR(VLOOKUP(FENIX_ANS_TABLA[[#This Row],[PEDIDO]],RESPONSABLE!A:B,2,0),"Pendiente por asignar responsable")</f>
        <v>Pendiente por asignar responsable</v>
      </c>
      <c r="C1170" t="s">
        <v>54</v>
      </c>
      <c r="D1170" t="s">
        <v>24</v>
      </c>
      <c r="E1170" t="s">
        <v>54</v>
      </c>
      <c r="F1170" s="21">
        <v>46078.437442129631</v>
      </c>
      <c r="G1170" t="s">
        <v>5890</v>
      </c>
      <c r="H1170">
        <v>3610176</v>
      </c>
      <c r="I1170" t="s">
        <v>5891</v>
      </c>
      <c r="J1170" s="23" t="s">
        <v>31</v>
      </c>
      <c r="K1170" s="23" t="s">
        <v>5892</v>
      </c>
      <c r="L1170" t="s">
        <v>5893</v>
      </c>
      <c r="M1170" t="s">
        <v>169</v>
      </c>
      <c r="N1170" t="s">
        <v>5894</v>
      </c>
      <c r="O1170" t="s">
        <v>170</v>
      </c>
      <c r="P1170" t="s">
        <v>55</v>
      </c>
      <c r="Q1170" t="s">
        <v>189</v>
      </c>
      <c r="R1170" t="s">
        <v>253</v>
      </c>
      <c r="S1170" t="s">
        <v>260</v>
      </c>
      <c r="T1170">
        <v>4</v>
      </c>
      <c r="U1170" t="s">
        <v>5895</v>
      </c>
      <c r="V1170" t="s">
        <v>14503</v>
      </c>
      <c r="W1170" t="s">
        <v>41</v>
      </c>
      <c r="X1170" t="s">
        <v>41</v>
      </c>
      <c r="Y1170" t="s">
        <v>30</v>
      </c>
      <c r="Z1170" t="s">
        <v>30</v>
      </c>
      <c r="AA1170" t="s">
        <v>30</v>
      </c>
      <c r="AB1170" t="s">
        <v>30</v>
      </c>
      <c r="AC1170">
        <v>-75.341243210000002</v>
      </c>
      <c r="AD1170">
        <v>6.1781420300000001</v>
      </c>
      <c r="AE1170" t="s">
        <v>86</v>
      </c>
      <c r="AF1170" t="s">
        <v>159</v>
      </c>
      <c r="AG1170" t="s">
        <v>102</v>
      </c>
      <c r="AH1170">
        <f>IFERROR(
    VLOOKUP(FENIX_ANS_TABLA[[#This Row],[ESTADO]],
        {"VENCIDO",1;"ALERTA_0 Días",2;"ALERTA",3;"A TIEMPO",4;"SIN FECHA",5},
    2,FALSE),
0)</f>
        <v>1</v>
      </c>
    </row>
    <row r="1171" spans="1:34" x14ac:dyDescent="0.25">
      <c r="A1171">
        <v>23673226</v>
      </c>
      <c r="B1171" s="23" t="str">
        <f>IFERROR(VLOOKUP(FENIX_ANS_TABLA[[#This Row],[PEDIDO]],RESPONSABLE!A:B,2,0),"Pendiente por asignar responsable")</f>
        <v>Pendiente por asignar responsable</v>
      </c>
      <c r="C1171" t="s">
        <v>23</v>
      </c>
      <c r="D1171" t="s">
        <v>24</v>
      </c>
      <c r="E1171" t="s">
        <v>23</v>
      </c>
      <c r="F1171" s="21">
        <v>46078.438483796293</v>
      </c>
      <c r="G1171" t="s">
        <v>9733</v>
      </c>
      <c r="H1171">
        <v>43519085</v>
      </c>
      <c r="I1171" t="s">
        <v>9734</v>
      </c>
      <c r="J1171" s="23" t="s">
        <v>31</v>
      </c>
      <c r="K1171" s="23" t="s">
        <v>9735</v>
      </c>
      <c r="L1171" t="s">
        <v>9736</v>
      </c>
      <c r="M1171" t="s">
        <v>139</v>
      </c>
      <c r="N1171" t="s">
        <v>9737</v>
      </c>
      <c r="O1171" t="s">
        <v>140</v>
      </c>
      <c r="P1171" t="s">
        <v>27</v>
      </c>
      <c r="Q1171" t="s">
        <v>135</v>
      </c>
      <c r="R1171" t="s">
        <v>253</v>
      </c>
      <c r="S1171" t="s">
        <v>260</v>
      </c>
      <c r="T1171">
        <v>7</v>
      </c>
      <c r="U1171" t="s">
        <v>9738</v>
      </c>
      <c r="V1171" t="s">
        <v>17581</v>
      </c>
      <c r="W1171" t="s">
        <v>17581</v>
      </c>
      <c r="X1171" t="s">
        <v>29</v>
      </c>
      <c r="Y1171" t="s">
        <v>30</v>
      </c>
      <c r="Z1171" t="s">
        <v>30</v>
      </c>
      <c r="AA1171" t="s">
        <v>30</v>
      </c>
      <c r="AB1171" t="s">
        <v>30</v>
      </c>
      <c r="AC1171">
        <v>-75.744077930000003</v>
      </c>
      <c r="AD1171">
        <v>6.5031855199999997</v>
      </c>
      <c r="AE1171" t="s">
        <v>86</v>
      </c>
      <c r="AF1171" t="s">
        <v>136</v>
      </c>
      <c r="AG1171" t="s">
        <v>102</v>
      </c>
      <c r="AH1171">
        <f>IFERROR(
    VLOOKUP(FENIX_ANS_TABLA[[#This Row],[ESTADO]],
        {"VENCIDO",1;"ALERTA_0 Días",2;"ALERTA",3;"A TIEMPO",4;"SIN FECHA",5},
    2,FALSE),
0)</f>
        <v>4</v>
      </c>
    </row>
    <row r="1172" spans="1:34" x14ac:dyDescent="0.25">
      <c r="A1172">
        <v>23673228</v>
      </c>
      <c r="B1172" s="23" t="str">
        <f>IFERROR(VLOOKUP(FENIX_ANS_TABLA[[#This Row],[PEDIDO]],RESPONSABLE!A:B,2,0),"Pendiente por asignar responsable")</f>
        <v>Pendiente por asignar responsable</v>
      </c>
      <c r="C1172" t="s">
        <v>23</v>
      </c>
      <c r="D1172" t="s">
        <v>24</v>
      </c>
      <c r="E1172" t="s">
        <v>23</v>
      </c>
      <c r="F1172" s="21">
        <v>46078.439386574071</v>
      </c>
      <c r="G1172" t="s">
        <v>6235</v>
      </c>
      <c r="H1172">
        <v>70089289</v>
      </c>
      <c r="I1172" t="s">
        <v>6236</v>
      </c>
      <c r="J1172" s="23" t="s">
        <v>31</v>
      </c>
      <c r="K1172" s="23" t="s">
        <v>6237</v>
      </c>
      <c r="L1172" t="s">
        <v>6238</v>
      </c>
      <c r="M1172" t="s">
        <v>165</v>
      </c>
      <c r="N1172" t="s">
        <v>6239</v>
      </c>
      <c r="O1172" t="s">
        <v>166</v>
      </c>
      <c r="P1172" t="s">
        <v>27</v>
      </c>
      <c r="Q1172" t="s">
        <v>158</v>
      </c>
      <c r="R1172" t="s">
        <v>252</v>
      </c>
      <c r="S1172" t="s">
        <v>260</v>
      </c>
      <c r="T1172">
        <v>10</v>
      </c>
      <c r="U1172" t="s">
        <v>6240</v>
      </c>
      <c r="V1172" t="s">
        <v>18670</v>
      </c>
      <c r="W1172" t="s">
        <v>18670</v>
      </c>
      <c r="X1172" t="s">
        <v>29</v>
      </c>
      <c r="Y1172" t="s">
        <v>30</v>
      </c>
      <c r="Z1172" t="s">
        <v>30</v>
      </c>
      <c r="AA1172" t="s">
        <v>30</v>
      </c>
      <c r="AB1172" t="s">
        <v>30</v>
      </c>
      <c r="AC1172">
        <v>-75.417598479999995</v>
      </c>
      <c r="AD1172">
        <v>6.3018002500000003</v>
      </c>
      <c r="AE1172" t="s">
        <v>86</v>
      </c>
      <c r="AF1172" t="s">
        <v>159</v>
      </c>
      <c r="AG1172" t="s">
        <v>102</v>
      </c>
      <c r="AH1172">
        <f>IFERROR(
    VLOOKUP(FENIX_ANS_TABLA[[#This Row],[ESTADO]],
        {"VENCIDO",1;"ALERTA_0 Días",2;"ALERTA",3;"A TIEMPO",4;"SIN FECHA",5},
    2,FALSE),
0)</f>
        <v>4</v>
      </c>
    </row>
    <row r="1173" spans="1:34" x14ac:dyDescent="0.25">
      <c r="A1173">
        <v>23673230</v>
      </c>
      <c r="B1173" s="23" t="str">
        <f>IFERROR(VLOOKUP(FENIX_ANS_TABLA[[#This Row],[PEDIDO]],RESPONSABLE!A:B,2,0),"Pendiente por asignar responsable")</f>
        <v>Pendiente por asignar responsable</v>
      </c>
      <c r="C1173" t="s">
        <v>23</v>
      </c>
      <c r="D1173" t="s">
        <v>24</v>
      </c>
      <c r="E1173" t="s">
        <v>23</v>
      </c>
      <c r="F1173" s="21">
        <v>46078.442569444444</v>
      </c>
      <c r="G1173" t="s">
        <v>9740</v>
      </c>
      <c r="H1173">
        <v>1022097793</v>
      </c>
      <c r="I1173" t="s">
        <v>9741</v>
      </c>
      <c r="J1173" s="23" t="s">
        <v>31</v>
      </c>
      <c r="K1173" s="23" t="s">
        <v>9742</v>
      </c>
      <c r="L1173" t="s">
        <v>9743</v>
      </c>
      <c r="M1173" t="s">
        <v>265</v>
      </c>
      <c r="N1173" t="s">
        <v>9744</v>
      </c>
      <c r="O1173" t="s">
        <v>266</v>
      </c>
      <c r="P1173" t="s">
        <v>27</v>
      </c>
      <c r="Q1173" t="s">
        <v>135</v>
      </c>
      <c r="R1173" t="s">
        <v>252</v>
      </c>
      <c r="S1173" t="s">
        <v>260</v>
      </c>
      <c r="T1173">
        <v>10</v>
      </c>
      <c r="U1173" t="s">
        <v>9745</v>
      </c>
      <c r="V1173" t="s">
        <v>2800</v>
      </c>
      <c r="W1173" t="s">
        <v>2800</v>
      </c>
      <c r="X1173" t="s">
        <v>29</v>
      </c>
      <c r="Y1173" t="s">
        <v>30</v>
      </c>
      <c r="Z1173" t="s">
        <v>30</v>
      </c>
      <c r="AA1173" t="s">
        <v>30</v>
      </c>
      <c r="AB1173" t="s">
        <v>30</v>
      </c>
      <c r="AC1173">
        <v>-75.985579000000001</v>
      </c>
      <c r="AD1173">
        <v>6.4064730000000001</v>
      </c>
      <c r="AE1173" t="s">
        <v>86</v>
      </c>
      <c r="AF1173" t="s">
        <v>136</v>
      </c>
      <c r="AG1173" t="s">
        <v>102</v>
      </c>
      <c r="AH1173">
        <f>IFERROR(
    VLOOKUP(FENIX_ANS_TABLA[[#This Row],[ESTADO]],
        {"VENCIDO",1;"ALERTA_0 Días",2;"ALERTA",3;"A TIEMPO",4;"SIN FECHA",5},
    2,FALSE),
0)</f>
        <v>4</v>
      </c>
    </row>
    <row r="1174" spans="1:34" x14ac:dyDescent="0.25">
      <c r="A1174">
        <v>23673234</v>
      </c>
      <c r="B1174" s="23" t="str">
        <f>IFERROR(VLOOKUP(FENIX_ANS_TABLA[[#This Row],[PEDIDO]],RESPONSABLE!A:B,2,0),"Pendiente por asignar responsable")</f>
        <v>Pendiente por asignar responsable</v>
      </c>
      <c r="C1174" t="s">
        <v>54</v>
      </c>
      <c r="D1174" t="s">
        <v>24</v>
      </c>
      <c r="E1174" t="s">
        <v>54</v>
      </c>
      <c r="F1174" s="21">
        <v>46078.444699074083</v>
      </c>
      <c r="G1174" t="s">
        <v>5897</v>
      </c>
      <c r="H1174">
        <v>800066000</v>
      </c>
      <c r="I1174" t="s">
        <v>5898</v>
      </c>
      <c r="J1174" s="23" t="s">
        <v>5899</v>
      </c>
      <c r="K1174" s="23" t="s">
        <v>5900</v>
      </c>
      <c r="L1174" t="s">
        <v>5901</v>
      </c>
      <c r="M1174" t="s">
        <v>25</v>
      </c>
      <c r="N1174" t="s">
        <v>5902</v>
      </c>
      <c r="O1174" t="s">
        <v>26</v>
      </c>
      <c r="P1174" t="s">
        <v>55</v>
      </c>
      <c r="Q1174" t="s">
        <v>56</v>
      </c>
      <c r="R1174" t="s">
        <v>253</v>
      </c>
      <c r="S1174" t="s">
        <v>260</v>
      </c>
      <c r="T1174">
        <v>4</v>
      </c>
      <c r="U1174" t="s">
        <v>5903</v>
      </c>
      <c r="V1174" t="s">
        <v>14504</v>
      </c>
      <c r="W1174" t="s">
        <v>41</v>
      </c>
      <c r="X1174" t="s">
        <v>41</v>
      </c>
      <c r="Y1174" t="s">
        <v>30</v>
      </c>
      <c r="Z1174" t="s">
        <v>30</v>
      </c>
      <c r="AA1174" t="s">
        <v>30</v>
      </c>
      <c r="AB1174" t="s">
        <v>30</v>
      </c>
      <c r="AC1174">
        <v>-75.583243339999996</v>
      </c>
      <c r="AD1174">
        <v>6.1975778300000002</v>
      </c>
      <c r="AE1174" t="s">
        <v>86</v>
      </c>
      <c r="AF1174" t="s">
        <v>105</v>
      </c>
      <c r="AG1174" t="s">
        <v>102</v>
      </c>
      <c r="AH1174">
        <f>IFERROR(
    VLOOKUP(FENIX_ANS_TABLA[[#This Row],[ESTADO]],
        {"VENCIDO",1;"ALERTA_0 Días",2;"ALERTA",3;"A TIEMPO",4;"SIN FECHA",5},
    2,FALSE),
0)</f>
        <v>1</v>
      </c>
    </row>
    <row r="1175" spans="1:34" x14ac:dyDescent="0.25">
      <c r="A1175">
        <v>23673237</v>
      </c>
      <c r="B1175" s="23" t="str">
        <f>IFERROR(VLOOKUP(FENIX_ANS_TABLA[[#This Row],[PEDIDO]],RESPONSABLE!A:B,2,0),"Pendiente por asignar responsable")</f>
        <v>Pendiente por asignar responsable</v>
      </c>
      <c r="C1175" t="s">
        <v>54</v>
      </c>
      <c r="D1175" t="s">
        <v>24</v>
      </c>
      <c r="E1175" t="s">
        <v>54</v>
      </c>
      <c r="F1175" s="21">
        <v>46078.445752314823</v>
      </c>
      <c r="G1175" t="s">
        <v>5905</v>
      </c>
      <c r="H1175">
        <v>900553647</v>
      </c>
      <c r="I1175" t="s">
        <v>5906</v>
      </c>
      <c r="J1175" s="23" t="s">
        <v>5907</v>
      </c>
      <c r="K1175" s="23" t="s">
        <v>5908</v>
      </c>
      <c r="L1175" t="s">
        <v>5909</v>
      </c>
      <c r="M1175" t="s">
        <v>167</v>
      </c>
      <c r="N1175" t="s">
        <v>5910</v>
      </c>
      <c r="O1175" t="s">
        <v>168</v>
      </c>
      <c r="P1175" t="s">
        <v>55</v>
      </c>
      <c r="Q1175" t="s">
        <v>189</v>
      </c>
      <c r="R1175" t="s">
        <v>252</v>
      </c>
      <c r="S1175" t="s">
        <v>260</v>
      </c>
      <c r="T1175">
        <v>4</v>
      </c>
      <c r="U1175" t="s">
        <v>5911</v>
      </c>
      <c r="V1175" t="s">
        <v>15315</v>
      </c>
      <c r="W1175" t="s">
        <v>41</v>
      </c>
      <c r="X1175" t="s">
        <v>41</v>
      </c>
      <c r="Y1175" t="s">
        <v>30</v>
      </c>
      <c r="Z1175" t="s">
        <v>30</v>
      </c>
      <c r="AA1175" t="s">
        <v>30</v>
      </c>
      <c r="AB1175" t="s">
        <v>30</v>
      </c>
      <c r="AC1175">
        <v>-75.431354999999996</v>
      </c>
      <c r="AD1175">
        <v>6.1220220000000003</v>
      </c>
      <c r="AE1175" t="s">
        <v>86</v>
      </c>
      <c r="AF1175" t="s">
        <v>159</v>
      </c>
      <c r="AG1175" t="s">
        <v>102</v>
      </c>
      <c r="AH1175">
        <f>IFERROR(
    VLOOKUP(FENIX_ANS_TABLA[[#This Row],[ESTADO]],
        {"VENCIDO",1;"ALERTA_0 Días",2;"ALERTA",3;"A TIEMPO",4;"SIN FECHA",5},
    2,FALSE),
0)</f>
        <v>1</v>
      </c>
    </row>
    <row r="1176" spans="1:34" x14ac:dyDescent="0.25">
      <c r="A1176">
        <v>23673240</v>
      </c>
      <c r="B1176" s="23" t="str">
        <f>IFERROR(VLOOKUP(FENIX_ANS_TABLA[[#This Row],[PEDIDO]],RESPONSABLE!A:B,2,0),"Pendiente por asignar responsable")</f>
        <v>Pendiente por asignar responsable</v>
      </c>
      <c r="C1176" t="s">
        <v>23</v>
      </c>
      <c r="D1176" t="s">
        <v>24</v>
      </c>
      <c r="E1176" t="s">
        <v>23</v>
      </c>
      <c r="F1176" s="21">
        <v>46078.446898148148</v>
      </c>
      <c r="G1176" t="s">
        <v>7048</v>
      </c>
      <c r="H1176">
        <v>42940726</v>
      </c>
      <c r="I1176" t="s">
        <v>7049</v>
      </c>
      <c r="J1176" s="23" t="s">
        <v>31</v>
      </c>
      <c r="K1176" s="23" t="s">
        <v>1017</v>
      </c>
      <c r="L1176" t="s">
        <v>7050</v>
      </c>
      <c r="M1176" t="s">
        <v>226</v>
      </c>
      <c r="N1176" t="s">
        <v>7051</v>
      </c>
      <c r="O1176" t="s">
        <v>227</v>
      </c>
      <c r="P1176" t="s">
        <v>27</v>
      </c>
      <c r="Q1176" t="s">
        <v>214</v>
      </c>
      <c r="R1176" t="s">
        <v>253</v>
      </c>
      <c r="S1176" t="s">
        <v>260</v>
      </c>
      <c r="T1176">
        <v>7</v>
      </c>
      <c r="U1176" t="s">
        <v>7052</v>
      </c>
      <c r="V1176" t="s">
        <v>18237</v>
      </c>
      <c r="W1176" t="s">
        <v>18237</v>
      </c>
      <c r="X1176" t="s">
        <v>29</v>
      </c>
      <c r="Y1176" t="s">
        <v>30</v>
      </c>
      <c r="Z1176" t="s">
        <v>30</v>
      </c>
      <c r="AA1176" t="s">
        <v>30</v>
      </c>
      <c r="AB1176" t="s">
        <v>30</v>
      </c>
      <c r="AC1176">
        <v>-74.702939069999999</v>
      </c>
      <c r="AD1176">
        <v>7.0878008000000001</v>
      </c>
      <c r="AE1176" t="s">
        <v>86</v>
      </c>
      <c r="AF1176" t="s">
        <v>215</v>
      </c>
      <c r="AG1176" t="s">
        <v>102</v>
      </c>
      <c r="AH1176">
        <f>IFERROR(
    VLOOKUP(FENIX_ANS_TABLA[[#This Row],[ESTADO]],
        {"VENCIDO",1;"ALERTA_0 Días",2;"ALERTA",3;"A TIEMPO",4;"SIN FECHA",5},
    2,FALSE),
0)</f>
        <v>4</v>
      </c>
    </row>
    <row r="1177" spans="1:34" x14ac:dyDescent="0.25">
      <c r="A1177">
        <v>23673243</v>
      </c>
      <c r="B1177" s="23" t="str">
        <f>IFERROR(VLOOKUP(FENIX_ANS_TABLA[[#This Row],[PEDIDO]],RESPONSABLE!A:B,2,0),"Pendiente por asignar responsable")</f>
        <v>Pendiente por asignar responsable</v>
      </c>
      <c r="C1177" t="s">
        <v>23</v>
      </c>
      <c r="D1177" t="s">
        <v>24</v>
      </c>
      <c r="E1177" t="s">
        <v>33</v>
      </c>
      <c r="F1177" s="21">
        <v>46078.449907407397</v>
      </c>
      <c r="G1177" t="s">
        <v>5913</v>
      </c>
      <c r="H1177">
        <v>21938012</v>
      </c>
      <c r="I1177" t="s">
        <v>5914</v>
      </c>
      <c r="J1177" s="23" t="s">
        <v>31</v>
      </c>
      <c r="K1177" s="23" t="s">
        <v>5915</v>
      </c>
      <c r="L1177" t="s">
        <v>5916</v>
      </c>
      <c r="M1177" t="s">
        <v>237</v>
      </c>
      <c r="N1177" t="s">
        <v>5917</v>
      </c>
      <c r="O1177" t="s">
        <v>238</v>
      </c>
      <c r="P1177" t="s">
        <v>34</v>
      </c>
      <c r="Q1177" t="s">
        <v>214</v>
      </c>
      <c r="R1177" t="s">
        <v>253</v>
      </c>
      <c r="S1177" t="s">
        <v>260</v>
      </c>
      <c r="T1177">
        <v>5</v>
      </c>
      <c r="U1177" t="s">
        <v>5918</v>
      </c>
      <c r="V1177" t="s">
        <v>18671</v>
      </c>
      <c r="W1177" t="s">
        <v>8111</v>
      </c>
      <c r="X1177" t="s">
        <v>29</v>
      </c>
      <c r="Y1177" t="s">
        <v>30</v>
      </c>
      <c r="Z1177" t="s">
        <v>30</v>
      </c>
      <c r="AA1177" t="s">
        <v>30</v>
      </c>
      <c r="AB1177" t="s">
        <v>30</v>
      </c>
      <c r="AC1177">
        <v>-74.585392999999996</v>
      </c>
      <c r="AD1177">
        <v>6.1826169999999996</v>
      </c>
      <c r="AE1177" t="s">
        <v>86</v>
      </c>
      <c r="AF1177" t="s">
        <v>215</v>
      </c>
      <c r="AG1177" t="s">
        <v>102</v>
      </c>
      <c r="AH1177">
        <f>IFERROR(
    VLOOKUP(FENIX_ANS_TABLA[[#This Row],[ESTADO]],
        {"VENCIDO",1;"ALERTA_0 Días",2;"ALERTA",3;"A TIEMPO",4;"SIN FECHA",5},
    2,FALSE),
0)</f>
        <v>4</v>
      </c>
    </row>
    <row r="1178" spans="1:34" x14ac:dyDescent="0.25">
      <c r="A1178">
        <v>23673249</v>
      </c>
      <c r="B1178" s="23" t="str">
        <f>IFERROR(VLOOKUP(FENIX_ANS_TABLA[[#This Row],[PEDIDO]],RESPONSABLE!A:B,2,0),"Pendiente por asignar responsable")</f>
        <v>Pendiente por asignar responsable</v>
      </c>
      <c r="C1178" t="s">
        <v>54</v>
      </c>
      <c r="D1178" t="s">
        <v>24</v>
      </c>
      <c r="E1178" t="s">
        <v>54</v>
      </c>
      <c r="F1178" s="21">
        <v>46078.450983796298</v>
      </c>
      <c r="G1178" t="s">
        <v>5920</v>
      </c>
      <c r="H1178">
        <v>860034313</v>
      </c>
      <c r="I1178" t="s">
        <v>5921</v>
      </c>
      <c r="J1178" s="23" t="s">
        <v>5922</v>
      </c>
      <c r="K1178" s="23" t="s">
        <v>5923</v>
      </c>
      <c r="L1178" t="s">
        <v>5924</v>
      </c>
      <c r="M1178" t="s">
        <v>25</v>
      </c>
      <c r="N1178" t="s">
        <v>5925</v>
      </c>
      <c r="O1178" t="s">
        <v>26</v>
      </c>
      <c r="P1178" t="s">
        <v>55</v>
      </c>
      <c r="Q1178" t="s">
        <v>56</v>
      </c>
      <c r="R1178" t="s">
        <v>253</v>
      </c>
      <c r="S1178" t="s">
        <v>260</v>
      </c>
      <c r="T1178">
        <v>4</v>
      </c>
      <c r="U1178" t="s">
        <v>5926</v>
      </c>
      <c r="V1178" t="s">
        <v>18672</v>
      </c>
      <c r="W1178" t="s">
        <v>41</v>
      </c>
      <c r="X1178" t="s">
        <v>41</v>
      </c>
      <c r="Y1178" t="s">
        <v>30</v>
      </c>
      <c r="Z1178" t="s">
        <v>30</v>
      </c>
      <c r="AA1178" t="s">
        <v>30</v>
      </c>
      <c r="AB1178" t="s">
        <v>30</v>
      </c>
      <c r="AC1178">
        <v>-75.568767930000007</v>
      </c>
      <c r="AD1178">
        <v>6.2487971199999999</v>
      </c>
      <c r="AE1178" t="s">
        <v>86</v>
      </c>
      <c r="AF1178" t="s">
        <v>105</v>
      </c>
      <c r="AG1178" t="s">
        <v>102</v>
      </c>
      <c r="AH1178">
        <f>IFERROR(
    VLOOKUP(FENIX_ANS_TABLA[[#This Row],[ESTADO]],
        {"VENCIDO",1;"ALERTA_0 Días",2;"ALERTA",3;"A TIEMPO",4;"SIN FECHA",5},
    2,FALSE),
0)</f>
        <v>1</v>
      </c>
    </row>
    <row r="1179" spans="1:34" x14ac:dyDescent="0.25">
      <c r="A1179">
        <v>23673259</v>
      </c>
      <c r="B1179" s="23" t="str">
        <f>IFERROR(VLOOKUP(FENIX_ANS_TABLA[[#This Row],[PEDIDO]],RESPONSABLE!A:B,2,0),"Pendiente por asignar responsable")</f>
        <v>Pendiente por asignar responsable</v>
      </c>
      <c r="C1179" t="s">
        <v>23</v>
      </c>
      <c r="D1179" t="s">
        <v>24</v>
      </c>
      <c r="E1179" t="s">
        <v>23</v>
      </c>
      <c r="F1179" s="21">
        <v>46078.457337962973</v>
      </c>
      <c r="G1179" t="s">
        <v>6242</v>
      </c>
      <c r="H1179">
        <v>901778477</v>
      </c>
      <c r="I1179" t="s">
        <v>6243</v>
      </c>
      <c r="J1179" s="23" t="s">
        <v>31</v>
      </c>
      <c r="K1179" s="23" t="s">
        <v>6244</v>
      </c>
      <c r="L1179" t="s">
        <v>6245</v>
      </c>
      <c r="M1179" t="s">
        <v>167</v>
      </c>
      <c r="N1179" t="s">
        <v>6246</v>
      </c>
      <c r="O1179" t="s">
        <v>168</v>
      </c>
      <c r="P1179" t="s">
        <v>27</v>
      </c>
      <c r="Q1179" t="s">
        <v>158</v>
      </c>
      <c r="R1179" t="s">
        <v>252</v>
      </c>
      <c r="S1179" t="s">
        <v>260</v>
      </c>
      <c r="T1179">
        <v>10</v>
      </c>
      <c r="U1179" t="s">
        <v>6247</v>
      </c>
      <c r="V1179" t="s">
        <v>14506</v>
      </c>
      <c r="W1179" t="s">
        <v>14506</v>
      </c>
      <c r="X1179" t="s">
        <v>29</v>
      </c>
      <c r="Y1179" t="s">
        <v>30</v>
      </c>
      <c r="Z1179" t="s">
        <v>30</v>
      </c>
      <c r="AA1179" t="s">
        <v>30</v>
      </c>
      <c r="AB1179" t="s">
        <v>30</v>
      </c>
      <c r="AC1179">
        <v>-75.388312200000001</v>
      </c>
      <c r="AD1179">
        <v>6.0818555600000002</v>
      </c>
      <c r="AE1179" t="s">
        <v>86</v>
      </c>
      <c r="AF1179" t="s">
        <v>159</v>
      </c>
      <c r="AG1179" t="s">
        <v>102</v>
      </c>
      <c r="AH1179">
        <f>IFERROR(
    VLOOKUP(FENIX_ANS_TABLA[[#This Row],[ESTADO]],
        {"VENCIDO",1;"ALERTA_0 Días",2;"ALERTA",3;"A TIEMPO",4;"SIN FECHA",5},
    2,FALSE),
0)</f>
        <v>4</v>
      </c>
    </row>
    <row r="1180" spans="1:34" x14ac:dyDescent="0.25">
      <c r="A1180">
        <v>23673263</v>
      </c>
      <c r="B1180" s="23" t="str">
        <f>IFERROR(VLOOKUP(FENIX_ANS_TABLA[[#This Row],[PEDIDO]],RESPONSABLE!A:B,2,0),"Pendiente por asignar responsable")</f>
        <v>Pendiente por asignar responsable</v>
      </c>
      <c r="C1180" t="s">
        <v>36</v>
      </c>
      <c r="D1180" t="s">
        <v>24</v>
      </c>
      <c r="E1180" t="s">
        <v>36</v>
      </c>
      <c r="F1180" s="21">
        <v>46078.460497685177</v>
      </c>
      <c r="G1180" t="s">
        <v>9748</v>
      </c>
      <c r="H1180">
        <v>1152449249</v>
      </c>
      <c r="I1180" t="s">
        <v>9749</v>
      </c>
      <c r="J1180" s="23" t="s">
        <v>31</v>
      </c>
      <c r="K1180" s="23" t="s">
        <v>9750</v>
      </c>
      <c r="L1180" t="s">
        <v>9751</v>
      </c>
      <c r="M1180" t="s">
        <v>133</v>
      </c>
      <c r="N1180" t="s">
        <v>9752</v>
      </c>
      <c r="O1180" t="s">
        <v>134</v>
      </c>
      <c r="P1180" t="s">
        <v>37</v>
      </c>
      <c r="Q1180" t="s">
        <v>135</v>
      </c>
      <c r="R1180" t="s">
        <v>253</v>
      </c>
      <c r="S1180" t="s">
        <v>260</v>
      </c>
      <c r="T1180">
        <v>7</v>
      </c>
      <c r="U1180" t="s">
        <v>9753</v>
      </c>
      <c r="V1180" t="s">
        <v>18673</v>
      </c>
      <c r="W1180" t="s">
        <v>18673</v>
      </c>
      <c r="X1180" t="s">
        <v>29</v>
      </c>
      <c r="Y1180" t="s">
        <v>30</v>
      </c>
      <c r="Z1180" t="s">
        <v>30</v>
      </c>
      <c r="AA1180" t="s">
        <v>30</v>
      </c>
      <c r="AB1180" t="s">
        <v>30</v>
      </c>
      <c r="AC1180">
        <v>-76.265521449999994</v>
      </c>
      <c r="AD1180">
        <v>7.0003697799999998</v>
      </c>
      <c r="AE1180" t="s">
        <v>86</v>
      </c>
      <c r="AF1180" t="s">
        <v>136</v>
      </c>
      <c r="AG1180" t="s">
        <v>102</v>
      </c>
      <c r="AH1180">
        <f>IFERROR(
    VLOOKUP(FENIX_ANS_TABLA[[#This Row],[ESTADO]],
        {"VENCIDO",1;"ALERTA_0 Días",2;"ALERTA",3;"A TIEMPO",4;"SIN FECHA",5},
    2,FALSE),
0)</f>
        <v>4</v>
      </c>
    </row>
    <row r="1181" spans="1:34" x14ac:dyDescent="0.25">
      <c r="A1181">
        <v>23673273</v>
      </c>
      <c r="B1181" s="23" t="str">
        <f>IFERROR(VLOOKUP(FENIX_ANS_TABLA[[#This Row],[PEDIDO]],RESPONSABLE!A:B,2,0),"Pendiente por asignar responsable")</f>
        <v>Pendiente por asignar responsable</v>
      </c>
      <c r="C1181" t="s">
        <v>54</v>
      </c>
      <c r="D1181" t="s">
        <v>24</v>
      </c>
      <c r="E1181" t="s">
        <v>54</v>
      </c>
      <c r="F1181" s="21">
        <v>46078.464606481481</v>
      </c>
      <c r="G1181" t="s">
        <v>5928</v>
      </c>
      <c r="H1181">
        <v>890900608</v>
      </c>
      <c r="I1181" t="s">
        <v>5929</v>
      </c>
      <c r="J1181" s="23" t="s">
        <v>5930</v>
      </c>
      <c r="K1181" s="23" t="s">
        <v>5931</v>
      </c>
      <c r="L1181" t="s">
        <v>5932</v>
      </c>
      <c r="M1181" t="s">
        <v>42</v>
      </c>
      <c r="N1181" t="s">
        <v>5933</v>
      </c>
      <c r="O1181" t="s">
        <v>57</v>
      </c>
      <c r="P1181" t="s">
        <v>55</v>
      </c>
      <c r="Q1181" t="s">
        <v>56</v>
      </c>
      <c r="R1181" t="s">
        <v>253</v>
      </c>
      <c r="S1181" t="s">
        <v>260</v>
      </c>
      <c r="T1181">
        <v>4</v>
      </c>
      <c r="U1181" t="s">
        <v>5934</v>
      </c>
      <c r="V1181" t="s">
        <v>18674</v>
      </c>
      <c r="W1181" t="s">
        <v>41</v>
      </c>
      <c r="X1181" t="s">
        <v>41</v>
      </c>
      <c r="Y1181" t="s">
        <v>30</v>
      </c>
      <c r="Z1181" t="s">
        <v>30</v>
      </c>
      <c r="AA1181" t="s">
        <v>30</v>
      </c>
      <c r="AB1181" t="s">
        <v>30</v>
      </c>
      <c r="AC1181">
        <v>-75.591769999999997</v>
      </c>
      <c r="AD1181">
        <v>6.1763370000000002</v>
      </c>
      <c r="AE1181" t="s">
        <v>86</v>
      </c>
      <c r="AF1181" t="s">
        <v>105</v>
      </c>
      <c r="AG1181" t="s">
        <v>102</v>
      </c>
      <c r="AH1181">
        <f>IFERROR(
    VLOOKUP(FENIX_ANS_TABLA[[#This Row],[ESTADO]],
        {"VENCIDO",1;"ALERTA_0 Días",2;"ALERTA",3;"A TIEMPO",4;"SIN FECHA",5},
    2,FALSE),
0)</f>
        <v>1</v>
      </c>
    </row>
    <row r="1182" spans="1:34" x14ac:dyDescent="0.25">
      <c r="A1182">
        <v>23673283</v>
      </c>
      <c r="B1182" s="23" t="str">
        <f>IFERROR(VLOOKUP(FENIX_ANS_TABLA[[#This Row],[PEDIDO]],RESPONSABLE!A:B,2,0),"Pendiente por asignar responsable")</f>
        <v>Pendiente por asignar responsable</v>
      </c>
      <c r="C1182" t="s">
        <v>23</v>
      </c>
      <c r="D1182" t="s">
        <v>24</v>
      </c>
      <c r="E1182" t="s">
        <v>23</v>
      </c>
      <c r="F1182" s="21">
        <v>46078.4687962963</v>
      </c>
      <c r="G1182" t="s">
        <v>6756</v>
      </c>
      <c r="H1182">
        <v>32207836</v>
      </c>
      <c r="I1182" t="s">
        <v>6757</v>
      </c>
      <c r="J1182" s="23" t="s">
        <v>6758</v>
      </c>
      <c r="K1182" s="23" t="s">
        <v>6759</v>
      </c>
      <c r="L1182" t="s">
        <v>6760</v>
      </c>
      <c r="M1182" t="s">
        <v>25</v>
      </c>
      <c r="N1182" t="s">
        <v>6761</v>
      </c>
      <c r="O1182" t="s">
        <v>26</v>
      </c>
      <c r="P1182" t="s">
        <v>27</v>
      </c>
      <c r="Q1182" t="s">
        <v>32</v>
      </c>
      <c r="R1182" t="s">
        <v>253</v>
      </c>
      <c r="S1182" t="s">
        <v>260</v>
      </c>
      <c r="T1182">
        <v>7</v>
      </c>
      <c r="U1182" t="s">
        <v>6762</v>
      </c>
      <c r="V1182" t="s">
        <v>18675</v>
      </c>
      <c r="W1182" t="s">
        <v>18676</v>
      </c>
      <c r="X1182" t="s">
        <v>43</v>
      </c>
      <c r="Y1182" t="s">
        <v>30</v>
      </c>
      <c r="Z1182" t="s">
        <v>30</v>
      </c>
      <c r="AA1182" t="s">
        <v>30</v>
      </c>
      <c r="AB1182" t="s">
        <v>30</v>
      </c>
      <c r="AC1182">
        <v>-75.630104290000006</v>
      </c>
      <c r="AD1182">
        <v>6.2325584599999999</v>
      </c>
      <c r="AE1182" t="s">
        <v>86</v>
      </c>
      <c r="AF1182" t="s">
        <v>105</v>
      </c>
      <c r="AG1182" t="s">
        <v>102</v>
      </c>
      <c r="AH1182">
        <f>IFERROR(
    VLOOKUP(FENIX_ANS_TABLA[[#This Row],[ESTADO]],
        {"VENCIDO",1;"ALERTA_0 Días",2;"ALERTA",3;"A TIEMPO",4;"SIN FECHA",5},
    2,FALSE),
0)</f>
        <v>3</v>
      </c>
    </row>
    <row r="1183" spans="1:34" x14ac:dyDescent="0.25">
      <c r="A1183">
        <v>23673291</v>
      </c>
      <c r="B1183" s="23" t="str">
        <f>IFERROR(VLOOKUP(FENIX_ANS_TABLA[[#This Row],[PEDIDO]],RESPONSABLE!A:B,2,0),"Pendiente por asignar responsable")</f>
        <v>Pendiente por asignar responsable</v>
      </c>
      <c r="C1183" t="s">
        <v>36</v>
      </c>
      <c r="D1183" t="s">
        <v>24</v>
      </c>
      <c r="E1183" t="s">
        <v>36</v>
      </c>
      <c r="F1183" s="21">
        <v>46078.469722222217</v>
      </c>
      <c r="G1183" t="s">
        <v>6249</v>
      </c>
      <c r="H1183">
        <v>43794167</v>
      </c>
      <c r="I1183" t="s">
        <v>6250</v>
      </c>
      <c r="J1183" s="23" t="s">
        <v>31</v>
      </c>
      <c r="K1183" s="23" t="s">
        <v>6251</v>
      </c>
      <c r="L1183" t="s">
        <v>6252</v>
      </c>
      <c r="M1183" t="s">
        <v>165</v>
      </c>
      <c r="N1183" t="s">
        <v>6253</v>
      </c>
      <c r="O1183" t="s">
        <v>166</v>
      </c>
      <c r="P1183" t="s">
        <v>37</v>
      </c>
      <c r="Q1183" t="s">
        <v>158</v>
      </c>
      <c r="R1183" t="s">
        <v>253</v>
      </c>
      <c r="S1183" t="s">
        <v>260</v>
      </c>
      <c r="T1183">
        <v>7</v>
      </c>
      <c r="U1183" t="s">
        <v>6254</v>
      </c>
      <c r="V1183" t="s">
        <v>14215</v>
      </c>
      <c r="W1183" t="s">
        <v>14215</v>
      </c>
      <c r="X1183" t="s">
        <v>29</v>
      </c>
      <c r="Y1183" t="s">
        <v>30</v>
      </c>
      <c r="Z1183" t="s">
        <v>30</v>
      </c>
      <c r="AA1183" t="s">
        <v>30</v>
      </c>
      <c r="AB1183" t="s">
        <v>30</v>
      </c>
      <c r="AC1183">
        <v>-75.4387562</v>
      </c>
      <c r="AD1183">
        <v>6.2754704800000001</v>
      </c>
      <c r="AE1183" t="s">
        <v>86</v>
      </c>
      <c r="AF1183" t="s">
        <v>159</v>
      </c>
      <c r="AG1183" t="s">
        <v>102</v>
      </c>
      <c r="AH1183">
        <f>IFERROR(
    VLOOKUP(FENIX_ANS_TABLA[[#This Row],[ESTADO]],
        {"VENCIDO",1;"ALERTA_0 Días",2;"ALERTA",3;"A TIEMPO",4;"SIN FECHA",5},
    2,FALSE),
0)</f>
        <v>4</v>
      </c>
    </row>
    <row r="1184" spans="1:34" x14ac:dyDescent="0.25">
      <c r="A1184">
        <v>23673293</v>
      </c>
      <c r="B1184" s="23" t="str">
        <f>IFERROR(VLOOKUP(FENIX_ANS_TABLA[[#This Row],[PEDIDO]],RESPONSABLE!A:B,2,0),"Pendiente por asignar responsable")</f>
        <v>Pendiente por asignar responsable</v>
      </c>
      <c r="C1184" t="s">
        <v>44</v>
      </c>
      <c r="D1184" t="s">
        <v>24</v>
      </c>
      <c r="E1184" t="s">
        <v>44</v>
      </c>
      <c r="F1184" s="21">
        <v>46078.469861111109</v>
      </c>
      <c r="G1184" t="s">
        <v>7054</v>
      </c>
      <c r="H1184">
        <v>1038543380</v>
      </c>
      <c r="I1184" t="s">
        <v>7055</v>
      </c>
      <c r="J1184" s="23" t="s">
        <v>31</v>
      </c>
      <c r="K1184" s="23" t="s">
        <v>7056</v>
      </c>
      <c r="L1184" t="s">
        <v>7057</v>
      </c>
      <c r="M1184" t="s">
        <v>234</v>
      </c>
      <c r="N1184" t="s">
        <v>7058</v>
      </c>
      <c r="O1184" t="s">
        <v>235</v>
      </c>
      <c r="P1184" t="s">
        <v>34</v>
      </c>
      <c r="Q1184" t="s">
        <v>214</v>
      </c>
      <c r="R1184" t="s">
        <v>253</v>
      </c>
      <c r="S1184" t="s">
        <v>260</v>
      </c>
      <c r="T1184">
        <v>5</v>
      </c>
      <c r="U1184" t="s">
        <v>7059</v>
      </c>
      <c r="V1184" t="s">
        <v>18677</v>
      </c>
      <c r="W1184" t="s">
        <v>18677</v>
      </c>
      <c r="X1184" t="s">
        <v>29</v>
      </c>
      <c r="Y1184" t="s">
        <v>30</v>
      </c>
      <c r="Z1184" t="s">
        <v>30</v>
      </c>
      <c r="AA1184" t="s">
        <v>30</v>
      </c>
      <c r="AB1184" t="s">
        <v>30</v>
      </c>
      <c r="AC1184">
        <v>-74.699879999999993</v>
      </c>
      <c r="AD1184">
        <v>7.0216820000000002</v>
      </c>
      <c r="AE1184" t="s">
        <v>86</v>
      </c>
      <c r="AF1184" t="s">
        <v>215</v>
      </c>
      <c r="AG1184" t="s">
        <v>102</v>
      </c>
      <c r="AH1184">
        <f>IFERROR(
    VLOOKUP(FENIX_ANS_TABLA[[#This Row],[ESTADO]],
        {"VENCIDO",1;"ALERTA_0 Días",2;"ALERTA",3;"A TIEMPO",4;"SIN FECHA",5},
    2,FALSE),
0)</f>
        <v>4</v>
      </c>
    </row>
    <row r="1185" spans="1:34" x14ac:dyDescent="0.25">
      <c r="A1185">
        <v>23673302</v>
      </c>
      <c r="B1185" s="23" t="str">
        <f>IFERROR(VLOOKUP(FENIX_ANS_TABLA[[#This Row],[PEDIDO]],RESPONSABLE!A:B,2,0),"Pendiente por asignar responsable")</f>
        <v>Pendiente por asignar responsable</v>
      </c>
      <c r="C1185" t="s">
        <v>54</v>
      </c>
      <c r="D1185" t="s">
        <v>24</v>
      </c>
      <c r="E1185" t="s">
        <v>54</v>
      </c>
      <c r="F1185" s="21">
        <v>46078.471377314818</v>
      </c>
      <c r="G1185" t="s">
        <v>5936</v>
      </c>
      <c r="H1185">
        <v>1047969094</v>
      </c>
      <c r="I1185" t="s">
        <v>5937</v>
      </c>
      <c r="J1185" s="23" t="s">
        <v>31</v>
      </c>
      <c r="K1185" s="23" t="s">
        <v>5938</v>
      </c>
      <c r="L1185" t="s">
        <v>5939</v>
      </c>
      <c r="M1185" t="s">
        <v>182</v>
      </c>
      <c r="N1185" t="s">
        <v>5940</v>
      </c>
      <c r="O1185" t="s">
        <v>183</v>
      </c>
      <c r="P1185" t="s">
        <v>55</v>
      </c>
      <c r="Q1185" t="s">
        <v>189</v>
      </c>
      <c r="R1185" t="s">
        <v>252</v>
      </c>
      <c r="S1185" t="s">
        <v>260</v>
      </c>
      <c r="T1185">
        <v>4</v>
      </c>
      <c r="U1185" t="s">
        <v>5941</v>
      </c>
      <c r="V1185" t="s">
        <v>18678</v>
      </c>
      <c r="W1185" t="s">
        <v>41</v>
      </c>
      <c r="X1185" t="s">
        <v>41</v>
      </c>
      <c r="Y1185" t="s">
        <v>30</v>
      </c>
      <c r="Z1185" t="s">
        <v>30</v>
      </c>
      <c r="AA1185" t="s">
        <v>30</v>
      </c>
      <c r="AB1185" t="s">
        <v>30</v>
      </c>
      <c r="AC1185">
        <v>-75.32251033</v>
      </c>
      <c r="AD1185">
        <v>5.6819168299999996</v>
      </c>
      <c r="AE1185" t="s">
        <v>86</v>
      </c>
      <c r="AF1185" t="s">
        <v>159</v>
      </c>
      <c r="AG1185" t="s">
        <v>102</v>
      </c>
      <c r="AH1185">
        <f>IFERROR(
    VLOOKUP(FENIX_ANS_TABLA[[#This Row],[ESTADO]],
        {"VENCIDO",1;"ALERTA_0 Días",2;"ALERTA",3;"A TIEMPO",4;"SIN FECHA",5},
    2,FALSE),
0)</f>
        <v>1</v>
      </c>
    </row>
    <row r="1186" spans="1:34" x14ac:dyDescent="0.25">
      <c r="A1186">
        <v>23673305</v>
      </c>
      <c r="B1186" s="23" t="str">
        <f>IFERROR(VLOOKUP(FENIX_ANS_TABLA[[#This Row],[PEDIDO]],RESPONSABLE!A:B,2,0),"Pendiente por asignar responsable")</f>
        <v>Pendiente por asignar responsable</v>
      </c>
      <c r="C1186" t="s">
        <v>58</v>
      </c>
      <c r="D1186" t="s">
        <v>24</v>
      </c>
      <c r="E1186" t="s">
        <v>59</v>
      </c>
      <c r="F1186" s="21">
        <v>46078.471828703703</v>
      </c>
      <c r="G1186" t="s">
        <v>5943</v>
      </c>
      <c r="H1186">
        <v>21448567</v>
      </c>
      <c r="I1186" t="s">
        <v>925</v>
      </c>
      <c r="J1186" s="23" t="s">
        <v>31</v>
      </c>
      <c r="K1186" s="23" t="s">
        <v>926</v>
      </c>
      <c r="L1186" t="s">
        <v>5944</v>
      </c>
      <c r="M1186" t="s">
        <v>321</v>
      </c>
      <c r="N1186" t="s">
        <v>5945</v>
      </c>
      <c r="O1186" t="s">
        <v>322</v>
      </c>
      <c r="P1186" t="s">
        <v>60</v>
      </c>
      <c r="Q1186" t="s">
        <v>135</v>
      </c>
      <c r="R1186" t="s">
        <v>253</v>
      </c>
      <c r="S1186" t="s">
        <v>260</v>
      </c>
      <c r="T1186">
        <v>9</v>
      </c>
      <c r="U1186" t="s">
        <v>5946</v>
      </c>
      <c r="V1186" t="s">
        <v>18679</v>
      </c>
      <c r="W1186" t="s">
        <v>17898</v>
      </c>
      <c r="X1186" t="s">
        <v>29</v>
      </c>
      <c r="Y1186" t="s">
        <v>30</v>
      </c>
      <c r="Z1186" t="s">
        <v>30</v>
      </c>
      <c r="AA1186" t="s">
        <v>30</v>
      </c>
      <c r="AB1186" t="s">
        <v>30</v>
      </c>
      <c r="AC1186">
        <v>-76.183010100000004</v>
      </c>
      <c r="AD1186">
        <v>6.9000606800000002</v>
      </c>
      <c r="AE1186" t="s">
        <v>86</v>
      </c>
      <c r="AF1186" t="s">
        <v>136</v>
      </c>
      <c r="AG1186" t="s">
        <v>102</v>
      </c>
      <c r="AH1186">
        <f>IFERROR(
    VLOOKUP(FENIX_ANS_TABLA[[#This Row],[ESTADO]],
        {"VENCIDO",1;"ALERTA_0 Días",2;"ALERTA",3;"A TIEMPO",4;"SIN FECHA",5},
    2,FALSE),
0)</f>
        <v>4</v>
      </c>
    </row>
    <row r="1187" spans="1:34" x14ac:dyDescent="0.25">
      <c r="A1187">
        <v>23673316</v>
      </c>
      <c r="B1187" s="23" t="str">
        <f>IFERROR(VLOOKUP(FENIX_ANS_TABLA[[#This Row],[PEDIDO]],RESPONSABLE!A:B,2,0),"Pendiente por asignar responsable")</f>
        <v>Pendiente por asignar responsable</v>
      </c>
      <c r="C1187" t="s">
        <v>23</v>
      </c>
      <c r="D1187" t="s">
        <v>24</v>
      </c>
      <c r="E1187" t="s">
        <v>23</v>
      </c>
      <c r="F1187" s="21">
        <v>46078.475949074083</v>
      </c>
      <c r="G1187" t="s">
        <v>6256</v>
      </c>
      <c r="H1187">
        <v>72313723</v>
      </c>
      <c r="I1187" t="s">
        <v>6257</v>
      </c>
      <c r="J1187" s="23" t="s">
        <v>31</v>
      </c>
      <c r="K1187" s="23" t="s">
        <v>305</v>
      </c>
      <c r="L1187" t="s">
        <v>6258</v>
      </c>
      <c r="M1187" t="s">
        <v>167</v>
      </c>
      <c r="N1187" t="s">
        <v>6259</v>
      </c>
      <c r="O1187" t="s">
        <v>168</v>
      </c>
      <c r="P1187" t="s">
        <v>27</v>
      </c>
      <c r="Q1187" t="s">
        <v>158</v>
      </c>
      <c r="R1187" t="s">
        <v>253</v>
      </c>
      <c r="S1187" t="s">
        <v>260</v>
      </c>
      <c r="T1187">
        <v>7</v>
      </c>
      <c r="U1187" t="s">
        <v>6260</v>
      </c>
      <c r="V1187" t="s">
        <v>17605</v>
      </c>
      <c r="W1187" t="s">
        <v>17605</v>
      </c>
      <c r="X1187" t="s">
        <v>29</v>
      </c>
      <c r="Y1187" t="s">
        <v>30</v>
      </c>
      <c r="Z1187" t="s">
        <v>30</v>
      </c>
      <c r="AA1187" t="s">
        <v>30</v>
      </c>
      <c r="AB1187" t="s">
        <v>30</v>
      </c>
      <c r="AC1187">
        <v>-75.394060890000006</v>
      </c>
      <c r="AD1187">
        <v>6.1633063200000002</v>
      </c>
      <c r="AE1187" t="s">
        <v>86</v>
      </c>
      <c r="AF1187" t="s">
        <v>159</v>
      </c>
      <c r="AG1187" t="s">
        <v>102</v>
      </c>
      <c r="AH1187">
        <f>IFERROR(
    VLOOKUP(FENIX_ANS_TABLA[[#This Row],[ESTADO]],
        {"VENCIDO",1;"ALERTA_0 Días",2;"ALERTA",3;"A TIEMPO",4;"SIN FECHA",5},
    2,FALSE),
0)</f>
        <v>4</v>
      </c>
    </row>
    <row r="1188" spans="1:34" x14ac:dyDescent="0.25">
      <c r="A1188">
        <v>23673325</v>
      </c>
      <c r="B1188" s="23" t="str">
        <f>IFERROR(VLOOKUP(FENIX_ANS_TABLA[[#This Row],[PEDIDO]],RESPONSABLE!A:B,2,0),"Pendiente por asignar responsable")</f>
        <v>Pendiente por asignar responsable</v>
      </c>
      <c r="C1188" t="s">
        <v>23</v>
      </c>
      <c r="D1188" t="s">
        <v>24</v>
      </c>
      <c r="E1188" t="s">
        <v>23</v>
      </c>
      <c r="F1188" s="21">
        <v>46078.480729166673</v>
      </c>
      <c r="G1188" t="s">
        <v>6262</v>
      </c>
      <c r="H1188">
        <v>1002083410</v>
      </c>
      <c r="I1188" t="s">
        <v>6263</v>
      </c>
      <c r="J1188" s="23" t="s">
        <v>31</v>
      </c>
      <c r="K1188" s="23" t="s">
        <v>6264</v>
      </c>
      <c r="L1188" t="s">
        <v>6265</v>
      </c>
      <c r="M1188" t="s">
        <v>182</v>
      </c>
      <c r="N1188" t="s">
        <v>6266</v>
      </c>
      <c r="O1188" t="s">
        <v>183</v>
      </c>
      <c r="P1188" t="s">
        <v>27</v>
      </c>
      <c r="Q1188" t="s">
        <v>158</v>
      </c>
      <c r="R1188" t="s">
        <v>252</v>
      </c>
      <c r="S1188" t="s">
        <v>260</v>
      </c>
      <c r="T1188">
        <v>10</v>
      </c>
      <c r="U1188" t="s">
        <v>6267</v>
      </c>
      <c r="V1188" t="s">
        <v>14508</v>
      </c>
      <c r="W1188" t="s">
        <v>14508</v>
      </c>
      <c r="X1188" t="s">
        <v>29</v>
      </c>
      <c r="Y1188" t="s">
        <v>30</v>
      </c>
      <c r="Z1188" t="s">
        <v>30</v>
      </c>
      <c r="AA1188" t="s">
        <v>30</v>
      </c>
      <c r="AB1188" t="s">
        <v>30</v>
      </c>
      <c r="AC1188">
        <v>-74.847489699999997</v>
      </c>
      <c r="AD1188">
        <v>5.8945937700000002</v>
      </c>
      <c r="AE1188" t="s">
        <v>86</v>
      </c>
      <c r="AF1188" t="s">
        <v>159</v>
      </c>
      <c r="AG1188" t="s">
        <v>102</v>
      </c>
      <c r="AH1188">
        <f>IFERROR(
    VLOOKUP(FENIX_ANS_TABLA[[#This Row],[ESTADO]],
        {"VENCIDO",1;"ALERTA_0 Días",2;"ALERTA",3;"A TIEMPO",4;"SIN FECHA",5},
    2,FALSE),
0)</f>
        <v>4</v>
      </c>
    </row>
    <row r="1189" spans="1:34" x14ac:dyDescent="0.25">
      <c r="A1189">
        <v>23673332</v>
      </c>
      <c r="B1189" s="23" t="str">
        <f>IFERROR(VLOOKUP(FENIX_ANS_TABLA[[#This Row],[PEDIDO]],RESPONSABLE!A:B,2,0),"Pendiente por asignar responsable")</f>
        <v>Pendiente por asignar responsable</v>
      </c>
      <c r="C1189" t="s">
        <v>23</v>
      </c>
      <c r="D1189" t="s">
        <v>24</v>
      </c>
      <c r="E1189" t="s">
        <v>23</v>
      </c>
      <c r="F1189" s="21">
        <v>46078.484016203707</v>
      </c>
      <c r="G1189" t="s">
        <v>6269</v>
      </c>
      <c r="H1189">
        <v>72313723</v>
      </c>
      <c r="I1189" t="s">
        <v>6257</v>
      </c>
      <c r="J1189" s="23" t="s">
        <v>31</v>
      </c>
      <c r="K1189" s="23" t="s">
        <v>305</v>
      </c>
      <c r="L1189" t="s">
        <v>6270</v>
      </c>
      <c r="M1189" t="s">
        <v>167</v>
      </c>
      <c r="N1189" t="s">
        <v>6271</v>
      </c>
      <c r="O1189" t="s">
        <v>168</v>
      </c>
      <c r="P1189" t="s">
        <v>27</v>
      </c>
      <c r="Q1189" t="s">
        <v>158</v>
      </c>
      <c r="R1189" t="s">
        <v>253</v>
      </c>
      <c r="S1189" t="s">
        <v>260</v>
      </c>
      <c r="T1189">
        <v>7</v>
      </c>
      <c r="U1189" t="s">
        <v>6272</v>
      </c>
      <c r="V1189" t="s">
        <v>17517</v>
      </c>
      <c r="W1189" t="s">
        <v>17517</v>
      </c>
      <c r="X1189" t="s">
        <v>29</v>
      </c>
      <c r="Y1189" t="s">
        <v>30</v>
      </c>
      <c r="Z1189" t="s">
        <v>30</v>
      </c>
      <c r="AA1189" t="s">
        <v>30</v>
      </c>
      <c r="AB1189" t="s">
        <v>30</v>
      </c>
      <c r="AC1189">
        <v>-75.394060890000006</v>
      </c>
      <c r="AD1189">
        <v>6.1633063200000002</v>
      </c>
      <c r="AE1189" t="s">
        <v>86</v>
      </c>
      <c r="AF1189" t="s">
        <v>159</v>
      </c>
      <c r="AG1189" t="s">
        <v>102</v>
      </c>
      <c r="AH1189">
        <f>IFERROR(
    VLOOKUP(FENIX_ANS_TABLA[[#This Row],[ESTADO]],
        {"VENCIDO",1;"ALERTA_0 Días",2;"ALERTA",3;"A TIEMPO",4;"SIN FECHA",5},
    2,FALSE),
0)</f>
        <v>4</v>
      </c>
    </row>
    <row r="1190" spans="1:34" x14ac:dyDescent="0.25">
      <c r="A1190">
        <v>23673334</v>
      </c>
      <c r="B1190" s="23" t="str">
        <f>IFERROR(VLOOKUP(FENIX_ANS_TABLA[[#This Row],[PEDIDO]],RESPONSABLE!A:B,2,0),"Pendiente por asignar responsable")</f>
        <v>Pendiente por asignar responsable</v>
      </c>
      <c r="C1190" t="s">
        <v>23</v>
      </c>
      <c r="D1190" t="s">
        <v>24</v>
      </c>
      <c r="E1190" t="s">
        <v>23</v>
      </c>
      <c r="F1190" s="21">
        <v>46078.48505787037</v>
      </c>
      <c r="G1190" t="s">
        <v>6274</v>
      </c>
      <c r="H1190">
        <v>1001525695</v>
      </c>
      <c r="I1190" t="s">
        <v>6275</v>
      </c>
      <c r="J1190" s="23" t="s">
        <v>31</v>
      </c>
      <c r="K1190" s="23" t="s">
        <v>6276</v>
      </c>
      <c r="L1190" t="s">
        <v>6277</v>
      </c>
      <c r="M1190" t="s">
        <v>182</v>
      </c>
      <c r="N1190" t="s">
        <v>6278</v>
      </c>
      <c r="O1190" t="s">
        <v>183</v>
      </c>
      <c r="P1190" t="s">
        <v>27</v>
      </c>
      <c r="Q1190" t="s">
        <v>158</v>
      </c>
      <c r="R1190" t="s">
        <v>252</v>
      </c>
      <c r="S1190" t="s">
        <v>260</v>
      </c>
      <c r="T1190">
        <v>10</v>
      </c>
      <c r="U1190" t="s">
        <v>6279</v>
      </c>
      <c r="V1190" t="s">
        <v>18680</v>
      </c>
      <c r="W1190" t="s">
        <v>18680</v>
      </c>
      <c r="X1190" t="s">
        <v>29</v>
      </c>
      <c r="Y1190" t="s">
        <v>30</v>
      </c>
      <c r="Z1190" t="s">
        <v>30</v>
      </c>
      <c r="AA1190" t="s">
        <v>30</v>
      </c>
      <c r="AB1190" t="s">
        <v>30</v>
      </c>
      <c r="AC1190">
        <v>-74.845619999999997</v>
      </c>
      <c r="AD1190">
        <v>5.8815590000000002</v>
      </c>
      <c r="AE1190" t="s">
        <v>86</v>
      </c>
      <c r="AF1190" t="s">
        <v>159</v>
      </c>
      <c r="AG1190" t="s">
        <v>102</v>
      </c>
      <c r="AH1190">
        <f>IFERROR(
    VLOOKUP(FENIX_ANS_TABLA[[#This Row],[ESTADO]],
        {"VENCIDO",1;"ALERTA_0 Días",2;"ALERTA",3;"A TIEMPO",4;"SIN FECHA",5},
    2,FALSE),
0)</f>
        <v>4</v>
      </c>
    </row>
    <row r="1191" spans="1:34" x14ac:dyDescent="0.25">
      <c r="A1191">
        <v>23673335</v>
      </c>
      <c r="B1191" s="23" t="str">
        <f>IFERROR(VLOOKUP(FENIX_ANS_TABLA[[#This Row],[PEDIDO]],RESPONSABLE!A:B,2,0),"Pendiente por asignar responsable")</f>
        <v>Pendiente por asignar responsable</v>
      </c>
      <c r="C1191" t="s">
        <v>23</v>
      </c>
      <c r="D1191" t="s">
        <v>24</v>
      </c>
      <c r="E1191" t="s">
        <v>33</v>
      </c>
      <c r="F1191" s="21">
        <v>46083.422638888893</v>
      </c>
      <c r="G1191" t="s">
        <v>12225</v>
      </c>
      <c r="H1191">
        <v>1037389940</v>
      </c>
      <c r="I1191" t="s">
        <v>5948</v>
      </c>
      <c r="J1191" s="23" t="s">
        <v>31</v>
      </c>
      <c r="K1191" s="23" t="s">
        <v>5949</v>
      </c>
      <c r="L1191" t="s">
        <v>5950</v>
      </c>
      <c r="M1191" t="s">
        <v>25</v>
      </c>
      <c r="N1191" t="s">
        <v>5951</v>
      </c>
      <c r="O1191" t="s">
        <v>26</v>
      </c>
      <c r="P1191" t="s">
        <v>40</v>
      </c>
      <c r="Q1191" t="s">
        <v>35</v>
      </c>
      <c r="R1191" t="s">
        <v>253</v>
      </c>
      <c r="S1191" t="s">
        <v>260</v>
      </c>
      <c r="T1191">
        <v>7</v>
      </c>
      <c r="U1191" t="s">
        <v>12226</v>
      </c>
      <c r="V1191" t="s">
        <v>14666</v>
      </c>
      <c r="W1191" t="s">
        <v>8069</v>
      </c>
      <c r="X1191" t="s">
        <v>29</v>
      </c>
      <c r="Y1191" t="s">
        <v>30</v>
      </c>
      <c r="Z1191" t="s">
        <v>30</v>
      </c>
      <c r="AA1191" t="s">
        <v>30</v>
      </c>
      <c r="AB1191" t="s">
        <v>30</v>
      </c>
      <c r="AC1191">
        <v>-75.61726736</v>
      </c>
      <c r="AD1191">
        <v>6.2750899499999999</v>
      </c>
      <c r="AE1191" t="s">
        <v>86</v>
      </c>
      <c r="AF1191" t="s">
        <v>105</v>
      </c>
      <c r="AG1191" t="s">
        <v>102</v>
      </c>
      <c r="AH1191">
        <f>IFERROR(
    VLOOKUP(FENIX_ANS_TABLA[[#This Row],[ESTADO]],
        {"VENCIDO",1;"ALERTA_0 Días",2;"ALERTA",3;"A TIEMPO",4;"SIN FECHA",5},
    2,FALSE),
0)</f>
        <v>4</v>
      </c>
    </row>
    <row r="1192" spans="1:34" x14ac:dyDescent="0.25">
      <c r="A1192">
        <v>23673343</v>
      </c>
      <c r="B1192" s="23" t="str">
        <f>IFERROR(VLOOKUP(FENIX_ANS_TABLA[[#This Row],[PEDIDO]],RESPONSABLE!A:B,2,0),"Pendiente por asignar responsable")</f>
        <v>Pendiente por asignar responsable</v>
      </c>
      <c r="C1192" t="s">
        <v>58</v>
      </c>
      <c r="D1192" t="s">
        <v>24</v>
      </c>
      <c r="E1192" t="s">
        <v>59</v>
      </c>
      <c r="F1192" s="21">
        <v>46078.490729166668</v>
      </c>
      <c r="G1192" t="s">
        <v>6281</v>
      </c>
      <c r="H1192">
        <v>22087528</v>
      </c>
      <c r="I1192" t="s">
        <v>6282</v>
      </c>
      <c r="J1192" s="23" t="s">
        <v>31</v>
      </c>
      <c r="K1192" s="23" t="s">
        <v>6283</v>
      </c>
      <c r="L1192" t="s">
        <v>6284</v>
      </c>
      <c r="M1192" t="s">
        <v>234</v>
      </c>
      <c r="N1192" t="s">
        <v>6285</v>
      </c>
      <c r="O1192" t="s">
        <v>235</v>
      </c>
      <c r="P1192" t="s">
        <v>60</v>
      </c>
      <c r="Q1192" t="s">
        <v>236</v>
      </c>
      <c r="R1192" t="s">
        <v>253</v>
      </c>
      <c r="S1192" t="s">
        <v>260</v>
      </c>
      <c r="T1192">
        <v>9</v>
      </c>
      <c r="U1192" t="s">
        <v>6286</v>
      </c>
      <c r="V1192" t="s">
        <v>18681</v>
      </c>
      <c r="W1192" t="s">
        <v>14710</v>
      </c>
      <c r="X1192" t="s">
        <v>29</v>
      </c>
      <c r="Y1192" t="s">
        <v>30</v>
      </c>
      <c r="Z1192" t="s">
        <v>30</v>
      </c>
      <c r="AA1192" t="s">
        <v>30</v>
      </c>
      <c r="AB1192" t="s">
        <v>30</v>
      </c>
      <c r="AC1192">
        <v>-74.692344180000006</v>
      </c>
      <c r="AD1192">
        <v>7.0255504000000002</v>
      </c>
      <c r="AE1192" t="s">
        <v>86</v>
      </c>
      <c r="AF1192" t="s">
        <v>215</v>
      </c>
      <c r="AG1192" t="s">
        <v>102</v>
      </c>
      <c r="AH1192">
        <f>IFERROR(
    VLOOKUP(FENIX_ANS_TABLA[[#This Row],[ESTADO]],
        {"VENCIDO",1;"ALERTA_0 Días",2;"ALERTA",3;"A TIEMPO",4;"SIN FECHA",5},
    2,FALSE),
0)</f>
        <v>4</v>
      </c>
    </row>
    <row r="1193" spans="1:34" x14ac:dyDescent="0.25">
      <c r="A1193">
        <v>23673347</v>
      </c>
      <c r="B1193" s="23" t="str">
        <f>IFERROR(VLOOKUP(FENIX_ANS_TABLA[[#This Row],[PEDIDO]],RESPONSABLE!A:B,2,0),"Pendiente por asignar responsable")</f>
        <v>Pendiente por asignar responsable</v>
      </c>
      <c r="C1193" t="s">
        <v>58</v>
      </c>
      <c r="D1193" t="s">
        <v>24</v>
      </c>
      <c r="E1193" t="s">
        <v>59</v>
      </c>
      <c r="F1193" s="21">
        <v>46078.491574074083</v>
      </c>
      <c r="G1193" t="s">
        <v>6288</v>
      </c>
      <c r="H1193">
        <v>43443396</v>
      </c>
      <c r="I1193" t="s">
        <v>6289</v>
      </c>
      <c r="J1193" s="23" t="s">
        <v>6290</v>
      </c>
      <c r="K1193" s="23" t="s">
        <v>6291</v>
      </c>
      <c r="L1193" t="s">
        <v>6292</v>
      </c>
      <c r="M1193" t="s">
        <v>149</v>
      </c>
      <c r="N1193" t="s">
        <v>6293</v>
      </c>
      <c r="O1193" t="s">
        <v>150</v>
      </c>
      <c r="P1193" t="s">
        <v>60</v>
      </c>
      <c r="Q1193" t="s">
        <v>135</v>
      </c>
      <c r="R1193" t="s">
        <v>252</v>
      </c>
      <c r="S1193" t="s">
        <v>260</v>
      </c>
      <c r="T1193">
        <v>14</v>
      </c>
      <c r="U1193" t="s">
        <v>6294</v>
      </c>
      <c r="V1193" t="s">
        <v>18682</v>
      </c>
      <c r="W1193" t="s">
        <v>18683</v>
      </c>
      <c r="X1193" t="s">
        <v>29</v>
      </c>
      <c r="Y1193" t="s">
        <v>30</v>
      </c>
      <c r="Z1193" t="s">
        <v>30</v>
      </c>
      <c r="AA1193" t="s">
        <v>30</v>
      </c>
      <c r="AB1193" t="s">
        <v>30</v>
      </c>
      <c r="AC1193">
        <v>-75.726759670000007</v>
      </c>
      <c r="AD1193">
        <v>6.3713528300000002</v>
      </c>
      <c r="AE1193" t="s">
        <v>86</v>
      </c>
      <c r="AF1193" t="s">
        <v>136</v>
      </c>
      <c r="AG1193" t="s">
        <v>102</v>
      </c>
      <c r="AH1193">
        <f>IFERROR(
    VLOOKUP(FENIX_ANS_TABLA[[#This Row],[ESTADO]],
        {"VENCIDO",1;"ALERTA_0 Días",2;"ALERTA",3;"A TIEMPO",4;"SIN FECHA",5},
    2,FALSE),
0)</f>
        <v>4</v>
      </c>
    </row>
    <row r="1194" spans="1:34" x14ac:dyDescent="0.25">
      <c r="A1194">
        <v>23673352</v>
      </c>
      <c r="B1194" s="23" t="str">
        <f>IFERROR(VLOOKUP(FENIX_ANS_TABLA[[#This Row],[PEDIDO]],RESPONSABLE!A:B,2,0),"Pendiente por asignar responsable")</f>
        <v>Pendiente por asignar responsable</v>
      </c>
      <c r="C1194" t="s">
        <v>23</v>
      </c>
      <c r="D1194" t="s">
        <v>24</v>
      </c>
      <c r="E1194" t="s">
        <v>23</v>
      </c>
      <c r="F1194" s="21">
        <v>46078.495682870373</v>
      </c>
      <c r="G1194" t="s">
        <v>7061</v>
      </c>
      <c r="H1194">
        <v>32109580</v>
      </c>
      <c r="I1194" t="s">
        <v>7062</v>
      </c>
      <c r="J1194" s="23" t="s">
        <v>31</v>
      </c>
      <c r="K1194" s="23" t="s">
        <v>7063</v>
      </c>
      <c r="L1194" t="s">
        <v>7064</v>
      </c>
      <c r="M1194" t="s">
        <v>220</v>
      </c>
      <c r="N1194" t="s">
        <v>7065</v>
      </c>
      <c r="O1194" t="s">
        <v>221</v>
      </c>
      <c r="P1194" t="s">
        <v>27</v>
      </c>
      <c r="Q1194" t="s">
        <v>214</v>
      </c>
      <c r="R1194" t="s">
        <v>252</v>
      </c>
      <c r="S1194" t="s">
        <v>260</v>
      </c>
      <c r="T1194">
        <v>10</v>
      </c>
      <c r="U1194" t="s">
        <v>7066</v>
      </c>
      <c r="V1194" t="s">
        <v>10590</v>
      </c>
      <c r="W1194" t="s">
        <v>10590</v>
      </c>
      <c r="X1194" t="s">
        <v>29</v>
      </c>
      <c r="Y1194" t="s">
        <v>30</v>
      </c>
      <c r="Z1194" t="s">
        <v>30</v>
      </c>
      <c r="AA1194" t="s">
        <v>30</v>
      </c>
      <c r="AB1194" t="s">
        <v>30</v>
      </c>
      <c r="AC1194">
        <v>-74.989967500000006</v>
      </c>
      <c r="AD1194">
        <v>6.6125816200000003</v>
      </c>
      <c r="AE1194" t="s">
        <v>86</v>
      </c>
      <c r="AF1194" t="s">
        <v>215</v>
      </c>
      <c r="AG1194" t="s">
        <v>102</v>
      </c>
      <c r="AH1194">
        <f>IFERROR(
    VLOOKUP(FENIX_ANS_TABLA[[#This Row],[ESTADO]],
        {"VENCIDO",1;"ALERTA_0 Días",2;"ALERTA",3;"A TIEMPO",4;"SIN FECHA",5},
    2,FALSE),
0)</f>
        <v>4</v>
      </c>
    </row>
    <row r="1195" spans="1:34" x14ac:dyDescent="0.25">
      <c r="A1195">
        <v>23673354</v>
      </c>
      <c r="B1195" s="23" t="str">
        <f>IFERROR(VLOOKUP(FENIX_ANS_TABLA[[#This Row],[PEDIDO]],RESPONSABLE!A:B,2,0),"Pendiente por asignar responsable")</f>
        <v>Pendiente por asignar responsable</v>
      </c>
      <c r="C1195" t="s">
        <v>23</v>
      </c>
      <c r="D1195" t="s">
        <v>24</v>
      </c>
      <c r="E1195" t="s">
        <v>23</v>
      </c>
      <c r="F1195" s="21">
        <v>46078.496388888889</v>
      </c>
      <c r="G1195" t="s">
        <v>6296</v>
      </c>
      <c r="H1195">
        <v>1002083377</v>
      </c>
      <c r="I1195" t="s">
        <v>6297</v>
      </c>
      <c r="J1195" s="23" t="s">
        <v>31</v>
      </c>
      <c r="K1195" s="23" t="s">
        <v>6298</v>
      </c>
      <c r="L1195" t="s">
        <v>6299</v>
      </c>
      <c r="M1195" t="s">
        <v>182</v>
      </c>
      <c r="N1195" t="s">
        <v>6300</v>
      </c>
      <c r="O1195" t="s">
        <v>183</v>
      </c>
      <c r="P1195" t="s">
        <v>27</v>
      </c>
      <c r="Q1195" t="s">
        <v>158</v>
      </c>
      <c r="R1195" t="s">
        <v>252</v>
      </c>
      <c r="S1195" t="s">
        <v>260</v>
      </c>
      <c r="T1195">
        <v>10</v>
      </c>
      <c r="U1195" t="s">
        <v>6301</v>
      </c>
      <c r="V1195" t="s">
        <v>18684</v>
      </c>
      <c r="W1195" t="s">
        <v>18684</v>
      </c>
      <c r="X1195" t="s">
        <v>29</v>
      </c>
      <c r="Y1195" t="s">
        <v>30</v>
      </c>
      <c r="Z1195" t="s">
        <v>30</v>
      </c>
      <c r="AA1195" t="s">
        <v>30</v>
      </c>
      <c r="AB1195" t="s">
        <v>30</v>
      </c>
      <c r="AC1195">
        <v>-74.847489699999997</v>
      </c>
      <c r="AD1195">
        <v>5.8945937700000002</v>
      </c>
      <c r="AE1195" t="s">
        <v>86</v>
      </c>
      <c r="AF1195" t="s">
        <v>159</v>
      </c>
      <c r="AG1195" t="s">
        <v>102</v>
      </c>
      <c r="AH1195">
        <f>IFERROR(
    VLOOKUP(FENIX_ANS_TABLA[[#This Row],[ESTADO]],
        {"VENCIDO",1;"ALERTA_0 Días",2;"ALERTA",3;"A TIEMPO",4;"SIN FECHA",5},
    2,FALSE),
0)</f>
        <v>4</v>
      </c>
    </row>
    <row r="1196" spans="1:34" x14ac:dyDescent="0.25">
      <c r="A1196">
        <v>23673359</v>
      </c>
      <c r="B1196" s="23" t="str">
        <f>IFERROR(VLOOKUP(FENIX_ANS_TABLA[[#This Row],[PEDIDO]],RESPONSABLE!A:B,2,0),"Pendiente por asignar responsable")</f>
        <v>Pendiente por asignar responsable</v>
      </c>
      <c r="C1196" t="s">
        <v>54</v>
      </c>
      <c r="D1196" t="s">
        <v>24</v>
      </c>
      <c r="E1196" t="s">
        <v>54</v>
      </c>
      <c r="F1196" s="21">
        <v>46078.500381944446</v>
      </c>
      <c r="G1196" t="s">
        <v>6303</v>
      </c>
      <c r="H1196">
        <v>21701644</v>
      </c>
      <c r="I1196" t="s">
        <v>6304</v>
      </c>
      <c r="J1196" s="23" t="s">
        <v>6305</v>
      </c>
      <c r="K1196" s="23" t="s">
        <v>6306</v>
      </c>
      <c r="L1196" t="s">
        <v>6307</v>
      </c>
      <c r="M1196" t="s">
        <v>167</v>
      </c>
      <c r="N1196" t="s">
        <v>6308</v>
      </c>
      <c r="O1196" t="s">
        <v>168</v>
      </c>
      <c r="P1196" t="s">
        <v>55</v>
      </c>
      <c r="Q1196" t="s">
        <v>189</v>
      </c>
      <c r="R1196" t="s">
        <v>252</v>
      </c>
      <c r="S1196" t="s">
        <v>260</v>
      </c>
      <c r="T1196">
        <v>4</v>
      </c>
      <c r="U1196" t="s">
        <v>6309</v>
      </c>
      <c r="V1196" t="s">
        <v>13530</v>
      </c>
      <c r="W1196" t="s">
        <v>41</v>
      </c>
      <c r="X1196" t="s">
        <v>41</v>
      </c>
      <c r="Y1196" t="s">
        <v>30</v>
      </c>
      <c r="Z1196" t="s">
        <v>30</v>
      </c>
      <c r="AA1196" t="s">
        <v>30</v>
      </c>
      <c r="AB1196" t="s">
        <v>30</v>
      </c>
      <c r="AC1196">
        <v>-75.446996830000003</v>
      </c>
      <c r="AD1196">
        <v>6.15632483</v>
      </c>
      <c r="AE1196" t="s">
        <v>86</v>
      </c>
      <c r="AF1196" t="s">
        <v>159</v>
      </c>
      <c r="AG1196" t="s">
        <v>102</v>
      </c>
      <c r="AH1196">
        <f>IFERROR(
    VLOOKUP(FENIX_ANS_TABLA[[#This Row],[ESTADO]],
        {"VENCIDO",1;"ALERTA_0 Días",2;"ALERTA",3;"A TIEMPO",4;"SIN FECHA",5},
    2,FALSE),
0)</f>
        <v>1</v>
      </c>
    </row>
    <row r="1197" spans="1:34" x14ac:dyDescent="0.25">
      <c r="A1197">
        <v>23673360</v>
      </c>
      <c r="B1197" s="23" t="str">
        <f>IFERROR(VLOOKUP(FENIX_ANS_TABLA[[#This Row],[PEDIDO]],RESPONSABLE!A:B,2,0),"Pendiente por asignar responsable")</f>
        <v>Pendiente por asignar responsable</v>
      </c>
      <c r="C1197" t="s">
        <v>23</v>
      </c>
      <c r="D1197" t="s">
        <v>24</v>
      </c>
      <c r="E1197" t="s">
        <v>23</v>
      </c>
      <c r="F1197" s="21">
        <v>46078.50068287037</v>
      </c>
      <c r="G1197" t="s">
        <v>6311</v>
      </c>
      <c r="H1197">
        <v>43117382</v>
      </c>
      <c r="I1197" t="s">
        <v>6312</v>
      </c>
      <c r="J1197" s="23" t="s">
        <v>31</v>
      </c>
      <c r="K1197" s="23" t="s">
        <v>211</v>
      </c>
      <c r="L1197" t="s">
        <v>6313</v>
      </c>
      <c r="M1197" t="s">
        <v>165</v>
      </c>
      <c r="N1197" t="s">
        <v>6314</v>
      </c>
      <c r="O1197" t="s">
        <v>166</v>
      </c>
      <c r="P1197" t="s">
        <v>27</v>
      </c>
      <c r="Q1197" t="s">
        <v>158</v>
      </c>
      <c r="R1197" t="s">
        <v>252</v>
      </c>
      <c r="S1197" t="s">
        <v>260</v>
      </c>
      <c r="T1197">
        <v>10</v>
      </c>
      <c r="U1197" t="s">
        <v>6315</v>
      </c>
      <c r="V1197" t="s">
        <v>13530</v>
      </c>
      <c r="W1197" t="s">
        <v>13530</v>
      </c>
      <c r="X1197" t="s">
        <v>29</v>
      </c>
      <c r="Y1197" t="s">
        <v>30</v>
      </c>
      <c r="Z1197" t="s">
        <v>30</v>
      </c>
      <c r="AA1197" t="s">
        <v>30</v>
      </c>
      <c r="AB1197" t="s">
        <v>30</v>
      </c>
      <c r="AC1197">
        <v>-75.388296999999994</v>
      </c>
      <c r="AD1197">
        <v>6.3115189999999997</v>
      </c>
      <c r="AE1197" t="s">
        <v>86</v>
      </c>
      <c r="AF1197" t="s">
        <v>159</v>
      </c>
      <c r="AG1197" t="s">
        <v>102</v>
      </c>
      <c r="AH1197">
        <f>IFERROR(
    VLOOKUP(FENIX_ANS_TABLA[[#This Row],[ESTADO]],
        {"VENCIDO",1;"ALERTA_0 Días",2;"ALERTA",3;"A TIEMPO",4;"SIN FECHA",5},
    2,FALSE),
0)</f>
        <v>4</v>
      </c>
    </row>
    <row r="1198" spans="1:34" x14ac:dyDescent="0.25">
      <c r="A1198">
        <v>23673361</v>
      </c>
      <c r="B1198" s="23" t="str">
        <f>IFERROR(VLOOKUP(FENIX_ANS_TABLA[[#This Row],[PEDIDO]],RESPONSABLE!A:B,2,0),"Pendiente por asignar responsable")</f>
        <v>Pendiente por asignar responsable</v>
      </c>
      <c r="C1198" t="s">
        <v>23</v>
      </c>
      <c r="D1198" t="s">
        <v>24</v>
      </c>
      <c r="E1198" t="s">
        <v>23</v>
      </c>
      <c r="F1198" s="21">
        <v>46078.501689814817</v>
      </c>
      <c r="G1198" t="s">
        <v>7068</v>
      </c>
      <c r="H1198">
        <v>70256240</v>
      </c>
      <c r="I1198" t="s">
        <v>7069</v>
      </c>
      <c r="J1198" s="23" t="s">
        <v>31</v>
      </c>
      <c r="K1198" s="23" t="s">
        <v>7070</v>
      </c>
      <c r="L1198" t="s">
        <v>7071</v>
      </c>
      <c r="M1198" t="s">
        <v>220</v>
      </c>
      <c r="N1198" t="s">
        <v>7072</v>
      </c>
      <c r="O1198" t="s">
        <v>221</v>
      </c>
      <c r="P1198" t="s">
        <v>27</v>
      </c>
      <c r="Q1198" t="s">
        <v>214</v>
      </c>
      <c r="R1198" t="s">
        <v>252</v>
      </c>
      <c r="S1198" t="s">
        <v>260</v>
      </c>
      <c r="T1198">
        <v>10</v>
      </c>
      <c r="U1198" t="s">
        <v>7073</v>
      </c>
      <c r="V1198" t="s">
        <v>18685</v>
      </c>
      <c r="W1198" t="s">
        <v>18685</v>
      </c>
      <c r="X1198" t="s">
        <v>29</v>
      </c>
      <c r="Y1198" t="s">
        <v>30</v>
      </c>
      <c r="Z1198" t="s">
        <v>30</v>
      </c>
      <c r="AA1198" t="s">
        <v>30</v>
      </c>
      <c r="AB1198" t="s">
        <v>30</v>
      </c>
      <c r="AC1198">
        <v>-74.989967500000006</v>
      </c>
      <c r="AD1198">
        <v>6.6125816200000003</v>
      </c>
      <c r="AE1198" t="s">
        <v>86</v>
      </c>
      <c r="AF1198" t="s">
        <v>215</v>
      </c>
      <c r="AG1198" t="s">
        <v>102</v>
      </c>
      <c r="AH1198">
        <f>IFERROR(
    VLOOKUP(FENIX_ANS_TABLA[[#This Row],[ESTADO]],
        {"VENCIDO",1;"ALERTA_0 Días",2;"ALERTA",3;"A TIEMPO",4;"SIN FECHA",5},
    2,FALSE),
0)</f>
        <v>4</v>
      </c>
    </row>
    <row r="1199" spans="1:34" x14ac:dyDescent="0.25">
      <c r="A1199">
        <v>23673365</v>
      </c>
      <c r="B1199" s="23" t="str">
        <f>IFERROR(VLOOKUP(FENIX_ANS_TABLA[[#This Row],[PEDIDO]],RESPONSABLE!A:B,2,0),"Pendiente por asignar responsable")</f>
        <v>Pendiente por asignar responsable</v>
      </c>
      <c r="C1199" t="s">
        <v>54</v>
      </c>
      <c r="D1199" t="s">
        <v>24</v>
      </c>
      <c r="E1199" t="s">
        <v>54</v>
      </c>
      <c r="F1199" s="21">
        <v>46078.503622685188</v>
      </c>
      <c r="G1199" t="s">
        <v>6317</v>
      </c>
      <c r="H1199">
        <v>15385647</v>
      </c>
      <c r="I1199" t="s">
        <v>6318</v>
      </c>
      <c r="J1199" s="23" t="s">
        <v>6319</v>
      </c>
      <c r="K1199" s="23" t="s">
        <v>1096</v>
      </c>
      <c r="L1199" t="s">
        <v>6320</v>
      </c>
      <c r="M1199" t="s">
        <v>180</v>
      </c>
      <c r="N1199" t="s">
        <v>6321</v>
      </c>
      <c r="O1199" t="s">
        <v>181</v>
      </c>
      <c r="P1199" t="s">
        <v>55</v>
      </c>
      <c r="Q1199" t="s">
        <v>189</v>
      </c>
      <c r="R1199" t="s">
        <v>252</v>
      </c>
      <c r="S1199" t="s">
        <v>260</v>
      </c>
      <c r="T1199">
        <v>4</v>
      </c>
      <c r="U1199" t="s">
        <v>6322</v>
      </c>
      <c r="V1199" t="s">
        <v>14513</v>
      </c>
      <c r="W1199" t="s">
        <v>41</v>
      </c>
      <c r="X1199" t="s">
        <v>41</v>
      </c>
      <c r="Y1199" t="s">
        <v>30</v>
      </c>
      <c r="Z1199" t="s">
        <v>30</v>
      </c>
      <c r="AA1199" t="s">
        <v>30</v>
      </c>
      <c r="AB1199" t="s">
        <v>30</v>
      </c>
      <c r="AC1199">
        <v>-75.449253220000003</v>
      </c>
      <c r="AD1199">
        <v>6.0186422200000003</v>
      </c>
      <c r="AE1199" t="s">
        <v>86</v>
      </c>
      <c r="AF1199" t="s">
        <v>159</v>
      </c>
      <c r="AG1199" t="s">
        <v>102</v>
      </c>
      <c r="AH1199">
        <f>IFERROR(
    VLOOKUP(FENIX_ANS_TABLA[[#This Row],[ESTADO]],
        {"VENCIDO",1;"ALERTA_0 Días",2;"ALERTA",3;"A TIEMPO",4;"SIN FECHA",5},
    2,FALSE),
0)</f>
        <v>1</v>
      </c>
    </row>
    <row r="1200" spans="1:34" x14ac:dyDescent="0.25">
      <c r="A1200">
        <v>23673376</v>
      </c>
      <c r="B1200" s="23" t="str">
        <f>IFERROR(VLOOKUP(FENIX_ANS_TABLA[[#This Row],[PEDIDO]],RESPONSABLE!A:B,2,0),"Pendiente por asignar responsable")</f>
        <v>Pendiente por asignar responsable</v>
      </c>
      <c r="C1200" t="s">
        <v>58</v>
      </c>
      <c r="D1200" t="s">
        <v>24</v>
      </c>
      <c r="E1200" t="s">
        <v>59</v>
      </c>
      <c r="F1200" s="21">
        <v>46078.515023148153</v>
      </c>
      <c r="G1200" t="s">
        <v>6324</v>
      </c>
      <c r="H1200">
        <v>1040379356</v>
      </c>
      <c r="I1200" t="s">
        <v>6325</v>
      </c>
      <c r="J1200" s="23" t="s">
        <v>31</v>
      </c>
      <c r="K1200" s="23" t="s">
        <v>6326</v>
      </c>
      <c r="L1200" t="s">
        <v>6327</v>
      </c>
      <c r="M1200" t="s">
        <v>151</v>
      </c>
      <c r="N1200" t="s">
        <v>6328</v>
      </c>
      <c r="O1200" t="s">
        <v>152</v>
      </c>
      <c r="P1200" t="s">
        <v>60</v>
      </c>
      <c r="Q1200" t="s">
        <v>135</v>
      </c>
      <c r="R1200" t="s">
        <v>252</v>
      </c>
      <c r="S1200" t="s">
        <v>260</v>
      </c>
      <c r="T1200">
        <v>14</v>
      </c>
      <c r="U1200" t="s">
        <v>6329</v>
      </c>
      <c r="V1200" t="s">
        <v>18686</v>
      </c>
      <c r="W1200" t="s">
        <v>18687</v>
      </c>
      <c r="X1200" t="s">
        <v>29</v>
      </c>
      <c r="Y1200" t="s">
        <v>30</v>
      </c>
      <c r="Z1200" t="s">
        <v>30</v>
      </c>
      <c r="AA1200" t="s">
        <v>30</v>
      </c>
      <c r="AB1200" t="s">
        <v>30</v>
      </c>
      <c r="AC1200">
        <v>-75.884157239999993</v>
      </c>
      <c r="AD1200">
        <v>6.8958825499999996</v>
      </c>
      <c r="AE1200" t="s">
        <v>86</v>
      </c>
      <c r="AF1200" t="s">
        <v>136</v>
      </c>
      <c r="AG1200" t="s">
        <v>102</v>
      </c>
      <c r="AH1200">
        <f>IFERROR(
    VLOOKUP(FENIX_ANS_TABLA[[#This Row],[ESTADO]],
        {"VENCIDO",1;"ALERTA_0 Días",2;"ALERTA",3;"A TIEMPO",4;"SIN FECHA",5},
    2,FALSE),
0)</f>
        <v>4</v>
      </c>
    </row>
    <row r="1201" spans="1:34" x14ac:dyDescent="0.25">
      <c r="A1201">
        <v>23673402</v>
      </c>
      <c r="B1201" s="23" t="str">
        <f>IFERROR(VLOOKUP(FENIX_ANS_TABLA[[#This Row],[PEDIDO]],RESPONSABLE!A:B,2,0),"Pendiente por asignar responsable")</f>
        <v>Pendiente por asignar responsable</v>
      </c>
      <c r="C1201" t="s">
        <v>23</v>
      </c>
      <c r="D1201" t="s">
        <v>24</v>
      </c>
      <c r="E1201" t="s">
        <v>23</v>
      </c>
      <c r="F1201" s="21">
        <v>46078.537847222222</v>
      </c>
      <c r="G1201" t="s">
        <v>6331</v>
      </c>
      <c r="H1201">
        <v>1143350827</v>
      </c>
      <c r="I1201" t="s">
        <v>6332</v>
      </c>
      <c r="J1201" s="23" t="s">
        <v>31</v>
      </c>
      <c r="K1201" s="23" t="s">
        <v>6333</v>
      </c>
      <c r="L1201" t="s">
        <v>6334</v>
      </c>
      <c r="M1201" t="s">
        <v>196</v>
      </c>
      <c r="N1201" t="s">
        <v>6335</v>
      </c>
      <c r="O1201" t="s">
        <v>197</v>
      </c>
      <c r="P1201" t="s">
        <v>27</v>
      </c>
      <c r="Q1201" t="s">
        <v>158</v>
      </c>
      <c r="R1201" t="s">
        <v>252</v>
      </c>
      <c r="S1201" t="s">
        <v>260</v>
      </c>
      <c r="T1201">
        <v>10</v>
      </c>
      <c r="U1201" t="s">
        <v>6336</v>
      </c>
      <c r="V1201" t="s">
        <v>18688</v>
      </c>
      <c r="W1201" t="s">
        <v>18688</v>
      </c>
      <c r="X1201" t="s">
        <v>29</v>
      </c>
      <c r="Y1201" t="s">
        <v>30</v>
      </c>
      <c r="Z1201" t="s">
        <v>30</v>
      </c>
      <c r="AA1201" t="s">
        <v>30</v>
      </c>
      <c r="AB1201" t="s">
        <v>30</v>
      </c>
      <c r="AC1201">
        <v>-75.179997330000006</v>
      </c>
      <c r="AD1201">
        <v>6.2236261700000002</v>
      </c>
      <c r="AE1201" t="s">
        <v>86</v>
      </c>
      <c r="AF1201" t="s">
        <v>159</v>
      </c>
      <c r="AG1201" t="s">
        <v>102</v>
      </c>
      <c r="AH1201">
        <f>IFERROR(
    VLOOKUP(FENIX_ANS_TABLA[[#This Row],[ESTADO]],
        {"VENCIDO",1;"ALERTA_0 Días",2;"ALERTA",3;"A TIEMPO",4;"SIN FECHA",5},
    2,FALSE),
0)</f>
        <v>4</v>
      </c>
    </row>
    <row r="1202" spans="1:34" x14ac:dyDescent="0.25">
      <c r="A1202">
        <v>23673417</v>
      </c>
      <c r="B1202" s="23" t="str">
        <f>IFERROR(VLOOKUP(FENIX_ANS_TABLA[[#This Row],[PEDIDO]],RESPONSABLE!A:B,2,0),"Pendiente por asignar responsable")</f>
        <v>Pendiente por asignar responsable</v>
      </c>
      <c r="C1202" t="s">
        <v>58</v>
      </c>
      <c r="D1202" t="s">
        <v>24</v>
      </c>
      <c r="E1202" t="s">
        <v>59</v>
      </c>
      <c r="F1202" s="21">
        <v>46078.551493055558</v>
      </c>
      <c r="G1202" t="s">
        <v>6338</v>
      </c>
      <c r="H1202">
        <v>1035422799</v>
      </c>
      <c r="I1202" t="s">
        <v>6339</v>
      </c>
      <c r="J1202" s="23" t="s">
        <v>31</v>
      </c>
      <c r="K1202" s="23" t="s">
        <v>6340</v>
      </c>
      <c r="L1202" t="s">
        <v>6341</v>
      </c>
      <c r="M1202" t="s">
        <v>212</v>
      </c>
      <c r="N1202" t="s">
        <v>6342</v>
      </c>
      <c r="O1202" t="s">
        <v>213</v>
      </c>
      <c r="P1202" t="s">
        <v>60</v>
      </c>
      <c r="Q1202" t="s">
        <v>236</v>
      </c>
      <c r="R1202" t="s">
        <v>252</v>
      </c>
      <c r="S1202" t="s">
        <v>260</v>
      </c>
      <c r="T1202">
        <v>14</v>
      </c>
      <c r="U1202" t="s">
        <v>6343</v>
      </c>
      <c r="V1202" t="s">
        <v>18689</v>
      </c>
      <c r="W1202" t="s">
        <v>18690</v>
      </c>
      <c r="X1202" t="s">
        <v>29</v>
      </c>
      <c r="Y1202" t="s">
        <v>30</v>
      </c>
      <c r="Z1202" t="s">
        <v>30</v>
      </c>
      <c r="AA1202" t="s">
        <v>30</v>
      </c>
      <c r="AB1202" t="s">
        <v>30</v>
      </c>
      <c r="AC1202">
        <v>-74.787103000000002</v>
      </c>
      <c r="AD1202">
        <v>6.5896359999999996</v>
      </c>
      <c r="AE1202" t="s">
        <v>86</v>
      </c>
      <c r="AF1202" t="s">
        <v>215</v>
      </c>
      <c r="AG1202" t="s">
        <v>102</v>
      </c>
      <c r="AH1202">
        <f>IFERROR(
    VLOOKUP(FENIX_ANS_TABLA[[#This Row],[ESTADO]],
        {"VENCIDO",1;"ALERTA_0 Días",2;"ALERTA",3;"A TIEMPO",4;"SIN FECHA",5},
    2,FALSE),
0)</f>
        <v>4</v>
      </c>
    </row>
    <row r="1203" spans="1:34" x14ac:dyDescent="0.25">
      <c r="A1203">
        <v>23673422</v>
      </c>
      <c r="B1203" s="23" t="str">
        <f>IFERROR(VLOOKUP(FENIX_ANS_TABLA[[#This Row],[PEDIDO]],RESPONSABLE!A:B,2,0),"Pendiente por asignar responsable")</f>
        <v>Pendiente por asignar responsable</v>
      </c>
      <c r="C1203" t="s">
        <v>54</v>
      </c>
      <c r="D1203" t="s">
        <v>24</v>
      </c>
      <c r="E1203" t="s">
        <v>54</v>
      </c>
      <c r="F1203" s="21">
        <v>46078.555092592593</v>
      </c>
      <c r="G1203" t="s">
        <v>6345</v>
      </c>
      <c r="H1203">
        <v>3572321</v>
      </c>
      <c r="I1203" t="s">
        <v>6346</v>
      </c>
      <c r="J1203" s="23" t="s">
        <v>31</v>
      </c>
      <c r="K1203" s="23" t="s">
        <v>6347</v>
      </c>
      <c r="L1203" t="s">
        <v>6348</v>
      </c>
      <c r="M1203" t="s">
        <v>182</v>
      </c>
      <c r="N1203" t="s">
        <v>6349</v>
      </c>
      <c r="O1203" t="s">
        <v>183</v>
      </c>
      <c r="P1203" t="s">
        <v>55</v>
      </c>
      <c r="Q1203" t="s">
        <v>189</v>
      </c>
      <c r="R1203" t="s">
        <v>252</v>
      </c>
      <c r="S1203" t="s">
        <v>260</v>
      </c>
      <c r="T1203">
        <v>4</v>
      </c>
      <c r="U1203" t="s">
        <v>6350</v>
      </c>
      <c r="V1203" t="s">
        <v>18691</v>
      </c>
      <c r="W1203" t="s">
        <v>41</v>
      </c>
      <c r="X1203" t="s">
        <v>41</v>
      </c>
      <c r="Y1203" t="s">
        <v>30</v>
      </c>
      <c r="Z1203" t="s">
        <v>30</v>
      </c>
      <c r="AA1203" t="s">
        <v>30</v>
      </c>
      <c r="AB1203" t="s">
        <v>30</v>
      </c>
      <c r="AC1203">
        <v>-75.314471119999993</v>
      </c>
      <c r="AD1203">
        <v>5.6978416899999997</v>
      </c>
      <c r="AE1203" t="s">
        <v>86</v>
      </c>
      <c r="AF1203" t="s">
        <v>159</v>
      </c>
      <c r="AG1203" t="s">
        <v>102</v>
      </c>
      <c r="AH1203">
        <f>IFERROR(
    VLOOKUP(FENIX_ANS_TABLA[[#This Row],[ESTADO]],
        {"VENCIDO",1;"ALERTA_0 Días",2;"ALERTA",3;"A TIEMPO",4;"SIN FECHA",5},
    2,FALSE),
0)</f>
        <v>1</v>
      </c>
    </row>
    <row r="1204" spans="1:34" x14ac:dyDescent="0.25">
      <c r="A1204">
        <v>23673434</v>
      </c>
      <c r="B1204" s="23" t="str">
        <f>IFERROR(VLOOKUP(FENIX_ANS_TABLA[[#This Row],[PEDIDO]],RESPONSABLE!A:B,2,0),"Pendiente por asignar responsable")</f>
        <v>Pendiente por asignar responsable</v>
      </c>
      <c r="C1204" t="s">
        <v>58</v>
      </c>
      <c r="D1204" t="s">
        <v>24</v>
      </c>
      <c r="E1204" t="s">
        <v>59</v>
      </c>
      <c r="F1204" s="21">
        <v>46078.56082175926</v>
      </c>
      <c r="G1204" t="s">
        <v>6352</v>
      </c>
      <c r="H1204">
        <v>98667874</v>
      </c>
      <c r="I1204" t="s">
        <v>6353</v>
      </c>
      <c r="J1204" s="23" t="s">
        <v>31</v>
      </c>
      <c r="K1204" s="23" t="s">
        <v>478</v>
      </c>
      <c r="L1204" t="s">
        <v>6354</v>
      </c>
      <c r="M1204" t="s">
        <v>169</v>
      </c>
      <c r="N1204" t="s">
        <v>6355</v>
      </c>
      <c r="O1204" t="s">
        <v>170</v>
      </c>
      <c r="P1204" t="s">
        <v>60</v>
      </c>
      <c r="Q1204" t="s">
        <v>184</v>
      </c>
      <c r="R1204" t="s">
        <v>252</v>
      </c>
      <c r="S1204" t="s">
        <v>260</v>
      </c>
      <c r="T1204">
        <v>14</v>
      </c>
      <c r="U1204" t="s">
        <v>6356</v>
      </c>
      <c r="V1204" t="s">
        <v>18692</v>
      </c>
      <c r="W1204" t="s">
        <v>18693</v>
      </c>
      <c r="X1204" t="s">
        <v>29</v>
      </c>
      <c r="Y1204" t="s">
        <v>30</v>
      </c>
      <c r="Z1204" t="s">
        <v>30</v>
      </c>
      <c r="AA1204" t="s">
        <v>30</v>
      </c>
      <c r="AB1204" t="s">
        <v>30</v>
      </c>
      <c r="AC1204">
        <v>-75.299633</v>
      </c>
      <c r="AD1204">
        <v>6.1518519999999999</v>
      </c>
      <c r="AE1204" t="s">
        <v>86</v>
      </c>
      <c r="AF1204" t="s">
        <v>159</v>
      </c>
      <c r="AG1204" t="s">
        <v>102</v>
      </c>
      <c r="AH1204">
        <f>IFERROR(
    VLOOKUP(FENIX_ANS_TABLA[[#This Row],[ESTADO]],
        {"VENCIDO",1;"ALERTA_0 Días",2;"ALERTA",3;"A TIEMPO",4;"SIN FECHA",5},
    2,FALSE),
0)</f>
        <v>4</v>
      </c>
    </row>
    <row r="1205" spans="1:34" x14ac:dyDescent="0.25">
      <c r="A1205">
        <v>23673449</v>
      </c>
      <c r="B1205" s="23" t="str">
        <f>IFERROR(VLOOKUP(FENIX_ANS_TABLA[[#This Row],[PEDIDO]],RESPONSABLE!A:B,2,0),"Pendiente por asignar responsable")</f>
        <v>Pendiente por asignar responsable</v>
      </c>
      <c r="C1205" t="s">
        <v>23</v>
      </c>
      <c r="D1205" t="s">
        <v>24</v>
      </c>
      <c r="E1205" t="s">
        <v>23</v>
      </c>
      <c r="F1205" s="21">
        <v>46078.573657407411</v>
      </c>
      <c r="G1205" t="s">
        <v>6358</v>
      </c>
      <c r="H1205">
        <v>502717</v>
      </c>
      <c r="I1205" t="s">
        <v>6359</v>
      </c>
      <c r="J1205" s="23" t="s">
        <v>6360</v>
      </c>
      <c r="K1205" s="23" t="s">
        <v>31</v>
      </c>
      <c r="L1205" t="s">
        <v>6361</v>
      </c>
      <c r="M1205" t="s">
        <v>190</v>
      </c>
      <c r="N1205" t="s">
        <v>6362</v>
      </c>
      <c r="O1205" t="s">
        <v>191</v>
      </c>
      <c r="P1205" t="s">
        <v>27</v>
      </c>
      <c r="Q1205" t="s">
        <v>158</v>
      </c>
      <c r="R1205" t="s">
        <v>252</v>
      </c>
      <c r="S1205" t="s">
        <v>260</v>
      </c>
      <c r="T1205">
        <v>10</v>
      </c>
      <c r="U1205" t="s">
        <v>6363</v>
      </c>
      <c r="V1205" t="s">
        <v>14388</v>
      </c>
      <c r="W1205" t="s">
        <v>14388</v>
      </c>
      <c r="X1205" t="s">
        <v>29</v>
      </c>
      <c r="Y1205" t="s">
        <v>30</v>
      </c>
      <c r="Z1205" t="s">
        <v>30</v>
      </c>
      <c r="AA1205" t="s">
        <v>30</v>
      </c>
      <c r="AB1205" t="s">
        <v>30</v>
      </c>
      <c r="AC1205">
        <v>-75.312917999999996</v>
      </c>
      <c r="AD1205">
        <v>6.112552</v>
      </c>
      <c r="AE1205" t="s">
        <v>86</v>
      </c>
      <c r="AF1205" t="s">
        <v>159</v>
      </c>
      <c r="AG1205" t="s">
        <v>102</v>
      </c>
      <c r="AH1205">
        <f>IFERROR(
    VLOOKUP(FENIX_ANS_TABLA[[#This Row],[ESTADO]],
        {"VENCIDO",1;"ALERTA_0 Días",2;"ALERTA",3;"A TIEMPO",4;"SIN FECHA",5},
    2,FALSE),
0)</f>
        <v>4</v>
      </c>
    </row>
    <row r="1206" spans="1:34" x14ac:dyDescent="0.25">
      <c r="A1206">
        <v>23673450</v>
      </c>
      <c r="B1206" s="23" t="str">
        <f>IFERROR(VLOOKUP(FENIX_ANS_TABLA[[#This Row],[PEDIDO]],RESPONSABLE!A:B,2,0),"Pendiente por asignar responsable")</f>
        <v>Pendiente por asignar responsable</v>
      </c>
      <c r="C1206" t="s">
        <v>23</v>
      </c>
      <c r="D1206" t="s">
        <v>24</v>
      </c>
      <c r="E1206" t="s">
        <v>23</v>
      </c>
      <c r="F1206" s="21">
        <v>46078.574178240742</v>
      </c>
      <c r="G1206" t="s">
        <v>6766</v>
      </c>
      <c r="H1206">
        <v>1020463073</v>
      </c>
      <c r="I1206" t="s">
        <v>6767</v>
      </c>
      <c r="J1206" s="23" t="s">
        <v>31</v>
      </c>
      <c r="K1206" s="23" t="s">
        <v>6768</v>
      </c>
      <c r="L1206" t="s">
        <v>6769</v>
      </c>
      <c r="M1206" t="s">
        <v>52</v>
      </c>
      <c r="N1206" t="s">
        <v>6770</v>
      </c>
      <c r="O1206" t="s">
        <v>53</v>
      </c>
      <c r="P1206" t="s">
        <v>27</v>
      </c>
      <c r="Q1206" t="s">
        <v>32</v>
      </c>
      <c r="R1206" t="s">
        <v>253</v>
      </c>
      <c r="S1206" t="s">
        <v>260</v>
      </c>
      <c r="T1206">
        <v>7</v>
      </c>
      <c r="U1206" t="s">
        <v>6771</v>
      </c>
      <c r="V1206" t="s">
        <v>14388</v>
      </c>
      <c r="W1206" t="s">
        <v>2805</v>
      </c>
      <c r="X1206" t="s">
        <v>43</v>
      </c>
      <c r="Y1206" t="s">
        <v>30</v>
      </c>
      <c r="Z1206" t="s">
        <v>30</v>
      </c>
      <c r="AA1206" t="s">
        <v>30</v>
      </c>
      <c r="AB1206" t="s">
        <v>30</v>
      </c>
      <c r="AC1206">
        <v>-75.629010100000002</v>
      </c>
      <c r="AD1206">
        <v>6.1387590300000001</v>
      </c>
      <c r="AE1206" t="s">
        <v>86</v>
      </c>
      <c r="AF1206" t="s">
        <v>105</v>
      </c>
      <c r="AG1206" t="s">
        <v>102</v>
      </c>
      <c r="AH1206">
        <f>IFERROR(
    VLOOKUP(FENIX_ANS_TABLA[[#This Row],[ESTADO]],
        {"VENCIDO",1;"ALERTA_0 Días",2;"ALERTA",3;"A TIEMPO",4;"SIN FECHA",5},
    2,FALSE),
0)</f>
        <v>3</v>
      </c>
    </row>
    <row r="1207" spans="1:34" x14ac:dyDescent="0.25">
      <c r="A1207">
        <v>23673451</v>
      </c>
      <c r="B1207" s="23" t="str">
        <f>IFERROR(VLOOKUP(FENIX_ANS_TABLA[[#This Row],[PEDIDO]],RESPONSABLE!A:B,2,0),"Pendiente por asignar responsable")</f>
        <v>Pendiente por asignar responsable</v>
      </c>
      <c r="C1207" t="s">
        <v>44</v>
      </c>
      <c r="D1207" t="s">
        <v>24</v>
      </c>
      <c r="E1207" t="s">
        <v>44</v>
      </c>
      <c r="F1207" s="21">
        <v>46078.575787037043</v>
      </c>
      <c r="G1207" t="s">
        <v>6365</v>
      </c>
      <c r="H1207">
        <v>70351499</v>
      </c>
      <c r="I1207" t="s">
        <v>6366</v>
      </c>
      <c r="J1207" s="23" t="s">
        <v>6367</v>
      </c>
      <c r="K1207" s="23" t="s">
        <v>6368</v>
      </c>
      <c r="L1207" t="s">
        <v>6369</v>
      </c>
      <c r="M1207" t="s">
        <v>171</v>
      </c>
      <c r="N1207" t="s">
        <v>6370</v>
      </c>
      <c r="O1207" t="s">
        <v>172</v>
      </c>
      <c r="P1207" t="s">
        <v>45</v>
      </c>
      <c r="Q1207" t="s">
        <v>162</v>
      </c>
      <c r="R1207" t="s">
        <v>252</v>
      </c>
      <c r="S1207" t="s">
        <v>260</v>
      </c>
      <c r="T1207">
        <v>11</v>
      </c>
      <c r="U1207" t="s">
        <v>6371</v>
      </c>
      <c r="V1207" t="s">
        <v>18111</v>
      </c>
      <c r="W1207" t="s">
        <v>18112</v>
      </c>
      <c r="X1207" t="s">
        <v>29</v>
      </c>
      <c r="Y1207" t="s">
        <v>30</v>
      </c>
      <c r="Z1207" t="s">
        <v>30</v>
      </c>
      <c r="AA1207" t="s">
        <v>30</v>
      </c>
      <c r="AB1207" t="s">
        <v>30</v>
      </c>
      <c r="AC1207">
        <v>-75.042953999999995</v>
      </c>
      <c r="AD1207">
        <v>6.1173460000000004</v>
      </c>
      <c r="AE1207" t="s">
        <v>86</v>
      </c>
      <c r="AF1207" t="s">
        <v>159</v>
      </c>
      <c r="AG1207" t="s">
        <v>102</v>
      </c>
      <c r="AH1207">
        <f>IFERROR(
    VLOOKUP(FENIX_ANS_TABLA[[#This Row],[ESTADO]],
        {"VENCIDO",1;"ALERTA_0 Días",2;"ALERTA",3;"A TIEMPO",4;"SIN FECHA",5},
    2,FALSE),
0)</f>
        <v>4</v>
      </c>
    </row>
    <row r="1208" spans="1:34" x14ac:dyDescent="0.25">
      <c r="A1208">
        <v>23673453</v>
      </c>
      <c r="B1208" s="23" t="str">
        <f>IFERROR(VLOOKUP(FENIX_ANS_TABLA[[#This Row],[PEDIDO]],RESPONSABLE!A:B,2,0),"Pendiente por asignar responsable")</f>
        <v>Pendiente por asignar responsable</v>
      </c>
      <c r="C1208" t="s">
        <v>54</v>
      </c>
      <c r="D1208" t="s">
        <v>24</v>
      </c>
      <c r="E1208" t="s">
        <v>54</v>
      </c>
      <c r="F1208" s="21">
        <v>46078.57708333333</v>
      </c>
      <c r="G1208" t="s">
        <v>6373</v>
      </c>
      <c r="H1208">
        <v>43113600</v>
      </c>
      <c r="I1208" t="s">
        <v>6374</v>
      </c>
      <c r="J1208" s="23" t="s">
        <v>6375</v>
      </c>
      <c r="K1208" s="23" t="s">
        <v>6376</v>
      </c>
      <c r="L1208" t="s">
        <v>6377</v>
      </c>
      <c r="M1208" t="s">
        <v>25</v>
      </c>
      <c r="N1208" t="s">
        <v>6378</v>
      </c>
      <c r="O1208" t="s">
        <v>26</v>
      </c>
      <c r="P1208" t="s">
        <v>55</v>
      </c>
      <c r="Q1208" t="s">
        <v>56</v>
      </c>
      <c r="R1208" t="s">
        <v>253</v>
      </c>
      <c r="S1208" t="s">
        <v>260</v>
      </c>
      <c r="T1208">
        <v>4</v>
      </c>
      <c r="U1208" t="s">
        <v>6379</v>
      </c>
      <c r="V1208" t="s">
        <v>18694</v>
      </c>
      <c r="W1208" t="s">
        <v>41</v>
      </c>
      <c r="X1208" t="s">
        <v>41</v>
      </c>
      <c r="Y1208" t="s">
        <v>30</v>
      </c>
      <c r="Z1208" t="s">
        <v>30</v>
      </c>
      <c r="AA1208" t="s">
        <v>30</v>
      </c>
      <c r="AB1208" t="s">
        <v>30</v>
      </c>
      <c r="AC1208">
        <v>-75.606140229999994</v>
      </c>
      <c r="AD1208">
        <v>6.2103638700000001</v>
      </c>
      <c r="AE1208" t="s">
        <v>86</v>
      </c>
      <c r="AF1208" t="s">
        <v>105</v>
      </c>
      <c r="AG1208" t="s">
        <v>102</v>
      </c>
      <c r="AH1208">
        <f>IFERROR(
    VLOOKUP(FENIX_ANS_TABLA[[#This Row],[ESTADO]],
        {"VENCIDO",1;"ALERTA_0 Días",2;"ALERTA",3;"A TIEMPO",4;"SIN FECHA",5},
    2,FALSE),
0)</f>
        <v>1</v>
      </c>
    </row>
    <row r="1209" spans="1:34" x14ac:dyDescent="0.25">
      <c r="A1209">
        <v>23673454</v>
      </c>
      <c r="B1209" s="23" t="str">
        <f>IFERROR(VLOOKUP(FENIX_ANS_TABLA[[#This Row],[PEDIDO]],RESPONSABLE!A:B,2,0),"Pendiente por asignar responsable")</f>
        <v>Pendiente por asignar responsable</v>
      </c>
      <c r="C1209" t="s">
        <v>36</v>
      </c>
      <c r="D1209" t="s">
        <v>24</v>
      </c>
      <c r="E1209" t="s">
        <v>36</v>
      </c>
      <c r="F1209" s="21">
        <v>46078.577696759261</v>
      </c>
      <c r="G1209" t="s">
        <v>6381</v>
      </c>
      <c r="H1209">
        <v>70289552</v>
      </c>
      <c r="I1209" t="s">
        <v>6382</v>
      </c>
      <c r="J1209" s="23" t="s">
        <v>31</v>
      </c>
      <c r="K1209" s="23" t="s">
        <v>6383</v>
      </c>
      <c r="L1209" t="s">
        <v>6384</v>
      </c>
      <c r="M1209" t="s">
        <v>156</v>
      </c>
      <c r="N1209" t="s">
        <v>6385</v>
      </c>
      <c r="O1209" t="s">
        <v>157</v>
      </c>
      <c r="P1209" t="s">
        <v>37</v>
      </c>
      <c r="Q1209" t="s">
        <v>158</v>
      </c>
      <c r="R1209" t="s">
        <v>253</v>
      </c>
      <c r="S1209" t="s">
        <v>260</v>
      </c>
      <c r="T1209">
        <v>7</v>
      </c>
      <c r="U1209" t="s">
        <v>6386</v>
      </c>
      <c r="V1209" t="s">
        <v>18694</v>
      </c>
      <c r="W1209" t="s">
        <v>18694</v>
      </c>
      <c r="X1209" t="s">
        <v>29</v>
      </c>
      <c r="Y1209" t="s">
        <v>30</v>
      </c>
      <c r="Z1209" t="s">
        <v>30</v>
      </c>
      <c r="AA1209" t="s">
        <v>30</v>
      </c>
      <c r="AB1209" t="s">
        <v>30</v>
      </c>
      <c r="AC1209">
        <v>-75.332567409999996</v>
      </c>
      <c r="AD1209">
        <v>6.2818565299999998</v>
      </c>
      <c r="AE1209" t="s">
        <v>86</v>
      </c>
      <c r="AF1209" t="s">
        <v>159</v>
      </c>
      <c r="AG1209" t="s">
        <v>102</v>
      </c>
      <c r="AH1209">
        <f>IFERROR(
    VLOOKUP(FENIX_ANS_TABLA[[#This Row],[ESTADO]],
        {"VENCIDO",1;"ALERTA_0 Días",2;"ALERTA",3;"A TIEMPO",4;"SIN FECHA",5},
    2,FALSE),
0)</f>
        <v>4</v>
      </c>
    </row>
    <row r="1210" spans="1:34" x14ac:dyDescent="0.25">
      <c r="A1210">
        <v>23673455</v>
      </c>
      <c r="B1210" s="23" t="str">
        <f>IFERROR(VLOOKUP(FENIX_ANS_TABLA[[#This Row],[PEDIDO]],RESPONSABLE!A:B,2,0),"Pendiente por asignar responsable")</f>
        <v>Pendiente por asignar responsable</v>
      </c>
      <c r="C1210" t="s">
        <v>23</v>
      </c>
      <c r="D1210" t="s">
        <v>24</v>
      </c>
      <c r="E1210" t="s">
        <v>23</v>
      </c>
      <c r="F1210" s="21">
        <v>46078.578148148154</v>
      </c>
      <c r="G1210" t="s">
        <v>9755</v>
      </c>
      <c r="H1210">
        <v>70851731</v>
      </c>
      <c r="I1210" t="s">
        <v>9756</v>
      </c>
      <c r="J1210" s="23" t="s">
        <v>31</v>
      </c>
      <c r="K1210" s="23" t="s">
        <v>9757</v>
      </c>
      <c r="L1210" t="s">
        <v>9758</v>
      </c>
      <c r="M1210" t="s">
        <v>117</v>
      </c>
      <c r="N1210" t="s">
        <v>9759</v>
      </c>
      <c r="O1210" t="s">
        <v>118</v>
      </c>
      <c r="P1210" t="s">
        <v>27</v>
      </c>
      <c r="Q1210" t="s">
        <v>108</v>
      </c>
      <c r="R1210" t="s">
        <v>253</v>
      </c>
      <c r="S1210" t="s">
        <v>260</v>
      </c>
      <c r="T1210">
        <v>7</v>
      </c>
      <c r="U1210" t="s">
        <v>9760</v>
      </c>
      <c r="V1210" t="s">
        <v>18695</v>
      </c>
      <c r="W1210" t="s">
        <v>18695</v>
      </c>
      <c r="X1210" t="s">
        <v>29</v>
      </c>
      <c r="Y1210" t="s">
        <v>30</v>
      </c>
      <c r="Z1210" t="s">
        <v>30</v>
      </c>
      <c r="AA1210" t="s">
        <v>30</v>
      </c>
      <c r="AB1210" t="s">
        <v>30</v>
      </c>
      <c r="AC1210">
        <v>-75.714410999999998</v>
      </c>
      <c r="AD1210">
        <v>5.6718650000000004</v>
      </c>
      <c r="AE1210" t="s">
        <v>86</v>
      </c>
      <c r="AF1210" t="s">
        <v>109</v>
      </c>
      <c r="AG1210" t="s">
        <v>102</v>
      </c>
      <c r="AH1210">
        <f>IFERROR(
    VLOOKUP(FENIX_ANS_TABLA[[#This Row],[ESTADO]],
        {"VENCIDO",1;"ALERTA_0 Días",2;"ALERTA",3;"A TIEMPO",4;"SIN FECHA",5},
    2,FALSE),
0)</f>
        <v>4</v>
      </c>
    </row>
    <row r="1211" spans="1:34" x14ac:dyDescent="0.25">
      <c r="A1211">
        <v>23673457</v>
      </c>
      <c r="B1211" s="23" t="str">
        <f>IFERROR(VLOOKUP(FENIX_ANS_TABLA[[#This Row],[PEDIDO]],RESPONSABLE!A:B,2,0),"Pendiente por asignar responsable")</f>
        <v>Pendiente por asignar responsable</v>
      </c>
      <c r="C1211" t="s">
        <v>54</v>
      </c>
      <c r="D1211" t="s">
        <v>24</v>
      </c>
      <c r="E1211" t="s">
        <v>54</v>
      </c>
      <c r="F1211" s="21">
        <v>46078.579756944448</v>
      </c>
      <c r="G1211" t="s">
        <v>6388</v>
      </c>
      <c r="H1211">
        <v>43710614</v>
      </c>
      <c r="I1211" t="s">
        <v>6389</v>
      </c>
      <c r="J1211" s="23" t="s">
        <v>31</v>
      </c>
      <c r="K1211" s="23" t="s">
        <v>6390</v>
      </c>
      <c r="L1211" t="s">
        <v>6391</v>
      </c>
      <c r="M1211" t="s">
        <v>119</v>
      </c>
      <c r="N1211" t="s">
        <v>6392</v>
      </c>
      <c r="O1211" t="s">
        <v>120</v>
      </c>
      <c r="P1211" t="s">
        <v>55</v>
      </c>
      <c r="Q1211" t="s">
        <v>128</v>
      </c>
      <c r="R1211" t="s">
        <v>252</v>
      </c>
      <c r="S1211" t="s">
        <v>260</v>
      </c>
      <c r="T1211">
        <v>4</v>
      </c>
      <c r="U1211" t="s">
        <v>6393</v>
      </c>
      <c r="V1211" t="s">
        <v>17924</v>
      </c>
      <c r="W1211" t="s">
        <v>41</v>
      </c>
      <c r="X1211" t="s">
        <v>41</v>
      </c>
      <c r="Y1211" t="s">
        <v>30</v>
      </c>
      <c r="Z1211" t="s">
        <v>30</v>
      </c>
      <c r="AA1211" t="s">
        <v>30</v>
      </c>
      <c r="AB1211" t="s">
        <v>30</v>
      </c>
      <c r="AC1211">
        <v>-75.701852799999998</v>
      </c>
      <c r="AD1211">
        <v>6.0274117199999999</v>
      </c>
      <c r="AE1211" t="s">
        <v>86</v>
      </c>
      <c r="AF1211" t="s">
        <v>109</v>
      </c>
      <c r="AG1211" t="s">
        <v>102</v>
      </c>
      <c r="AH1211">
        <f>IFERROR(
    VLOOKUP(FENIX_ANS_TABLA[[#This Row],[ESTADO]],
        {"VENCIDO",1;"ALERTA_0 Días",2;"ALERTA",3;"A TIEMPO",4;"SIN FECHA",5},
    2,FALSE),
0)</f>
        <v>1</v>
      </c>
    </row>
    <row r="1212" spans="1:34" x14ac:dyDescent="0.25">
      <c r="A1212">
        <v>23673461</v>
      </c>
      <c r="B1212" s="23" t="str">
        <f>IFERROR(VLOOKUP(FENIX_ANS_TABLA[[#This Row],[PEDIDO]],RESPONSABLE!A:B,2,0),"Pendiente por asignar responsable")</f>
        <v>Pendiente por asignar responsable</v>
      </c>
      <c r="C1212" t="s">
        <v>23</v>
      </c>
      <c r="D1212" t="s">
        <v>24</v>
      </c>
      <c r="E1212" t="s">
        <v>23</v>
      </c>
      <c r="F1212" s="21">
        <v>46078.580613425933</v>
      </c>
      <c r="G1212" t="s">
        <v>6395</v>
      </c>
      <c r="H1212">
        <v>43466241</v>
      </c>
      <c r="I1212" t="s">
        <v>6396</v>
      </c>
      <c r="J1212" s="23" t="s">
        <v>31</v>
      </c>
      <c r="K1212" s="23" t="s">
        <v>707</v>
      </c>
      <c r="L1212" t="s">
        <v>6397</v>
      </c>
      <c r="M1212" t="s">
        <v>190</v>
      </c>
      <c r="N1212" t="s">
        <v>6398</v>
      </c>
      <c r="O1212" t="s">
        <v>191</v>
      </c>
      <c r="P1212" t="s">
        <v>27</v>
      </c>
      <c r="Q1212" t="s">
        <v>158</v>
      </c>
      <c r="R1212" t="s">
        <v>253</v>
      </c>
      <c r="S1212" t="s">
        <v>260</v>
      </c>
      <c r="T1212">
        <v>7</v>
      </c>
      <c r="U1212" t="s">
        <v>6399</v>
      </c>
      <c r="V1212" t="s">
        <v>18696</v>
      </c>
      <c r="W1212" t="s">
        <v>18696</v>
      </c>
      <c r="X1212" t="s">
        <v>29</v>
      </c>
      <c r="Y1212" t="s">
        <v>30</v>
      </c>
      <c r="Z1212" t="s">
        <v>30</v>
      </c>
      <c r="AA1212" t="s">
        <v>30</v>
      </c>
      <c r="AB1212" t="s">
        <v>30</v>
      </c>
      <c r="AC1212">
        <v>-75.335174660000007</v>
      </c>
      <c r="AD1212">
        <v>6.0668477100000002</v>
      </c>
      <c r="AE1212" t="s">
        <v>86</v>
      </c>
      <c r="AF1212" t="s">
        <v>159</v>
      </c>
      <c r="AG1212" t="s">
        <v>102</v>
      </c>
      <c r="AH1212">
        <f>IFERROR(
    VLOOKUP(FENIX_ANS_TABLA[[#This Row],[ESTADO]],
        {"VENCIDO",1;"ALERTA_0 Días",2;"ALERTA",3;"A TIEMPO",4;"SIN FECHA",5},
    2,FALSE),
0)</f>
        <v>4</v>
      </c>
    </row>
    <row r="1213" spans="1:34" x14ac:dyDescent="0.25">
      <c r="A1213">
        <v>23673463</v>
      </c>
      <c r="B1213" s="23" t="str">
        <f>IFERROR(VLOOKUP(FENIX_ANS_TABLA[[#This Row],[PEDIDO]],RESPONSABLE!A:B,2,0),"Pendiente por asignar responsable")</f>
        <v>Pendiente por asignar responsable</v>
      </c>
      <c r="C1213" t="s">
        <v>23</v>
      </c>
      <c r="D1213" t="s">
        <v>65</v>
      </c>
      <c r="E1213" t="s">
        <v>23</v>
      </c>
      <c r="F1213" s="21">
        <v>46078.580891203703</v>
      </c>
      <c r="G1213" t="s">
        <v>9762</v>
      </c>
      <c r="H1213">
        <v>71318360</v>
      </c>
      <c r="I1213" t="s">
        <v>9763</v>
      </c>
      <c r="J1213" s="23" t="s">
        <v>31</v>
      </c>
      <c r="K1213" s="23" t="s">
        <v>9764</v>
      </c>
      <c r="L1213" t="s">
        <v>9765</v>
      </c>
      <c r="M1213" t="s">
        <v>149</v>
      </c>
      <c r="N1213" t="s">
        <v>9766</v>
      </c>
      <c r="O1213" t="s">
        <v>150</v>
      </c>
      <c r="P1213" t="s">
        <v>87</v>
      </c>
      <c r="Q1213" t="s">
        <v>135</v>
      </c>
      <c r="R1213" t="s">
        <v>252</v>
      </c>
      <c r="S1213" t="s">
        <v>260</v>
      </c>
      <c r="T1213">
        <v>10</v>
      </c>
      <c r="U1213" t="s">
        <v>9767</v>
      </c>
      <c r="V1213" t="s">
        <v>18696</v>
      </c>
      <c r="W1213" t="s">
        <v>18696</v>
      </c>
      <c r="X1213" t="s">
        <v>29</v>
      </c>
      <c r="Y1213" t="s">
        <v>30</v>
      </c>
      <c r="Z1213" t="s">
        <v>30</v>
      </c>
      <c r="AA1213" t="s">
        <v>30</v>
      </c>
      <c r="AB1213" t="s">
        <v>30</v>
      </c>
      <c r="AC1213">
        <v>-75.763861000000006</v>
      </c>
      <c r="AD1213">
        <v>6.27691</v>
      </c>
      <c r="AE1213" t="s">
        <v>86</v>
      </c>
      <c r="AF1213" t="s">
        <v>136</v>
      </c>
      <c r="AG1213" t="s">
        <v>103</v>
      </c>
      <c r="AH1213">
        <f>IFERROR(
    VLOOKUP(FENIX_ANS_TABLA[[#This Row],[ESTADO]],
        {"VENCIDO",1;"ALERTA_0 Días",2;"ALERTA",3;"A TIEMPO",4;"SIN FECHA",5},
    2,FALSE),
0)</f>
        <v>4</v>
      </c>
    </row>
    <row r="1214" spans="1:34" x14ac:dyDescent="0.25">
      <c r="A1214">
        <v>23673465</v>
      </c>
      <c r="B1214" s="23" t="str">
        <f>IFERROR(VLOOKUP(FENIX_ANS_TABLA[[#This Row],[PEDIDO]],RESPONSABLE!A:B,2,0),"Pendiente por asignar responsable")</f>
        <v>Pendiente por asignar responsable</v>
      </c>
      <c r="C1214" t="s">
        <v>23</v>
      </c>
      <c r="D1214" t="s">
        <v>24</v>
      </c>
      <c r="E1214" t="s">
        <v>23</v>
      </c>
      <c r="F1214" s="21">
        <v>46078.581331018519</v>
      </c>
      <c r="G1214" t="s">
        <v>9769</v>
      </c>
      <c r="H1214">
        <v>42700827</v>
      </c>
      <c r="I1214" t="s">
        <v>9770</v>
      </c>
      <c r="J1214" s="23" t="s">
        <v>31</v>
      </c>
      <c r="K1214" s="23" t="s">
        <v>9771</v>
      </c>
      <c r="L1214" t="s">
        <v>9772</v>
      </c>
      <c r="M1214" t="s">
        <v>271</v>
      </c>
      <c r="N1214" t="s">
        <v>9773</v>
      </c>
      <c r="O1214" t="s">
        <v>272</v>
      </c>
      <c r="P1214" t="s">
        <v>27</v>
      </c>
      <c r="Q1214" t="s">
        <v>135</v>
      </c>
      <c r="R1214" t="s">
        <v>253</v>
      </c>
      <c r="S1214" t="s">
        <v>260</v>
      </c>
      <c r="T1214">
        <v>7</v>
      </c>
      <c r="U1214" t="s">
        <v>9774</v>
      </c>
      <c r="V1214" t="s">
        <v>18697</v>
      </c>
      <c r="W1214" t="s">
        <v>18697</v>
      </c>
      <c r="X1214" t="s">
        <v>29</v>
      </c>
      <c r="Y1214" t="s">
        <v>30</v>
      </c>
      <c r="Z1214" t="s">
        <v>30</v>
      </c>
      <c r="AA1214" t="s">
        <v>30</v>
      </c>
      <c r="AB1214" t="s">
        <v>30</v>
      </c>
      <c r="AC1214">
        <v>-75.954386</v>
      </c>
      <c r="AD1214">
        <v>6.6799100100000004</v>
      </c>
      <c r="AE1214" t="s">
        <v>86</v>
      </c>
      <c r="AF1214" t="s">
        <v>136</v>
      </c>
      <c r="AG1214" t="s">
        <v>102</v>
      </c>
      <c r="AH1214">
        <f>IFERROR(
    VLOOKUP(FENIX_ANS_TABLA[[#This Row],[ESTADO]],
        {"VENCIDO",1;"ALERTA_0 Días",2;"ALERTA",3;"A TIEMPO",4;"SIN FECHA",5},
    2,FALSE),
0)</f>
        <v>4</v>
      </c>
    </row>
    <row r="1215" spans="1:34" x14ac:dyDescent="0.25">
      <c r="A1215">
        <v>23673470</v>
      </c>
      <c r="B1215" s="23" t="str">
        <f>IFERROR(VLOOKUP(FENIX_ANS_TABLA[[#This Row],[PEDIDO]],RESPONSABLE!A:B,2,0),"Pendiente por asignar responsable")</f>
        <v>Pendiente por asignar responsable</v>
      </c>
      <c r="C1215" t="s">
        <v>23</v>
      </c>
      <c r="D1215" t="s">
        <v>24</v>
      </c>
      <c r="E1215" t="s">
        <v>23</v>
      </c>
      <c r="F1215" s="21">
        <v>46078.582905092589</v>
      </c>
      <c r="G1215" t="s">
        <v>6774</v>
      </c>
      <c r="H1215">
        <v>15374214</v>
      </c>
      <c r="I1215" t="s">
        <v>6775</v>
      </c>
      <c r="J1215" s="23" t="s">
        <v>6776</v>
      </c>
      <c r="K1215" s="23" t="s">
        <v>308</v>
      </c>
      <c r="L1215" t="s">
        <v>6777</v>
      </c>
      <c r="M1215" t="s">
        <v>25</v>
      </c>
      <c r="N1215" t="s">
        <v>6778</v>
      </c>
      <c r="O1215" t="s">
        <v>26</v>
      </c>
      <c r="P1215" t="s">
        <v>27</v>
      </c>
      <c r="Q1215" t="s">
        <v>32</v>
      </c>
      <c r="R1215" t="s">
        <v>253</v>
      </c>
      <c r="S1215" t="s">
        <v>260</v>
      </c>
      <c r="T1215">
        <v>7</v>
      </c>
      <c r="U1215" t="s">
        <v>6779</v>
      </c>
      <c r="V1215" t="s">
        <v>8142</v>
      </c>
      <c r="W1215" t="s">
        <v>14687</v>
      </c>
      <c r="X1215" t="s">
        <v>43</v>
      </c>
      <c r="Y1215" t="s">
        <v>30</v>
      </c>
      <c r="Z1215" t="s">
        <v>30</v>
      </c>
      <c r="AA1215" t="s">
        <v>30</v>
      </c>
      <c r="AB1215" t="s">
        <v>30</v>
      </c>
      <c r="AC1215">
        <v>-75.629069999999999</v>
      </c>
      <c r="AD1215">
        <v>6.2686609999999998</v>
      </c>
      <c r="AE1215" t="s">
        <v>86</v>
      </c>
      <c r="AF1215" t="s">
        <v>105</v>
      </c>
      <c r="AG1215" t="s">
        <v>102</v>
      </c>
      <c r="AH1215">
        <f>IFERROR(
    VLOOKUP(FENIX_ANS_TABLA[[#This Row],[ESTADO]],
        {"VENCIDO",1;"ALERTA_0 Días",2;"ALERTA",3;"A TIEMPO",4;"SIN FECHA",5},
    2,FALSE),
0)</f>
        <v>3</v>
      </c>
    </row>
    <row r="1216" spans="1:34" x14ac:dyDescent="0.25">
      <c r="A1216">
        <v>23673471</v>
      </c>
      <c r="B1216" s="23" t="str">
        <f>IFERROR(VLOOKUP(FENIX_ANS_TABLA[[#This Row],[PEDIDO]],RESPONSABLE!A:B,2,0),"Pendiente por asignar responsable")</f>
        <v>Pendiente por asignar responsable</v>
      </c>
      <c r="C1216" t="s">
        <v>54</v>
      </c>
      <c r="D1216" t="s">
        <v>24</v>
      </c>
      <c r="E1216" t="s">
        <v>54</v>
      </c>
      <c r="F1216" s="21">
        <v>46078.583032407398</v>
      </c>
      <c r="G1216" t="s">
        <v>6401</v>
      </c>
      <c r="H1216">
        <v>71555730</v>
      </c>
      <c r="I1216" t="s">
        <v>6402</v>
      </c>
      <c r="J1216" s="23" t="s">
        <v>31</v>
      </c>
      <c r="K1216" s="23" t="s">
        <v>291</v>
      </c>
      <c r="L1216" t="s">
        <v>6403</v>
      </c>
      <c r="M1216" t="s">
        <v>200</v>
      </c>
      <c r="N1216" t="s">
        <v>6404</v>
      </c>
      <c r="O1216" t="s">
        <v>201</v>
      </c>
      <c r="P1216" t="s">
        <v>55</v>
      </c>
      <c r="Q1216" t="s">
        <v>189</v>
      </c>
      <c r="R1216" t="s">
        <v>253</v>
      </c>
      <c r="S1216" t="s">
        <v>260</v>
      </c>
      <c r="T1216">
        <v>4</v>
      </c>
      <c r="U1216" t="s">
        <v>6405</v>
      </c>
      <c r="V1216" t="s">
        <v>8142</v>
      </c>
      <c r="W1216" t="s">
        <v>41</v>
      </c>
      <c r="X1216" t="s">
        <v>41</v>
      </c>
      <c r="Y1216" t="s">
        <v>30</v>
      </c>
      <c r="Z1216" t="s">
        <v>30</v>
      </c>
      <c r="AA1216" t="s">
        <v>30</v>
      </c>
      <c r="AB1216" t="s">
        <v>30</v>
      </c>
      <c r="AC1216">
        <v>-75.525512460000002</v>
      </c>
      <c r="AD1216">
        <v>6.1428399300000001</v>
      </c>
      <c r="AE1216" t="s">
        <v>86</v>
      </c>
      <c r="AF1216" t="s">
        <v>159</v>
      </c>
      <c r="AG1216" t="s">
        <v>102</v>
      </c>
      <c r="AH1216">
        <f>IFERROR(
    VLOOKUP(FENIX_ANS_TABLA[[#This Row],[ESTADO]],
        {"VENCIDO",1;"ALERTA_0 Días",2;"ALERTA",3;"A TIEMPO",4;"SIN FECHA",5},
    2,FALSE),
0)</f>
        <v>1</v>
      </c>
    </row>
    <row r="1217" spans="1:34" x14ac:dyDescent="0.25">
      <c r="A1217">
        <v>23673478</v>
      </c>
      <c r="B1217" s="23" t="str">
        <f>IFERROR(VLOOKUP(FENIX_ANS_TABLA[[#This Row],[PEDIDO]],RESPONSABLE!A:B,2,0),"Pendiente por asignar responsable")</f>
        <v>Pendiente por asignar responsable</v>
      </c>
      <c r="C1217" t="s">
        <v>23</v>
      </c>
      <c r="D1217" t="s">
        <v>24</v>
      </c>
      <c r="E1217" t="s">
        <v>33</v>
      </c>
      <c r="F1217" s="21">
        <v>46078.588356481479</v>
      </c>
      <c r="G1217" t="s">
        <v>6407</v>
      </c>
      <c r="H1217">
        <v>1039697844</v>
      </c>
      <c r="I1217" t="s">
        <v>6408</v>
      </c>
      <c r="J1217" s="23" t="s">
        <v>31</v>
      </c>
      <c r="K1217" s="23" t="s">
        <v>6409</v>
      </c>
      <c r="L1217" t="s">
        <v>6410</v>
      </c>
      <c r="M1217" t="s">
        <v>234</v>
      </c>
      <c r="N1217" t="s">
        <v>6411</v>
      </c>
      <c r="O1217" t="s">
        <v>235</v>
      </c>
      <c r="P1217" t="s">
        <v>34</v>
      </c>
      <c r="Q1217" t="s">
        <v>214</v>
      </c>
      <c r="R1217" t="s">
        <v>253</v>
      </c>
      <c r="S1217" t="s">
        <v>260</v>
      </c>
      <c r="T1217">
        <v>5</v>
      </c>
      <c r="U1217" t="s">
        <v>6412</v>
      </c>
      <c r="V1217" t="s">
        <v>18562</v>
      </c>
      <c r="W1217" t="s">
        <v>10495</v>
      </c>
      <c r="X1217" t="s">
        <v>29</v>
      </c>
      <c r="Y1217" t="s">
        <v>30</v>
      </c>
      <c r="Z1217" t="s">
        <v>30</v>
      </c>
      <c r="AA1217" t="s">
        <v>30</v>
      </c>
      <c r="AB1217" t="s">
        <v>30</v>
      </c>
      <c r="AC1217">
        <v>-74.718316669999993</v>
      </c>
      <c r="AD1217">
        <v>7.0762435000000004</v>
      </c>
      <c r="AE1217" t="s">
        <v>86</v>
      </c>
      <c r="AF1217" t="s">
        <v>215</v>
      </c>
      <c r="AG1217" t="s">
        <v>102</v>
      </c>
      <c r="AH1217">
        <f>IFERROR(
    VLOOKUP(FENIX_ANS_TABLA[[#This Row],[ESTADO]],
        {"VENCIDO",1;"ALERTA_0 Días",2;"ALERTA",3;"A TIEMPO",4;"SIN FECHA",5},
    2,FALSE),
0)</f>
        <v>4</v>
      </c>
    </row>
    <row r="1218" spans="1:34" x14ac:dyDescent="0.25">
      <c r="A1218">
        <v>23673482</v>
      </c>
      <c r="B1218" s="23" t="str">
        <f>IFERROR(VLOOKUP(FENIX_ANS_TABLA[[#This Row],[PEDIDO]],RESPONSABLE!A:B,2,0),"Pendiente por asignar responsable")</f>
        <v>Pendiente por asignar responsable</v>
      </c>
      <c r="C1218" t="s">
        <v>23</v>
      </c>
      <c r="D1218" t="s">
        <v>24</v>
      </c>
      <c r="E1218" t="s">
        <v>23</v>
      </c>
      <c r="F1218" s="21">
        <v>46078.592893518522</v>
      </c>
      <c r="G1218" t="s">
        <v>10659</v>
      </c>
      <c r="H1218">
        <v>900397244</v>
      </c>
      <c r="I1218" t="s">
        <v>10660</v>
      </c>
      <c r="J1218" s="23" t="s">
        <v>10661</v>
      </c>
      <c r="K1218" s="23" t="s">
        <v>10662</v>
      </c>
      <c r="L1218" t="s">
        <v>10663</v>
      </c>
      <c r="M1218" t="s">
        <v>167</v>
      </c>
      <c r="N1218" t="s">
        <v>10664</v>
      </c>
      <c r="O1218" t="s">
        <v>168</v>
      </c>
      <c r="P1218" t="s">
        <v>27</v>
      </c>
      <c r="Q1218" t="s">
        <v>158</v>
      </c>
      <c r="R1218" t="s">
        <v>253</v>
      </c>
      <c r="S1218" t="s">
        <v>260</v>
      </c>
      <c r="T1218">
        <v>7</v>
      </c>
      <c r="U1218" t="s">
        <v>10665</v>
      </c>
      <c r="V1218" t="s">
        <v>18698</v>
      </c>
      <c r="W1218" t="s">
        <v>10536</v>
      </c>
      <c r="X1218" t="s">
        <v>43</v>
      </c>
      <c r="Y1218" t="s">
        <v>30</v>
      </c>
      <c r="Z1218" t="s">
        <v>30</v>
      </c>
      <c r="AA1218" t="s">
        <v>30</v>
      </c>
      <c r="AB1218" t="s">
        <v>30</v>
      </c>
      <c r="AC1218">
        <v>-75.385666000000001</v>
      </c>
      <c r="AD1218">
        <v>6.1288280000000004</v>
      </c>
      <c r="AE1218" t="s">
        <v>86</v>
      </c>
      <c r="AF1218" t="s">
        <v>159</v>
      </c>
      <c r="AG1218" t="s">
        <v>102</v>
      </c>
      <c r="AH1218">
        <f>IFERROR(
    VLOOKUP(FENIX_ANS_TABLA[[#This Row],[ESTADO]],
        {"VENCIDO",1;"ALERTA_0 Días",2;"ALERTA",3;"A TIEMPO",4;"SIN FECHA",5},
    2,FALSE),
0)</f>
        <v>3</v>
      </c>
    </row>
    <row r="1219" spans="1:34" x14ac:dyDescent="0.25">
      <c r="A1219">
        <v>23673483</v>
      </c>
      <c r="B1219" s="23" t="str">
        <f>IFERROR(VLOOKUP(FENIX_ANS_TABLA[[#This Row],[PEDIDO]],RESPONSABLE!A:B,2,0),"Pendiente por asignar responsable")</f>
        <v>Pendiente por asignar responsable</v>
      </c>
      <c r="C1219" t="s">
        <v>23</v>
      </c>
      <c r="D1219" t="s">
        <v>24</v>
      </c>
      <c r="E1219" t="s">
        <v>23</v>
      </c>
      <c r="F1219" s="21">
        <v>46078.592893518522</v>
      </c>
      <c r="G1219" t="s">
        <v>10659</v>
      </c>
      <c r="H1219">
        <v>900397244</v>
      </c>
      <c r="I1219" t="s">
        <v>10660</v>
      </c>
      <c r="J1219" s="23" t="s">
        <v>10661</v>
      </c>
      <c r="K1219" s="23" t="s">
        <v>10662</v>
      </c>
      <c r="L1219" t="s">
        <v>10667</v>
      </c>
      <c r="M1219" t="s">
        <v>167</v>
      </c>
      <c r="N1219" t="s">
        <v>10668</v>
      </c>
      <c r="O1219" t="s">
        <v>168</v>
      </c>
      <c r="P1219" t="s">
        <v>27</v>
      </c>
      <c r="Q1219" t="s">
        <v>158</v>
      </c>
      <c r="R1219" t="s">
        <v>253</v>
      </c>
      <c r="S1219" t="s">
        <v>260</v>
      </c>
      <c r="T1219">
        <v>7</v>
      </c>
      <c r="U1219" t="s">
        <v>10665</v>
      </c>
      <c r="V1219" t="s">
        <v>18698</v>
      </c>
      <c r="W1219" t="s">
        <v>10536</v>
      </c>
      <c r="X1219" t="s">
        <v>43</v>
      </c>
      <c r="Y1219" t="s">
        <v>30</v>
      </c>
      <c r="Z1219" t="s">
        <v>30</v>
      </c>
      <c r="AA1219" t="s">
        <v>30</v>
      </c>
      <c r="AB1219" t="s">
        <v>30</v>
      </c>
      <c r="AC1219">
        <v>-75.385666000000001</v>
      </c>
      <c r="AD1219">
        <v>6.1288280000000004</v>
      </c>
      <c r="AE1219" t="s">
        <v>86</v>
      </c>
      <c r="AF1219" t="s">
        <v>159</v>
      </c>
      <c r="AG1219" t="s">
        <v>102</v>
      </c>
      <c r="AH1219">
        <f>IFERROR(
    VLOOKUP(FENIX_ANS_TABLA[[#This Row],[ESTADO]],
        {"VENCIDO",1;"ALERTA_0 Días",2;"ALERTA",3;"A TIEMPO",4;"SIN FECHA",5},
    2,FALSE),
0)</f>
        <v>3</v>
      </c>
    </row>
    <row r="1220" spans="1:34" x14ac:dyDescent="0.25">
      <c r="A1220">
        <v>23673484</v>
      </c>
      <c r="B1220" s="23" t="str">
        <f>IFERROR(VLOOKUP(FENIX_ANS_TABLA[[#This Row],[PEDIDO]],RESPONSABLE!A:B,2,0),"Pendiente por asignar responsable")</f>
        <v>Pendiente por asignar responsable</v>
      </c>
      <c r="C1220" t="s">
        <v>23</v>
      </c>
      <c r="D1220" t="s">
        <v>24</v>
      </c>
      <c r="E1220" t="s">
        <v>23</v>
      </c>
      <c r="F1220" s="21">
        <v>46078.592916666668</v>
      </c>
      <c r="G1220" t="s">
        <v>10670</v>
      </c>
      <c r="H1220">
        <v>900397244</v>
      </c>
      <c r="I1220" t="s">
        <v>10660</v>
      </c>
      <c r="J1220" s="23" t="s">
        <v>10661</v>
      </c>
      <c r="K1220" s="23" t="s">
        <v>10662</v>
      </c>
      <c r="L1220" t="s">
        <v>10671</v>
      </c>
      <c r="M1220" t="s">
        <v>167</v>
      </c>
      <c r="N1220" t="s">
        <v>10672</v>
      </c>
      <c r="O1220" t="s">
        <v>168</v>
      </c>
      <c r="P1220" t="s">
        <v>27</v>
      </c>
      <c r="Q1220" t="s">
        <v>158</v>
      </c>
      <c r="R1220" t="s">
        <v>253</v>
      </c>
      <c r="S1220" t="s">
        <v>260</v>
      </c>
      <c r="T1220">
        <v>7</v>
      </c>
      <c r="U1220" t="s">
        <v>10673</v>
      </c>
      <c r="V1220" t="s">
        <v>18698</v>
      </c>
      <c r="W1220" t="s">
        <v>10536</v>
      </c>
      <c r="X1220" t="s">
        <v>43</v>
      </c>
      <c r="Y1220" t="s">
        <v>30</v>
      </c>
      <c r="Z1220" t="s">
        <v>30</v>
      </c>
      <c r="AA1220" t="s">
        <v>30</v>
      </c>
      <c r="AB1220" t="s">
        <v>30</v>
      </c>
      <c r="AC1220">
        <v>-75.385666000000001</v>
      </c>
      <c r="AD1220">
        <v>6.1288280000000004</v>
      </c>
      <c r="AE1220" t="s">
        <v>86</v>
      </c>
      <c r="AF1220" t="s">
        <v>159</v>
      </c>
      <c r="AG1220" t="s">
        <v>102</v>
      </c>
      <c r="AH1220">
        <f>IFERROR(
    VLOOKUP(FENIX_ANS_TABLA[[#This Row],[ESTADO]],
        {"VENCIDO",1;"ALERTA_0 Días",2;"ALERTA",3;"A TIEMPO",4;"SIN FECHA",5},
    2,FALSE),
0)</f>
        <v>3</v>
      </c>
    </row>
    <row r="1221" spans="1:34" x14ac:dyDescent="0.25">
      <c r="A1221">
        <v>23673485</v>
      </c>
      <c r="B1221" s="23" t="str">
        <f>IFERROR(VLOOKUP(FENIX_ANS_TABLA[[#This Row],[PEDIDO]],RESPONSABLE!A:B,2,0),"Pendiente por asignar responsable")</f>
        <v>Pendiente por asignar responsable</v>
      </c>
      <c r="C1221" t="s">
        <v>23</v>
      </c>
      <c r="D1221" t="s">
        <v>24</v>
      </c>
      <c r="E1221" t="s">
        <v>23</v>
      </c>
      <c r="F1221" s="21">
        <v>46078.592916666668</v>
      </c>
      <c r="G1221" t="s">
        <v>10670</v>
      </c>
      <c r="H1221">
        <v>900397244</v>
      </c>
      <c r="I1221" t="s">
        <v>10660</v>
      </c>
      <c r="J1221" s="23" t="s">
        <v>10661</v>
      </c>
      <c r="K1221" s="23" t="s">
        <v>10662</v>
      </c>
      <c r="L1221" t="s">
        <v>10675</v>
      </c>
      <c r="M1221" t="s">
        <v>167</v>
      </c>
      <c r="N1221" t="s">
        <v>10676</v>
      </c>
      <c r="O1221" t="s">
        <v>168</v>
      </c>
      <c r="P1221" t="s">
        <v>27</v>
      </c>
      <c r="Q1221" t="s">
        <v>158</v>
      </c>
      <c r="R1221" t="s">
        <v>253</v>
      </c>
      <c r="S1221" t="s">
        <v>260</v>
      </c>
      <c r="T1221">
        <v>7</v>
      </c>
      <c r="U1221" t="s">
        <v>10673</v>
      </c>
      <c r="V1221" t="s">
        <v>18698</v>
      </c>
      <c r="W1221" t="s">
        <v>10536</v>
      </c>
      <c r="X1221" t="s">
        <v>43</v>
      </c>
      <c r="Y1221" t="s">
        <v>30</v>
      </c>
      <c r="Z1221" t="s">
        <v>30</v>
      </c>
      <c r="AA1221" t="s">
        <v>30</v>
      </c>
      <c r="AB1221" t="s">
        <v>30</v>
      </c>
      <c r="AC1221">
        <v>-75.385666000000001</v>
      </c>
      <c r="AD1221">
        <v>6.1288280000000004</v>
      </c>
      <c r="AE1221" t="s">
        <v>86</v>
      </c>
      <c r="AF1221" t="s">
        <v>159</v>
      </c>
      <c r="AG1221" t="s">
        <v>102</v>
      </c>
      <c r="AH1221">
        <f>IFERROR(
    VLOOKUP(FENIX_ANS_TABLA[[#This Row],[ESTADO]],
        {"VENCIDO",1;"ALERTA_0 Días",2;"ALERTA",3;"A TIEMPO",4;"SIN FECHA",5},
    2,FALSE),
0)</f>
        <v>3</v>
      </c>
    </row>
    <row r="1222" spans="1:34" x14ac:dyDescent="0.25">
      <c r="A1222">
        <v>23673486</v>
      </c>
      <c r="B1222" s="23" t="str">
        <f>IFERROR(VLOOKUP(FENIX_ANS_TABLA[[#This Row],[PEDIDO]],RESPONSABLE!A:B,2,0),"Pendiente por asignar responsable")</f>
        <v>Pendiente por asignar responsable</v>
      </c>
      <c r="C1222" t="s">
        <v>23</v>
      </c>
      <c r="D1222" t="s">
        <v>24</v>
      </c>
      <c r="E1222" t="s">
        <v>23</v>
      </c>
      <c r="F1222" s="21">
        <v>46078.592939814807</v>
      </c>
      <c r="G1222" t="s">
        <v>10678</v>
      </c>
      <c r="H1222">
        <v>900397244</v>
      </c>
      <c r="I1222" t="s">
        <v>10660</v>
      </c>
      <c r="J1222" s="23" t="s">
        <v>10661</v>
      </c>
      <c r="K1222" s="23" t="s">
        <v>10662</v>
      </c>
      <c r="L1222" t="s">
        <v>10679</v>
      </c>
      <c r="M1222" t="s">
        <v>167</v>
      </c>
      <c r="N1222" t="s">
        <v>10680</v>
      </c>
      <c r="O1222" t="s">
        <v>168</v>
      </c>
      <c r="P1222" t="s">
        <v>27</v>
      </c>
      <c r="Q1222" t="s">
        <v>158</v>
      </c>
      <c r="R1222" t="s">
        <v>253</v>
      </c>
      <c r="S1222" t="s">
        <v>260</v>
      </c>
      <c r="T1222">
        <v>7</v>
      </c>
      <c r="U1222" t="s">
        <v>10681</v>
      </c>
      <c r="V1222" t="s">
        <v>18698</v>
      </c>
      <c r="W1222" t="s">
        <v>10536</v>
      </c>
      <c r="X1222" t="s">
        <v>43</v>
      </c>
      <c r="Y1222" t="s">
        <v>30</v>
      </c>
      <c r="Z1222" t="s">
        <v>30</v>
      </c>
      <c r="AA1222" t="s">
        <v>30</v>
      </c>
      <c r="AB1222" t="s">
        <v>30</v>
      </c>
      <c r="AC1222">
        <v>-75.385666000000001</v>
      </c>
      <c r="AD1222">
        <v>6.1288280000000004</v>
      </c>
      <c r="AE1222" t="s">
        <v>86</v>
      </c>
      <c r="AF1222" t="s">
        <v>159</v>
      </c>
      <c r="AG1222" t="s">
        <v>102</v>
      </c>
      <c r="AH1222">
        <f>IFERROR(
    VLOOKUP(FENIX_ANS_TABLA[[#This Row],[ESTADO]],
        {"VENCIDO",1;"ALERTA_0 Días",2;"ALERTA",3;"A TIEMPO",4;"SIN FECHA",5},
    2,FALSE),
0)</f>
        <v>3</v>
      </c>
    </row>
    <row r="1223" spans="1:34" x14ac:dyDescent="0.25">
      <c r="A1223">
        <v>23673487</v>
      </c>
      <c r="B1223" s="23" t="str">
        <f>IFERROR(VLOOKUP(FENIX_ANS_TABLA[[#This Row],[PEDIDO]],RESPONSABLE!A:B,2,0),"Pendiente por asignar responsable")</f>
        <v>Pendiente por asignar responsable</v>
      </c>
      <c r="C1223" t="s">
        <v>23</v>
      </c>
      <c r="D1223" t="s">
        <v>24</v>
      </c>
      <c r="E1223" t="s">
        <v>23</v>
      </c>
      <c r="F1223" s="21">
        <v>46078.592928240738</v>
      </c>
      <c r="G1223" t="s">
        <v>10683</v>
      </c>
      <c r="H1223">
        <v>900397244</v>
      </c>
      <c r="I1223" t="s">
        <v>10660</v>
      </c>
      <c r="J1223" s="23" t="s">
        <v>10661</v>
      </c>
      <c r="K1223" s="23" t="s">
        <v>10662</v>
      </c>
      <c r="L1223" t="s">
        <v>10684</v>
      </c>
      <c r="M1223" t="s">
        <v>167</v>
      </c>
      <c r="N1223" t="s">
        <v>10685</v>
      </c>
      <c r="O1223" t="s">
        <v>168</v>
      </c>
      <c r="P1223" t="s">
        <v>27</v>
      </c>
      <c r="Q1223" t="s">
        <v>158</v>
      </c>
      <c r="R1223" t="s">
        <v>253</v>
      </c>
      <c r="S1223" t="s">
        <v>260</v>
      </c>
      <c r="T1223">
        <v>7</v>
      </c>
      <c r="U1223" t="s">
        <v>10686</v>
      </c>
      <c r="V1223" t="s">
        <v>18698</v>
      </c>
      <c r="W1223" t="s">
        <v>10536</v>
      </c>
      <c r="X1223" t="s">
        <v>43</v>
      </c>
      <c r="Y1223" t="s">
        <v>30</v>
      </c>
      <c r="Z1223" t="s">
        <v>30</v>
      </c>
      <c r="AA1223" t="s">
        <v>30</v>
      </c>
      <c r="AB1223" t="s">
        <v>30</v>
      </c>
      <c r="AC1223">
        <v>-75.385666000000001</v>
      </c>
      <c r="AD1223">
        <v>6.1288280000000004</v>
      </c>
      <c r="AE1223" t="s">
        <v>86</v>
      </c>
      <c r="AF1223" t="s">
        <v>159</v>
      </c>
      <c r="AG1223" t="s">
        <v>102</v>
      </c>
      <c r="AH1223">
        <f>IFERROR(
    VLOOKUP(FENIX_ANS_TABLA[[#This Row],[ESTADO]],
        {"VENCIDO",1;"ALERTA_0 Días",2;"ALERTA",3;"A TIEMPO",4;"SIN FECHA",5},
    2,FALSE),
0)</f>
        <v>3</v>
      </c>
    </row>
    <row r="1224" spans="1:34" x14ac:dyDescent="0.25">
      <c r="A1224">
        <v>23673488</v>
      </c>
      <c r="B1224" s="23" t="str">
        <f>IFERROR(VLOOKUP(FENIX_ANS_TABLA[[#This Row],[PEDIDO]],RESPONSABLE!A:B,2,0),"Pendiente por asignar responsable")</f>
        <v>Pendiente por asignar responsable</v>
      </c>
      <c r="C1224" t="s">
        <v>23</v>
      </c>
      <c r="D1224" t="s">
        <v>24</v>
      </c>
      <c r="E1224" t="s">
        <v>23</v>
      </c>
      <c r="F1224" s="21">
        <v>46078.592951388891</v>
      </c>
      <c r="G1224" t="s">
        <v>10688</v>
      </c>
      <c r="H1224">
        <v>900397244</v>
      </c>
      <c r="I1224" t="s">
        <v>10660</v>
      </c>
      <c r="J1224" s="23" t="s">
        <v>10661</v>
      </c>
      <c r="K1224" s="23" t="s">
        <v>10662</v>
      </c>
      <c r="L1224" t="s">
        <v>10689</v>
      </c>
      <c r="M1224" t="s">
        <v>167</v>
      </c>
      <c r="N1224" t="s">
        <v>10690</v>
      </c>
      <c r="O1224" t="s">
        <v>168</v>
      </c>
      <c r="P1224" t="s">
        <v>27</v>
      </c>
      <c r="Q1224" t="s">
        <v>158</v>
      </c>
      <c r="R1224" t="s">
        <v>253</v>
      </c>
      <c r="S1224" t="s">
        <v>260</v>
      </c>
      <c r="T1224">
        <v>7</v>
      </c>
      <c r="U1224" t="s">
        <v>10691</v>
      </c>
      <c r="V1224" t="s">
        <v>18698</v>
      </c>
      <c r="W1224" t="s">
        <v>10536</v>
      </c>
      <c r="X1224" t="s">
        <v>43</v>
      </c>
      <c r="Y1224" t="s">
        <v>30</v>
      </c>
      <c r="Z1224" t="s">
        <v>30</v>
      </c>
      <c r="AA1224" t="s">
        <v>30</v>
      </c>
      <c r="AB1224" t="s">
        <v>30</v>
      </c>
      <c r="AC1224">
        <v>-75.385666000000001</v>
      </c>
      <c r="AD1224">
        <v>6.1288280000000004</v>
      </c>
      <c r="AE1224" t="s">
        <v>86</v>
      </c>
      <c r="AF1224" t="s">
        <v>159</v>
      </c>
      <c r="AG1224" t="s">
        <v>102</v>
      </c>
      <c r="AH1224">
        <f>IFERROR(
    VLOOKUP(FENIX_ANS_TABLA[[#This Row],[ESTADO]],
        {"VENCIDO",1;"ALERTA_0 Días",2;"ALERTA",3;"A TIEMPO",4;"SIN FECHA",5},
    2,FALSE),
0)</f>
        <v>3</v>
      </c>
    </row>
    <row r="1225" spans="1:34" x14ac:dyDescent="0.25">
      <c r="A1225">
        <v>23673489</v>
      </c>
      <c r="B1225" s="23" t="str">
        <f>IFERROR(VLOOKUP(FENIX_ANS_TABLA[[#This Row],[PEDIDO]],RESPONSABLE!A:B,2,0),"Pendiente por asignar responsable")</f>
        <v>Pendiente por asignar responsable</v>
      </c>
      <c r="C1225" t="s">
        <v>23</v>
      </c>
      <c r="D1225" t="s">
        <v>24</v>
      </c>
      <c r="E1225" t="s">
        <v>23</v>
      </c>
      <c r="F1225" s="21">
        <v>46078.592962962961</v>
      </c>
      <c r="G1225" t="s">
        <v>10693</v>
      </c>
      <c r="H1225">
        <v>900397244</v>
      </c>
      <c r="I1225" t="s">
        <v>10660</v>
      </c>
      <c r="J1225" s="23" t="s">
        <v>10661</v>
      </c>
      <c r="K1225" s="23" t="s">
        <v>10662</v>
      </c>
      <c r="L1225" t="s">
        <v>10694</v>
      </c>
      <c r="M1225" t="s">
        <v>167</v>
      </c>
      <c r="N1225" t="s">
        <v>10695</v>
      </c>
      <c r="O1225" t="s">
        <v>168</v>
      </c>
      <c r="P1225" t="s">
        <v>27</v>
      </c>
      <c r="Q1225" t="s">
        <v>158</v>
      </c>
      <c r="R1225" t="s">
        <v>253</v>
      </c>
      <c r="S1225" t="s">
        <v>260</v>
      </c>
      <c r="T1225">
        <v>7</v>
      </c>
      <c r="U1225" t="s">
        <v>10696</v>
      </c>
      <c r="V1225" t="s">
        <v>18698</v>
      </c>
      <c r="W1225" t="s">
        <v>10536</v>
      </c>
      <c r="X1225" t="s">
        <v>43</v>
      </c>
      <c r="Y1225" t="s">
        <v>30</v>
      </c>
      <c r="Z1225" t="s">
        <v>30</v>
      </c>
      <c r="AA1225" t="s">
        <v>30</v>
      </c>
      <c r="AB1225" t="s">
        <v>30</v>
      </c>
      <c r="AC1225">
        <v>-75.385666000000001</v>
      </c>
      <c r="AD1225">
        <v>6.1288280000000004</v>
      </c>
      <c r="AE1225" t="s">
        <v>86</v>
      </c>
      <c r="AF1225" t="s">
        <v>159</v>
      </c>
      <c r="AG1225" t="s">
        <v>102</v>
      </c>
      <c r="AH1225">
        <f>IFERROR(
    VLOOKUP(FENIX_ANS_TABLA[[#This Row],[ESTADO]],
        {"VENCIDO",1;"ALERTA_0 Días",2;"ALERTA",3;"A TIEMPO",4;"SIN FECHA",5},
    2,FALSE),
0)</f>
        <v>3</v>
      </c>
    </row>
    <row r="1226" spans="1:34" x14ac:dyDescent="0.25">
      <c r="A1226">
        <v>23673491</v>
      </c>
      <c r="B1226" s="23" t="str">
        <f>IFERROR(VLOOKUP(FENIX_ANS_TABLA[[#This Row],[PEDIDO]],RESPONSABLE!A:B,2,0),"Pendiente por asignar responsable")</f>
        <v>Pendiente por asignar responsable</v>
      </c>
      <c r="C1226" t="s">
        <v>23</v>
      </c>
      <c r="D1226" t="s">
        <v>24</v>
      </c>
      <c r="E1226" t="s">
        <v>23</v>
      </c>
      <c r="F1226" s="21">
        <v>46078.592986111107</v>
      </c>
      <c r="G1226" t="s">
        <v>10698</v>
      </c>
      <c r="H1226">
        <v>900397244</v>
      </c>
      <c r="I1226" t="s">
        <v>10660</v>
      </c>
      <c r="J1226" s="23" t="s">
        <v>10661</v>
      </c>
      <c r="K1226" s="23" t="s">
        <v>10662</v>
      </c>
      <c r="L1226" t="s">
        <v>10699</v>
      </c>
      <c r="M1226" t="s">
        <v>167</v>
      </c>
      <c r="N1226" t="s">
        <v>10700</v>
      </c>
      <c r="O1226" t="s">
        <v>168</v>
      </c>
      <c r="P1226" t="s">
        <v>27</v>
      </c>
      <c r="Q1226" t="s">
        <v>158</v>
      </c>
      <c r="R1226" t="s">
        <v>253</v>
      </c>
      <c r="S1226" t="s">
        <v>260</v>
      </c>
      <c r="T1226">
        <v>7</v>
      </c>
      <c r="U1226" t="s">
        <v>10701</v>
      </c>
      <c r="V1226" t="s">
        <v>18698</v>
      </c>
      <c r="W1226" t="s">
        <v>10536</v>
      </c>
      <c r="X1226" t="s">
        <v>43</v>
      </c>
      <c r="Y1226" t="s">
        <v>30</v>
      </c>
      <c r="Z1226" t="s">
        <v>30</v>
      </c>
      <c r="AA1226" t="s">
        <v>30</v>
      </c>
      <c r="AB1226" t="s">
        <v>30</v>
      </c>
      <c r="AC1226">
        <v>-75.385666000000001</v>
      </c>
      <c r="AD1226">
        <v>6.1288280000000004</v>
      </c>
      <c r="AE1226" t="s">
        <v>86</v>
      </c>
      <c r="AF1226" t="s">
        <v>159</v>
      </c>
      <c r="AG1226" t="s">
        <v>102</v>
      </c>
      <c r="AH1226">
        <f>IFERROR(
    VLOOKUP(FENIX_ANS_TABLA[[#This Row],[ESTADO]],
        {"VENCIDO",1;"ALERTA_0 Días",2;"ALERTA",3;"A TIEMPO",4;"SIN FECHA",5},
    2,FALSE),
0)</f>
        <v>3</v>
      </c>
    </row>
    <row r="1227" spans="1:34" x14ac:dyDescent="0.25">
      <c r="A1227">
        <v>23673492</v>
      </c>
      <c r="B1227" s="23" t="str">
        <f>IFERROR(VLOOKUP(FENIX_ANS_TABLA[[#This Row],[PEDIDO]],RESPONSABLE!A:B,2,0),"Pendiente por asignar responsable")</f>
        <v>Pendiente por asignar responsable</v>
      </c>
      <c r="C1227" t="s">
        <v>23</v>
      </c>
      <c r="D1227" t="s">
        <v>24</v>
      </c>
      <c r="E1227" t="s">
        <v>23</v>
      </c>
      <c r="F1227" s="21">
        <v>46078.593043981477</v>
      </c>
      <c r="G1227" t="s">
        <v>10703</v>
      </c>
      <c r="H1227">
        <v>900397244</v>
      </c>
      <c r="I1227" t="s">
        <v>10660</v>
      </c>
      <c r="J1227" s="23" t="s">
        <v>10661</v>
      </c>
      <c r="K1227" s="23" t="s">
        <v>10662</v>
      </c>
      <c r="L1227" t="s">
        <v>10704</v>
      </c>
      <c r="M1227" t="s">
        <v>167</v>
      </c>
      <c r="N1227" t="s">
        <v>10705</v>
      </c>
      <c r="O1227" t="s">
        <v>168</v>
      </c>
      <c r="P1227" t="s">
        <v>27</v>
      </c>
      <c r="Q1227" t="s">
        <v>158</v>
      </c>
      <c r="R1227" t="s">
        <v>253</v>
      </c>
      <c r="S1227" t="s">
        <v>260</v>
      </c>
      <c r="T1227">
        <v>7</v>
      </c>
      <c r="U1227" t="s">
        <v>10706</v>
      </c>
      <c r="V1227" t="s">
        <v>18698</v>
      </c>
      <c r="W1227" t="s">
        <v>10536</v>
      </c>
      <c r="X1227" t="s">
        <v>43</v>
      </c>
      <c r="Y1227" t="s">
        <v>30</v>
      </c>
      <c r="Z1227" t="s">
        <v>30</v>
      </c>
      <c r="AA1227" t="s">
        <v>30</v>
      </c>
      <c r="AB1227" t="s">
        <v>30</v>
      </c>
      <c r="AC1227">
        <v>-75.385666000000001</v>
      </c>
      <c r="AD1227">
        <v>6.1288280000000004</v>
      </c>
      <c r="AE1227" t="s">
        <v>86</v>
      </c>
      <c r="AF1227" t="s">
        <v>159</v>
      </c>
      <c r="AG1227" t="s">
        <v>102</v>
      </c>
      <c r="AH1227">
        <f>IFERROR(
    VLOOKUP(FENIX_ANS_TABLA[[#This Row],[ESTADO]],
        {"VENCIDO",1;"ALERTA_0 Días",2;"ALERTA",3;"A TIEMPO",4;"SIN FECHA",5},
    2,FALSE),
0)</f>
        <v>3</v>
      </c>
    </row>
    <row r="1228" spans="1:34" x14ac:dyDescent="0.25">
      <c r="A1228">
        <v>23673493</v>
      </c>
      <c r="B1228" s="23" t="str">
        <f>IFERROR(VLOOKUP(FENIX_ANS_TABLA[[#This Row],[PEDIDO]],RESPONSABLE!A:B,2,0),"Pendiente por asignar responsable")</f>
        <v>Pendiente por asignar responsable</v>
      </c>
      <c r="C1228" t="s">
        <v>23</v>
      </c>
      <c r="D1228" t="s">
        <v>24</v>
      </c>
      <c r="E1228" t="s">
        <v>23</v>
      </c>
      <c r="F1228" s="21">
        <v>46078.593865740739</v>
      </c>
      <c r="G1228" t="s">
        <v>6414</v>
      </c>
      <c r="H1228">
        <v>70694690</v>
      </c>
      <c r="I1228" t="s">
        <v>6415</v>
      </c>
      <c r="J1228" s="23" t="s">
        <v>31</v>
      </c>
      <c r="K1228" s="23" t="s">
        <v>306</v>
      </c>
      <c r="L1228" t="s">
        <v>6416</v>
      </c>
      <c r="M1228" t="s">
        <v>185</v>
      </c>
      <c r="N1228" t="s">
        <v>6417</v>
      </c>
      <c r="O1228" t="s">
        <v>186</v>
      </c>
      <c r="P1228" t="s">
        <v>27</v>
      </c>
      <c r="Q1228" t="s">
        <v>158</v>
      </c>
      <c r="R1228" t="s">
        <v>253</v>
      </c>
      <c r="S1228" t="s">
        <v>260</v>
      </c>
      <c r="T1228">
        <v>7</v>
      </c>
      <c r="U1228" t="s">
        <v>6418</v>
      </c>
      <c r="V1228" t="s">
        <v>14290</v>
      </c>
      <c r="W1228" t="s">
        <v>14290</v>
      </c>
      <c r="X1228" t="s">
        <v>29</v>
      </c>
      <c r="Y1228" t="s">
        <v>30</v>
      </c>
      <c r="Z1228" t="s">
        <v>30</v>
      </c>
      <c r="AA1228" t="s">
        <v>30</v>
      </c>
      <c r="AB1228" t="s">
        <v>30</v>
      </c>
      <c r="AC1228">
        <v>-75.263277329999994</v>
      </c>
      <c r="AD1228">
        <v>6.1388615399999997</v>
      </c>
      <c r="AE1228" t="s">
        <v>86</v>
      </c>
      <c r="AF1228" t="s">
        <v>159</v>
      </c>
      <c r="AG1228" t="s">
        <v>102</v>
      </c>
      <c r="AH1228">
        <f>IFERROR(
    VLOOKUP(FENIX_ANS_TABLA[[#This Row],[ESTADO]],
        {"VENCIDO",1;"ALERTA_0 Días",2;"ALERTA",3;"A TIEMPO",4;"SIN FECHA",5},
    2,FALSE),
0)</f>
        <v>4</v>
      </c>
    </row>
    <row r="1229" spans="1:34" x14ac:dyDescent="0.25">
      <c r="A1229">
        <v>23673495</v>
      </c>
      <c r="B1229" s="23" t="str">
        <f>IFERROR(VLOOKUP(FENIX_ANS_TABLA[[#This Row],[PEDIDO]],RESPONSABLE!A:B,2,0),"Pendiente por asignar responsable")</f>
        <v>Pendiente por asignar responsable</v>
      </c>
      <c r="C1229" t="s">
        <v>23</v>
      </c>
      <c r="D1229" t="s">
        <v>24</v>
      </c>
      <c r="E1229" t="s">
        <v>33</v>
      </c>
      <c r="F1229" s="21">
        <v>46078.594976851848</v>
      </c>
      <c r="G1229" t="s">
        <v>6420</v>
      </c>
      <c r="H1229">
        <v>8415047</v>
      </c>
      <c r="I1229" t="s">
        <v>6421</v>
      </c>
      <c r="J1229" s="23" t="s">
        <v>31</v>
      </c>
      <c r="K1229" s="23" t="s">
        <v>6422</v>
      </c>
      <c r="L1229" t="s">
        <v>6423</v>
      </c>
      <c r="M1229" t="s">
        <v>226</v>
      </c>
      <c r="N1229" t="s">
        <v>6424</v>
      </c>
      <c r="O1229" t="s">
        <v>227</v>
      </c>
      <c r="P1229" t="s">
        <v>34</v>
      </c>
      <c r="Q1229" t="s">
        <v>214</v>
      </c>
      <c r="R1229" t="s">
        <v>253</v>
      </c>
      <c r="S1229" t="s">
        <v>260</v>
      </c>
      <c r="T1229">
        <v>5</v>
      </c>
      <c r="U1229" t="s">
        <v>3712</v>
      </c>
      <c r="V1229" t="s">
        <v>18699</v>
      </c>
      <c r="W1229" t="s">
        <v>18459</v>
      </c>
      <c r="X1229" t="s">
        <v>29</v>
      </c>
      <c r="Y1229" t="s">
        <v>30</v>
      </c>
      <c r="Z1229" t="s">
        <v>30</v>
      </c>
      <c r="AA1229" t="s">
        <v>30</v>
      </c>
      <c r="AB1229" t="s">
        <v>30</v>
      </c>
      <c r="AC1229">
        <v>-74.699822999999995</v>
      </c>
      <c r="AD1229">
        <v>7.0727370000000001</v>
      </c>
      <c r="AE1229" t="s">
        <v>86</v>
      </c>
      <c r="AF1229" t="s">
        <v>215</v>
      </c>
      <c r="AG1229" t="s">
        <v>102</v>
      </c>
      <c r="AH1229">
        <f>IFERROR(
    VLOOKUP(FENIX_ANS_TABLA[[#This Row],[ESTADO]],
        {"VENCIDO",1;"ALERTA_0 Días",2;"ALERTA",3;"A TIEMPO",4;"SIN FECHA",5},
    2,FALSE),
0)</f>
        <v>4</v>
      </c>
    </row>
    <row r="1230" spans="1:34" x14ac:dyDescent="0.25">
      <c r="A1230">
        <v>23673500</v>
      </c>
      <c r="B1230" s="23" t="str">
        <f>IFERROR(VLOOKUP(FENIX_ANS_TABLA[[#This Row],[PEDIDO]],RESPONSABLE!A:B,2,0),"Pendiente por asignar responsable")</f>
        <v>Pendiente por asignar responsable</v>
      </c>
      <c r="C1230" t="s">
        <v>23</v>
      </c>
      <c r="D1230" t="s">
        <v>24</v>
      </c>
      <c r="E1230" t="s">
        <v>23</v>
      </c>
      <c r="F1230" s="21">
        <v>46078.597442129627</v>
      </c>
      <c r="G1230" t="s">
        <v>6426</v>
      </c>
      <c r="H1230">
        <v>1036402272</v>
      </c>
      <c r="I1230" t="s">
        <v>6427</v>
      </c>
      <c r="J1230" s="23" t="s">
        <v>31</v>
      </c>
      <c r="K1230" s="23" t="s">
        <v>6428</v>
      </c>
      <c r="L1230" t="s">
        <v>6429</v>
      </c>
      <c r="M1230" t="s">
        <v>190</v>
      </c>
      <c r="N1230" t="s">
        <v>6430</v>
      </c>
      <c r="O1230" t="s">
        <v>191</v>
      </c>
      <c r="P1230" t="s">
        <v>27</v>
      </c>
      <c r="Q1230" t="s">
        <v>158</v>
      </c>
      <c r="R1230" t="s">
        <v>252</v>
      </c>
      <c r="S1230" t="s">
        <v>260</v>
      </c>
      <c r="T1230">
        <v>10</v>
      </c>
      <c r="U1230" t="s">
        <v>6431</v>
      </c>
      <c r="V1230" t="s">
        <v>14688</v>
      </c>
      <c r="W1230" t="s">
        <v>14688</v>
      </c>
      <c r="X1230" t="s">
        <v>29</v>
      </c>
      <c r="Y1230" t="s">
        <v>30</v>
      </c>
      <c r="Z1230" t="s">
        <v>30</v>
      </c>
      <c r="AA1230" t="s">
        <v>30</v>
      </c>
      <c r="AB1230" t="s">
        <v>30</v>
      </c>
      <c r="AC1230">
        <v>-75.368855170000003</v>
      </c>
      <c r="AD1230">
        <v>6.0503258000000004</v>
      </c>
      <c r="AE1230" t="s">
        <v>86</v>
      </c>
      <c r="AF1230" t="s">
        <v>159</v>
      </c>
      <c r="AG1230" t="s">
        <v>102</v>
      </c>
      <c r="AH1230">
        <f>IFERROR(
    VLOOKUP(FENIX_ANS_TABLA[[#This Row],[ESTADO]],
        {"VENCIDO",1;"ALERTA_0 Días",2;"ALERTA",3;"A TIEMPO",4;"SIN FECHA",5},
    2,FALSE),
0)</f>
        <v>4</v>
      </c>
    </row>
    <row r="1231" spans="1:34" x14ac:dyDescent="0.25">
      <c r="A1231">
        <v>23673506</v>
      </c>
      <c r="B1231" s="23" t="str">
        <f>IFERROR(VLOOKUP(FENIX_ANS_TABLA[[#This Row],[PEDIDO]],RESPONSABLE!A:B,2,0),"Pendiente por asignar responsable")</f>
        <v>Pendiente por asignar responsable</v>
      </c>
      <c r="C1231" t="s">
        <v>23</v>
      </c>
      <c r="D1231" t="s">
        <v>24</v>
      </c>
      <c r="E1231" t="s">
        <v>23</v>
      </c>
      <c r="F1231" s="21">
        <v>46078.600324074083</v>
      </c>
      <c r="G1231" t="s">
        <v>9776</v>
      </c>
      <c r="H1231">
        <v>8472751</v>
      </c>
      <c r="I1231" t="s">
        <v>9777</v>
      </c>
      <c r="J1231" s="23" t="s">
        <v>9778</v>
      </c>
      <c r="K1231" s="23" t="s">
        <v>9779</v>
      </c>
      <c r="L1231" t="s">
        <v>9780</v>
      </c>
      <c r="M1231" t="s">
        <v>147</v>
      </c>
      <c r="N1231" t="s">
        <v>9781</v>
      </c>
      <c r="O1231" t="s">
        <v>148</v>
      </c>
      <c r="P1231" t="s">
        <v>27</v>
      </c>
      <c r="Q1231" t="s">
        <v>135</v>
      </c>
      <c r="R1231" t="s">
        <v>252</v>
      </c>
      <c r="S1231" t="s">
        <v>260</v>
      </c>
      <c r="T1231">
        <v>10</v>
      </c>
      <c r="U1231" t="s">
        <v>9782</v>
      </c>
      <c r="V1231" t="s">
        <v>18700</v>
      </c>
      <c r="W1231" t="s">
        <v>18700</v>
      </c>
      <c r="X1231" t="s">
        <v>29</v>
      </c>
      <c r="Y1231" t="s">
        <v>30</v>
      </c>
      <c r="Z1231" t="s">
        <v>30</v>
      </c>
      <c r="AA1231" t="s">
        <v>30</v>
      </c>
      <c r="AB1231" t="s">
        <v>30</v>
      </c>
      <c r="AC1231">
        <v>-75.695368329999994</v>
      </c>
      <c r="AD1231">
        <v>6.476985</v>
      </c>
      <c r="AE1231" t="s">
        <v>86</v>
      </c>
      <c r="AF1231" t="s">
        <v>136</v>
      </c>
      <c r="AG1231" t="s">
        <v>102</v>
      </c>
      <c r="AH1231">
        <f>IFERROR(
    VLOOKUP(FENIX_ANS_TABLA[[#This Row],[ESTADO]],
        {"VENCIDO",1;"ALERTA_0 Días",2;"ALERTA",3;"A TIEMPO",4;"SIN FECHA",5},
    2,FALSE),
0)</f>
        <v>4</v>
      </c>
    </row>
    <row r="1232" spans="1:34" x14ac:dyDescent="0.25">
      <c r="A1232">
        <v>23673507</v>
      </c>
      <c r="B1232" s="23" t="str">
        <f>IFERROR(VLOOKUP(FENIX_ANS_TABLA[[#This Row],[PEDIDO]],RESPONSABLE!A:B,2,0),"Pendiente por asignar responsable")</f>
        <v>Pendiente por asignar responsable</v>
      </c>
      <c r="C1232" t="s">
        <v>23</v>
      </c>
      <c r="D1232" t="s">
        <v>24</v>
      </c>
      <c r="E1232" t="s">
        <v>23</v>
      </c>
      <c r="F1232" s="21">
        <v>46078.601099537038</v>
      </c>
      <c r="G1232" t="s">
        <v>6433</v>
      </c>
      <c r="H1232">
        <v>1035916628</v>
      </c>
      <c r="I1232" t="s">
        <v>2868</v>
      </c>
      <c r="J1232" s="23" t="s">
        <v>31</v>
      </c>
      <c r="K1232" s="23" t="s">
        <v>304</v>
      </c>
      <c r="L1232" t="s">
        <v>6434</v>
      </c>
      <c r="M1232" t="s">
        <v>165</v>
      </c>
      <c r="N1232" t="s">
        <v>6435</v>
      </c>
      <c r="O1232" t="s">
        <v>166</v>
      </c>
      <c r="P1232" t="s">
        <v>27</v>
      </c>
      <c r="Q1232" t="s">
        <v>158</v>
      </c>
      <c r="R1232" t="s">
        <v>252</v>
      </c>
      <c r="S1232" t="s">
        <v>260</v>
      </c>
      <c r="T1232">
        <v>10</v>
      </c>
      <c r="U1232" t="s">
        <v>6436</v>
      </c>
      <c r="V1232" t="s">
        <v>10603</v>
      </c>
      <c r="W1232" t="s">
        <v>10603</v>
      </c>
      <c r="X1232" t="s">
        <v>29</v>
      </c>
      <c r="Y1232" t="s">
        <v>30</v>
      </c>
      <c r="Z1232" t="s">
        <v>30</v>
      </c>
      <c r="AA1232" t="s">
        <v>30</v>
      </c>
      <c r="AB1232" t="s">
        <v>30</v>
      </c>
      <c r="AC1232">
        <v>-75.431811629999999</v>
      </c>
      <c r="AD1232">
        <v>6.3060060699999996</v>
      </c>
      <c r="AE1232" t="s">
        <v>86</v>
      </c>
      <c r="AF1232" t="s">
        <v>159</v>
      </c>
      <c r="AG1232" t="s">
        <v>102</v>
      </c>
      <c r="AH1232">
        <f>IFERROR(
    VLOOKUP(FENIX_ANS_TABLA[[#This Row],[ESTADO]],
        {"VENCIDO",1;"ALERTA_0 Días",2;"ALERTA",3;"A TIEMPO",4;"SIN FECHA",5},
    2,FALSE),
0)</f>
        <v>4</v>
      </c>
    </row>
    <row r="1233" spans="1:34" x14ac:dyDescent="0.25">
      <c r="A1233">
        <v>23673518</v>
      </c>
      <c r="B1233" s="23" t="str">
        <f>IFERROR(VLOOKUP(FENIX_ANS_TABLA[[#This Row],[PEDIDO]],RESPONSABLE!A:B,2,0),"Pendiente por asignar responsable")</f>
        <v>Pendiente por asignar responsable</v>
      </c>
      <c r="C1233" t="s">
        <v>36</v>
      </c>
      <c r="D1233" t="s">
        <v>24</v>
      </c>
      <c r="E1233" t="s">
        <v>36</v>
      </c>
      <c r="F1233" s="21">
        <v>46078.603912037041</v>
      </c>
      <c r="G1233" t="s">
        <v>6438</v>
      </c>
      <c r="H1233">
        <v>70289552</v>
      </c>
      <c r="I1233" t="s">
        <v>6382</v>
      </c>
      <c r="J1233" s="23" t="s">
        <v>31</v>
      </c>
      <c r="K1233" s="23" t="s">
        <v>6383</v>
      </c>
      <c r="L1233" t="s">
        <v>6439</v>
      </c>
      <c r="M1233" t="s">
        <v>156</v>
      </c>
      <c r="N1233" t="s">
        <v>6440</v>
      </c>
      <c r="O1233" t="s">
        <v>157</v>
      </c>
      <c r="P1233" t="s">
        <v>37</v>
      </c>
      <c r="Q1233" t="s">
        <v>158</v>
      </c>
      <c r="R1233" t="s">
        <v>253</v>
      </c>
      <c r="S1233" t="s">
        <v>260</v>
      </c>
      <c r="T1233">
        <v>7</v>
      </c>
      <c r="U1233" t="s">
        <v>6441</v>
      </c>
      <c r="V1233" t="s">
        <v>14463</v>
      </c>
      <c r="W1233" t="s">
        <v>14463</v>
      </c>
      <c r="X1233" t="s">
        <v>29</v>
      </c>
      <c r="Y1233" t="s">
        <v>30</v>
      </c>
      <c r="Z1233" t="s">
        <v>30</v>
      </c>
      <c r="AA1233" t="s">
        <v>30</v>
      </c>
      <c r="AB1233" t="s">
        <v>30</v>
      </c>
      <c r="AC1233">
        <v>-75.332567409999996</v>
      </c>
      <c r="AD1233">
        <v>6.2818565299999998</v>
      </c>
      <c r="AE1233" t="s">
        <v>86</v>
      </c>
      <c r="AF1233" t="s">
        <v>159</v>
      </c>
      <c r="AG1233" t="s">
        <v>102</v>
      </c>
      <c r="AH1233">
        <f>IFERROR(
    VLOOKUP(FENIX_ANS_TABLA[[#This Row],[ESTADO]],
        {"VENCIDO",1;"ALERTA_0 Días",2;"ALERTA",3;"A TIEMPO",4;"SIN FECHA",5},
    2,FALSE),
0)</f>
        <v>4</v>
      </c>
    </row>
    <row r="1234" spans="1:34" x14ac:dyDescent="0.25">
      <c r="A1234">
        <v>23673521</v>
      </c>
      <c r="B1234" s="23" t="str">
        <f>IFERROR(VLOOKUP(FENIX_ANS_TABLA[[#This Row],[PEDIDO]],RESPONSABLE!A:B,2,0),"Pendiente por asignar responsable")</f>
        <v>Pendiente por asignar responsable</v>
      </c>
      <c r="C1234" t="s">
        <v>54</v>
      </c>
      <c r="D1234" t="s">
        <v>24</v>
      </c>
      <c r="E1234" t="s">
        <v>54</v>
      </c>
      <c r="F1234" s="21">
        <v>46078.604097222233</v>
      </c>
      <c r="G1234" t="s">
        <v>6443</v>
      </c>
      <c r="H1234">
        <v>34325902</v>
      </c>
      <c r="I1234" t="s">
        <v>6444</v>
      </c>
      <c r="J1234" s="23" t="s">
        <v>6445</v>
      </c>
      <c r="K1234" s="23" t="s">
        <v>6446</v>
      </c>
      <c r="L1234" t="s">
        <v>6447</v>
      </c>
      <c r="M1234" t="s">
        <v>226</v>
      </c>
      <c r="N1234" t="s">
        <v>6448</v>
      </c>
      <c r="O1234" t="s">
        <v>227</v>
      </c>
      <c r="P1234" t="s">
        <v>55</v>
      </c>
      <c r="Q1234" t="s">
        <v>214</v>
      </c>
      <c r="R1234" t="s">
        <v>253</v>
      </c>
      <c r="S1234" t="s">
        <v>260</v>
      </c>
      <c r="T1234">
        <v>4</v>
      </c>
      <c r="U1234" t="s">
        <v>6449</v>
      </c>
      <c r="V1234" t="s">
        <v>14463</v>
      </c>
      <c r="W1234" t="s">
        <v>41</v>
      </c>
      <c r="X1234" t="s">
        <v>41</v>
      </c>
      <c r="Y1234" t="s">
        <v>30</v>
      </c>
      <c r="Z1234" t="s">
        <v>30</v>
      </c>
      <c r="AA1234" t="s">
        <v>30</v>
      </c>
      <c r="AB1234" t="s">
        <v>30</v>
      </c>
      <c r="AC1234">
        <v>-74.70816001</v>
      </c>
      <c r="AD1234">
        <v>7.0760519999999998</v>
      </c>
      <c r="AE1234" t="s">
        <v>86</v>
      </c>
      <c r="AF1234" t="s">
        <v>215</v>
      </c>
      <c r="AG1234" t="s">
        <v>102</v>
      </c>
      <c r="AH1234">
        <f>IFERROR(
    VLOOKUP(FENIX_ANS_TABLA[[#This Row],[ESTADO]],
        {"VENCIDO",1;"ALERTA_0 Días",2;"ALERTA",3;"A TIEMPO",4;"SIN FECHA",5},
    2,FALSE),
0)</f>
        <v>1</v>
      </c>
    </row>
    <row r="1235" spans="1:34" x14ac:dyDescent="0.25">
      <c r="A1235">
        <v>23673524</v>
      </c>
      <c r="B1235" s="23" t="str">
        <f>IFERROR(VLOOKUP(FENIX_ANS_TABLA[[#This Row],[PEDIDO]],RESPONSABLE!A:B,2,0),"Pendiente por asignar responsable")</f>
        <v>Pendiente por asignar responsable</v>
      </c>
      <c r="C1235" t="s">
        <v>54</v>
      </c>
      <c r="D1235" t="s">
        <v>24</v>
      </c>
      <c r="E1235" t="s">
        <v>54</v>
      </c>
      <c r="F1235" s="21">
        <v>46078.604525462957</v>
      </c>
      <c r="G1235" t="s">
        <v>6451</v>
      </c>
      <c r="H1235">
        <v>43766084</v>
      </c>
      <c r="I1235" t="s">
        <v>6452</v>
      </c>
      <c r="J1235" s="23" t="s">
        <v>31</v>
      </c>
      <c r="K1235" s="23" t="s">
        <v>6453</v>
      </c>
      <c r="L1235" t="s">
        <v>6454</v>
      </c>
      <c r="M1235" t="s">
        <v>173</v>
      </c>
      <c r="N1235" t="s">
        <v>6455</v>
      </c>
      <c r="O1235" t="s">
        <v>174</v>
      </c>
      <c r="P1235" t="s">
        <v>55</v>
      </c>
      <c r="Q1235" t="s">
        <v>189</v>
      </c>
      <c r="R1235" t="s">
        <v>253</v>
      </c>
      <c r="S1235" t="s">
        <v>260</v>
      </c>
      <c r="T1235">
        <v>4</v>
      </c>
      <c r="U1235" t="s">
        <v>6456</v>
      </c>
      <c r="V1235" t="s">
        <v>5002</v>
      </c>
      <c r="W1235" t="s">
        <v>41</v>
      </c>
      <c r="X1235" t="s">
        <v>41</v>
      </c>
      <c r="Y1235" t="s">
        <v>30</v>
      </c>
      <c r="Z1235" t="s">
        <v>30</v>
      </c>
      <c r="AA1235" t="s">
        <v>30</v>
      </c>
      <c r="AB1235" t="s">
        <v>30</v>
      </c>
      <c r="AC1235">
        <v>-75.438440944000007</v>
      </c>
      <c r="AD1235">
        <v>5.8038435880000598</v>
      </c>
      <c r="AE1235" t="s">
        <v>86</v>
      </c>
      <c r="AF1235" t="s">
        <v>159</v>
      </c>
      <c r="AG1235" t="s">
        <v>102</v>
      </c>
      <c r="AH1235">
        <f>IFERROR(
    VLOOKUP(FENIX_ANS_TABLA[[#This Row],[ESTADO]],
        {"VENCIDO",1;"ALERTA_0 Días",2;"ALERTA",3;"A TIEMPO",4;"SIN FECHA",5},
    2,FALSE),
0)</f>
        <v>1</v>
      </c>
    </row>
    <row r="1236" spans="1:34" x14ac:dyDescent="0.25">
      <c r="A1236">
        <v>23673526</v>
      </c>
      <c r="B1236" s="23" t="str">
        <f>IFERROR(VLOOKUP(FENIX_ANS_TABLA[[#This Row],[PEDIDO]],RESPONSABLE!A:B,2,0),"Pendiente por asignar responsable")</f>
        <v>Pendiente por asignar responsable</v>
      </c>
      <c r="C1236" t="s">
        <v>54</v>
      </c>
      <c r="D1236" t="s">
        <v>24</v>
      </c>
      <c r="E1236" t="s">
        <v>54</v>
      </c>
      <c r="F1236" s="21">
        <v>46078.605034722219</v>
      </c>
      <c r="G1236" t="s">
        <v>6458</v>
      </c>
      <c r="H1236">
        <v>21786772</v>
      </c>
      <c r="I1236" t="s">
        <v>6459</v>
      </c>
      <c r="J1236" s="23" t="s">
        <v>31</v>
      </c>
      <c r="K1236" s="23" t="s">
        <v>6460</v>
      </c>
      <c r="L1236" t="s">
        <v>6461</v>
      </c>
      <c r="M1236" t="s">
        <v>196</v>
      </c>
      <c r="N1236" t="s">
        <v>6462</v>
      </c>
      <c r="O1236" t="s">
        <v>197</v>
      </c>
      <c r="P1236" t="s">
        <v>55</v>
      </c>
      <c r="Q1236" t="s">
        <v>189</v>
      </c>
      <c r="R1236" t="s">
        <v>253</v>
      </c>
      <c r="S1236" t="s">
        <v>260</v>
      </c>
      <c r="T1236">
        <v>4</v>
      </c>
      <c r="U1236" t="s">
        <v>6463</v>
      </c>
      <c r="V1236" t="s">
        <v>10604</v>
      </c>
      <c r="W1236" t="s">
        <v>41</v>
      </c>
      <c r="X1236" t="s">
        <v>41</v>
      </c>
      <c r="Y1236" t="s">
        <v>30</v>
      </c>
      <c r="Z1236" t="s">
        <v>30</v>
      </c>
      <c r="AA1236" t="s">
        <v>30</v>
      </c>
      <c r="AB1236" t="s">
        <v>30</v>
      </c>
      <c r="AC1236">
        <v>-75.16148871</v>
      </c>
      <c r="AD1236">
        <v>6.2330654900000004</v>
      </c>
      <c r="AE1236" t="s">
        <v>86</v>
      </c>
      <c r="AF1236" t="s">
        <v>159</v>
      </c>
      <c r="AG1236" t="s">
        <v>102</v>
      </c>
      <c r="AH1236">
        <f>IFERROR(
    VLOOKUP(FENIX_ANS_TABLA[[#This Row],[ESTADO]],
        {"VENCIDO",1;"ALERTA_0 Días",2;"ALERTA",3;"A TIEMPO",4;"SIN FECHA",5},
    2,FALSE),
0)</f>
        <v>1</v>
      </c>
    </row>
    <row r="1237" spans="1:34" x14ac:dyDescent="0.25">
      <c r="A1237">
        <v>23673527</v>
      </c>
      <c r="B1237" s="23" t="str">
        <f>IFERROR(VLOOKUP(FENIX_ANS_TABLA[[#This Row],[PEDIDO]],RESPONSABLE!A:B,2,0),"Pendiente por asignar responsable")</f>
        <v>Pendiente por asignar responsable</v>
      </c>
      <c r="C1237" t="s">
        <v>54</v>
      </c>
      <c r="D1237" t="s">
        <v>24</v>
      </c>
      <c r="E1237" t="s">
        <v>54</v>
      </c>
      <c r="F1237" s="21">
        <v>46078.605462962973</v>
      </c>
      <c r="G1237" t="s">
        <v>6465</v>
      </c>
      <c r="H1237">
        <v>70286414</v>
      </c>
      <c r="I1237" t="s">
        <v>6466</v>
      </c>
      <c r="J1237" s="23" t="s">
        <v>6467</v>
      </c>
      <c r="K1237" s="23" t="s">
        <v>374</v>
      </c>
      <c r="L1237" t="s">
        <v>6468</v>
      </c>
      <c r="M1237" t="s">
        <v>156</v>
      </c>
      <c r="N1237" t="s">
        <v>6469</v>
      </c>
      <c r="O1237" t="s">
        <v>157</v>
      </c>
      <c r="P1237" t="s">
        <v>55</v>
      </c>
      <c r="Q1237" t="s">
        <v>189</v>
      </c>
      <c r="R1237" t="s">
        <v>252</v>
      </c>
      <c r="S1237" t="s">
        <v>260</v>
      </c>
      <c r="T1237">
        <v>4</v>
      </c>
      <c r="U1237" t="s">
        <v>6470</v>
      </c>
      <c r="V1237" t="s">
        <v>10604</v>
      </c>
      <c r="W1237" t="s">
        <v>41</v>
      </c>
      <c r="X1237" t="s">
        <v>41</v>
      </c>
      <c r="Y1237" t="s">
        <v>30</v>
      </c>
      <c r="Z1237" t="s">
        <v>30</v>
      </c>
      <c r="AA1237" t="s">
        <v>30</v>
      </c>
      <c r="AB1237" t="s">
        <v>30</v>
      </c>
      <c r="AC1237">
        <v>-75.379300999999998</v>
      </c>
      <c r="AD1237">
        <v>6.2466699999999999</v>
      </c>
      <c r="AE1237" t="s">
        <v>86</v>
      </c>
      <c r="AF1237" t="s">
        <v>159</v>
      </c>
      <c r="AG1237" t="s">
        <v>102</v>
      </c>
      <c r="AH1237">
        <f>IFERROR(
    VLOOKUP(FENIX_ANS_TABLA[[#This Row],[ESTADO]],
        {"VENCIDO",1;"ALERTA_0 Días",2;"ALERTA",3;"A TIEMPO",4;"SIN FECHA",5},
    2,FALSE),
0)</f>
        <v>1</v>
      </c>
    </row>
    <row r="1238" spans="1:34" x14ac:dyDescent="0.25">
      <c r="A1238">
        <v>23673528</v>
      </c>
      <c r="B1238" s="23" t="str">
        <f>IFERROR(VLOOKUP(FENIX_ANS_TABLA[[#This Row],[PEDIDO]],RESPONSABLE!A:B,2,0),"Pendiente por asignar responsable")</f>
        <v>Pendiente por asignar responsable</v>
      </c>
      <c r="C1238" t="s">
        <v>54</v>
      </c>
      <c r="D1238" t="s">
        <v>24</v>
      </c>
      <c r="E1238" t="s">
        <v>54</v>
      </c>
      <c r="F1238" s="21">
        <v>46083.743761574071</v>
      </c>
      <c r="G1238" t="s">
        <v>14574</v>
      </c>
      <c r="H1238">
        <v>901313582</v>
      </c>
      <c r="I1238" t="s">
        <v>14575</v>
      </c>
      <c r="J1238" s="23" t="s">
        <v>14576</v>
      </c>
      <c r="K1238" s="23" t="s">
        <v>14577</v>
      </c>
      <c r="L1238" t="s">
        <v>14578</v>
      </c>
      <c r="M1238" t="s">
        <v>25</v>
      </c>
      <c r="N1238" t="s">
        <v>14579</v>
      </c>
      <c r="O1238" t="s">
        <v>26</v>
      </c>
      <c r="P1238" t="s">
        <v>55</v>
      </c>
      <c r="Q1238" t="s">
        <v>56</v>
      </c>
      <c r="R1238" t="s">
        <v>253</v>
      </c>
      <c r="S1238" t="s">
        <v>260</v>
      </c>
      <c r="T1238">
        <v>4</v>
      </c>
      <c r="U1238" t="s">
        <v>14580</v>
      </c>
      <c r="V1238" t="s">
        <v>18701</v>
      </c>
      <c r="W1238" t="s">
        <v>18701</v>
      </c>
      <c r="X1238" t="s">
        <v>43</v>
      </c>
      <c r="Y1238" t="s">
        <v>14581</v>
      </c>
      <c r="Z1238" t="s">
        <v>373</v>
      </c>
      <c r="AA1238" t="s">
        <v>1820</v>
      </c>
      <c r="AB1238" t="s">
        <v>1821</v>
      </c>
      <c r="AC1238">
        <v>-75.579178330000005</v>
      </c>
      <c r="AD1238">
        <v>6.2185897099999998</v>
      </c>
      <c r="AE1238" t="s">
        <v>86</v>
      </c>
      <c r="AF1238" t="s">
        <v>105</v>
      </c>
      <c r="AG1238" t="s">
        <v>103</v>
      </c>
      <c r="AH1238">
        <f>IFERROR(
    VLOOKUP(FENIX_ANS_TABLA[[#This Row],[ESTADO]],
        {"VENCIDO",1;"ALERTA_0 Días",2;"ALERTA",3;"A TIEMPO",4;"SIN FECHA",5},
    2,FALSE),
0)</f>
        <v>3</v>
      </c>
    </row>
    <row r="1239" spans="1:34" x14ac:dyDescent="0.25">
      <c r="A1239">
        <v>23673530</v>
      </c>
      <c r="B1239" s="23" t="str">
        <f>IFERROR(VLOOKUP(FENIX_ANS_TABLA[[#This Row],[PEDIDO]],RESPONSABLE!A:B,2,0),"Pendiente por asignar responsable")</f>
        <v>Pendiente por asignar responsable</v>
      </c>
      <c r="C1239" t="s">
        <v>58</v>
      </c>
      <c r="D1239" t="s">
        <v>24</v>
      </c>
      <c r="E1239" t="s">
        <v>59</v>
      </c>
      <c r="F1239" s="21">
        <v>46078.606469907398</v>
      </c>
      <c r="G1239" t="s">
        <v>6472</v>
      </c>
      <c r="H1239">
        <v>43446307</v>
      </c>
      <c r="I1239" t="s">
        <v>6473</v>
      </c>
      <c r="J1239" s="23" t="s">
        <v>31</v>
      </c>
      <c r="K1239" s="23" t="s">
        <v>6474</v>
      </c>
      <c r="L1239" t="s">
        <v>6475</v>
      </c>
      <c r="M1239" t="s">
        <v>117</v>
      </c>
      <c r="N1239" t="s">
        <v>6476</v>
      </c>
      <c r="O1239" t="s">
        <v>118</v>
      </c>
      <c r="P1239" t="s">
        <v>60</v>
      </c>
      <c r="Q1239" t="s">
        <v>125</v>
      </c>
      <c r="R1239" t="s">
        <v>253</v>
      </c>
      <c r="S1239" t="s">
        <v>260</v>
      </c>
      <c r="T1239">
        <v>9</v>
      </c>
      <c r="U1239" t="s">
        <v>6477</v>
      </c>
      <c r="V1239" t="s">
        <v>18702</v>
      </c>
      <c r="W1239" t="s">
        <v>18251</v>
      </c>
      <c r="X1239" t="s">
        <v>29</v>
      </c>
      <c r="Y1239" t="s">
        <v>30</v>
      </c>
      <c r="Z1239" t="s">
        <v>30</v>
      </c>
      <c r="AA1239" t="s">
        <v>30</v>
      </c>
      <c r="AB1239" t="s">
        <v>30</v>
      </c>
      <c r="AC1239">
        <v>-75.712768049999994</v>
      </c>
      <c r="AD1239">
        <v>5.6685139400000004</v>
      </c>
      <c r="AE1239" t="s">
        <v>86</v>
      </c>
      <c r="AF1239" t="s">
        <v>109</v>
      </c>
      <c r="AG1239" t="s">
        <v>102</v>
      </c>
      <c r="AH1239">
        <f>IFERROR(
    VLOOKUP(FENIX_ANS_TABLA[[#This Row],[ESTADO]],
        {"VENCIDO",1;"ALERTA_0 Días",2;"ALERTA",3;"A TIEMPO",4;"SIN FECHA",5},
    2,FALSE),
0)</f>
        <v>4</v>
      </c>
    </row>
    <row r="1240" spans="1:34" x14ac:dyDescent="0.25">
      <c r="A1240">
        <v>23673534</v>
      </c>
      <c r="B1240" s="23" t="str">
        <f>IFERROR(VLOOKUP(FENIX_ANS_TABLA[[#This Row],[PEDIDO]],RESPONSABLE!A:B,2,0),"Pendiente por asignar responsable")</f>
        <v>Pendiente por asignar responsable</v>
      </c>
      <c r="C1240" t="s">
        <v>58</v>
      </c>
      <c r="D1240" t="s">
        <v>24</v>
      </c>
      <c r="E1240" t="s">
        <v>59</v>
      </c>
      <c r="F1240" s="21">
        <v>46078.611550925933</v>
      </c>
      <c r="G1240" t="s">
        <v>6479</v>
      </c>
      <c r="H1240">
        <v>70951068</v>
      </c>
      <c r="I1240" t="s">
        <v>6480</v>
      </c>
      <c r="J1240" s="23" t="s">
        <v>6481</v>
      </c>
      <c r="K1240" s="23" t="s">
        <v>6482</v>
      </c>
      <c r="L1240" t="s">
        <v>6483</v>
      </c>
      <c r="M1240" t="s">
        <v>163</v>
      </c>
      <c r="N1240" t="s">
        <v>6484</v>
      </c>
      <c r="O1240" t="s">
        <v>164</v>
      </c>
      <c r="P1240" t="s">
        <v>60</v>
      </c>
      <c r="Q1240" t="s">
        <v>184</v>
      </c>
      <c r="R1240" t="s">
        <v>253</v>
      </c>
      <c r="S1240" t="s">
        <v>260</v>
      </c>
      <c r="T1240">
        <v>9</v>
      </c>
      <c r="U1240" t="s">
        <v>6485</v>
      </c>
      <c r="V1240" t="s">
        <v>14352</v>
      </c>
      <c r="W1240" t="s">
        <v>14582</v>
      </c>
      <c r="X1240" t="s">
        <v>29</v>
      </c>
      <c r="Y1240" t="s">
        <v>30</v>
      </c>
      <c r="Z1240" t="s">
        <v>30</v>
      </c>
      <c r="AA1240" t="s">
        <v>30</v>
      </c>
      <c r="AB1240" t="s">
        <v>30</v>
      </c>
      <c r="AC1240">
        <v>-75.241377920000005</v>
      </c>
      <c r="AD1240">
        <v>6.2160572500000004</v>
      </c>
      <c r="AE1240" t="s">
        <v>86</v>
      </c>
      <c r="AF1240" t="s">
        <v>159</v>
      </c>
      <c r="AG1240" t="s">
        <v>102</v>
      </c>
      <c r="AH1240">
        <f>IFERROR(
    VLOOKUP(FENIX_ANS_TABLA[[#This Row],[ESTADO]],
        {"VENCIDO",1;"ALERTA_0 Días",2;"ALERTA",3;"A TIEMPO",4;"SIN FECHA",5},
    2,FALSE),
0)</f>
        <v>4</v>
      </c>
    </row>
    <row r="1241" spans="1:34" x14ac:dyDescent="0.25">
      <c r="A1241">
        <v>23673537</v>
      </c>
      <c r="B1241" s="23" t="str">
        <f>IFERROR(VLOOKUP(FENIX_ANS_TABLA[[#This Row],[PEDIDO]],RESPONSABLE!A:B,2,0),"Pendiente por asignar responsable")</f>
        <v>Pendiente por asignar responsable</v>
      </c>
      <c r="C1241" t="s">
        <v>23</v>
      </c>
      <c r="D1241" t="s">
        <v>24</v>
      </c>
      <c r="E1241" t="s">
        <v>23</v>
      </c>
      <c r="F1241" s="21">
        <v>46078.61209490741</v>
      </c>
      <c r="G1241" t="s">
        <v>7075</v>
      </c>
      <c r="H1241">
        <v>1046905775</v>
      </c>
      <c r="I1241" t="s">
        <v>7076</v>
      </c>
      <c r="J1241" s="23" t="s">
        <v>31</v>
      </c>
      <c r="K1241" s="23" t="s">
        <v>7077</v>
      </c>
      <c r="L1241" t="s">
        <v>7078</v>
      </c>
      <c r="M1241" t="s">
        <v>234</v>
      </c>
      <c r="N1241" t="s">
        <v>7079</v>
      </c>
      <c r="O1241" t="s">
        <v>235</v>
      </c>
      <c r="P1241" t="s">
        <v>27</v>
      </c>
      <c r="Q1241" t="s">
        <v>214</v>
      </c>
      <c r="R1241" t="s">
        <v>253</v>
      </c>
      <c r="S1241" t="s">
        <v>260</v>
      </c>
      <c r="T1241">
        <v>7</v>
      </c>
      <c r="U1241" t="s">
        <v>7080</v>
      </c>
      <c r="V1241" t="s">
        <v>14526</v>
      </c>
      <c r="W1241" t="s">
        <v>14526</v>
      </c>
      <c r="X1241" t="s">
        <v>29</v>
      </c>
      <c r="Y1241" t="s">
        <v>30</v>
      </c>
      <c r="Z1241" t="s">
        <v>30</v>
      </c>
      <c r="AA1241" t="s">
        <v>30</v>
      </c>
      <c r="AB1241" t="s">
        <v>30</v>
      </c>
      <c r="AC1241">
        <v>-74.706554999999994</v>
      </c>
      <c r="AD1241">
        <v>7.0755249999999998</v>
      </c>
      <c r="AE1241" t="s">
        <v>86</v>
      </c>
      <c r="AF1241" t="s">
        <v>215</v>
      </c>
      <c r="AG1241" t="s">
        <v>102</v>
      </c>
      <c r="AH1241">
        <f>IFERROR(
    VLOOKUP(FENIX_ANS_TABLA[[#This Row],[ESTADO]],
        {"VENCIDO",1;"ALERTA_0 Días",2;"ALERTA",3;"A TIEMPO",4;"SIN FECHA",5},
    2,FALSE),
0)</f>
        <v>4</v>
      </c>
    </row>
    <row r="1242" spans="1:34" x14ac:dyDescent="0.25">
      <c r="A1242">
        <v>23673543</v>
      </c>
      <c r="B1242" s="23" t="str">
        <f>IFERROR(VLOOKUP(FENIX_ANS_TABLA[[#This Row],[PEDIDO]],RESPONSABLE!A:B,2,0),"Pendiente por asignar responsable")</f>
        <v>Pendiente por asignar responsable</v>
      </c>
      <c r="C1242" t="s">
        <v>23</v>
      </c>
      <c r="D1242" t="s">
        <v>24</v>
      </c>
      <c r="E1242" t="s">
        <v>33</v>
      </c>
      <c r="F1242" s="21">
        <v>46078.614537037043</v>
      </c>
      <c r="G1242" t="s">
        <v>6487</v>
      </c>
      <c r="H1242">
        <v>43485781</v>
      </c>
      <c r="I1242" t="s">
        <v>6488</v>
      </c>
      <c r="J1242" s="23" t="s">
        <v>31</v>
      </c>
      <c r="K1242" s="23" t="s">
        <v>6489</v>
      </c>
      <c r="L1242" t="s">
        <v>6490</v>
      </c>
      <c r="M1242" t="s">
        <v>321</v>
      </c>
      <c r="N1242" t="s">
        <v>6491</v>
      </c>
      <c r="O1242" t="s">
        <v>322</v>
      </c>
      <c r="P1242" t="s">
        <v>34</v>
      </c>
      <c r="Q1242" t="s">
        <v>135</v>
      </c>
      <c r="R1242" t="s">
        <v>253</v>
      </c>
      <c r="S1242" t="s">
        <v>260</v>
      </c>
      <c r="T1242">
        <v>5</v>
      </c>
      <c r="U1242" t="s">
        <v>6492</v>
      </c>
      <c r="V1242" t="s">
        <v>8008</v>
      </c>
      <c r="W1242" t="s">
        <v>4971</v>
      </c>
      <c r="X1242" t="s">
        <v>29</v>
      </c>
      <c r="Y1242" t="s">
        <v>30</v>
      </c>
      <c r="Z1242" t="s">
        <v>30</v>
      </c>
      <c r="AA1242" t="s">
        <v>30</v>
      </c>
      <c r="AB1242" t="s">
        <v>30</v>
      </c>
      <c r="AC1242">
        <v>-76.173590529999998</v>
      </c>
      <c r="AD1242">
        <v>6.8981312499999996</v>
      </c>
      <c r="AE1242" t="s">
        <v>86</v>
      </c>
      <c r="AF1242" t="s">
        <v>136</v>
      </c>
      <c r="AG1242" t="s">
        <v>102</v>
      </c>
      <c r="AH1242">
        <f>IFERROR(
    VLOOKUP(FENIX_ANS_TABLA[[#This Row],[ESTADO]],
        {"VENCIDO",1;"ALERTA_0 Días",2;"ALERTA",3;"A TIEMPO",4;"SIN FECHA",5},
    2,FALSE),
0)</f>
        <v>4</v>
      </c>
    </row>
    <row r="1243" spans="1:34" x14ac:dyDescent="0.25">
      <c r="A1243">
        <v>23673548</v>
      </c>
      <c r="B1243" s="23" t="str">
        <f>IFERROR(VLOOKUP(FENIX_ANS_TABLA[[#This Row],[PEDIDO]],RESPONSABLE!A:B,2,0),"Pendiente por asignar responsable")</f>
        <v>Pendiente por asignar responsable</v>
      </c>
      <c r="C1243" t="s">
        <v>36</v>
      </c>
      <c r="D1243" t="s">
        <v>24</v>
      </c>
      <c r="E1243" t="s">
        <v>36</v>
      </c>
      <c r="F1243" s="21">
        <v>46078.616585648153</v>
      </c>
      <c r="G1243" t="s">
        <v>6494</v>
      </c>
      <c r="H1243">
        <v>43401345</v>
      </c>
      <c r="I1243" t="s">
        <v>6495</v>
      </c>
      <c r="J1243" s="23" t="s">
        <v>31</v>
      </c>
      <c r="K1243" s="23" t="s">
        <v>355</v>
      </c>
      <c r="L1243" t="s">
        <v>6496</v>
      </c>
      <c r="M1243" t="s">
        <v>185</v>
      </c>
      <c r="N1243" t="s">
        <v>6497</v>
      </c>
      <c r="O1243" t="s">
        <v>186</v>
      </c>
      <c r="P1243" t="s">
        <v>37</v>
      </c>
      <c r="Q1243" t="s">
        <v>158</v>
      </c>
      <c r="R1243" t="s">
        <v>253</v>
      </c>
      <c r="S1243" t="s">
        <v>260</v>
      </c>
      <c r="T1243">
        <v>7</v>
      </c>
      <c r="U1243" t="s">
        <v>6498</v>
      </c>
      <c r="V1243" t="s">
        <v>18703</v>
      </c>
      <c r="W1243" t="s">
        <v>18703</v>
      </c>
      <c r="X1243" t="s">
        <v>29</v>
      </c>
      <c r="Y1243" t="s">
        <v>30</v>
      </c>
      <c r="Z1243" t="s">
        <v>30</v>
      </c>
      <c r="AA1243" t="s">
        <v>30</v>
      </c>
      <c r="AB1243" t="s">
        <v>30</v>
      </c>
      <c r="AC1243">
        <v>-75.264999189999997</v>
      </c>
      <c r="AD1243">
        <v>6.1397326300000001</v>
      </c>
      <c r="AE1243" t="s">
        <v>86</v>
      </c>
      <c r="AF1243" t="s">
        <v>159</v>
      </c>
      <c r="AG1243" t="s">
        <v>102</v>
      </c>
      <c r="AH1243">
        <f>IFERROR(
    VLOOKUP(FENIX_ANS_TABLA[[#This Row],[ESTADO]],
        {"VENCIDO",1;"ALERTA_0 Días",2;"ALERTA",3;"A TIEMPO",4;"SIN FECHA",5},
    2,FALSE),
0)</f>
        <v>4</v>
      </c>
    </row>
    <row r="1244" spans="1:34" x14ac:dyDescent="0.25">
      <c r="A1244">
        <v>23673552</v>
      </c>
      <c r="B1244" s="23" t="str">
        <f>IFERROR(VLOOKUP(FENIX_ANS_TABLA[[#This Row],[PEDIDO]],RESPONSABLE!A:B,2,0),"Pendiente por asignar responsable")</f>
        <v>Pendiente por asignar responsable</v>
      </c>
      <c r="C1244" t="s">
        <v>23</v>
      </c>
      <c r="D1244" t="s">
        <v>24</v>
      </c>
      <c r="E1244" t="s">
        <v>23</v>
      </c>
      <c r="F1244" s="21">
        <v>46078.618472222217</v>
      </c>
      <c r="G1244" t="s">
        <v>6500</v>
      </c>
      <c r="H1244">
        <v>70289552</v>
      </c>
      <c r="I1244" t="s">
        <v>6382</v>
      </c>
      <c r="J1244" s="23" t="s">
        <v>31</v>
      </c>
      <c r="K1244" s="23" t="s">
        <v>6383</v>
      </c>
      <c r="L1244" t="s">
        <v>6501</v>
      </c>
      <c r="M1244" t="s">
        <v>156</v>
      </c>
      <c r="N1244" t="s">
        <v>6502</v>
      </c>
      <c r="O1244" t="s">
        <v>157</v>
      </c>
      <c r="P1244" t="s">
        <v>27</v>
      </c>
      <c r="Q1244" t="s">
        <v>158</v>
      </c>
      <c r="R1244" t="s">
        <v>253</v>
      </c>
      <c r="S1244" t="s">
        <v>260</v>
      </c>
      <c r="T1244">
        <v>7</v>
      </c>
      <c r="U1244" t="s">
        <v>6503</v>
      </c>
      <c r="V1244" t="s">
        <v>18704</v>
      </c>
      <c r="W1244" t="s">
        <v>18704</v>
      </c>
      <c r="X1244" t="s">
        <v>29</v>
      </c>
      <c r="Y1244" t="s">
        <v>30</v>
      </c>
      <c r="Z1244" t="s">
        <v>30</v>
      </c>
      <c r="AA1244" t="s">
        <v>30</v>
      </c>
      <c r="AB1244" t="s">
        <v>30</v>
      </c>
      <c r="AC1244">
        <v>-75.332567409999996</v>
      </c>
      <c r="AD1244">
        <v>6.2818565299999998</v>
      </c>
      <c r="AE1244" t="s">
        <v>86</v>
      </c>
      <c r="AF1244" t="s">
        <v>159</v>
      </c>
      <c r="AG1244" t="s">
        <v>102</v>
      </c>
      <c r="AH1244">
        <f>IFERROR(
    VLOOKUP(FENIX_ANS_TABLA[[#This Row],[ESTADO]],
        {"VENCIDO",1;"ALERTA_0 Días",2;"ALERTA",3;"A TIEMPO",4;"SIN FECHA",5},
    2,FALSE),
0)</f>
        <v>4</v>
      </c>
    </row>
    <row r="1245" spans="1:34" x14ac:dyDescent="0.25">
      <c r="A1245">
        <v>23673556</v>
      </c>
      <c r="B1245" s="23" t="str">
        <f>IFERROR(VLOOKUP(FENIX_ANS_TABLA[[#This Row],[PEDIDO]],RESPONSABLE!A:B,2,0),"Pendiente por asignar responsable")</f>
        <v>Pendiente por asignar responsable</v>
      </c>
      <c r="C1245" t="s">
        <v>54</v>
      </c>
      <c r="D1245" t="s">
        <v>24</v>
      </c>
      <c r="E1245" t="s">
        <v>54</v>
      </c>
      <c r="F1245" s="21">
        <v>46078.621817129628</v>
      </c>
      <c r="G1245" t="s">
        <v>6505</v>
      </c>
      <c r="H1245">
        <v>71002433</v>
      </c>
      <c r="I1245" t="s">
        <v>6506</v>
      </c>
      <c r="J1245" s="23" t="s">
        <v>6507</v>
      </c>
      <c r="K1245" s="23" t="s">
        <v>245</v>
      </c>
      <c r="L1245" t="s">
        <v>6508</v>
      </c>
      <c r="M1245" t="s">
        <v>196</v>
      </c>
      <c r="N1245" t="s">
        <v>6509</v>
      </c>
      <c r="O1245" t="s">
        <v>197</v>
      </c>
      <c r="P1245" t="s">
        <v>55</v>
      </c>
      <c r="Q1245" t="s">
        <v>189</v>
      </c>
      <c r="R1245" t="s">
        <v>252</v>
      </c>
      <c r="S1245" t="s">
        <v>260</v>
      </c>
      <c r="T1245">
        <v>4</v>
      </c>
      <c r="U1245" t="s">
        <v>6510</v>
      </c>
      <c r="V1245" t="s">
        <v>18256</v>
      </c>
      <c r="W1245" t="s">
        <v>41</v>
      </c>
      <c r="X1245" t="s">
        <v>41</v>
      </c>
      <c r="Y1245" t="s">
        <v>30</v>
      </c>
      <c r="Z1245" t="s">
        <v>30</v>
      </c>
      <c r="AA1245" t="s">
        <v>30</v>
      </c>
      <c r="AB1245" t="s">
        <v>30</v>
      </c>
      <c r="AC1245">
        <v>-75.150211330000005</v>
      </c>
      <c r="AD1245">
        <v>6.2389608299999999</v>
      </c>
      <c r="AE1245" t="s">
        <v>86</v>
      </c>
      <c r="AF1245" t="s">
        <v>159</v>
      </c>
      <c r="AG1245" t="s">
        <v>102</v>
      </c>
      <c r="AH1245">
        <f>IFERROR(
    VLOOKUP(FENIX_ANS_TABLA[[#This Row],[ESTADO]],
        {"VENCIDO",1;"ALERTA_0 Días",2;"ALERTA",3;"A TIEMPO",4;"SIN FECHA",5},
    2,FALSE),
0)</f>
        <v>1</v>
      </c>
    </row>
    <row r="1246" spans="1:34" x14ac:dyDescent="0.25">
      <c r="A1246">
        <v>23673557</v>
      </c>
      <c r="B1246" s="23" t="str">
        <f>IFERROR(VLOOKUP(FENIX_ANS_TABLA[[#This Row],[PEDIDO]],RESPONSABLE!A:B,2,0),"Pendiente por asignar responsable")</f>
        <v>Pendiente por asignar responsable</v>
      </c>
      <c r="C1246" t="s">
        <v>54</v>
      </c>
      <c r="D1246" t="s">
        <v>24</v>
      </c>
      <c r="E1246" t="s">
        <v>54</v>
      </c>
      <c r="F1246" s="21">
        <v>46078.622256944444</v>
      </c>
      <c r="G1246" t="s">
        <v>6512</v>
      </c>
      <c r="H1246">
        <v>43590790</v>
      </c>
      <c r="I1246" t="s">
        <v>6513</v>
      </c>
      <c r="J1246" s="23" t="s">
        <v>31</v>
      </c>
      <c r="K1246" s="23" t="s">
        <v>320</v>
      </c>
      <c r="L1246" t="s">
        <v>6514</v>
      </c>
      <c r="M1246" t="s">
        <v>185</v>
      </c>
      <c r="N1246" t="s">
        <v>6515</v>
      </c>
      <c r="O1246" t="s">
        <v>186</v>
      </c>
      <c r="P1246" t="s">
        <v>55</v>
      </c>
      <c r="Q1246" t="s">
        <v>189</v>
      </c>
      <c r="R1246" t="s">
        <v>252</v>
      </c>
      <c r="S1246" t="s">
        <v>260</v>
      </c>
      <c r="T1246">
        <v>4</v>
      </c>
      <c r="U1246" t="s">
        <v>6516</v>
      </c>
      <c r="V1246" t="s">
        <v>14077</v>
      </c>
      <c r="W1246" t="s">
        <v>41</v>
      </c>
      <c r="X1246" t="s">
        <v>41</v>
      </c>
      <c r="Y1246" t="s">
        <v>30</v>
      </c>
      <c r="Z1246" t="s">
        <v>30</v>
      </c>
      <c r="AA1246" t="s">
        <v>30</v>
      </c>
      <c r="AB1246" t="s">
        <v>30</v>
      </c>
      <c r="AC1246">
        <v>-75.241565030000004</v>
      </c>
      <c r="AD1246">
        <v>6.1617626999999997</v>
      </c>
      <c r="AE1246" t="s">
        <v>86</v>
      </c>
      <c r="AF1246" t="s">
        <v>159</v>
      </c>
      <c r="AG1246" t="s">
        <v>102</v>
      </c>
      <c r="AH1246">
        <f>IFERROR(
    VLOOKUP(FENIX_ANS_TABLA[[#This Row],[ESTADO]],
        {"VENCIDO",1;"ALERTA_0 Días",2;"ALERTA",3;"A TIEMPO",4;"SIN FECHA",5},
    2,FALSE),
0)</f>
        <v>1</v>
      </c>
    </row>
    <row r="1247" spans="1:34" x14ac:dyDescent="0.25">
      <c r="A1247">
        <v>23673560</v>
      </c>
      <c r="B1247" s="23" t="str">
        <f>IFERROR(VLOOKUP(FENIX_ANS_TABLA[[#This Row],[PEDIDO]],RESPONSABLE!A:B,2,0),"Pendiente por asignar responsable")</f>
        <v>Pendiente por asignar responsable</v>
      </c>
      <c r="C1247" t="s">
        <v>23</v>
      </c>
      <c r="D1247" t="s">
        <v>24</v>
      </c>
      <c r="E1247" t="s">
        <v>23</v>
      </c>
      <c r="F1247" s="21">
        <v>46078.623726851853</v>
      </c>
      <c r="G1247" t="s">
        <v>9784</v>
      </c>
      <c r="H1247">
        <v>15286415</v>
      </c>
      <c r="I1247" t="s">
        <v>9785</v>
      </c>
      <c r="J1247" s="23" t="s">
        <v>9786</v>
      </c>
      <c r="K1247" s="23" t="s">
        <v>9787</v>
      </c>
      <c r="L1247" t="s">
        <v>9788</v>
      </c>
      <c r="M1247" t="s">
        <v>824</v>
      </c>
      <c r="N1247" t="s">
        <v>9789</v>
      </c>
      <c r="O1247" t="s">
        <v>825</v>
      </c>
      <c r="P1247" t="s">
        <v>27</v>
      </c>
      <c r="Q1247" t="s">
        <v>135</v>
      </c>
      <c r="R1247" t="s">
        <v>253</v>
      </c>
      <c r="S1247" t="s">
        <v>260</v>
      </c>
      <c r="T1247">
        <v>7</v>
      </c>
      <c r="U1247" t="s">
        <v>9790</v>
      </c>
      <c r="V1247" t="s">
        <v>14390</v>
      </c>
      <c r="W1247" t="s">
        <v>14390</v>
      </c>
      <c r="X1247" t="s">
        <v>29</v>
      </c>
      <c r="Y1247" t="s">
        <v>30</v>
      </c>
      <c r="Z1247" t="s">
        <v>30</v>
      </c>
      <c r="AA1247" t="s">
        <v>30</v>
      </c>
      <c r="AB1247" t="s">
        <v>30</v>
      </c>
      <c r="AC1247">
        <v>-75.90864827</v>
      </c>
      <c r="AD1247">
        <v>7.0215998800000001</v>
      </c>
      <c r="AE1247" t="s">
        <v>86</v>
      </c>
      <c r="AF1247" t="s">
        <v>136</v>
      </c>
      <c r="AG1247" t="s">
        <v>102</v>
      </c>
      <c r="AH1247">
        <f>IFERROR(
    VLOOKUP(FENIX_ANS_TABLA[[#This Row],[ESTADO]],
        {"VENCIDO",1;"ALERTA_0 Días",2;"ALERTA",3;"A TIEMPO",4;"SIN FECHA",5},
    2,FALSE),
0)</f>
        <v>4</v>
      </c>
    </row>
    <row r="1248" spans="1:34" x14ac:dyDescent="0.25">
      <c r="A1248">
        <v>23673562</v>
      </c>
      <c r="B1248" s="23" t="str">
        <f>IFERROR(VLOOKUP(FENIX_ANS_TABLA[[#This Row],[PEDIDO]],RESPONSABLE!A:B,2,0),"Pendiente por asignar responsable")</f>
        <v>Pendiente por asignar responsable</v>
      </c>
      <c r="C1248" t="s">
        <v>23</v>
      </c>
      <c r="D1248" t="s">
        <v>24</v>
      </c>
      <c r="E1248" t="s">
        <v>33</v>
      </c>
      <c r="F1248" s="21">
        <v>46078.624097222222</v>
      </c>
      <c r="G1248" t="s">
        <v>6518</v>
      </c>
      <c r="H1248">
        <v>43462399</v>
      </c>
      <c r="I1248" t="s">
        <v>6519</v>
      </c>
      <c r="J1248" s="23" t="s">
        <v>31</v>
      </c>
      <c r="K1248" s="23" t="s">
        <v>6520</v>
      </c>
      <c r="L1248" t="s">
        <v>6521</v>
      </c>
      <c r="M1248" t="s">
        <v>182</v>
      </c>
      <c r="N1248" t="s">
        <v>6522</v>
      </c>
      <c r="O1248" t="s">
        <v>183</v>
      </c>
      <c r="P1248" t="s">
        <v>34</v>
      </c>
      <c r="Q1248" t="s">
        <v>175</v>
      </c>
      <c r="R1248" t="s">
        <v>253</v>
      </c>
      <c r="S1248" t="s">
        <v>260</v>
      </c>
      <c r="T1248">
        <v>5</v>
      </c>
      <c r="U1248" t="s">
        <v>6523</v>
      </c>
      <c r="V1248" t="s">
        <v>14390</v>
      </c>
      <c r="W1248" t="s">
        <v>18705</v>
      </c>
      <c r="X1248" t="s">
        <v>83</v>
      </c>
      <c r="Y1248" t="s">
        <v>30</v>
      </c>
      <c r="Z1248" t="s">
        <v>30</v>
      </c>
      <c r="AA1248" t="s">
        <v>30</v>
      </c>
      <c r="AB1248" t="s">
        <v>30</v>
      </c>
      <c r="AC1248">
        <v>-75.061094323000006</v>
      </c>
      <c r="AD1248">
        <v>5.7595923510000402</v>
      </c>
      <c r="AE1248" t="s">
        <v>86</v>
      </c>
      <c r="AF1248" t="s">
        <v>159</v>
      </c>
      <c r="AG1248" t="s">
        <v>102</v>
      </c>
      <c r="AH1248">
        <f>IFERROR(
    VLOOKUP(FENIX_ANS_TABLA[[#This Row],[ESTADO]],
        {"VENCIDO",1;"ALERTA_0 Días",2;"ALERTA",3;"A TIEMPO",4;"SIN FECHA",5},
    2,FALSE),
0)</f>
        <v>2</v>
      </c>
    </row>
    <row r="1249" spans="1:34" x14ac:dyDescent="0.25">
      <c r="A1249">
        <v>23673564</v>
      </c>
      <c r="B1249" s="23" t="str">
        <f>IFERROR(VLOOKUP(FENIX_ANS_TABLA[[#This Row],[PEDIDO]],RESPONSABLE!A:B,2,0),"Pendiente por asignar responsable")</f>
        <v>Pendiente por asignar responsable</v>
      </c>
      <c r="C1249" t="s">
        <v>23</v>
      </c>
      <c r="D1249" t="s">
        <v>65</v>
      </c>
      <c r="E1249" t="s">
        <v>23</v>
      </c>
      <c r="F1249" s="21">
        <v>46078.624293981477</v>
      </c>
      <c r="G1249" t="s">
        <v>7082</v>
      </c>
      <c r="H1249">
        <v>70047398</v>
      </c>
      <c r="I1249" t="s">
        <v>7083</v>
      </c>
      <c r="J1249" s="23" t="s">
        <v>31</v>
      </c>
      <c r="K1249" s="23" t="s">
        <v>7084</v>
      </c>
      <c r="L1249" t="s">
        <v>7085</v>
      </c>
      <c r="M1249" t="s">
        <v>243</v>
      </c>
      <c r="N1249" t="s">
        <v>7086</v>
      </c>
      <c r="O1249" t="s">
        <v>223</v>
      </c>
      <c r="P1249" t="s">
        <v>87</v>
      </c>
      <c r="Q1249" t="s">
        <v>214</v>
      </c>
      <c r="R1249" t="s">
        <v>252</v>
      </c>
      <c r="S1249" t="s">
        <v>260</v>
      </c>
      <c r="T1249">
        <v>10</v>
      </c>
      <c r="U1249" t="s">
        <v>7087</v>
      </c>
      <c r="V1249" t="s">
        <v>14390</v>
      </c>
      <c r="W1249" t="s">
        <v>14390</v>
      </c>
      <c r="X1249" t="s">
        <v>29</v>
      </c>
      <c r="Y1249" t="s">
        <v>30</v>
      </c>
      <c r="Z1249" t="s">
        <v>30</v>
      </c>
      <c r="AA1249" t="s">
        <v>30</v>
      </c>
      <c r="AB1249" t="s">
        <v>30</v>
      </c>
      <c r="AC1249">
        <v>-75.058229330000003</v>
      </c>
      <c r="AD1249">
        <v>6.5366981700000002</v>
      </c>
      <c r="AE1249" t="s">
        <v>86</v>
      </c>
      <c r="AF1249" t="s">
        <v>215</v>
      </c>
      <c r="AG1249" t="s">
        <v>103</v>
      </c>
      <c r="AH1249">
        <f>IFERROR(
    VLOOKUP(FENIX_ANS_TABLA[[#This Row],[ESTADO]],
        {"VENCIDO",1;"ALERTA_0 Días",2;"ALERTA",3;"A TIEMPO",4;"SIN FECHA",5},
    2,FALSE),
0)</f>
        <v>4</v>
      </c>
    </row>
    <row r="1250" spans="1:34" x14ac:dyDescent="0.25">
      <c r="A1250">
        <v>23673567</v>
      </c>
      <c r="B1250" s="23" t="str">
        <f>IFERROR(VLOOKUP(FENIX_ANS_TABLA[[#This Row],[PEDIDO]],RESPONSABLE!A:B,2,0),"Pendiente por asignar responsable")</f>
        <v>Pendiente por asignar responsable</v>
      </c>
      <c r="C1250" t="s">
        <v>23</v>
      </c>
      <c r="D1250" t="s">
        <v>24</v>
      </c>
      <c r="E1250" t="s">
        <v>23</v>
      </c>
      <c r="F1250" s="21">
        <v>46078.626018518517</v>
      </c>
      <c r="G1250" t="s">
        <v>6525</v>
      </c>
      <c r="H1250">
        <v>70289552</v>
      </c>
      <c r="I1250" t="s">
        <v>6382</v>
      </c>
      <c r="J1250" s="23" t="s">
        <v>31</v>
      </c>
      <c r="K1250" s="23" t="s">
        <v>6383</v>
      </c>
      <c r="L1250" t="s">
        <v>6526</v>
      </c>
      <c r="M1250" t="s">
        <v>156</v>
      </c>
      <c r="N1250" t="s">
        <v>6527</v>
      </c>
      <c r="O1250" t="s">
        <v>157</v>
      </c>
      <c r="P1250" t="s">
        <v>27</v>
      </c>
      <c r="Q1250" t="s">
        <v>158</v>
      </c>
      <c r="R1250" t="s">
        <v>253</v>
      </c>
      <c r="S1250" t="s">
        <v>260</v>
      </c>
      <c r="T1250">
        <v>7</v>
      </c>
      <c r="U1250" t="s">
        <v>6528</v>
      </c>
      <c r="V1250" t="s">
        <v>17970</v>
      </c>
      <c r="W1250" t="s">
        <v>17970</v>
      </c>
      <c r="X1250" t="s">
        <v>29</v>
      </c>
      <c r="Y1250" t="s">
        <v>30</v>
      </c>
      <c r="Z1250" t="s">
        <v>30</v>
      </c>
      <c r="AA1250" t="s">
        <v>30</v>
      </c>
      <c r="AB1250" t="s">
        <v>30</v>
      </c>
      <c r="AC1250">
        <v>-75.332567409999996</v>
      </c>
      <c r="AD1250">
        <v>6.2818565299999998</v>
      </c>
      <c r="AE1250" t="s">
        <v>86</v>
      </c>
      <c r="AF1250" t="s">
        <v>159</v>
      </c>
      <c r="AG1250" t="s">
        <v>102</v>
      </c>
      <c r="AH1250">
        <f>IFERROR(
    VLOOKUP(FENIX_ANS_TABLA[[#This Row],[ESTADO]],
        {"VENCIDO",1;"ALERTA_0 Días",2;"ALERTA",3;"A TIEMPO",4;"SIN FECHA",5},
    2,FALSE),
0)</f>
        <v>4</v>
      </c>
    </row>
    <row r="1251" spans="1:34" x14ac:dyDescent="0.25">
      <c r="A1251">
        <v>23673568</v>
      </c>
      <c r="B1251" s="23" t="str">
        <f>IFERROR(VLOOKUP(FENIX_ANS_TABLA[[#This Row],[PEDIDO]],RESPONSABLE!A:B,2,0),"Pendiente por asignar responsable")</f>
        <v>Pendiente por asignar responsable</v>
      </c>
      <c r="C1251" t="s">
        <v>54</v>
      </c>
      <c r="D1251" t="s">
        <v>24</v>
      </c>
      <c r="E1251" t="s">
        <v>54</v>
      </c>
      <c r="F1251" s="21">
        <v>46078.626145833332</v>
      </c>
      <c r="G1251" t="s">
        <v>6530</v>
      </c>
      <c r="H1251">
        <v>32220537</v>
      </c>
      <c r="I1251" t="s">
        <v>6531</v>
      </c>
      <c r="J1251" s="23" t="s">
        <v>6532</v>
      </c>
      <c r="K1251" s="23" t="s">
        <v>6533</v>
      </c>
      <c r="L1251" t="s">
        <v>6534</v>
      </c>
      <c r="M1251" t="s">
        <v>185</v>
      </c>
      <c r="N1251" t="s">
        <v>6535</v>
      </c>
      <c r="O1251" t="s">
        <v>186</v>
      </c>
      <c r="P1251" t="s">
        <v>55</v>
      </c>
      <c r="Q1251" t="s">
        <v>189</v>
      </c>
      <c r="R1251" t="s">
        <v>252</v>
      </c>
      <c r="S1251" t="s">
        <v>260</v>
      </c>
      <c r="T1251">
        <v>4</v>
      </c>
      <c r="U1251" t="s">
        <v>6536</v>
      </c>
      <c r="V1251" t="s">
        <v>17970</v>
      </c>
      <c r="W1251" t="s">
        <v>41</v>
      </c>
      <c r="X1251" t="s">
        <v>41</v>
      </c>
      <c r="Y1251" t="s">
        <v>30</v>
      </c>
      <c r="Z1251" t="s">
        <v>30</v>
      </c>
      <c r="AA1251" t="s">
        <v>30</v>
      </c>
      <c r="AB1251" t="s">
        <v>30</v>
      </c>
      <c r="AC1251">
        <v>-75.231040669999999</v>
      </c>
      <c r="AD1251">
        <v>6.1451630399999999</v>
      </c>
      <c r="AE1251" t="s">
        <v>86</v>
      </c>
      <c r="AF1251" t="s">
        <v>159</v>
      </c>
      <c r="AG1251" t="s">
        <v>102</v>
      </c>
      <c r="AH1251">
        <f>IFERROR(
    VLOOKUP(FENIX_ANS_TABLA[[#This Row],[ESTADO]],
        {"VENCIDO",1;"ALERTA_0 Días",2;"ALERTA",3;"A TIEMPO",4;"SIN FECHA",5},
    2,FALSE),
0)</f>
        <v>1</v>
      </c>
    </row>
    <row r="1252" spans="1:34" x14ac:dyDescent="0.25">
      <c r="A1252">
        <v>23673572</v>
      </c>
      <c r="B1252" s="23" t="str">
        <f>IFERROR(VLOOKUP(FENIX_ANS_TABLA[[#This Row],[PEDIDO]],RESPONSABLE!A:B,2,0),"Pendiente por asignar responsable")</f>
        <v>Pendiente por asignar responsable</v>
      </c>
      <c r="C1252" t="s">
        <v>23</v>
      </c>
      <c r="D1252" t="s">
        <v>65</v>
      </c>
      <c r="E1252" t="s">
        <v>23</v>
      </c>
      <c r="F1252" s="21">
        <v>46078.627962962957</v>
      </c>
      <c r="G1252" t="s">
        <v>6538</v>
      </c>
      <c r="H1252">
        <v>15442325</v>
      </c>
      <c r="I1252" t="s">
        <v>6539</v>
      </c>
      <c r="J1252" s="23" t="s">
        <v>31</v>
      </c>
      <c r="K1252" s="23" t="s">
        <v>1578</v>
      </c>
      <c r="L1252" t="s">
        <v>6540</v>
      </c>
      <c r="M1252" t="s">
        <v>167</v>
      </c>
      <c r="N1252" t="s">
        <v>6541</v>
      </c>
      <c r="O1252" t="s">
        <v>168</v>
      </c>
      <c r="P1252" t="s">
        <v>87</v>
      </c>
      <c r="Q1252" t="s">
        <v>158</v>
      </c>
      <c r="R1252" t="s">
        <v>252</v>
      </c>
      <c r="S1252" t="s">
        <v>260</v>
      </c>
      <c r="T1252">
        <v>10</v>
      </c>
      <c r="U1252" t="s">
        <v>6542</v>
      </c>
      <c r="V1252" t="s">
        <v>14217</v>
      </c>
      <c r="W1252" t="s">
        <v>14217</v>
      </c>
      <c r="X1252" t="s">
        <v>29</v>
      </c>
      <c r="Y1252" t="s">
        <v>30</v>
      </c>
      <c r="Z1252" t="s">
        <v>30</v>
      </c>
      <c r="AA1252" t="s">
        <v>30</v>
      </c>
      <c r="AB1252" t="s">
        <v>30</v>
      </c>
      <c r="AC1252">
        <v>-75.397461309999997</v>
      </c>
      <c r="AD1252">
        <v>6.1302389100000001</v>
      </c>
      <c r="AE1252" t="s">
        <v>86</v>
      </c>
      <c r="AF1252" t="s">
        <v>159</v>
      </c>
      <c r="AG1252" t="s">
        <v>103</v>
      </c>
      <c r="AH1252">
        <f>IFERROR(
    VLOOKUP(FENIX_ANS_TABLA[[#This Row],[ESTADO]],
        {"VENCIDO",1;"ALERTA_0 Días",2;"ALERTA",3;"A TIEMPO",4;"SIN FECHA",5},
    2,FALSE),
0)</f>
        <v>4</v>
      </c>
    </row>
    <row r="1253" spans="1:34" x14ac:dyDescent="0.25">
      <c r="A1253">
        <v>23673574</v>
      </c>
      <c r="B1253" s="23" t="str">
        <f>IFERROR(VLOOKUP(FENIX_ANS_TABLA[[#This Row],[PEDIDO]],RESPONSABLE!A:B,2,0),"Pendiente por asignar responsable")</f>
        <v>Pendiente por asignar responsable</v>
      </c>
      <c r="C1253" t="s">
        <v>23</v>
      </c>
      <c r="D1253" t="s">
        <v>24</v>
      </c>
      <c r="E1253" t="s">
        <v>23</v>
      </c>
      <c r="F1253" s="21">
        <v>46078.628981481481</v>
      </c>
      <c r="G1253" t="s">
        <v>6544</v>
      </c>
      <c r="H1253">
        <v>15434043</v>
      </c>
      <c r="I1253" t="s">
        <v>6545</v>
      </c>
      <c r="J1253" s="23" t="s">
        <v>31</v>
      </c>
      <c r="K1253" s="23" t="s">
        <v>324</v>
      </c>
      <c r="L1253" t="s">
        <v>6546</v>
      </c>
      <c r="M1253" t="s">
        <v>167</v>
      </c>
      <c r="N1253" t="s">
        <v>6547</v>
      </c>
      <c r="O1253" t="s">
        <v>168</v>
      </c>
      <c r="P1253" t="s">
        <v>27</v>
      </c>
      <c r="Q1253" t="s">
        <v>158</v>
      </c>
      <c r="R1253" t="s">
        <v>252</v>
      </c>
      <c r="S1253" t="s">
        <v>260</v>
      </c>
      <c r="T1253">
        <v>10</v>
      </c>
      <c r="U1253" t="s">
        <v>6548</v>
      </c>
      <c r="V1253" t="s">
        <v>18706</v>
      </c>
      <c r="W1253" t="s">
        <v>18706</v>
      </c>
      <c r="X1253" t="s">
        <v>29</v>
      </c>
      <c r="Y1253" t="s">
        <v>30</v>
      </c>
      <c r="Z1253" t="s">
        <v>30</v>
      </c>
      <c r="AA1253" t="s">
        <v>30</v>
      </c>
      <c r="AB1253" t="s">
        <v>30</v>
      </c>
      <c r="AC1253">
        <v>-75.375454149999996</v>
      </c>
      <c r="AD1253">
        <v>6.1773008999999997</v>
      </c>
      <c r="AE1253" t="s">
        <v>86</v>
      </c>
      <c r="AF1253" t="s">
        <v>159</v>
      </c>
      <c r="AG1253" t="s">
        <v>102</v>
      </c>
      <c r="AH1253">
        <f>IFERROR(
    VLOOKUP(FENIX_ANS_TABLA[[#This Row],[ESTADO]],
        {"VENCIDO",1;"ALERTA_0 Días",2;"ALERTA",3;"A TIEMPO",4;"SIN FECHA",5},
    2,FALSE),
0)</f>
        <v>4</v>
      </c>
    </row>
    <row r="1254" spans="1:34" x14ac:dyDescent="0.25">
      <c r="A1254">
        <v>23673576</v>
      </c>
      <c r="B1254" s="23" t="str">
        <f>IFERROR(VLOOKUP(FENIX_ANS_TABLA[[#This Row],[PEDIDO]],RESPONSABLE!A:B,2,0),"Pendiente por asignar responsable")</f>
        <v>Pendiente por asignar responsable</v>
      </c>
      <c r="C1254" t="s">
        <v>36</v>
      </c>
      <c r="D1254" t="s">
        <v>24</v>
      </c>
      <c r="E1254" t="s">
        <v>36</v>
      </c>
      <c r="F1254" s="21">
        <v>46078.62972222222</v>
      </c>
      <c r="G1254" t="s">
        <v>7089</v>
      </c>
      <c r="H1254">
        <v>70926228</v>
      </c>
      <c r="I1254" t="s">
        <v>7090</v>
      </c>
      <c r="J1254" s="23" t="s">
        <v>31</v>
      </c>
      <c r="K1254" s="23" t="s">
        <v>7091</v>
      </c>
      <c r="L1254" t="s">
        <v>7092</v>
      </c>
      <c r="M1254" t="s">
        <v>241</v>
      </c>
      <c r="N1254" t="s">
        <v>7093</v>
      </c>
      <c r="O1254" t="s">
        <v>242</v>
      </c>
      <c r="P1254" t="s">
        <v>37</v>
      </c>
      <c r="Q1254" t="s">
        <v>214</v>
      </c>
      <c r="R1254" t="s">
        <v>253</v>
      </c>
      <c r="S1254" t="s">
        <v>260</v>
      </c>
      <c r="T1254">
        <v>7</v>
      </c>
      <c r="U1254" t="s">
        <v>7094</v>
      </c>
      <c r="V1254" t="s">
        <v>14527</v>
      </c>
      <c r="W1254" t="s">
        <v>14527</v>
      </c>
      <c r="X1254" t="s">
        <v>29</v>
      </c>
      <c r="Y1254" t="s">
        <v>30</v>
      </c>
      <c r="Z1254" t="s">
        <v>30</v>
      </c>
      <c r="AA1254" t="s">
        <v>30</v>
      </c>
      <c r="AB1254" t="s">
        <v>30</v>
      </c>
      <c r="AC1254">
        <v>-75.146225000000001</v>
      </c>
      <c r="AD1254">
        <v>7.0746409999999997</v>
      </c>
      <c r="AE1254" t="s">
        <v>86</v>
      </c>
      <c r="AF1254" t="s">
        <v>215</v>
      </c>
      <c r="AG1254" t="s">
        <v>102</v>
      </c>
      <c r="AH1254">
        <f>IFERROR(
    VLOOKUP(FENIX_ANS_TABLA[[#This Row],[ESTADO]],
        {"VENCIDO",1;"ALERTA_0 Días",2;"ALERTA",3;"A TIEMPO",4;"SIN FECHA",5},
    2,FALSE),
0)</f>
        <v>4</v>
      </c>
    </row>
    <row r="1255" spans="1:34" x14ac:dyDescent="0.25">
      <c r="A1255">
        <v>23673580</v>
      </c>
      <c r="B1255" s="23" t="str">
        <f>IFERROR(VLOOKUP(FENIX_ANS_TABLA[[#This Row],[PEDIDO]],RESPONSABLE!A:B,2,0),"Pendiente por asignar responsable")</f>
        <v>Pendiente por asignar responsable</v>
      </c>
      <c r="C1255" t="s">
        <v>23</v>
      </c>
      <c r="D1255" t="s">
        <v>24</v>
      </c>
      <c r="E1255" t="s">
        <v>23</v>
      </c>
      <c r="F1255" s="21">
        <v>46078.630335648151</v>
      </c>
      <c r="G1255" t="s">
        <v>6550</v>
      </c>
      <c r="H1255">
        <v>1036393666</v>
      </c>
      <c r="I1255" t="s">
        <v>6551</v>
      </c>
      <c r="J1255" s="23" t="s">
        <v>31</v>
      </c>
      <c r="K1255" s="23" t="s">
        <v>324</v>
      </c>
      <c r="L1255" t="s">
        <v>6552</v>
      </c>
      <c r="M1255" t="s">
        <v>190</v>
      </c>
      <c r="N1255" t="s">
        <v>6553</v>
      </c>
      <c r="O1255" t="s">
        <v>191</v>
      </c>
      <c r="P1255" t="s">
        <v>27</v>
      </c>
      <c r="Q1255" t="s">
        <v>158</v>
      </c>
      <c r="R1255" t="s">
        <v>253</v>
      </c>
      <c r="S1255" t="s">
        <v>260</v>
      </c>
      <c r="T1255">
        <v>7</v>
      </c>
      <c r="U1255" t="s">
        <v>6554</v>
      </c>
      <c r="V1255" t="s">
        <v>18258</v>
      </c>
      <c r="W1255" t="s">
        <v>18258</v>
      </c>
      <c r="X1255" t="s">
        <v>29</v>
      </c>
      <c r="Y1255" t="s">
        <v>30</v>
      </c>
      <c r="Z1255" t="s">
        <v>30</v>
      </c>
      <c r="AA1255" t="s">
        <v>30</v>
      </c>
      <c r="AB1255" t="s">
        <v>30</v>
      </c>
      <c r="AC1255">
        <v>-75.338971000000001</v>
      </c>
      <c r="AD1255">
        <v>6.0869739999999997</v>
      </c>
      <c r="AE1255" t="s">
        <v>86</v>
      </c>
      <c r="AF1255" t="s">
        <v>159</v>
      </c>
      <c r="AG1255" t="s">
        <v>102</v>
      </c>
      <c r="AH1255">
        <f>IFERROR(
    VLOOKUP(FENIX_ANS_TABLA[[#This Row],[ESTADO]],
        {"VENCIDO",1;"ALERTA_0 Días",2;"ALERTA",3;"A TIEMPO",4;"SIN FECHA",5},
    2,FALSE),
0)</f>
        <v>4</v>
      </c>
    </row>
    <row r="1256" spans="1:34" x14ac:dyDescent="0.25">
      <c r="A1256">
        <v>23673584</v>
      </c>
      <c r="B1256" s="23" t="str">
        <f>IFERROR(VLOOKUP(FENIX_ANS_TABLA[[#This Row],[PEDIDO]],RESPONSABLE!A:B,2,0),"Pendiente por asignar responsable")</f>
        <v>Pendiente por asignar responsable</v>
      </c>
      <c r="C1256" t="s">
        <v>54</v>
      </c>
      <c r="D1256" t="s">
        <v>24</v>
      </c>
      <c r="E1256" t="s">
        <v>54</v>
      </c>
      <c r="F1256" s="21">
        <v>46078.631550925929</v>
      </c>
      <c r="G1256" t="s">
        <v>6556</v>
      </c>
      <c r="H1256">
        <v>800022737</v>
      </c>
      <c r="I1256" t="s">
        <v>6557</v>
      </c>
      <c r="J1256" s="23" t="s">
        <v>6558</v>
      </c>
      <c r="K1256" s="23" t="s">
        <v>6559</v>
      </c>
      <c r="L1256" t="s">
        <v>6560</v>
      </c>
      <c r="M1256" t="s">
        <v>38</v>
      </c>
      <c r="N1256" t="s">
        <v>6561</v>
      </c>
      <c r="O1256" t="s">
        <v>39</v>
      </c>
      <c r="P1256" t="s">
        <v>55</v>
      </c>
      <c r="Q1256" t="s">
        <v>56</v>
      </c>
      <c r="R1256" t="s">
        <v>253</v>
      </c>
      <c r="S1256" t="s">
        <v>260</v>
      </c>
      <c r="T1256">
        <v>4</v>
      </c>
      <c r="U1256" t="s">
        <v>6562</v>
      </c>
      <c r="V1256" t="s">
        <v>14248</v>
      </c>
      <c r="W1256" t="s">
        <v>41</v>
      </c>
      <c r="X1256" t="s">
        <v>41</v>
      </c>
      <c r="Y1256" t="s">
        <v>30</v>
      </c>
      <c r="Z1256" t="s">
        <v>30</v>
      </c>
      <c r="AA1256" t="s">
        <v>30</v>
      </c>
      <c r="AB1256" t="s">
        <v>30</v>
      </c>
      <c r="AC1256">
        <v>-75.594599400000007</v>
      </c>
      <c r="AD1256">
        <v>6.1822262500000003</v>
      </c>
      <c r="AE1256" t="s">
        <v>86</v>
      </c>
      <c r="AF1256" t="s">
        <v>105</v>
      </c>
      <c r="AG1256" t="s">
        <v>102</v>
      </c>
      <c r="AH1256">
        <f>IFERROR(
    VLOOKUP(FENIX_ANS_TABLA[[#This Row],[ESTADO]],
        {"VENCIDO",1;"ALERTA_0 Días",2;"ALERTA",3;"A TIEMPO",4;"SIN FECHA",5},
    2,FALSE),
0)</f>
        <v>1</v>
      </c>
    </row>
    <row r="1257" spans="1:34" x14ac:dyDescent="0.25">
      <c r="A1257">
        <v>23673587</v>
      </c>
      <c r="B1257" s="23" t="str">
        <f>IFERROR(VLOOKUP(FENIX_ANS_TABLA[[#This Row],[PEDIDO]],RESPONSABLE!A:B,2,0),"Pendiente por asignar responsable")</f>
        <v>Pendiente por asignar responsable</v>
      </c>
      <c r="C1257" t="s">
        <v>23</v>
      </c>
      <c r="D1257" t="s">
        <v>24</v>
      </c>
      <c r="E1257" t="s">
        <v>23</v>
      </c>
      <c r="F1257" s="21">
        <v>46078.632152777784</v>
      </c>
      <c r="G1257" t="s">
        <v>7096</v>
      </c>
      <c r="H1257">
        <v>71450562</v>
      </c>
      <c r="I1257" t="s">
        <v>7097</v>
      </c>
      <c r="J1257" s="23" t="s">
        <v>7098</v>
      </c>
      <c r="K1257" s="23" t="s">
        <v>7099</v>
      </c>
      <c r="L1257" t="s">
        <v>7100</v>
      </c>
      <c r="M1257" t="s">
        <v>212</v>
      </c>
      <c r="N1257" t="s">
        <v>7101</v>
      </c>
      <c r="O1257" t="s">
        <v>213</v>
      </c>
      <c r="P1257" t="s">
        <v>27</v>
      </c>
      <c r="Q1257" t="s">
        <v>214</v>
      </c>
      <c r="R1257" t="s">
        <v>252</v>
      </c>
      <c r="S1257" t="s">
        <v>260</v>
      </c>
      <c r="T1257">
        <v>10</v>
      </c>
      <c r="U1257" t="s">
        <v>7102</v>
      </c>
      <c r="V1257" t="s">
        <v>18707</v>
      </c>
      <c r="W1257" t="s">
        <v>18707</v>
      </c>
      <c r="X1257" t="s">
        <v>29</v>
      </c>
      <c r="Y1257" t="s">
        <v>30</v>
      </c>
      <c r="Z1257" t="s">
        <v>30</v>
      </c>
      <c r="AA1257" t="s">
        <v>30</v>
      </c>
      <c r="AB1257" t="s">
        <v>30</v>
      </c>
      <c r="AC1257">
        <v>-74.659734020000002</v>
      </c>
      <c r="AD1257">
        <v>6.6016605500000001</v>
      </c>
      <c r="AE1257" t="s">
        <v>86</v>
      </c>
      <c r="AF1257" t="s">
        <v>215</v>
      </c>
      <c r="AG1257" t="s">
        <v>102</v>
      </c>
      <c r="AH1257">
        <f>IFERROR(
    VLOOKUP(FENIX_ANS_TABLA[[#This Row],[ESTADO]],
        {"VENCIDO",1;"ALERTA_0 Días",2;"ALERTA",3;"A TIEMPO",4;"SIN FECHA",5},
    2,FALSE),
0)</f>
        <v>4</v>
      </c>
    </row>
    <row r="1258" spans="1:34" x14ac:dyDescent="0.25">
      <c r="A1258">
        <v>23673590</v>
      </c>
      <c r="B1258" s="23" t="str">
        <f>IFERROR(VLOOKUP(FENIX_ANS_TABLA[[#This Row],[PEDIDO]],RESPONSABLE!A:B,2,0),"Pendiente por asignar responsable")</f>
        <v>Pendiente por asignar responsable</v>
      </c>
      <c r="C1258" t="s">
        <v>36</v>
      </c>
      <c r="D1258" t="s">
        <v>24</v>
      </c>
      <c r="E1258" t="s">
        <v>36</v>
      </c>
      <c r="F1258" s="21">
        <v>46078.633113425924</v>
      </c>
      <c r="G1258" t="s">
        <v>6564</v>
      </c>
      <c r="H1258">
        <v>800093117</v>
      </c>
      <c r="I1258" t="s">
        <v>1947</v>
      </c>
      <c r="J1258" s="23" t="s">
        <v>657</v>
      </c>
      <c r="K1258" s="23" t="s">
        <v>350</v>
      </c>
      <c r="L1258" t="s">
        <v>6565</v>
      </c>
      <c r="M1258" t="s">
        <v>167</v>
      </c>
      <c r="N1258" t="s">
        <v>6566</v>
      </c>
      <c r="O1258" t="s">
        <v>168</v>
      </c>
      <c r="P1258" t="s">
        <v>37</v>
      </c>
      <c r="Q1258" t="s">
        <v>158</v>
      </c>
      <c r="R1258" t="s">
        <v>253</v>
      </c>
      <c r="S1258" t="s">
        <v>260</v>
      </c>
      <c r="T1258">
        <v>7</v>
      </c>
      <c r="U1258" t="s">
        <v>6567</v>
      </c>
      <c r="V1258" t="s">
        <v>18708</v>
      </c>
      <c r="W1258" t="s">
        <v>14421</v>
      </c>
      <c r="X1258" t="s">
        <v>43</v>
      </c>
      <c r="Y1258" t="s">
        <v>30</v>
      </c>
      <c r="Z1258" t="s">
        <v>30</v>
      </c>
      <c r="AA1258" t="s">
        <v>30</v>
      </c>
      <c r="AB1258" t="s">
        <v>30</v>
      </c>
      <c r="AC1258">
        <v>-75.379098889999995</v>
      </c>
      <c r="AD1258">
        <v>6.14014098</v>
      </c>
      <c r="AE1258" t="s">
        <v>86</v>
      </c>
      <c r="AF1258" t="s">
        <v>159</v>
      </c>
      <c r="AG1258" t="s">
        <v>102</v>
      </c>
      <c r="AH1258">
        <f>IFERROR(
    VLOOKUP(FENIX_ANS_TABLA[[#This Row],[ESTADO]],
        {"VENCIDO",1;"ALERTA_0 Días",2;"ALERTA",3;"A TIEMPO",4;"SIN FECHA",5},
    2,FALSE),
0)</f>
        <v>3</v>
      </c>
    </row>
    <row r="1259" spans="1:34" x14ac:dyDescent="0.25">
      <c r="A1259">
        <v>23673591</v>
      </c>
      <c r="B1259" s="23" t="str">
        <f>IFERROR(VLOOKUP(FENIX_ANS_TABLA[[#This Row],[PEDIDO]],RESPONSABLE!A:B,2,0),"Pendiente por asignar responsable")</f>
        <v>Pendiente por asignar responsable</v>
      </c>
      <c r="C1259" t="s">
        <v>23</v>
      </c>
      <c r="D1259" t="s">
        <v>24</v>
      </c>
      <c r="E1259" t="s">
        <v>23</v>
      </c>
      <c r="F1259" s="21">
        <v>46078.633125</v>
      </c>
      <c r="G1259" t="s">
        <v>6569</v>
      </c>
      <c r="H1259">
        <v>70289552</v>
      </c>
      <c r="I1259" t="s">
        <v>6382</v>
      </c>
      <c r="J1259" s="23" t="s">
        <v>31</v>
      </c>
      <c r="K1259" s="23" t="s">
        <v>6383</v>
      </c>
      <c r="L1259" t="s">
        <v>6570</v>
      </c>
      <c r="M1259" t="s">
        <v>156</v>
      </c>
      <c r="N1259" t="s">
        <v>6571</v>
      </c>
      <c r="O1259" t="s">
        <v>157</v>
      </c>
      <c r="P1259" t="s">
        <v>27</v>
      </c>
      <c r="Q1259" t="s">
        <v>158</v>
      </c>
      <c r="R1259" t="s">
        <v>253</v>
      </c>
      <c r="S1259" t="s">
        <v>260</v>
      </c>
      <c r="T1259">
        <v>7</v>
      </c>
      <c r="U1259" t="s">
        <v>6572</v>
      </c>
      <c r="V1259" t="s">
        <v>18708</v>
      </c>
      <c r="W1259" t="s">
        <v>18708</v>
      </c>
      <c r="X1259" t="s">
        <v>29</v>
      </c>
      <c r="Y1259" t="s">
        <v>30</v>
      </c>
      <c r="Z1259" t="s">
        <v>30</v>
      </c>
      <c r="AA1259" t="s">
        <v>30</v>
      </c>
      <c r="AB1259" t="s">
        <v>30</v>
      </c>
      <c r="AC1259">
        <v>-75.332567409999996</v>
      </c>
      <c r="AD1259">
        <v>6.2818565299999998</v>
      </c>
      <c r="AE1259" t="s">
        <v>86</v>
      </c>
      <c r="AF1259" t="s">
        <v>159</v>
      </c>
      <c r="AG1259" t="s">
        <v>102</v>
      </c>
      <c r="AH1259">
        <f>IFERROR(
    VLOOKUP(FENIX_ANS_TABLA[[#This Row],[ESTADO]],
        {"VENCIDO",1;"ALERTA_0 Días",2;"ALERTA",3;"A TIEMPO",4;"SIN FECHA",5},
    2,FALSE),
0)</f>
        <v>4</v>
      </c>
    </row>
    <row r="1260" spans="1:34" x14ac:dyDescent="0.25">
      <c r="A1260">
        <v>23673592</v>
      </c>
      <c r="B1260" s="23" t="str">
        <f>IFERROR(VLOOKUP(FENIX_ANS_TABLA[[#This Row],[PEDIDO]],RESPONSABLE!A:B,2,0),"Pendiente por asignar responsable")</f>
        <v>Pendiente por asignar responsable</v>
      </c>
      <c r="C1260" t="s">
        <v>54</v>
      </c>
      <c r="D1260" t="s">
        <v>24</v>
      </c>
      <c r="E1260" t="s">
        <v>54</v>
      </c>
      <c r="F1260" s="21">
        <v>46078.634155092594</v>
      </c>
      <c r="G1260" t="s">
        <v>6574</v>
      </c>
      <c r="H1260">
        <v>811007412</v>
      </c>
      <c r="I1260" t="s">
        <v>6575</v>
      </c>
      <c r="J1260" s="23" t="s">
        <v>6558</v>
      </c>
      <c r="K1260" s="23" t="s">
        <v>6559</v>
      </c>
      <c r="L1260" t="s">
        <v>6576</v>
      </c>
      <c r="M1260" t="s">
        <v>38</v>
      </c>
      <c r="N1260" t="s">
        <v>6577</v>
      </c>
      <c r="O1260" t="s">
        <v>39</v>
      </c>
      <c r="P1260" t="s">
        <v>55</v>
      </c>
      <c r="Q1260" t="s">
        <v>56</v>
      </c>
      <c r="R1260" t="s">
        <v>253</v>
      </c>
      <c r="S1260" t="s">
        <v>260</v>
      </c>
      <c r="T1260">
        <v>4</v>
      </c>
      <c r="U1260" t="s">
        <v>6578</v>
      </c>
      <c r="V1260" t="s">
        <v>13928</v>
      </c>
      <c r="W1260" t="s">
        <v>41</v>
      </c>
      <c r="X1260" t="s">
        <v>41</v>
      </c>
      <c r="Y1260" t="s">
        <v>30</v>
      </c>
      <c r="Z1260" t="s">
        <v>30</v>
      </c>
      <c r="AA1260" t="s">
        <v>30</v>
      </c>
      <c r="AB1260" t="s">
        <v>30</v>
      </c>
      <c r="AC1260">
        <v>-75.594650779999995</v>
      </c>
      <c r="AD1260">
        <v>6.1814368000000002</v>
      </c>
      <c r="AE1260" t="s">
        <v>86</v>
      </c>
      <c r="AF1260" t="s">
        <v>105</v>
      </c>
      <c r="AG1260" t="s">
        <v>102</v>
      </c>
      <c r="AH1260">
        <f>IFERROR(
    VLOOKUP(FENIX_ANS_TABLA[[#This Row],[ESTADO]],
        {"VENCIDO",1;"ALERTA_0 Días",2;"ALERTA",3;"A TIEMPO",4;"SIN FECHA",5},
    2,FALSE),
0)</f>
        <v>1</v>
      </c>
    </row>
    <row r="1261" spans="1:34" x14ac:dyDescent="0.25">
      <c r="A1261">
        <v>23673593</v>
      </c>
      <c r="B1261" s="23" t="str">
        <f>IFERROR(VLOOKUP(FENIX_ANS_TABLA[[#This Row],[PEDIDO]],RESPONSABLE!A:B,2,0),"Pendiente por asignar responsable")</f>
        <v>Pendiente por asignar responsable</v>
      </c>
      <c r="C1261" t="s">
        <v>23</v>
      </c>
      <c r="D1261" t="s">
        <v>65</v>
      </c>
      <c r="E1261" t="s">
        <v>23</v>
      </c>
      <c r="F1261" s="21">
        <v>46078.634641203702</v>
      </c>
      <c r="G1261" t="s">
        <v>6580</v>
      </c>
      <c r="H1261">
        <v>15448826</v>
      </c>
      <c r="I1261" t="s">
        <v>6581</v>
      </c>
      <c r="J1261" s="23" t="s">
        <v>31</v>
      </c>
      <c r="K1261" s="23" t="s">
        <v>1578</v>
      </c>
      <c r="L1261" t="s">
        <v>6582</v>
      </c>
      <c r="M1261" t="s">
        <v>167</v>
      </c>
      <c r="N1261" t="s">
        <v>6583</v>
      </c>
      <c r="O1261" t="s">
        <v>168</v>
      </c>
      <c r="P1261" t="s">
        <v>87</v>
      </c>
      <c r="Q1261" t="s">
        <v>158</v>
      </c>
      <c r="R1261" t="s">
        <v>252</v>
      </c>
      <c r="S1261" t="s">
        <v>260</v>
      </c>
      <c r="T1261">
        <v>10</v>
      </c>
      <c r="U1261" t="s">
        <v>6584</v>
      </c>
      <c r="V1261" t="s">
        <v>13928</v>
      </c>
      <c r="W1261" t="s">
        <v>13928</v>
      </c>
      <c r="X1261" t="s">
        <v>29</v>
      </c>
      <c r="Y1261" t="s">
        <v>30</v>
      </c>
      <c r="Z1261" t="s">
        <v>30</v>
      </c>
      <c r="AA1261" t="s">
        <v>30</v>
      </c>
      <c r="AB1261" t="s">
        <v>30</v>
      </c>
      <c r="AC1261">
        <v>-75.401354999999995</v>
      </c>
      <c r="AD1261">
        <v>6.1303729999999996</v>
      </c>
      <c r="AE1261" t="s">
        <v>86</v>
      </c>
      <c r="AF1261" t="s">
        <v>159</v>
      </c>
      <c r="AG1261" t="s">
        <v>103</v>
      </c>
      <c r="AH1261">
        <f>IFERROR(
    VLOOKUP(FENIX_ANS_TABLA[[#This Row],[ESTADO]],
        {"VENCIDO",1;"ALERTA_0 Días",2;"ALERTA",3;"A TIEMPO",4;"SIN FECHA",5},
    2,FALSE),
0)</f>
        <v>4</v>
      </c>
    </row>
    <row r="1262" spans="1:34" x14ac:dyDescent="0.25">
      <c r="A1262">
        <v>23673594</v>
      </c>
      <c r="B1262" s="23" t="str">
        <f>IFERROR(VLOOKUP(FENIX_ANS_TABLA[[#This Row],[PEDIDO]],RESPONSABLE!A:B,2,0),"Pendiente por asignar responsable")</f>
        <v>Pendiente por asignar responsable</v>
      </c>
      <c r="C1262" t="s">
        <v>23</v>
      </c>
      <c r="D1262" t="s">
        <v>24</v>
      </c>
      <c r="E1262" t="s">
        <v>23</v>
      </c>
      <c r="F1262" s="21">
        <v>46078.635798611111</v>
      </c>
      <c r="G1262" t="s">
        <v>6782</v>
      </c>
      <c r="H1262">
        <v>42895825</v>
      </c>
      <c r="I1262" t="s">
        <v>6783</v>
      </c>
      <c r="J1262" s="23" t="s">
        <v>6784</v>
      </c>
      <c r="K1262" s="23" t="s">
        <v>6785</v>
      </c>
      <c r="L1262" t="s">
        <v>6786</v>
      </c>
      <c r="M1262" t="s">
        <v>25</v>
      </c>
      <c r="N1262" t="s">
        <v>6787</v>
      </c>
      <c r="O1262" t="s">
        <v>26</v>
      </c>
      <c r="P1262" t="s">
        <v>27</v>
      </c>
      <c r="Q1262" t="s">
        <v>32</v>
      </c>
      <c r="R1262" t="s">
        <v>253</v>
      </c>
      <c r="S1262" t="s">
        <v>260</v>
      </c>
      <c r="T1262">
        <v>7</v>
      </c>
      <c r="U1262" t="s">
        <v>6788</v>
      </c>
      <c r="V1262" t="s">
        <v>18709</v>
      </c>
      <c r="W1262" t="s">
        <v>18710</v>
      </c>
      <c r="X1262" t="s">
        <v>43</v>
      </c>
      <c r="Y1262" t="s">
        <v>30</v>
      </c>
      <c r="Z1262" t="s">
        <v>30</v>
      </c>
      <c r="AA1262" t="s">
        <v>30</v>
      </c>
      <c r="AB1262" t="s">
        <v>30</v>
      </c>
      <c r="AC1262">
        <v>-75.630893</v>
      </c>
      <c r="AD1262">
        <v>6.2783819999999997</v>
      </c>
      <c r="AE1262" t="s">
        <v>86</v>
      </c>
      <c r="AF1262" t="s">
        <v>105</v>
      </c>
      <c r="AG1262" t="s">
        <v>102</v>
      </c>
      <c r="AH1262">
        <f>IFERROR(
    VLOOKUP(FENIX_ANS_TABLA[[#This Row],[ESTADO]],
        {"VENCIDO",1;"ALERTA_0 Días",2;"ALERTA",3;"A TIEMPO",4;"SIN FECHA",5},
    2,FALSE),
0)</f>
        <v>3</v>
      </c>
    </row>
    <row r="1263" spans="1:34" x14ac:dyDescent="0.25">
      <c r="A1263">
        <v>23673597</v>
      </c>
      <c r="B1263" s="23" t="str">
        <f>IFERROR(VLOOKUP(FENIX_ANS_TABLA[[#This Row],[PEDIDO]],RESPONSABLE!A:B,2,0),"Pendiente por asignar responsable")</f>
        <v>Pendiente por asignar responsable</v>
      </c>
      <c r="C1263" t="s">
        <v>23</v>
      </c>
      <c r="D1263" t="s">
        <v>24</v>
      </c>
      <c r="E1263" t="s">
        <v>23</v>
      </c>
      <c r="F1263" s="21">
        <v>46078.636354166672</v>
      </c>
      <c r="G1263" t="s">
        <v>6586</v>
      </c>
      <c r="H1263">
        <v>79980933</v>
      </c>
      <c r="I1263" t="s">
        <v>6587</v>
      </c>
      <c r="J1263" s="23" t="s">
        <v>31</v>
      </c>
      <c r="K1263" s="23" t="s">
        <v>6588</v>
      </c>
      <c r="L1263" t="s">
        <v>6589</v>
      </c>
      <c r="M1263" t="s">
        <v>165</v>
      </c>
      <c r="N1263" t="s">
        <v>6590</v>
      </c>
      <c r="O1263" t="s">
        <v>166</v>
      </c>
      <c r="P1263" t="s">
        <v>27</v>
      </c>
      <c r="Q1263" t="s">
        <v>158</v>
      </c>
      <c r="R1263" t="s">
        <v>252</v>
      </c>
      <c r="S1263" t="s">
        <v>260</v>
      </c>
      <c r="T1263">
        <v>10</v>
      </c>
      <c r="U1263" t="s">
        <v>6591</v>
      </c>
      <c r="V1263" t="s">
        <v>10429</v>
      </c>
      <c r="W1263" t="s">
        <v>10429</v>
      </c>
      <c r="X1263" t="s">
        <v>29</v>
      </c>
      <c r="Y1263" t="s">
        <v>30</v>
      </c>
      <c r="Z1263" t="s">
        <v>30</v>
      </c>
      <c r="AA1263" t="s">
        <v>30</v>
      </c>
      <c r="AB1263" t="s">
        <v>30</v>
      </c>
      <c r="AC1263">
        <v>-75.430326440000002</v>
      </c>
      <c r="AD1263">
        <v>6.2800730600000003</v>
      </c>
      <c r="AE1263" t="s">
        <v>86</v>
      </c>
      <c r="AF1263" t="s">
        <v>159</v>
      </c>
      <c r="AG1263" t="s">
        <v>102</v>
      </c>
      <c r="AH1263">
        <f>IFERROR(
    VLOOKUP(FENIX_ANS_TABLA[[#This Row],[ESTADO]],
        {"VENCIDO",1;"ALERTA_0 Días",2;"ALERTA",3;"A TIEMPO",4;"SIN FECHA",5},
    2,FALSE),
0)</f>
        <v>4</v>
      </c>
    </row>
    <row r="1264" spans="1:34" x14ac:dyDescent="0.25">
      <c r="A1264">
        <v>23673598</v>
      </c>
      <c r="B1264" s="23" t="str">
        <f>IFERROR(VLOOKUP(FENIX_ANS_TABLA[[#This Row],[PEDIDO]],RESPONSABLE!A:B,2,0),"Pendiente por asignar responsable")</f>
        <v>Pendiente por asignar responsable</v>
      </c>
      <c r="C1264" t="s">
        <v>23</v>
      </c>
      <c r="D1264" t="s">
        <v>24</v>
      </c>
      <c r="E1264" t="s">
        <v>23</v>
      </c>
      <c r="F1264" s="21">
        <v>46078.636400462958</v>
      </c>
      <c r="G1264" t="s">
        <v>7104</v>
      </c>
      <c r="H1264">
        <v>70926228</v>
      </c>
      <c r="I1264" t="s">
        <v>7090</v>
      </c>
      <c r="J1264" s="23" t="s">
        <v>31</v>
      </c>
      <c r="K1264" s="23" t="s">
        <v>7091</v>
      </c>
      <c r="L1264" t="s">
        <v>7105</v>
      </c>
      <c r="M1264" t="s">
        <v>241</v>
      </c>
      <c r="N1264" t="s">
        <v>7106</v>
      </c>
      <c r="O1264" t="s">
        <v>242</v>
      </c>
      <c r="P1264" t="s">
        <v>27</v>
      </c>
      <c r="Q1264" t="s">
        <v>214</v>
      </c>
      <c r="R1264" t="s">
        <v>253</v>
      </c>
      <c r="S1264" t="s">
        <v>260</v>
      </c>
      <c r="T1264">
        <v>7</v>
      </c>
      <c r="U1264" t="s">
        <v>7107</v>
      </c>
      <c r="V1264" t="s">
        <v>10429</v>
      </c>
      <c r="W1264" t="s">
        <v>10429</v>
      </c>
      <c r="X1264" t="s">
        <v>29</v>
      </c>
      <c r="Y1264" t="s">
        <v>30</v>
      </c>
      <c r="Z1264" t="s">
        <v>30</v>
      </c>
      <c r="AA1264" t="s">
        <v>30</v>
      </c>
      <c r="AB1264" t="s">
        <v>30</v>
      </c>
      <c r="AC1264">
        <v>-75.146225000000001</v>
      </c>
      <c r="AD1264">
        <v>7.0746409999999997</v>
      </c>
      <c r="AE1264" t="s">
        <v>86</v>
      </c>
      <c r="AF1264" t="s">
        <v>215</v>
      </c>
      <c r="AG1264" t="s">
        <v>102</v>
      </c>
      <c r="AH1264">
        <f>IFERROR(
    VLOOKUP(FENIX_ANS_TABLA[[#This Row],[ESTADO]],
        {"VENCIDO",1;"ALERTA_0 Días",2;"ALERTA",3;"A TIEMPO",4;"SIN FECHA",5},
    2,FALSE),
0)</f>
        <v>4</v>
      </c>
    </row>
    <row r="1265" spans="1:34" x14ac:dyDescent="0.25">
      <c r="A1265">
        <v>23673603</v>
      </c>
      <c r="B1265" s="23" t="str">
        <f>IFERROR(VLOOKUP(FENIX_ANS_TABLA[[#This Row],[PEDIDO]],RESPONSABLE!A:B,2,0),"Pendiente por asignar responsable")</f>
        <v>Pendiente por asignar responsable</v>
      </c>
      <c r="C1265" t="s">
        <v>23</v>
      </c>
      <c r="D1265" t="s">
        <v>24</v>
      </c>
      <c r="E1265" t="s">
        <v>23</v>
      </c>
      <c r="F1265" s="21">
        <v>46078.640381944453</v>
      </c>
      <c r="G1265" t="s">
        <v>6593</v>
      </c>
      <c r="H1265">
        <v>70289552</v>
      </c>
      <c r="I1265" t="s">
        <v>6382</v>
      </c>
      <c r="J1265" s="23" t="s">
        <v>31</v>
      </c>
      <c r="K1265" s="23" t="s">
        <v>6383</v>
      </c>
      <c r="L1265" t="s">
        <v>6594</v>
      </c>
      <c r="M1265" t="s">
        <v>156</v>
      </c>
      <c r="N1265" t="s">
        <v>6595</v>
      </c>
      <c r="O1265" t="s">
        <v>157</v>
      </c>
      <c r="P1265" t="s">
        <v>27</v>
      </c>
      <c r="Q1265" t="s">
        <v>158</v>
      </c>
      <c r="R1265" t="s">
        <v>253</v>
      </c>
      <c r="S1265" t="s">
        <v>260</v>
      </c>
      <c r="T1265">
        <v>7</v>
      </c>
      <c r="U1265" t="s">
        <v>6596</v>
      </c>
      <c r="V1265" t="s">
        <v>18711</v>
      </c>
      <c r="W1265" t="s">
        <v>18711</v>
      </c>
      <c r="X1265" t="s">
        <v>29</v>
      </c>
      <c r="Y1265" t="s">
        <v>30</v>
      </c>
      <c r="Z1265" t="s">
        <v>30</v>
      </c>
      <c r="AA1265" t="s">
        <v>30</v>
      </c>
      <c r="AB1265" t="s">
        <v>30</v>
      </c>
      <c r="AC1265">
        <v>-75.332567409999996</v>
      </c>
      <c r="AD1265">
        <v>6.2818565299999998</v>
      </c>
      <c r="AE1265" t="s">
        <v>86</v>
      </c>
      <c r="AF1265" t="s">
        <v>159</v>
      </c>
      <c r="AG1265" t="s">
        <v>102</v>
      </c>
      <c r="AH1265">
        <f>IFERROR(
    VLOOKUP(FENIX_ANS_TABLA[[#This Row],[ESTADO]],
        {"VENCIDO",1;"ALERTA_0 Días",2;"ALERTA",3;"A TIEMPO",4;"SIN FECHA",5},
    2,FALSE),
0)</f>
        <v>4</v>
      </c>
    </row>
    <row r="1266" spans="1:34" x14ac:dyDescent="0.25">
      <c r="A1266">
        <v>23673610</v>
      </c>
      <c r="B1266" s="23" t="str">
        <f>IFERROR(VLOOKUP(FENIX_ANS_TABLA[[#This Row],[PEDIDO]],RESPONSABLE!A:B,2,0),"Pendiente por asignar responsable")</f>
        <v>Pendiente por asignar responsable</v>
      </c>
      <c r="C1266" t="s">
        <v>23</v>
      </c>
      <c r="D1266" t="s">
        <v>24</v>
      </c>
      <c r="E1266" t="s">
        <v>23</v>
      </c>
      <c r="F1266" s="21">
        <v>46078.642210648148</v>
      </c>
      <c r="G1266" t="s">
        <v>6598</v>
      </c>
      <c r="H1266">
        <v>10274371</v>
      </c>
      <c r="I1266" t="s">
        <v>6599</v>
      </c>
      <c r="J1266" s="23" t="s">
        <v>6600</v>
      </c>
      <c r="K1266" s="23" t="s">
        <v>482</v>
      </c>
      <c r="L1266" t="s">
        <v>6601</v>
      </c>
      <c r="M1266" t="s">
        <v>165</v>
      </c>
      <c r="N1266" t="s">
        <v>6602</v>
      </c>
      <c r="O1266" t="s">
        <v>166</v>
      </c>
      <c r="P1266" t="s">
        <v>27</v>
      </c>
      <c r="Q1266" t="s">
        <v>158</v>
      </c>
      <c r="R1266" t="s">
        <v>252</v>
      </c>
      <c r="S1266" t="s">
        <v>260</v>
      </c>
      <c r="T1266">
        <v>10</v>
      </c>
      <c r="U1266" t="s">
        <v>6603</v>
      </c>
      <c r="V1266" t="s">
        <v>14038</v>
      </c>
      <c r="W1266" t="s">
        <v>14038</v>
      </c>
      <c r="X1266" t="s">
        <v>29</v>
      </c>
      <c r="Y1266" t="s">
        <v>30</v>
      </c>
      <c r="Z1266" t="s">
        <v>30</v>
      </c>
      <c r="AA1266" t="s">
        <v>30</v>
      </c>
      <c r="AB1266" t="s">
        <v>30</v>
      </c>
      <c r="AC1266">
        <v>-75.470304150000004</v>
      </c>
      <c r="AD1266">
        <v>6.2844241800000002</v>
      </c>
      <c r="AE1266" t="s">
        <v>86</v>
      </c>
      <c r="AF1266" t="s">
        <v>159</v>
      </c>
      <c r="AG1266" t="s">
        <v>102</v>
      </c>
      <c r="AH1266">
        <f>IFERROR(
    VLOOKUP(FENIX_ANS_TABLA[[#This Row],[ESTADO]],
        {"VENCIDO",1;"ALERTA_0 Días",2;"ALERTA",3;"A TIEMPO",4;"SIN FECHA",5},
    2,FALSE),
0)</f>
        <v>4</v>
      </c>
    </row>
    <row r="1267" spans="1:34" x14ac:dyDescent="0.25">
      <c r="A1267">
        <v>23673617</v>
      </c>
      <c r="B1267" s="23" t="str">
        <f>IFERROR(VLOOKUP(FENIX_ANS_TABLA[[#This Row],[PEDIDO]],RESPONSABLE!A:B,2,0),"Pendiente por asignar responsable")</f>
        <v>Pendiente por asignar responsable</v>
      </c>
      <c r="C1267" t="s">
        <v>23</v>
      </c>
      <c r="D1267" t="s">
        <v>24</v>
      </c>
      <c r="E1267" t="s">
        <v>23</v>
      </c>
      <c r="F1267" s="21">
        <v>46078.644444444442</v>
      </c>
      <c r="G1267" t="s">
        <v>6605</v>
      </c>
      <c r="H1267">
        <v>10274371</v>
      </c>
      <c r="I1267" t="s">
        <v>6599</v>
      </c>
      <c r="J1267" s="23" t="s">
        <v>6600</v>
      </c>
      <c r="K1267" s="23" t="s">
        <v>482</v>
      </c>
      <c r="L1267" t="s">
        <v>6606</v>
      </c>
      <c r="M1267" t="s">
        <v>165</v>
      </c>
      <c r="N1267" t="s">
        <v>6607</v>
      </c>
      <c r="O1267" t="s">
        <v>166</v>
      </c>
      <c r="P1267" t="s">
        <v>27</v>
      </c>
      <c r="Q1267" t="s">
        <v>158</v>
      </c>
      <c r="R1267" t="s">
        <v>252</v>
      </c>
      <c r="S1267" t="s">
        <v>260</v>
      </c>
      <c r="T1267">
        <v>10</v>
      </c>
      <c r="U1267" t="s">
        <v>6608</v>
      </c>
      <c r="V1267" t="s">
        <v>14391</v>
      </c>
      <c r="W1267" t="s">
        <v>14391</v>
      </c>
      <c r="X1267" t="s">
        <v>29</v>
      </c>
      <c r="Y1267" t="s">
        <v>30</v>
      </c>
      <c r="Z1267" t="s">
        <v>30</v>
      </c>
      <c r="AA1267" t="s">
        <v>30</v>
      </c>
      <c r="AB1267" t="s">
        <v>30</v>
      </c>
      <c r="AC1267">
        <v>-75.470304150000004</v>
      </c>
      <c r="AD1267">
        <v>6.2844241800000002</v>
      </c>
      <c r="AE1267" t="s">
        <v>86</v>
      </c>
      <c r="AF1267" t="s">
        <v>159</v>
      </c>
      <c r="AG1267" t="s">
        <v>102</v>
      </c>
      <c r="AH1267">
        <f>IFERROR(
    VLOOKUP(FENIX_ANS_TABLA[[#This Row],[ESTADO]],
        {"VENCIDO",1;"ALERTA_0 Días",2;"ALERTA",3;"A TIEMPO",4;"SIN FECHA",5},
    2,FALSE),
0)</f>
        <v>4</v>
      </c>
    </row>
    <row r="1268" spans="1:34" x14ac:dyDescent="0.25">
      <c r="A1268">
        <v>23673623</v>
      </c>
      <c r="B1268" s="23" t="str">
        <f>IFERROR(VLOOKUP(FENIX_ANS_TABLA[[#This Row],[PEDIDO]],RESPONSABLE!A:B,2,0),"Pendiente por asignar responsable")</f>
        <v>Pendiente por asignar responsable</v>
      </c>
      <c r="C1268" t="s">
        <v>23</v>
      </c>
      <c r="D1268" t="s">
        <v>24</v>
      </c>
      <c r="E1268" t="s">
        <v>23</v>
      </c>
      <c r="F1268" s="21">
        <v>46078.646863425929</v>
      </c>
      <c r="G1268" t="s">
        <v>8145</v>
      </c>
      <c r="H1268">
        <v>10274371</v>
      </c>
      <c r="I1268" t="s">
        <v>6599</v>
      </c>
      <c r="J1268" s="23" t="s">
        <v>6600</v>
      </c>
      <c r="K1268" s="23" t="s">
        <v>482</v>
      </c>
      <c r="L1268" t="s">
        <v>8146</v>
      </c>
      <c r="M1268" t="s">
        <v>165</v>
      </c>
      <c r="N1268" t="s">
        <v>8147</v>
      </c>
      <c r="O1268" t="s">
        <v>166</v>
      </c>
      <c r="P1268" t="s">
        <v>27</v>
      </c>
      <c r="Q1268" t="s">
        <v>158</v>
      </c>
      <c r="R1268" t="s">
        <v>252</v>
      </c>
      <c r="S1268" t="s">
        <v>260</v>
      </c>
      <c r="T1268">
        <v>10</v>
      </c>
      <c r="U1268" t="s">
        <v>8148</v>
      </c>
      <c r="V1268" t="s">
        <v>18712</v>
      </c>
      <c r="W1268" t="s">
        <v>18712</v>
      </c>
      <c r="X1268" t="s">
        <v>29</v>
      </c>
      <c r="Y1268" t="s">
        <v>30</v>
      </c>
      <c r="Z1268" t="s">
        <v>30</v>
      </c>
      <c r="AA1268" t="s">
        <v>30</v>
      </c>
      <c r="AB1268" t="s">
        <v>30</v>
      </c>
      <c r="AC1268">
        <v>-75.470304150000004</v>
      </c>
      <c r="AD1268">
        <v>6.2844241800000002</v>
      </c>
      <c r="AE1268" t="s">
        <v>86</v>
      </c>
      <c r="AF1268" t="s">
        <v>159</v>
      </c>
      <c r="AG1268" t="s">
        <v>102</v>
      </c>
      <c r="AH1268">
        <f>IFERROR(
    VLOOKUP(FENIX_ANS_TABLA[[#This Row],[ESTADO]],
        {"VENCIDO",1;"ALERTA_0 Días",2;"ALERTA",3;"A TIEMPO",4;"SIN FECHA",5},
    2,FALSE),
0)</f>
        <v>4</v>
      </c>
    </row>
    <row r="1269" spans="1:34" x14ac:dyDescent="0.25">
      <c r="A1269">
        <v>23673626</v>
      </c>
      <c r="B1269" s="23" t="str">
        <f>IFERROR(VLOOKUP(FENIX_ANS_TABLA[[#This Row],[PEDIDO]],RESPONSABLE!A:B,2,0),"Pendiente por asignar responsable")</f>
        <v>Pendiente por asignar responsable</v>
      </c>
      <c r="C1269" t="s">
        <v>23</v>
      </c>
      <c r="D1269" t="s">
        <v>24</v>
      </c>
      <c r="E1269" t="s">
        <v>23</v>
      </c>
      <c r="F1269" s="21">
        <v>46078.647268518522</v>
      </c>
      <c r="G1269" t="s">
        <v>8150</v>
      </c>
      <c r="H1269">
        <v>70289552</v>
      </c>
      <c r="I1269" t="s">
        <v>6382</v>
      </c>
      <c r="J1269" s="23" t="s">
        <v>31</v>
      </c>
      <c r="K1269" s="23" t="s">
        <v>6383</v>
      </c>
      <c r="L1269" t="s">
        <v>8151</v>
      </c>
      <c r="M1269" t="s">
        <v>156</v>
      </c>
      <c r="N1269" t="s">
        <v>8152</v>
      </c>
      <c r="O1269" t="s">
        <v>157</v>
      </c>
      <c r="P1269" t="s">
        <v>27</v>
      </c>
      <c r="Q1269" t="s">
        <v>158</v>
      </c>
      <c r="R1269" t="s">
        <v>253</v>
      </c>
      <c r="S1269" t="s">
        <v>260</v>
      </c>
      <c r="T1269">
        <v>7</v>
      </c>
      <c r="U1269" t="s">
        <v>8153</v>
      </c>
      <c r="V1269" t="s">
        <v>18713</v>
      </c>
      <c r="W1269" t="s">
        <v>18713</v>
      </c>
      <c r="X1269" t="s">
        <v>29</v>
      </c>
      <c r="Y1269" t="s">
        <v>30</v>
      </c>
      <c r="Z1269" t="s">
        <v>30</v>
      </c>
      <c r="AA1269" t="s">
        <v>30</v>
      </c>
      <c r="AB1269" t="s">
        <v>30</v>
      </c>
      <c r="AC1269">
        <v>-75.332567409999996</v>
      </c>
      <c r="AD1269">
        <v>6.2818565299999998</v>
      </c>
      <c r="AE1269" t="s">
        <v>86</v>
      </c>
      <c r="AF1269" t="s">
        <v>159</v>
      </c>
      <c r="AG1269" t="s">
        <v>102</v>
      </c>
      <c r="AH1269">
        <f>IFERROR(
    VLOOKUP(FENIX_ANS_TABLA[[#This Row],[ESTADO]],
        {"VENCIDO",1;"ALERTA_0 Días",2;"ALERTA",3;"A TIEMPO",4;"SIN FECHA",5},
    2,FALSE),
0)</f>
        <v>4</v>
      </c>
    </row>
    <row r="1270" spans="1:34" x14ac:dyDescent="0.25">
      <c r="A1270">
        <v>23673628</v>
      </c>
      <c r="B1270" s="23" t="str">
        <f>IFERROR(VLOOKUP(FENIX_ANS_TABLA[[#This Row],[PEDIDO]],RESPONSABLE!A:B,2,0),"Pendiente por asignar responsable")</f>
        <v>Pendiente por asignar responsable</v>
      </c>
      <c r="C1270" t="s">
        <v>54</v>
      </c>
      <c r="D1270" t="s">
        <v>24</v>
      </c>
      <c r="E1270" t="s">
        <v>54</v>
      </c>
      <c r="F1270" s="21">
        <v>46078.647731481477</v>
      </c>
      <c r="G1270" t="s">
        <v>6610</v>
      </c>
      <c r="H1270">
        <v>1036958145</v>
      </c>
      <c r="I1270" t="s">
        <v>6611</v>
      </c>
      <c r="J1270" s="23" t="s">
        <v>31</v>
      </c>
      <c r="K1270" s="23" t="s">
        <v>6612</v>
      </c>
      <c r="L1270" t="s">
        <v>6613</v>
      </c>
      <c r="M1270" t="s">
        <v>129</v>
      </c>
      <c r="N1270" t="s">
        <v>6614</v>
      </c>
      <c r="O1270" t="s">
        <v>130</v>
      </c>
      <c r="P1270" t="s">
        <v>55</v>
      </c>
      <c r="Q1270" t="s">
        <v>128</v>
      </c>
      <c r="R1270" t="s">
        <v>252</v>
      </c>
      <c r="S1270" t="s">
        <v>260</v>
      </c>
      <c r="T1270">
        <v>4</v>
      </c>
      <c r="U1270" t="s">
        <v>6615</v>
      </c>
      <c r="V1270" t="s">
        <v>18713</v>
      </c>
      <c r="W1270" t="s">
        <v>41</v>
      </c>
      <c r="X1270" t="s">
        <v>41</v>
      </c>
      <c r="Y1270" t="s">
        <v>30</v>
      </c>
      <c r="Z1270" t="s">
        <v>30</v>
      </c>
      <c r="AA1270" t="s">
        <v>30</v>
      </c>
      <c r="AB1270" t="s">
        <v>30</v>
      </c>
      <c r="AC1270">
        <v>-75.776245939999995</v>
      </c>
      <c r="AD1270">
        <v>6.0113731699999997</v>
      </c>
      <c r="AE1270" t="s">
        <v>86</v>
      </c>
      <c r="AF1270" t="s">
        <v>109</v>
      </c>
      <c r="AG1270" t="s">
        <v>102</v>
      </c>
      <c r="AH1270">
        <f>IFERROR(
    VLOOKUP(FENIX_ANS_TABLA[[#This Row],[ESTADO]],
        {"VENCIDO",1;"ALERTA_0 Días",2;"ALERTA",3;"A TIEMPO",4;"SIN FECHA",5},
    2,FALSE),
0)</f>
        <v>1</v>
      </c>
    </row>
    <row r="1271" spans="1:34" x14ac:dyDescent="0.25">
      <c r="A1271">
        <v>23673637</v>
      </c>
      <c r="B1271" s="23" t="str">
        <f>IFERROR(VLOOKUP(FENIX_ANS_TABLA[[#This Row],[PEDIDO]],RESPONSABLE!A:B,2,0),"Pendiente por asignar responsable")</f>
        <v>Pendiente por asignar responsable</v>
      </c>
      <c r="C1271" t="s">
        <v>44</v>
      </c>
      <c r="D1271" t="s">
        <v>24</v>
      </c>
      <c r="E1271" t="s">
        <v>44</v>
      </c>
      <c r="F1271" s="21">
        <v>46078.652291666673</v>
      </c>
      <c r="G1271" t="s">
        <v>6617</v>
      </c>
      <c r="H1271">
        <v>15372166</v>
      </c>
      <c r="I1271" t="s">
        <v>6618</v>
      </c>
      <c r="J1271" s="23" t="s">
        <v>31</v>
      </c>
      <c r="K1271" s="23" t="s">
        <v>6619</v>
      </c>
      <c r="L1271" t="s">
        <v>6620</v>
      </c>
      <c r="M1271" t="s">
        <v>165</v>
      </c>
      <c r="N1271" t="s">
        <v>6621</v>
      </c>
      <c r="O1271" t="s">
        <v>166</v>
      </c>
      <c r="P1271" t="s">
        <v>45</v>
      </c>
      <c r="Q1271" t="s">
        <v>162</v>
      </c>
      <c r="R1271" t="s">
        <v>252</v>
      </c>
      <c r="S1271" t="s">
        <v>260</v>
      </c>
      <c r="T1271">
        <v>11</v>
      </c>
      <c r="U1271" t="s">
        <v>6622</v>
      </c>
      <c r="V1271" t="s">
        <v>18714</v>
      </c>
      <c r="W1271" t="s">
        <v>18715</v>
      </c>
      <c r="X1271" t="s">
        <v>29</v>
      </c>
      <c r="Y1271" t="s">
        <v>30</v>
      </c>
      <c r="Z1271" t="s">
        <v>30</v>
      </c>
      <c r="AA1271" t="s">
        <v>30</v>
      </c>
      <c r="AB1271" t="s">
        <v>30</v>
      </c>
      <c r="AC1271">
        <v>-75.427184310000001</v>
      </c>
      <c r="AD1271">
        <v>6.31779929</v>
      </c>
      <c r="AE1271" t="s">
        <v>86</v>
      </c>
      <c r="AF1271" t="s">
        <v>159</v>
      </c>
      <c r="AG1271" t="s">
        <v>102</v>
      </c>
      <c r="AH1271">
        <f>IFERROR(
    VLOOKUP(FENIX_ANS_TABLA[[#This Row],[ESTADO]],
        {"VENCIDO",1;"ALERTA_0 Días",2;"ALERTA",3;"A TIEMPO",4;"SIN FECHA",5},
    2,FALSE),
0)</f>
        <v>4</v>
      </c>
    </row>
    <row r="1272" spans="1:34" x14ac:dyDescent="0.25">
      <c r="A1272">
        <v>23673638</v>
      </c>
      <c r="B1272" s="23" t="str">
        <f>IFERROR(VLOOKUP(FENIX_ANS_TABLA[[#This Row],[PEDIDO]],RESPONSABLE!A:B,2,0),"Pendiente por asignar responsable")</f>
        <v>Pendiente por asignar responsable</v>
      </c>
      <c r="C1272" t="s">
        <v>23</v>
      </c>
      <c r="D1272" t="s">
        <v>24</v>
      </c>
      <c r="E1272" t="s">
        <v>23</v>
      </c>
      <c r="F1272" s="21">
        <v>46078.653298611112</v>
      </c>
      <c r="G1272" t="s">
        <v>8155</v>
      </c>
      <c r="H1272">
        <v>1037238499</v>
      </c>
      <c r="I1272" t="s">
        <v>8156</v>
      </c>
      <c r="J1272" s="23" t="s">
        <v>31</v>
      </c>
      <c r="K1272" s="23" t="s">
        <v>8157</v>
      </c>
      <c r="L1272" t="s">
        <v>8158</v>
      </c>
      <c r="M1272" t="s">
        <v>196</v>
      </c>
      <c r="N1272" t="s">
        <v>8159</v>
      </c>
      <c r="O1272" t="s">
        <v>197</v>
      </c>
      <c r="P1272" t="s">
        <v>27</v>
      </c>
      <c r="Q1272" t="s">
        <v>158</v>
      </c>
      <c r="R1272" t="s">
        <v>253</v>
      </c>
      <c r="S1272" t="s">
        <v>260</v>
      </c>
      <c r="T1272">
        <v>7</v>
      </c>
      <c r="U1272" t="s">
        <v>8160</v>
      </c>
      <c r="V1272" t="s">
        <v>18716</v>
      </c>
      <c r="W1272" t="s">
        <v>18717</v>
      </c>
      <c r="X1272" t="s">
        <v>43</v>
      </c>
      <c r="Y1272" t="s">
        <v>30</v>
      </c>
      <c r="Z1272" t="s">
        <v>30</v>
      </c>
      <c r="AA1272" t="s">
        <v>30</v>
      </c>
      <c r="AB1272" t="s">
        <v>30</v>
      </c>
      <c r="AC1272">
        <v>-75.170006999999998</v>
      </c>
      <c r="AD1272">
        <v>6.232526</v>
      </c>
      <c r="AE1272" t="s">
        <v>86</v>
      </c>
      <c r="AF1272" t="s">
        <v>159</v>
      </c>
      <c r="AG1272" t="s">
        <v>102</v>
      </c>
      <c r="AH1272">
        <f>IFERROR(
    VLOOKUP(FENIX_ANS_TABLA[[#This Row],[ESTADO]],
        {"VENCIDO",1;"ALERTA_0 Días",2;"ALERTA",3;"A TIEMPO",4;"SIN FECHA",5},
    2,FALSE),
0)</f>
        <v>3</v>
      </c>
    </row>
    <row r="1273" spans="1:34" x14ac:dyDescent="0.25">
      <c r="A1273">
        <v>23673641</v>
      </c>
      <c r="B1273" s="23" t="str">
        <f>IFERROR(VLOOKUP(FENIX_ANS_TABLA[[#This Row],[PEDIDO]],RESPONSABLE!A:B,2,0),"Pendiente por asignar responsable")</f>
        <v>Pendiente por asignar responsable</v>
      </c>
      <c r="C1273" t="s">
        <v>54</v>
      </c>
      <c r="D1273" t="s">
        <v>24</v>
      </c>
      <c r="E1273" t="s">
        <v>54</v>
      </c>
      <c r="F1273" s="21">
        <v>46078.653912037043</v>
      </c>
      <c r="G1273" t="s">
        <v>6624</v>
      </c>
      <c r="H1273">
        <v>70902835</v>
      </c>
      <c r="I1273" t="s">
        <v>6625</v>
      </c>
      <c r="J1273" s="23" t="s">
        <v>31</v>
      </c>
      <c r="K1273" s="23" t="s">
        <v>358</v>
      </c>
      <c r="L1273" t="s">
        <v>6626</v>
      </c>
      <c r="M1273" t="s">
        <v>165</v>
      </c>
      <c r="N1273" t="s">
        <v>6627</v>
      </c>
      <c r="O1273" t="s">
        <v>166</v>
      </c>
      <c r="P1273" t="s">
        <v>55</v>
      </c>
      <c r="Q1273" t="s">
        <v>189</v>
      </c>
      <c r="R1273" t="s">
        <v>253</v>
      </c>
      <c r="S1273" t="s">
        <v>260</v>
      </c>
      <c r="T1273">
        <v>4</v>
      </c>
      <c r="U1273" t="s">
        <v>6628</v>
      </c>
      <c r="V1273" t="s">
        <v>18718</v>
      </c>
      <c r="W1273" t="s">
        <v>41</v>
      </c>
      <c r="X1273" t="s">
        <v>41</v>
      </c>
      <c r="Y1273" t="s">
        <v>30</v>
      </c>
      <c r="Z1273" t="s">
        <v>30</v>
      </c>
      <c r="AA1273" t="s">
        <v>30</v>
      </c>
      <c r="AB1273" t="s">
        <v>30</v>
      </c>
      <c r="AC1273">
        <v>-75.442297319999994</v>
      </c>
      <c r="AD1273">
        <v>6.2805122799999999</v>
      </c>
      <c r="AE1273" t="s">
        <v>86</v>
      </c>
      <c r="AF1273" t="s">
        <v>159</v>
      </c>
      <c r="AG1273" t="s">
        <v>102</v>
      </c>
      <c r="AH1273">
        <f>IFERROR(
    VLOOKUP(FENIX_ANS_TABLA[[#This Row],[ESTADO]],
        {"VENCIDO",1;"ALERTA_0 Días",2;"ALERTA",3;"A TIEMPO",4;"SIN FECHA",5},
    2,FALSE),
0)</f>
        <v>1</v>
      </c>
    </row>
    <row r="1274" spans="1:34" x14ac:dyDescent="0.25">
      <c r="A1274">
        <v>23673642</v>
      </c>
      <c r="B1274" s="23" t="str">
        <f>IFERROR(VLOOKUP(FENIX_ANS_TABLA[[#This Row],[PEDIDO]],RESPONSABLE!A:B,2,0),"Pendiente por asignar responsable")</f>
        <v>Pendiente por asignar responsable</v>
      </c>
      <c r="C1274" t="s">
        <v>23</v>
      </c>
      <c r="D1274" t="s">
        <v>24</v>
      </c>
      <c r="E1274" t="s">
        <v>23</v>
      </c>
      <c r="F1274" s="21">
        <v>46078.65415509259</v>
      </c>
      <c r="G1274" t="s">
        <v>8162</v>
      </c>
      <c r="H1274">
        <v>1036393666</v>
      </c>
      <c r="I1274" t="s">
        <v>6551</v>
      </c>
      <c r="J1274" s="23" t="s">
        <v>31</v>
      </c>
      <c r="K1274" s="23" t="s">
        <v>324</v>
      </c>
      <c r="L1274" t="s">
        <v>8163</v>
      </c>
      <c r="M1274" t="s">
        <v>190</v>
      </c>
      <c r="N1274" t="s">
        <v>8164</v>
      </c>
      <c r="O1274" t="s">
        <v>191</v>
      </c>
      <c r="P1274" t="s">
        <v>27</v>
      </c>
      <c r="Q1274" t="s">
        <v>158</v>
      </c>
      <c r="R1274" t="s">
        <v>253</v>
      </c>
      <c r="S1274" t="s">
        <v>260</v>
      </c>
      <c r="T1274">
        <v>7</v>
      </c>
      <c r="U1274" t="s">
        <v>8165</v>
      </c>
      <c r="V1274" t="s">
        <v>18718</v>
      </c>
      <c r="W1274" t="s">
        <v>18718</v>
      </c>
      <c r="X1274" t="s">
        <v>29</v>
      </c>
      <c r="Y1274" t="s">
        <v>30</v>
      </c>
      <c r="Z1274" t="s">
        <v>30</v>
      </c>
      <c r="AA1274" t="s">
        <v>30</v>
      </c>
      <c r="AB1274" t="s">
        <v>30</v>
      </c>
      <c r="AC1274">
        <v>-75.338971000000001</v>
      </c>
      <c r="AD1274">
        <v>6.0869739999999997</v>
      </c>
      <c r="AE1274" t="s">
        <v>86</v>
      </c>
      <c r="AF1274" t="s">
        <v>159</v>
      </c>
      <c r="AG1274" t="s">
        <v>102</v>
      </c>
      <c r="AH1274">
        <f>IFERROR(
    VLOOKUP(FENIX_ANS_TABLA[[#This Row],[ESTADO]],
        {"VENCIDO",1;"ALERTA_0 Días",2;"ALERTA",3;"A TIEMPO",4;"SIN FECHA",5},
    2,FALSE),
0)</f>
        <v>4</v>
      </c>
    </row>
    <row r="1275" spans="1:34" x14ac:dyDescent="0.25">
      <c r="A1275">
        <v>23673660</v>
      </c>
      <c r="B1275" s="23" t="str">
        <f>IFERROR(VLOOKUP(FENIX_ANS_TABLA[[#This Row],[PEDIDO]],RESPONSABLE!A:B,2,0),"Pendiente por asignar responsable")</f>
        <v>Pendiente por asignar responsable</v>
      </c>
      <c r="C1275" t="s">
        <v>36</v>
      </c>
      <c r="D1275" t="s">
        <v>24</v>
      </c>
      <c r="E1275" t="s">
        <v>36</v>
      </c>
      <c r="F1275" s="21">
        <v>46078.661932870367</v>
      </c>
      <c r="G1275" t="s">
        <v>8167</v>
      </c>
      <c r="H1275">
        <v>39454334</v>
      </c>
      <c r="I1275" t="s">
        <v>8168</v>
      </c>
      <c r="J1275" s="23" t="s">
        <v>31</v>
      </c>
      <c r="K1275" s="23" t="s">
        <v>8169</v>
      </c>
      <c r="L1275" t="s">
        <v>8170</v>
      </c>
      <c r="M1275" t="s">
        <v>163</v>
      </c>
      <c r="N1275" t="s">
        <v>8171</v>
      </c>
      <c r="O1275" t="s">
        <v>164</v>
      </c>
      <c r="P1275" t="s">
        <v>37</v>
      </c>
      <c r="Q1275" t="s">
        <v>158</v>
      </c>
      <c r="R1275" t="s">
        <v>252</v>
      </c>
      <c r="S1275" t="s">
        <v>260</v>
      </c>
      <c r="T1275">
        <v>10</v>
      </c>
      <c r="U1275" t="s">
        <v>8172</v>
      </c>
      <c r="V1275" t="s">
        <v>14531</v>
      </c>
      <c r="W1275" t="s">
        <v>14531</v>
      </c>
      <c r="X1275" t="s">
        <v>29</v>
      </c>
      <c r="Y1275" t="s">
        <v>30</v>
      </c>
      <c r="Z1275" t="s">
        <v>30</v>
      </c>
      <c r="AA1275" t="s">
        <v>30</v>
      </c>
      <c r="AB1275" t="s">
        <v>30</v>
      </c>
      <c r="AC1275">
        <v>-75.203222999999994</v>
      </c>
      <c r="AD1275">
        <v>6.2236690000000001</v>
      </c>
      <c r="AE1275" t="s">
        <v>86</v>
      </c>
      <c r="AF1275" t="s">
        <v>159</v>
      </c>
      <c r="AG1275" t="s">
        <v>102</v>
      </c>
      <c r="AH1275">
        <f>IFERROR(
    VLOOKUP(FENIX_ANS_TABLA[[#This Row],[ESTADO]],
        {"VENCIDO",1;"ALERTA_0 Días",2;"ALERTA",3;"A TIEMPO",4;"SIN FECHA",5},
    2,FALSE),
0)</f>
        <v>4</v>
      </c>
    </row>
    <row r="1276" spans="1:34" x14ac:dyDescent="0.25">
      <c r="A1276">
        <v>23673667</v>
      </c>
      <c r="B1276" s="23" t="str">
        <f>IFERROR(VLOOKUP(FENIX_ANS_TABLA[[#This Row],[PEDIDO]],RESPONSABLE!A:B,2,0),"Pendiente por asignar responsable")</f>
        <v>Pendiente por asignar responsable</v>
      </c>
      <c r="C1276" t="s">
        <v>23</v>
      </c>
      <c r="D1276" t="s">
        <v>24</v>
      </c>
      <c r="E1276" t="s">
        <v>23</v>
      </c>
      <c r="F1276" s="21">
        <v>46078.663831018523</v>
      </c>
      <c r="G1276" t="s">
        <v>8174</v>
      </c>
      <c r="H1276">
        <v>43424080</v>
      </c>
      <c r="I1276" t="s">
        <v>8175</v>
      </c>
      <c r="J1276" s="23" t="s">
        <v>8176</v>
      </c>
      <c r="K1276" s="23" t="s">
        <v>8177</v>
      </c>
      <c r="L1276" t="s">
        <v>8178</v>
      </c>
      <c r="M1276" t="s">
        <v>165</v>
      </c>
      <c r="N1276" t="s">
        <v>8179</v>
      </c>
      <c r="O1276" t="s">
        <v>166</v>
      </c>
      <c r="P1276" t="s">
        <v>27</v>
      </c>
      <c r="Q1276" t="s">
        <v>158</v>
      </c>
      <c r="R1276" t="s">
        <v>253</v>
      </c>
      <c r="S1276" t="s">
        <v>260</v>
      </c>
      <c r="T1276">
        <v>7</v>
      </c>
      <c r="U1276" t="s">
        <v>8180</v>
      </c>
      <c r="V1276" t="s">
        <v>14004</v>
      </c>
      <c r="W1276" t="s">
        <v>14004</v>
      </c>
      <c r="X1276" t="s">
        <v>29</v>
      </c>
      <c r="Y1276" t="s">
        <v>30</v>
      </c>
      <c r="Z1276" t="s">
        <v>30</v>
      </c>
      <c r="AA1276" t="s">
        <v>30</v>
      </c>
      <c r="AB1276" t="s">
        <v>30</v>
      </c>
      <c r="AC1276">
        <v>-75.439561999999995</v>
      </c>
      <c r="AD1276">
        <v>6.2752020000000002</v>
      </c>
      <c r="AE1276" t="s">
        <v>86</v>
      </c>
      <c r="AF1276" t="s">
        <v>159</v>
      </c>
      <c r="AG1276" t="s">
        <v>102</v>
      </c>
      <c r="AH1276">
        <f>IFERROR(
    VLOOKUP(FENIX_ANS_TABLA[[#This Row],[ESTADO]],
        {"VENCIDO",1;"ALERTA_0 Días",2;"ALERTA",3;"A TIEMPO",4;"SIN FECHA",5},
    2,FALSE),
0)</f>
        <v>4</v>
      </c>
    </row>
    <row r="1277" spans="1:34" x14ac:dyDescent="0.25">
      <c r="A1277">
        <v>23673671</v>
      </c>
      <c r="B1277" s="23" t="str">
        <f>IFERROR(VLOOKUP(FENIX_ANS_TABLA[[#This Row],[PEDIDO]],RESPONSABLE!A:B,2,0),"Pendiente por asignar responsable")</f>
        <v>Pendiente por asignar responsable</v>
      </c>
      <c r="C1277" t="s">
        <v>23</v>
      </c>
      <c r="D1277" t="s">
        <v>24</v>
      </c>
      <c r="E1277" t="s">
        <v>33</v>
      </c>
      <c r="F1277" s="21">
        <v>46084.425810185188</v>
      </c>
      <c r="G1277" t="s">
        <v>15715</v>
      </c>
      <c r="H1277">
        <v>3413641</v>
      </c>
      <c r="I1277" t="s">
        <v>6790</v>
      </c>
      <c r="J1277" s="23" t="s">
        <v>6791</v>
      </c>
      <c r="K1277" s="23" t="s">
        <v>6792</v>
      </c>
      <c r="L1277" t="s">
        <v>6793</v>
      </c>
      <c r="M1277" t="s">
        <v>25</v>
      </c>
      <c r="N1277" t="s">
        <v>6794</v>
      </c>
      <c r="O1277" t="s">
        <v>26</v>
      </c>
      <c r="P1277" t="s">
        <v>40</v>
      </c>
      <c r="Q1277" t="s">
        <v>35</v>
      </c>
      <c r="R1277" t="s">
        <v>253</v>
      </c>
      <c r="S1277" t="s">
        <v>260</v>
      </c>
      <c r="T1277">
        <v>7</v>
      </c>
      <c r="U1277" t="s">
        <v>15716</v>
      </c>
      <c r="V1277" t="s">
        <v>14428</v>
      </c>
      <c r="W1277" t="s">
        <v>10565</v>
      </c>
      <c r="X1277" t="s">
        <v>29</v>
      </c>
      <c r="Y1277" t="s">
        <v>30</v>
      </c>
      <c r="Z1277" t="s">
        <v>30</v>
      </c>
      <c r="AA1277" t="s">
        <v>30</v>
      </c>
      <c r="AB1277" t="s">
        <v>30</v>
      </c>
      <c r="AC1277">
        <v>-75.605382000000006</v>
      </c>
      <c r="AD1277">
        <v>6.2277290000000001</v>
      </c>
      <c r="AE1277" t="s">
        <v>86</v>
      </c>
      <c r="AF1277" t="s">
        <v>105</v>
      </c>
      <c r="AG1277" t="s">
        <v>102</v>
      </c>
      <c r="AH1277">
        <f>IFERROR(
    VLOOKUP(FENIX_ANS_TABLA[[#This Row],[ESTADO]],
        {"VENCIDO",1;"ALERTA_0 Días",2;"ALERTA",3;"A TIEMPO",4;"SIN FECHA",5},
    2,FALSE),
0)</f>
        <v>4</v>
      </c>
    </row>
    <row r="1278" spans="1:34" x14ac:dyDescent="0.25">
      <c r="A1278">
        <v>23673672</v>
      </c>
      <c r="B1278" s="23" t="str">
        <f>IFERROR(VLOOKUP(FENIX_ANS_TABLA[[#This Row],[PEDIDO]],RESPONSABLE!A:B,2,0),"Pendiente por asignar responsable")</f>
        <v>Pendiente por asignar responsable</v>
      </c>
      <c r="C1278" t="s">
        <v>58</v>
      </c>
      <c r="D1278" t="s">
        <v>24</v>
      </c>
      <c r="E1278" t="s">
        <v>59</v>
      </c>
      <c r="F1278" s="21">
        <v>46078.667314814818</v>
      </c>
      <c r="G1278" t="s">
        <v>6796</v>
      </c>
      <c r="H1278">
        <v>1007113948</v>
      </c>
      <c r="I1278" t="s">
        <v>6797</v>
      </c>
      <c r="J1278" s="23" t="s">
        <v>31</v>
      </c>
      <c r="K1278" s="23" t="s">
        <v>6798</v>
      </c>
      <c r="L1278" t="s">
        <v>6799</v>
      </c>
      <c r="M1278" t="s">
        <v>133</v>
      </c>
      <c r="N1278" t="s">
        <v>6800</v>
      </c>
      <c r="O1278" t="s">
        <v>134</v>
      </c>
      <c r="P1278" t="s">
        <v>60</v>
      </c>
      <c r="Q1278" t="s">
        <v>135</v>
      </c>
      <c r="R1278" t="s">
        <v>253</v>
      </c>
      <c r="S1278" t="s">
        <v>260</v>
      </c>
      <c r="T1278">
        <v>9</v>
      </c>
      <c r="U1278" t="s">
        <v>6801</v>
      </c>
      <c r="V1278" t="s">
        <v>18719</v>
      </c>
      <c r="W1278" t="s">
        <v>18720</v>
      </c>
      <c r="X1278" t="s">
        <v>29</v>
      </c>
      <c r="Y1278" t="s">
        <v>30</v>
      </c>
      <c r="Z1278" t="s">
        <v>30</v>
      </c>
      <c r="AA1278" t="s">
        <v>30</v>
      </c>
      <c r="AB1278" t="s">
        <v>30</v>
      </c>
      <c r="AC1278">
        <v>-76.269696330000002</v>
      </c>
      <c r="AD1278">
        <v>7.0032900199999997</v>
      </c>
      <c r="AE1278" t="s">
        <v>86</v>
      </c>
      <c r="AF1278" t="s">
        <v>136</v>
      </c>
      <c r="AG1278" t="s">
        <v>102</v>
      </c>
      <c r="AH1278">
        <f>IFERROR(
    VLOOKUP(FENIX_ANS_TABLA[[#This Row],[ESTADO]],
        {"VENCIDO",1;"ALERTA_0 Días",2;"ALERTA",3;"A TIEMPO",4;"SIN FECHA",5},
    2,FALSE),
0)</f>
        <v>4</v>
      </c>
    </row>
    <row r="1279" spans="1:34" x14ac:dyDescent="0.25">
      <c r="A1279">
        <v>23673676</v>
      </c>
      <c r="B1279" s="23" t="str">
        <f>IFERROR(VLOOKUP(FENIX_ANS_TABLA[[#This Row],[PEDIDO]],RESPONSABLE!A:B,2,0),"Pendiente por asignar responsable")</f>
        <v>Pendiente por asignar responsable</v>
      </c>
      <c r="C1279" t="s">
        <v>23</v>
      </c>
      <c r="D1279" t="s">
        <v>24</v>
      </c>
      <c r="E1279" t="s">
        <v>33</v>
      </c>
      <c r="F1279" s="21">
        <v>46078.670208333337</v>
      </c>
      <c r="G1279" t="s">
        <v>739</v>
      </c>
      <c r="H1279">
        <v>1148944024</v>
      </c>
      <c r="I1279" t="s">
        <v>6803</v>
      </c>
      <c r="J1279" s="23" t="s">
        <v>31</v>
      </c>
      <c r="K1279" s="23" t="s">
        <v>6804</v>
      </c>
      <c r="L1279" t="s">
        <v>6805</v>
      </c>
      <c r="M1279" t="s">
        <v>228</v>
      </c>
      <c r="N1279" t="s">
        <v>6806</v>
      </c>
      <c r="O1279" t="s">
        <v>229</v>
      </c>
      <c r="P1279" t="s">
        <v>34</v>
      </c>
      <c r="Q1279" t="s">
        <v>214</v>
      </c>
      <c r="R1279" t="s">
        <v>253</v>
      </c>
      <c r="S1279" t="s">
        <v>260</v>
      </c>
      <c r="T1279">
        <v>5</v>
      </c>
      <c r="U1279" t="s">
        <v>6807</v>
      </c>
      <c r="V1279" t="s">
        <v>10715</v>
      </c>
      <c r="W1279" t="s">
        <v>10714</v>
      </c>
      <c r="X1279" t="s">
        <v>29</v>
      </c>
      <c r="Y1279" t="s">
        <v>30</v>
      </c>
      <c r="Z1279" t="s">
        <v>30</v>
      </c>
      <c r="AA1279" t="s">
        <v>30</v>
      </c>
      <c r="AB1279" t="s">
        <v>30</v>
      </c>
      <c r="AC1279">
        <v>-73.908254630000002</v>
      </c>
      <c r="AD1279">
        <v>7.0128473800000002</v>
      </c>
      <c r="AE1279" t="s">
        <v>86</v>
      </c>
      <c r="AF1279" t="s">
        <v>215</v>
      </c>
      <c r="AG1279" t="s">
        <v>102</v>
      </c>
      <c r="AH1279">
        <f>IFERROR(
    VLOOKUP(FENIX_ANS_TABLA[[#This Row],[ESTADO]],
        {"VENCIDO",1;"ALERTA_0 Días",2;"ALERTA",3;"A TIEMPO",4;"SIN FECHA",5},
    2,FALSE),
0)</f>
        <v>4</v>
      </c>
    </row>
    <row r="1280" spans="1:34" x14ac:dyDescent="0.25">
      <c r="A1280">
        <v>23673678</v>
      </c>
      <c r="B1280" s="23" t="str">
        <f>IFERROR(VLOOKUP(FENIX_ANS_TABLA[[#This Row],[PEDIDO]],RESPONSABLE!A:B,2,0),"Pendiente por asignar responsable")</f>
        <v>Pendiente por asignar responsable</v>
      </c>
      <c r="C1280" t="s">
        <v>36</v>
      </c>
      <c r="D1280" t="s">
        <v>24</v>
      </c>
      <c r="E1280" t="s">
        <v>36</v>
      </c>
      <c r="F1280" s="21">
        <v>46078.67046296296</v>
      </c>
      <c r="G1280" t="s">
        <v>9792</v>
      </c>
      <c r="H1280">
        <v>1039622062</v>
      </c>
      <c r="I1280" t="s">
        <v>9793</v>
      </c>
      <c r="J1280" s="23" t="s">
        <v>31</v>
      </c>
      <c r="K1280" s="23" t="s">
        <v>9794</v>
      </c>
      <c r="L1280" t="s">
        <v>9795</v>
      </c>
      <c r="M1280" t="s">
        <v>248</v>
      </c>
      <c r="N1280" t="s">
        <v>9796</v>
      </c>
      <c r="O1280" t="s">
        <v>249</v>
      </c>
      <c r="P1280" t="s">
        <v>37</v>
      </c>
      <c r="Q1280" t="s">
        <v>135</v>
      </c>
      <c r="R1280" t="s">
        <v>252</v>
      </c>
      <c r="S1280" t="s">
        <v>260</v>
      </c>
      <c r="T1280">
        <v>10</v>
      </c>
      <c r="U1280" t="s">
        <v>9797</v>
      </c>
      <c r="V1280" t="s">
        <v>10715</v>
      </c>
      <c r="W1280" t="s">
        <v>10715</v>
      </c>
      <c r="X1280" t="s">
        <v>29</v>
      </c>
      <c r="Y1280" t="s">
        <v>30</v>
      </c>
      <c r="Z1280" t="s">
        <v>30</v>
      </c>
      <c r="AA1280" t="s">
        <v>30</v>
      </c>
      <c r="AB1280" t="s">
        <v>30</v>
      </c>
      <c r="AC1280">
        <v>-75.774885999999995</v>
      </c>
      <c r="AD1280">
        <v>6.7193129999999996</v>
      </c>
      <c r="AE1280" t="s">
        <v>86</v>
      </c>
      <c r="AF1280" t="s">
        <v>136</v>
      </c>
      <c r="AG1280" t="s">
        <v>102</v>
      </c>
      <c r="AH1280">
        <f>IFERROR(
    VLOOKUP(FENIX_ANS_TABLA[[#This Row],[ESTADO]],
        {"VENCIDO",1;"ALERTA_0 Días",2;"ALERTA",3;"A TIEMPO",4;"SIN FECHA",5},
    2,FALSE),
0)</f>
        <v>4</v>
      </c>
    </row>
    <row r="1281" spans="1:34" x14ac:dyDescent="0.25">
      <c r="A1281">
        <v>23673679</v>
      </c>
      <c r="B1281" s="23" t="str">
        <f>IFERROR(VLOOKUP(FENIX_ANS_TABLA[[#This Row],[PEDIDO]],RESPONSABLE!A:B,2,0),"Pendiente por asignar responsable")</f>
        <v>Pendiente por asignar responsable</v>
      </c>
      <c r="C1281" t="s">
        <v>54</v>
      </c>
      <c r="D1281" t="s">
        <v>24</v>
      </c>
      <c r="E1281" t="s">
        <v>54</v>
      </c>
      <c r="F1281" s="21">
        <v>46078.670624999999</v>
      </c>
      <c r="G1281" t="s">
        <v>6809</v>
      </c>
      <c r="H1281">
        <v>800233067</v>
      </c>
      <c r="I1281" t="s">
        <v>6810</v>
      </c>
      <c r="J1281" s="23" t="s">
        <v>6811</v>
      </c>
      <c r="K1281" s="23" t="s">
        <v>6812</v>
      </c>
      <c r="L1281" t="s">
        <v>6813</v>
      </c>
      <c r="M1281" t="s">
        <v>25</v>
      </c>
      <c r="N1281" t="s">
        <v>6814</v>
      </c>
      <c r="O1281" t="s">
        <v>26</v>
      </c>
      <c r="P1281" t="s">
        <v>55</v>
      </c>
      <c r="Q1281" t="s">
        <v>56</v>
      </c>
      <c r="R1281" t="s">
        <v>253</v>
      </c>
      <c r="S1281" t="s">
        <v>260</v>
      </c>
      <c r="T1281">
        <v>4</v>
      </c>
      <c r="U1281" t="s">
        <v>6815</v>
      </c>
      <c r="V1281" t="s">
        <v>10715</v>
      </c>
      <c r="W1281" t="s">
        <v>41</v>
      </c>
      <c r="X1281" t="s">
        <v>41</v>
      </c>
      <c r="Y1281" t="s">
        <v>30</v>
      </c>
      <c r="Z1281" t="s">
        <v>30</v>
      </c>
      <c r="AA1281" t="s">
        <v>30</v>
      </c>
      <c r="AB1281" t="s">
        <v>30</v>
      </c>
      <c r="AC1281">
        <v>-75.570115999999999</v>
      </c>
      <c r="AD1281">
        <v>6.2492919999999996</v>
      </c>
      <c r="AE1281" t="s">
        <v>86</v>
      </c>
      <c r="AF1281" t="s">
        <v>105</v>
      </c>
      <c r="AG1281" t="s">
        <v>102</v>
      </c>
      <c r="AH1281">
        <f>IFERROR(
    VLOOKUP(FENIX_ANS_TABLA[[#This Row],[ESTADO]],
        {"VENCIDO",1;"ALERTA_0 Días",2;"ALERTA",3;"A TIEMPO",4;"SIN FECHA",5},
    2,FALSE),
0)</f>
        <v>1</v>
      </c>
    </row>
    <row r="1282" spans="1:34" x14ac:dyDescent="0.25">
      <c r="A1282">
        <v>23673682</v>
      </c>
      <c r="B1282" s="23" t="str">
        <f>IFERROR(VLOOKUP(FENIX_ANS_TABLA[[#This Row],[PEDIDO]],RESPONSABLE!A:B,2,0),"Pendiente por asignar responsable")</f>
        <v>Pendiente por asignar responsable</v>
      </c>
      <c r="C1282" t="s">
        <v>36</v>
      </c>
      <c r="D1282" t="s">
        <v>24</v>
      </c>
      <c r="E1282" t="s">
        <v>36</v>
      </c>
      <c r="F1282" s="21">
        <v>46078.6715625</v>
      </c>
      <c r="G1282" t="s">
        <v>8182</v>
      </c>
      <c r="H1282">
        <v>70754267</v>
      </c>
      <c r="I1282" t="s">
        <v>8183</v>
      </c>
      <c r="J1282" s="23" t="s">
        <v>8184</v>
      </c>
      <c r="K1282" s="23" t="s">
        <v>8185</v>
      </c>
      <c r="L1282" t="s">
        <v>8186</v>
      </c>
      <c r="M1282" t="s">
        <v>167</v>
      </c>
      <c r="N1282" t="s">
        <v>8187</v>
      </c>
      <c r="O1282" t="s">
        <v>168</v>
      </c>
      <c r="P1282" t="s">
        <v>37</v>
      </c>
      <c r="Q1282" t="s">
        <v>158</v>
      </c>
      <c r="R1282" t="s">
        <v>253</v>
      </c>
      <c r="S1282" t="s">
        <v>260</v>
      </c>
      <c r="T1282">
        <v>7</v>
      </c>
      <c r="U1282" t="s">
        <v>8188</v>
      </c>
      <c r="V1282" t="s">
        <v>18721</v>
      </c>
      <c r="W1282" t="s">
        <v>18721</v>
      </c>
      <c r="X1282" t="s">
        <v>29</v>
      </c>
      <c r="Y1282" t="s">
        <v>30</v>
      </c>
      <c r="Z1282" t="s">
        <v>30</v>
      </c>
      <c r="AA1282" t="s">
        <v>30</v>
      </c>
      <c r="AB1282" t="s">
        <v>30</v>
      </c>
      <c r="AC1282">
        <v>-75.398246</v>
      </c>
      <c r="AD1282">
        <v>6.1494590000000002</v>
      </c>
      <c r="AE1282" t="s">
        <v>86</v>
      </c>
      <c r="AF1282" t="s">
        <v>159</v>
      </c>
      <c r="AG1282" t="s">
        <v>102</v>
      </c>
      <c r="AH1282">
        <f>IFERROR(
    VLOOKUP(FENIX_ANS_TABLA[[#This Row],[ESTADO]],
        {"VENCIDO",1;"ALERTA_0 Días",2;"ALERTA",3;"A TIEMPO",4;"SIN FECHA",5},
    2,FALSE),
0)</f>
        <v>4</v>
      </c>
    </row>
    <row r="1283" spans="1:34" x14ac:dyDescent="0.25">
      <c r="A1283">
        <v>23673688</v>
      </c>
      <c r="B1283" s="23" t="str">
        <f>IFERROR(VLOOKUP(FENIX_ANS_TABLA[[#This Row],[PEDIDO]],RESPONSABLE!A:B,2,0),"Pendiente por asignar responsable")</f>
        <v>Pendiente por asignar responsable</v>
      </c>
      <c r="C1283" t="s">
        <v>23</v>
      </c>
      <c r="D1283" t="s">
        <v>24</v>
      </c>
      <c r="E1283" t="s">
        <v>23</v>
      </c>
      <c r="F1283" s="21">
        <v>46078.674722222233</v>
      </c>
      <c r="G1283" t="s">
        <v>8190</v>
      </c>
      <c r="H1283">
        <v>39356638</v>
      </c>
      <c r="I1283" t="s">
        <v>8191</v>
      </c>
      <c r="J1283" s="23" t="s">
        <v>8192</v>
      </c>
      <c r="K1283" s="23" t="s">
        <v>8193</v>
      </c>
      <c r="L1283" t="s">
        <v>8194</v>
      </c>
      <c r="M1283" t="s">
        <v>156</v>
      </c>
      <c r="N1283" t="s">
        <v>8195</v>
      </c>
      <c r="O1283" t="s">
        <v>157</v>
      </c>
      <c r="P1283" t="s">
        <v>27</v>
      </c>
      <c r="Q1283" t="s">
        <v>158</v>
      </c>
      <c r="R1283" t="s">
        <v>252</v>
      </c>
      <c r="S1283" t="s">
        <v>260</v>
      </c>
      <c r="T1283">
        <v>10</v>
      </c>
      <c r="U1283" t="s">
        <v>8196</v>
      </c>
      <c r="V1283" t="s">
        <v>18722</v>
      </c>
      <c r="W1283" t="s">
        <v>18722</v>
      </c>
      <c r="X1283" t="s">
        <v>29</v>
      </c>
      <c r="Y1283" t="s">
        <v>30</v>
      </c>
      <c r="Z1283" t="s">
        <v>30</v>
      </c>
      <c r="AA1283" t="s">
        <v>30</v>
      </c>
      <c r="AB1283" t="s">
        <v>30</v>
      </c>
      <c r="AC1283">
        <v>-75.261409920000006</v>
      </c>
      <c r="AD1283">
        <v>6.3074287</v>
      </c>
      <c r="AE1283" t="s">
        <v>86</v>
      </c>
      <c r="AF1283" t="s">
        <v>159</v>
      </c>
      <c r="AG1283" t="s">
        <v>102</v>
      </c>
      <c r="AH1283">
        <f>IFERROR(
    VLOOKUP(FENIX_ANS_TABLA[[#This Row],[ESTADO]],
        {"VENCIDO",1;"ALERTA_0 Días",2;"ALERTA",3;"A TIEMPO",4;"SIN FECHA",5},
    2,FALSE),
0)</f>
        <v>4</v>
      </c>
    </row>
    <row r="1284" spans="1:34" x14ac:dyDescent="0.25">
      <c r="A1284">
        <v>23673692</v>
      </c>
      <c r="B1284" s="23" t="str">
        <f>IFERROR(VLOOKUP(FENIX_ANS_TABLA[[#This Row],[PEDIDO]],RESPONSABLE!A:B,2,0),"Pendiente por asignar responsable")</f>
        <v>Pendiente por asignar responsable</v>
      </c>
      <c r="C1284" t="s">
        <v>23</v>
      </c>
      <c r="D1284" t="s">
        <v>24</v>
      </c>
      <c r="E1284" t="s">
        <v>23</v>
      </c>
      <c r="F1284" s="21">
        <v>46078.676516203697</v>
      </c>
      <c r="G1284" t="s">
        <v>8198</v>
      </c>
      <c r="H1284">
        <v>70951231</v>
      </c>
      <c r="I1284" t="s">
        <v>8199</v>
      </c>
      <c r="J1284" s="23" t="s">
        <v>8200</v>
      </c>
      <c r="K1284" s="23" t="s">
        <v>8201</v>
      </c>
      <c r="L1284" t="s">
        <v>8202</v>
      </c>
      <c r="M1284" t="s">
        <v>163</v>
      </c>
      <c r="N1284" t="s">
        <v>8203</v>
      </c>
      <c r="O1284" t="s">
        <v>164</v>
      </c>
      <c r="P1284" t="s">
        <v>27</v>
      </c>
      <c r="Q1284" t="s">
        <v>158</v>
      </c>
      <c r="R1284" t="s">
        <v>252</v>
      </c>
      <c r="S1284" t="s">
        <v>260</v>
      </c>
      <c r="T1284">
        <v>10</v>
      </c>
      <c r="U1284" t="s">
        <v>8204</v>
      </c>
      <c r="V1284" t="s">
        <v>18723</v>
      </c>
      <c r="W1284" t="s">
        <v>18723</v>
      </c>
      <c r="X1284" t="s">
        <v>29</v>
      </c>
      <c r="Y1284" t="s">
        <v>30</v>
      </c>
      <c r="Z1284" t="s">
        <v>30</v>
      </c>
      <c r="AA1284" t="s">
        <v>30</v>
      </c>
      <c r="AB1284" t="s">
        <v>30</v>
      </c>
      <c r="AC1284">
        <v>-75196493</v>
      </c>
      <c r="AD1284">
        <v>6.2027780000000003</v>
      </c>
      <c r="AE1284" t="s">
        <v>86</v>
      </c>
      <c r="AF1284" t="s">
        <v>159</v>
      </c>
      <c r="AG1284" t="s">
        <v>102</v>
      </c>
      <c r="AH1284">
        <f>IFERROR(
    VLOOKUP(FENIX_ANS_TABLA[[#This Row],[ESTADO]],
        {"VENCIDO",1;"ALERTA_0 Días",2;"ALERTA",3;"A TIEMPO",4;"SIN FECHA",5},
    2,FALSE),
0)</f>
        <v>4</v>
      </c>
    </row>
    <row r="1285" spans="1:34" x14ac:dyDescent="0.25">
      <c r="A1285">
        <v>23673698</v>
      </c>
      <c r="B1285" s="23" t="str">
        <f>IFERROR(VLOOKUP(FENIX_ANS_TABLA[[#This Row],[PEDIDO]],RESPONSABLE!A:B,2,0),"Pendiente por asignar responsable")</f>
        <v>Pendiente por asignar responsable</v>
      </c>
      <c r="C1285" t="s">
        <v>54</v>
      </c>
      <c r="D1285" t="s">
        <v>24</v>
      </c>
      <c r="E1285" t="s">
        <v>54</v>
      </c>
      <c r="F1285" s="21">
        <v>46078.679965277777</v>
      </c>
      <c r="G1285" t="s">
        <v>6817</v>
      </c>
      <c r="H1285">
        <v>70695595</v>
      </c>
      <c r="I1285" t="s">
        <v>6818</v>
      </c>
      <c r="J1285" s="23" t="s">
        <v>31</v>
      </c>
      <c r="K1285" s="23" t="s">
        <v>31</v>
      </c>
      <c r="L1285" t="s">
        <v>6819</v>
      </c>
      <c r="M1285" t="s">
        <v>185</v>
      </c>
      <c r="N1285" t="s">
        <v>6820</v>
      </c>
      <c r="O1285" t="s">
        <v>186</v>
      </c>
      <c r="P1285" t="s">
        <v>55</v>
      </c>
      <c r="Q1285" t="s">
        <v>189</v>
      </c>
      <c r="R1285" t="s">
        <v>253</v>
      </c>
      <c r="S1285" t="s">
        <v>260</v>
      </c>
      <c r="T1285">
        <v>4</v>
      </c>
      <c r="U1285" t="s">
        <v>6821</v>
      </c>
      <c r="V1285" t="s">
        <v>18724</v>
      </c>
      <c r="W1285" t="s">
        <v>41</v>
      </c>
      <c r="X1285" t="s">
        <v>41</v>
      </c>
      <c r="Y1285" t="s">
        <v>30</v>
      </c>
      <c r="Z1285" t="s">
        <v>30</v>
      </c>
      <c r="AA1285" t="s">
        <v>30</v>
      </c>
      <c r="AB1285" t="s">
        <v>30</v>
      </c>
      <c r="AC1285">
        <v>-75.267470610000004</v>
      </c>
      <c r="AD1285">
        <v>6.1352612100000004</v>
      </c>
      <c r="AE1285" t="s">
        <v>86</v>
      </c>
      <c r="AF1285" t="s">
        <v>159</v>
      </c>
      <c r="AG1285" t="s">
        <v>102</v>
      </c>
      <c r="AH1285">
        <f>IFERROR(
    VLOOKUP(FENIX_ANS_TABLA[[#This Row],[ESTADO]],
        {"VENCIDO",1;"ALERTA_0 Días",2;"ALERTA",3;"A TIEMPO",4;"SIN FECHA",5},
    2,FALSE),
0)</f>
        <v>1</v>
      </c>
    </row>
    <row r="1286" spans="1:34" x14ac:dyDescent="0.25">
      <c r="A1286">
        <v>23673699</v>
      </c>
      <c r="B1286" s="23" t="str">
        <f>IFERROR(VLOOKUP(FENIX_ANS_TABLA[[#This Row],[PEDIDO]],RESPONSABLE!A:B,2,0),"Pendiente por asignar responsable")</f>
        <v>Pendiente por asignar responsable</v>
      </c>
      <c r="C1286" t="s">
        <v>23</v>
      </c>
      <c r="D1286" t="s">
        <v>24</v>
      </c>
      <c r="E1286" t="s">
        <v>23</v>
      </c>
      <c r="F1286" s="21">
        <v>46078.682430555556</v>
      </c>
      <c r="G1286" t="s">
        <v>7502</v>
      </c>
      <c r="H1286">
        <v>1017134794</v>
      </c>
      <c r="I1286" t="s">
        <v>7503</v>
      </c>
      <c r="J1286" s="23" t="s">
        <v>7504</v>
      </c>
      <c r="K1286" s="23" t="s">
        <v>7505</v>
      </c>
      <c r="L1286" t="s">
        <v>7506</v>
      </c>
      <c r="M1286" t="s">
        <v>25</v>
      </c>
      <c r="N1286" t="s">
        <v>7507</v>
      </c>
      <c r="O1286" t="s">
        <v>26</v>
      </c>
      <c r="P1286" t="s">
        <v>27</v>
      </c>
      <c r="Q1286" t="s">
        <v>32</v>
      </c>
      <c r="R1286" t="s">
        <v>253</v>
      </c>
      <c r="S1286" t="s">
        <v>260</v>
      </c>
      <c r="T1286">
        <v>7</v>
      </c>
      <c r="U1286" t="s">
        <v>7508</v>
      </c>
      <c r="V1286" t="s">
        <v>18725</v>
      </c>
      <c r="W1286" t="s">
        <v>6702</v>
      </c>
      <c r="X1286" t="s">
        <v>43</v>
      </c>
      <c r="Y1286" t="s">
        <v>30</v>
      </c>
      <c r="Z1286" t="s">
        <v>30</v>
      </c>
      <c r="AA1286" t="s">
        <v>30</v>
      </c>
      <c r="AB1286" t="s">
        <v>30</v>
      </c>
      <c r="AC1286">
        <v>-75.535681580000002</v>
      </c>
      <c r="AD1286">
        <v>6.2320191600000001</v>
      </c>
      <c r="AE1286" t="s">
        <v>86</v>
      </c>
      <c r="AF1286" t="s">
        <v>105</v>
      </c>
      <c r="AG1286" t="s">
        <v>102</v>
      </c>
      <c r="AH1286">
        <f>IFERROR(
    VLOOKUP(FENIX_ANS_TABLA[[#This Row],[ESTADO]],
        {"VENCIDO",1;"ALERTA_0 Días",2;"ALERTA",3;"A TIEMPO",4;"SIN FECHA",5},
    2,FALSE),
0)</f>
        <v>3</v>
      </c>
    </row>
    <row r="1287" spans="1:34" x14ac:dyDescent="0.25">
      <c r="A1287">
        <v>23673701</v>
      </c>
      <c r="B1287" s="23" t="str">
        <f>IFERROR(VLOOKUP(FENIX_ANS_TABLA[[#This Row],[PEDIDO]],RESPONSABLE!A:B,2,0),"Pendiente por asignar responsable")</f>
        <v>Pendiente por asignar responsable</v>
      </c>
      <c r="C1287" t="s">
        <v>44</v>
      </c>
      <c r="D1287" t="s">
        <v>24</v>
      </c>
      <c r="E1287" t="s">
        <v>44</v>
      </c>
      <c r="F1287" s="21">
        <v>46078.683958333328</v>
      </c>
      <c r="G1287" t="s">
        <v>6823</v>
      </c>
      <c r="H1287">
        <v>1038766197</v>
      </c>
      <c r="I1287" t="s">
        <v>6824</v>
      </c>
      <c r="J1287" s="23" t="s">
        <v>31</v>
      </c>
      <c r="K1287" s="23" t="s">
        <v>6825</v>
      </c>
      <c r="L1287" t="s">
        <v>6826</v>
      </c>
      <c r="M1287" t="s">
        <v>160</v>
      </c>
      <c r="N1287" t="s">
        <v>6827</v>
      </c>
      <c r="O1287" t="s">
        <v>161</v>
      </c>
      <c r="P1287" t="s">
        <v>45</v>
      </c>
      <c r="Q1287" t="s">
        <v>162</v>
      </c>
      <c r="R1287" t="s">
        <v>252</v>
      </c>
      <c r="S1287" t="s">
        <v>260</v>
      </c>
      <c r="T1287">
        <v>11</v>
      </c>
      <c r="U1287" t="s">
        <v>6828</v>
      </c>
      <c r="V1287" t="s">
        <v>10611</v>
      </c>
      <c r="W1287" t="s">
        <v>12101</v>
      </c>
      <c r="X1287" t="s">
        <v>29</v>
      </c>
      <c r="Y1287" t="s">
        <v>30</v>
      </c>
      <c r="Z1287" t="s">
        <v>30</v>
      </c>
      <c r="AA1287" t="s">
        <v>30</v>
      </c>
      <c r="AB1287" t="s">
        <v>30</v>
      </c>
      <c r="AC1287">
        <v>-75.027155250000007</v>
      </c>
      <c r="AD1287">
        <v>5.9966114800000003</v>
      </c>
      <c r="AE1287" t="s">
        <v>86</v>
      </c>
      <c r="AF1287" t="s">
        <v>159</v>
      </c>
      <c r="AG1287" t="s">
        <v>102</v>
      </c>
      <c r="AH1287">
        <f>IFERROR(
    VLOOKUP(FENIX_ANS_TABLA[[#This Row],[ESTADO]],
        {"VENCIDO",1;"ALERTA_0 Días",2;"ALERTA",3;"A TIEMPO",4;"SIN FECHA",5},
    2,FALSE),
0)</f>
        <v>4</v>
      </c>
    </row>
    <row r="1288" spans="1:34" x14ac:dyDescent="0.25">
      <c r="A1288">
        <v>23673704</v>
      </c>
      <c r="B1288" s="23" t="str">
        <f>IFERROR(VLOOKUP(FENIX_ANS_TABLA[[#This Row],[PEDIDO]],RESPONSABLE!A:B,2,0),"Pendiente por asignar responsable")</f>
        <v>Pendiente por asignar responsable</v>
      </c>
      <c r="C1288" t="s">
        <v>54</v>
      </c>
      <c r="D1288" t="s">
        <v>24</v>
      </c>
      <c r="E1288" t="s">
        <v>54</v>
      </c>
      <c r="F1288" s="21">
        <v>46078.685648148137</v>
      </c>
      <c r="G1288" t="s">
        <v>6830</v>
      </c>
      <c r="H1288">
        <v>70693252</v>
      </c>
      <c r="I1288" t="s">
        <v>4226</v>
      </c>
      <c r="J1288" s="23" t="s">
        <v>4227</v>
      </c>
      <c r="K1288" s="23" t="s">
        <v>4228</v>
      </c>
      <c r="L1288" t="s">
        <v>6831</v>
      </c>
      <c r="M1288" t="s">
        <v>185</v>
      </c>
      <c r="N1288" t="s">
        <v>6832</v>
      </c>
      <c r="O1288" t="s">
        <v>186</v>
      </c>
      <c r="P1288" t="s">
        <v>55</v>
      </c>
      <c r="Q1288" t="s">
        <v>189</v>
      </c>
      <c r="R1288" t="s">
        <v>253</v>
      </c>
      <c r="S1288" t="s">
        <v>260</v>
      </c>
      <c r="T1288">
        <v>4</v>
      </c>
      <c r="U1288" t="s">
        <v>6833</v>
      </c>
      <c r="V1288" t="s">
        <v>18726</v>
      </c>
      <c r="W1288" t="s">
        <v>41</v>
      </c>
      <c r="X1288" t="s">
        <v>41</v>
      </c>
      <c r="Y1288" t="s">
        <v>30</v>
      </c>
      <c r="Z1288" t="s">
        <v>30</v>
      </c>
      <c r="AA1288" t="s">
        <v>30</v>
      </c>
      <c r="AB1288" t="s">
        <v>30</v>
      </c>
      <c r="AC1288">
        <v>-75.257602340000005</v>
      </c>
      <c r="AD1288">
        <v>6.1302365300000004</v>
      </c>
      <c r="AE1288" t="s">
        <v>86</v>
      </c>
      <c r="AF1288" t="s">
        <v>159</v>
      </c>
      <c r="AG1288" t="s">
        <v>102</v>
      </c>
      <c r="AH1288">
        <f>IFERROR(
    VLOOKUP(FENIX_ANS_TABLA[[#This Row],[ESTADO]],
        {"VENCIDO",1;"ALERTA_0 Días",2;"ALERTA",3;"A TIEMPO",4;"SIN FECHA",5},
    2,FALSE),
0)</f>
        <v>1</v>
      </c>
    </row>
    <row r="1289" spans="1:34" x14ac:dyDescent="0.25">
      <c r="A1289">
        <v>23673708</v>
      </c>
      <c r="B1289" s="23" t="str">
        <f>IFERROR(VLOOKUP(FENIX_ANS_TABLA[[#This Row],[PEDIDO]],RESPONSABLE!A:B,2,0),"Pendiente por asignar responsable")</f>
        <v>Pendiente por asignar responsable</v>
      </c>
      <c r="C1289" t="s">
        <v>23</v>
      </c>
      <c r="D1289" t="s">
        <v>24</v>
      </c>
      <c r="E1289" t="s">
        <v>23</v>
      </c>
      <c r="F1289" s="21">
        <v>46078.687615740739</v>
      </c>
      <c r="G1289" t="s">
        <v>8207</v>
      </c>
      <c r="H1289">
        <v>1037238499</v>
      </c>
      <c r="I1289" t="s">
        <v>8156</v>
      </c>
      <c r="J1289" s="23" t="s">
        <v>31</v>
      </c>
      <c r="K1289" s="23" t="s">
        <v>8157</v>
      </c>
      <c r="L1289" t="s">
        <v>8208</v>
      </c>
      <c r="M1289" t="s">
        <v>196</v>
      </c>
      <c r="N1289" t="s">
        <v>8209</v>
      </c>
      <c r="O1289" t="s">
        <v>197</v>
      </c>
      <c r="P1289" t="s">
        <v>27</v>
      </c>
      <c r="Q1289" t="s">
        <v>158</v>
      </c>
      <c r="R1289" t="s">
        <v>253</v>
      </c>
      <c r="S1289" t="s">
        <v>260</v>
      </c>
      <c r="T1289">
        <v>7</v>
      </c>
      <c r="U1289" t="s">
        <v>8210</v>
      </c>
      <c r="V1289" t="s">
        <v>18727</v>
      </c>
      <c r="W1289" t="s">
        <v>14418</v>
      </c>
      <c r="X1289" t="s">
        <v>43</v>
      </c>
      <c r="Y1289" t="s">
        <v>30</v>
      </c>
      <c r="Z1289" t="s">
        <v>30</v>
      </c>
      <c r="AA1289" t="s">
        <v>30</v>
      </c>
      <c r="AB1289" t="s">
        <v>30</v>
      </c>
      <c r="AC1289">
        <v>-75.170006999999998</v>
      </c>
      <c r="AD1289">
        <v>6.232526</v>
      </c>
      <c r="AE1289" t="s">
        <v>86</v>
      </c>
      <c r="AF1289" t="s">
        <v>159</v>
      </c>
      <c r="AG1289" t="s">
        <v>102</v>
      </c>
      <c r="AH1289">
        <f>IFERROR(
    VLOOKUP(FENIX_ANS_TABLA[[#This Row],[ESTADO]],
        {"VENCIDO",1;"ALERTA_0 Días",2;"ALERTA",3;"A TIEMPO",4;"SIN FECHA",5},
    2,FALSE),
0)</f>
        <v>3</v>
      </c>
    </row>
    <row r="1290" spans="1:34" x14ac:dyDescent="0.25">
      <c r="A1290">
        <v>23673709</v>
      </c>
      <c r="B1290" s="23" t="str">
        <f>IFERROR(VLOOKUP(FENIX_ANS_TABLA[[#This Row],[PEDIDO]],RESPONSABLE!A:B,2,0),"Pendiente por asignar responsable")</f>
        <v>Pendiente por asignar responsable</v>
      </c>
      <c r="C1290" t="s">
        <v>44</v>
      </c>
      <c r="D1290" t="s">
        <v>24</v>
      </c>
      <c r="E1290" t="s">
        <v>44</v>
      </c>
      <c r="F1290" s="21">
        <v>46078.687858796293</v>
      </c>
      <c r="G1290" t="s">
        <v>6835</v>
      </c>
      <c r="H1290">
        <v>43740035</v>
      </c>
      <c r="I1290" t="s">
        <v>6836</v>
      </c>
      <c r="J1290" s="23" t="s">
        <v>31</v>
      </c>
      <c r="K1290" s="23" t="s">
        <v>6837</v>
      </c>
      <c r="L1290" t="s">
        <v>6838</v>
      </c>
      <c r="M1290" t="s">
        <v>218</v>
      </c>
      <c r="N1290" t="s">
        <v>6839</v>
      </c>
      <c r="O1290" t="s">
        <v>219</v>
      </c>
      <c r="P1290" t="s">
        <v>45</v>
      </c>
      <c r="Q1290" t="s">
        <v>214</v>
      </c>
      <c r="R1290" t="s">
        <v>253</v>
      </c>
      <c r="S1290" t="s">
        <v>260</v>
      </c>
      <c r="T1290">
        <v>11</v>
      </c>
      <c r="U1290" t="s">
        <v>6840</v>
      </c>
      <c r="V1290" t="s">
        <v>18727</v>
      </c>
      <c r="W1290" t="s">
        <v>5008</v>
      </c>
      <c r="X1290" t="s">
        <v>29</v>
      </c>
      <c r="Y1290" t="s">
        <v>30</v>
      </c>
      <c r="Z1290" t="s">
        <v>30</v>
      </c>
      <c r="AA1290" t="s">
        <v>30</v>
      </c>
      <c r="AB1290" t="s">
        <v>30</v>
      </c>
      <c r="AC1290">
        <v>-74.402204310000002</v>
      </c>
      <c r="AD1290">
        <v>6.4973607900000001</v>
      </c>
      <c r="AE1290" t="s">
        <v>86</v>
      </c>
      <c r="AF1290" t="s">
        <v>215</v>
      </c>
      <c r="AG1290" t="s">
        <v>102</v>
      </c>
      <c r="AH1290">
        <f>IFERROR(
    VLOOKUP(FENIX_ANS_TABLA[[#This Row],[ESTADO]],
        {"VENCIDO",1;"ALERTA_0 Días",2;"ALERTA",3;"A TIEMPO",4;"SIN FECHA",5},
    2,FALSE),
0)</f>
        <v>4</v>
      </c>
    </row>
    <row r="1291" spans="1:34" x14ac:dyDescent="0.25">
      <c r="A1291">
        <v>23673711</v>
      </c>
      <c r="B1291" s="23" t="str">
        <f>IFERROR(VLOOKUP(FENIX_ANS_TABLA[[#This Row],[PEDIDO]],RESPONSABLE!A:B,2,0),"Pendiente por asignar responsable")</f>
        <v>Pendiente por asignar responsable</v>
      </c>
      <c r="C1291" t="s">
        <v>36</v>
      </c>
      <c r="D1291" t="s">
        <v>24</v>
      </c>
      <c r="E1291" t="s">
        <v>36</v>
      </c>
      <c r="F1291" s="21">
        <v>46078.688194444447</v>
      </c>
      <c r="G1291" t="s">
        <v>8212</v>
      </c>
      <c r="H1291">
        <v>70908587</v>
      </c>
      <c r="I1291" t="s">
        <v>8213</v>
      </c>
      <c r="J1291" s="23" t="s">
        <v>31</v>
      </c>
      <c r="K1291" s="23" t="s">
        <v>8214</v>
      </c>
      <c r="L1291" t="s">
        <v>8215</v>
      </c>
      <c r="M1291" t="s">
        <v>167</v>
      </c>
      <c r="N1291" t="s">
        <v>8216</v>
      </c>
      <c r="O1291" t="s">
        <v>168</v>
      </c>
      <c r="P1291" t="s">
        <v>37</v>
      </c>
      <c r="Q1291" t="s">
        <v>158</v>
      </c>
      <c r="R1291" t="s">
        <v>252</v>
      </c>
      <c r="S1291" t="s">
        <v>260</v>
      </c>
      <c r="T1291">
        <v>10</v>
      </c>
      <c r="U1291" t="s">
        <v>8217</v>
      </c>
      <c r="V1291" t="s">
        <v>18728</v>
      </c>
      <c r="W1291" t="s">
        <v>18728</v>
      </c>
      <c r="X1291" t="s">
        <v>29</v>
      </c>
      <c r="Y1291" t="s">
        <v>30</v>
      </c>
      <c r="Z1291" t="s">
        <v>30</v>
      </c>
      <c r="AA1291" t="s">
        <v>30</v>
      </c>
      <c r="AB1291" t="s">
        <v>30</v>
      </c>
      <c r="AC1291">
        <v>-75.385953279999995</v>
      </c>
      <c r="AD1291">
        <v>6.1232496100000002</v>
      </c>
      <c r="AE1291" t="s">
        <v>86</v>
      </c>
      <c r="AF1291" t="s">
        <v>159</v>
      </c>
      <c r="AG1291" t="s">
        <v>102</v>
      </c>
      <c r="AH1291">
        <f>IFERROR(
    VLOOKUP(FENIX_ANS_TABLA[[#This Row],[ESTADO]],
        {"VENCIDO",1;"ALERTA_0 Días",2;"ALERTA",3;"A TIEMPO",4;"SIN FECHA",5},
    2,FALSE),
0)</f>
        <v>4</v>
      </c>
    </row>
    <row r="1292" spans="1:34" x14ac:dyDescent="0.25">
      <c r="A1292">
        <v>23673713</v>
      </c>
      <c r="B1292" s="23" t="str">
        <f>IFERROR(VLOOKUP(FENIX_ANS_TABLA[[#This Row],[PEDIDO]],RESPONSABLE!A:B,2,0),"Pendiente por asignar responsable")</f>
        <v>Pendiente por asignar responsable</v>
      </c>
      <c r="C1292" t="s">
        <v>23</v>
      </c>
      <c r="D1292" t="s">
        <v>24</v>
      </c>
      <c r="E1292" t="s">
        <v>33</v>
      </c>
      <c r="F1292" s="21">
        <v>46084.426238425927</v>
      </c>
      <c r="G1292" t="s">
        <v>15717</v>
      </c>
      <c r="H1292">
        <v>32106920</v>
      </c>
      <c r="I1292" t="s">
        <v>6842</v>
      </c>
      <c r="J1292" s="23" t="s">
        <v>31</v>
      </c>
      <c r="K1292" s="23" t="s">
        <v>6843</v>
      </c>
      <c r="L1292" t="s">
        <v>6844</v>
      </c>
      <c r="M1292" t="s">
        <v>25</v>
      </c>
      <c r="N1292" t="s">
        <v>6845</v>
      </c>
      <c r="O1292" t="s">
        <v>26</v>
      </c>
      <c r="P1292" t="s">
        <v>40</v>
      </c>
      <c r="Q1292" t="s">
        <v>35</v>
      </c>
      <c r="R1292" t="s">
        <v>253</v>
      </c>
      <c r="S1292" t="s">
        <v>260</v>
      </c>
      <c r="T1292">
        <v>7</v>
      </c>
      <c r="U1292" t="s">
        <v>15718</v>
      </c>
      <c r="V1292" t="s">
        <v>14428</v>
      </c>
      <c r="W1292" t="s">
        <v>10565</v>
      </c>
      <c r="X1292" t="s">
        <v>29</v>
      </c>
      <c r="Y1292" t="s">
        <v>30</v>
      </c>
      <c r="Z1292" t="s">
        <v>30</v>
      </c>
      <c r="AA1292" t="s">
        <v>30</v>
      </c>
      <c r="AB1292" t="s">
        <v>30</v>
      </c>
      <c r="AC1292">
        <v>-75.614105620000004</v>
      </c>
      <c r="AD1292">
        <v>6.2280145500000001</v>
      </c>
      <c r="AE1292" t="s">
        <v>86</v>
      </c>
      <c r="AF1292" t="s">
        <v>105</v>
      </c>
      <c r="AG1292" t="s">
        <v>102</v>
      </c>
      <c r="AH1292">
        <f>IFERROR(
    VLOOKUP(FENIX_ANS_TABLA[[#This Row],[ESTADO]],
        {"VENCIDO",1;"ALERTA_0 Días",2;"ALERTA",3;"A TIEMPO",4;"SIN FECHA",5},
    2,FALSE),
0)</f>
        <v>4</v>
      </c>
    </row>
    <row r="1293" spans="1:34" x14ac:dyDescent="0.25">
      <c r="A1293">
        <v>23673721</v>
      </c>
      <c r="B1293" s="23" t="str">
        <f>IFERROR(VLOOKUP(FENIX_ANS_TABLA[[#This Row],[PEDIDO]],RESPONSABLE!A:B,2,0),"Pendiente por asignar responsable")</f>
        <v>Pendiente por asignar responsable</v>
      </c>
      <c r="C1293" t="s">
        <v>54</v>
      </c>
      <c r="D1293" t="s">
        <v>24</v>
      </c>
      <c r="E1293" t="s">
        <v>54</v>
      </c>
      <c r="F1293" s="21">
        <v>46078.693206018521</v>
      </c>
      <c r="G1293" t="s">
        <v>6847</v>
      </c>
      <c r="H1293">
        <v>15446101</v>
      </c>
      <c r="I1293" t="s">
        <v>6848</v>
      </c>
      <c r="J1293" s="23" t="s">
        <v>31</v>
      </c>
      <c r="K1293" s="23" t="s">
        <v>6849</v>
      </c>
      <c r="L1293" t="s">
        <v>6850</v>
      </c>
      <c r="M1293" t="s">
        <v>156</v>
      </c>
      <c r="N1293" t="s">
        <v>6851</v>
      </c>
      <c r="O1293" t="s">
        <v>157</v>
      </c>
      <c r="P1293" t="s">
        <v>55</v>
      </c>
      <c r="Q1293" t="s">
        <v>189</v>
      </c>
      <c r="R1293" t="s">
        <v>252</v>
      </c>
      <c r="S1293" t="s">
        <v>260</v>
      </c>
      <c r="T1293">
        <v>4</v>
      </c>
      <c r="U1293" t="s">
        <v>6852</v>
      </c>
      <c r="V1293" t="s">
        <v>14227</v>
      </c>
      <c r="W1293" t="s">
        <v>41</v>
      </c>
      <c r="X1293" t="s">
        <v>41</v>
      </c>
      <c r="Y1293" t="s">
        <v>30</v>
      </c>
      <c r="Z1293" t="s">
        <v>30</v>
      </c>
      <c r="AA1293" t="s">
        <v>30</v>
      </c>
      <c r="AB1293" t="s">
        <v>30</v>
      </c>
      <c r="AC1293">
        <v>-75.376059999999995</v>
      </c>
      <c r="AD1293">
        <v>6.2443989999999996</v>
      </c>
      <c r="AE1293" t="s">
        <v>86</v>
      </c>
      <c r="AF1293" t="s">
        <v>159</v>
      </c>
      <c r="AG1293" t="s">
        <v>102</v>
      </c>
      <c r="AH1293">
        <f>IFERROR(
    VLOOKUP(FENIX_ANS_TABLA[[#This Row],[ESTADO]],
        {"VENCIDO",1;"ALERTA_0 Días",2;"ALERTA",3;"A TIEMPO",4;"SIN FECHA",5},
    2,FALSE),
0)</f>
        <v>1</v>
      </c>
    </row>
    <row r="1294" spans="1:34" x14ac:dyDescent="0.25">
      <c r="A1294">
        <v>23673728</v>
      </c>
      <c r="B1294" s="23" t="str">
        <f>IFERROR(VLOOKUP(FENIX_ANS_TABLA[[#This Row],[PEDIDO]],RESPONSABLE!A:B,2,0),"Pendiente por asignar responsable")</f>
        <v>Pendiente por asignar responsable</v>
      </c>
      <c r="C1294" t="s">
        <v>23</v>
      </c>
      <c r="D1294" t="s">
        <v>24</v>
      </c>
      <c r="E1294" t="s">
        <v>33</v>
      </c>
      <c r="F1294" s="21">
        <v>46084.426493055558</v>
      </c>
      <c r="G1294" t="s">
        <v>15719</v>
      </c>
      <c r="H1294">
        <v>1017153889</v>
      </c>
      <c r="I1294" t="s">
        <v>6854</v>
      </c>
      <c r="J1294" s="23" t="s">
        <v>31</v>
      </c>
      <c r="K1294" s="23" t="s">
        <v>6855</v>
      </c>
      <c r="L1294" t="s">
        <v>6856</v>
      </c>
      <c r="M1294" t="s">
        <v>25</v>
      </c>
      <c r="N1294" t="s">
        <v>6857</v>
      </c>
      <c r="O1294" t="s">
        <v>26</v>
      </c>
      <c r="P1294" t="s">
        <v>40</v>
      </c>
      <c r="Q1294" t="s">
        <v>35</v>
      </c>
      <c r="R1294" t="s">
        <v>253</v>
      </c>
      <c r="S1294" t="s">
        <v>260</v>
      </c>
      <c r="T1294">
        <v>7</v>
      </c>
      <c r="U1294" t="s">
        <v>15720</v>
      </c>
      <c r="V1294" t="s">
        <v>17938</v>
      </c>
      <c r="W1294" t="s">
        <v>14220</v>
      </c>
      <c r="X1294" t="s">
        <v>29</v>
      </c>
      <c r="Y1294" t="s">
        <v>30</v>
      </c>
      <c r="Z1294" t="s">
        <v>30</v>
      </c>
      <c r="AA1294" t="s">
        <v>30</v>
      </c>
      <c r="AB1294" t="s">
        <v>30</v>
      </c>
      <c r="AC1294">
        <v>-75.614105620000004</v>
      </c>
      <c r="AD1294">
        <v>6.2280145500000001</v>
      </c>
      <c r="AE1294" t="s">
        <v>86</v>
      </c>
      <c r="AF1294" t="s">
        <v>105</v>
      </c>
      <c r="AG1294" t="s">
        <v>102</v>
      </c>
      <c r="AH1294">
        <f>IFERROR(
    VLOOKUP(FENIX_ANS_TABLA[[#This Row],[ESTADO]],
        {"VENCIDO",1;"ALERTA_0 Días",2;"ALERTA",3;"A TIEMPO",4;"SIN FECHA",5},
    2,FALSE),
0)</f>
        <v>4</v>
      </c>
    </row>
    <row r="1295" spans="1:34" x14ac:dyDescent="0.25">
      <c r="A1295">
        <v>23673734</v>
      </c>
      <c r="B1295" s="23" t="str">
        <f>IFERROR(VLOOKUP(FENIX_ANS_TABLA[[#This Row],[PEDIDO]],RESPONSABLE!A:B,2,0),"Pendiente por asignar responsable")</f>
        <v>Pendiente por asignar responsable</v>
      </c>
      <c r="C1295" t="s">
        <v>36</v>
      </c>
      <c r="D1295" t="s">
        <v>24</v>
      </c>
      <c r="E1295" t="s">
        <v>36</v>
      </c>
      <c r="F1295" s="21">
        <v>46078.699259259258</v>
      </c>
      <c r="G1295" t="s">
        <v>7510</v>
      </c>
      <c r="H1295">
        <v>8177788</v>
      </c>
      <c r="I1295" t="s">
        <v>7511</v>
      </c>
      <c r="J1295" s="23" t="s">
        <v>31</v>
      </c>
      <c r="K1295" s="23" t="s">
        <v>1423</v>
      </c>
      <c r="L1295" t="s">
        <v>7512</v>
      </c>
      <c r="M1295" t="s">
        <v>25</v>
      </c>
      <c r="N1295" t="s">
        <v>7513</v>
      </c>
      <c r="O1295" t="s">
        <v>26</v>
      </c>
      <c r="P1295" t="s">
        <v>37</v>
      </c>
      <c r="Q1295" t="s">
        <v>32</v>
      </c>
      <c r="R1295" t="s">
        <v>253</v>
      </c>
      <c r="S1295" t="s">
        <v>260</v>
      </c>
      <c r="T1295">
        <v>7</v>
      </c>
      <c r="U1295" t="s">
        <v>7514</v>
      </c>
      <c r="V1295" t="s">
        <v>4991</v>
      </c>
      <c r="W1295" t="s">
        <v>18486</v>
      </c>
      <c r="X1295" t="s">
        <v>43</v>
      </c>
      <c r="Y1295" t="s">
        <v>30</v>
      </c>
      <c r="Z1295" t="s">
        <v>30</v>
      </c>
      <c r="AA1295" t="s">
        <v>30</v>
      </c>
      <c r="AB1295" t="s">
        <v>30</v>
      </c>
      <c r="AC1295">
        <v>-75.641274999999993</v>
      </c>
      <c r="AD1295">
        <v>6.2851400000000002</v>
      </c>
      <c r="AE1295" t="s">
        <v>86</v>
      </c>
      <c r="AF1295" t="s">
        <v>105</v>
      </c>
      <c r="AG1295" t="s">
        <v>102</v>
      </c>
      <c r="AH1295">
        <f>IFERROR(
    VLOOKUP(FENIX_ANS_TABLA[[#This Row],[ESTADO]],
        {"VENCIDO",1;"ALERTA_0 Días",2;"ALERTA",3;"A TIEMPO",4;"SIN FECHA",5},
    2,FALSE),
0)</f>
        <v>3</v>
      </c>
    </row>
    <row r="1296" spans="1:34" x14ac:dyDescent="0.25">
      <c r="A1296">
        <v>23673735</v>
      </c>
      <c r="B1296" s="23" t="str">
        <f>IFERROR(VLOOKUP(FENIX_ANS_TABLA[[#This Row],[PEDIDO]],RESPONSABLE!A:B,2,0),"Pendiente por asignar responsable")</f>
        <v>Pendiente por asignar responsable</v>
      </c>
      <c r="C1296" t="s">
        <v>58</v>
      </c>
      <c r="D1296" t="s">
        <v>24</v>
      </c>
      <c r="E1296" t="s">
        <v>59</v>
      </c>
      <c r="F1296" s="21">
        <v>46078.69940972222</v>
      </c>
      <c r="G1296" t="s">
        <v>6859</v>
      </c>
      <c r="H1296">
        <v>71535958</v>
      </c>
      <c r="I1296" t="s">
        <v>6860</v>
      </c>
      <c r="J1296" s="23" t="s">
        <v>31</v>
      </c>
      <c r="K1296" s="23" t="s">
        <v>6861</v>
      </c>
      <c r="L1296" t="s">
        <v>6862</v>
      </c>
      <c r="M1296" t="s">
        <v>250</v>
      </c>
      <c r="N1296" t="s">
        <v>6863</v>
      </c>
      <c r="O1296" t="s">
        <v>251</v>
      </c>
      <c r="P1296" t="s">
        <v>60</v>
      </c>
      <c r="Q1296" t="s">
        <v>236</v>
      </c>
      <c r="R1296" t="s">
        <v>253</v>
      </c>
      <c r="S1296" t="s">
        <v>260</v>
      </c>
      <c r="T1296">
        <v>9</v>
      </c>
      <c r="U1296" t="s">
        <v>6864</v>
      </c>
      <c r="V1296" t="s">
        <v>8089</v>
      </c>
      <c r="W1296" t="s">
        <v>5001</v>
      </c>
      <c r="X1296" t="s">
        <v>29</v>
      </c>
      <c r="Y1296" t="s">
        <v>30</v>
      </c>
      <c r="Z1296" t="s">
        <v>30</v>
      </c>
      <c r="AA1296" t="s">
        <v>30</v>
      </c>
      <c r="AB1296" t="s">
        <v>30</v>
      </c>
      <c r="AC1296">
        <v>-75.286680469999993</v>
      </c>
      <c r="AD1296">
        <v>6.7273982800000001</v>
      </c>
      <c r="AE1296" t="s">
        <v>86</v>
      </c>
      <c r="AF1296" t="s">
        <v>215</v>
      </c>
      <c r="AG1296" t="s">
        <v>102</v>
      </c>
      <c r="AH1296">
        <f>IFERROR(
    VLOOKUP(FENIX_ANS_TABLA[[#This Row],[ESTADO]],
        {"VENCIDO",1;"ALERTA_0 Días",2;"ALERTA",3;"A TIEMPO",4;"SIN FECHA",5},
    2,FALSE),
0)</f>
        <v>4</v>
      </c>
    </row>
    <row r="1297" spans="1:34" x14ac:dyDescent="0.25">
      <c r="A1297">
        <v>23673736</v>
      </c>
      <c r="B1297" s="23" t="str">
        <f>IFERROR(VLOOKUP(FENIX_ANS_TABLA[[#This Row],[PEDIDO]],RESPONSABLE!A:B,2,0),"Pendiente por asignar responsable")</f>
        <v>Pendiente por asignar responsable</v>
      </c>
      <c r="C1297" t="s">
        <v>23</v>
      </c>
      <c r="D1297" t="s">
        <v>24</v>
      </c>
      <c r="E1297" t="s">
        <v>23</v>
      </c>
      <c r="F1297" s="21">
        <v>46078.70039351852</v>
      </c>
      <c r="G1297" t="s">
        <v>8219</v>
      </c>
      <c r="H1297">
        <v>70383614</v>
      </c>
      <c r="I1297" t="s">
        <v>1577</v>
      </c>
      <c r="J1297" s="23" t="s">
        <v>31</v>
      </c>
      <c r="K1297" s="23" t="s">
        <v>1578</v>
      </c>
      <c r="L1297" t="s">
        <v>8220</v>
      </c>
      <c r="M1297" t="s">
        <v>167</v>
      </c>
      <c r="N1297" t="s">
        <v>8221</v>
      </c>
      <c r="O1297" t="s">
        <v>168</v>
      </c>
      <c r="P1297" t="s">
        <v>27</v>
      </c>
      <c r="Q1297" t="s">
        <v>158</v>
      </c>
      <c r="R1297" t="s">
        <v>252</v>
      </c>
      <c r="S1297" t="s">
        <v>260</v>
      </c>
      <c r="T1297">
        <v>10</v>
      </c>
      <c r="U1297" t="s">
        <v>8222</v>
      </c>
      <c r="V1297" t="s">
        <v>18729</v>
      </c>
      <c r="W1297" t="s">
        <v>18729</v>
      </c>
      <c r="X1297" t="s">
        <v>29</v>
      </c>
      <c r="Y1297" t="s">
        <v>30</v>
      </c>
      <c r="Z1297" t="s">
        <v>30</v>
      </c>
      <c r="AA1297" t="s">
        <v>30</v>
      </c>
      <c r="AB1297" t="s">
        <v>30</v>
      </c>
      <c r="AC1297">
        <v>-75.397299950000004</v>
      </c>
      <c r="AD1297">
        <v>6.1292385899999999</v>
      </c>
      <c r="AE1297" t="s">
        <v>86</v>
      </c>
      <c r="AF1297" t="s">
        <v>159</v>
      </c>
      <c r="AG1297" t="s">
        <v>102</v>
      </c>
      <c r="AH1297">
        <f>IFERROR(
    VLOOKUP(FENIX_ANS_TABLA[[#This Row],[ESTADO]],
        {"VENCIDO",1;"ALERTA_0 Días",2;"ALERTA",3;"A TIEMPO",4;"SIN FECHA",5},
    2,FALSE),
0)</f>
        <v>4</v>
      </c>
    </row>
    <row r="1298" spans="1:34" x14ac:dyDescent="0.25">
      <c r="A1298">
        <v>23673741</v>
      </c>
      <c r="B1298" s="23" t="str">
        <f>IFERROR(VLOOKUP(FENIX_ANS_TABLA[[#This Row],[PEDIDO]],RESPONSABLE!A:B,2,0),"Pendiente por asignar responsable")</f>
        <v>Pendiente por asignar responsable</v>
      </c>
      <c r="C1298" t="s">
        <v>23</v>
      </c>
      <c r="D1298" t="s">
        <v>24</v>
      </c>
      <c r="E1298" t="s">
        <v>23</v>
      </c>
      <c r="F1298" s="21">
        <v>46078.702488425923</v>
      </c>
      <c r="G1298" t="s">
        <v>9799</v>
      </c>
      <c r="H1298">
        <v>1152190028</v>
      </c>
      <c r="I1298" t="s">
        <v>9800</v>
      </c>
      <c r="J1298" s="23" t="s">
        <v>31</v>
      </c>
      <c r="K1298" s="23" t="s">
        <v>9801</v>
      </c>
      <c r="L1298" t="s">
        <v>9802</v>
      </c>
      <c r="M1298" t="s">
        <v>139</v>
      </c>
      <c r="N1298" t="s">
        <v>9803</v>
      </c>
      <c r="O1298" t="s">
        <v>140</v>
      </c>
      <c r="P1298" t="s">
        <v>27</v>
      </c>
      <c r="Q1298" t="s">
        <v>135</v>
      </c>
      <c r="R1298" t="s">
        <v>252</v>
      </c>
      <c r="S1298" t="s">
        <v>260</v>
      </c>
      <c r="T1298">
        <v>10</v>
      </c>
      <c r="U1298" t="s">
        <v>9804</v>
      </c>
      <c r="V1298" t="s">
        <v>18730</v>
      </c>
      <c r="W1298" t="s">
        <v>18730</v>
      </c>
      <c r="X1298" t="s">
        <v>29</v>
      </c>
      <c r="Y1298" t="s">
        <v>30</v>
      </c>
      <c r="Z1298" t="s">
        <v>30</v>
      </c>
      <c r="AA1298" t="s">
        <v>30</v>
      </c>
      <c r="AB1298" t="s">
        <v>30</v>
      </c>
      <c r="AC1298">
        <v>-75.766653000000005</v>
      </c>
      <c r="AD1298">
        <v>6.585521</v>
      </c>
      <c r="AE1298" t="s">
        <v>86</v>
      </c>
      <c r="AF1298" t="s">
        <v>136</v>
      </c>
      <c r="AG1298" t="s">
        <v>102</v>
      </c>
      <c r="AH1298">
        <f>IFERROR(
    VLOOKUP(FENIX_ANS_TABLA[[#This Row],[ESTADO]],
        {"VENCIDO",1;"ALERTA_0 Días",2;"ALERTA",3;"A TIEMPO",4;"SIN FECHA",5},
    2,FALSE),
0)</f>
        <v>4</v>
      </c>
    </row>
    <row r="1299" spans="1:34" x14ac:dyDescent="0.25">
      <c r="A1299">
        <v>23673742</v>
      </c>
      <c r="B1299" s="23" t="str">
        <f>IFERROR(VLOOKUP(FENIX_ANS_TABLA[[#This Row],[PEDIDO]],RESPONSABLE!A:B,2,0),"Pendiente por asignar responsable")</f>
        <v>Pendiente por asignar responsable</v>
      </c>
      <c r="C1299" t="s">
        <v>23</v>
      </c>
      <c r="D1299" t="s">
        <v>24</v>
      </c>
      <c r="E1299" t="s">
        <v>23</v>
      </c>
      <c r="F1299" s="21">
        <v>46078.704861111109</v>
      </c>
      <c r="G1299" t="s">
        <v>8224</v>
      </c>
      <c r="H1299">
        <v>70908452</v>
      </c>
      <c r="I1299" t="s">
        <v>8225</v>
      </c>
      <c r="J1299" s="23" t="s">
        <v>31</v>
      </c>
      <c r="K1299" s="23" t="s">
        <v>8226</v>
      </c>
      <c r="L1299" t="s">
        <v>8227</v>
      </c>
      <c r="M1299" t="s">
        <v>185</v>
      </c>
      <c r="N1299" t="s">
        <v>8228</v>
      </c>
      <c r="O1299" t="s">
        <v>186</v>
      </c>
      <c r="P1299" t="s">
        <v>27</v>
      </c>
      <c r="Q1299" t="s">
        <v>158</v>
      </c>
      <c r="R1299" t="s">
        <v>252</v>
      </c>
      <c r="S1299" t="s">
        <v>260</v>
      </c>
      <c r="T1299">
        <v>10</v>
      </c>
      <c r="U1299" t="s">
        <v>8229</v>
      </c>
      <c r="V1299" t="s">
        <v>18731</v>
      </c>
      <c r="W1299" t="s">
        <v>18731</v>
      </c>
      <c r="X1299" t="s">
        <v>29</v>
      </c>
      <c r="Y1299" t="s">
        <v>30</v>
      </c>
      <c r="Z1299" t="s">
        <v>30</v>
      </c>
      <c r="AA1299" t="s">
        <v>30</v>
      </c>
      <c r="AB1299" t="s">
        <v>30</v>
      </c>
      <c r="AC1299">
        <v>-75.294270650000001</v>
      </c>
      <c r="AD1299">
        <v>6.1416313499999999</v>
      </c>
      <c r="AE1299" t="s">
        <v>86</v>
      </c>
      <c r="AF1299" t="s">
        <v>159</v>
      </c>
      <c r="AG1299" t="s">
        <v>102</v>
      </c>
      <c r="AH1299">
        <f>IFERROR(
    VLOOKUP(FENIX_ANS_TABLA[[#This Row],[ESTADO]],
        {"VENCIDO",1;"ALERTA_0 Días",2;"ALERTA",3;"A TIEMPO",4;"SIN FECHA",5},
    2,FALSE),
0)</f>
        <v>4</v>
      </c>
    </row>
    <row r="1300" spans="1:34" x14ac:dyDescent="0.25">
      <c r="A1300">
        <v>23673746</v>
      </c>
      <c r="B1300" s="23" t="str">
        <f>IFERROR(VLOOKUP(FENIX_ANS_TABLA[[#This Row],[PEDIDO]],RESPONSABLE!A:B,2,0),"Pendiente por asignar responsable")</f>
        <v>Pendiente por asignar responsable</v>
      </c>
      <c r="C1300" t="s">
        <v>23</v>
      </c>
      <c r="D1300" t="s">
        <v>24</v>
      </c>
      <c r="E1300" t="s">
        <v>33</v>
      </c>
      <c r="F1300" s="21">
        <v>46084.663483796299</v>
      </c>
      <c r="G1300" t="s">
        <v>18732</v>
      </c>
      <c r="H1300">
        <v>71741769</v>
      </c>
      <c r="I1300" t="s">
        <v>6866</v>
      </c>
      <c r="J1300" s="23" t="s">
        <v>6867</v>
      </c>
      <c r="K1300" s="23" t="s">
        <v>6868</v>
      </c>
      <c r="L1300" t="s">
        <v>6869</v>
      </c>
      <c r="M1300" t="s">
        <v>25</v>
      </c>
      <c r="N1300" t="s">
        <v>6870</v>
      </c>
      <c r="O1300" t="s">
        <v>26</v>
      </c>
      <c r="P1300" t="s">
        <v>40</v>
      </c>
      <c r="Q1300" t="s">
        <v>35</v>
      </c>
      <c r="R1300" t="s">
        <v>253</v>
      </c>
      <c r="S1300" t="s">
        <v>259</v>
      </c>
      <c r="T1300">
        <v>7</v>
      </c>
      <c r="U1300" t="s">
        <v>18733</v>
      </c>
      <c r="V1300" t="s">
        <v>14997</v>
      </c>
      <c r="W1300" t="s">
        <v>10312</v>
      </c>
      <c r="X1300" t="s">
        <v>29</v>
      </c>
      <c r="Y1300" t="s">
        <v>30</v>
      </c>
      <c r="Z1300" t="s">
        <v>30</v>
      </c>
      <c r="AA1300" t="s">
        <v>30</v>
      </c>
      <c r="AB1300" t="s">
        <v>30</v>
      </c>
      <c r="AC1300">
        <v>-75.604713000000004</v>
      </c>
      <c r="AD1300">
        <v>6.2061330000000003</v>
      </c>
      <c r="AE1300" t="s">
        <v>86</v>
      </c>
      <c r="AF1300" t="s">
        <v>105</v>
      </c>
      <c r="AG1300" t="s">
        <v>102</v>
      </c>
      <c r="AH1300">
        <f>IFERROR(
    VLOOKUP(FENIX_ANS_TABLA[[#This Row],[ESTADO]],
        {"VENCIDO",1;"ALERTA_0 Días",2;"ALERTA",3;"A TIEMPO",4;"SIN FECHA",5},
    2,FALSE),
0)</f>
        <v>4</v>
      </c>
    </row>
    <row r="1301" spans="1:34" x14ac:dyDescent="0.25">
      <c r="A1301">
        <v>23673747</v>
      </c>
      <c r="B1301" s="23" t="str">
        <f>IFERROR(VLOOKUP(FENIX_ANS_TABLA[[#This Row],[PEDIDO]],RESPONSABLE!A:B,2,0),"Pendiente por asignar responsable")</f>
        <v>Pendiente por asignar responsable</v>
      </c>
      <c r="C1301" t="s">
        <v>23</v>
      </c>
      <c r="D1301" t="s">
        <v>65</v>
      </c>
      <c r="E1301" t="s">
        <v>23</v>
      </c>
      <c r="F1301" s="21">
        <v>46078.708136574067</v>
      </c>
      <c r="G1301" t="s">
        <v>8231</v>
      </c>
      <c r="H1301">
        <v>71788348</v>
      </c>
      <c r="I1301" t="s">
        <v>8232</v>
      </c>
      <c r="J1301" s="23" t="s">
        <v>31</v>
      </c>
      <c r="K1301" s="23" t="s">
        <v>8233</v>
      </c>
      <c r="L1301" t="s">
        <v>8234</v>
      </c>
      <c r="M1301" t="s">
        <v>167</v>
      </c>
      <c r="N1301" t="s">
        <v>8235</v>
      </c>
      <c r="O1301" t="s">
        <v>168</v>
      </c>
      <c r="P1301" t="s">
        <v>87</v>
      </c>
      <c r="Q1301" t="s">
        <v>158</v>
      </c>
      <c r="R1301" t="s">
        <v>252</v>
      </c>
      <c r="S1301" t="s">
        <v>260</v>
      </c>
      <c r="T1301">
        <v>10</v>
      </c>
      <c r="U1301" t="s">
        <v>8236</v>
      </c>
      <c r="V1301" t="s">
        <v>18734</v>
      </c>
      <c r="W1301" t="s">
        <v>18734</v>
      </c>
      <c r="X1301" t="s">
        <v>29</v>
      </c>
      <c r="Y1301" t="s">
        <v>30</v>
      </c>
      <c r="Z1301" t="s">
        <v>30</v>
      </c>
      <c r="AA1301" t="s">
        <v>30</v>
      </c>
      <c r="AB1301" t="s">
        <v>30</v>
      </c>
      <c r="AC1301">
        <v>-75.443833999999995</v>
      </c>
      <c r="AD1301">
        <v>6.1225149999999999</v>
      </c>
      <c r="AE1301" t="s">
        <v>86</v>
      </c>
      <c r="AF1301" t="s">
        <v>159</v>
      </c>
      <c r="AG1301" t="s">
        <v>103</v>
      </c>
      <c r="AH1301">
        <f>IFERROR(
    VLOOKUP(FENIX_ANS_TABLA[[#This Row],[ESTADO]],
        {"VENCIDO",1;"ALERTA_0 Días",2;"ALERTA",3;"A TIEMPO",4;"SIN FECHA",5},
    2,FALSE),
0)</f>
        <v>4</v>
      </c>
    </row>
    <row r="1302" spans="1:34" x14ac:dyDescent="0.25">
      <c r="A1302">
        <v>23673748</v>
      </c>
      <c r="B1302" s="23" t="str">
        <f>IFERROR(VLOOKUP(FENIX_ANS_TABLA[[#This Row],[PEDIDO]],RESPONSABLE!A:B,2,0),"Pendiente por asignar responsable")</f>
        <v>Pendiente por asignar responsable</v>
      </c>
      <c r="C1302" t="s">
        <v>23</v>
      </c>
      <c r="D1302" t="s">
        <v>24</v>
      </c>
      <c r="E1302" t="s">
        <v>23</v>
      </c>
      <c r="F1302" s="21">
        <v>46078.708437499998</v>
      </c>
      <c r="G1302" t="s">
        <v>8238</v>
      </c>
      <c r="H1302">
        <v>1037238499</v>
      </c>
      <c r="I1302" t="s">
        <v>8156</v>
      </c>
      <c r="J1302" s="23" t="s">
        <v>31</v>
      </c>
      <c r="K1302" s="23" t="s">
        <v>8157</v>
      </c>
      <c r="L1302" t="s">
        <v>8239</v>
      </c>
      <c r="M1302" t="s">
        <v>196</v>
      </c>
      <c r="N1302" t="s">
        <v>8240</v>
      </c>
      <c r="O1302" t="s">
        <v>197</v>
      </c>
      <c r="P1302" t="s">
        <v>27</v>
      </c>
      <c r="Q1302" t="s">
        <v>158</v>
      </c>
      <c r="R1302" t="s">
        <v>253</v>
      </c>
      <c r="S1302" t="s">
        <v>260</v>
      </c>
      <c r="T1302">
        <v>7</v>
      </c>
      <c r="U1302" t="s">
        <v>8241</v>
      </c>
      <c r="V1302" t="s">
        <v>14542</v>
      </c>
      <c r="W1302" t="s">
        <v>14543</v>
      </c>
      <c r="X1302" t="s">
        <v>43</v>
      </c>
      <c r="Y1302" t="s">
        <v>30</v>
      </c>
      <c r="Z1302" t="s">
        <v>30</v>
      </c>
      <c r="AA1302" t="s">
        <v>30</v>
      </c>
      <c r="AB1302" t="s">
        <v>30</v>
      </c>
      <c r="AC1302">
        <v>-75.170006999999998</v>
      </c>
      <c r="AD1302">
        <v>6.232526</v>
      </c>
      <c r="AE1302" t="s">
        <v>86</v>
      </c>
      <c r="AF1302" t="s">
        <v>159</v>
      </c>
      <c r="AG1302" t="s">
        <v>102</v>
      </c>
      <c r="AH1302">
        <f>IFERROR(
    VLOOKUP(FENIX_ANS_TABLA[[#This Row],[ESTADO]],
        {"VENCIDO",1;"ALERTA_0 Días",2;"ALERTA",3;"A TIEMPO",4;"SIN FECHA",5},
    2,FALSE),
0)</f>
        <v>3</v>
      </c>
    </row>
    <row r="1303" spans="1:34" x14ac:dyDescent="0.25">
      <c r="A1303">
        <v>23673751</v>
      </c>
      <c r="B1303" s="23" t="str">
        <f>IFERROR(VLOOKUP(FENIX_ANS_TABLA[[#This Row],[PEDIDO]],RESPONSABLE!A:B,2,0),"Pendiente por asignar responsable")</f>
        <v>Pendiente por asignar responsable</v>
      </c>
      <c r="C1303" t="s">
        <v>54</v>
      </c>
      <c r="D1303" t="s">
        <v>24</v>
      </c>
      <c r="E1303" t="s">
        <v>54</v>
      </c>
      <c r="F1303" s="21">
        <v>46078.710196759261</v>
      </c>
      <c r="G1303" t="s">
        <v>6872</v>
      </c>
      <c r="H1303">
        <v>43032982</v>
      </c>
      <c r="I1303" t="s">
        <v>6873</v>
      </c>
      <c r="J1303" s="23" t="s">
        <v>6874</v>
      </c>
      <c r="K1303" s="23" t="s">
        <v>6875</v>
      </c>
      <c r="L1303" t="s">
        <v>6876</v>
      </c>
      <c r="M1303" t="s">
        <v>25</v>
      </c>
      <c r="N1303" t="s">
        <v>6877</v>
      </c>
      <c r="O1303" t="s">
        <v>26</v>
      </c>
      <c r="P1303" t="s">
        <v>55</v>
      </c>
      <c r="Q1303" t="s">
        <v>56</v>
      </c>
      <c r="R1303" t="s">
        <v>253</v>
      </c>
      <c r="S1303" t="s">
        <v>260</v>
      </c>
      <c r="T1303">
        <v>4</v>
      </c>
      <c r="U1303" t="s">
        <v>6878</v>
      </c>
      <c r="V1303" t="s">
        <v>18735</v>
      </c>
      <c r="W1303" t="s">
        <v>41</v>
      </c>
      <c r="X1303" t="s">
        <v>41</v>
      </c>
      <c r="Y1303" t="s">
        <v>30</v>
      </c>
      <c r="Z1303" t="s">
        <v>30</v>
      </c>
      <c r="AA1303" t="s">
        <v>30</v>
      </c>
      <c r="AB1303" t="s">
        <v>30</v>
      </c>
      <c r="AC1303">
        <v>-75.611397389999993</v>
      </c>
      <c r="AD1303">
        <v>6.2503608499999999</v>
      </c>
      <c r="AE1303" t="s">
        <v>86</v>
      </c>
      <c r="AF1303" t="s">
        <v>105</v>
      </c>
      <c r="AG1303" t="s">
        <v>102</v>
      </c>
      <c r="AH1303">
        <f>IFERROR(
    VLOOKUP(FENIX_ANS_TABLA[[#This Row],[ESTADO]],
        {"VENCIDO",1;"ALERTA_0 Días",2;"ALERTA",3;"A TIEMPO",4;"SIN FECHA",5},
    2,FALSE),
0)</f>
        <v>1</v>
      </c>
    </row>
    <row r="1304" spans="1:34" x14ac:dyDescent="0.25">
      <c r="A1304">
        <v>23673753</v>
      </c>
      <c r="B1304" s="23" t="str">
        <f>IFERROR(VLOOKUP(FENIX_ANS_TABLA[[#This Row],[PEDIDO]],RESPONSABLE!A:B,2,0),"Pendiente por asignar responsable")</f>
        <v>Pendiente por asignar responsable</v>
      </c>
      <c r="C1304" t="s">
        <v>54</v>
      </c>
      <c r="D1304" t="s">
        <v>24</v>
      </c>
      <c r="E1304" t="s">
        <v>54</v>
      </c>
      <c r="F1304" s="21">
        <v>46078.710787037038</v>
      </c>
      <c r="G1304" t="s">
        <v>6880</v>
      </c>
      <c r="H1304">
        <v>901401851</v>
      </c>
      <c r="I1304" t="s">
        <v>6881</v>
      </c>
      <c r="J1304" s="23" t="s">
        <v>6882</v>
      </c>
      <c r="K1304" s="23" t="s">
        <v>2774</v>
      </c>
      <c r="L1304" t="s">
        <v>6883</v>
      </c>
      <c r="M1304" t="s">
        <v>173</v>
      </c>
      <c r="N1304" t="s">
        <v>6884</v>
      </c>
      <c r="O1304" t="s">
        <v>174</v>
      </c>
      <c r="P1304" t="s">
        <v>55</v>
      </c>
      <c r="Q1304" t="s">
        <v>189</v>
      </c>
      <c r="R1304" t="s">
        <v>252</v>
      </c>
      <c r="S1304" t="s">
        <v>260</v>
      </c>
      <c r="T1304">
        <v>4</v>
      </c>
      <c r="U1304" t="s">
        <v>6885</v>
      </c>
      <c r="V1304" t="s">
        <v>18736</v>
      </c>
      <c r="W1304" t="s">
        <v>41</v>
      </c>
      <c r="X1304" t="s">
        <v>41</v>
      </c>
      <c r="Y1304" t="s">
        <v>30</v>
      </c>
      <c r="Z1304" t="s">
        <v>30</v>
      </c>
      <c r="AA1304" t="s">
        <v>30</v>
      </c>
      <c r="AB1304" t="s">
        <v>30</v>
      </c>
      <c r="AC1304">
        <v>-75.456924450000002</v>
      </c>
      <c r="AD1304">
        <v>5.7911582299999997</v>
      </c>
      <c r="AE1304" t="s">
        <v>86</v>
      </c>
      <c r="AF1304" t="s">
        <v>159</v>
      </c>
      <c r="AG1304" t="s">
        <v>102</v>
      </c>
      <c r="AH1304">
        <f>IFERROR(
    VLOOKUP(FENIX_ANS_TABLA[[#This Row],[ESTADO]],
        {"VENCIDO",1;"ALERTA_0 Días",2;"ALERTA",3;"A TIEMPO",4;"SIN FECHA",5},
    2,FALSE),
0)</f>
        <v>1</v>
      </c>
    </row>
    <row r="1305" spans="1:34" x14ac:dyDescent="0.25">
      <c r="A1305">
        <v>23673759</v>
      </c>
      <c r="B1305" s="23" t="str">
        <f>IFERROR(VLOOKUP(FENIX_ANS_TABLA[[#This Row],[PEDIDO]],RESPONSABLE!A:B,2,0),"Pendiente por asignar responsable")</f>
        <v>Pendiente por asignar responsable</v>
      </c>
      <c r="C1305" t="s">
        <v>54</v>
      </c>
      <c r="D1305" t="s">
        <v>24</v>
      </c>
      <c r="E1305" t="s">
        <v>54</v>
      </c>
      <c r="F1305" s="21">
        <v>46078.714768518519</v>
      </c>
      <c r="G1305" t="s">
        <v>6888</v>
      </c>
      <c r="H1305">
        <v>70064429</v>
      </c>
      <c r="I1305" t="s">
        <v>6889</v>
      </c>
      <c r="J1305" s="23" t="s">
        <v>31</v>
      </c>
      <c r="K1305" s="23" t="s">
        <v>6886</v>
      </c>
      <c r="L1305" t="s">
        <v>6890</v>
      </c>
      <c r="M1305" t="s">
        <v>167</v>
      </c>
      <c r="N1305" t="s">
        <v>6891</v>
      </c>
      <c r="O1305" t="s">
        <v>168</v>
      </c>
      <c r="P1305" t="s">
        <v>55</v>
      </c>
      <c r="Q1305" t="s">
        <v>189</v>
      </c>
      <c r="R1305" t="s">
        <v>252</v>
      </c>
      <c r="S1305" t="s">
        <v>260</v>
      </c>
      <c r="T1305">
        <v>4</v>
      </c>
      <c r="U1305" t="s">
        <v>6892</v>
      </c>
      <c r="V1305" t="s">
        <v>14394</v>
      </c>
      <c r="W1305" t="s">
        <v>41</v>
      </c>
      <c r="X1305" t="s">
        <v>41</v>
      </c>
      <c r="Y1305" t="s">
        <v>30</v>
      </c>
      <c r="Z1305" t="s">
        <v>30</v>
      </c>
      <c r="AA1305" t="s">
        <v>30</v>
      </c>
      <c r="AB1305" t="s">
        <v>30</v>
      </c>
      <c r="AC1305">
        <v>-75.442505780000005</v>
      </c>
      <c r="AD1305">
        <v>6.1792615199999998</v>
      </c>
      <c r="AE1305" t="s">
        <v>86</v>
      </c>
      <c r="AF1305" t="s">
        <v>159</v>
      </c>
      <c r="AG1305" t="s">
        <v>102</v>
      </c>
      <c r="AH1305">
        <f>IFERROR(
    VLOOKUP(FENIX_ANS_TABLA[[#This Row],[ESTADO]],
        {"VENCIDO",1;"ALERTA_0 Días",2;"ALERTA",3;"A TIEMPO",4;"SIN FECHA",5},
    2,FALSE),
0)</f>
        <v>1</v>
      </c>
    </row>
    <row r="1306" spans="1:34" x14ac:dyDescent="0.25">
      <c r="A1306">
        <v>23673761</v>
      </c>
      <c r="B1306" s="23" t="str">
        <f>IFERROR(VLOOKUP(FENIX_ANS_TABLA[[#This Row],[PEDIDO]],RESPONSABLE!A:B,2,0),"Pendiente por asignar responsable")</f>
        <v>Pendiente por asignar responsable</v>
      </c>
      <c r="C1306" t="s">
        <v>23</v>
      </c>
      <c r="D1306" t="s">
        <v>24</v>
      </c>
      <c r="E1306" t="s">
        <v>33</v>
      </c>
      <c r="F1306" s="21">
        <v>46078.715300925927</v>
      </c>
      <c r="G1306" t="s">
        <v>6894</v>
      </c>
      <c r="H1306">
        <v>22117926</v>
      </c>
      <c r="I1306" t="s">
        <v>6895</v>
      </c>
      <c r="J1306" s="23" t="s">
        <v>31</v>
      </c>
      <c r="K1306" s="23" t="s">
        <v>6896</v>
      </c>
      <c r="L1306" t="s">
        <v>6897</v>
      </c>
      <c r="M1306" t="s">
        <v>139</v>
      </c>
      <c r="N1306" t="s">
        <v>6898</v>
      </c>
      <c r="O1306" t="s">
        <v>140</v>
      </c>
      <c r="P1306" t="s">
        <v>34</v>
      </c>
      <c r="Q1306" t="s">
        <v>135</v>
      </c>
      <c r="R1306" t="s">
        <v>252</v>
      </c>
      <c r="S1306" t="s">
        <v>260</v>
      </c>
      <c r="T1306">
        <v>8</v>
      </c>
      <c r="U1306" t="s">
        <v>6899</v>
      </c>
      <c r="V1306" t="s">
        <v>18737</v>
      </c>
      <c r="W1306" t="s">
        <v>18738</v>
      </c>
      <c r="X1306" t="s">
        <v>29</v>
      </c>
      <c r="Y1306" t="s">
        <v>30</v>
      </c>
      <c r="Z1306" t="s">
        <v>30</v>
      </c>
      <c r="AA1306" t="s">
        <v>30</v>
      </c>
      <c r="AB1306" t="s">
        <v>30</v>
      </c>
      <c r="AC1306">
        <v>-75.719443499999997</v>
      </c>
      <c r="AD1306">
        <v>6.5947224200000001</v>
      </c>
      <c r="AE1306" t="s">
        <v>86</v>
      </c>
      <c r="AF1306" t="s">
        <v>136</v>
      </c>
      <c r="AG1306" t="s">
        <v>102</v>
      </c>
      <c r="AH1306">
        <f>IFERROR(
    VLOOKUP(FENIX_ANS_TABLA[[#This Row],[ESTADO]],
        {"VENCIDO",1;"ALERTA_0 Días",2;"ALERTA",3;"A TIEMPO",4;"SIN FECHA",5},
    2,FALSE),
0)</f>
        <v>4</v>
      </c>
    </row>
    <row r="1307" spans="1:34" x14ac:dyDescent="0.25">
      <c r="A1307">
        <v>23673763</v>
      </c>
      <c r="B1307" s="23" t="str">
        <f>IFERROR(VLOOKUP(FENIX_ANS_TABLA[[#This Row],[PEDIDO]],RESPONSABLE!A:B,2,0),"Pendiente por asignar responsable")</f>
        <v>Pendiente por asignar responsable</v>
      </c>
      <c r="C1307" t="s">
        <v>23</v>
      </c>
      <c r="D1307" t="s">
        <v>24</v>
      </c>
      <c r="E1307" t="s">
        <v>23</v>
      </c>
      <c r="F1307" s="21">
        <v>46078.716180555559</v>
      </c>
      <c r="G1307" t="s">
        <v>7109</v>
      </c>
      <c r="H1307">
        <v>3609665</v>
      </c>
      <c r="I1307" t="s">
        <v>7110</v>
      </c>
      <c r="J1307" s="23" t="s">
        <v>31</v>
      </c>
      <c r="K1307" s="23" t="s">
        <v>7111</v>
      </c>
      <c r="L1307" t="s">
        <v>7112</v>
      </c>
      <c r="M1307" t="s">
        <v>226</v>
      </c>
      <c r="N1307" t="s">
        <v>7113</v>
      </c>
      <c r="O1307" t="s">
        <v>227</v>
      </c>
      <c r="P1307" t="s">
        <v>27</v>
      </c>
      <c r="Q1307" t="s">
        <v>214</v>
      </c>
      <c r="R1307" t="s">
        <v>253</v>
      </c>
      <c r="S1307" t="s">
        <v>260</v>
      </c>
      <c r="T1307">
        <v>7</v>
      </c>
      <c r="U1307" t="s">
        <v>7114</v>
      </c>
      <c r="V1307" t="s">
        <v>14544</v>
      </c>
      <c r="W1307" t="s">
        <v>14544</v>
      </c>
      <c r="X1307" t="s">
        <v>29</v>
      </c>
      <c r="Y1307" t="s">
        <v>30</v>
      </c>
      <c r="Z1307" t="s">
        <v>30</v>
      </c>
      <c r="AA1307" t="s">
        <v>30</v>
      </c>
      <c r="AB1307" t="s">
        <v>30</v>
      </c>
      <c r="AC1307">
        <v>-74.698427659999993</v>
      </c>
      <c r="AD1307">
        <v>7.0901458100000001</v>
      </c>
      <c r="AE1307" t="s">
        <v>86</v>
      </c>
      <c r="AF1307" t="s">
        <v>215</v>
      </c>
      <c r="AG1307" t="s">
        <v>102</v>
      </c>
      <c r="AH1307">
        <f>IFERROR(
    VLOOKUP(FENIX_ANS_TABLA[[#This Row],[ESTADO]],
        {"VENCIDO",1;"ALERTA_0 Días",2;"ALERTA",3;"A TIEMPO",4;"SIN FECHA",5},
    2,FALSE),
0)</f>
        <v>4</v>
      </c>
    </row>
    <row r="1308" spans="1:34" x14ac:dyDescent="0.25">
      <c r="A1308">
        <v>23673776</v>
      </c>
      <c r="B1308" s="23" t="str">
        <f>IFERROR(VLOOKUP(FENIX_ANS_TABLA[[#This Row],[PEDIDO]],RESPONSABLE!A:B,2,0),"Pendiente por asignar responsable")</f>
        <v>Pendiente por asignar responsable</v>
      </c>
      <c r="C1308" t="s">
        <v>54</v>
      </c>
      <c r="D1308" t="s">
        <v>24</v>
      </c>
      <c r="E1308" t="s">
        <v>54</v>
      </c>
      <c r="F1308" s="21">
        <v>46078.724907407413</v>
      </c>
      <c r="G1308" t="s">
        <v>6901</v>
      </c>
      <c r="H1308">
        <v>43566481</v>
      </c>
      <c r="I1308" t="s">
        <v>6902</v>
      </c>
      <c r="J1308" s="23" t="s">
        <v>6903</v>
      </c>
      <c r="K1308" s="23" t="s">
        <v>2050</v>
      </c>
      <c r="L1308" t="s">
        <v>6904</v>
      </c>
      <c r="M1308" t="s">
        <v>200</v>
      </c>
      <c r="N1308" t="s">
        <v>6905</v>
      </c>
      <c r="O1308" t="s">
        <v>201</v>
      </c>
      <c r="P1308" t="s">
        <v>55</v>
      </c>
      <c r="Q1308" t="s">
        <v>189</v>
      </c>
      <c r="R1308" t="s">
        <v>253</v>
      </c>
      <c r="S1308" t="s">
        <v>260</v>
      </c>
      <c r="T1308">
        <v>4</v>
      </c>
      <c r="U1308" t="s">
        <v>6906</v>
      </c>
      <c r="V1308" t="s">
        <v>18739</v>
      </c>
      <c r="W1308" t="s">
        <v>41</v>
      </c>
      <c r="X1308" t="s">
        <v>41</v>
      </c>
      <c r="Y1308" t="s">
        <v>30</v>
      </c>
      <c r="Z1308" t="s">
        <v>30</v>
      </c>
      <c r="AA1308" t="s">
        <v>30</v>
      </c>
      <c r="AB1308" t="s">
        <v>30</v>
      </c>
      <c r="AC1308">
        <v>-75.540937</v>
      </c>
      <c r="AD1308">
        <v>6.1199139999999996</v>
      </c>
      <c r="AE1308" t="s">
        <v>86</v>
      </c>
      <c r="AF1308" t="s">
        <v>159</v>
      </c>
      <c r="AG1308" t="s">
        <v>102</v>
      </c>
      <c r="AH1308">
        <f>IFERROR(
    VLOOKUP(FENIX_ANS_TABLA[[#This Row],[ESTADO]],
        {"VENCIDO",1;"ALERTA_0 Días",2;"ALERTA",3;"A TIEMPO",4;"SIN FECHA",5},
    2,FALSE),
0)</f>
        <v>1</v>
      </c>
    </row>
    <row r="1309" spans="1:34" x14ac:dyDescent="0.25">
      <c r="A1309">
        <v>23673782</v>
      </c>
      <c r="B1309" s="23" t="str">
        <f>IFERROR(VLOOKUP(FENIX_ANS_TABLA[[#This Row],[PEDIDO]],RESPONSABLE!A:B,2,0),"Pendiente por asignar responsable")</f>
        <v>Pendiente por asignar responsable</v>
      </c>
      <c r="C1309" t="s">
        <v>23</v>
      </c>
      <c r="D1309" t="s">
        <v>24</v>
      </c>
      <c r="E1309" t="s">
        <v>23</v>
      </c>
      <c r="F1309" s="21">
        <v>46078.733460648153</v>
      </c>
      <c r="G1309" t="s">
        <v>8243</v>
      </c>
      <c r="H1309">
        <v>1045026934</v>
      </c>
      <c r="I1309" t="s">
        <v>8244</v>
      </c>
      <c r="J1309" s="23" t="s">
        <v>31</v>
      </c>
      <c r="K1309" s="23" t="s">
        <v>355</v>
      </c>
      <c r="L1309" t="s">
        <v>8245</v>
      </c>
      <c r="M1309" t="s">
        <v>185</v>
      </c>
      <c r="N1309" t="s">
        <v>8246</v>
      </c>
      <c r="O1309" t="s">
        <v>186</v>
      </c>
      <c r="P1309" t="s">
        <v>27</v>
      </c>
      <c r="Q1309" t="s">
        <v>158</v>
      </c>
      <c r="R1309" t="s">
        <v>253</v>
      </c>
      <c r="S1309" t="s">
        <v>260</v>
      </c>
      <c r="T1309">
        <v>7</v>
      </c>
      <c r="U1309" t="s">
        <v>8247</v>
      </c>
      <c r="V1309" t="s">
        <v>18740</v>
      </c>
      <c r="W1309" t="s">
        <v>18740</v>
      </c>
      <c r="X1309" t="s">
        <v>29</v>
      </c>
      <c r="Y1309" t="s">
        <v>30</v>
      </c>
      <c r="Z1309" t="s">
        <v>30</v>
      </c>
      <c r="AA1309" t="s">
        <v>30</v>
      </c>
      <c r="AB1309" t="s">
        <v>30</v>
      </c>
      <c r="AC1309">
        <v>-75.264782999999994</v>
      </c>
      <c r="AD1309">
        <v>6.1415899999999999</v>
      </c>
      <c r="AE1309" t="s">
        <v>86</v>
      </c>
      <c r="AF1309" t="s">
        <v>159</v>
      </c>
      <c r="AG1309" t="s">
        <v>102</v>
      </c>
      <c r="AH1309">
        <f>IFERROR(
    VLOOKUP(FENIX_ANS_TABLA[[#This Row],[ESTADO]],
        {"VENCIDO",1;"ALERTA_0 Días",2;"ALERTA",3;"A TIEMPO",4;"SIN FECHA",5},
    2,FALSE),
0)</f>
        <v>4</v>
      </c>
    </row>
    <row r="1310" spans="1:34" x14ac:dyDescent="0.25">
      <c r="A1310">
        <v>23673784</v>
      </c>
      <c r="B1310" s="23" t="str">
        <f>IFERROR(VLOOKUP(FENIX_ANS_TABLA[[#This Row],[PEDIDO]],RESPONSABLE!A:B,2,0),"Pendiente por asignar responsable")</f>
        <v>Pendiente por asignar responsable</v>
      </c>
      <c r="C1310" t="s">
        <v>58</v>
      </c>
      <c r="D1310" t="s">
        <v>24</v>
      </c>
      <c r="E1310" t="s">
        <v>59</v>
      </c>
      <c r="F1310" s="21">
        <v>46078.740104166667</v>
      </c>
      <c r="G1310" t="s">
        <v>8249</v>
      </c>
      <c r="H1310">
        <v>71664800</v>
      </c>
      <c r="I1310" t="s">
        <v>8250</v>
      </c>
      <c r="J1310" s="23" t="s">
        <v>31</v>
      </c>
      <c r="K1310" s="23" t="s">
        <v>8251</v>
      </c>
      <c r="L1310" t="s">
        <v>8252</v>
      </c>
      <c r="M1310" t="s">
        <v>25</v>
      </c>
      <c r="N1310" t="s">
        <v>8253</v>
      </c>
      <c r="O1310" t="s">
        <v>26</v>
      </c>
      <c r="P1310" t="s">
        <v>60</v>
      </c>
      <c r="Q1310" t="s">
        <v>61</v>
      </c>
      <c r="R1310" t="s">
        <v>252</v>
      </c>
      <c r="S1310" t="s">
        <v>260</v>
      </c>
      <c r="T1310">
        <v>14</v>
      </c>
      <c r="U1310" t="s">
        <v>8254</v>
      </c>
      <c r="V1310" t="s">
        <v>18741</v>
      </c>
      <c r="W1310" t="s">
        <v>18742</v>
      </c>
      <c r="X1310" t="s">
        <v>29</v>
      </c>
      <c r="Y1310" t="s">
        <v>30</v>
      </c>
      <c r="Z1310" t="s">
        <v>30</v>
      </c>
      <c r="AA1310" t="s">
        <v>30</v>
      </c>
      <c r="AB1310" t="s">
        <v>30</v>
      </c>
      <c r="AC1310">
        <v>-75.503624529999996</v>
      </c>
      <c r="AD1310">
        <v>6.2537314000000004</v>
      </c>
      <c r="AE1310" t="s">
        <v>86</v>
      </c>
      <c r="AF1310" t="s">
        <v>105</v>
      </c>
      <c r="AG1310" t="s">
        <v>102</v>
      </c>
      <c r="AH1310">
        <f>IFERROR(
    VLOOKUP(FENIX_ANS_TABLA[[#This Row],[ESTADO]],
        {"VENCIDO",1;"ALERTA_0 Días",2;"ALERTA",3;"A TIEMPO",4;"SIN FECHA",5},
    2,FALSE),
0)</f>
        <v>4</v>
      </c>
    </row>
    <row r="1311" spans="1:34" x14ac:dyDescent="0.25">
      <c r="A1311">
        <v>23673992</v>
      </c>
      <c r="B1311" s="23" t="str">
        <f>IFERROR(VLOOKUP(FENIX_ANS_TABLA[[#This Row],[PEDIDO]],RESPONSABLE!A:B,2,0),"Pendiente por asignar responsable")</f>
        <v>Pendiente por asignar responsable</v>
      </c>
      <c r="C1311" t="s">
        <v>54</v>
      </c>
      <c r="D1311" t="s">
        <v>24</v>
      </c>
      <c r="E1311" t="s">
        <v>54</v>
      </c>
      <c r="F1311" s="21">
        <v>46079.297025462962</v>
      </c>
      <c r="G1311" t="s">
        <v>7116</v>
      </c>
      <c r="H1311">
        <v>900698550</v>
      </c>
      <c r="I1311" t="s">
        <v>7117</v>
      </c>
      <c r="J1311" s="23" t="s">
        <v>31</v>
      </c>
      <c r="K1311" s="23" t="s">
        <v>1123</v>
      </c>
      <c r="L1311" t="s">
        <v>7118</v>
      </c>
      <c r="M1311" t="s">
        <v>167</v>
      </c>
      <c r="N1311" t="s">
        <v>7119</v>
      </c>
      <c r="O1311" t="s">
        <v>168</v>
      </c>
      <c r="P1311" t="s">
        <v>55</v>
      </c>
      <c r="Q1311" t="s">
        <v>189</v>
      </c>
      <c r="R1311" t="s">
        <v>252</v>
      </c>
      <c r="S1311" t="s">
        <v>260</v>
      </c>
      <c r="T1311">
        <v>4</v>
      </c>
      <c r="U1311" t="s">
        <v>7120</v>
      </c>
      <c r="V1311" t="s">
        <v>18743</v>
      </c>
      <c r="W1311" t="s">
        <v>18744</v>
      </c>
      <c r="X1311" t="s">
        <v>83</v>
      </c>
      <c r="Y1311" t="s">
        <v>30</v>
      </c>
      <c r="Z1311" t="s">
        <v>30</v>
      </c>
      <c r="AA1311" t="s">
        <v>30</v>
      </c>
      <c r="AB1311" t="s">
        <v>30</v>
      </c>
      <c r="AC1311">
        <v>-75.462034829999993</v>
      </c>
      <c r="AD1311">
        <v>6.13077117</v>
      </c>
      <c r="AE1311" t="s">
        <v>86</v>
      </c>
      <c r="AF1311" t="s">
        <v>159</v>
      </c>
      <c r="AG1311" t="s">
        <v>102</v>
      </c>
      <c r="AH1311">
        <f>IFERROR(
    VLOOKUP(FENIX_ANS_TABLA[[#This Row],[ESTADO]],
        {"VENCIDO",1;"ALERTA_0 Días",2;"ALERTA",3;"A TIEMPO",4;"SIN FECHA",5},
    2,FALSE),
0)</f>
        <v>2</v>
      </c>
    </row>
    <row r="1312" spans="1:34" x14ac:dyDescent="0.25">
      <c r="A1312">
        <v>23673993</v>
      </c>
      <c r="B1312" s="23" t="str">
        <f>IFERROR(VLOOKUP(FENIX_ANS_TABLA[[#This Row],[PEDIDO]],RESPONSABLE!A:B,2,0),"Pendiente por asignar responsable")</f>
        <v>Pendiente por asignar responsable</v>
      </c>
      <c r="C1312" t="s">
        <v>23</v>
      </c>
      <c r="D1312" t="s">
        <v>24</v>
      </c>
      <c r="E1312" t="s">
        <v>23</v>
      </c>
      <c r="F1312" s="21">
        <v>46079.297291666669</v>
      </c>
      <c r="G1312" t="s">
        <v>8256</v>
      </c>
      <c r="H1312">
        <v>71594916</v>
      </c>
      <c r="I1312" t="s">
        <v>8257</v>
      </c>
      <c r="J1312" s="23" t="s">
        <v>31</v>
      </c>
      <c r="K1312" s="23" t="s">
        <v>8258</v>
      </c>
      <c r="L1312" t="s">
        <v>8259</v>
      </c>
      <c r="M1312" t="s">
        <v>167</v>
      </c>
      <c r="N1312" t="s">
        <v>8260</v>
      </c>
      <c r="O1312" t="s">
        <v>168</v>
      </c>
      <c r="P1312" t="s">
        <v>27</v>
      </c>
      <c r="Q1312" t="s">
        <v>158</v>
      </c>
      <c r="R1312" t="s">
        <v>253</v>
      </c>
      <c r="S1312" t="s">
        <v>260</v>
      </c>
      <c r="T1312">
        <v>7</v>
      </c>
      <c r="U1312" t="s">
        <v>8261</v>
      </c>
      <c r="V1312" t="s">
        <v>14602</v>
      </c>
      <c r="W1312" t="s">
        <v>14601</v>
      </c>
      <c r="X1312" t="s">
        <v>29</v>
      </c>
      <c r="Y1312" t="s">
        <v>30</v>
      </c>
      <c r="Z1312" t="s">
        <v>30</v>
      </c>
      <c r="AA1312" t="s">
        <v>30</v>
      </c>
      <c r="AB1312" t="s">
        <v>30</v>
      </c>
      <c r="AC1312">
        <v>-75.395904400000006</v>
      </c>
      <c r="AD1312">
        <v>6.1510923999999996</v>
      </c>
      <c r="AE1312" t="s">
        <v>86</v>
      </c>
      <c r="AF1312" t="s">
        <v>159</v>
      </c>
      <c r="AG1312" t="s">
        <v>102</v>
      </c>
      <c r="AH1312">
        <f>IFERROR(
    VLOOKUP(FENIX_ANS_TABLA[[#This Row],[ESTADO]],
        {"VENCIDO",1;"ALERTA_0 Días",2;"ALERTA",3;"A TIEMPO",4;"SIN FECHA",5},
    2,FALSE),
0)</f>
        <v>4</v>
      </c>
    </row>
    <row r="1313" spans="1:34" x14ac:dyDescent="0.25">
      <c r="A1313">
        <v>23673995</v>
      </c>
      <c r="B1313" s="23" t="str">
        <f>IFERROR(VLOOKUP(FENIX_ANS_TABLA[[#This Row],[PEDIDO]],RESPONSABLE!A:B,2,0),"Pendiente por asignar responsable")</f>
        <v>Pendiente por asignar responsable</v>
      </c>
      <c r="C1313" t="s">
        <v>23</v>
      </c>
      <c r="D1313" t="s">
        <v>24</v>
      </c>
      <c r="E1313" t="s">
        <v>23</v>
      </c>
      <c r="F1313" s="21">
        <v>46079.304849537039</v>
      </c>
      <c r="G1313" t="s">
        <v>8263</v>
      </c>
      <c r="H1313">
        <v>1045018952</v>
      </c>
      <c r="I1313" t="s">
        <v>3997</v>
      </c>
      <c r="J1313" s="23" t="s">
        <v>31</v>
      </c>
      <c r="K1313" s="23" t="s">
        <v>355</v>
      </c>
      <c r="L1313" t="s">
        <v>8264</v>
      </c>
      <c r="M1313" t="s">
        <v>185</v>
      </c>
      <c r="N1313" t="s">
        <v>8265</v>
      </c>
      <c r="O1313" t="s">
        <v>186</v>
      </c>
      <c r="P1313" t="s">
        <v>27</v>
      </c>
      <c r="Q1313" t="s">
        <v>158</v>
      </c>
      <c r="R1313" t="s">
        <v>252</v>
      </c>
      <c r="S1313" t="s">
        <v>260</v>
      </c>
      <c r="T1313">
        <v>10</v>
      </c>
      <c r="U1313" t="s">
        <v>8266</v>
      </c>
      <c r="V1313" t="s">
        <v>18508</v>
      </c>
      <c r="W1313" t="s">
        <v>18507</v>
      </c>
      <c r="X1313" t="s">
        <v>29</v>
      </c>
      <c r="Y1313" t="s">
        <v>30</v>
      </c>
      <c r="Z1313" t="s">
        <v>30</v>
      </c>
      <c r="AA1313" t="s">
        <v>30</v>
      </c>
      <c r="AB1313" t="s">
        <v>30</v>
      </c>
      <c r="AC1313">
        <v>-75.302163669999999</v>
      </c>
      <c r="AD1313">
        <v>6.1344688300000003</v>
      </c>
      <c r="AE1313" t="s">
        <v>86</v>
      </c>
      <c r="AF1313" t="s">
        <v>159</v>
      </c>
      <c r="AG1313" t="s">
        <v>102</v>
      </c>
      <c r="AH1313">
        <f>IFERROR(
    VLOOKUP(FENIX_ANS_TABLA[[#This Row],[ESTADO]],
        {"VENCIDO",1;"ALERTA_0 Días",2;"ALERTA",3;"A TIEMPO",4;"SIN FECHA",5},
    2,FALSE),
0)</f>
        <v>4</v>
      </c>
    </row>
    <row r="1314" spans="1:34" x14ac:dyDescent="0.25">
      <c r="A1314">
        <v>23674000</v>
      </c>
      <c r="B1314" s="23" t="str">
        <f>IFERROR(VLOOKUP(FENIX_ANS_TABLA[[#This Row],[PEDIDO]],RESPONSABLE!A:B,2,0),"Pendiente por asignar responsable")</f>
        <v>Pendiente por asignar responsable</v>
      </c>
      <c r="C1314" t="s">
        <v>23</v>
      </c>
      <c r="D1314" t="s">
        <v>24</v>
      </c>
      <c r="E1314" t="s">
        <v>23</v>
      </c>
      <c r="F1314" s="21">
        <v>46079.31527777778</v>
      </c>
      <c r="G1314" t="s">
        <v>7516</v>
      </c>
      <c r="H1314">
        <v>1152203643</v>
      </c>
      <c r="I1314" t="s">
        <v>6738</v>
      </c>
      <c r="J1314" s="23" t="s">
        <v>31</v>
      </c>
      <c r="K1314" s="23" t="s">
        <v>6739</v>
      </c>
      <c r="L1314" t="s">
        <v>7517</v>
      </c>
      <c r="M1314" t="s">
        <v>25</v>
      </c>
      <c r="N1314" t="s">
        <v>7518</v>
      </c>
      <c r="O1314" t="s">
        <v>26</v>
      </c>
      <c r="P1314" t="s">
        <v>27</v>
      </c>
      <c r="Q1314" t="s">
        <v>32</v>
      </c>
      <c r="R1314" t="s">
        <v>253</v>
      </c>
      <c r="S1314" t="s">
        <v>260</v>
      </c>
      <c r="T1314">
        <v>7</v>
      </c>
      <c r="U1314" t="s">
        <v>7519</v>
      </c>
      <c r="V1314" t="s">
        <v>3525</v>
      </c>
      <c r="W1314" t="s">
        <v>8100</v>
      </c>
      <c r="X1314" t="s">
        <v>29</v>
      </c>
      <c r="Y1314" t="s">
        <v>30</v>
      </c>
      <c r="Z1314" t="s">
        <v>30</v>
      </c>
      <c r="AA1314" t="s">
        <v>30</v>
      </c>
      <c r="AB1314" t="s">
        <v>30</v>
      </c>
      <c r="AC1314">
        <v>-75.620920999999996</v>
      </c>
      <c r="AD1314">
        <v>6.2470840000000001</v>
      </c>
      <c r="AE1314" t="s">
        <v>86</v>
      </c>
      <c r="AF1314" t="s">
        <v>105</v>
      </c>
      <c r="AG1314" t="s">
        <v>102</v>
      </c>
      <c r="AH1314">
        <f>IFERROR(
    VLOOKUP(FENIX_ANS_TABLA[[#This Row],[ESTADO]],
        {"VENCIDO",1;"ALERTA_0 Días",2;"ALERTA",3;"A TIEMPO",4;"SIN FECHA",5},
    2,FALSE),
0)</f>
        <v>4</v>
      </c>
    </row>
    <row r="1315" spans="1:34" x14ac:dyDescent="0.25">
      <c r="A1315">
        <v>23674002</v>
      </c>
      <c r="B1315" s="23" t="str">
        <f>IFERROR(VLOOKUP(FENIX_ANS_TABLA[[#This Row],[PEDIDO]],RESPONSABLE!A:B,2,0),"Pendiente por asignar responsable")</f>
        <v>Pendiente por asignar responsable</v>
      </c>
      <c r="C1315" t="s">
        <v>23</v>
      </c>
      <c r="D1315" t="s">
        <v>24</v>
      </c>
      <c r="E1315" t="s">
        <v>23</v>
      </c>
      <c r="F1315" s="21">
        <v>46079.316377314812</v>
      </c>
      <c r="G1315" t="s">
        <v>8268</v>
      </c>
      <c r="H1315">
        <v>1035831932</v>
      </c>
      <c r="I1315" t="s">
        <v>8269</v>
      </c>
      <c r="J1315" s="23" t="s">
        <v>31</v>
      </c>
      <c r="K1315" s="23" t="s">
        <v>8270</v>
      </c>
      <c r="L1315" t="s">
        <v>8271</v>
      </c>
      <c r="M1315" t="s">
        <v>169</v>
      </c>
      <c r="N1315" t="s">
        <v>8272</v>
      </c>
      <c r="O1315" t="s">
        <v>170</v>
      </c>
      <c r="P1315" t="s">
        <v>27</v>
      </c>
      <c r="Q1315" t="s">
        <v>158</v>
      </c>
      <c r="R1315" t="s">
        <v>252</v>
      </c>
      <c r="S1315" t="s">
        <v>260</v>
      </c>
      <c r="T1315">
        <v>10</v>
      </c>
      <c r="U1315" t="s">
        <v>8273</v>
      </c>
      <c r="V1315" t="s">
        <v>17555</v>
      </c>
      <c r="W1315" t="s">
        <v>17554</v>
      </c>
      <c r="X1315" t="s">
        <v>29</v>
      </c>
      <c r="Y1315" t="s">
        <v>30</v>
      </c>
      <c r="Z1315" t="s">
        <v>30</v>
      </c>
      <c r="AA1315" t="s">
        <v>30</v>
      </c>
      <c r="AB1315" t="s">
        <v>30</v>
      </c>
      <c r="AC1315">
        <v>-75.323144999999997</v>
      </c>
      <c r="AD1315">
        <v>6.1312769999999999</v>
      </c>
      <c r="AE1315" t="s">
        <v>86</v>
      </c>
      <c r="AF1315" t="s">
        <v>159</v>
      </c>
      <c r="AG1315" t="s">
        <v>102</v>
      </c>
      <c r="AH1315">
        <f>IFERROR(
    VLOOKUP(FENIX_ANS_TABLA[[#This Row],[ESTADO]],
        {"VENCIDO",1;"ALERTA_0 Días",2;"ALERTA",3;"A TIEMPO",4;"SIN FECHA",5},
    2,FALSE),
0)</f>
        <v>4</v>
      </c>
    </row>
    <row r="1316" spans="1:34" x14ac:dyDescent="0.25">
      <c r="A1316">
        <v>23674007</v>
      </c>
      <c r="B1316" s="23" t="str">
        <f>IFERROR(VLOOKUP(FENIX_ANS_TABLA[[#This Row],[PEDIDO]],RESPONSABLE!A:B,2,0),"Pendiente por asignar responsable")</f>
        <v>Pendiente por asignar responsable</v>
      </c>
      <c r="C1316" t="s">
        <v>23</v>
      </c>
      <c r="D1316" t="s">
        <v>24</v>
      </c>
      <c r="E1316" t="s">
        <v>23</v>
      </c>
      <c r="F1316" s="21">
        <v>46079.321261574078</v>
      </c>
      <c r="G1316" t="s">
        <v>7521</v>
      </c>
      <c r="H1316">
        <v>901607531</v>
      </c>
      <c r="I1316" t="s">
        <v>7522</v>
      </c>
      <c r="J1316" s="23" t="s">
        <v>31</v>
      </c>
      <c r="K1316" s="23" t="s">
        <v>7523</v>
      </c>
      <c r="L1316" t="s">
        <v>7524</v>
      </c>
      <c r="M1316" t="s">
        <v>25</v>
      </c>
      <c r="N1316" t="s">
        <v>7525</v>
      </c>
      <c r="O1316" t="s">
        <v>26</v>
      </c>
      <c r="P1316" t="s">
        <v>27</v>
      </c>
      <c r="Q1316" t="s">
        <v>28</v>
      </c>
      <c r="R1316" t="s">
        <v>253</v>
      </c>
      <c r="S1316" t="s">
        <v>260</v>
      </c>
      <c r="T1316">
        <v>7</v>
      </c>
      <c r="U1316" t="s">
        <v>7526</v>
      </c>
      <c r="V1316" t="s">
        <v>14603</v>
      </c>
      <c r="W1316" t="s">
        <v>10539</v>
      </c>
      <c r="X1316" t="s">
        <v>29</v>
      </c>
      <c r="Y1316" t="s">
        <v>30</v>
      </c>
      <c r="Z1316" t="s">
        <v>30</v>
      </c>
      <c r="AA1316" t="s">
        <v>30</v>
      </c>
      <c r="AB1316" t="s">
        <v>30</v>
      </c>
      <c r="AC1316">
        <v>-75.582140100000004</v>
      </c>
      <c r="AD1316">
        <v>6.2406123899999999</v>
      </c>
      <c r="AE1316" t="s">
        <v>86</v>
      </c>
      <c r="AF1316" t="s">
        <v>105</v>
      </c>
      <c r="AG1316" t="s">
        <v>102</v>
      </c>
      <c r="AH1316">
        <f>IFERROR(
    VLOOKUP(FENIX_ANS_TABLA[[#This Row],[ESTADO]],
        {"VENCIDO",1;"ALERTA_0 Días",2;"ALERTA",3;"A TIEMPO",4;"SIN FECHA",5},
    2,FALSE),
0)</f>
        <v>4</v>
      </c>
    </row>
    <row r="1317" spans="1:34" x14ac:dyDescent="0.25">
      <c r="A1317">
        <v>23674008</v>
      </c>
      <c r="B1317" s="23" t="str">
        <f>IFERROR(VLOOKUP(FENIX_ANS_TABLA[[#This Row],[PEDIDO]],RESPONSABLE!A:B,2,0),"Pendiente por asignar responsable")</f>
        <v>Pendiente por asignar responsable</v>
      </c>
      <c r="C1317" t="s">
        <v>23</v>
      </c>
      <c r="D1317" t="s">
        <v>24</v>
      </c>
      <c r="E1317" t="s">
        <v>23</v>
      </c>
      <c r="F1317" s="21">
        <v>46079.321319444447</v>
      </c>
      <c r="G1317" t="s">
        <v>7528</v>
      </c>
      <c r="H1317">
        <v>901607531</v>
      </c>
      <c r="I1317" t="s">
        <v>7522</v>
      </c>
      <c r="J1317" s="23" t="s">
        <v>31</v>
      </c>
      <c r="K1317" s="23" t="s">
        <v>7523</v>
      </c>
      <c r="L1317" t="s">
        <v>7529</v>
      </c>
      <c r="M1317" t="s">
        <v>25</v>
      </c>
      <c r="N1317" t="s">
        <v>7530</v>
      </c>
      <c r="O1317" t="s">
        <v>26</v>
      </c>
      <c r="P1317" t="s">
        <v>27</v>
      </c>
      <c r="Q1317" t="s">
        <v>28</v>
      </c>
      <c r="R1317" t="s">
        <v>253</v>
      </c>
      <c r="S1317" t="s">
        <v>260</v>
      </c>
      <c r="T1317">
        <v>7</v>
      </c>
      <c r="U1317" t="s">
        <v>7531</v>
      </c>
      <c r="V1317" t="s">
        <v>14603</v>
      </c>
      <c r="W1317" t="s">
        <v>10539</v>
      </c>
      <c r="X1317" t="s">
        <v>29</v>
      </c>
      <c r="Y1317" t="s">
        <v>30</v>
      </c>
      <c r="Z1317" t="s">
        <v>30</v>
      </c>
      <c r="AA1317" t="s">
        <v>30</v>
      </c>
      <c r="AB1317" t="s">
        <v>30</v>
      </c>
      <c r="AC1317">
        <v>-75.582140100000004</v>
      </c>
      <c r="AD1317">
        <v>6.2406123899999999</v>
      </c>
      <c r="AE1317" t="s">
        <v>86</v>
      </c>
      <c r="AF1317" t="s">
        <v>105</v>
      </c>
      <c r="AG1317" t="s">
        <v>102</v>
      </c>
      <c r="AH1317">
        <f>IFERROR(
    VLOOKUP(FENIX_ANS_TABLA[[#This Row],[ESTADO]],
        {"VENCIDO",1;"ALERTA_0 Días",2;"ALERTA",3;"A TIEMPO",4;"SIN FECHA",5},
    2,FALSE),
0)</f>
        <v>4</v>
      </c>
    </row>
    <row r="1318" spans="1:34" x14ac:dyDescent="0.25">
      <c r="A1318">
        <v>23674009</v>
      </c>
      <c r="B1318" s="23" t="str">
        <f>IFERROR(VLOOKUP(FENIX_ANS_TABLA[[#This Row],[PEDIDO]],RESPONSABLE!A:B,2,0),"Pendiente por asignar responsable")</f>
        <v>Pendiente por asignar responsable</v>
      </c>
      <c r="C1318" t="s">
        <v>23</v>
      </c>
      <c r="D1318" t="s">
        <v>24</v>
      </c>
      <c r="E1318" t="s">
        <v>23</v>
      </c>
      <c r="F1318" s="21">
        <v>46079.321319444447</v>
      </c>
      <c r="G1318" t="s">
        <v>7528</v>
      </c>
      <c r="H1318">
        <v>901607531</v>
      </c>
      <c r="I1318" t="s">
        <v>7522</v>
      </c>
      <c r="J1318" s="23" t="s">
        <v>31</v>
      </c>
      <c r="K1318" s="23" t="s">
        <v>7523</v>
      </c>
      <c r="L1318" t="s">
        <v>7533</v>
      </c>
      <c r="M1318" t="s">
        <v>25</v>
      </c>
      <c r="N1318" t="s">
        <v>7534</v>
      </c>
      <c r="O1318" t="s">
        <v>26</v>
      </c>
      <c r="P1318" t="s">
        <v>27</v>
      </c>
      <c r="Q1318" t="s">
        <v>28</v>
      </c>
      <c r="R1318" t="s">
        <v>253</v>
      </c>
      <c r="S1318" t="s">
        <v>260</v>
      </c>
      <c r="T1318">
        <v>7</v>
      </c>
      <c r="U1318" t="s">
        <v>7531</v>
      </c>
      <c r="V1318" t="s">
        <v>14603</v>
      </c>
      <c r="W1318" t="s">
        <v>10539</v>
      </c>
      <c r="X1318" t="s">
        <v>29</v>
      </c>
      <c r="Y1318" t="s">
        <v>30</v>
      </c>
      <c r="Z1318" t="s">
        <v>30</v>
      </c>
      <c r="AA1318" t="s">
        <v>30</v>
      </c>
      <c r="AB1318" t="s">
        <v>30</v>
      </c>
      <c r="AC1318">
        <v>-75.582140100000004</v>
      </c>
      <c r="AD1318">
        <v>6.2406123899999999</v>
      </c>
      <c r="AE1318" t="s">
        <v>86</v>
      </c>
      <c r="AF1318" t="s">
        <v>105</v>
      </c>
      <c r="AG1318" t="s">
        <v>102</v>
      </c>
      <c r="AH1318">
        <f>IFERROR(
    VLOOKUP(FENIX_ANS_TABLA[[#This Row],[ESTADO]],
        {"VENCIDO",1;"ALERTA_0 Días",2;"ALERTA",3;"A TIEMPO",4;"SIN FECHA",5},
    2,FALSE),
0)</f>
        <v>4</v>
      </c>
    </row>
    <row r="1319" spans="1:34" x14ac:dyDescent="0.25">
      <c r="A1319">
        <v>23674010</v>
      </c>
      <c r="B1319" s="23" t="str">
        <f>IFERROR(VLOOKUP(FENIX_ANS_TABLA[[#This Row],[PEDIDO]],RESPONSABLE!A:B,2,0),"Pendiente por asignar responsable")</f>
        <v>Pendiente por asignar responsable</v>
      </c>
      <c r="C1319" t="s">
        <v>23</v>
      </c>
      <c r="D1319" t="s">
        <v>24</v>
      </c>
      <c r="E1319" t="s">
        <v>23</v>
      </c>
      <c r="F1319" s="21">
        <v>46079.321342592593</v>
      </c>
      <c r="G1319" t="s">
        <v>7536</v>
      </c>
      <c r="H1319">
        <v>901607531</v>
      </c>
      <c r="I1319" t="s">
        <v>7522</v>
      </c>
      <c r="J1319" s="23" t="s">
        <v>31</v>
      </c>
      <c r="K1319" s="23" t="s">
        <v>7523</v>
      </c>
      <c r="L1319" t="s">
        <v>7537</v>
      </c>
      <c r="M1319" t="s">
        <v>25</v>
      </c>
      <c r="N1319" t="s">
        <v>7538</v>
      </c>
      <c r="O1319" t="s">
        <v>26</v>
      </c>
      <c r="P1319" t="s">
        <v>27</v>
      </c>
      <c r="Q1319" t="s">
        <v>28</v>
      </c>
      <c r="R1319" t="s">
        <v>253</v>
      </c>
      <c r="S1319" t="s">
        <v>260</v>
      </c>
      <c r="T1319">
        <v>7</v>
      </c>
      <c r="U1319" t="s">
        <v>7539</v>
      </c>
      <c r="V1319" t="s">
        <v>14603</v>
      </c>
      <c r="W1319" t="s">
        <v>10539</v>
      </c>
      <c r="X1319" t="s">
        <v>29</v>
      </c>
      <c r="Y1319" t="s">
        <v>30</v>
      </c>
      <c r="Z1319" t="s">
        <v>30</v>
      </c>
      <c r="AA1319" t="s">
        <v>30</v>
      </c>
      <c r="AB1319" t="s">
        <v>30</v>
      </c>
      <c r="AC1319">
        <v>-75.582140100000004</v>
      </c>
      <c r="AD1319">
        <v>6.2406123899999999</v>
      </c>
      <c r="AE1319" t="s">
        <v>86</v>
      </c>
      <c r="AF1319" t="s">
        <v>105</v>
      </c>
      <c r="AG1319" t="s">
        <v>102</v>
      </c>
      <c r="AH1319">
        <f>IFERROR(
    VLOOKUP(FENIX_ANS_TABLA[[#This Row],[ESTADO]],
        {"VENCIDO",1;"ALERTA_0 Días",2;"ALERTA",3;"A TIEMPO",4;"SIN FECHA",5},
    2,FALSE),
0)</f>
        <v>4</v>
      </c>
    </row>
    <row r="1320" spans="1:34" x14ac:dyDescent="0.25">
      <c r="A1320">
        <v>23674011</v>
      </c>
      <c r="B1320" s="23" t="str">
        <f>IFERROR(VLOOKUP(FENIX_ANS_TABLA[[#This Row],[PEDIDO]],RESPONSABLE!A:B,2,0),"Pendiente por asignar responsable")</f>
        <v>Pendiente por asignar responsable</v>
      </c>
      <c r="C1320" t="s">
        <v>23</v>
      </c>
      <c r="D1320" t="s">
        <v>24</v>
      </c>
      <c r="E1320" t="s">
        <v>23</v>
      </c>
      <c r="F1320" s="21">
        <v>46079.32135416667</v>
      </c>
      <c r="G1320" t="s">
        <v>7541</v>
      </c>
      <c r="H1320">
        <v>901607531</v>
      </c>
      <c r="I1320" t="s">
        <v>7522</v>
      </c>
      <c r="J1320" s="23" t="s">
        <v>31</v>
      </c>
      <c r="K1320" s="23" t="s">
        <v>7523</v>
      </c>
      <c r="L1320" t="s">
        <v>7542</v>
      </c>
      <c r="M1320" t="s">
        <v>25</v>
      </c>
      <c r="N1320" t="s">
        <v>7543</v>
      </c>
      <c r="O1320" t="s">
        <v>26</v>
      </c>
      <c r="P1320" t="s">
        <v>27</v>
      </c>
      <c r="Q1320" t="s">
        <v>28</v>
      </c>
      <c r="R1320" t="s">
        <v>253</v>
      </c>
      <c r="S1320" t="s">
        <v>260</v>
      </c>
      <c r="T1320">
        <v>7</v>
      </c>
      <c r="U1320" t="s">
        <v>7544</v>
      </c>
      <c r="V1320" t="s">
        <v>14603</v>
      </c>
      <c r="W1320" t="s">
        <v>10539</v>
      </c>
      <c r="X1320" t="s">
        <v>29</v>
      </c>
      <c r="Y1320" t="s">
        <v>30</v>
      </c>
      <c r="Z1320" t="s">
        <v>30</v>
      </c>
      <c r="AA1320" t="s">
        <v>30</v>
      </c>
      <c r="AB1320" t="s">
        <v>30</v>
      </c>
      <c r="AC1320">
        <v>-75.582140100000004</v>
      </c>
      <c r="AD1320">
        <v>6.2406123899999999</v>
      </c>
      <c r="AE1320" t="s">
        <v>86</v>
      </c>
      <c r="AF1320" t="s">
        <v>105</v>
      </c>
      <c r="AG1320" t="s">
        <v>102</v>
      </c>
      <c r="AH1320">
        <f>IFERROR(
    VLOOKUP(FENIX_ANS_TABLA[[#This Row],[ESTADO]],
        {"VENCIDO",1;"ALERTA_0 Días",2;"ALERTA",3;"A TIEMPO",4;"SIN FECHA",5},
    2,FALSE),
0)</f>
        <v>4</v>
      </c>
    </row>
    <row r="1321" spans="1:34" x14ac:dyDescent="0.25">
      <c r="A1321">
        <v>23674012</v>
      </c>
      <c r="B1321" s="23" t="str">
        <f>IFERROR(VLOOKUP(FENIX_ANS_TABLA[[#This Row],[PEDIDO]],RESPONSABLE!A:B,2,0),"Pendiente por asignar responsable")</f>
        <v>Pendiente por asignar responsable</v>
      </c>
      <c r="C1321" t="s">
        <v>23</v>
      </c>
      <c r="D1321" t="s">
        <v>24</v>
      </c>
      <c r="E1321" t="s">
        <v>23</v>
      </c>
      <c r="F1321" s="21">
        <v>46079.32136574074</v>
      </c>
      <c r="G1321" t="s">
        <v>7546</v>
      </c>
      <c r="H1321">
        <v>901607531</v>
      </c>
      <c r="I1321" t="s">
        <v>7522</v>
      </c>
      <c r="J1321" s="23" t="s">
        <v>31</v>
      </c>
      <c r="K1321" s="23" t="s">
        <v>7523</v>
      </c>
      <c r="L1321" t="s">
        <v>7547</v>
      </c>
      <c r="M1321" t="s">
        <v>25</v>
      </c>
      <c r="N1321" t="s">
        <v>7548</v>
      </c>
      <c r="O1321" t="s">
        <v>26</v>
      </c>
      <c r="P1321" t="s">
        <v>27</v>
      </c>
      <c r="Q1321" t="s">
        <v>28</v>
      </c>
      <c r="R1321" t="s">
        <v>253</v>
      </c>
      <c r="S1321" t="s">
        <v>260</v>
      </c>
      <c r="T1321">
        <v>7</v>
      </c>
      <c r="U1321" t="s">
        <v>7549</v>
      </c>
      <c r="V1321" t="s">
        <v>14603</v>
      </c>
      <c r="W1321" t="s">
        <v>10539</v>
      </c>
      <c r="X1321" t="s">
        <v>29</v>
      </c>
      <c r="Y1321" t="s">
        <v>30</v>
      </c>
      <c r="Z1321" t="s">
        <v>30</v>
      </c>
      <c r="AA1321" t="s">
        <v>30</v>
      </c>
      <c r="AB1321" t="s">
        <v>30</v>
      </c>
      <c r="AC1321">
        <v>-75.582140100000004</v>
      </c>
      <c r="AD1321">
        <v>6.2406123899999999</v>
      </c>
      <c r="AE1321" t="s">
        <v>86</v>
      </c>
      <c r="AF1321" t="s">
        <v>105</v>
      </c>
      <c r="AG1321" t="s">
        <v>102</v>
      </c>
      <c r="AH1321">
        <f>IFERROR(
    VLOOKUP(FENIX_ANS_TABLA[[#This Row],[ESTADO]],
        {"VENCIDO",1;"ALERTA_0 Días",2;"ALERTA",3;"A TIEMPO",4;"SIN FECHA",5},
    2,FALSE),
0)</f>
        <v>4</v>
      </c>
    </row>
    <row r="1322" spans="1:34" x14ac:dyDescent="0.25">
      <c r="A1322">
        <v>23674016</v>
      </c>
      <c r="B1322" s="23" t="str">
        <f>IFERROR(VLOOKUP(FENIX_ANS_TABLA[[#This Row],[PEDIDO]],RESPONSABLE!A:B,2,0),"Pendiente por asignar responsable")</f>
        <v>Pendiente por asignar responsable</v>
      </c>
      <c r="C1322" t="s">
        <v>23</v>
      </c>
      <c r="D1322" t="s">
        <v>24</v>
      </c>
      <c r="E1322" t="s">
        <v>23</v>
      </c>
      <c r="F1322" s="21">
        <v>46079.32303240741</v>
      </c>
      <c r="G1322" t="s">
        <v>8275</v>
      </c>
      <c r="H1322">
        <v>71382238</v>
      </c>
      <c r="I1322" t="s">
        <v>8276</v>
      </c>
      <c r="J1322" s="23" t="s">
        <v>31</v>
      </c>
      <c r="K1322" s="23" t="s">
        <v>285</v>
      </c>
      <c r="L1322" t="s">
        <v>8277</v>
      </c>
      <c r="M1322" t="s">
        <v>190</v>
      </c>
      <c r="N1322" t="s">
        <v>8278</v>
      </c>
      <c r="O1322" t="s">
        <v>191</v>
      </c>
      <c r="P1322" t="s">
        <v>27</v>
      </c>
      <c r="Q1322" t="s">
        <v>158</v>
      </c>
      <c r="R1322" t="s">
        <v>252</v>
      </c>
      <c r="S1322" t="s">
        <v>260</v>
      </c>
      <c r="T1322">
        <v>10</v>
      </c>
      <c r="U1322" t="s">
        <v>8279</v>
      </c>
      <c r="V1322" t="s">
        <v>18515</v>
      </c>
      <c r="W1322" t="s">
        <v>18514</v>
      </c>
      <c r="X1322" t="s">
        <v>29</v>
      </c>
      <c r="Y1322" t="s">
        <v>30</v>
      </c>
      <c r="Z1322" t="s">
        <v>30</v>
      </c>
      <c r="AA1322" t="s">
        <v>30</v>
      </c>
      <c r="AB1322" t="s">
        <v>30</v>
      </c>
      <c r="AC1322">
        <v>-75.308113500000005</v>
      </c>
      <c r="AD1322">
        <v>6.12105839</v>
      </c>
      <c r="AE1322" t="s">
        <v>86</v>
      </c>
      <c r="AF1322" t="s">
        <v>159</v>
      </c>
      <c r="AG1322" t="s">
        <v>102</v>
      </c>
      <c r="AH1322">
        <f>IFERROR(
    VLOOKUP(FENIX_ANS_TABLA[[#This Row],[ESTADO]],
        {"VENCIDO",1;"ALERTA_0 Días",2;"ALERTA",3;"A TIEMPO",4;"SIN FECHA",5},
    2,FALSE),
0)</f>
        <v>4</v>
      </c>
    </row>
    <row r="1323" spans="1:34" x14ac:dyDescent="0.25">
      <c r="A1323">
        <v>23674020</v>
      </c>
      <c r="B1323" s="23" t="str">
        <f>IFERROR(VLOOKUP(FENIX_ANS_TABLA[[#This Row],[PEDIDO]],RESPONSABLE!A:B,2,0),"Pendiente por asignar responsable")</f>
        <v>Pendiente por asignar responsable</v>
      </c>
      <c r="C1323" t="s">
        <v>23</v>
      </c>
      <c r="D1323" t="s">
        <v>24</v>
      </c>
      <c r="E1323" t="s">
        <v>23</v>
      </c>
      <c r="F1323" s="21">
        <v>46079.324861111112</v>
      </c>
      <c r="G1323" t="s">
        <v>7553</v>
      </c>
      <c r="H1323">
        <v>901607531</v>
      </c>
      <c r="I1323" t="s">
        <v>7522</v>
      </c>
      <c r="J1323" s="23" t="s">
        <v>31</v>
      </c>
      <c r="K1323" s="23" t="s">
        <v>7523</v>
      </c>
      <c r="L1323" t="s">
        <v>7554</v>
      </c>
      <c r="M1323" t="s">
        <v>25</v>
      </c>
      <c r="N1323" t="s">
        <v>7555</v>
      </c>
      <c r="O1323" t="s">
        <v>26</v>
      </c>
      <c r="P1323" t="s">
        <v>27</v>
      </c>
      <c r="Q1323" t="s">
        <v>28</v>
      </c>
      <c r="R1323" t="s">
        <v>253</v>
      </c>
      <c r="S1323" t="s">
        <v>260</v>
      </c>
      <c r="T1323">
        <v>7</v>
      </c>
      <c r="U1323" t="s">
        <v>7556</v>
      </c>
      <c r="V1323" t="s">
        <v>14309</v>
      </c>
      <c r="W1323" t="s">
        <v>14604</v>
      </c>
      <c r="X1323" t="s">
        <v>29</v>
      </c>
      <c r="Y1323" t="s">
        <v>30</v>
      </c>
      <c r="Z1323" t="s">
        <v>30</v>
      </c>
      <c r="AA1323" t="s">
        <v>30</v>
      </c>
      <c r="AB1323" t="s">
        <v>30</v>
      </c>
      <c r="AC1323">
        <v>-75.582140100000004</v>
      </c>
      <c r="AD1323">
        <v>6.2406123899999999</v>
      </c>
      <c r="AE1323" t="s">
        <v>86</v>
      </c>
      <c r="AF1323" t="s">
        <v>105</v>
      </c>
      <c r="AG1323" t="s">
        <v>102</v>
      </c>
      <c r="AH1323">
        <f>IFERROR(
    VLOOKUP(FENIX_ANS_TABLA[[#This Row],[ESTADO]],
        {"VENCIDO",1;"ALERTA_0 Días",2;"ALERTA",3;"A TIEMPO",4;"SIN FECHA",5},
    2,FALSE),
0)</f>
        <v>4</v>
      </c>
    </row>
    <row r="1324" spans="1:34" x14ac:dyDescent="0.25">
      <c r="A1324">
        <v>23674022</v>
      </c>
      <c r="B1324" s="23" t="str">
        <f>IFERROR(VLOOKUP(FENIX_ANS_TABLA[[#This Row],[PEDIDO]],RESPONSABLE!A:B,2,0),"Pendiente por asignar responsable")</f>
        <v>Pendiente por asignar responsable</v>
      </c>
      <c r="C1324" t="s">
        <v>23</v>
      </c>
      <c r="D1324" t="s">
        <v>24</v>
      </c>
      <c r="E1324" t="s">
        <v>23</v>
      </c>
      <c r="F1324" s="21">
        <v>46079.324930555558</v>
      </c>
      <c r="G1324" t="s">
        <v>7558</v>
      </c>
      <c r="H1324">
        <v>901607531</v>
      </c>
      <c r="I1324" t="s">
        <v>7522</v>
      </c>
      <c r="J1324" s="23" t="s">
        <v>31</v>
      </c>
      <c r="K1324" s="23" t="s">
        <v>7523</v>
      </c>
      <c r="L1324" t="s">
        <v>7559</v>
      </c>
      <c r="M1324" t="s">
        <v>25</v>
      </c>
      <c r="N1324" t="s">
        <v>7560</v>
      </c>
      <c r="O1324" t="s">
        <v>26</v>
      </c>
      <c r="P1324" t="s">
        <v>27</v>
      </c>
      <c r="Q1324" t="s">
        <v>28</v>
      </c>
      <c r="R1324" t="s">
        <v>253</v>
      </c>
      <c r="S1324" t="s">
        <v>260</v>
      </c>
      <c r="T1324">
        <v>7</v>
      </c>
      <c r="U1324" t="s">
        <v>7561</v>
      </c>
      <c r="V1324" t="s">
        <v>14309</v>
      </c>
      <c r="W1324" t="s">
        <v>14604</v>
      </c>
      <c r="X1324" t="s">
        <v>29</v>
      </c>
      <c r="Y1324" t="s">
        <v>30</v>
      </c>
      <c r="Z1324" t="s">
        <v>30</v>
      </c>
      <c r="AA1324" t="s">
        <v>30</v>
      </c>
      <c r="AB1324" t="s">
        <v>30</v>
      </c>
      <c r="AC1324">
        <v>-75.582140100000004</v>
      </c>
      <c r="AD1324">
        <v>6.2406123899999999</v>
      </c>
      <c r="AE1324" t="s">
        <v>86</v>
      </c>
      <c r="AF1324" t="s">
        <v>105</v>
      </c>
      <c r="AG1324" t="s">
        <v>102</v>
      </c>
      <c r="AH1324">
        <f>IFERROR(
    VLOOKUP(FENIX_ANS_TABLA[[#This Row],[ESTADO]],
        {"VENCIDO",1;"ALERTA_0 Días",2;"ALERTA",3;"A TIEMPO",4;"SIN FECHA",5},
    2,FALSE),
0)</f>
        <v>4</v>
      </c>
    </row>
    <row r="1325" spans="1:34" x14ac:dyDescent="0.25">
      <c r="A1325">
        <v>23674023</v>
      </c>
      <c r="B1325" s="23" t="str">
        <f>IFERROR(VLOOKUP(FENIX_ANS_TABLA[[#This Row],[PEDIDO]],RESPONSABLE!A:B,2,0),"Pendiente por asignar responsable")</f>
        <v>Pendiente por asignar responsable</v>
      </c>
      <c r="C1325" t="s">
        <v>23</v>
      </c>
      <c r="D1325" t="s">
        <v>24</v>
      </c>
      <c r="E1325" t="s">
        <v>23</v>
      </c>
      <c r="F1325" s="21">
        <v>46079.324907407397</v>
      </c>
      <c r="G1325" t="s">
        <v>7563</v>
      </c>
      <c r="H1325">
        <v>901607531</v>
      </c>
      <c r="I1325" t="s">
        <v>7522</v>
      </c>
      <c r="J1325" s="23" t="s">
        <v>31</v>
      </c>
      <c r="K1325" s="23" t="s">
        <v>7523</v>
      </c>
      <c r="L1325" t="s">
        <v>7564</v>
      </c>
      <c r="M1325" t="s">
        <v>25</v>
      </c>
      <c r="N1325" t="s">
        <v>7565</v>
      </c>
      <c r="O1325" t="s">
        <v>26</v>
      </c>
      <c r="P1325" t="s">
        <v>27</v>
      </c>
      <c r="Q1325" t="s">
        <v>28</v>
      </c>
      <c r="R1325" t="s">
        <v>253</v>
      </c>
      <c r="S1325" t="s">
        <v>260</v>
      </c>
      <c r="T1325">
        <v>7</v>
      </c>
      <c r="U1325" t="s">
        <v>7566</v>
      </c>
      <c r="V1325" t="s">
        <v>14309</v>
      </c>
      <c r="W1325" t="s">
        <v>14604</v>
      </c>
      <c r="X1325" t="s">
        <v>29</v>
      </c>
      <c r="Y1325" t="s">
        <v>30</v>
      </c>
      <c r="Z1325" t="s">
        <v>30</v>
      </c>
      <c r="AA1325" t="s">
        <v>30</v>
      </c>
      <c r="AB1325" t="s">
        <v>30</v>
      </c>
      <c r="AC1325">
        <v>-75.582140100000004</v>
      </c>
      <c r="AD1325">
        <v>6.2406123899999999</v>
      </c>
      <c r="AE1325" t="s">
        <v>86</v>
      </c>
      <c r="AF1325" t="s">
        <v>105</v>
      </c>
      <c r="AG1325" t="s">
        <v>102</v>
      </c>
      <c r="AH1325">
        <f>IFERROR(
    VLOOKUP(FENIX_ANS_TABLA[[#This Row],[ESTADO]],
        {"VENCIDO",1;"ALERTA_0 Días",2;"ALERTA",3;"A TIEMPO",4;"SIN FECHA",5},
    2,FALSE),
0)</f>
        <v>4</v>
      </c>
    </row>
    <row r="1326" spans="1:34" x14ac:dyDescent="0.25">
      <c r="A1326">
        <v>23674024</v>
      </c>
      <c r="B1326" s="23" t="str">
        <f>IFERROR(VLOOKUP(FENIX_ANS_TABLA[[#This Row],[PEDIDO]],RESPONSABLE!A:B,2,0),"Pendiente por asignar responsable")</f>
        <v>Pendiente por asignar responsable</v>
      </c>
      <c r="C1326" t="s">
        <v>23</v>
      </c>
      <c r="D1326" t="s">
        <v>24</v>
      </c>
      <c r="E1326" t="s">
        <v>23</v>
      </c>
      <c r="F1326" s="21">
        <v>46079.324907407397</v>
      </c>
      <c r="G1326" t="s">
        <v>7563</v>
      </c>
      <c r="H1326">
        <v>901607531</v>
      </c>
      <c r="I1326" t="s">
        <v>7522</v>
      </c>
      <c r="J1326" s="23" t="s">
        <v>31</v>
      </c>
      <c r="K1326" s="23" t="s">
        <v>7523</v>
      </c>
      <c r="L1326" t="s">
        <v>7568</v>
      </c>
      <c r="M1326" t="s">
        <v>25</v>
      </c>
      <c r="N1326" t="s">
        <v>7569</v>
      </c>
      <c r="O1326" t="s">
        <v>26</v>
      </c>
      <c r="P1326" t="s">
        <v>27</v>
      </c>
      <c r="Q1326" t="s">
        <v>28</v>
      </c>
      <c r="R1326" t="s">
        <v>253</v>
      </c>
      <c r="S1326" t="s">
        <v>260</v>
      </c>
      <c r="T1326">
        <v>7</v>
      </c>
      <c r="U1326" t="s">
        <v>7566</v>
      </c>
      <c r="V1326" t="s">
        <v>14309</v>
      </c>
      <c r="W1326" t="s">
        <v>14604</v>
      </c>
      <c r="X1326" t="s">
        <v>29</v>
      </c>
      <c r="Y1326" t="s">
        <v>30</v>
      </c>
      <c r="Z1326" t="s">
        <v>30</v>
      </c>
      <c r="AA1326" t="s">
        <v>30</v>
      </c>
      <c r="AB1326" t="s">
        <v>30</v>
      </c>
      <c r="AC1326">
        <v>-75.582162999999994</v>
      </c>
      <c r="AD1326">
        <v>6.2406170000000003</v>
      </c>
      <c r="AE1326" t="s">
        <v>86</v>
      </c>
      <c r="AF1326" t="s">
        <v>105</v>
      </c>
      <c r="AG1326" t="s">
        <v>102</v>
      </c>
      <c r="AH1326">
        <f>IFERROR(
    VLOOKUP(FENIX_ANS_TABLA[[#This Row],[ESTADO]],
        {"VENCIDO",1;"ALERTA_0 Días",2;"ALERTA",3;"A TIEMPO",4;"SIN FECHA",5},
    2,FALSE),
0)</f>
        <v>4</v>
      </c>
    </row>
    <row r="1327" spans="1:34" x14ac:dyDescent="0.25">
      <c r="A1327">
        <v>23674025</v>
      </c>
      <c r="B1327" s="23" t="str">
        <f>IFERROR(VLOOKUP(FENIX_ANS_TABLA[[#This Row],[PEDIDO]],RESPONSABLE!A:B,2,0),"Pendiente por asignar responsable")</f>
        <v>Pendiente por asignar responsable</v>
      </c>
      <c r="C1327" t="s">
        <v>23</v>
      </c>
      <c r="D1327" t="s">
        <v>24</v>
      </c>
      <c r="E1327" t="s">
        <v>23</v>
      </c>
      <c r="F1327" s="21">
        <v>46079.324930555558</v>
      </c>
      <c r="G1327" t="s">
        <v>7558</v>
      </c>
      <c r="H1327">
        <v>901607531</v>
      </c>
      <c r="I1327" t="s">
        <v>7522</v>
      </c>
      <c r="J1327" s="23" t="s">
        <v>31</v>
      </c>
      <c r="K1327" s="23" t="s">
        <v>7523</v>
      </c>
      <c r="L1327" t="s">
        <v>7571</v>
      </c>
      <c r="M1327" t="s">
        <v>25</v>
      </c>
      <c r="N1327" t="s">
        <v>7572</v>
      </c>
      <c r="O1327" t="s">
        <v>26</v>
      </c>
      <c r="P1327" t="s">
        <v>27</v>
      </c>
      <c r="Q1327" t="s">
        <v>28</v>
      </c>
      <c r="R1327" t="s">
        <v>253</v>
      </c>
      <c r="S1327" t="s">
        <v>260</v>
      </c>
      <c r="T1327">
        <v>7</v>
      </c>
      <c r="U1327" t="s">
        <v>7561</v>
      </c>
      <c r="V1327" t="s">
        <v>14309</v>
      </c>
      <c r="W1327" t="s">
        <v>14604</v>
      </c>
      <c r="X1327" t="s">
        <v>29</v>
      </c>
      <c r="Y1327" t="s">
        <v>30</v>
      </c>
      <c r="Z1327" t="s">
        <v>30</v>
      </c>
      <c r="AA1327" t="s">
        <v>30</v>
      </c>
      <c r="AB1327" t="s">
        <v>30</v>
      </c>
      <c r="AC1327">
        <v>-75.582140100000004</v>
      </c>
      <c r="AD1327">
        <v>6.2406123899999999</v>
      </c>
      <c r="AE1327" t="s">
        <v>86</v>
      </c>
      <c r="AF1327" t="s">
        <v>105</v>
      </c>
      <c r="AG1327" t="s">
        <v>102</v>
      </c>
      <c r="AH1327">
        <f>IFERROR(
    VLOOKUP(FENIX_ANS_TABLA[[#This Row],[ESTADO]],
        {"VENCIDO",1;"ALERTA_0 Días",2;"ALERTA",3;"A TIEMPO",4;"SIN FECHA",5},
    2,FALSE),
0)</f>
        <v>4</v>
      </c>
    </row>
    <row r="1328" spans="1:34" x14ac:dyDescent="0.25">
      <c r="A1328">
        <v>23674026</v>
      </c>
      <c r="B1328" s="23" t="str">
        <f>IFERROR(VLOOKUP(FENIX_ANS_TABLA[[#This Row],[PEDIDO]],RESPONSABLE!A:B,2,0),"Pendiente por asignar responsable")</f>
        <v>Pendiente por asignar responsable</v>
      </c>
      <c r="C1328" t="s">
        <v>23</v>
      </c>
      <c r="D1328" t="s">
        <v>24</v>
      </c>
      <c r="E1328" t="s">
        <v>23</v>
      </c>
      <c r="F1328" s="21">
        <v>46079.324976851851</v>
      </c>
      <c r="G1328" t="s">
        <v>7574</v>
      </c>
      <c r="H1328">
        <v>901607531</v>
      </c>
      <c r="I1328" t="s">
        <v>7522</v>
      </c>
      <c r="J1328" s="23" t="s">
        <v>31</v>
      </c>
      <c r="K1328" s="23" t="s">
        <v>7523</v>
      </c>
      <c r="L1328" t="s">
        <v>7575</v>
      </c>
      <c r="M1328" t="s">
        <v>25</v>
      </c>
      <c r="N1328" t="s">
        <v>7576</v>
      </c>
      <c r="O1328" t="s">
        <v>26</v>
      </c>
      <c r="P1328" t="s">
        <v>27</v>
      </c>
      <c r="Q1328" t="s">
        <v>28</v>
      </c>
      <c r="R1328" t="s">
        <v>253</v>
      </c>
      <c r="S1328" t="s">
        <v>260</v>
      </c>
      <c r="T1328">
        <v>7</v>
      </c>
      <c r="U1328" t="s">
        <v>7577</v>
      </c>
      <c r="V1328" t="s">
        <v>14309</v>
      </c>
      <c r="W1328" t="s">
        <v>14604</v>
      </c>
      <c r="X1328" t="s">
        <v>29</v>
      </c>
      <c r="Y1328" t="s">
        <v>30</v>
      </c>
      <c r="Z1328" t="s">
        <v>30</v>
      </c>
      <c r="AA1328" t="s">
        <v>30</v>
      </c>
      <c r="AB1328" t="s">
        <v>30</v>
      </c>
      <c r="AC1328">
        <v>-75.582140100000004</v>
      </c>
      <c r="AD1328">
        <v>6.2406123899999999</v>
      </c>
      <c r="AE1328" t="s">
        <v>86</v>
      </c>
      <c r="AF1328" t="s">
        <v>105</v>
      </c>
      <c r="AG1328" t="s">
        <v>102</v>
      </c>
      <c r="AH1328">
        <f>IFERROR(
    VLOOKUP(FENIX_ANS_TABLA[[#This Row],[ESTADO]],
        {"VENCIDO",1;"ALERTA_0 Días",2;"ALERTA",3;"A TIEMPO",4;"SIN FECHA",5},
    2,FALSE),
0)</f>
        <v>4</v>
      </c>
    </row>
    <row r="1329" spans="1:34" x14ac:dyDescent="0.25">
      <c r="A1329">
        <v>23674033</v>
      </c>
      <c r="B1329" s="23" t="str">
        <f>IFERROR(VLOOKUP(FENIX_ANS_TABLA[[#This Row],[PEDIDO]],RESPONSABLE!A:B,2,0),"Pendiente por asignar responsable")</f>
        <v>Pendiente por asignar responsable</v>
      </c>
      <c r="C1329" t="s">
        <v>23</v>
      </c>
      <c r="D1329" t="s">
        <v>24</v>
      </c>
      <c r="E1329" t="s">
        <v>23</v>
      </c>
      <c r="F1329" s="21">
        <v>46079.330046296287</v>
      </c>
      <c r="G1329" t="s">
        <v>7122</v>
      </c>
      <c r="H1329">
        <v>70630653</v>
      </c>
      <c r="I1329" t="s">
        <v>7123</v>
      </c>
      <c r="J1329" s="23" t="s">
        <v>31</v>
      </c>
      <c r="K1329" s="23" t="s">
        <v>7124</v>
      </c>
      <c r="L1329" t="s">
        <v>7125</v>
      </c>
      <c r="M1329" t="s">
        <v>663</v>
      </c>
      <c r="N1329" t="s">
        <v>7126</v>
      </c>
      <c r="O1329" t="s">
        <v>664</v>
      </c>
      <c r="P1329" t="s">
        <v>27</v>
      </c>
      <c r="Q1329" t="s">
        <v>214</v>
      </c>
      <c r="R1329" t="s">
        <v>252</v>
      </c>
      <c r="S1329" t="s">
        <v>260</v>
      </c>
      <c r="T1329">
        <v>10</v>
      </c>
      <c r="U1329" t="s">
        <v>7127</v>
      </c>
      <c r="V1329" t="s">
        <v>8046</v>
      </c>
      <c r="W1329" t="s">
        <v>14308</v>
      </c>
      <c r="X1329" t="s">
        <v>29</v>
      </c>
      <c r="Y1329" t="s">
        <v>30</v>
      </c>
      <c r="Z1329" t="s">
        <v>30</v>
      </c>
      <c r="AA1329" t="s">
        <v>30</v>
      </c>
      <c r="AB1329" t="s">
        <v>30</v>
      </c>
      <c r="AC1329">
        <v>-75.206831379999997</v>
      </c>
      <c r="AD1329">
        <v>6.8197014100000004</v>
      </c>
      <c r="AE1329" t="s">
        <v>86</v>
      </c>
      <c r="AF1329" t="s">
        <v>215</v>
      </c>
      <c r="AG1329" t="s">
        <v>102</v>
      </c>
      <c r="AH1329">
        <f>IFERROR(
    VLOOKUP(FENIX_ANS_TABLA[[#This Row],[ESTADO]],
        {"VENCIDO",1;"ALERTA_0 Días",2;"ALERTA",3;"A TIEMPO",4;"SIN FECHA",5},
    2,FALSE),
0)</f>
        <v>4</v>
      </c>
    </row>
    <row r="1330" spans="1:34" x14ac:dyDescent="0.25">
      <c r="A1330">
        <v>23674034</v>
      </c>
      <c r="B1330" s="23" t="str">
        <f>IFERROR(VLOOKUP(FENIX_ANS_TABLA[[#This Row],[PEDIDO]],RESPONSABLE!A:B,2,0),"Pendiente por asignar responsable")</f>
        <v>Pendiente por asignar responsable</v>
      </c>
      <c r="C1330" t="s">
        <v>54</v>
      </c>
      <c r="D1330" t="s">
        <v>24</v>
      </c>
      <c r="E1330" t="s">
        <v>54</v>
      </c>
      <c r="F1330" s="21">
        <v>46079.332199074073</v>
      </c>
      <c r="G1330" t="s">
        <v>7129</v>
      </c>
      <c r="H1330">
        <v>70695776</v>
      </c>
      <c r="I1330" t="s">
        <v>7130</v>
      </c>
      <c r="J1330" s="23" t="s">
        <v>31</v>
      </c>
      <c r="K1330" s="23" t="s">
        <v>7131</v>
      </c>
      <c r="L1330" t="s">
        <v>7132</v>
      </c>
      <c r="M1330" t="s">
        <v>167</v>
      </c>
      <c r="N1330" t="s">
        <v>7133</v>
      </c>
      <c r="O1330" t="s">
        <v>168</v>
      </c>
      <c r="P1330" t="s">
        <v>55</v>
      </c>
      <c r="Q1330" t="s">
        <v>189</v>
      </c>
      <c r="R1330" t="s">
        <v>252</v>
      </c>
      <c r="S1330" t="s">
        <v>260</v>
      </c>
      <c r="T1330">
        <v>4</v>
      </c>
      <c r="U1330" t="s">
        <v>7134</v>
      </c>
      <c r="V1330" t="s">
        <v>18745</v>
      </c>
      <c r="W1330" t="s">
        <v>18746</v>
      </c>
      <c r="X1330" t="s">
        <v>83</v>
      </c>
      <c r="Y1330" t="s">
        <v>30</v>
      </c>
      <c r="Z1330" t="s">
        <v>30</v>
      </c>
      <c r="AA1330" t="s">
        <v>30</v>
      </c>
      <c r="AB1330" t="s">
        <v>30</v>
      </c>
      <c r="AC1330">
        <v>-75.397333919999994</v>
      </c>
      <c r="AD1330">
        <v>6.2185156199999998</v>
      </c>
      <c r="AE1330" t="s">
        <v>86</v>
      </c>
      <c r="AF1330" t="s">
        <v>159</v>
      </c>
      <c r="AG1330" t="s">
        <v>102</v>
      </c>
      <c r="AH1330">
        <f>IFERROR(
    VLOOKUP(FENIX_ANS_TABLA[[#This Row],[ESTADO]],
        {"VENCIDO",1;"ALERTA_0 Días",2;"ALERTA",3;"A TIEMPO",4;"SIN FECHA",5},
    2,FALSE),
0)</f>
        <v>2</v>
      </c>
    </row>
    <row r="1331" spans="1:34" x14ac:dyDescent="0.25">
      <c r="A1331">
        <v>23674036</v>
      </c>
      <c r="B1331" s="23" t="str">
        <f>IFERROR(VLOOKUP(FENIX_ANS_TABLA[[#This Row],[PEDIDO]],RESPONSABLE!A:B,2,0),"Pendiente por asignar responsable")</f>
        <v>Pendiente por asignar responsable</v>
      </c>
      <c r="C1331" t="s">
        <v>23</v>
      </c>
      <c r="D1331" t="s">
        <v>24</v>
      </c>
      <c r="E1331" t="s">
        <v>33</v>
      </c>
      <c r="F1331" s="21">
        <v>46079.33798611111</v>
      </c>
      <c r="G1331" t="s">
        <v>7136</v>
      </c>
      <c r="H1331">
        <v>1077711121</v>
      </c>
      <c r="I1331" t="s">
        <v>7137</v>
      </c>
      <c r="J1331" s="23" t="s">
        <v>31</v>
      </c>
      <c r="K1331" s="23" t="s">
        <v>7138</v>
      </c>
      <c r="L1331" t="s">
        <v>7139</v>
      </c>
      <c r="M1331" t="s">
        <v>25</v>
      </c>
      <c r="N1331" t="s">
        <v>7140</v>
      </c>
      <c r="O1331" t="s">
        <v>26</v>
      </c>
      <c r="P1331" t="s">
        <v>34</v>
      </c>
      <c r="Q1331" t="s">
        <v>35</v>
      </c>
      <c r="R1331" t="s">
        <v>253</v>
      </c>
      <c r="S1331" t="s">
        <v>260</v>
      </c>
      <c r="T1331">
        <v>5</v>
      </c>
      <c r="U1331" t="s">
        <v>7141</v>
      </c>
      <c r="V1331" t="s">
        <v>18747</v>
      </c>
      <c r="W1331" t="s">
        <v>18748</v>
      </c>
      <c r="X1331" t="s">
        <v>43</v>
      </c>
      <c r="Y1331" t="s">
        <v>30</v>
      </c>
      <c r="Z1331" t="s">
        <v>30</v>
      </c>
      <c r="AA1331" t="s">
        <v>30</v>
      </c>
      <c r="AB1331" t="s">
        <v>30</v>
      </c>
      <c r="AC1331">
        <v>-75.626550460000004</v>
      </c>
      <c r="AD1331">
        <v>6.2508056700000001</v>
      </c>
      <c r="AE1331" t="s">
        <v>86</v>
      </c>
      <c r="AF1331" t="s">
        <v>105</v>
      </c>
      <c r="AG1331" t="s">
        <v>102</v>
      </c>
      <c r="AH1331">
        <f>IFERROR(
    VLOOKUP(FENIX_ANS_TABLA[[#This Row],[ESTADO]],
        {"VENCIDO",1;"ALERTA_0 Días",2;"ALERTA",3;"A TIEMPO",4;"SIN FECHA",5},
    2,FALSE),
0)</f>
        <v>3</v>
      </c>
    </row>
    <row r="1332" spans="1:34" x14ac:dyDescent="0.25">
      <c r="A1332">
        <v>23674038</v>
      </c>
      <c r="B1332" s="23" t="str">
        <f>IFERROR(VLOOKUP(FENIX_ANS_TABLA[[#This Row],[PEDIDO]],RESPONSABLE!A:B,2,0),"Pendiente por asignar responsable")</f>
        <v>Pendiente por asignar responsable</v>
      </c>
      <c r="C1332" t="s">
        <v>23</v>
      </c>
      <c r="D1332" t="s">
        <v>24</v>
      </c>
      <c r="E1332" t="s">
        <v>23</v>
      </c>
      <c r="F1332" s="21">
        <v>46079.338993055557</v>
      </c>
      <c r="G1332" t="s">
        <v>8281</v>
      </c>
      <c r="H1332">
        <v>1007304122</v>
      </c>
      <c r="I1332" t="s">
        <v>8282</v>
      </c>
      <c r="J1332" s="23" t="s">
        <v>31</v>
      </c>
      <c r="K1332" s="23" t="s">
        <v>8283</v>
      </c>
      <c r="L1332" t="s">
        <v>8284</v>
      </c>
      <c r="M1332" t="s">
        <v>169</v>
      </c>
      <c r="N1332" t="s">
        <v>8285</v>
      </c>
      <c r="O1332" t="s">
        <v>170</v>
      </c>
      <c r="P1332" t="s">
        <v>27</v>
      </c>
      <c r="Q1332" t="s">
        <v>158</v>
      </c>
      <c r="R1332" t="s">
        <v>252</v>
      </c>
      <c r="S1332" t="s">
        <v>260</v>
      </c>
      <c r="T1332">
        <v>10</v>
      </c>
      <c r="U1332" t="s">
        <v>8286</v>
      </c>
      <c r="V1332" t="s">
        <v>14114</v>
      </c>
      <c r="W1332" t="s">
        <v>3489</v>
      </c>
      <c r="X1332" t="s">
        <v>29</v>
      </c>
      <c r="Y1332" t="s">
        <v>30</v>
      </c>
      <c r="Z1332" t="s">
        <v>30</v>
      </c>
      <c r="AA1332" t="s">
        <v>30</v>
      </c>
      <c r="AB1332" t="s">
        <v>30</v>
      </c>
      <c r="AC1332">
        <v>-75.337013999999996</v>
      </c>
      <c r="AD1332">
        <v>6.1556600000000001</v>
      </c>
      <c r="AE1332" t="s">
        <v>86</v>
      </c>
      <c r="AF1332" t="s">
        <v>159</v>
      </c>
      <c r="AG1332" t="s">
        <v>102</v>
      </c>
      <c r="AH1332">
        <f>IFERROR(
    VLOOKUP(FENIX_ANS_TABLA[[#This Row],[ESTADO]],
        {"VENCIDO",1;"ALERTA_0 Días",2;"ALERTA",3;"A TIEMPO",4;"SIN FECHA",5},
    2,FALSE),
0)</f>
        <v>4</v>
      </c>
    </row>
    <row r="1333" spans="1:34" x14ac:dyDescent="0.25">
      <c r="A1333">
        <v>23674041</v>
      </c>
      <c r="B1333" s="23" t="str">
        <f>IFERROR(VLOOKUP(FENIX_ANS_TABLA[[#This Row],[PEDIDO]],RESPONSABLE!A:B,2,0),"Pendiente por asignar responsable")</f>
        <v>Pendiente por asignar responsable</v>
      </c>
      <c r="C1333" t="s">
        <v>44</v>
      </c>
      <c r="D1333" t="s">
        <v>24</v>
      </c>
      <c r="E1333" t="s">
        <v>44</v>
      </c>
      <c r="F1333" s="21">
        <v>46079.341886574082</v>
      </c>
      <c r="G1333" t="s">
        <v>7143</v>
      </c>
      <c r="H1333">
        <v>1128472613</v>
      </c>
      <c r="I1333" t="s">
        <v>7144</v>
      </c>
      <c r="J1333" s="23" t="s">
        <v>31</v>
      </c>
      <c r="K1333" s="23" t="s">
        <v>7145</v>
      </c>
      <c r="L1333" t="s">
        <v>7146</v>
      </c>
      <c r="M1333" t="s">
        <v>25</v>
      </c>
      <c r="N1333" t="s">
        <v>7147</v>
      </c>
      <c r="O1333" t="s">
        <v>26</v>
      </c>
      <c r="P1333" t="s">
        <v>45</v>
      </c>
      <c r="Q1333" t="s">
        <v>46</v>
      </c>
      <c r="R1333" t="s">
        <v>253</v>
      </c>
      <c r="S1333" t="s">
        <v>260</v>
      </c>
      <c r="T1333">
        <v>11</v>
      </c>
      <c r="U1333" t="s">
        <v>7148</v>
      </c>
      <c r="V1333" t="s">
        <v>18139</v>
      </c>
      <c r="W1333" t="s">
        <v>18749</v>
      </c>
      <c r="X1333" t="s">
        <v>29</v>
      </c>
      <c r="Y1333" t="s">
        <v>30</v>
      </c>
      <c r="Z1333" t="s">
        <v>30</v>
      </c>
      <c r="AA1333" t="s">
        <v>30</v>
      </c>
      <c r="AB1333" t="s">
        <v>30</v>
      </c>
      <c r="AC1333">
        <v>-75.608674379999997</v>
      </c>
      <c r="AD1333">
        <v>6.2742710900000001</v>
      </c>
      <c r="AE1333" t="s">
        <v>86</v>
      </c>
      <c r="AF1333" t="s">
        <v>105</v>
      </c>
      <c r="AG1333" t="s">
        <v>102</v>
      </c>
      <c r="AH1333">
        <f>IFERROR(
    VLOOKUP(FENIX_ANS_TABLA[[#This Row],[ESTADO]],
        {"VENCIDO",1;"ALERTA_0 Días",2;"ALERTA",3;"A TIEMPO",4;"SIN FECHA",5},
    2,FALSE),
0)</f>
        <v>4</v>
      </c>
    </row>
    <row r="1334" spans="1:34" x14ac:dyDescent="0.25">
      <c r="A1334">
        <v>23674043</v>
      </c>
      <c r="B1334" s="23" t="str">
        <f>IFERROR(VLOOKUP(FENIX_ANS_TABLA[[#This Row],[PEDIDO]],RESPONSABLE!A:B,2,0),"Pendiente por asignar responsable")</f>
        <v>Pendiente por asignar responsable</v>
      </c>
      <c r="C1334" t="s">
        <v>23</v>
      </c>
      <c r="D1334" t="s">
        <v>24</v>
      </c>
      <c r="E1334" t="s">
        <v>33</v>
      </c>
      <c r="F1334" s="21">
        <v>46079.343935185178</v>
      </c>
      <c r="G1334" t="s">
        <v>7150</v>
      </c>
      <c r="H1334">
        <v>1077711121</v>
      </c>
      <c r="I1334" t="s">
        <v>7137</v>
      </c>
      <c r="J1334" s="23" t="s">
        <v>31</v>
      </c>
      <c r="K1334" s="23" t="s">
        <v>7138</v>
      </c>
      <c r="L1334" t="s">
        <v>7151</v>
      </c>
      <c r="M1334" t="s">
        <v>25</v>
      </c>
      <c r="N1334" t="s">
        <v>7152</v>
      </c>
      <c r="O1334" t="s">
        <v>26</v>
      </c>
      <c r="P1334" t="s">
        <v>34</v>
      </c>
      <c r="Q1334" t="s">
        <v>35</v>
      </c>
      <c r="R1334" t="s">
        <v>253</v>
      </c>
      <c r="S1334" t="s">
        <v>260</v>
      </c>
      <c r="T1334">
        <v>5</v>
      </c>
      <c r="U1334" t="s">
        <v>7153</v>
      </c>
      <c r="V1334" t="s">
        <v>18303</v>
      </c>
      <c r="W1334" t="s">
        <v>18750</v>
      </c>
      <c r="X1334" t="s">
        <v>43</v>
      </c>
      <c r="Y1334" t="s">
        <v>30</v>
      </c>
      <c r="Z1334" t="s">
        <v>30</v>
      </c>
      <c r="AA1334" t="s">
        <v>30</v>
      </c>
      <c r="AB1334" t="s">
        <v>30</v>
      </c>
      <c r="AC1334">
        <v>-75.626550460000004</v>
      </c>
      <c r="AD1334">
        <v>6.2508056700000001</v>
      </c>
      <c r="AE1334" t="s">
        <v>86</v>
      </c>
      <c r="AF1334" t="s">
        <v>105</v>
      </c>
      <c r="AG1334" t="s">
        <v>102</v>
      </c>
      <c r="AH1334">
        <f>IFERROR(
    VLOOKUP(FENIX_ANS_TABLA[[#This Row],[ESTADO]],
        {"VENCIDO",1;"ALERTA_0 Días",2;"ALERTA",3;"A TIEMPO",4;"SIN FECHA",5},
    2,FALSE),
0)</f>
        <v>3</v>
      </c>
    </row>
    <row r="1335" spans="1:34" x14ac:dyDescent="0.25">
      <c r="A1335">
        <v>23674053</v>
      </c>
      <c r="B1335" s="23" t="str">
        <f>IFERROR(VLOOKUP(FENIX_ANS_TABLA[[#This Row],[PEDIDO]],RESPONSABLE!A:B,2,0),"Pendiente por asignar responsable")</f>
        <v>Pendiente por asignar responsable</v>
      </c>
      <c r="C1335" t="s">
        <v>54</v>
      </c>
      <c r="D1335" t="s">
        <v>24</v>
      </c>
      <c r="E1335" t="s">
        <v>54</v>
      </c>
      <c r="F1335" s="21">
        <v>46079.355729166673</v>
      </c>
      <c r="G1335" t="s">
        <v>7155</v>
      </c>
      <c r="H1335">
        <v>901798954</v>
      </c>
      <c r="I1335" t="s">
        <v>7156</v>
      </c>
      <c r="J1335" s="23" t="s">
        <v>31</v>
      </c>
      <c r="K1335" s="23" t="s">
        <v>7157</v>
      </c>
      <c r="L1335" t="s">
        <v>7158</v>
      </c>
      <c r="M1335" t="s">
        <v>139</v>
      </c>
      <c r="N1335" t="s">
        <v>7159</v>
      </c>
      <c r="O1335" t="s">
        <v>140</v>
      </c>
      <c r="P1335" t="s">
        <v>55</v>
      </c>
      <c r="Q1335" t="s">
        <v>135</v>
      </c>
      <c r="R1335" t="s">
        <v>252</v>
      </c>
      <c r="S1335" t="s">
        <v>260</v>
      </c>
      <c r="T1335">
        <v>4</v>
      </c>
      <c r="U1335" t="s">
        <v>7160</v>
      </c>
      <c r="V1335" t="s">
        <v>12715</v>
      </c>
      <c r="W1335" t="s">
        <v>14729</v>
      </c>
      <c r="X1335" t="s">
        <v>83</v>
      </c>
      <c r="Y1335" t="s">
        <v>30</v>
      </c>
      <c r="Z1335" t="s">
        <v>30</v>
      </c>
      <c r="AA1335" t="s">
        <v>30</v>
      </c>
      <c r="AB1335" t="s">
        <v>30</v>
      </c>
      <c r="AC1335">
        <v>-75.756628770000006</v>
      </c>
      <c r="AD1335">
        <v>6.4955326600000003</v>
      </c>
      <c r="AE1335" t="s">
        <v>86</v>
      </c>
      <c r="AF1335" t="s">
        <v>136</v>
      </c>
      <c r="AG1335" t="s">
        <v>102</v>
      </c>
      <c r="AH1335">
        <f>IFERROR(
    VLOOKUP(FENIX_ANS_TABLA[[#This Row],[ESTADO]],
        {"VENCIDO",1;"ALERTA_0 Días",2;"ALERTA",3;"A TIEMPO",4;"SIN FECHA",5},
    2,FALSE),
0)</f>
        <v>2</v>
      </c>
    </row>
    <row r="1336" spans="1:34" x14ac:dyDescent="0.25">
      <c r="A1336">
        <v>23674057</v>
      </c>
      <c r="B1336" s="23" t="str">
        <f>IFERROR(VLOOKUP(FENIX_ANS_TABLA[[#This Row],[PEDIDO]],RESPONSABLE!A:B,2,0),"Pendiente por asignar responsable")</f>
        <v>Pendiente por asignar responsable</v>
      </c>
      <c r="C1336" t="s">
        <v>36</v>
      </c>
      <c r="D1336" t="s">
        <v>24</v>
      </c>
      <c r="E1336" t="s">
        <v>36</v>
      </c>
      <c r="F1336" s="21">
        <v>46079.359259259261</v>
      </c>
      <c r="G1336" t="s">
        <v>7579</v>
      </c>
      <c r="H1336">
        <v>70383664</v>
      </c>
      <c r="I1336" t="s">
        <v>7580</v>
      </c>
      <c r="J1336" s="23" t="s">
        <v>31</v>
      </c>
      <c r="K1336" s="23" t="s">
        <v>7581</v>
      </c>
      <c r="L1336" t="s">
        <v>7582</v>
      </c>
      <c r="M1336" t="s">
        <v>25</v>
      </c>
      <c r="N1336" t="s">
        <v>7583</v>
      </c>
      <c r="O1336" t="s">
        <v>26</v>
      </c>
      <c r="P1336" t="s">
        <v>37</v>
      </c>
      <c r="Q1336" t="s">
        <v>32</v>
      </c>
      <c r="R1336" t="s">
        <v>253</v>
      </c>
      <c r="S1336" t="s">
        <v>260</v>
      </c>
      <c r="T1336">
        <v>7</v>
      </c>
      <c r="U1336" t="s">
        <v>7584</v>
      </c>
      <c r="V1336" t="s">
        <v>14209</v>
      </c>
      <c r="W1336" t="s">
        <v>5011</v>
      </c>
      <c r="X1336" t="s">
        <v>29</v>
      </c>
      <c r="Y1336" t="s">
        <v>30</v>
      </c>
      <c r="Z1336" t="s">
        <v>30</v>
      </c>
      <c r="AA1336" t="s">
        <v>30</v>
      </c>
      <c r="AB1336" t="s">
        <v>30</v>
      </c>
      <c r="AC1336">
        <v>-75.562212000000002</v>
      </c>
      <c r="AD1336">
        <v>6.2642329999999999</v>
      </c>
      <c r="AE1336" t="s">
        <v>86</v>
      </c>
      <c r="AF1336" t="s">
        <v>105</v>
      </c>
      <c r="AG1336" t="s">
        <v>102</v>
      </c>
      <c r="AH1336">
        <f>IFERROR(
    VLOOKUP(FENIX_ANS_TABLA[[#This Row],[ESTADO]],
        {"VENCIDO",1;"ALERTA_0 Días",2;"ALERTA",3;"A TIEMPO",4;"SIN FECHA",5},
    2,FALSE),
0)</f>
        <v>4</v>
      </c>
    </row>
    <row r="1337" spans="1:34" x14ac:dyDescent="0.25">
      <c r="A1337">
        <v>23674058</v>
      </c>
      <c r="B1337" s="23" t="str">
        <f>IFERROR(VLOOKUP(FENIX_ANS_TABLA[[#This Row],[PEDIDO]],RESPONSABLE!A:B,2,0),"Pendiente por asignar responsable")</f>
        <v>Pendiente por asignar responsable</v>
      </c>
      <c r="C1337" t="s">
        <v>36</v>
      </c>
      <c r="D1337" t="s">
        <v>24</v>
      </c>
      <c r="E1337" t="s">
        <v>36</v>
      </c>
      <c r="F1337" s="21">
        <v>46079.360069444447</v>
      </c>
      <c r="G1337" t="s">
        <v>9806</v>
      </c>
      <c r="H1337">
        <v>1037604755</v>
      </c>
      <c r="I1337" t="s">
        <v>9807</v>
      </c>
      <c r="J1337" s="23" t="s">
        <v>9808</v>
      </c>
      <c r="K1337" s="23" t="s">
        <v>9809</v>
      </c>
      <c r="L1337" t="s">
        <v>9810</v>
      </c>
      <c r="M1337" t="s">
        <v>139</v>
      </c>
      <c r="N1337" t="s">
        <v>9811</v>
      </c>
      <c r="O1337" t="s">
        <v>140</v>
      </c>
      <c r="P1337" t="s">
        <v>37</v>
      </c>
      <c r="Q1337" t="s">
        <v>135</v>
      </c>
      <c r="R1337" t="s">
        <v>252</v>
      </c>
      <c r="S1337" t="s">
        <v>260</v>
      </c>
      <c r="T1337">
        <v>10</v>
      </c>
      <c r="U1337" t="s">
        <v>9812</v>
      </c>
      <c r="V1337" t="s">
        <v>14111</v>
      </c>
      <c r="W1337" t="s">
        <v>18751</v>
      </c>
      <c r="X1337" t="s">
        <v>29</v>
      </c>
      <c r="Y1337" t="s">
        <v>30</v>
      </c>
      <c r="Z1337" t="s">
        <v>30</v>
      </c>
      <c r="AA1337" t="s">
        <v>30</v>
      </c>
      <c r="AB1337" t="s">
        <v>30</v>
      </c>
      <c r="AC1337">
        <v>-75.762505000000004</v>
      </c>
      <c r="AD1337">
        <v>6.5099179999999999</v>
      </c>
      <c r="AE1337" t="s">
        <v>86</v>
      </c>
      <c r="AF1337" t="s">
        <v>136</v>
      </c>
      <c r="AG1337" t="s">
        <v>102</v>
      </c>
      <c r="AH1337">
        <f>IFERROR(
    VLOOKUP(FENIX_ANS_TABLA[[#This Row],[ESTADO]],
        {"VENCIDO",1;"ALERTA_0 Días",2;"ALERTA",3;"A TIEMPO",4;"SIN FECHA",5},
    2,FALSE),
0)</f>
        <v>4</v>
      </c>
    </row>
    <row r="1338" spans="1:34" x14ac:dyDescent="0.25">
      <c r="A1338">
        <v>23674063</v>
      </c>
      <c r="B1338" s="23" t="str">
        <f>IFERROR(VLOOKUP(FENIX_ANS_TABLA[[#This Row],[PEDIDO]],RESPONSABLE!A:B,2,0),"Pendiente por asignar responsable")</f>
        <v>Pendiente por asignar responsable</v>
      </c>
      <c r="C1338" t="s">
        <v>23</v>
      </c>
      <c r="D1338" t="s">
        <v>24</v>
      </c>
      <c r="E1338" t="s">
        <v>23</v>
      </c>
      <c r="F1338" s="21">
        <v>46079.362476851849</v>
      </c>
      <c r="G1338" t="s">
        <v>8288</v>
      </c>
      <c r="H1338">
        <v>1035418610</v>
      </c>
      <c r="I1338" t="s">
        <v>8289</v>
      </c>
      <c r="J1338" s="23" t="s">
        <v>8290</v>
      </c>
      <c r="K1338" s="23" t="s">
        <v>8291</v>
      </c>
      <c r="L1338" t="s">
        <v>8292</v>
      </c>
      <c r="M1338" t="s">
        <v>165</v>
      </c>
      <c r="N1338" t="s">
        <v>8293</v>
      </c>
      <c r="O1338" t="s">
        <v>166</v>
      </c>
      <c r="P1338" t="s">
        <v>27</v>
      </c>
      <c r="Q1338" t="s">
        <v>158</v>
      </c>
      <c r="R1338" t="s">
        <v>252</v>
      </c>
      <c r="S1338" t="s">
        <v>260</v>
      </c>
      <c r="T1338">
        <v>10</v>
      </c>
      <c r="U1338" t="s">
        <v>8294</v>
      </c>
      <c r="V1338" t="s">
        <v>18752</v>
      </c>
      <c r="W1338" t="s">
        <v>14221</v>
      </c>
      <c r="X1338" t="s">
        <v>29</v>
      </c>
      <c r="Y1338" t="s">
        <v>30</v>
      </c>
      <c r="Z1338" t="s">
        <v>30</v>
      </c>
      <c r="AA1338" t="s">
        <v>30</v>
      </c>
      <c r="AB1338" t="s">
        <v>30</v>
      </c>
      <c r="AC1338">
        <v>-75.449037610000005</v>
      </c>
      <c r="AD1338">
        <v>6.3090078299999997</v>
      </c>
      <c r="AE1338" t="s">
        <v>86</v>
      </c>
      <c r="AF1338" t="s">
        <v>159</v>
      </c>
      <c r="AG1338" t="s">
        <v>102</v>
      </c>
      <c r="AH1338">
        <f>IFERROR(
    VLOOKUP(FENIX_ANS_TABLA[[#This Row],[ESTADO]],
        {"VENCIDO",1;"ALERTA_0 Días",2;"ALERTA",3;"A TIEMPO",4;"SIN FECHA",5},
    2,FALSE),
0)</f>
        <v>4</v>
      </c>
    </row>
    <row r="1339" spans="1:34" x14ac:dyDescent="0.25">
      <c r="A1339">
        <v>23674067</v>
      </c>
      <c r="B1339" s="23" t="str">
        <f>IFERROR(VLOOKUP(FENIX_ANS_TABLA[[#This Row],[PEDIDO]],RESPONSABLE!A:B,2,0),"Pendiente por asignar responsable")</f>
        <v>Pendiente por asignar responsable</v>
      </c>
      <c r="C1339" t="s">
        <v>23</v>
      </c>
      <c r="D1339" t="s">
        <v>24</v>
      </c>
      <c r="E1339" t="s">
        <v>23</v>
      </c>
      <c r="F1339" s="21">
        <v>46079.365393518521</v>
      </c>
      <c r="G1339" t="s">
        <v>8296</v>
      </c>
      <c r="H1339">
        <v>1017151736</v>
      </c>
      <c r="I1339" t="s">
        <v>8297</v>
      </c>
      <c r="J1339" s="23" t="s">
        <v>8298</v>
      </c>
      <c r="K1339" s="23" t="s">
        <v>211</v>
      </c>
      <c r="L1339" t="s">
        <v>8299</v>
      </c>
      <c r="M1339" t="s">
        <v>165</v>
      </c>
      <c r="N1339" t="s">
        <v>8300</v>
      </c>
      <c r="O1339" t="s">
        <v>166</v>
      </c>
      <c r="P1339" t="s">
        <v>27</v>
      </c>
      <c r="Q1339" t="s">
        <v>158</v>
      </c>
      <c r="R1339" t="s">
        <v>252</v>
      </c>
      <c r="S1339" t="s">
        <v>260</v>
      </c>
      <c r="T1339">
        <v>10</v>
      </c>
      <c r="U1339" t="s">
        <v>8301</v>
      </c>
      <c r="V1339" t="s">
        <v>14358</v>
      </c>
      <c r="W1339" t="s">
        <v>12367</v>
      </c>
      <c r="X1339" t="s">
        <v>29</v>
      </c>
      <c r="Y1339" t="s">
        <v>30</v>
      </c>
      <c r="Z1339" t="s">
        <v>30</v>
      </c>
      <c r="AA1339" t="s">
        <v>30</v>
      </c>
      <c r="AB1339" t="s">
        <v>30</v>
      </c>
      <c r="AC1339">
        <v>-75.456205999999995</v>
      </c>
      <c r="AD1339">
        <v>6.3009050000000002</v>
      </c>
      <c r="AE1339" t="s">
        <v>86</v>
      </c>
      <c r="AF1339" t="s">
        <v>159</v>
      </c>
      <c r="AG1339" t="s">
        <v>102</v>
      </c>
      <c r="AH1339">
        <f>IFERROR(
    VLOOKUP(FENIX_ANS_TABLA[[#This Row],[ESTADO]],
        {"VENCIDO",1;"ALERTA_0 Días",2;"ALERTA",3;"A TIEMPO",4;"SIN FECHA",5},
    2,FALSE),
0)</f>
        <v>4</v>
      </c>
    </row>
    <row r="1340" spans="1:34" x14ac:dyDescent="0.25">
      <c r="A1340">
        <v>23674087</v>
      </c>
      <c r="B1340" s="23" t="str">
        <f>IFERROR(VLOOKUP(FENIX_ANS_TABLA[[#This Row],[PEDIDO]],RESPONSABLE!A:B,2,0),"Pendiente por asignar responsable")</f>
        <v>Pendiente por asignar responsable</v>
      </c>
      <c r="C1340" t="s">
        <v>36</v>
      </c>
      <c r="D1340" t="s">
        <v>24</v>
      </c>
      <c r="E1340" t="s">
        <v>36</v>
      </c>
      <c r="F1340" s="21">
        <v>46079.381678240738</v>
      </c>
      <c r="G1340" t="s">
        <v>7586</v>
      </c>
      <c r="H1340">
        <v>902017649</v>
      </c>
      <c r="I1340" t="s">
        <v>7587</v>
      </c>
      <c r="J1340" s="23" t="s">
        <v>709</v>
      </c>
      <c r="K1340" s="23" t="s">
        <v>504</v>
      </c>
      <c r="L1340" t="s">
        <v>7588</v>
      </c>
      <c r="M1340" t="s">
        <v>25</v>
      </c>
      <c r="N1340" t="s">
        <v>7589</v>
      </c>
      <c r="O1340" t="s">
        <v>26</v>
      </c>
      <c r="P1340" t="s">
        <v>37</v>
      </c>
      <c r="Q1340" t="s">
        <v>32</v>
      </c>
      <c r="R1340" t="s">
        <v>253</v>
      </c>
      <c r="S1340" t="s">
        <v>260</v>
      </c>
      <c r="T1340">
        <v>7</v>
      </c>
      <c r="U1340" t="s">
        <v>7590</v>
      </c>
      <c r="V1340" t="s">
        <v>14254</v>
      </c>
      <c r="W1340" t="s">
        <v>5012</v>
      </c>
      <c r="X1340" t="s">
        <v>29</v>
      </c>
      <c r="Y1340" t="s">
        <v>30</v>
      </c>
      <c r="Z1340" t="s">
        <v>30</v>
      </c>
      <c r="AA1340" t="s">
        <v>30</v>
      </c>
      <c r="AB1340" t="s">
        <v>30</v>
      </c>
      <c r="AC1340">
        <v>-75.602513000000002</v>
      </c>
      <c r="AD1340">
        <v>6.2385659999999996</v>
      </c>
      <c r="AE1340" t="s">
        <v>86</v>
      </c>
      <c r="AF1340" t="s">
        <v>105</v>
      </c>
      <c r="AG1340" t="s">
        <v>102</v>
      </c>
      <c r="AH1340">
        <f>IFERROR(
    VLOOKUP(FENIX_ANS_TABLA[[#This Row],[ESTADO]],
        {"VENCIDO",1;"ALERTA_0 Días",2;"ALERTA",3;"A TIEMPO",4;"SIN FECHA",5},
    2,FALSE),
0)</f>
        <v>4</v>
      </c>
    </row>
    <row r="1341" spans="1:34" x14ac:dyDescent="0.25">
      <c r="A1341">
        <v>23674091</v>
      </c>
      <c r="B1341" s="23" t="str">
        <f>IFERROR(VLOOKUP(FENIX_ANS_TABLA[[#This Row],[PEDIDO]],RESPONSABLE!A:B,2,0),"Pendiente por asignar responsable")</f>
        <v>Pendiente por asignar responsable</v>
      </c>
      <c r="C1341" t="s">
        <v>58</v>
      </c>
      <c r="D1341" t="s">
        <v>24</v>
      </c>
      <c r="E1341" t="s">
        <v>59</v>
      </c>
      <c r="F1341" s="21">
        <v>46079.386331018519</v>
      </c>
      <c r="G1341" t="s">
        <v>7162</v>
      </c>
      <c r="H1341">
        <v>1036338631</v>
      </c>
      <c r="I1341" t="s">
        <v>7163</v>
      </c>
      <c r="J1341" s="23" t="s">
        <v>31</v>
      </c>
      <c r="K1341" s="23" t="s">
        <v>7164</v>
      </c>
      <c r="L1341" t="s">
        <v>7165</v>
      </c>
      <c r="M1341" t="s">
        <v>147</v>
      </c>
      <c r="N1341" t="s">
        <v>7166</v>
      </c>
      <c r="O1341" t="s">
        <v>148</v>
      </c>
      <c r="P1341" t="s">
        <v>60</v>
      </c>
      <c r="Q1341" t="s">
        <v>135</v>
      </c>
      <c r="R1341" t="s">
        <v>252</v>
      </c>
      <c r="S1341" t="s">
        <v>260</v>
      </c>
      <c r="T1341">
        <v>14</v>
      </c>
      <c r="U1341" t="s">
        <v>7167</v>
      </c>
      <c r="V1341" t="s">
        <v>14458</v>
      </c>
      <c r="W1341" t="s">
        <v>18753</v>
      </c>
      <c r="X1341" t="s">
        <v>29</v>
      </c>
      <c r="Y1341" t="s">
        <v>30</v>
      </c>
      <c r="Z1341" t="s">
        <v>30</v>
      </c>
      <c r="AA1341" t="s">
        <v>30</v>
      </c>
      <c r="AB1341" t="s">
        <v>30</v>
      </c>
      <c r="AC1341">
        <v>-75.703264820000001</v>
      </c>
      <c r="AD1341">
        <v>6.4266942699999996</v>
      </c>
      <c r="AE1341" t="s">
        <v>86</v>
      </c>
      <c r="AF1341" t="s">
        <v>136</v>
      </c>
      <c r="AG1341" t="s">
        <v>102</v>
      </c>
      <c r="AH1341">
        <f>IFERROR(
    VLOOKUP(FENIX_ANS_TABLA[[#This Row],[ESTADO]],
        {"VENCIDO",1;"ALERTA_0 Días",2;"ALERTA",3;"A TIEMPO",4;"SIN FECHA",5},
    2,FALSE),
0)</f>
        <v>4</v>
      </c>
    </row>
    <row r="1342" spans="1:34" x14ac:dyDescent="0.25">
      <c r="A1342">
        <v>23674106</v>
      </c>
      <c r="B1342" s="23" t="str">
        <f>IFERROR(VLOOKUP(FENIX_ANS_TABLA[[#This Row],[PEDIDO]],RESPONSABLE!A:B,2,0),"Pendiente por asignar responsable")</f>
        <v>Pendiente por asignar responsable</v>
      </c>
      <c r="C1342" t="s">
        <v>23</v>
      </c>
      <c r="D1342" t="s">
        <v>24</v>
      </c>
      <c r="E1342" t="s">
        <v>23</v>
      </c>
      <c r="F1342" s="21">
        <v>46079.394305555557</v>
      </c>
      <c r="G1342" t="s">
        <v>8303</v>
      </c>
      <c r="H1342">
        <v>39451572</v>
      </c>
      <c r="I1342" t="s">
        <v>8304</v>
      </c>
      <c r="J1342" s="23" t="s">
        <v>31</v>
      </c>
      <c r="K1342" s="23" t="s">
        <v>8305</v>
      </c>
      <c r="L1342" t="s">
        <v>8306</v>
      </c>
      <c r="M1342" t="s">
        <v>165</v>
      </c>
      <c r="N1342" t="s">
        <v>8307</v>
      </c>
      <c r="O1342" t="s">
        <v>166</v>
      </c>
      <c r="P1342" t="s">
        <v>27</v>
      </c>
      <c r="Q1342" t="s">
        <v>158</v>
      </c>
      <c r="R1342" t="s">
        <v>252</v>
      </c>
      <c r="S1342" t="s">
        <v>260</v>
      </c>
      <c r="T1342">
        <v>10</v>
      </c>
      <c r="U1342" t="s">
        <v>8308</v>
      </c>
      <c r="V1342" t="s">
        <v>11688</v>
      </c>
      <c r="W1342" t="s">
        <v>18754</v>
      </c>
      <c r="X1342" t="s">
        <v>29</v>
      </c>
      <c r="Y1342" t="s">
        <v>30</v>
      </c>
      <c r="Z1342" t="s">
        <v>30</v>
      </c>
      <c r="AA1342" t="s">
        <v>30</v>
      </c>
      <c r="AB1342" t="s">
        <v>30</v>
      </c>
      <c r="AC1342">
        <v>-75.441249999999997</v>
      </c>
      <c r="AD1342">
        <v>6.2267976999999997</v>
      </c>
      <c r="AE1342" t="s">
        <v>86</v>
      </c>
      <c r="AF1342" t="s">
        <v>159</v>
      </c>
      <c r="AG1342" t="s">
        <v>102</v>
      </c>
      <c r="AH1342">
        <f>IFERROR(
    VLOOKUP(FENIX_ANS_TABLA[[#This Row],[ESTADO]],
        {"VENCIDO",1;"ALERTA_0 Días",2;"ALERTA",3;"A TIEMPO",4;"SIN FECHA",5},
    2,FALSE),
0)</f>
        <v>4</v>
      </c>
    </row>
    <row r="1343" spans="1:34" x14ac:dyDescent="0.25">
      <c r="A1343">
        <v>23674114</v>
      </c>
      <c r="B1343" s="23" t="str">
        <f>IFERROR(VLOOKUP(FENIX_ANS_TABLA[[#This Row],[PEDIDO]],RESPONSABLE!A:B,2,0),"Pendiente por asignar responsable")</f>
        <v>Pendiente por asignar responsable</v>
      </c>
      <c r="C1343" t="s">
        <v>23</v>
      </c>
      <c r="D1343" t="s">
        <v>24</v>
      </c>
      <c r="E1343" t="s">
        <v>23</v>
      </c>
      <c r="F1343" s="21">
        <v>46079.398344907408</v>
      </c>
      <c r="G1343" t="s">
        <v>8310</v>
      </c>
      <c r="H1343">
        <v>43266964</v>
      </c>
      <c r="I1343" t="s">
        <v>8311</v>
      </c>
      <c r="J1343" s="23" t="s">
        <v>31</v>
      </c>
      <c r="K1343" s="23" t="s">
        <v>2074</v>
      </c>
      <c r="L1343" t="s">
        <v>8312</v>
      </c>
      <c r="M1343" t="s">
        <v>167</v>
      </c>
      <c r="N1343" t="s">
        <v>8313</v>
      </c>
      <c r="O1343" t="s">
        <v>168</v>
      </c>
      <c r="P1343" t="s">
        <v>27</v>
      </c>
      <c r="Q1343" t="s">
        <v>158</v>
      </c>
      <c r="R1343" t="s">
        <v>253</v>
      </c>
      <c r="S1343" t="s">
        <v>260</v>
      </c>
      <c r="T1343">
        <v>7</v>
      </c>
      <c r="U1343" t="s">
        <v>8314</v>
      </c>
      <c r="V1343" t="s">
        <v>14553</v>
      </c>
      <c r="W1343" t="s">
        <v>14554</v>
      </c>
      <c r="X1343" t="s">
        <v>29</v>
      </c>
      <c r="Y1343" t="s">
        <v>30</v>
      </c>
      <c r="Z1343" t="s">
        <v>30</v>
      </c>
      <c r="AA1343" t="s">
        <v>30</v>
      </c>
      <c r="AB1343" t="s">
        <v>30</v>
      </c>
      <c r="AC1343">
        <v>-75.37913503</v>
      </c>
      <c r="AD1343">
        <v>6.1650297099999998</v>
      </c>
      <c r="AE1343" t="s">
        <v>86</v>
      </c>
      <c r="AF1343" t="s">
        <v>159</v>
      </c>
      <c r="AG1343" t="s">
        <v>102</v>
      </c>
      <c r="AH1343">
        <f>IFERROR(
    VLOOKUP(FENIX_ANS_TABLA[[#This Row],[ESTADO]],
        {"VENCIDO",1;"ALERTA_0 Días",2;"ALERTA",3;"A TIEMPO",4;"SIN FECHA",5},
    2,FALSE),
0)</f>
        <v>4</v>
      </c>
    </row>
    <row r="1344" spans="1:34" x14ac:dyDescent="0.25">
      <c r="A1344">
        <v>23674125</v>
      </c>
      <c r="B1344" s="23" t="str">
        <f>IFERROR(VLOOKUP(FENIX_ANS_TABLA[[#This Row],[PEDIDO]],RESPONSABLE!A:B,2,0),"Pendiente por asignar responsable")</f>
        <v>Pendiente por asignar responsable</v>
      </c>
      <c r="C1344" t="s">
        <v>23</v>
      </c>
      <c r="D1344" t="s">
        <v>24</v>
      </c>
      <c r="E1344" t="s">
        <v>23</v>
      </c>
      <c r="F1344" s="21">
        <v>46079.402384259258</v>
      </c>
      <c r="G1344" t="s">
        <v>7169</v>
      </c>
      <c r="H1344">
        <v>15538053</v>
      </c>
      <c r="I1344" t="s">
        <v>7170</v>
      </c>
      <c r="J1344" s="23" t="s">
        <v>31</v>
      </c>
      <c r="K1344" s="23" t="s">
        <v>7171</v>
      </c>
      <c r="L1344" t="s">
        <v>7172</v>
      </c>
      <c r="M1344" t="s">
        <v>234</v>
      </c>
      <c r="N1344" t="s">
        <v>7173</v>
      </c>
      <c r="O1344" t="s">
        <v>235</v>
      </c>
      <c r="P1344" t="s">
        <v>27</v>
      </c>
      <c r="Q1344" t="s">
        <v>214</v>
      </c>
      <c r="R1344" t="s">
        <v>253</v>
      </c>
      <c r="S1344" t="s">
        <v>260</v>
      </c>
      <c r="T1344">
        <v>7</v>
      </c>
      <c r="U1344" t="s">
        <v>7174</v>
      </c>
      <c r="V1344" t="s">
        <v>8904</v>
      </c>
      <c r="W1344" t="s">
        <v>18755</v>
      </c>
      <c r="X1344" t="s">
        <v>29</v>
      </c>
      <c r="Y1344" t="s">
        <v>30</v>
      </c>
      <c r="Z1344" t="s">
        <v>30</v>
      </c>
      <c r="AA1344" t="s">
        <v>30</v>
      </c>
      <c r="AB1344" t="s">
        <v>30</v>
      </c>
      <c r="AC1344">
        <v>-74.700879760000007</v>
      </c>
      <c r="AD1344">
        <v>7.0271708400000001</v>
      </c>
      <c r="AE1344" t="s">
        <v>86</v>
      </c>
      <c r="AF1344" t="s">
        <v>215</v>
      </c>
      <c r="AG1344" t="s">
        <v>102</v>
      </c>
      <c r="AH1344">
        <f>IFERROR(
    VLOOKUP(FENIX_ANS_TABLA[[#This Row],[ESTADO]],
        {"VENCIDO",1;"ALERTA_0 Días",2;"ALERTA",3;"A TIEMPO",4;"SIN FECHA",5},
    2,FALSE),
0)</f>
        <v>4</v>
      </c>
    </row>
    <row r="1345" spans="1:34" x14ac:dyDescent="0.25">
      <c r="A1345">
        <v>23674129</v>
      </c>
      <c r="B1345" s="23" t="str">
        <f>IFERROR(VLOOKUP(FENIX_ANS_TABLA[[#This Row],[PEDIDO]],RESPONSABLE!A:B,2,0),"Pendiente por asignar responsable")</f>
        <v>Pendiente por asignar responsable</v>
      </c>
      <c r="C1345" t="s">
        <v>58</v>
      </c>
      <c r="D1345" t="s">
        <v>24</v>
      </c>
      <c r="E1345" t="s">
        <v>59</v>
      </c>
      <c r="F1345" s="21">
        <v>46079.404490740737</v>
      </c>
      <c r="G1345" t="s">
        <v>7176</v>
      </c>
      <c r="H1345">
        <v>70162859</v>
      </c>
      <c r="I1345" t="s">
        <v>7177</v>
      </c>
      <c r="J1345" s="23" t="s">
        <v>7178</v>
      </c>
      <c r="K1345" s="23" t="s">
        <v>31</v>
      </c>
      <c r="L1345" t="s">
        <v>7179</v>
      </c>
      <c r="M1345" t="s">
        <v>171</v>
      </c>
      <c r="N1345" t="s">
        <v>7180</v>
      </c>
      <c r="O1345" t="s">
        <v>172</v>
      </c>
      <c r="P1345" t="s">
        <v>60</v>
      </c>
      <c r="Q1345" t="s">
        <v>184</v>
      </c>
      <c r="R1345" t="s">
        <v>253</v>
      </c>
      <c r="S1345" t="s">
        <v>260</v>
      </c>
      <c r="T1345">
        <v>9</v>
      </c>
      <c r="U1345" t="s">
        <v>7181</v>
      </c>
      <c r="V1345" t="s">
        <v>18756</v>
      </c>
      <c r="W1345" t="s">
        <v>18757</v>
      </c>
      <c r="X1345" t="s">
        <v>29</v>
      </c>
      <c r="Y1345" t="s">
        <v>30</v>
      </c>
      <c r="Z1345" t="s">
        <v>30</v>
      </c>
      <c r="AA1345" t="s">
        <v>30</v>
      </c>
      <c r="AB1345" t="s">
        <v>30</v>
      </c>
      <c r="AC1345">
        <v>-74.993289349999998</v>
      </c>
      <c r="AD1345">
        <v>6.1886957599999999</v>
      </c>
      <c r="AE1345" t="s">
        <v>86</v>
      </c>
      <c r="AF1345" t="s">
        <v>159</v>
      </c>
      <c r="AG1345" t="s">
        <v>102</v>
      </c>
      <c r="AH1345">
        <f>IFERROR(
    VLOOKUP(FENIX_ANS_TABLA[[#This Row],[ESTADO]],
        {"VENCIDO",1;"ALERTA_0 Días",2;"ALERTA",3;"A TIEMPO",4;"SIN FECHA",5},
    2,FALSE),
0)</f>
        <v>4</v>
      </c>
    </row>
    <row r="1346" spans="1:34" x14ac:dyDescent="0.25">
      <c r="A1346">
        <v>23674130</v>
      </c>
      <c r="B1346" s="23" t="str">
        <f>IFERROR(VLOOKUP(FENIX_ANS_TABLA[[#This Row],[PEDIDO]],RESPONSABLE!A:B,2,0),"Pendiente por asignar responsable")</f>
        <v>Pendiente por asignar responsable</v>
      </c>
      <c r="C1346" t="s">
        <v>58</v>
      </c>
      <c r="D1346" t="s">
        <v>24</v>
      </c>
      <c r="E1346" t="s">
        <v>59</v>
      </c>
      <c r="F1346" s="21">
        <v>46079.404895833337</v>
      </c>
      <c r="G1346" t="s">
        <v>7183</v>
      </c>
      <c r="H1346">
        <v>1036600627</v>
      </c>
      <c r="I1346" t="s">
        <v>7184</v>
      </c>
      <c r="J1346" s="23" t="s">
        <v>31</v>
      </c>
      <c r="K1346" s="23" t="s">
        <v>4051</v>
      </c>
      <c r="L1346" t="s">
        <v>7185</v>
      </c>
      <c r="M1346" t="s">
        <v>147</v>
      </c>
      <c r="N1346" t="s">
        <v>7186</v>
      </c>
      <c r="O1346" t="s">
        <v>148</v>
      </c>
      <c r="P1346" t="s">
        <v>60</v>
      </c>
      <c r="Q1346" t="s">
        <v>135</v>
      </c>
      <c r="R1346" t="s">
        <v>252</v>
      </c>
      <c r="S1346" t="s">
        <v>260</v>
      </c>
      <c r="T1346">
        <v>14</v>
      </c>
      <c r="U1346" t="s">
        <v>7187</v>
      </c>
      <c r="V1346" t="s">
        <v>18758</v>
      </c>
      <c r="W1346" t="s">
        <v>18759</v>
      </c>
      <c r="X1346" t="s">
        <v>29</v>
      </c>
      <c r="Y1346" t="s">
        <v>30</v>
      </c>
      <c r="Z1346" t="s">
        <v>30</v>
      </c>
      <c r="AA1346" t="s">
        <v>30</v>
      </c>
      <c r="AB1346" t="s">
        <v>30</v>
      </c>
      <c r="AC1346">
        <v>-75.749993000000003</v>
      </c>
      <c r="AD1346">
        <v>6.4205449999999997</v>
      </c>
      <c r="AE1346" t="s">
        <v>86</v>
      </c>
      <c r="AF1346" t="s">
        <v>136</v>
      </c>
      <c r="AG1346" t="s">
        <v>102</v>
      </c>
      <c r="AH1346">
        <f>IFERROR(
    VLOOKUP(FENIX_ANS_TABLA[[#This Row],[ESTADO]],
        {"VENCIDO",1;"ALERTA_0 Días",2;"ALERTA",3;"A TIEMPO",4;"SIN FECHA",5},
    2,FALSE),
0)</f>
        <v>4</v>
      </c>
    </row>
    <row r="1347" spans="1:34" x14ac:dyDescent="0.25">
      <c r="A1347">
        <v>23674131</v>
      </c>
      <c r="B1347" s="23" t="str">
        <f>IFERROR(VLOOKUP(FENIX_ANS_TABLA[[#This Row],[PEDIDO]],RESPONSABLE!A:B,2,0),"Pendiente por asignar responsable")</f>
        <v>Pendiente por asignar responsable</v>
      </c>
      <c r="C1347" t="s">
        <v>23</v>
      </c>
      <c r="D1347" t="s">
        <v>24</v>
      </c>
      <c r="E1347" t="s">
        <v>23</v>
      </c>
      <c r="F1347" s="21">
        <v>46079.405891203707</v>
      </c>
      <c r="G1347" t="s">
        <v>9814</v>
      </c>
      <c r="H1347">
        <v>44002510</v>
      </c>
      <c r="I1347" t="s">
        <v>9815</v>
      </c>
      <c r="J1347" s="23" t="s">
        <v>31</v>
      </c>
      <c r="K1347" s="23" t="s">
        <v>9816</v>
      </c>
      <c r="L1347" t="s">
        <v>9817</v>
      </c>
      <c r="M1347" t="s">
        <v>147</v>
      </c>
      <c r="N1347" t="s">
        <v>9818</v>
      </c>
      <c r="O1347" t="s">
        <v>148</v>
      </c>
      <c r="P1347" t="s">
        <v>27</v>
      </c>
      <c r="Q1347" t="s">
        <v>135</v>
      </c>
      <c r="R1347" t="s">
        <v>253</v>
      </c>
      <c r="S1347" t="s">
        <v>260</v>
      </c>
      <c r="T1347">
        <v>7</v>
      </c>
      <c r="U1347" t="s">
        <v>9819</v>
      </c>
      <c r="V1347" t="s">
        <v>10623</v>
      </c>
      <c r="W1347" t="s">
        <v>18547</v>
      </c>
      <c r="X1347" t="s">
        <v>29</v>
      </c>
      <c r="Y1347" t="s">
        <v>30</v>
      </c>
      <c r="Z1347" t="s">
        <v>30</v>
      </c>
      <c r="AA1347" t="s">
        <v>30</v>
      </c>
      <c r="AB1347" t="s">
        <v>30</v>
      </c>
      <c r="AC1347">
        <v>-75.728447000000003</v>
      </c>
      <c r="AD1347">
        <v>6.4435890000000002</v>
      </c>
      <c r="AE1347" t="s">
        <v>86</v>
      </c>
      <c r="AF1347" t="s">
        <v>136</v>
      </c>
      <c r="AG1347" t="s">
        <v>102</v>
      </c>
      <c r="AH1347">
        <f>IFERROR(
    VLOOKUP(FENIX_ANS_TABLA[[#This Row],[ESTADO]],
        {"VENCIDO",1;"ALERTA_0 Días",2;"ALERTA",3;"A TIEMPO",4;"SIN FECHA",5},
    2,FALSE),
0)</f>
        <v>4</v>
      </c>
    </row>
    <row r="1348" spans="1:34" x14ac:dyDescent="0.25">
      <c r="A1348">
        <v>23674132</v>
      </c>
      <c r="B1348" s="23" t="str">
        <f>IFERROR(VLOOKUP(FENIX_ANS_TABLA[[#This Row],[PEDIDO]],RESPONSABLE!A:B,2,0),"Pendiente por asignar responsable")</f>
        <v>Pendiente por asignar responsable</v>
      </c>
      <c r="C1348" t="s">
        <v>58</v>
      </c>
      <c r="D1348" t="s">
        <v>24</v>
      </c>
      <c r="E1348" t="s">
        <v>59</v>
      </c>
      <c r="F1348" s="21">
        <v>46079.405902777777</v>
      </c>
      <c r="G1348" t="s">
        <v>7189</v>
      </c>
      <c r="H1348">
        <v>98557727</v>
      </c>
      <c r="I1348" t="s">
        <v>7190</v>
      </c>
      <c r="J1348" s="23" t="s">
        <v>31</v>
      </c>
      <c r="K1348" s="23" t="s">
        <v>7191</v>
      </c>
      <c r="L1348" t="s">
        <v>7192</v>
      </c>
      <c r="M1348" t="s">
        <v>106</v>
      </c>
      <c r="N1348" t="s">
        <v>7193</v>
      </c>
      <c r="O1348" t="s">
        <v>107</v>
      </c>
      <c r="P1348" t="s">
        <v>60</v>
      </c>
      <c r="Q1348" t="s">
        <v>125</v>
      </c>
      <c r="R1348" t="s">
        <v>253</v>
      </c>
      <c r="S1348" t="s">
        <v>260</v>
      </c>
      <c r="T1348">
        <v>9</v>
      </c>
      <c r="U1348" t="s">
        <v>7194</v>
      </c>
      <c r="V1348" t="s">
        <v>10623</v>
      </c>
      <c r="W1348" t="s">
        <v>18760</v>
      </c>
      <c r="X1348" t="s">
        <v>29</v>
      </c>
      <c r="Y1348" t="s">
        <v>30</v>
      </c>
      <c r="Z1348" t="s">
        <v>30</v>
      </c>
      <c r="AA1348" t="s">
        <v>30</v>
      </c>
      <c r="AB1348" t="s">
        <v>30</v>
      </c>
      <c r="AC1348">
        <v>-75.567373020000005</v>
      </c>
      <c r="AD1348">
        <v>5.8732550300000002</v>
      </c>
      <c r="AE1348" t="s">
        <v>86</v>
      </c>
      <c r="AF1348" t="s">
        <v>109</v>
      </c>
      <c r="AG1348" t="s">
        <v>102</v>
      </c>
      <c r="AH1348">
        <f>IFERROR(
    VLOOKUP(FENIX_ANS_TABLA[[#This Row],[ESTADO]],
        {"VENCIDO",1;"ALERTA_0 Días",2;"ALERTA",3;"A TIEMPO",4;"SIN FECHA",5},
    2,FALSE),
0)</f>
        <v>4</v>
      </c>
    </row>
    <row r="1349" spans="1:34" x14ac:dyDescent="0.25">
      <c r="A1349">
        <v>23674135</v>
      </c>
      <c r="B1349" s="23" t="str">
        <f>IFERROR(VLOOKUP(FENIX_ANS_TABLA[[#This Row],[PEDIDO]],RESPONSABLE!A:B,2,0),"Pendiente por asignar responsable")</f>
        <v>Pendiente por asignar responsable</v>
      </c>
      <c r="C1349" t="s">
        <v>36</v>
      </c>
      <c r="D1349" t="s">
        <v>65</v>
      </c>
      <c r="E1349" t="s">
        <v>36</v>
      </c>
      <c r="F1349" s="21">
        <v>46079.407256944447</v>
      </c>
      <c r="G1349" t="s">
        <v>7592</v>
      </c>
      <c r="H1349">
        <v>3552109</v>
      </c>
      <c r="I1349" t="s">
        <v>7593</v>
      </c>
      <c r="J1349" s="23" t="s">
        <v>31</v>
      </c>
      <c r="K1349" s="23" t="s">
        <v>7594</v>
      </c>
      <c r="L1349" t="s">
        <v>7595</v>
      </c>
      <c r="M1349" t="s">
        <v>38</v>
      </c>
      <c r="N1349" t="s">
        <v>7596</v>
      </c>
      <c r="O1349" t="s">
        <v>39</v>
      </c>
      <c r="P1349" t="s">
        <v>66</v>
      </c>
      <c r="Q1349" t="s">
        <v>28</v>
      </c>
      <c r="R1349" t="s">
        <v>253</v>
      </c>
      <c r="S1349" t="s">
        <v>260</v>
      </c>
      <c r="T1349">
        <v>7</v>
      </c>
      <c r="U1349" t="s">
        <v>7597</v>
      </c>
      <c r="V1349" t="s">
        <v>14556</v>
      </c>
      <c r="W1349" t="s">
        <v>10645</v>
      </c>
      <c r="X1349" t="s">
        <v>29</v>
      </c>
      <c r="Y1349" t="s">
        <v>30</v>
      </c>
      <c r="Z1349" t="s">
        <v>30</v>
      </c>
      <c r="AA1349" t="s">
        <v>30</v>
      </c>
      <c r="AB1349" t="s">
        <v>30</v>
      </c>
      <c r="AC1349">
        <v>-75.608536000000001</v>
      </c>
      <c r="AD1349">
        <v>6.1780169999999996</v>
      </c>
      <c r="AE1349" t="s">
        <v>86</v>
      </c>
      <c r="AF1349" t="s">
        <v>105</v>
      </c>
      <c r="AG1349" t="s">
        <v>103</v>
      </c>
      <c r="AH1349">
        <f>IFERROR(
    VLOOKUP(FENIX_ANS_TABLA[[#This Row],[ESTADO]],
        {"VENCIDO",1;"ALERTA_0 Días",2;"ALERTA",3;"A TIEMPO",4;"SIN FECHA",5},
    2,FALSE),
0)</f>
        <v>4</v>
      </c>
    </row>
    <row r="1350" spans="1:34" x14ac:dyDescent="0.25">
      <c r="A1350">
        <v>23674136</v>
      </c>
      <c r="B1350" s="23" t="str">
        <f>IFERROR(VLOOKUP(FENIX_ANS_TABLA[[#This Row],[PEDIDO]],RESPONSABLE!A:B,2,0),"Pendiente por asignar responsable")</f>
        <v>Pendiente por asignar responsable</v>
      </c>
      <c r="C1350" t="s">
        <v>23</v>
      </c>
      <c r="D1350" t="s">
        <v>24</v>
      </c>
      <c r="E1350" t="s">
        <v>23</v>
      </c>
      <c r="F1350" s="21">
        <v>46079.407523148147</v>
      </c>
      <c r="G1350" t="s">
        <v>9821</v>
      </c>
      <c r="H1350">
        <v>1023748368</v>
      </c>
      <c r="I1350" t="s">
        <v>9822</v>
      </c>
      <c r="J1350" s="23" t="s">
        <v>31</v>
      </c>
      <c r="K1350" s="23" t="s">
        <v>9823</v>
      </c>
      <c r="L1350" t="s">
        <v>9824</v>
      </c>
      <c r="M1350" t="s">
        <v>246</v>
      </c>
      <c r="N1350" t="s">
        <v>9825</v>
      </c>
      <c r="O1350" t="s">
        <v>247</v>
      </c>
      <c r="P1350" t="s">
        <v>27</v>
      </c>
      <c r="Q1350" t="s">
        <v>135</v>
      </c>
      <c r="R1350" t="s">
        <v>252</v>
      </c>
      <c r="S1350" t="s">
        <v>260</v>
      </c>
      <c r="T1350">
        <v>10</v>
      </c>
      <c r="U1350" t="s">
        <v>9826</v>
      </c>
      <c r="V1350" t="s">
        <v>14556</v>
      </c>
      <c r="W1350" t="s">
        <v>14775</v>
      </c>
      <c r="X1350" t="s">
        <v>29</v>
      </c>
      <c r="Y1350" t="s">
        <v>30</v>
      </c>
      <c r="Z1350" t="s">
        <v>30</v>
      </c>
      <c r="AA1350" t="s">
        <v>30</v>
      </c>
      <c r="AB1350" t="s">
        <v>30</v>
      </c>
      <c r="AC1350">
        <v>-75.943362960000002</v>
      </c>
      <c r="AD1350">
        <v>6.3062202200000002</v>
      </c>
      <c r="AE1350" t="s">
        <v>86</v>
      </c>
      <c r="AF1350" t="s">
        <v>136</v>
      </c>
      <c r="AG1350" t="s">
        <v>102</v>
      </c>
      <c r="AH1350">
        <f>IFERROR(
    VLOOKUP(FENIX_ANS_TABLA[[#This Row],[ESTADO]],
        {"VENCIDO",1;"ALERTA_0 Días",2;"ALERTA",3;"A TIEMPO",4;"SIN FECHA",5},
    2,FALSE),
0)</f>
        <v>4</v>
      </c>
    </row>
    <row r="1351" spans="1:34" x14ac:dyDescent="0.25">
      <c r="A1351">
        <v>23674139</v>
      </c>
      <c r="B1351" s="23" t="str">
        <f>IFERROR(VLOOKUP(FENIX_ANS_TABLA[[#This Row],[PEDIDO]],RESPONSABLE!A:B,2,0),"Pendiente por asignar responsable")</f>
        <v>Pendiente por asignar responsable</v>
      </c>
      <c r="C1351" t="s">
        <v>36</v>
      </c>
      <c r="D1351" t="s">
        <v>24</v>
      </c>
      <c r="E1351" t="s">
        <v>36</v>
      </c>
      <c r="F1351" s="21">
        <v>46079.408148148148</v>
      </c>
      <c r="G1351" t="s">
        <v>7196</v>
      </c>
      <c r="H1351">
        <v>42936800</v>
      </c>
      <c r="I1351" t="s">
        <v>7197</v>
      </c>
      <c r="J1351" s="23" t="s">
        <v>31</v>
      </c>
      <c r="K1351" s="23" t="s">
        <v>7198</v>
      </c>
      <c r="L1351" t="s">
        <v>7199</v>
      </c>
      <c r="M1351" t="s">
        <v>226</v>
      </c>
      <c r="N1351" t="s">
        <v>7200</v>
      </c>
      <c r="O1351" t="s">
        <v>227</v>
      </c>
      <c r="P1351" t="s">
        <v>37</v>
      </c>
      <c r="Q1351" t="s">
        <v>214</v>
      </c>
      <c r="R1351" t="s">
        <v>253</v>
      </c>
      <c r="S1351" t="s">
        <v>260</v>
      </c>
      <c r="T1351">
        <v>7</v>
      </c>
      <c r="U1351" t="s">
        <v>7201</v>
      </c>
      <c r="V1351" t="s">
        <v>18548</v>
      </c>
      <c r="W1351" t="s">
        <v>10624</v>
      </c>
      <c r="X1351" t="s">
        <v>29</v>
      </c>
      <c r="Y1351" t="s">
        <v>30</v>
      </c>
      <c r="Z1351" t="s">
        <v>30</v>
      </c>
      <c r="AA1351" t="s">
        <v>30</v>
      </c>
      <c r="AB1351" t="s">
        <v>30</v>
      </c>
      <c r="AC1351">
        <v>-74.698969820000002</v>
      </c>
      <c r="AD1351">
        <v>7.0858786399999998</v>
      </c>
      <c r="AE1351" t="s">
        <v>86</v>
      </c>
      <c r="AF1351" t="s">
        <v>215</v>
      </c>
      <c r="AG1351" t="s">
        <v>102</v>
      </c>
      <c r="AH1351">
        <f>IFERROR(
    VLOOKUP(FENIX_ANS_TABLA[[#This Row],[ESTADO]],
        {"VENCIDO",1;"ALERTA_0 Días",2;"ALERTA",3;"A TIEMPO",4;"SIN FECHA",5},
    2,FALSE),
0)</f>
        <v>4</v>
      </c>
    </row>
    <row r="1352" spans="1:34" x14ac:dyDescent="0.25">
      <c r="A1352">
        <v>23674141</v>
      </c>
      <c r="B1352" s="23" t="str">
        <f>IFERROR(VLOOKUP(FENIX_ANS_TABLA[[#This Row],[PEDIDO]],RESPONSABLE!A:B,2,0),"Pendiente por asignar responsable")</f>
        <v>Pendiente por asignar responsable</v>
      </c>
      <c r="C1352" t="s">
        <v>36</v>
      </c>
      <c r="D1352" t="s">
        <v>24</v>
      </c>
      <c r="E1352" t="s">
        <v>36</v>
      </c>
      <c r="F1352" s="21">
        <v>46079.408587962957</v>
      </c>
      <c r="G1352" t="s">
        <v>8316</v>
      </c>
      <c r="H1352">
        <v>71737427</v>
      </c>
      <c r="I1352" t="s">
        <v>8317</v>
      </c>
      <c r="J1352" s="23" t="s">
        <v>31</v>
      </c>
      <c r="K1352" s="23" t="s">
        <v>8318</v>
      </c>
      <c r="L1352" t="s">
        <v>8319</v>
      </c>
      <c r="M1352" t="s">
        <v>200</v>
      </c>
      <c r="N1352" t="s">
        <v>8320</v>
      </c>
      <c r="O1352" t="s">
        <v>201</v>
      </c>
      <c r="P1352" t="s">
        <v>37</v>
      </c>
      <c r="Q1352" t="s">
        <v>158</v>
      </c>
      <c r="R1352" t="s">
        <v>252</v>
      </c>
      <c r="S1352" t="s">
        <v>260</v>
      </c>
      <c r="T1352">
        <v>10</v>
      </c>
      <c r="U1352" t="s">
        <v>8321</v>
      </c>
      <c r="V1352" t="s">
        <v>7910</v>
      </c>
      <c r="W1352" t="s">
        <v>5004</v>
      </c>
      <c r="X1352" t="s">
        <v>29</v>
      </c>
      <c r="Y1352" t="s">
        <v>30</v>
      </c>
      <c r="Z1352" t="s">
        <v>30</v>
      </c>
      <c r="AA1352" t="s">
        <v>30</v>
      </c>
      <c r="AB1352" t="s">
        <v>30</v>
      </c>
      <c r="AC1352">
        <v>-75.472344000000007</v>
      </c>
      <c r="AD1352">
        <v>6.1012510000000004</v>
      </c>
      <c r="AE1352" t="s">
        <v>86</v>
      </c>
      <c r="AF1352" t="s">
        <v>159</v>
      </c>
      <c r="AG1352" t="s">
        <v>102</v>
      </c>
      <c r="AH1352">
        <f>IFERROR(
    VLOOKUP(FENIX_ANS_TABLA[[#This Row],[ESTADO]],
        {"VENCIDO",1;"ALERTA_0 Días",2;"ALERTA",3;"A TIEMPO",4;"SIN FECHA",5},
    2,FALSE),
0)</f>
        <v>4</v>
      </c>
    </row>
    <row r="1353" spans="1:34" x14ac:dyDescent="0.25">
      <c r="A1353">
        <v>23674145</v>
      </c>
      <c r="B1353" s="23" t="str">
        <f>IFERROR(VLOOKUP(FENIX_ANS_TABLA[[#This Row],[PEDIDO]],RESPONSABLE!A:B,2,0),"Pendiente por asignar responsable")</f>
        <v>Pendiente por asignar responsable</v>
      </c>
      <c r="C1353" t="s">
        <v>23</v>
      </c>
      <c r="D1353" t="s">
        <v>24</v>
      </c>
      <c r="E1353" t="s">
        <v>23</v>
      </c>
      <c r="F1353" s="21">
        <v>46079.411261574067</v>
      </c>
      <c r="G1353" t="s">
        <v>8323</v>
      </c>
      <c r="H1353">
        <v>1036935058</v>
      </c>
      <c r="I1353" t="s">
        <v>376</v>
      </c>
      <c r="J1353" s="23" t="s">
        <v>31</v>
      </c>
      <c r="K1353" s="23" t="s">
        <v>8324</v>
      </c>
      <c r="L1353" t="s">
        <v>8325</v>
      </c>
      <c r="M1353" t="s">
        <v>182</v>
      </c>
      <c r="N1353" t="s">
        <v>8326</v>
      </c>
      <c r="O1353" t="s">
        <v>183</v>
      </c>
      <c r="P1353" t="s">
        <v>27</v>
      </c>
      <c r="Q1353" t="s">
        <v>158</v>
      </c>
      <c r="R1353" t="s">
        <v>252</v>
      </c>
      <c r="S1353" t="s">
        <v>260</v>
      </c>
      <c r="T1353">
        <v>10</v>
      </c>
      <c r="U1353" t="s">
        <v>8327</v>
      </c>
      <c r="V1353" t="s">
        <v>18677</v>
      </c>
      <c r="W1353" t="s">
        <v>18761</v>
      </c>
      <c r="X1353" t="s">
        <v>29</v>
      </c>
      <c r="Y1353" t="s">
        <v>30</v>
      </c>
      <c r="Z1353" t="s">
        <v>30</v>
      </c>
      <c r="AA1353" t="s">
        <v>30</v>
      </c>
      <c r="AB1353" t="s">
        <v>30</v>
      </c>
      <c r="AC1353">
        <v>-75.308286179999996</v>
      </c>
      <c r="AD1353">
        <v>5.6705564700000002</v>
      </c>
      <c r="AE1353" t="s">
        <v>86</v>
      </c>
      <c r="AF1353" t="s">
        <v>159</v>
      </c>
      <c r="AG1353" t="s">
        <v>102</v>
      </c>
      <c r="AH1353">
        <f>IFERROR(
    VLOOKUP(FENIX_ANS_TABLA[[#This Row],[ESTADO]],
        {"VENCIDO",1;"ALERTA_0 Días",2;"ALERTA",3;"A TIEMPO",4;"SIN FECHA",5},
    2,FALSE),
0)</f>
        <v>4</v>
      </c>
    </row>
    <row r="1354" spans="1:34" x14ac:dyDescent="0.25">
      <c r="A1354">
        <v>23674151</v>
      </c>
      <c r="B1354" s="23" t="str">
        <f>IFERROR(VLOOKUP(FENIX_ANS_TABLA[[#This Row],[PEDIDO]],RESPONSABLE!A:B,2,0),"Pendiente por asignar responsable")</f>
        <v>Pendiente por asignar responsable</v>
      </c>
      <c r="C1354" t="s">
        <v>54</v>
      </c>
      <c r="D1354" t="s">
        <v>24</v>
      </c>
      <c r="E1354" t="s">
        <v>54</v>
      </c>
      <c r="F1354" s="21">
        <v>46079.415590277778</v>
      </c>
      <c r="G1354" t="s">
        <v>7203</v>
      </c>
      <c r="H1354">
        <v>43115921</v>
      </c>
      <c r="I1354" t="s">
        <v>7204</v>
      </c>
      <c r="J1354" s="23" t="s">
        <v>7205</v>
      </c>
      <c r="K1354" s="23" t="s">
        <v>7206</v>
      </c>
      <c r="L1354" t="s">
        <v>7207</v>
      </c>
      <c r="M1354" t="s">
        <v>156</v>
      </c>
      <c r="N1354" t="s">
        <v>7208</v>
      </c>
      <c r="O1354" t="s">
        <v>157</v>
      </c>
      <c r="P1354" t="s">
        <v>55</v>
      </c>
      <c r="Q1354" t="s">
        <v>189</v>
      </c>
      <c r="R1354" t="s">
        <v>252</v>
      </c>
      <c r="S1354" t="s">
        <v>260</v>
      </c>
      <c r="T1354">
        <v>4</v>
      </c>
      <c r="U1354" t="s">
        <v>7209</v>
      </c>
      <c r="V1354" t="s">
        <v>7210</v>
      </c>
      <c r="W1354" t="s">
        <v>18762</v>
      </c>
      <c r="X1354" t="s">
        <v>83</v>
      </c>
      <c r="Y1354" t="s">
        <v>30</v>
      </c>
      <c r="Z1354" t="s">
        <v>30</v>
      </c>
      <c r="AA1354" t="s">
        <v>30</v>
      </c>
      <c r="AB1354" t="s">
        <v>30</v>
      </c>
      <c r="AC1354">
        <v>-75.344611999999998</v>
      </c>
      <c r="AD1354">
        <v>6.3046170000000004</v>
      </c>
      <c r="AE1354" t="s">
        <v>86</v>
      </c>
      <c r="AF1354" t="s">
        <v>159</v>
      </c>
      <c r="AG1354" t="s">
        <v>102</v>
      </c>
      <c r="AH1354">
        <f>IFERROR(
    VLOOKUP(FENIX_ANS_TABLA[[#This Row],[ESTADO]],
        {"VENCIDO",1;"ALERTA_0 Días",2;"ALERTA",3;"A TIEMPO",4;"SIN FECHA",5},
    2,FALSE),
0)</f>
        <v>2</v>
      </c>
    </row>
    <row r="1355" spans="1:34" x14ac:dyDescent="0.25">
      <c r="A1355">
        <v>23674152</v>
      </c>
      <c r="B1355" s="23" t="str">
        <f>IFERROR(VLOOKUP(FENIX_ANS_TABLA[[#This Row],[PEDIDO]],RESPONSABLE!A:B,2,0),"Pendiente por asignar responsable")</f>
        <v>Pendiente por asignar responsable</v>
      </c>
      <c r="C1355" t="s">
        <v>23</v>
      </c>
      <c r="D1355" t="s">
        <v>24</v>
      </c>
      <c r="E1355" t="s">
        <v>23</v>
      </c>
      <c r="F1355" s="21">
        <v>46079.415648148148</v>
      </c>
      <c r="G1355" t="s">
        <v>7599</v>
      </c>
      <c r="H1355">
        <v>43034194</v>
      </c>
      <c r="I1355" t="s">
        <v>7600</v>
      </c>
      <c r="J1355" s="23" t="s">
        <v>31</v>
      </c>
      <c r="K1355" s="23" t="s">
        <v>7601</v>
      </c>
      <c r="L1355" t="s">
        <v>7602</v>
      </c>
      <c r="M1355" t="s">
        <v>25</v>
      </c>
      <c r="N1355" t="s">
        <v>7603</v>
      </c>
      <c r="O1355" t="s">
        <v>26</v>
      </c>
      <c r="P1355" t="s">
        <v>27</v>
      </c>
      <c r="Q1355" t="s">
        <v>32</v>
      </c>
      <c r="R1355" t="s">
        <v>253</v>
      </c>
      <c r="S1355" t="s">
        <v>260</v>
      </c>
      <c r="T1355">
        <v>7</v>
      </c>
      <c r="U1355" t="s">
        <v>7604</v>
      </c>
      <c r="V1355" t="s">
        <v>7210</v>
      </c>
      <c r="W1355" t="s">
        <v>3639</v>
      </c>
      <c r="X1355" t="s">
        <v>29</v>
      </c>
      <c r="Y1355" t="s">
        <v>30</v>
      </c>
      <c r="Z1355" t="s">
        <v>30</v>
      </c>
      <c r="AA1355" t="s">
        <v>30</v>
      </c>
      <c r="AB1355" t="s">
        <v>30</v>
      </c>
      <c r="AC1355">
        <v>-75.642139299999997</v>
      </c>
      <c r="AD1355">
        <v>6.2867355500000004</v>
      </c>
      <c r="AE1355" t="s">
        <v>86</v>
      </c>
      <c r="AF1355" t="s">
        <v>105</v>
      </c>
      <c r="AG1355" t="s">
        <v>102</v>
      </c>
      <c r="AH1355">
        <f>IFERROR(
    VLOOKUP(FENIX_ANS_TABLA[[#This Row],[ESTADO]],
        {"VENCIDO",1;"ALERTA_0 Días",2;"ALERTA",3;"A TIEMPO",4;"SIN FECHA",5},
    2,FALSE),
0)</f>
        <v>4</v>
      </c>
    </row>
    <row r="1356" spans="1:34" x14ac:dyDescent="0.25">
      <c r="A1356">
        <v>23674160</v>
      </c>
      <c r="B1356" s="23" t="str">
        <f>IFERROR(VLOOKUP(FENIX_ANS_TABLA[[#This Row],[PEDIDO]],RESPONSABLE!A:B,2,0),"Pendiente por asignar responsable")</f>
        <v>Pendiente por asignar responsable</v>
      </c>
      <c r="C1356" t="s">
        <v>23</v>
      </c>
      <c r="D1356" t="s">
        <v>24</v>
      </c>
      <c r="E1356" t="s">
        <v>33</v>
      </c>
      <c r="F1356" s="21">
        <v>46079.419085648151</v>
      </c>
      <c r="G1356" t="s">
        <v>7212</v>
      </c>
      <c r="H1356">
        <v>1128479416</v>
      </c>
      <c r="I1356" t="s">
        <v>7213</v>
      </c>
      <c r="J1356" s="23" t="s">
        <v>31</v>
      </c>
      <c r="K1356" s="23" t="s">
        <v>7214</v>
      </c>
      <c r="L1356" t="s">
        <v>7215</v>
      </c>
      <c r="M1356" t="s">
        <v>25</v>
      </c>
      <c r="N1356" t="s">
        <v>7216</v>
      </c>
      <c r="O1356" t="s">
        <v>26</v>
      </c>
      <c r="P1356" t="s">
        <v>34</v>
      </c>
      <c r="Q1356" t="s">
        <v>35</v>
      </c>
      <c r="R1356" t="s">
        <v>253</v>
      </c>
      <c r="S1356" t="s">
        <v>260</v>
      </c>
      <c r="T1356">
        <v>5</v>
      </c>
      <c r="U1356" t="s">
        <v>7217</v>
      </c>
      <c r="V1356" t="s">
        <v>8328</v>
      </c>
      <c r="W1356" t="s">
        <v>18763</v>
      </c>
      <c r="X1356" t="s">
        <v>43</v>
      </c>
      <c r="Y1356" t="s">
        <v>30</v>
      </c>
      <c r="Z1356" t="s">
        <v>30</v>
      </c>
      <c r="AA1356" t="s">
        <v>30</v>
      </c>
      <c r="AB1356" t="s">
        <v>30</v>
      </c>
      <c r="AC1356">
        <v>-75.642112999999995</v>
      </c>
      <c r="AD1356">
        <v>6.2789479999999998</v>
      </c>
      <c r="AE1356" t="s">
        <v>86</v>
      </c>
      <c r="AF1356" t="s">
        <v>105</v>
      </c>
      <c r="AG1356" t="s">
        <v>102</v>
      </c>
      <c r="AH1356">
        <f>IFERROR(
    VLOOKUP(FENIX_ANS_TABLA[[#This Row],[ESTADO]],
        {"VENCIDO",1;"ALERTA_0 Días",2;"ALERTA",3;"A TIEMPO",4;"SIN FECHA",5},
    2,FALSE),
0)</f>
        <v>3</v>
      </c>
    </row>
    <row r="1357" spans="1:34" x14ac:dyDescent="0.25">
      <c r="A1357">
        <v>23674162</v>
      </c>
      <c r="B1357" s="23" t="str">
        <f>IFERROR(VLOOKUP(FENIX_ANS_TABLA[[#This Row],[PEDIDO]],RESPONSABLE!A:B,2,0),"Pendiente por asignar responsable")</f>
        <v>Pendiente por asignar responsable</v>
      </c>
      <c r="C1357" t="s">
        <v>23</v>
      </c>
      <c r="D1357" t="s">
        <v>24</v>
      </c>
      <c r="E1357" t="s">
        <v>33</v>
      </c>
      <c r="F1357" s="21">
        <v>46079.42119212963</v>
      </c>
      <c r="G1357" t="s">
        <v>7219</v>
      </c>
      <c r="H1357">
        <v>31858406</v>
      </c>
      <c r="I1357" t="s">
        <v>7220</v>
      </c>
      <c r="J1357" s="23" t="s">
        <v>31</v>
      </c>
      <c r="K1357" s="23" t="s">
        <v>7221</v>
      </c>
      <c r="L1357" t="s">
        <v>7222</v>
      </c>
      <c r="M1357" t="s">
        <v>25</v>
      </c>
      <c r="N1357" t="s">
        <v>7223</v>
      </c>
      <c r="O1357" t="s">
        <v>26</v>
      </c>
      <c r="P1357" t="s">
        <v>34</v>
      </c>
      <c r="Q1357" t="s">
        <v>35</v>
      </c>
      <c r="R1357" t="s">
        <v>253</v>
      </c>
      <c r="S1357" t="s">
        <v>260</v>
      </c>
      <c r="T1357">
        <v>5</v>
      </c>
      <c r="U1357" t="s">
        <v>7224</v>
      </c>
      <c r="V1357" t="s">
        <v>16412</v>
      </c>
      <c r="W1357" t="s">
        <v>18764</v>
      </c>
      <c r="X1357" t="s">
        <v>43</v>
      </c>
      <c r="Y1357" t="s">
        <v>16856</v>
      </c>
      <c r="Z1357" t="s">
        <v>13354</v>
      </c>
      <c r="AA1357" t="s">
        <v>1808</v>
      </c>
      <c r="AB1357" t="s">
        <v>16857</v>
      </c>
      <c r="AC1357">
        <v>-75.533365559999993</v>
      </c>
      <c r="AD1357">
        <v>6.2352789399999997</v>
      </c>
      <c r="AE1357" t="s">
        <v>86</v>
      </c>
      <c r="AF1357" t="s">
        <v>105</v>
      </c>
      <c r="AG1357" t="s">
        <v>102</v>
      </c>
      <c r="AH1357">
        <f>IFERROR(
    VLOOKUP(FENIX_ANS_TABLA[[#This Row],[ESTADO]],
        {"VENCIDO",1;"ALERTA_0 Días",2;"ALERTA",3;"A TIEMPO",4;"SIN FECHA",5},
    2,FALSE),
0)</f>
        <v>3</v>
      </c>
    </row>
    <row r="1358" spans="1:34" x14ac:dyDescent="0.25">
      <c r="A1358">
        <v>23674170</v>
      </c>
      <c r="B1358" s="23" t="str">
        <f>IFERROR(VLOOKUP(FENIX_ANS_TABLA[[#This Row],[PEDIDO]],RESPONSABLE!A:B,2,0),"Pendiente por asignar responsable")</f>
        <v>Pendiente por asignar responsable</v>
      </c>
      <c r="C1358" t="s">
        <v>54</v>
      </c>
      <c r="D1358" t="s">
        <v>24</v>
      </c>
      <c r="E1358" t="s">
        <v>54</v>
      </c>
      <c r="F1358" s="21">
        <v>46079.42465277778</v>
      </c>
      <c r="G1358" t="s">
        <v>7226</v>
      </c>
      <c r="H1358">
        <v>98553649</v>
      </c>
      <c r="I1358" t="s">
        <v>7227</v>
      </c>
      <c r="J1358" s="23" t="s">
        <v>31</v>
      </c>
      <c r="K1358" s="23" t="s">
        <v>7228</v>
      </c>
      <c r="L1358" t="s">
        <v>7229</v>
      </c>
      <c r="M1358" t="s">
        <v>147</v>
      </c>
      <c r="N1358" t="s">
        <v>7230</v>
      </c>
      <c r="O1358" t="s">
        <v>148</v>
      </c>
      <c r="P1358" t="s">
        <v>55</v>
      </c>
      <c r="Q1358" t="s">
        <v>135</v>
      </c>
      <c r="R1358" t="s">
        <v>252</v>
      </c>
      <c r="S1358" t="s">
        <v>260</v>
      </c>
      <c r="T1358">
        <v>4</v>
      </c>
      <c r="U1358" t="s">
        <v>7231</v>
      </c>
      <c r="V1358" t="s">
        <v>14361</v>
      </c>
      <c r="W1358" t="s">
        <v>14269</v>
      </c>
      <c r="X1358" t="s">
        <v>83</v>
      </c>
      <c r="Y1358" t="s">
        <v>30</v>
      </c>
      <c r="Z1358" t="s">
        <v>30</v>
      </c>
      <c r="AA1358" t="s">
        <v>30</v>
      </c>
      <c r="AB1358" t="s">
        <v>30</v>
      </c>
      <c r="AC1358">
        <v>-75.724902299999997</v>
      </c>
      <c r="AD1358">
        <v>6.41729737</v>
      </c>
      <c r="AE1358" t="s">
        <v>86</v>
      </c>
      <c r="AF1358" t="s">
        <v>136</v>
      </c>
      <c r="AG1358" t="s">
        <v>102</v>
      </c>
      <c r="AH1358">
        <f>IFERROR(
    VLOOKUP(FENIX_ANS_TABLA[[#This Row],[ESTADO]],
        {"VENCIDO",1;"ALERTA_0 Días",2;"ALERTA",3;"A TIEMPO",4;"SIN FECHA",5},
    2,FALSE),
0)</f>
        <v>2</v>
      </c>
    </row>
    <row r="1359" spans="1:34" x14ac:dyDescent="0.25">
      <c r="A1359">
        <v>23674176</v>
      </c>
      <c r="B1359" s="23" t="str">
        <f>IFERROR(VLOOKUP(FENIX_ANS_TABLA[[#This Row],[PEDIDO]],RESPONSABLE!A:B,2,0),"Pendiente por asignar responsable")</f>
        <v>Pendiente por asignar responsable</v>
      </c>
      <c r="C1359" t="s">
        <v>23</v>
      </c>
      <c r="D1359" t="s">
        <v>65</v>
      </c>
      <c r="E1359" t="s">
        <v>23</v>
      </c>
      <c r="F1359" s="21">
        <v>46079.427789351852</v>
      </c>
      <c r="G1359" t="s">
        <v>9828</v>
      </c>
      <c r="H1359">
        <v>1039450958</v>
      </c>
      <c r="I1359" t="s">
        <v>369</v>
      </c>
      <c r="J1359" s="23" t="s">
        <v>31</v>
      </c>
      <c r="K1359" s="23" t="s">
        <v>370</v>
      </c>
      <c r="L1359" t="s">
        <v>371</v>
      </c>
      <c r="M1359" t="s">
        <v>295</v>
      </c>
      <c r="N1359" t="s">
        <v>372</v>
      </c>
      <c r="O1359" t="s">
        <v>296</v>
      </c>
      <c r="P1359" t="s">
        <v>87</v>
      </c>
      <c r="Q1359" t="s">
        <v>108</v>
      </c>
      <c r="R1359" t="s">
        <v>252</v>
      </c>
      <c r="S1359" t="s">
        <v>260</v>
      </c>
      <c r="T1359">
        <v>10</v>
      </c>
      <c r="U1359" t="s">
        <v>9829</v>
      </c>
      <c r="V1359" t="s">
        <v>18765</v>
      </c>
      <c r="W1359" t="s">
        <v>18766</v>
      </c>
      <c r="X1359" t="s">
        <v>29</v>
      </c>
      <c r="Y1359" t="s">
        <v>30</v>
      </c>
      <c r="Z1359" t="s">
        <v>30</v>
      </c>
      <c r="AA1359" t="s">
        <v>30</v>
      </c>
      <c r="AB1359" t="s">
        <v>30</v>
      </c>
      <c r="AC1359">
        <v>-75.563314000000005</v>
      </c>
      <c r="AD1359">
        <v>5.9777930000000001</v>
      </c>
      <c r="AE1359" t="s">
        <v>86</v>
      </c>
      <c r="AF1359" t="s">
        <v>109</v>
      </c>
      <c r="AG1359" t="s">
        <v>103</v>
      </c>
      <c r="AH1359">
        <f>IFERROR(
    VLOOKUP(FENIX_ANS_TABLA[[#This Row],[ESTADO]],
        {"VENCIDO",1;"ALERTA_0 Días",2;"ALERTA",3;"A TIEMPO",4;"SIN FECHA",5},
    2,FALSE),
0)</f>
        <v>4</v>
      </c>
    </row>
    <row r="1360" spans="1:34" x14ac:dyDescent="0.25">
      <c r="A1360">
        <v>23674177</v>
      </c>
      <c r="B1360" s="23" t="str">
        <f>IFERROR(VLOOKUP(FENIX_ANS_TABLA[[#This Row],[PEDIDO]],RESPONSABLE!A:B,2,0),"Pendiente por asignar responsable")</f>
        <v>Pendiente por asignar responsable</v>
      </c>
      <c r="C1360" t="s">
        <v>23</v>
      </c>
      <c r="D1360" t="s">
        <v>24</v>
      </c>
      <c r="E1360" t="s">
        <v>23</v>
      </c>
      <c r="F1360" s="21">
        <v>46079.428206018521</v>
      </c>
      <c r="G1360" t="s">
        <v>8330</v>
      </c>
      <c r="H1360">
        <v>15378997</v>
      </c>
      <c r="I1360" t="s">
        <v>8331</v>
      </c>
      <c r="J1360" s="23" t="s">
        <v>31</v>
      </c>
      <c r="K1360" s="23" t="s">
        <v>8332</v>
      </c>
      <c r="L1360" t="s">
        <v>8333</v>
      </c>
      <c r="M1360" t="s">
        <v>180</v>
      </c>
      <c r="N1360" t="s">
        <v>8334</v>
      </c>
      <c r="O1360" t="s">
        <v>181</v>
      </c>
      <c r="P1360" t="s">
        <v>27</v>
      </c>
      <c r="Q1360" t="s">
        <v>158</v>
      </c>
      <c r="R1360" t="s">
        <v>253</v>
      </c>
      <c r="S1360" t="s">
        <v>260</v>
      </c>
      <c r="T1360">
        <v>7</v>
      </c>
      <c r="U1360" t="s">
        <v>8335</v>
      </c>
      <c r="V1360" t="s">
        <v>18765</v>
      </c>
      <c r="W1360" t="s">
        <v>18766</v>
      </c>
      <c r="X1360" t="s">
        <v>29</v>
      </c>
      <c r="Y1360" t="s">
        <v>30</v>
      </c>
      <c r="Z1360" t="s">
        <v>30</v>
      </c>
      <c r="AA1360" t="s">
        <v>30</v>
      </c>
      <c r="AB1360" t="s">
        <v>30</v>
      </c>
      <c r="AC1360">
        <v>-75.423542370000007</v>
      </c>
      <c r="AD1360">
        <v>6.0258201600000003</v>
      </c>
      <c r="AE1360" t="s">
        <v>86</v>
      </c>
      <c r="AF1360" t="s">
        <v>159</v>
      </c>
      <c r="AG1360" t="s">
        <v>102</v>
      </c>
      <c r="AH1360">
        <f>IFERROR(
    VLOOKUP(FENIX_ANS_TABLA[[#This Row],[ESTADO]],
        {"VENCIDO",1;"ALERTA_0 Días",2;"ALERTA",3;"A TIEMPO",4;"SIN FECHA",5},
    2,FALSE),
0)</f>
        <v>4</v>
      </c>
    </row>
    <row r="1361" spans="1:34" x14ac:dyDescent="0.25">
      <c r="A1361">
        <v>23674182</v>
      </c>
      <c r="B1361" s="23" t="str">
        <f>IFERROR(VLOOKUP(FENIX_ANS_TABLA[[#This Row],[PEDIDO]],RESPONSABLE!A:B,2,0),"Pendiente por asignar responsable")</f>
        <v>Pendiente por asignar responsable</v>
      </c>
      <c r="C1361" t="s">
        <v>23</v>
      </c>
      <c r="D1361" t="s">
        <v>24</v>
      </c>
      <c r="E1361" t="s">
        <v>23</v>
      </c>
      <c r="F1361" s="21">
        <v>46079.431793981479</v>
      </c>
      <c r="G1361" t="s">
        <v>7606</v>
      </c>
      <c r="H1361">
        <v>901607531</v>
      </c>
      <c r="I1361" t="s">
        <v>7522</v>
      </c>
      <c r="J1361" s="23" t="s">
        <v>31</v>
      </c>
      <c r="K1361" s="23" t="s">
        <v>7523</v>
      </c>
      <c r="L1361" t="s">
        <v>7607</v>
      </c>
      <c r="M1361" t="s">
        <v>25</v>
      </c>
      <c r="N1361" t="s">
        <v>7608</v>
      </c>
      <c r="O1361" t="s">
        <v>26</v>
      </c>
      <c r="P1361" t="s">
        <v>27</v>
      </c>
      <c r="Q1361" t="s">
        <v>28</v>
      </c>
      <c r="R1361" t="s">
        <v>253</v>
      </c>
      <c r="S1361" t="s">
        <v>260</v>
      </c>
      <c r="T1361">
        <v>7</v>
      </c>
      <c r="U1361" t="s">
        <v>7609</v>
      </c>
      <c r="V1361" t="s">
        <v>14562</v>
      </c>
      <c r="W1361" t="s">
        <v>10649</v>
      </c>
      <c r="X1361" t="s">
        <v>29</v>
      </c>
      <c r="Y1361" t="s">
        <v>30</v>
      </c>
      <c r="Z1361" t="s">
        <v>30</v>
      </c>
      <c r="AA1361" t="s">
        <v>30</v>
      </c>
      <c r="AB1361" t="s">
        <v>30</v>
      </c>
      <c r="AC1361">
        <v>-75.582140100000004</v>
      </c>
      <c r="AD1361">
        <v>6.2406123899999999</v>
      </c>
      <c r="AE1361" t="s">
        <v>86</v>
      </c>
      <c r="AF1361" t="s">
        <v>105</v>
      </c>
      <c r="AG1361" t="s">
        <v>102</v>
      </c>
      <c r="AH1361">
        <f>IFERROR(
    VLOOKUP(FENIX_ANS_TABLA[[#This Row],[ESTADO]],
        {"VENCIDO",1;"ALERTA_0 Días",2;"ALERTA",3;"A TIEMPO",4;"SIN FECHA",5},
    2,FALSE),
0)</f>
        <v>4</v>
      </c>
    </row>
    <row r="1362" spans="1:34" x14ac:dyDescent="0.25">
      <c r="A1362">
        <v>23674184</v>
      </c>
      <c r="B1362" s="23" t="str">
        <f>IFERROR(VLOOKUP(FENIX_ANS_TABLA[[#This Row],[PEDIDO]],RESPONSABLE!A:B,2,0),"Pendiente por asignar responsable")</f>
        <v>Pendiente por asignar responsable</v>
      </c>
      <c r="C1362" t="s">
        <v>23</v>
      </c>
      <c r="D1362" t="s">
        <v>24</v>
      </c>
      <c r="E1362" t="s">
        <v>23</v>
      </c>
      <c r="F1362" s="21">
        <v>46079.43273148148</v>
      </c>
      <c r="G1362" t="s">
        <v>8337</v>
      </c>
      <c r="H1362">
        <v>71669619</v>
      </c>
      <c r="I1362" t="s">
        <v>8338</v>
      </c>
      <c r="J1362" s="23" t="s">
        <v>31</v>
      </c>
      <c r="K1362" s="23" t="s">
        <v>8339</v>
      </c>
      <c r="L1362" t="s">
        <v>8340</v>
      </c>
      <c r="M1362" t="s">
        <v>160</v>
      </c>
      <c r="N1362" t="s">
        <v>8341</v>
      </c>
      <c r="O1362" t="s">
        <v>161</v>
      </c>
      <c r="P1362" t="s">
        <v>27</v>
      </c>
      <c r="Q1362" t="s">
        <v>158</v>
      </c>
      <c r="R1362" t="s">
        <v>253</v>
      </c>
      <c r="S1362" t="s">
        <v>260</v>
      </c>
      <c r="T1362">
        <v>7</v>
      </c>
      <c r="U1362" t="s">
        <v>8342</v>
      </c>
      <c r="V1362" t="s">
        <v>13059</v>
      </c>
      <c r="W1362" t="s">
        <v>14795</v>
      </c>
      <c r="X1362" t="s">
        <v>29</v>
      </c>
      <c r="Y1362" t="s">
        <v>30</v>
      </c>
      <c r="Z1362" t="s">
        <v>30</v>
      </c>
      <c r="AA1362" t="s">
        <v>30</v>
      </c>
      <c r="AB1362" t="s">
        <v>30</v>
      </c>
      <c r="AC1362">
        <v>-74.992350000000002</v>
      </c>
      <c r="AD1362">
        <v>6.0435230000000004</v>
      </c>
      <c r="AE1362" t="s">
        <v>86</v>
      </c>
      <c r="AF1362" t="s">
        <v>159</v>
      </c>
      <c r="AG1362" t="s">
        <v>102</v>
      </c>
      <c r="AH1362">
        <f>IFERROR(
    VLOOKUP(FENIX_ANS_TABLA[[#This Row],[ESTADO]],
        {"VENCIDO",1;"ALERTA_0 Días",2;"ALERTA",3;"A TIEMPO",4;"SIN FECHA",5},
    2,FALSE),
0)</f>
        <v>4</v>
      </c>
    </row>
    <row r="1363" spans="1:34" x14ac:dyDescent="0.25">
      <c r="A1363">
        <v>23674185</v>
      </c>
      <c r="B1363" s="23" t="str">
        <f>IFERROR(VLOOKUP(FENIX_ANS_TABLA[[#This Row],[PEDIDO]],RESPONSABLE!A:B,2,0),"Pendiente por asignar responsable")</f>
        <v>Pendiente por asignar responsable</v>
      </c>
      <c r="C1363" t="s">
        <v>54</v>
      </c>
      <c r="D1363" t="s">
        <v>24</v>
      </c>
      <c r="E1363" t="s">
        <v>54</v>
      </c>
      <c r="F1363" s="21">
        <v>46079.432870370372</v>
      </c>
      <c r="G1363" t="s">
        <v>7233</v>
      </c>
      <c r="H1363">
        <v>71112003</v>
      </c>
      <c r="I1363" t="s">
        <v>7234</v>
      </c>
      <c r="J1363" s="23" t="s">
        <v>31</v>
      </c>
      <c r="K1363" s="23" t="s">
        <v>7235</v>
      </c>
      <c r="L1363" t="s">
        <v>7236</v>
      </c>
      <c r="M1363" t="s">
        <v>190</v>
      </c>
      <c r="N1363" t="s">
        <v>7237</v>
      </c>
      <c r="O1363" t="s">
        <v>191</v>
      </c>
      <c r="P1363" t="s">
        <v>55</v>
      </c>
      <c r="Q1363" t="s">
        <v>189</v>
      </c>
      <c r="R1363" t="s">
        <v>252</v>
      </c>
      <c r="S1363" t="s">
        <v>260</v>
      </c>
      <c r="T1363">
        <v>4</v>
      </c>
      <c r="U1363" t="s">
        <v>7238</v>
      </c>
      <c r="V1363" t="s">
        <v>13059</v>
      </c>
      <c r="W1363" t="s">
        <v>14794</v>
      </c>
      <c r="X1363" t="s">
        <v>83</v>
      </c>
      <c r="Y1363" t="s">
        <v>30</v>
      </c>
      <c r="Z1363" t="s">
        <v>30</v>
      </c>
      <c r="AA1363" t="s">
        <v>30</v>
      </c>
      <c r="AB1363" t="s">
        <v>30</v>
      </c>
      <c r="AC1363">
        <v>-75.323441840000001</v>
      </c>
      <c r="AD1363">
        <v>6.0774248100000001</v>
      </c>
      <c r="AE1363" t="s">
        <v>86</v>
      </c>
      <c r="AF1363" t="s">
        <v>159</v>
      </c>
      <c r="AG1363" t="s">
        <v>102</v>
      </c>
      <c r="AH1363">
        <f>IFERROR(
    VLOOKUP(FENIX_ANS_TABLA[[#This Row],[ESTADO]],
        {"VENCIDO",1;"ALERTA_0 Días",2;"ALERTA",3;"A TIEMPO",4;"SIN FECHA",5},
    2,FALSE),
0)</f>
        <v>2</v>
      </c>
    </row>
    <row r="1364" spans="1:34" x14ac:dyDescent="0.25">
      <c r="A1364">
        <v>23674187</v>
      </c>
      <c r="B1364" s="23" t="str">
        <f>IFERROR(VLOOKUP(FENIX_ANS_TABLA[[#This Row],[PEDIDO]],RESPONSABLE!A:B,2,0),"Pendiente por asignar responsable")</f>
        <v>Pendiente por asignar responsable</v>
      </c>
      <c r="C1364" t="s">
        <v>36</v>
      </c>
      <c r="D1364" t="s">
        <v>24</v>
      </c>
      <c r="E1364" t="s">
        <v>36</v>
      </c>
      <c r="F1364" s="21">
        <v>46079.433310185188</v>
      </c>
      <c r="G1364" t="s">
        <v>9831</v>
      </c>
      <c r="H1364">
        <v>1038358304</v>
      </c>
      <c r="I1364" t="s">
        <v>9832</v>
      </c>
      <c r="J1364" s="23" t="s">
        <v>31</v>
      </c>
      <c r="K1364" s="23" t="s">
        <v>9833</v>
      </c>
      <c r="L1364" t="s">
        <v>9834</v>
      </c>
      <c r="M1364" t="s">
        <v>232</v>
      </c>
      <c r="N1364" t="s">
        <v>9835</v>
      </c>
      <c r="O1364" t="s">
        <v>233</v>
      </c>
      <c r="P1364" t="s">
        <v>37</v>
      </c>
      <c r="Q1364" t="s">
        <v>214</v>
      </c>
      <c r="R1364" t="s">
        <v>253</v>
      </c>
      <c r="S1364" t="s">
        <v>260</v>
      </c>
      <c r="T1364">
        <v>7</v>
      </c>
      <c r="U1364" t="s">
        <v>9836</v>
      </c>
      <c r="V1364" t="s">
        <v>13059</v>
      </c>
      <c r="W1364" t="s">
        <v>1945</v>
      </c>
      <c r="X1364" t="s">
        <v>29</v>
      </c>
      <c r="Y1364" t="s">
        <v>30</v>
      </c>
      <c r="Z1364" t="s">
        <v>30</v>
      </c>
      <c r="AA1364" t="s">
        <v>30</v>
      </c>
      <c r="AB1364" t="s">
        <v>30</v>
      </c>
      <c r="AC1364">
        <v>-75.192856394000003</v>
      </c>
      <c r="AD1364">
        <v>6.7094754980000699</v>
      </c>
      <c r="AE1364" t="s">
        <v>86</v>
      </c>
      <c r="AF1364" t="s">
        <v>215</v>
      </c>
      <c r="AG1364" t="s">
        <v>102</v>
      </c>
      <c r="AH1364">
        <f>IFERROR(
    VLOOKUP(FENIX_ANS_TABLA[[#This Row],[ESTADO]],
        {"VENCIDO",1;"ALERTA_0 Días",2;"ALERTA",3;"A TIEMPO",4;"SIN FECHA",5},
    2,FALSE),
0)</f>
        <v>4</v>
      </c>
    </row>
    <row r="1365" spans="1:34" x14ac:dyDescent="0.25">
      <c r="A1365">
        <v>23674190</v>
      </c>
      <c r="B1365" s="23" t="str">
        <f>IFERROR(VLOOKUP(FENIX_ANS_TABLA[[#This Row],[PEDIDO]],RESPONSABLE!A:B,2,0),"Pendiente por asignar responsable")</f>
        <v>Pendiente por asignar responsable</v>
      </c>
      <c r="C1365" t="s">
        <v>23</v>
      </c>
      <c r="D1365" t="s">
        <v>24</v>
      </c>
      <c r="E1365" t="s">
        <v>23</v>
      </c>
      <c r="F1365" s="21">
        <v>46079.433946759258</v>
      </c>
      <c r="G1365" t="s">
        <v>8344</v>
      </c>
      <c r="H1365">
        <v>1122727255</v>
      </c>
      <c r="I1365" t="s">
        <v>8345</v>
      </c>
      <c r="J1365" s="23" t="s">
        <v>31</v>
      </c>
      <c r="K1365" s="23" t="s">
        <v>8324</v>
      </c>
      <c r="L1365" t="s">
        <v>8346</v>
      </c>
      <c r="M1365" t="s">
        <v>182</v>
      </c>
      <c r="N1365" t="s">
        <v>8347</v>
      </c>
      <c r="O1365" t="s">
        <v>183</v>
      </c>
      <c r="P1365" t="s">
        <v>27</v>
      </c>
      <c r="Q1365" t="s">
        <v>158</v>
      </c>
      <c r="R1365" t="s">
        <v>253</v>
      </c>
      <c r="S1365" t="s">
        <v>260</v>
      </c>
      <c r="T1365">
        <v>7</v>
      </c>
      <c r="U1365" t="s">
        <v>8348</v>
      </c>
      <c r="V1365" t="s">
        <v>3996</v>
      </c>
      <c r="W1365" t="s">
        <v>8108</v>
      </c>
      <c r="X1365" t="s">
        <v>29</v>
      </c>
      <c r="Y1365" t="s">
        <v>30</v>
      </c>
      <c r="Z1365" t="s">
        <v>30</v>
      </c>
      <c r="AA1365" t="s">
        <v>30</v>
      </c>
      <c r="AB1365" t="s">
        <v>30</v>
      </c>
      <c r="AC1365">
        <v>-75.061094323000006</v>
      </c>
      <c r="AD1365">
        <v>5.7595923510000402</v>
      </c>
      <c r="AE1365" t="s">
        <v>86</v>
      </c>
      <c r="AF1365" t="s">
        <v>159</v>
      </c>
      <c r="AG1365" t="s">
        <v>102</v>
      </c>
      <c r="AH1365">
        <f>IFERROR(
    VLOOKUP(FENIX_ANS_TABLA[[#This Row],[ESTADO]],
        {"VENCIDO",1;"ALERTA_0 Días",2;"ALERTA",3;"A TIEMPO",4;"SIN FECHA",5},
    2,FALSE),
0)</f>
        <v>4</v>
      </c>
    </row>
    <row r="1366" spans="1:34" x14ac:dyDescent="0.25">
      <c r="A1366">
        <v>23674192</v>
      </c>
      <c r="B1366" s="23" t="str">
        <f>IFERROR(VLOOKUP(FENIX_ANS_TABLA[[#This Row],[PEDIDO]],RESPONSABLE!A:B,2,0),"Pendiente por asignar responsable")</f>
        <v>Pendiente por asignar responsable</v>
      </c>
      <c r="C1366" t="s">
        <v>54</v>
      </c>
      <c r="D1366" t="s">
        <v>24</v>
      </c>
      <c r="E1366" t="s">
        <v>54</v>
      </c>
      <c r="F1366" s="21">
        <v>46079.435046296298</v>
      </c>
      <c r="G1366" t="s">
        <v>7240</v>
      </c>
      <c r="H1366">
        <v>42842986</v>
      </c>
      <c r="I1366" t="s">
        <v>7241</v>
      </c>
      <c r="J1366" s="23" t="s">
        <v>31</v>
      </c>
      <c r="K1366" s="23" t="s">
        <v>7242</v>
      </c>
      <c r="L1366" t="s">
        <v>5188</v>
      </c>
      <c r="M1366" t="s">
        <v>163</v>
      </c>
      <c r="N1366" t="s">
        <v>5189</v>
      </c>
      <c r="O1366" t="s">
        <v>164</v>
      </c>
      <c r="P1366" t="s">
        <v>55</v>
      </c>
      <c r="Q1366" t="s">
        <v>189</v>
      </c>
      <c r="R1366" t="s">
        <v>252</v>
      </c>
      <c r="S1366" t="s">
        <v>260</v>
      </c>
      <c r="T1366">
        <v>4</v>
      </c>
      <c r="U1366" t="s">
        <v>7243</v>
      </c>
      <c r="V1366" t="s">
        <v>17653</v>
      </c>
      <c r="W1366" t="s">
        <v>14796</v>
      </c>
      <c r="X1366" t="s">
        <v>83</v>
      </c>
      <c r="Y1366" t="s">
        <v>30</v>
      </c>
      <c r="Z1366" t="s">
        <v>30</v>
      </c>
      <c r="AA1366" t="s">
        <v>30</v>
      </c>
      <c r="AB1366" t="s">
        <v>30</v>
      </c>
      <c r="AC1366">
        <v>-75.249510049999998</v>
      </c>
      <c r="AD1366">
        <v>6.2224634700000001</v>
      </c>
      <c r="AE1366" t="s">
        <v>86</v>
      </c>
      <c r="AF1366" t="s">
        <v>159</v>
      </c>
      <c r="AG1366" t="s">
        <v>102</v>
      </c>
      <c r="AH1366">
        <f>IFERROR(
    VLOOKUP(FENIX_ANS_TABLA[[#This Row],[ESTADO]],
        {"VENCIDO",1;"ALERTA_0 Días",2;"ALERTA",3;"A TIEMPO",4;"SIN FECHA",5},
    2,FALSE),
0)</f>
        <v>2</v>
      </c>
    </row>
    <row r="1367" spans="1:34" x14ac:dyDescent="0.25">
      <c r="A1367">
        <v>23674194</v>
      </c>
      <c r="B1367" s="23" t="str">
        <f>IFERROR(VLOOKUP(FENIX_ANS_TABLA[[#This Row],[PEDIDO]],RESPONSABLE!A:B,2,0),"Pendiente por asignar responsable")</f>
        <v>Pendiente por asignar responsable</v>
      </c>
      <c r="C1367" t="s">
        <v>23</v>
      </c>
      <c r="D1367" t="s">
        <v>24</v>
      </c>
      <c r="E1367" t="s">
        <v>23</v>
      </c>
      <c r="F1367" s="21">
        <v>46079.435902777783</v>
      </c>
      <c r="G1367" t="s">
        <v>8350</v>
      </c>
      <c r="H1367">
        <v>1035921010</v>
      </c>
      <c r="I1367" t="s">
        <v>8351</v>
      </c>
      <c r="J1367" s="23" t="s">
        <v>31</v>
      </c>
      <c r="K1367" s="23" t="s">
        <v>8352</v>
      </c>
      <c r="L1367" t="s">
        <v>8353</v>
      </c>
      <c r="M1367" t="s">
        <v>165</v>
      </c>
      <c r="N1367" t="s">
        <v>8354</v>
      </c>
      <c r="O1367" t="s">
        <v>166</v>
      </c>
      <c r="P1367" t="s">
        <v>27</v>
      </c>
      <c r="Q1367" t="s">
        <v>158</v>
      </c>
      <c r="R1367" t="s">
        <v>252</v>
      </c>
      <c r="S1367" t="s">
        <v>260</v>
      </c>
      <c r="T1367">
        <v>10</v>
      </c>
      <c r="U1367" t="s">
        <v>8355</v>
      </c>
      <c r="V1367" t="s">
        <v>18153</v>
      </c>
      <c r="W1367" t="s">
        <v>10533</v>
      </c>
      <c r="X1367" t="s">
        <v>29</v>
      </c>
      <c r="Y1367" t="s">
        <v>30</v>
      </c>
      <c r="Z1367" t="s">
        <v>30</v>
      </c>
      <c r="AA1367" t="s">
        <v>30</v>
      </c>
      <c r="AB1367" t="s">
        <v>30</v>
      </c>
      <c r="AC1367">
        <v>-75.388100100000003</v>
      </c>
      <c r="AD1367">
        <v>6.2399329999999997</v>
      </c>
      <c r="AE1367" t="s">
        <v>86</v>
      </c>
      <c r="AF1367" t="s">
        <v>159</v>
      </c>
      <c r="AG1367" t="s">
        <v>102</v>
      </c>
      <c r="AH1367">
        <f>IFERROR(
    VLOOKUP(FENIX_ANS_TABLA[[#This Row],[ESTADO]],
        {"VENCIDO",1;"ALERTA_0 Días",2;"ALERTA",3;"A TIEMPO",4;"SIN FECHA",5},
    2,FALSE),
0)</f>
        <v>4</v>
      </c>
    </row>
    <row r="1368" spans="1:34" x14ac:dyDescent="0.25">
      <c r="A1368">
        <v>23674198</v>
      </c>
      <c r="B1368" s="23" t="str">
        <f>IFERROR(VLOOKUP(FENIX_ANS_TABLA[[#This Row],[PEDIDO]],RESPONSABLE!A:B,2,0),"Pendiente por asignar responsable")</f>
        <v>Pendiente por asignar responsable</v>
      </c>
      <c r="C1368" t="s">
        <v>23</v>
      </c>
      <c r="D1368" t="s">
        <v>24</v>
      </c>
      <c r="E1368" t="s">
        <v>23</v>
      </c>
      <c r="F1368" s="21">
        <v>46079.43681712963</v>
      </c>
      <c r="G1368" t="s">
        <v>8357</v>
      </c>
      <c r="H1368">
        <v>1035910914</v>
      </c>
      <c r="I1368" t="s">
        <v>8358</v>
      </c>
      <c r="J1368" s="23" t="s">
        <v>31</v>
      </c>
      <c r="K1368" s="23" t="s">
        <v>8359</v>
      </c>
      <c r="L1368" t="s">
        <v>8360</v>
      </c>
      <c r="M1368" t="s">
        <v>165</v>
      </c>
      <c r="N1368" t="s">
        <v>8361</v>
      </c>
      <c r="O1368" t="s">
        <v>166</v>
      </c>
      <c r="P1368" t="s">
        <v>27</v>
      </c>
      <c r="Q1368" t="s">
        <v>158</v>
      </c>
      <c r="R1368" t="s">
        <v>252</v>
      </c>
      <c r="S1368" t="s">
        <v>260</v>
      </c>
      <c r="T1368">
        <v>10</v>
      </c>
      <c r="U1368" t="s">
        <v>8362</v>
      </c>
      <c r="V1368" t="s">
        <v>7252</v>
      </c>
      <c r="W1368" t="s">
        <v>18552</v>
      </c>
      <c r="X1368" t="s">
        <v>29</v>
      </c>
      <c r="Y1368" t="s">
        <v>30</v>
      </c>
      <c r="Z1368" t="s">
        <v>30</v>
      </c>
      <c r="AA1368" t="s">
        <v>30</v>
      </c>
      <c r="AB1368" t="s">
        <v>30</v>
      </c>
      <c r="AC1368">
        <v>-75.465961010000001</v>
      </c>
      <c r="AD1368">
        <v>6.2937533700000001</v>
      </c>
      <c r="AE1368" t="s">
        <v>86</v>
      </c>
      <c r="AF1368" t="s">
        <v>159</v>
      </c>
      <c r="AG1368" t="s">
        <v>102</v>
      </c>
      <c r="AH1368">
        <f>IFERROR(
    VLOOKUP(FENIX_ANS_TABLA[[#This Row],[ESTADO]],
        {"VENCIDO",1;"ALERTA_0 Días",2;"ALERTA",3;"A TIEMPO",4;"SIN FECHA",5},
    2,FALSE),
0)</f>
        <v>4</v>
      </c>
    </row>
    <row r="1369" spans="1:34" x14ac:dyDescent="0.25">
      <c r="A1369">
        <v>23674200</v>
      </c>
      <c r="B1369" s="23" t="str">
        <f>IFERROR(VLOOKUP(FENIX_ANS_TABLA[[#This Row],[PEDIDO]],RESPONSABLE!A:B,2,0),"Pendiente por asignar responsable")</f>
        <v>Pendiente por asignar responsable</v>
      </c>
      <c r="C1369" t="s">
        <v>58</v>
      </c>
      <c r="D1369" t="s">
        <v>24</v>
      </c>
      <c r="E1369" t="s">
        <v>59</v>
      </c>
      <c r="F1369" s="21">
        <v>46079.436944444453</v>
      </c>
      <c r="G1369" t="s">
        <v>7245</v>
      </c>
      <c r="H1369">
        <v>1037500655</v>
      </c>
      <c r="I1369" t="s">
        <v>2153</v>
      </c>
      <c r="J1369" s="23" t="s">
        <v>31</v>
      </c>
      <c r="K1369" s="23" t="s">
        <v>2154</v>
      </c>
      <c r="L1369" t="s">
        <v>2155</v>
      </c>
      <c r="M1369" t="s">
        <v>216</v>
      </c>
      <c r="N1369" t="s">
        <v>2156</v>
      </c>
      <c r="O1369" t="s">
        <v>217</v>
      </c>
      <c r="P1369" t="s">
        <v>60</v>
      </c>
      <c r="Q1369" t="s">
        <v>214</v>
      </c>
      <c r="R1369" t="s">
        <v>253</v>
      </c>
      <c r="S1369" t="s">
        <v>260</v>
      </c>
      <c r="T1369">
        <v>9</v>
      </c>
      <c r="U1369" t="s">
        <v>7246</v>
      </c>
      <c r="V1369" t="s">
        <v>7252</v>
      </c>
      <c r="W1369" t="s">
        <v>17702</v>
      </c>
      <c r="X1369" t="s">
        <v>29</v>
      </c>
      <c r="Y1369" t="s">
        <v>30</v>
      </c>
      <c r="Z1369" t="s">
        <v>30</v>
      </c>
      <c r="AA1369" t="s">
        <v>30</v>
      </c>
      <c r="AB1369" t="s">
        <v>30</v>
      </c>
      <c r="AC1369">
        <v>-75.021921550000002</v>
      </c>
      <c r="AD1369">
        <v>6.4850896899999997</v>
      </c>
      <c r="AE1369" t="s">
        <v>86</v>
      </c>
      <c r="AF1369" t="s">
        <v>215</v>
      </c>
      <c r="AG1369" t="s">
        <v>102</v>
      </c>
      <c r="AH1369">
        <f>IFERROR(
    VLOOKUP(FENIX_ANS_TABLA[[#This Row],[ESTADO]],
        {"VENCIDO",1;"ALERTA_0 Días",2;"ALERTA",3;"A TIEMPO",4;"SIN FECHA",5},
    2,FALSE),
0)</f>
        <v>4</v>
      </c>
    </row>
    <row r="1370" spans="1:34" x14ac:dyDescent="0.25">
      <c r="A1370">
        <v>23674201</v>
      </c>
      <c r="B1370" s="23" t="str">
        <f>IFERROR(VLOOKUP(FENIX_ANS_TABLA[[#This Row],[PEDIDO]],RESPONSABLE!A:B,2,0),"Pendiente por asignar responsable")</f>
        <v>Pendiente por asignar responsable</v>
      </c>
      <c r="C1370" t="s">
        <v>54</v>
      </c>
      <c r="D1370" t="s">
        <v>24</v>
      </c>
      <c r="E1370" t="s">
        <v>54</v>
      </c>
      <c r="F1370" s="21">
        <v>46079.437361111108</v>
      </c>
      <c r="G1370" t="s">
        <v>7248</v>
      </c>
      <c r="H1370">
        <v>10274371</v>
      </c>
      <c r="I1370" t="s">
        <v>6599</v>
      </c>
      <c r="J1370" s="23" t="s">
        <v>6600</v>
      </c>
      <c r="K1370" s="23" t="s">
        <v>542</v>
      </c>
      <c r="L1370" t="s">
        <v>7249</v>
      </c>
      <c r="M1370" t="s">
        <v>165</v>
      </c>
      <c r="N1370" t="s">
        <v>7250</v>
      </c>
      <c r="O1370" t="s">
        <v>166</v>
      </c>
      <c r="P1370" t="s">
        <v>55</v>
      </c>
      <c r="Q1370" t="s">
        <v>189</v>
      </c>
      <c r="R1370" t="s">
        <v>252</v>
      </c>
      <c r="S1370" t="s">
        <v>260</v>
      </c>
      <c r="T1370">
        <v>4</v>
      </c>
      <c r="U1370" t="s">
        <v>7251</v>
      </c>
      <c r="V1370" t="s">
        <v>7252</v>
      </c>
      <c r="W1370" t="s">
        <v>18767</v>
      </c>
      <c r="X1370" t="s">
        <v>83</v>
      </c>
      <c r="Y1370" t="s">
        <v>30</v>
      </c>
      <c r="Z1370" t="s">
        <v>30</v>
      </c>
      <c r="AA1370" t="s">
        <v>30</v>
      </c>
      <c r="AB1370" t="s">
        <v>30</v>
      </c>
      <c r="AC1370">
        <v>-75.470304150000004</v>
      </c>
      <c r="AD1370">
        <v>6.2844241800000002</v>
      </c>
      <c r="AE1370" t="s">
        <v>86</v>
      </c>
      <c r="AF1370" t="s">
        <v>159</v>
      </c>
      <c r="AG1370" t="s">
        <v>102</v>
      </c>
      <c r="AH1370">
        <f>IFERROR(
    VLOOKUP(FENIX_ANS_TABLA[[#This Row],[ESTADO]],
        {"VENCIDO",1;"ALERTA_0 Días",2;"ALERTA",3;"A TIEMPO",4;"SIN FECHA",5},
    2,FALSE),
0)</f>
        <v>2</v>
      </c>
    </row>
    <row r="1371" spans="1:34" x14ac:dyDescent="0.25">
      <c r="A1371">
        <v>23674203</v>
      </c>
      <c r="B1371" s="23" t="str">
        <f>IFERROR(VLOOKUP(FENIX_ANS_TABLA[[#This Row],[PEDIDO]],RESPONSABLE!A:B,2,0),"Pendiente por asignar responsable")</f>
        <v>Pendiente por asignar responsable</v>
      </c>
      <c r="C1371" t="s">
        <v>23</v>
      </c>
      <c r="D1371" t="s">
        <v>24</v>
      </c>
      <c r="E1371" t="s">
        <v>23</v>
      </c>
      <c r="F1371" s="21">
        <v>46079.437847222223</v>
      </c>
      <c r="G1371" t="s">
        <v>8364</v>
      </c>
      <c r="H1371">
        <v>1001445533</v>
      </c>
      <c r="I1371" t="s">
        <v>8365</v>
      </c>
      <c r="J1371" s="23" t="s">
        <v>31</v>
      </c>
      <c r="K1371" s="23" t="s">
        <v>7257</v>
      </c>
      <c r="L1371" t="s">
        <v>8366</v>
      </c>
      <c r="M1371" t="s">
        <v>165</v>
      </c>
      <c r="N1371" t="s">
        <v>8367</v>
      </c>
      <c r="O1371" t="s">
        <v>166</v>
      </c>
      <c r="P1371" t="s">
        <v>27</v>
      </c>
      <c r="Q1371" t="s">
        <v>158</v>
      </c>
      <c r="R1371" t="s">
        <v>252</v>
      </c>
      <c r="S1371" t="s">
        <v>260</v>
      </c>
      <c r="T1371">
        <v>10</v>
      </c>
      <c r="U1371" t="s">
        <v>8368</v>
      </c>
      <c r="V1371" t="s">
        <v>18554</v>
      </c>
      <c r="W1371" t="s">
        <v>18553</v>
      </c>
      <c r="X1371" t="s">
        <v>29</v>
      </c>
      <c r="Y1371" t="s">
        <v>30</v>
      </c>
      <c r="Z1371" t="s">
        <v>30</v>
      </c>
      <c r="AA1371" t="s">
        <v>30</v>
      </c>
      <c r="AB1371" t="s">
        <v>30</v>
      </c>
      <c r="AC1371">
        <v>-75.399175</v>
      </c>
      <c r="AD1371">
        <v>6.2525440000000003</v>
      </c>
      <c r="AE1371" t="s">
        <v>86</v>
      </c>
      <c r="AF1371" t="s">
        <v>159</v>
      </c>
      <c r="AG1371" t="s">
        <v>102</v>
      </c>
      <c r="AH1371">
        <f>IFERROR(
    VLOOKUP(FENIX_ANS_TABLA[[#This Row],[ESTADO]],
        {"VENCIDO",1;"ALERTA_0 Días",2;"ALERTA",3;"A TIEMPO",4;"SIN FECHA",5},
    2,FALSE),
0)</f>
        <v>4</v>
      </c>
    </row>
    <row r="1372" spans="1:34" x14ac:dyDescent="0.25">
      <c r="A1372">
        <v>23674204</v>
      </c>
      <c r="B1372" s="23" t="str">
        <f>IFERROR(VLOOKUP(FENIX_ANS_TABLA[[#This Row],[PEDIDO]],RESPONSABLE!A:B,2,0),"Pendiente por asignar responsable")</f>
        <v>Pendiente por asignar responsable</v>
      </c>
      <c r="C1372" t="s">
        <v>54</v>
      </c>
      <c r="D1372" t="s">
        <v>24</v>
      </c>
      <c r="E1372" t="s">
        <v>54</v>
      </c>
      <c r="F1372" s="21">
        <v>46079.438009259262</v>
      </c>
      <c r="G1372" t="s">
        <v>7254</v>
      </c>
      <c r="H1372">
        <v>71336256</v>
      </c>
      <c r="I1372" t="s">
        <v>7255</v>
      </c>
      <c r="J1372" s="23" t="s">
        <v>7256</v>
      </c>
      <c r="K1372" s="23" t="s">
        <v>7257</v>
      </c>
      <c r="L1372" t="s">
        <v>7258</v>
      </c>
      <c r="M1372" t="s">
        <v>165</v>
      </c>
      <c r="N1372" t="s">
        <v>7259</v>
      </c>
      <c r="O1372" t="s">
        <v>166</v>
      </c>
      <c r="P1372" t="s">
        <v>55</v>
      </c>
      <c r="Q1372" t="s">
        <v>189</v>
      </c>
      <c r="R1372" t="s">
        <v>252</v>
      </c>
      <c r="S1372" t="s">
        <v>260</v>
      </c>
      <c r="T1372">
        <v>4</v>
      </c>
      <c r="U1372" t="s">
        <v>7260</v>
      </c>
      <c r="V1372" t="s">
        <v>18554</v>
      </c>
      <c r="W1372" t="s">
        <v>18768</v>
      </c>
      <c r="X1372" t="s">
        <v>83</v>
      </c>
      <c r="Y1372" t="s">
        <v>30</v>
      </c>
      <c r="Z1372" t="s">
        <v>30</v>
      </c>
      <c r="AA1372" t="s">
        <v>30</v>
      </c>
      <c r="AB1372" t="s">
        <v>30</v>
      </c>
      <c r="AC1372">
        <v>-75.403345000000002</v>
      </c>
      <c r="AD1372">
        <v>6.2410500100000004</v>
      </c>
      <c r="AE1372" t="s">
        <v>86</v>
      </c>
      <c r="AF1372" t="s">
        <v>159</v>
      </c>
      <c r="AG1372" t="s">
        <v>102</v>
      </c>
      <c r="AH1372">
        <f>IFERROR(
    VLOOKUP(FENIX_ANS_TABLA[[#This Row],[ESTADO]],
        {"VENCIDO",1;"ALERTA_0 Días",2;"ALERTA",3;"A TIEMPO",4;"SIN FECHA",5},
    2,FALSE),
0)</f>
        <v>2</v>
      </c>
    </row>
    <row r="1373" spans="1:34" x14ac:dyDescent="0.25">
      <c r="A1373">
        <v>23674206</v>
      </c>
      <c r="B1373" s="23" t="str">
        <f>IFERROR(VLOOKUP(FENIX_ANS_TABLA[[#This Row],[PEDIDO]],RESPONSABLE!A:B,2,0),"Pendiente por asignar responsable")</f>
        <v>Pendiente por asignar responsable</v>
      </c>
      <c r="C1373" t="s">
        <v>23</v>
      </c>
      <c r="D1373" t="s">
        <v>24</v>
      </c>
      <c r="E1373" t="s">
        <v>23</v>
      </c>
      <c r="F1373" s="21">
        <v>46079.438055555547</v>
      </c>
      <c r="G1373" t="s">
        <v>8370</v>
      </c>
      <c r="H1373">
        <v>1036961100</v>
      </c>
      <c r="I1373" t="s">
        <v>8371</v>
      </c>
      <c r="J1373" s="23" t="s">
        <v>31</v>
      </c>
      <c r="K1373" s="23" t="s">
        <v>7257</v>
      </c>
      <c r="L1373" t="s">
        <v>8372</v>
      </c>
      <c r="M1373" t="s">
        <v>165</v>
      </c>
      <c r="N1373" t="s">
        <v>8373</v>
      </c>
      <c r="O1373" t="s">
        <v>166</v>
      </c>
      <c r="P1373" t="s">
        <v>27</v>
      </c>
      <c r="Q1373" t="s">
        <v>158</v>
      </c>
      <c r="R1373" t="s">
        <v>252</v>
      </c>
      <c r="S1373" t="s">
        <v>260</v>
      </c>
      <c r="T1373">
        <v>10</v>
      </c>
      <c r="U1373" t="s">
        <v>8374</v>
      </c>
      <c r="V1373" t="s">
        <v>18554</v>
      </c>
      <c r="W1373" t="s">
        <v>18553</v>
      </c>
      <c r="X1373" t="s">
        <v>29</v>
      </c>
      <c r="Y1373" t="s">
        <v>30</v>
      </c>
      <c r="Z1373" t="s">
        <v>30</v>
      </c>
      <c r="AA1373" t="s">
        <v>30</v>
      </c>
      <c r="AB1373" t="s">
        <v>30</v>
      </c>
      <c r="AC1373">
        <v>-75.397932999999995</v>
      </c>
      <c r="AD1373">
        <v>6.2390689999999998</v>
      </c>
      <c r="AE1373" t="s">
        <v>86</v>
      </c>
      <c r="AF1373" t="s">
        <v>159</v>
      </c>
      <c r="AG1373" t="s">
        <v>102</v>
      </c>
      <c r="AH1373">
        <f>IFERROR(
    VLOOKUP(FENIX_ANS_TABLA[[#This Row],[ESTADO]],
        {"VENCIDO",1;"ALERTA_0 Días",2;"ALERTA",3;"A TIEMPO",4;"SIN FECHA",5},
    2,FALSE),
0)</f>
        <v>4</v>
      </c>
    </row>
    <row r="1374" spans="1:34" x14ac:dyDescent="0.25">
      <c r="A1374">
        <v>23674211</v>
      </c>
      <c r="B1374" s="23" t="str">
        <f>IFERROR(VLOOKUP(FENIX_ANS_TABLA[[#This Row],[PEDIDO]],RESPONSABLE!A:B,2,0),"Pendiente por asignar responsable")</f>
        <v>Pendiente por asignar responsable</v>
      </c>
      <c r="C1374" t="s">
        <v>54</v>
      </c>
      <c r="D1374" t="s">
        <v>24</v>
      </c>
      <c r="E1374" t="s">
        <v>54</v>
      </c>
      <c r="F1374" s="21">
        <v>46079.44021990741</v>
      </c>
      <c r="G1374" t="s">
        <v>7262</v>
      </c>
      <c r="H1374">
        <v>901498566</v>
      </c>
      <c r="I1374" t="s">
        <v>7263</v>
      </c>
      <c r="J1374" s="23" t="s">
        <v>31</v>
      </c>
      <c r="K1374" s="23" t="s">
        <v>7264</v>
      </c>
      <c r="L1374" t="s">
        <v>7265</v>
      </c>
      <c r="M1374" t="s">
        <v>250</v>
      </c>
      <c r="N1374" t="s">
        <v>7266</v>
      </c>
      <c r="O1374" t="s">
        <v>251</v>
      </c>
      <c r="P1374" t="s">
        <v>55</v>
      </c>
      <c r="Q1374" t="s">
        <v>214</v>
      </c>
      <c r="R1374" t="s">
        <v>252</v>
      </c>
      <c r="S1374" t="s">
        <v>260</v>
      </c>
      <c r="T1374">
        <v>4</v>
      </c>
      <c r="U1374" t="s">
        <v>7267</v>
      </c>
      <c r="V1374" t="s">
        <v>18769</v>
      </c>
      <c r="W1374" t="s">
        <v>14798</v>
      </c>
      <c r="X1374" t="s">
        <v>83</v>
      </c>
      <c r="Y1374" t="s">
        <v>30</v>
      </c>
      <c r="Z1374" t="s">
        <v>30</v>
      </c>
      <c r="AA1374" t="s">
        <v>30</v>
      </c>
      <c r="AB1374" t="s">
        <v>30</v>
      </c>
      <c r="AC1374">
        <v>-75.301122579999998</v>
      </c>
      <c r="AD1374">
        <v>6.7179162999999997</v>
      </c>
      <c r="AE1374" t="s">
        <v>86</v>
      </c>
      <c r="AF1374" t="s">
        <v>215</v>
      </c>
      <c r="AG1374" t="s">
        <v>102</v>
      </c>
      <c r="AH1374">
        <f>IFERROR(
    VLOOKUP(FENIX_ANS_TABLA[[#This Row],[ESTADO]],
        {"VENCIDO",1;"ALERTA_0 Días",2;"ALERTA",3;"A TIEMPO",4;"SIN FECHA",5},
    2,FALSE),
0)</f>
        <v>2</v>
      </c>
    </row>
    <row r="1375" spans="1:34" x14ac:dyDescent="0.25">
      <c r="A1375">
        <v>23674215</v>
      </c>
      <c r="B1375" s="23" t="str">
        <f>IFERROR(VLOOKUP(FENIX_ANS_TABLA[[#This Row],[PEDIDO]],RESPONSABLE!A:B,2,0),"Pendiente por asignar responsable")</f>
        <v>Pendiente por asignar responsable</v>
      </c>
      <c r="C1375" t="s">
        <v>54</v>
      </c>
      <c r="D1375" t="s">
        <v>24</v>
      </c>
      <c r="E1375" t="s">
        <v>54</v>
      </c>
      <c r="F1375" s="21">
        <v>46079.440983796303</v>
      </c>
      <c r="G1375" t="s">
        <v>7269</v>
      </c>
      <c r="H1375">
        <v>1235247668</v>
      </c>
      <c r="I1375" t="s">
        <v>7270</v>
      </c>
      <c r="J1375" s="23" t="s">
        <v>31</v>
      </c>
      <c r="K1375" s="23" t="s">
        <v>7257</v>
      </c>
      <c r="L1375" t="s">
        <v>7271</v>
      </c>
      <c r="M1375" t="s">
        <v>165</v>
      </c>
      <c r="N1375" t="s">
        <v>7272</v>
      </c>
      <c r="O1375" t="s">
        <v>166</v>
      </c>
      <c r="P1375" t="s">
        <v>55</v>
      </c>
      <c r="Q1375" t="s">
        <v>189</v>
      </c>
      <c r="R1375" t="s">
        <v>252</v>
      </c>
      <c r="S1375" t="s">
        <v>260</v>
      </c>
      <c r="T1375">
        <v>4</v>
      </c>
      <c r="U1375" t="s">
        <v>7273</v>
      </c>
      <c r="V1375" t="s">
        <v>18770</v>
      </c>
      <c r="W1375" t="s">
        <v>18771</v>
      </c>
      <c r="X1375" t="s">
        <v>83</v>
      </c>
      <c r="Y1375" t="s">
        <v>30</v>
      </c>
      <c r="Z1375" t="s">
        <v>30</v>
      </c>
      <c r="AA1375" t="s">
        <v>30</v>
      </c>
      <c r="AB1375" t="s">
        <v>30</v>
      </c>
      <c r="AC1375">
        <v>-75.403345000000002</v>
      </c>
      <c r="AD1375">
        <v>6.2410500100000004</v>
      </c>
      <c r="AE1375" t="s">
        <v>86</v>
      </c>
      <c r="AF1375" t="s">
        <v>159</v>
      </c>
      <c r="AG1375" t="s">
        <v>102</v>
      </c>
      <c r="AH1375">
        <f>IFERROR(
    VLOOKUP(FENIX_ANS_TABLA[[#This Row],[ESTADO]],
        {"VENCIDO",1;"ALERTA_0 Días",2;"ALERTA",3;"A TIEMPO",4;"SIN FECHA",5},
    2,FALSE),
0)</f>
        <v>2</v>
      </c>
    </row>
    <row r="1376" spans="1:34" x14ac:dyDescent="0.25">
      <c r="A1376">
        <v>23674223</v>
      </c>
      <c r="B1376" s="23" t="str">
        <f>IFERROR(VLOOKUP(FENIX_ANS_TABLA[[#This Row],[PEDIDO]],RESPONSABLE!A:B,2,0),"Pendiente por asignar responsable")</f>
        <v>Pendiente por asignar responsable</v>
      </c>
      <c r="C1376" t="s">
        <v>54</v>
      </c>
      <c r="D1376" t="s">
        <v>24</v>
      </c>
      <c r="E1376" t="s">
        <v>54</v>
      </c>
      <c r="F1376" s="21">
        <v>46079.442696759259</v>
      </c>
      <c r="G1376" t="s">
        <v>7275</v>
      </c>
      <c r="H1376">
        <v>1007115022</v>
      </c>
      <c r="I1376" t="s">
        <v>7276</v>
      </c>
      <c r="J1376" s="23" t="s">
        <v>31</v>
      </c>
      <c r="K1376" s="23" t="s">
        <v>7277</v>
      </c>
      <c r="L1376" t="s">
        <v>5188</v>
      </c>
      <c r="M1376" t="s">
        <v>163</v>
      </c>
      <c r="N1376" t="s">
        <v>5189</v>
      </c>
      <c r="O1376" t="s">
        <v>164</v>
      </c>
      <c r="P1376" t="s">
        <v>55</v>
      </c>
      <c r="Q1376" t="s">
        <v>189</v>
      </c>
      <c r="R1376" t="s">
        <v>252</v>
      </c>
      <c r="S1376" t="s">
        <v>260</v>
      </c>
      <c r="T1376">
        <v>4</v>
      </c>
      <c r="U1376" t="s">
        <v>7278</v>
      </c>
      <c r="V1376" t="s">
        <v>2799</v>
      </c>
      <c r="W1376" t="s">
        <v>14799</v>
      </c>
      <c r="X1376" t="s">
        <v>83</v>
      </c>
      <c r="Y1376" t="s">
        <v>30</v>
      </c>
      <c r="Z1376" t="s">
        <v>30</v>
      </c>
      <c r="AA1376" t="s">
        <v>30</v>
      </c>
      <c r="AB1376" t="s">
        <v>30</v>
      </c>
      <c r="AC1376">
        <v>-75.249510049999998</v>
      </c>
      <c r="AD1376">
        <v>6.2224634700000001</v>
      </c>
      <c r="AE1376" t="s">
        <v>86</v>
      </c>
      <c r="AF1376" t="s">
        <v>159</v>
      </c>
      <c r="AG1376" t="s">
        <v>102</v>
      </c>
      <c r="AH1376">
        <f>IFERROR(
    VLOOKUP(FENIX_ANS_TABLA[[#This Row],[ESTADO]],
        {"VENCIDO",1;"ALERTA_0 Días",2;"ALERTA",3;"A TIEMPO",4;"SIN FECHA",5},
    2,FALSE),
0)</f>
        <v>2</v>
      </c>
    </row>
    <row r="1377" spans="1:34" x14ac:dyDescent="0.25">
      <c r="A1377">
        <v>23674227</v>
      </c>
      <c r="B1377" s="23" t="str">
        <f>IFERROR(VLOOKUP(FENIX_ANS_TABLA[[#This Row],[PEDIDO]],RESPONSABLE!A:B,2,0),"Pendiente por asignar responsable")</f>
        <v>Pendiente por asignar responsable</v>
      </c>
      <c r="C1377" t="s">
        <v>36</v>
      </c>
      <c r="D1377" t="s">
        <v>24</v>
      </c>
      <c r="E1377" t="s">
        <v>36</v>
      </c>
      <c r="F1377" s="21">
        <v>46079.444444444453</v>
      </c>
      <c r="G1377" t="s">
        <v>8376</v>
      </c>
      <c r="H1377">
        <v>71709183</v>
      </c>
      <c r="I1377" t="s">
        <v>8377</v>
      </c>
      <c r="J1377" s="23" t="s">
        <v>31</v>
      </c>
      <c r="K1377" s="23" t="s">
        <v>1482</v>
      </c>
      <c r="L1377" t="s">
        <v>8378</v>
      </c>
      <c r="M1377" t="s">
        <v>167</v>
      </c>
      <c r="N1377" t="s">
        <v>8379</v>
      </c>
      <c r="O1377" t="s">
        <v>168</v>
      </c>
      <c r="P1377" t="s">
        <v>37</v>
      </c>
      <c r="Q1377" t="s">
        <v>158</v>
      </c>
      <c r="R1377" t="s">
        <v>253</v>
      </c>
      <c r="S1377" t="s">
        <v>260</v>
      </c>
      <c r="T1377">
        <v>7</v>
      </c>
      <c r="U1377" t="s">
        <v>8380</v>
      </c>
      <c r="V1377" t="s">
        <v>10626</v>
      </c>
      <c r="W1377" t="s">
        <v>17582</v>
      </c>
      <c r="X1377" t="s">
        <v>29</v>
      </c>
      <c r="Y1377" t="s">
        <v>30</v>
      </c>
      <c r="Z1377" t="s">
        <v>30</v>
      </c>
      <c r="AA1377" t="s">
        <v>30</v>
      </c>
      <c r="AB1377" t="s">
        <v>30</v>
      </c>
      <c r="AC1377">
        <v>-75.384354999999999</v>
      </c>
      <c r="AD1377">
        <v>6.1218019999999997</v>
      </c>
      <c r="AE1377" t="s">
        <v>86</v>
      </c>
      <c r="AF1377" t="s">
        <v>159</v>
      </c>
      <c r="AG1377" t="s">
        <v>102</v>
      </c>
      <c r="AH1377">
        <f>IFERROR(
    VLOOKUP(FENIX_ANS_TABLA[[#This Row],[ESTADO]],
        {"VENCIDO",1;"ALERTA_0 Días",2;"ALERTA",3;"A TIEMPO",4;"SIN FECHA",5},
    2,FALSE),
0)</f>
        <v>4</v>
      </c>
    </row>
    <row r="1378" spans="1:34" x14ac:dyDescent="0.25">
      <c r="A1378">
        <v>23674233</v>
      </c>
      <c r="B1378" s="23" t="str">
        <f>IFERROR(VLOOKUP(FENIX_ANS_TABLA[[#This Row],[PEDIDO]],RESPONSABLE!A:B,2,0),"Pendiente por asignar responsable")</f>
        <v>Pendiente por asignar responsable</v>
      </c>
      <c r="C1378" t="s">
        <v>44</v>
      </c>
      <c r="D1378" t="s">
        <v>24</v>
      </c>
      <c r="E1378" t="s">
        <v>44</v>
      </c>
      <c r="F1378" s="21">
        <v>46079.446643518517</v>
      </c>
      <c r="G1378" t="s">
        <v>7280</v>
      </c>
      <c r="H1378">
        <v>43071976</v>
      </c>
      <c r="I1378" t="s">
        <v>7281</v>
      </c>
      <c r="J1378" s="23" t="s">
        <v>31</v>
      </c>
      <c r="K1378" s="23" t="s">
        <v>7282</v>
      </c>
      <c r="L1378" t="s">
        <v>7283</v>
      </c>
      <c r="M1378" t="s">
        <v>25</v>
      </c>
      <c r="N1378" t="s">
        <v>7284</v>
      </c>
      <c r="O1378" t="s">
        <v>26</v>
      </c>
      <c r="P1378" t="s">
        <v>45</v>
      </c>
      <c r="Q1378" t="s">
        <v>46</v>
      </c>
      <c r="R1378" t="s">
        <v>253</v>
      </c>
      <c r="S1378" t="s">
        <v>260</v>
      </c>
      <c r="T1378">
        <v>11</v>
      </c>
      <c r="U1378" t="s">
        <v>7285</v>
      </c>
      <c r="V1378" t="s">
        <v>1944</v>
      </c>
      <c r="W1378" t="s">
        <v>18416</v>
      </c>
      <c r="X1378" t="s">
        <v>29</v>
      </c>
      <c r="Y1378" t="s">
        <v>30</v>
      </c>
      <c r="Z1378" t="s">
        <v>30</v>
      </c>
      <c r="AA1378" t="s">
        <v>30</v>
      </c>
      <c r="AB1378" t="s">
        <v>30</v>
      </c>
      <c r="AC1378">
        <v>-75.619513999999995</v>
      </c>
      <c r="AD1378">
        <v>6.2615959999999999</v>
      </c>
      <c r="AE1378" t="s">
        <v>86</v>
      </c>
      <c r="AF1378" t="s">
        <v>105</v>
      </c>
      <c r="AG1378" t="s">
        <v>102</v>
      </c>
      <c r="AH1378">
        <f>IFERROR(
    VLOOKUP(FENIX_ANS_TABLA[[#This Row],[ESTADO]],
        {"VENCIDO",1;"ALERTA_0 Días",2;"ALERTA",3;"A TIEMPO",4;"SIN FECHA",5},
    2,FALSE),
0)</f>
        <v>4</v>
      </c>
    </row>
    <row r="1379" spans="1:34" x14ac:dyDescent="0.25">
      <c r="A1379">
        <v>23674239</v>
      </c>
      <c r="B1379" s="23" t="str">
        <f>IFERROR(VLOOKUP(FENIX_ANS_TABLA[[#This Row],[PEDIDO]],RESPONSABLE!A:B,2,0),"Pendiente por asignar responsable")</f>
        <v>Pendiente por asignar responsable</v>
      </c>
      <c r="C1379" t="s">
        <v>54</v>
      </c>
      <c r="D1379" t="s">
        <v>24</v>
      </c>
      <c r="E1379" t="s">
        <v>54</v>
      </c>
      <c r="F1379" s="21">
        <v>46079.447638888887</v>
      </c>
      <c r="G1379" t="s">
        <v>7287</v>
      </c>
      <c r="H1379">
        <v>98541808</v>
      </c>
      <c r="I1379" t="s">
        <v>7288</v>
      </c>
      <c r="J1379" s="23" t="s">
        <v>31</v>
      </c>
      <c r="K1379" s="23" t="s">
        <v>7289</v>
      </c>
      <c r="L1379" t="s">
        <v>7290</v>
      </c>
      <c r="M1379" t="s">
        <v>187</v>
      </c>
      <c r="N1379" t="s">
        <v>7291</v>
      </c>
      <c r="O1379" t="s">
        <v>188</v>
      </c>
      <c r="P1379" t="s">
        <v>55</v>
      </c>
      <c r="Q1379" t="s">
        <v>189</v>
      </c>
      <c r="R1379" t="s">
        <v>252</v>
      </c>
      <c r="S1379" t="s">
        <v>260</v>
      </c>
      <c r="T1379">
        <v>4</v>
      </c>
      <c r="U1379" t="s">
        <v>7292</v>
      </c>
      <c r="V1379" t="s">
        <v>14064</v>
      </c>
      <c r="W1379" t="s">
        <v>14807</v>
      </c>
      <c r="X1379" t="s">
        <v>83</v>
      </c>
      <c r="Y1379" t="s">
        <v>30</v>
      </c>
      <c r="Z1379" t="s">
        <v>30</v>
      </c>
      <c r="AA1379" t="s">
        <v>30</v>
      </c>
      <c r="AB1379" t="s">
        <v>30</v>
      </c>
      <c r="AC1379">
        <v>-75.042783999999997</v>
      </c>
      <c r="AD1379">
        <v>6.2626115000000002</v>
      </c>
      <c r="AE1379" t="s">
        <v>86</v>
      </c>
      <c r="AF1379" t="s">
        <v>159</v>
      </c>
      <c r="AG1379" t="s">
        <v>102</v>
      </c>
      <c r="AH1379">
        <f>IFERROR(
    VLOOKUP(FENIX_ANS_TABLA[[#This Row],[ESTADO]],
        {"VENCIDO",1;"ALERTA_0 Días",2;"ALERTA",3;"A TIEMPO",4;"SIN FECHA",5},
    2,FALSE),
0)</f>
        <v>2</v>
      </c>
    </row>
    <row r="1380" spans="1:34" x14ac:dyDescent="0.25">
      <c r="A1380">
        <v>23674240</v>
      </c>
      <c r="B1380" s="23" t="str">
        <f>IFERROR(VLOOKUP(FENIX_ANS_TABLA[[#This Row],[PEDIDO]],RESPONSABLE!A:B,2,0),"Pendiente por asignar responsable")</f>
        <v>Pendiente por asignar responsable</v>
      </c>
      <c r="C1380" t="s">
        <v>23</v>
      </c>
      <c r="D1380" t="s">
        <v>24</v>
      </c>
      <c r="E1380" t="s">
        <v>23</v>
      </c>
      <c r="F1380" s="21">
        <v>46079.447696759264</v>
      </c>
      <c r="G1380" t="s">
        <v>8382</v>
      </c>
      <c r="H1380">
        <v>70756916</v>
      </c>
      <c r="I1380" t="s">
        <v>8383</v>
      </c>
      <c r="J1380" s="23" t="s">
        <v>31</v>
      </c>
      <c r="K1380" s="23" t="s">
        <v>7257</v>
      </c>
      <c r="L1380" t="s">
        <v>8384</v>
      </c>
      <c r="M1380" t="s">
        <v>165</v>
      </c>
      <c r="N1380" t="s">
        <v>8385</v>
      </c>
      <c r="O1380" t="s">
        <v>166</v>
      </c>
      <c r="P1380" t="s">
        <v>27</v>
      </c>
      <c r="Q1380" t="s">
        <v>158</v>
      </c>
      <c r="R1380" t="s">
        <v>252</v>
      </c>
      <c r="S1380" t="s">
        <v>260</v>
      </c>
      <c r="T1380">
        <v>10</v>
      </c>
      <c r="U1380" t="s">
        <v>8386</v>
      </c>
      <c r="V1380" t="s">
        <v>14064</v>
      </c>
      <c r="W1380" t="s">
        <v>18320</v>
      </c>
      <c r="X1380" t="s">
        <v>29</v>
      </c>
      <c r="Y1380" t="s">
        <v>30</v>
      </c>
      <c r="Z1380" t="s">
        <v>30</v>
      </c>
      <c r="AA1380" t="s">
        <v>30</v>
      </c>
      <c r="AB1380" t="s">
        <v>30</v>
      </c>
      <c r="AC1380">
        <v>-75.372140999999999</v>
      </c>
      <c r="AD1380">
        <v>6.2668889999999999</v>
      </c>
      <c r="AE1380" t="s">
        <v>86</v>
      </c>
      <c r="AF1380" t="s">
        <v>159</v>
      </c>
      <c r="AG1380" t="s">
        <v>102</v>
      </c>
      <c r="AH1380">
        <f>IFERROR(
    VLOOKUP(FENIX_ANS_TABLA[[#This Row],[ESTADO]],
        {"VENCIDO",1;"ALERTA_0 Días",2;"ALERTA",3;"A TIEMPO",4;"SIN FECHA",5},
    2,FALSE),
0)</f>
        <v>4</v>
      </c>
    </row>
    <row r="1381" spans="1:34" x14ac:dyDescent="0.25">
      <c r="A1381">
        <v>23674241</v>
      </c>
      <c r="B1381" s="23" t="str">
        <f>IFERROR(VLOOKUP(FENIX_ANS_TABLA[[#This Row],[PEDIDO]],RESPONSABLE!A:B,2,0),"Pendiente por asignar responsable")</f>
        <v>Pendiente por asignar responsable</v>
      </c>
      <c r="C1381" t="s">
        <v>23</v>
      </c>
      <c r="D1381" t="s">
        <v>24</v>
      </c>
      <c r="E1381" t="s">
        <v>23</v>
      </c>
      <c r="F1381" s="21">
        <v>46079.447939814818</v>
      </c>
      <c r="G1381" t="s">
        <v>7611</v>
      </c>
      <c r="H1381">
        <v>43099331</v>
      </c>
      <c r="I1381" t="s">
        <v>7612</v>
      </c>
      <c r="J1381" s="23" t="s">
        <v>31</v>
      </c>
      <c r="K1381" s="23" t="s">
        <v>7613</v>
      </c>
      <c r="L1381" t="s">
        <v>7614</v>
      </c>
      <c r="M1381" t="s">
        <v>25</v>
      </c>
      <c r="N1381" t="s">
        <v>7615</v>
      </c>
      <c r="O1381" t="s">
        <v>26</v>
      </c>
      <c r="P1381" t="s">
        <v>27</v>
      </c>
      <c r="Q1381" t="s">
        <v>32</v>
      </c>
      <c r="R1381" t="s">
        <v>253</v>
      </c>
      <c r="S1381" t="s">
        <v>260</v>
      </c>
      <c r="T1381">
        <v>7</v>
      </c>
      <c r="U1381" t="s">
        <v>7616</v>
      </c>
      <c r="V1381" t="s">
        <v>10571</v>
      </c>
      <c r="W1381" t="s">
        <v>8014</v>
      </c>
      <c r="X1381" t="s">
        <v>29</v>
      </c>
      <c r="Y1381" t="s">
        <v>30</v>
      </c>
      <c r="Z1381" t="s">
        <v>30</v>
      </c>
      <c r="AA1381" t="s">
        <v>30</v>
      </c>
      <c r="AB1381" t="s">
        <v>30</v>
      </c>
      <c r="AC1381">
        <v>-75.543136070000003</v>
      </c>
      <c r="AD1381">
        <v>6.2378328999999999</v>
      </c>
      <c r="AE1381" t="s">
        <v>86</v>
      </c>
      <c r="AF1381" t="s">
        <v>105</v>
      </c>
      <c r="AG1381" t="s">
        <v>102</v>
      </c>
      <c r="AH1381">
        <f>IFERROR(
    VLOOKUP(FENIX_ANS_TABLA[[#This Row],[ESTADO]],
        {"VENCIDO",1;"ALERTA_0 Días",2;"ALERTA",3;"A TIEMPO",4;"SIN FECHA",5},
    2,FALSE),
0)</f>
        <v>4</v>
      </c>
    </row>
    <row r="1382" spans="1:34" x14ac:dyDescent="0.25">
      <c r="A1382">
        <v>23674245</v>
      </c>
      <c r="B1382" s="23" t="str">
        <f>IFERROR(VLOOKUP(FENIX_ANS_TABLA[[#This Row],[PEDIDO]],RESPONSABLE!A:B,2,0),"Pendiente por asignar responsable")</f>
        <v>Pendiente por asignar responsable</v>
      </c>
      <c r="C1382" t="s">
        <v>54</v>
      </c>
      <c r="D1382" t="s">
        <v>24</v>
      </c>
      <c r="E1382" t="s">
        <v>54</v>
      </c>
      <c r="F1382" s="21">
        <v>46079.449004629627</v>
      </c>
      <c r="G1382" t="s">
        <v>7294</v>
      </c>
      <c r="H1382">
        <v>1112758793</v>
      </c>
      <c r="I1382" t="s">
        <v>7295</v>
      </c>
      <c r="J1382" s="23" t="s">
        <v>31</v>
      </c>
      <c r="K1382" s="23" t="s">
        <v>7296</v>
      </c>
      <c r="L1382" t="s">
        <v>7297</v>
      </c>
      <c r="M1382" t="s">
        <v>147</v>
      </c>
      <c r="N1382" t="s">
        <v>7298</v>
      </c>
      <c r="O1382" t="s">
        <v>148</v>
      </c>
      <c r="P1382" t="s">
        <v>55</v>
      </c>
      <c r="Q1382" t="s">
        <v>135</v>
      </c>
      <c r="R1382" t="s">
        <v>252</v>
      </c>
      <c r="S1382" t="s">
        <v>260</v>
      </c>
      <c r="T1382">
        <v>4</v>
      </c>
      <c r="U1382" t="s">
        <v>7299</v>
      </c>
      <c r="V1382" t="s">
        <v>10573</v>
      </c>
      <c r="W1382" t="s">
        <v>18772</v>
      </c>
      <c r="X1382" t="s">
        <v>83</v>
      </c>
      <c r="Y1382" t="s">
        <v>30</v>
      </c>
      <c r="Z1382" t="s">
        <v>30</v>
      </c>
      <c r="AA1382" t="s">
        <v>30</v>
      </c>
      <c r="AB1382" t="s">
        <v>30</v>
      </c>
      <c r="AC1382">
        <v>-75.714688379999998</v>
      </c>
      <c r="AD1382">
        <v>6.3713748099999998</v>
      </c>
      <c r="AE1382" t="s">
        <v>86</v>
      </c>
      <c r="AF1382" t="s">
        <v>136</v>
      </c>
      <c r="AG1382" t="s">
        <v>102</v>
      </c>
      <c r="AH1382">
        <f>IFERROR(
    VLOOKUP(FENIX_ANS_TABLA[[#This Row],[ESTADO]],
        {"VENCIDO",1;"ALERTA_0 Días",2;"ALERTA",3;"A TIEMPO",4;"SIN FECHA",5},
    2,FALSE),
0)</f>
        <v>2</v>
      </c>
    </row>
    <row r="1383" spans="1:34" x14ac:dyDescent="0.25">
      <c r="A1383">
        <v>23674249</v>
      </c>
      <c r="B1383" s="23" t="str">
        <f>IFERROR(VLOOKUP(FENIX_ANS_TABLA[[#This Row],[PEDIDO]],RESPONSABLE!A:B,2,0),"Pendiente por asignar responsable")</f>
        <v>Pendiente por asignar responsable</v>
      </c>
      <c r="C1383" t="s">
        <v>23</v>
      </c>
      <c r="D1383" t="s">
        <v>24</v>
      </c>
      <c r="E1383" t="s">
        <v>23</v>
      </c>
      <c r="F1383" s="21">
        <v>46079.449907407397</v>
      </c>
      <c r="G1383" t="s">
        <v>8388</v>
      </c>
      <c r="H1383">
        <v>98632359</v>
      </c>
      <c r="I1383" t="s">
        <v>8389</v>
      </c>
      <c r="J1383" s="23" t="s">
        <v>31</v>
      </c>
      <c r="K1383" s="23" t="s">
        <v>8390</v>
      </c>
      <c r="L1383" t="s">
        <v>8391</v>
      </c>
      <c r="M1383" t="s">
        <v>190</v>
      </c>
      <c r="N1383" t="s">
        <v>8392</v>
      </c>
      <c r="O1383" t="s">
        <v>191</v>
      </c>
      <c r="P1383" t="s">
        <v>27</v>
      </c>
      <c r="Q1383" t="s">
        <v>158</v>
      </c>
      <c r="R1383" t="s">
        <v>252</v>
      </c>
      <c r="S1383" t="s">
        <v>260</v>
      </c>
      <c r="T1383">
        <v>10</v>
      </c>
      <c r="U1383" t="s">
        <v>8393</v>
      </c>
      <c r="V1383" t="s">
        <v>10627</v>
      </c>
      <c r="W1383" t="s">
        <v>18773</v>
      </c>
      <c r="X1383" t="s">
        <v>29</v>
      </c>
      <c r="Y1383" t="s">
        <v>30</v>
      </c>
      <c r="Z1383" t="s">
        <v>30</v>
      </c>
      <c r="AA1383" t="s">
        <v>30</v>
      </c>
      <c r="AB1383" t="s">
        <v>30</v>
      </c>
      <c r="AC1383">
        <v>-75.375003000000007</v>
      </c>
      <c r="AD1383">
        <v>6.0804460000000002</v>
      </c>
      <c r="AE1383" t="s">
        <v>86</v>
      </c>
      <c r="AF1383" t="s">
        <v>159</v>
      </c>
      <c r="AG1383" t="s">
        <v>102</v>
      </c>
      <c r="AH1383">
        <f>IFERROR(
    VLOOKUP(FENIX_ANS_TABLA[[#This Row],[ESTADO]],
        {"VENCIDO",1;"ALERTA_0 Días",2;"ALERTA",3;"A TIEMPO",4;"SIN FECHA",5},
    2,FALSE),
0)</f>
        <v>4</v>
      </c>
    </row>
    <row r="1384" spans="1:34" x14ac:dyDescent="0.25">
      <c r="A1384">
        <v>23674252</v>
      </c>
      <c r="B1384" s="23" t="str">
        <f>IFERROR(VLOOKUP(FENIX_ANS_TABLA[[#This Row],[PEDIDO]],RESPONSABLE!A:B,2,0),"Pendiente por asignar responsable")</f>
        <v>Pendiente por asignar responsable</v>
      </c>
      <c r="C1384" t="s">
        <v>58</v>
      </c>
      <c r="D1384" t="s">
        <v>24</v>
      </c>
      <c r="E1384" t="s">
        <v>59</v>
      </c>
      <c r="F1384" s="21">
        <v>46079.452187499999</v>
      </c>
      <c r="G1384" t="s">
        <v>7301</v>
      </c>
      <c r="H1384">
        <v>71000474</v>
      </c>
      <c r="I1384" t="s">
        <v>7302</v>
      </c>
      <c r="J1384" s="23" t="s">
        <v>31</v>
      </c>
      <c r="K1384" s="23" t="s">
        <v>7303</v>
      </c>
      <c r="L1384" t="s">
        <v>7304</v>
      </c>
      <c r="M1384" t="s">
        <v>171</v>
      </c>
      <c r="N1384" t="s">
        <v>7305</v>
      </c>
      <c r="O1384" t="s">
        <v>172</v>
      </c>
      <c r="P1384" t="s">
        <v>60</v>
      </c>
      <c r="Q1384" t="s">
        <v>184</v>
      </c>
      <c r="R1384" t="s">
        <v>252</v>
      </c>
      <c r="S1384" t="s">
        <v>260</v>
      </c>
      <c r="T1384">
        <v>14</v>
      </c>
      <c r="U1384" t="s">
        <v>7306</v>
      </c>
      <c r="V1384" t="s">
        <v>18774</v>
      </c>
      <c r="W1384" t="s">
        <v>18775</v>
      </c>
      <c r="X1384" t="s">
        <v>29</v>
      </c>
      <c r="Y1384" t="s">
        <v>30</v>
      </c>
      <c r="Z1384" t="s">
        <v>30</v>
      </c>
      <c r="AA1384" t="s">
        <v>30</v>
      </c>
      <c r="AB1384" t="s">
        <v>30</v>
      </c>
      <c r="AC1384">
        <v>-74.914644449999997</v>
      </c>
      <c r="AD1384">
        <v>6.2742203500000002</v>
      </c>
      <c r="AE1384" t="s">
        <v>86</v>
      </c>
      <c r="AF1384" t="s">
        <v>159</v>
      </c>
      <c r="AG1384" t="s">
        <v>102</v>
      </c>
      <c r="AH1384">
        <f>IFERROR(
    VLOOKUP(FENIX_ANS_TABLA[[#This Row],[ESTADO]],
        {"VENCIDO",1;"ALERTA_0 Días",2;"ALERTA",3;"A TIEMPO",4;"SIN FECHA",5},
    2,FALSE),
0)</f>
        <v>4</v>
      </c>
    </row>
    <row r="1385" spans="1:34" x14ac:dyDescent="0.25">
      <c r="A1385">
        <v>23674254</v>
      </c>
      <c r="B1385" s="23" t="str">
        <f>IFERROR(VLOOKUP(FENIX_ANS_TABLA[[#This Row],[PEDIDO]],RESPONSABLE!A:B,2,0),"Pendiente por asignar responsable")</f>
        <v>Pendiente por asignar responsable</v>
      </c>
      <c r="C1385" t="s">
        <v>36</v>
      </c>
      <c r="D1385" t="s">
        <v>24</v>
      </c>
      <c r="E1385" t="s">
        <v>36</v>
      </c>
      <c r="F1385" s="21">
        <v>46079.452199074083</v>
      </c>
      <c r="G1385" t="s">
        <v>9838</v>
      </c>
      <c r="H1385">
        <v>890932424</v>
      </c>
      <c r="I1385" t="s">
        <v>9270</v>
      </c>
      <c r="J1385" s="23" t="s">
        <v>9839</v>
      </c>
      <c r="K1385" s="23" t="s">
        <v>1747</v>
      </c>
      <c r="L1385" t="s">
        <v>9840</v>
      </c>
      <c r="M1385" t="s">
        <v>216</v>
      </c>
      <c r="N1385" t="s">
        <v>9841</v>
      </c>
      <c r="O1385" t="s">
        <v>217</v>
      </c>
      <c r="P1385" t="s">
        <v>37</v>
      </c>
      <c r="Q1385" t="s">
        <v>214</v>
      </c>
      <c r="R1385" t="s">
        <v>252</v>
      </c>
      <c r="S1385" t="s">
        <v>260</v>
      </c>
      <c r="T1385">
        <v>10</v>
      </c>
      <c r="U1385" t="s">
        <v>9842</v>
      </c>
      <c r="V1385" t="s">
        <v>18774</v>
      </c>
      <c r="W1385" t="s">
        <v>18326</v>
      </c>
      <c r="X1385" t="s">
        <v>29</v>
      </c>
      <c r="Y1385" t="s">
        <v>30</v>
      </c>
      <c r="Z1385" t="s">
        <v>30</v>
      </c>
      <c r="AA1385" t="s">
        <v>30</v>
      </c>
      <c r="AB1385" t="s">
        <v>30</v>
      </c>
      <c r="AC1385">
        <v>-74.846198259999994</v>
      </c>
      <c r="AD1385">
        <v>6.4969005099999997</v>
      </c>
      <c r="AE1385" t="s">
        <v>86</v>
      </c>
      <c r="AF1385" t="s">
        <v>215</v>
      </c>
      <c r="AG1385" t="s">
        <v>102</v>
      </c>
      <c r="AH1385">
        <f>IFERROR(
    VLOOKUP(FENIX_ANS_TABLA[[#This Row],[ESTADO]],
        {"VENCIDO",1;"ALERTA_0 Días",2;"ALERTA",3;"A TIEMPO",4;"SIN FECHA",5},
    2,FALSE),
0)</f>
        <v>4</v>
      </c>
    </row>
    <row r="1386" spans="1:34" x14ac:dyDescent="0.25">
      <c r="A1386">
        <v>23674259</v>
      </c>
      <c r="B1386" s="23" t="str">
        <f>IFERROR(VLOOKUP(FENIX_ANS_TABLA[[#This Row],[PEDIDO]],RESPONSABLE!A:B,2,0),"Pendiente por asignar responsable")</f>
        <v>Pendiente por asignar responsable</v>
      </c>
      <c r="C1386" t="s">
        <v>23</v>
      </c>
      <c r="D1386" t="s">
        <v>24</v>
      </c>
      <c r="E1386" t="s">
        <v>23</v>
      </c>
      <c r="F1386" s="21">
        <v>46079.454340277778</v>
      </c>
      <c r="G1386" t="s">
        <v>7618</v>
      </c>
      <c r="H1386">
        <v>98453357</v>
      </c>
      <c r="I1386" t="s">
        <v>7619</v>
      </c>
      <c r="J1386" s="23" t="s">
        <v>7620</v>
      </c>
      <c r="K1386" s="23" t="s">
        <v>7621</v>
      </c>
      <c r="L1386" t="s">
        <v>7622</v>
      </c>
      <c r="M1386" t="s">
        <v>25</v>
      </c>
      <c r="N1386" t="s">
        <v>7623</v>
      </c>
      <c r="O1386" t="s">
        <v>26</v>
      </c>
      <c r="P1386" t="s">
        <v>27</v>
      </c>
      <c r="Q1386" t="s">
        <v>32</v>
      </c>
      <c r="R1386" t="s">
        <v>253</v>
      </c>
      <c r="S1386" t="s">
        <v>260</v>
      </c>
      <c r="T1386">
        <v>7</v>
      </c>
      <c r="U1386" t="s">
        <v>7624</v>
      </c>
      <c r="V1386" t="s">
        <v>9232</v>
      </c>
      <c r="W1386" t="s">
        <v>8112</v>
      </c>
      <c r="X1386" t="s">
        <v>29</v>
      </c>
      <c r="Y1386" t="s">
        <v>18776</v>
      </c>
      <c r="Z1386" t="s">
        <v>2783</v>
      </c>
      <c r="AA1386" t="s">
        <v>104</v>
      </c>
      <c r="AB1386" t="s">
        <v>17838</v>
      </c>
      <c r="AC1386">
        <v>-75.604213999999999</v>
      </c>
      <c r="AD1386">
        <v>6.2055759999999998</v>
      </c>
      <c r="AE1386" t="s">
        <v>86</v>
      </c>
      <c r="AF1386" t="s">
        <v>105</v>
      </c>
      <c r="AG1386" t="s">
        <v>102</v>
      </c>
      <c r="AH1386">
        <f>IFERROR(
    VLOOKUP(FENIX_ANS_TABLA[[#This Row],[ESTADO]],
        {"VENCIDO",1;"ALERTA_0 Días",2;"ALERTA",3;"A TIEMPO",4;"SIN FECHA",5},
    2,FALSE),
0)</f>
        <v>4</v>
      </c>
    </row>
    <row r="1387" spans="1:34" x14ac:dyDescent="0.25">
      <c r="A1387">
        <v>23674262</v>
      </c>
      <c r="B1387" s="23" t="str">
        <f>IFERROR(VLOOKUP(FENIX_ANS_TABLA[[#This Row],[PEDIDO]],RESPONSABLE!A:B,2,0),"Pendiente por asignar responsable")</f>
        <v>Pendiente por asignar responsable</v>
      </c>
      <c r="C1387" t="s">
        <v>44</v>
      </c>
      <c r="D1387" t="s">
        <v>24</v>
      </c>
      <c r="E1387" t="s">
        <v>44</v>
      </c>
      <c r="F1387" s="21">
        <v>46079.455613425933</v>
      </c>
      <c r="G1387" t="s">
        <v>7308</v>
      </c>
      <c r="H1387">
        <v>43809206</v>
      </c>
      <c r="I1387" t="s">
        <v>7309</v>
      </c>
      <c r="J1387" s="23" t="s">
        <v>7310</v>
      </c>
      <c r="K1387" s="23" t="s">
        <v>7311</v>
      </c>
      <c r="L1387" t="s">
        <v>7312</v>
      </c>
      <c r="M1387" t="s">
        <v>25</v>
      </c>
      <c r="N1387" t="s">
        <v>7313</v>
      </c>
      <c r="O1387" t="s">
        <v>26</v>
      </c>
      <c r="P1387" t="s">
        <v>45</v>
      </c>
      <c r="Q1387" t="s">
        <v>46</v>
      </c>
      <c r="R1387" t="s">
        <v>253</v>
      </c>
      <c r="S1387" t="s">
        <v>260</v>
      </c>
      <c r="T1387">
        <v>11</v>
      </c>
      <c r="U1387" t="s">
        <v>7314</v>
      </c>
      <c r="V1387" t="s">
        <v>11568</v>
      </c>
      <c r="W1387" t="s">
        <v>14433</v>
      </c>
      <c r="X1387" t="s">
        <v>29</v>
      </c>
      <c r="Y1387" t="s">
        <v>30</v>
      </c>
      <c r="Z1387" t="s">
        <v>30</v>
      </c>
      <c r="AA1387" t="s">
        <v>30</v>
      </c>
      <c r="AB1387" t="s">
        <v>30</v>
      </c>
      <c r="AC1387">
        <v>-75.619776999999999</v>
      </c>
      <c r="AD1387">
        <v>6.2582009999999997</v>
      </c>
      <c r="AE1387" t="s">
        <v>86</v>
      </c>
      <c r="AF1387" t="s">
        <v>105</v>
      </c>
      <c r="AG1387" t="s">
        <v>102</v>
      </c>
      <c r="AH1387">
        <f>IFERROR(
    VLOOKUP(FENIX_ANS_TABLA[[#This Row],[ESTADO]],
        {"VENCIDO",1;"ALERTA_0 Días",2;"ALERTA",3;"A TIEMPO",4;"SIN FECHA",5},
    2,FALSE),
0)</f>
        <v>4</v>
      </c>
    </row>
    <row r="1388" spans="1:34" x14ac:dyDescent="0.25">
      <c r="A1388">
        <v>23674263</v>
      </c>
      <c r="B1388" s="23" t="str">
        <f>IFERROR(VLOOKUP(FENIX_ANS_TABLA[[#This Row],[PEDIDO]],RESPONSABLE!A:B,2,0),"Pendiente por asignar responsable")</f>
        <v>Pendiente por asignar responsable</v>
      </c>
      <c r="C1388" t="s">
        <v>54</v>
      </c>
      <c r="D1388" t="s">
        <v>24</v>
      </c>
      <c r="E1388" t="s">
        <v>54</v>
      </c>
      <c r="F1388" s="21">
        <v>46079.45653935185</v>
      </c>
      <c r="G1388" t="s">
        <v>7316</v>
      </c>
      <c r="H1388">
        <v>10010594</v>
      </c>
      <c r="I1388" t="s">
        <v>13522</v>
      </c>
      <c r="J1388" s="23" t="s">
        <v>31</v>
      </c>
      <c r="K1388" s="23" t="s">
        <v>7317</v>
      </c>
      <c r="L1388" t="s">
        <v>7318</v>
      </c>
      <c r="M1388" t="s">
        <v>180</v>
      </c>
      <c r="N1388" t="s">
        <v>7319</v>
      </c>
      <c r="O1388" t="s">
        <v>181</v>
      </c>
      <c r="P1388" t="s">
        <v>55</v>
      </c>
      <c r="Q1388" t="s">
        <v>189</v>
      </c>
      <c r="R1388" t="s">
        <v>252</v>
      </c>
      <c r="S1388" t="s">
        <v>260</v>
      </c>
      <c r="T1388">
        <v>4</v>
      </c>
      <c r="U1388" t="s">
        <v>7320</v>
      </c>
      <c r="V1388" t="s">
        <v>3522</v>
      </c>
      <c r="W1388" t="s">
        <v>18777</v>
      </c>
      <c r="X1388" t="s">
        <v>83</v>
      </c>
      <c r="Y1388" t="s">
        <v>30</v>
      </c>
      <c r="Z1388" t="s">
        <v>30</v>
      </c>
      <c r="AA1388" t="s">
        <v>30</v>
      </c>
      <c r="AB1388" t="s">
        <v>30</v>
      </c>
      <c r="AC1388">
        <v>-75.379793120000002</v>
      </c>
      <c r="AD1388">
        <v>6.0060330200000003</v>
      </c>
      <c r="AE1388" t="s">
        <v>86</v>
      </c>
      <c r="AF1388" t="s">
        <v>159</v>
      </c>
      <c r="AG1388" t="s">
        <v>102</v>
      </c>
      <c r="AH1388">
        <f>IFERROR(
    VLOOKUP(FENIX_ANS_TABLA[[#This Row],[ESTADO]],
        {"VENCIDO",1;"ALERTA_0 Días",2;"ALERTA",3;"A TIEMPO",4;"SIN FECHA",5},
    2,FALSE),
0)</f>
        <v>2</v>
      </c>
    </row>
    <row r="1389" spans="1:34" x14ac:dyDescent="0.25">
      <c r="A1389">
        <v>23674264</v>
      </c>
      <c r="B1389" s="23" t="str">
        <f>IFERROR(VLOOKUP(FENIX_ANS_TABLA[[#This Row],[PEDIDO]],RESPONSABLE!A:B,2,0),"Pendiente por asignar responsable")</f>
        <v>Pendiente por asignar responsable</v>
      </c>
      <c r="C1389" t="s">
        <v>58</v>
      </c>
      <c r="D1389" t="s">
        <v>24</v>
      </c>
      <c r="E1389" t="s">
        <v>59</v>
      </c>
      <c r="F1389" s="21">
        <v>46079.456828703696</v>
      </c>
      <c r="G1389" t="s">
        <v>7322</v>
      </c>
      <c r="H1389">
        <v>43752463</v>
      </c>
      <c r="I1389" t="s">
        <v>7323</v>
      </c>
      <c r="J1389" s="23" t="s">
        <v>31</v>
      </c>
      <c r="K1389" s="23" t="s">
        <v>7324</v>
      </c>
      <c r="L1389" t="s">
        <v>7325</v>
      </c>
      <c r="M1389" t="s">
        <v>106</v>
      </c>
      <c r="N1389" t="s">
        <v>7326</v>
      </c>
      <c r="O1389" t="s">
        <v>107</v>
      </c>
      <c r="P1389" t="s">
        <v>60</v>
      </c>
      <c r="Q1389" t="s">
        <v>125</v>
      </c>
      <c r="R1389" t="s">
        <v>252</v>
      </c>
      <c r="S1389" t="s">
        <v>260</v>
      </c>
      <c r="T1389">
        <v>14</v>
      </c>
      <c r="U1389" t="s">
        <v>7327</v>
      </c>
      <c r="V1389" t="s">
        <v>3522</v>
      </c>
      <c r="W1389" t="s">
        <v>18778</v>
      </c>
      <c r="X1389" t="s">
        <v>29</v>
      </c>
      <c r="Y1389" t="s">
        <v>30</v>
      </c>
      <c r="Z1389" t="s">
        <v>30</v>
      </c>
      <c r="AA1389" t="s">
        <v>30</v>
      </c>
      <c r="AB1389" t="s">
        <v>30</v>
      </c>
      <c r="AC1389">
        <v>-75.573639</v>
      </c>
      <c r="AD1389">
        <v>5.818854</v>
      </c>
      <c r="AE1389" t="s">
        <v>86</v>
      </c>
      <c r="AF1389" t="s">
        <v>109</v>
      </c>
      <c r="AG1389" t="s">
        <v>102</v>
      </c>
      <c r="AH1389">
        <f>IFERROR(
    VLOOKUP(FENIX_ANS_TABLA[[#This Row],[ESTADO]],
        {"VENCIDO",1;"ALERTA_0 Días",2;"ALERTA",3;"A TIEMPO",4;"SIN FECHA",5},
    2,FALSE),
0)</f>
        <v>4</v>
      </c>
    </row>
    <row r="1390" spans="1:34" x14ac:dyDescent="0.25">
      <c r="A1390">
        <v>23674265</v>
      </c>
      <c r="B1390" s="23" t="str">
        <f>IFERROR(VLOOKUP(FENIX_ANS_TABLA[[#This Row],[PEDIDO]],RESPONSABLE!A:B,2,0),"Pendiente por asignar responsable")</f>
        <v>Pendiente por asignar responsable</v>
      </c>
      <c r="C1390" t="s">
        <v>23</v>
      </c>
      <c r="D1390" t="s">
        <v>24</v>
      </c>
      <c r="E1390" t="s">
        <v>33</v>
      </c>
      <c r="F1390" s="21">
        <v>46079.457071759258</v>
      </c>
      <c r="G1390" t="s">
        <v>7329</v>
      </c>
      <c r="H1390">
        <v>3356650</v>
      </c>
      <c r="I1390" t="s">
        <v>7330</v>
      </c>
      <c r="J1390" s="23" t="s">
        <v>31</v>
      </c>
      <c r="K1390" s="23" t="s">
        <v>7331</v>
      </c>
      <c r="L1390" t="s">
        <v>7332</v>
      </c>
      <c r="M1390" t="s">
        <v>25</v>
      </c>
      <c r="N1390" t="s">
        <v>7333</v>
      </c>
      <c r="O1390" t="s">
        <v>26</v>
      </c>
      <c r="P1390" t="s">
        <v>34</v>
      </c>
      <c r="Q1390" t="s">
        <v>35</v>
      </c>
      <c r="R1390" t="s">
        <v>252</v>
      </c>
      <c r="S1390" t="s">
        <v>260</v>
      </c>
      <c r="T1390">
        <v>8</v>
      </c>
      <c r="U1390" t="s">
        <v>7334</v>
      </c>
      <c r="V1390" t="s">
        <v>9241</v>
      </c>
      <c r="W1390" t="s">
        <v>9241</v>
      </c>
      <c r="X1390" t="s">
        <v>29</v>
      </c>
      <c r="Y1390" t="s">
        <v>30</v>
      </c>
      <c r="Z1390" t="s">
        <v>30</v>
      </c>
      <c r="AA1390" t="s">
        <v>30</v>
      </c>
      <c r="AB1390" t="s">
        <v>30</v>
      </c>
      <c r="AC1390">
        <v>-75.506944799999999</v>
      </c>
      <c r="AD1390">
        <v>6.1914712400000003</v>
      </c>
      <c r="AE1390" t="s">
        <v>86</v>
      </c>
      <c r="AF1390" t="s">
        <v>105</v>
      </c>
      <c r="AG1390" t="s">
        <v>102</v>
      </c>
      <c r="AH1390">
        <f>IFERROR(
    VLOOKUP(FENIX_ANS_TABLA[[#This Row],[ESTADO]],
        {"VENCIDO",1;"ALERTA_0 Días",2;"ALERTA",3;"A TIEMPO",4;"SIN FECHA",5},
    2,FALSE),
0)</f>
        <v>4</v>
      </c>
    </row>
    <row r="1391" spans="1:34" x14ac:dyDescent="0.25">
      <c r="A1391">
        <v>23674267</v>
      </c>
      <c r="B1391" s="23" t="str">
        <f>IFERROR(VLOOKUP(FENIX_ANS_TABLA[[#This Row],[PEDIDO]],RESPONSABLE!A:B,2,0),"Pendiente por asignar responsable")</f>
        <v>Pendiente por asignar responsable</v>
      </c>
      <c r="C1391" t="s">
        <v>23</v>
      </c>
      <c r="D1391" t="s">
        <v>24</v>
      </c>
      <c r="E1391" t="s">
        <v>23</v>
      </c>
      <c r="F1391" s="21">
        <v>46079.457638888889</v>
      </c>
      <c r="G1391" t="s">
        <v>9844</v>
      </c>
      <c r="H1391">
        <v>43481011</v>
      </c>
      <c r="I1391" t="s">
        <v>9845</v>
      </c>
      <c r="J1391" s="23" t="s">
        <v>31</v>
      </c>
      <c r="K1391" s="23" t="s">
        <v>9846</v>
      </c>
      <c r="L1391" t="s">
        <v>9847</v>
      </c>
      <c r="M1391" t="s">
        <v>216</v>
      </c>
      <c r="N1391" t="s">
        <v>9848</v>
      </c>
      <c r="O1391" t="s">
        <v>217</v>
      </c>
      <c r="P1391" t="s">
        <v>27</v>
      </c>
      <c r="Q1391" t="s">
        <v>214</v>
      </c>
      <c r="R1391" t="s">
        <v>252</v>
      </c>
      <c r="S1391" t="s">
        <v>260</v>
      </c>
      <c r="T1391">
        <v>10</v>
      </c>
      <c r="U1391" t="s">
        <v>9849</v>
      </c>
      <c r="V1391" t="s">
        <v>18779</v>
      </c>
      <c r="W1391" t="s">
        <v>17964</v>
      </c>
      <c r="X1391" t="s">
        <v>29</v>
      </c>
      <c r="Y1391" t="s">
        <v>30</v>
      </c>
      <c r="Z1391" t="s">
        <v>30</v>
      </c>
      <c r="AA1391" t="s">
        <v>30</v>
      </c>
      <c r="AB1391" t="s">
        <v>30</v>
      </c>
      <c r="AC1391">
        <v>-74.936936000000003</v>
      </c>
      <c r="AD1391">
        <v>6.4505330000000001</v>
      </c>
      <c r="AE1391" t="s">
        <v>86</v>
      </c>
      <c r="AF1391" t="s">
        <v>215</v>
      </c>
      <c r="AG1391" t="s">
        <v>102</v>
      </c>
      <c r="AH1391">
        <f>IFERROR(
    VLOOKUP(FENIX_ANS_TABLA[[#This Row],[ESTADO]],
        {"VENCIDO",1;"ALERTA_0 Días",2;"ALERTA",3;"A TIEMPO",4;"SIN FECHA",5},
    2,FALSE),
0)</f>
        <v>4</v>
      </c>
    </row>
    <row r="1392" spans="1:34" x14ac:dyDescent="0.25">
      <c r="A1392">
        <v>23674269</v>
      </c>
      <c r="B1392" s="23" t="str">
        <f>IFERROR(VLOOKUP(FENIX_ANS_TABLA[[#This Row],[PEDIDO]],RESPONSABLE!A:B,2,0),"Pendiente por asignar responsable")</f>
        <v>Pendiente por asignar responsable</v>
      </c>
      <c r="C1392" t="s">
        <v>23</v>
      </c>
      <c r="D1392" t="s">
        <v>24</v>
      </c>
      <c r="E1392" t="s">
        <v>23</v>
      </c>
      <c r="F1392" s="21">
        <v>46079.458692129629</v>
      </c>
      <c r="G1392" t="s">
        <v>7626</v>
      </c>
      <c r="H1392">
        <v>42976491</v>
      </c>
      <c r="I1392" t="s">
        <v>7627</v>
      </c>
      <c r="J1392" s="23" t="s">
        <v>7628</v>
      </c>
      <c r="K1392" s="23" t="s">
        <v>5282</v>
      </c>
      <c r="L1392" t="s">
        <v>7629</v>
      </c>
      <c r="M1392" t="s">
        <v>42</v>
      </c>
      <c r="N1392" t="s">
        <v>7630</v>
      </c>
      <c r="O1392" t="s">
        <v>57</v>
      </c>
      <c r="P1392" t="s">
        <v>27</v>
      </c>
      <c r="Q1392" t="s">
        <v>32</v>
      </c>
      <c r="R1392" t="s">
        <v>252</v>
      </c>
      <c r="S1392" t="s">
        <v>260</v>
      </c>
      <c r="T1392">
        <v>10</v>
      </c>
      <c r="U1392" t="s">
        <v>7631</v>
      </c>
      <c r="V1392" t="s">
        <v>18780</v>
      </c>
      <c r="W1392" t="s">
        <v>18565</v>
      </c>
      <c r="X1392" t="s">
        <v>29</v>
      </c>
      <c r="Y1392" t="s">
        <v>30</v>
      </c>
      <c r="Z1392" t="s">
        <v>30</v>
      </c>
      <c r="AA1392" t="s">
        <v>30</v>
      </c>
      <c r="AB1392" t="s">
        <v>30</v>
      </c>
      <c r="AC1392">
        <v>-75.498892999999995</v>
      </c>
      <c r="AD1392">
        <v>6.158067</v>
      </c>
      <c r="AE1392" t="s">
        <v>86</v>
      </c>
      <c r="AF1392" t="s">
        <v>105</v>
      </c>
      <c r="AG1392" t="s">
        <v>102</v>
      </c>
      <c r="AH1392">
        <f>IFERROR(
    VLOOKUP(FENIX_ANS_TABLA[[#This Row],[ESTADO]],
        {"VENCIDO",1;"ALERTA_0 Días",2;"ALERTA",3;"A TIEMPO",4;"SIN FECHA",5},
    2,FALSE),
0)</f>
        <v>4</v>
      </c>
    </row>
    <row r="1393" spans="1:34" x14ac:dyDescent="0.25">
      <c r="A1393">
        <v>23674279</v>
      </c>
      <c r="B1393" s="23" t="str">
        <f>IFERROR(VLOOKUP(FENIX_ANS_TABLA[[#This Row],[PEDIDO]],RESPONSABLE!A:B,2,0),"Pendiente por asignar responsable")</f>
        <v>Pendiente por asignar responsable</v>
      </c>
      <c r="C1393" t="s">
        <v>36</v>
      </c>
      <c r="D1393" t="s">
        <v>24</v>
      </c>
      <c r="E1393" t="s">
        <v>36</v>
      </c>
      <c r="F1393" s="21">
        <v>46079.464687500003</v>
      </c>
      <c r="G1393" t="s">
        <v>7633</v>
      </c>
      <c r="H1393">
        <v>43148330</v>
      </c>
      <c r="I1393" t="s">
        <v>7634</v>
      </c>
      <c r="J1393" s="23" t="s">
        <v>31</v>
      </c>
      <c r="K1393" s="23" t="s">
        <v>7635</v>
      </c>
      <c r="L1393" t="s">
        <v>7636</v>
      </c>
      <c r="M1393" t="s">
        <v>25</v>
      </c>
      <c r="N1393" t="s">
        <v>7637</v>
      </c>
      <c r="O1393" t="s">
        <v>26</v>
      </c>
      <c r="P1393" t="s">
        <v>37</v>
      </c>
      <c r="Q1393" t="s">
        <v>32</v>
      </c>
      <c r="R1393" t="s">
        <v>253</v>
      </c>
      <c r="S1393" t="s">
        <v>260</v>
      </c>
      <c r="T1393">
        <v>7</v>
      </c>
      <c r="U1393" t="s">
        <v>7638</v>
      </c>
      <c r="V1393" t="s">
        <v>14120</v>
      </c>
      <c r="W1393" t="s">
        <v>10653</v>
      </c>
      <c r="X1393" t="s">
        <v>29</v>
      </c>
      <c r="Y1393" t="s">
        <v>30</v>
      </c>
      <c r="Z1393" t="s">
        <v>30</v>
      </c>
      <c r="AA1393" t="s">
        <v>30</v>
      </c>
      <c r="AB1393" t="s">
        <v>30</v>
      </c>
      <c r="AC1393">
        <v>-75.532764189999995</v>
      </c>
      <c r="AD1393">
        <v>6.2297484599999997</v>
      </c>
      <c r="AE1393" t="s">
        <v>86</v>
      </c>
      <c r="AF1393" t="s">
        <v>105</v>
      </c>
      <c r="AG1393" t="s">
        <v>102</v>
      </c>
      <c r="AH1393">
        <f>IFERROR(
    VLOOKUP(FENIX_ANS_TABLA[[#This Row],[ESTADO]],
        {"VENCIDO",1;"ALERTA_0 Días",2;"ALERTA",3;"A TIEMPO",4;"SIN FECHA",5},
    2,FALSE),
0)</f>
        <v>4</v>
      </c>
    </row>
    <row r="1394" spans="1:34" x14ac:dyDescent="0.25">
      <c r="A1394">
        <v>23674281</v>
      </c>
      <c r="B1394" s="23" t="str">
        <f>IFERROR(VLOOKUP(FENIX_ANS_TABLA[[#This Row],[PEDIDO]],RESPONSABLE!A:B,2,0),"Pendiente por asignar responsable")</f>
        <v>Pendiente por asignar responsable</v>
      </c>
      <c r="C1394" t="s">
        <v>23</v>
      </c>
      <c r="D1394" t="s">
        <v>24</v>
      </c>
      <c r="E1394" t="s">
        <v>33</v>
      </c>
      <c r="F1394" s="21">
        <v>46079.464895833327</v>
      </c>
      <c r="G1394" t="s">
        <v>7336</v>
      </c>
      <c r="H1394">
        <v>43866952</v>
      </c>
      <c r="I1394" t="s">
        <v>7337</v>
      </c>
      <c r="J1394" s="23" t="s">
        <v>31</v>
      </c>
      <c r="K1394" s="23" t="s">
        <v>7338</v>
      </c>
      <c r="L1394" t="s">
        <v>7339</v>
      </c>
      <c r="M1394" t="s">
        <v>25</v>
      </c>
      <c r="N1394" t="s">
        <v>7340</v>
      </c>
      <c r="O1394" t="s">
        <v>26</v>
      </c>
      <c r="P1394" t="s">
        <v>34</v>
      </c>
      <c r="Q1394" t="s">
        <v>35</v>
      </c>
      <c r="R1394" t="s">
        <v>253</v>
      </c>
      <c r="S1394" t="s">
        <v>260</v>
      </c>
      <c r="T1394">
        <v>5</v>
      </c>
      <c r="U1394" t="s">
        <v>7341</v>
      </c>
      <c r="V1394" t="s">
        <v>14120</v>
      </c>
      <c r="W1394" t="s">
        <v>18781</v>
      </c>
      <c r="X1394" t="s">
        <v>43</v>
      </c>
      <c r="Y1394" t="s">
        <v>30</v>
      </c>
      <c r="Z1394" t="s">
        <v>30</v>
      </c>
      <c r="AA1394" t="s">
        <v>30</v>
      </c>
      <c r="AB1394" t="s">
        <v>30</v>
      </c>
      <c r="AC1394">
        <v>-75.624318259999995</v>
      </c>
      <c r="AD1394">
        <v>6.26397286</v>
      </c>
      <c r="AE1394" t="s">
        <v>86</v>
      </c>
      <c r="AF1394" t="s">
        <v>105</v>
      </c>
      <c r="AG1394" t="s">
        <v>102</v>
      </c>
      <c r="AH1394">
        <f>IFERROR(
    VLOOKUP(FENIX_ANS_TABLA[[#This Row],[ESTADO]],
        {"VENCIDO",1;"ALERTA_0 Días",2;"ALERTA",3;"A TIEMPO",4;"SIN FECHA",5},
    2,FALSE),
0)</f>
        <v>3</v>
      </c>
    </row>
    <row r="1395" spans="1:34" x14ac:dyDescent="0.25">
      <c r="A1395">
        <v>23674285</v>
      </c>
      <c r="B1395" s="23" t="str">
        <f>IFERROR(VLOOKUP(FENIX_ANS_TABLA[[#This Row],[PEDIDO]],RESPONSABLE!A:B,2,0),"Pendiente por asignar responsable")</f>
        <v>Pendiente por asignar responsable</v>
      </c>
      <c r="C1395" t="s">
        <v>23</v>
      </c>
      <c r="D1395" t="s">
        <v>24</v>
      </c>
      <c r="E1395" t="s">
        <v>23</v>
      </c>
      <c r="F1395" s="21">
        <v>46079.465914351851</v>
      </c>
      <c r="G1395" t="s">
        <v>7640</v>
      </c>
      <c r="H1395">
        <v>1037632408</v>
      </c>
      <c r="I1395" t="s">
        <v>7641</v>
      </c>
      <c r="J1395" s="23" t="s">
        <v>31</v>
      </c>
      <c r="K1395" s="23" t="s">
        <v>2018</v>
      </c>
      <c r="L1395" t="s">
        <v>7642</v>
      </c>
      <c r="M1395" t="s">
        <v>42</v>
      </c>
      <c r="N1395" t="s">
        <v>7643</v>
      </c>
      <c r="O1395" t="s">
        <v>57</v>
      </c>
      <c r="P1395" t="s">
        <v>27</v>
      </c>
      <c r="Q1395" t="s">
        <v>32</v>
      </c>
      <c r="R1395" t="s">
        <v>253</v>
      </c>
      <c r="S1395" t="s">
        <v>260</v>
      </c>
      <c r="T1395">
        <v>7</v>
      </c>
      <c r="U1395" t="s">
        <v>7644</v>
      </c>
      <c r="V1395" t="s">
        <v>7912</v>
      </c>
      <c r="W1395" t="s">
        <v>8117</v>
      </c>
      <c r="X1395" t="s">
        <v>29</v>
      </c>
      <c r="Y1395" t="s">
        <v>30</v>
      </c>
      <c r="Z1395" t="s">
        <v>30</v>
      </c>
      <c r="AA1395" t="s">
        <v>30</v>
      </c>
      <c r="AB1395" t="s">
        <v>30</v>
      </c>
      <c r="AC1395">
        <v>-75.593235300000003</v>
      </c>
      <c r="AD1395">
        <v>6.1628284600000001</v>
      </c>
      <c r="AE1395" t="s">
        <v>86</v>
      </c>
      <c r="AF1395" t="s">
        <v>105</v>
      </c>
      <c r="AG1395" t="s">
        <v>102</v>
      </c>
      <c r="AH1395">
        <f>IFERROR(
    VLOOKUP(FENIX_ANS_TABLA[[#This Row],[ESTADO]],
        {"VENCIDO",1;"ALERTA_0 Días",2;"ALERTA",3;"A TIEMPO",4;"SIN FECHA",5},
    2,FALSE),
0)</f>
        <v>4</v>
      </c>
    </row>
    <row r="1396" spans="1:34" x14ac:dyDescent="0.25">
      <c r="A1396">
        <v>23674286</v>
      </c>
      <c r="B1396" s="23" t="str">
        <f>IFERROR(VLOOKUP(FENIX_ANS_TABLA[[#This Row],[PEDIDO]],RESPONSABLE!A:B,2,0),"Pendiente por asignar responsable")</f>
        <v>Pendiente por asignar responsable</v>
      </c>
      <c r="C1396" t="s">
        <v>54</v>
      </c>
      <c r="D1396" t="s">
        <v>24</v>
      </c>
      <c r="E1396" t="s">
        <v>54</v>
      </c>
      <c r="F1396" s="21">
        <v>46079.466493055559</v>
      </c>
      <c r="G1396" t="s">
        <v>708</v>
      </c>
      <c r="H1396">
        <v>71087478</v>
      </c>
      <c r="I1396" t="s">
        <v>7343</v>
      </c>
      <c r="J1396" s="23" t="s">
        <v>31</v>
      </c>
      <c r="K1396" s="23" t="s">
        <v>3606</v>
      </c>
      <c r="L1396" t="s">
        <v>7344</v>
      </c>
      <c r="M1396" t="s">
        <v>234</v>
      </c>
      <c r="N1396" t="s">
        <v>7345</v>
      </c>
      <c r="O1396" t="s">
        <v>235</v>
      </c>
      <c r="P1396" t="s">
        <v>55</v>
      </c>
      <c r="Q1396" t="s">
        <v>214</v>
      </c>
      <c r="R1396" t="s">
        <v>253</v>
      </c>
      <c r="S1396" t="s">
        <v>260</v>
      </c>
      <c r="T1396">
        <v>4</v>
      </c>
      <c r="U1396" t="s">
        <v>7346</v>
      </c>
      <c r="V1396" t="s">
        <v>18782</v>
      </c>
      <c r="W1396" t="s">
        <v>14815</v>
      </c>
      <c r="X1396" t="s">
        <v>83</v>
      </c>
      <c r="Y1396" t="s">
        <v>30</v>
      </c>
      <c r="Z1396" t="s">
        <v>30</v>
      </c>
      <c r="AA1396" t="s">
        <v>30</v>
      </c>
      <c r="AB1396" t="s">
        <v>30</v>
      </c>
      <c r="AC1396">
        <v>-74.710030000000003</v>
      </c>
      <c r="AD1396">
        <v>7.0743419999999997</v>
      </c>
      <c r="AE1396" t="s">
        <v>86</v>
      </c>
      <c r="AF1396" t="s">
        <v>215</v>
      </c>
      <c r="AG1396" t="s">
        <v>102</v>
      </c>
      <c r="AH1396">
        <f>IFERROR(
    VLOOKUP(FENIX_ANS_TABLA[[#This Row],[ESTADO]],
        {"VENCIDO",1;"ALERTA_0 Días",2;"ALERTA",3;"A TIEMPO",4;"SIN FECHA",5},
    2,FALSE),
0)</f>
        <v>2</v>
      </c>
    </row>
    <row r="1397" spans="1:34" x14ac:dyDescent="0.25">
      <c r="A1397">
        <v>23674295</v>
      </c>
      <c r="B1397" s="23" t="str">
        <f>IFERROR(VLOOKUP(FENIX_ANS_TABLA[[#This Row],[PEDIDO]],RESPONSABLE!A:B,2,0),"Pendiente por asignar responsable")</f>
        <v>Pendiente por asignar responsable</v>
      </c>
      <c r="C1397" t="s">
        <v>23</v>
      </c>
      <c r="D1397" t="s">
        <v>24</v>
      </c>
      <c r="E1397" t="s">
        <v>33</v>
      </c>
      <c r="F1397" s="21">
        <v>46079.471921296303</v>
      </c>
      <c r="G1397" t="s">
        <v>7348</v>
      </c>
      <c r="H1397">
        <v>1017133458</v>
      </c>
      <c r="I1397" t="s">
        <v>7349</v>
      </c>
      <c r="J1397" s="23" t="s">
        <v>31</v>
      </c>
      <c r="K1397" s="23" t="s">
        <v>7350</v>
      </c>
      <c r="L1397" t="s">
        <v>7351</v>
      </c>
      <c r="M1397" t="s">
        <v>25</v>
      </c>
      <c r="N1397" t="s">
        <v>7352</v>
      </c>
      <c r="O1397" t="s">
        <v>26</v>
      </c>
      <c r="P1397" t="s">
        <v>34</v>
      </c>
      <c r="Q1397" t="s">
        <v>35</v>
      </c>
      <c r="R1397" t="s">
        <v>253</v>
      </c>
      <c r="S1397" t="s">
        <v>260</v>
      </c>
      <c r="T1397">
        <v>5</v>
      </c>
      <c r="U1397" t="s">
        <v>7353</v>
      </c>
      <c r="V1397" t="s">
        <v>836</v>
      </c>
      <c r="W1397" t="s">
        <v>18783</v>
      </c>
      <c r="X1397" t="s">
        <v>43</v>
      </c>
      <c r="Y1397" t="s">
        <v>30</v>
      </c>
      <c r="Z1397" t="s">
        <v>30</v>
      </c>
      <c r="AA1397" t="s">
        <v>30</v>
      </c>
      <c r="AB1397" t="s">
        <v>30</v>
      </c>
      <c r="AC1397">
        <v>-75.615273000000002</v>
      </c>
      <c r="AD1397">
        <v>6.2646709999999999</v>
      </c>
      <c r="AE1397" t="s">
        <v>86</v>
      </c>
      <c r="AF1397" t="s">
        <v>105</v>
      </c>
      <c r="AG1397" t="s">
        <v>102</v>
      </c>
      <c r="AH1397">
        <f>IFERROR(
    VLOOKUP(FENIX_ANS_TABLA[[#This Row],[ESTADO]],
        {"VENCIDO",1;"ALERTA_0 Días",2;"ALERTA",3;"A TIEMPO",4;"SIN FECHA",5},
    2,FALSE),
0)</f>
        <v>3</v>
      </c>
    </row>
    <row r="1398" spans="1:34" x14ac:dyDescent="0.25">
      <c r="A1398">
        <v>23674297</v>
      </c>
      <c r="B1398" s="23" t="str">
        <f>IFERROR(VLOOKUP(FENIX_ANS_TABLA[[#This Row],[PEDIDO]],RESPONSABLE!A:B,2,0),"Pendiente por asignar responsable")</f>
        <v>Pendiente por asignar responsable</v>
      </c>
      <c r="C1398" t="s">
        <v>23</v>
      </c>
      <c r="D1398" t="s">
        <v>24</v>
      </c>
      <c r="E1398" t="s">
        <v>33</v>
      </c>
      <c r="F1398" s="21">
        <v>46079.472743055558</v>
      </c>
      <c r="G1398" t="s">
        <v>7355</v>
      </c>
      <c r="H1398">
        <v>1017133458</v>
      </c>
      <c r="I1398" t="s">
        <v>7349</v>
      </c>
      <c r="J1398" s="23" t="s">
        <v>31</v>
      </c>
      <c r="K1398" s="23" t="s">
        <v>7350</v>
      </c>
      <c r="L1398" t="s">
        <v>7356</v>
      </c>
      <c r="M1398" t="s">
        <v>25</v>
      </c>
      <c r="N1398" t="s">
        <v>7357</v>
      </c>
      <c r="O1398" t="s">
        <v>26</v>
      </c>
      <c r="P1398" t="s">
        <v>34</v>
      </c>
      <c r="Q1398" t="s">
        <v>35</v>
      </c>
      <c r="R1398" t="s">
        <v>253</v>
      </c>
      <c r="S1398" t="s">
        <v>260</v>
      </c>
      <c r="T1398">
        <v>5</v>
      </c>
      <c r="U1398" t="s">
        <v>7358</v>
      </c>
      <c r="V1398" t="s">
        <v>18784</v>
      </c>
      <c r="W1398" t="s">
        <v>18785</v>
      </c>
      <c r="X1398" t="s">
        <v>43</v>
      </c>
      <c r="Y1398" t="s">
        <v>30</v>
      </c>
      <c r="Z1398" t="s">
        <v>30</v>
      </c>
      <c r="AA1398" t="s">
        <v>30</v>
      </c>
      <c r="AB1398" t="s">
        <v>30</v>
      </c>
      <c r="AC1398">
        <v>-75.615273000000002</v>
      </c>
      <c r="AD1398">
        <v>6.2646709999999999</v>
      </c>
      <c r="AE1398" t="s">
        <v>86</v>
      </c>
      <c r="AF1398" t="s">
        <v>105</v>
      </c>
      <c r="AG1398" t="s">
        <v>102</v>
      </c>
      <c r="AH1398">
        <f>IFERROR(
    VLOOKUP(FENIX_ANS_TABLA[[#This Row],[ESTADO]],
        {"VENCIDO",1;"ALERTA_0 Días",2;"ALERTA",3;"A TIEMPO",4;"SIN FECHA",5},
    2,FALSE),
0)</f>
        <v>3</v>
      </c>
    </row>
    <row r="1399" spans="1:34" x14ac:dyDescent="0.25">
      <c r="A1399">
        <v>23674299</v>
      </c>
      <c r="B1399" s="23" t="str">
        <f>IFERROR(VLOOKUP(FENIX_ANS_TABLA[[#This Row],[PEDIDO]],RESPONSABLE!A:B,2,0),"Pendiente por asignar responsable")</f>
        <v>Pendiente por asignar responsable</v>
      </c>
      <c r="C1399" t="s">
        <v>58</v>
      </c>
      <c r="D1399" t="s">
        <v>24</v>
      </c>
      <c r="E1399" t="s">
        <v>59</v>
      </c>
      <c r="F1399" s="21">
        <v>46079.476273148153</v>
      </c>
      <c r="G1399" t="s">
        <v>8395</v>
      </c>
      <c r="H1399">
        <v>42827347</v>
      </c>
      <c r="I1399" t="s">
        <v>8396</v>
      </c>
      <c r="J1399" s="23" t="s">
        <v>8397</v>
      </c>
      <c r="K1399" s="23" t="s">
        <v>6763</v>
      </c>
      <c r="L1399" t="s">
        <v>8398</v>
      </c>
      <c r="M1399" t="s">
        <v>52</v>
      </c>
      <c r="N1399" t="s">
        <v>8399</v>
      </c>
      <c r="O1399" t="s">
        <v>53</v>
      </c>
      <c r="P1399" t="s">
        <v>60</v>
      </c>
      <c r="Q1399" t="s">
        <v>64</v>
      </c>
      <c r="R1399" t="s">
        <v>253</v>
      </c>
      <c r="S1399" t="s">
        <v>260</v>
      </c>
      <c r="T1399">
        <v>9</v>
      </c>
      <c r="U1399" t="s">
        <v>8400</v>
      </c>
      <c r="V1399" t="s">
        <v>10344</v>
      </c>
      <c r="W1399" t="s">
        <v>17605</v>
      </c>
      <c r="X1399" t="s">
        <v>29</v>
      </c>
      <c r="Y1399" t="s">
        <v>30</v>
      </c>
      <c r="Z1399" t="s">
        <v>30</v>
      </c>
      <c r="AA1399" t="s">
        <v>30</v>
      </c>
      <c r="AB1399" t="s">
        <v>30</v>
      </c>
      <c r="AC1399">
        <v>-75.622644840000007</v>
      </c>
      <c r="AD1399">
        <v>6.15184526</v>
      </c>
      <c r="AE1399" t="s">
        <v>86</v>
      </c>
      <c r="AF1399" t="s">
        <v>105</v>
      </c>
      <c r="AG1399" t="s">
        <v>102</v>
      </c>
      <c r="AH1399">
        <f>IFERROR(
    VLOOKUP(FENIX_ANS_TABLA[[#This Row],[ESTADO]],
        {"VENCIDO",1;"ALERTA_0 Días",2;"ALERTA",3;"A TIEMPO",4;"SIN FECHA",5},
    2,FALSE),
0)</f>
        <v>4</v>
      </c>
    </row>
    <row r="1400" spans="1:34" x14ac:dyDescent="0.25">
      <c r="A1400">
        <v>23674304</v>
      </c>
      <c r="B1400" s="23" t="str">
        <f>IFERROR(VLOOKUP(FENIX_ANS_TABLA[[#This Row],[PEDIDO]],RESPONSABLE!A:B,2,0),"Pendiente por asignar responsable")</f>
        <v>Pendiente por asignar responsable</v>
      </c>
      <c r="C1400" t="s">
        <v>36</v>
      </c>
      <c r="D1400" t="s">
        <v>24</v>
      </c>
      <c r="E1400" t="s">
        <v>36</v>
      </c>
      <c r="F1400" s="21">
        <v>46079.480902777781</v>
      </c>
      <c r="G1400" t="s">
        <v>8402</v>
      </c>
      <c r="H1400">
        <v>900790652</v>
      </c>
      <c r="I1400" t="s">
        <v>8403</v>
      </c>
      <c r="J1400" s="23" t="s">
        <v>31</v>
      </c>
      <c r="K1400" s="23" t="s">
        <v>2016</v>
      </c>
      <c r="L1400" t="s">
        <v>8404</v>
      </c>
      <c r="M1400" t="s">
        <v>163</v>
      </c>
      <c r="N1400" t="s">
        <v>8405</v>
      </c>
      <c r="O1400" t="s">
        <v>164</v>
      </c>
      <c r="P1400" t="s">
        <v>37</v>
      </c>
      <c r="Q1400" t="s">
        <v>158</v>
      </c>
      <c r="R1400" t="s">
        <v>252</v>
      </c>
      <c r="S1400" t="s">
        <v>260</v>
      </c>
      <c r="T1400">
        <v>10</v>
      </c>
      <c r="U1400" t="s">
        <v>8406</v>
      </c>
      <c r="V1400" t="s">
        <v>10631</v>
      </c>
      <c r="W1400" t="s">
        <v>10632</v>
      </c>
      <c r="X1400" t="s">
        <v>29</v>
      </c>
      <c r="Y1400" t="s">
        <v>30</v>
      </c>
      <c r="Z1400" t="s">
        <v>30</v>
      </c>
      <c r="AA1400" t="s">
        <v>30</v>
      </c>
      <c r="AB1400" t="s">
        <v>30</v>
      </c>
      <c r="AC1400">
        <v>-75.248804000000007</v>
      </c>
      <c r="AD1400">
        <v>6.2224899999999996</v>
      </c>
      <c r="AE1400" t="s">
        <v>86</v>
      </c>
      <c r="AF1400" t="s">
        <v>159</v>
      </c>
      <c r="AG1400" t="s">
        <v>102</v>
      </c>
      <c r="AH1400">
        <f>IFERROR(
    VLOOKUP(FENIX_ANS_TABLA[[#This Row],[ESTADO]],
        {"VENCIDO",1;"ALERTA_0 Días",2;"ALERTA",3;"A TIEMPO",4;"SIN FECHA",5},
    2,FALSE),
0)</f>
        <v>4</v>
      </c>
    </row>
    <row r="1401" spans="1:34" x14ac:dyDescent="0.25">
      <c r="A1401">
        <v>23674306</v>
      </c>
      <c r="B1401" s="23" t="str">
        <f>IFERROR(VLOOKUP(FENIX_ANS_TABLA[[#This Row],[PEDIDO]],RESPONSABLE!A:B,2,0),"Pendiente por asignar responsable")</f>
        <v>Pendiente por asignar responsable</v>
      </c>
      <c r="C1401" t="s">
        <v>23</v>
      </c>
      <c r="D1401" t="s">
        <v>24</v>
      </c>
      <c r="E1401" t="s">
        <v>23</v>
      </c>
      <c r="F1401" s="21">
        <v>46079.481388888889</v>
      </c>
      <c r="G1401" t="s">
        <v>8408</v>
      </c>
      <c r="H1401">
        <v>4269806</v>
      </c>
      <c r="I1401" t="s">
        <v>8409</v>
      </c>
      <c r="J1401" s="23" t="s">
        <v>8410</v>
      </c>
      <c r="K1401" s="23" t="s">
        <v>8411</v>
      </c>
      <c r="L1401" t="s">
        <v>8412</v>
      </c>
      <c r="M1401" t="s">
        <v>163</v>
      </c>
      <c r="N1401" t="s">
        <v>8413</v>
      </c>
      <c r="O1401" t="s">
        <v>164</v>
      </c>
      <c r="P1401" t="s">
        <v>27</v>
      </c>
      <c r="Q1401" t="s">
        <v>158</v>
      </c>
      <c r="R1401" t="s">
        <v>252</v>
      </c>
      <c r="S1401" t="s">
        <v>260</v>
      </c>
      <c r="T1401">
        <v>10</v>
      </c>
      <c r="U1401" t="s">
        <v>8414</v>
      </c>
      <c r="V1401" t="s">
        <v>18786</v>
      </c>
      <c r="W1401" t="s">
        <v>15777</v>
      </c>
      <c r="X1401" t="s">
        <v>29</v>
      </c>
      <c r="Y1401" t="s">
        <v>30</v>
      </c>
      <c r="Z1401" t="s">
        <v>30</v>
      </c>
      <c r="AA1401" t="s">
        <v>30</v>
      </c>
      <c r="AB1401" t="s">
        <v>30</v>
      </c>
      <c r="AC1401">
        <v>-75.204148939999996</v>
      </c>
      <c r="AD1401">
        <v>6.2363577499999998</v>
      </c>
      <c r="AE1401" t="s">
        <v>86</v>
      </c>
      <c r="AF1401" t="s">
        <v>159</v>
      </c>
      <c r="AG1401" t="s">
        <v>102</v>
      </c>
      <c r="AH1401">
        <f>IFERROR(
    VLOOKUP(FENIX_ANS_TABLA[[#This Row],[ESTADO]],
        {"VENCIDO",1;"ALERTA_0 Días",2;"ALERTA",3;"A TIEMPO",4;"SIN FECHA",5},
    2,FALSE),
0)</f>
        <v>4</v>
      </c>
    </row>
    <row r="1402" spans="1:34" x14ac:dyDescent="0.25">
      <c r="A1402">
        <v>23674308</v>
      </c>
      <c r="B1402" s="23" t="str">
        <f>IFERROR(VLOOKUP(FENIX_ANS_TABLA[[#This Row],[PEDIDO]],RESPONSABLE!A:B,2,0),"Pendiente por asignar responsable")</f>
        <v>Pendiente por asignar responsable</v>
      </c>
      <c r="C1402" t="s">
        <v>23</v>
      </c>
      <c r="D1402" t="s">
        <v>24</v>
      </c>
      <c r="E1402" t="s">
        <v>23</v>
      </c>
      <c r="F1402" s="21">
        <v>46079.481956018521</v>
      </c>
      <c r="G1402" t="s">
        <v>8416</v>
      </c>
      <c r="H1402">
        <v>98671332</v>
      </c>
      <c r="I1402" t="s">
        <v>8417</v>
      </c>
      <c r="J1402" s="23" t="s">
        <v>31</v>
      </c>
      <c r="K1402" s="23" t="s">
        <v>8418</v>
      </c>
      <c r="L1402" t="s">
        <v>8419</v>
      </c>
      <c r="M1402" t="s">
        <v>165</v>
      </c>
      <c r="N1402" t="s">
        <v>8420</v>
      </c>
      <c r="O1402" t="s">
        <v>166</v>
      </c>
      <c r="P1402" t="s">
        <v>27</v>
      </c>
      <c r="Q1402" t="s">
        <v>158</v>
      </c>
      <c r="R1402" t="s">
        <v>252</v>
      </c>
      <c r="S1402" t="s">
        <v>260</v>
      </c>
      <c r="T1402">
        <v>10</v>
      </c>
      <c r="U1402" t="s">
        <v>8421</v>
      </c>
      <c r="V1402" t="s">
        <v>18576</v>
      </c>
      <c r="W1402" t="s">
        <v>18575</v>
      </c>
      <c r="X1402" t="s">
        <v>29</v>
      </c>
      <c r="Y1402" t="s">
        <v>30</v>
      </c>
      <c r="Z1402" t="s">
        <v>30</v>
      </c>
      <c r="AA1402" t="s">
        <v>30</v>
      </c>
      <c r="AB1402" t="s">
        <v>30</v>
      </c>
      <c r="AC1402">
        <v>-75.448752499999998</v>
      </c>
      <c r="AD1402">
        <v>6.2380699999999996</v>
      </c>
      <c r="AE1402" t="s">
        <v>86</v>
      </c>
      <c r="AF1402" t="s">
        <v>159</v>
      </c>
      <c r="AG1402" t="s">
        <v>102</v>
      </c>
      <c r="AH1402">
        <f>IFERROR(
    VLOOKUP(FENIX_ANS_TABLA[[#This Row],[ESTADO]],
        {"VENCIDO",1;"ALERTA_0 Días",2;"ALERTA",3;"A TIEMPO",4;"SIN FECHA",5},
    2,FALSE),
0)</f>
        <v>4</v>
      </c>
    </row>
    <row r="1403" spans="1:34" x14ac:dyDescent="0.25">
      <c r="A1403">
        <v>23674309</v>
      </c>
      <c r="B1403" s="23" t="str">
        <f>IFERROR(VLOOKUP(FENIX_ANS_TABLA[[#This Row],[PEDIDO]],RESPONSABLE!A:B,2,0),"Pendiente por asignar responsable")</f>
        <v>Pendiente por asignar responsable</v>
      </c>
      <c r="C1403" t="s">
        <v>54</v>
      </c>
      <c r="D1403" t="s">
        <v>24</v>
      </c>
      <c r="E1403" t="s">
        <v>54</v>
      </c>
      <c r="F1403" s="21">
        <v>46079.48265046296</v>
      </c>
      <c r="G1403" t="s">
        <v>7360</v>
      </c>
      <c r="H1403">
        <v>71535938</v>
      </c>
      <c r="I1403" t="s">
        <v>7361</v>
      </c>
      <c r="J1403" s="23" t="s">
        <v>31</v>
      </c>
      <c r="K1403" s="23" t="s">
        <v>7362</v>
      </c>
      <c r="L1403" t="s">
        <v>7363</v>
      </c>
      <c r="M1403" t="s">
        <v>250</v>
      </c>
      <c r="N1403" t="s">
        <v>7364</v>
      </c>
      <c r="O1403" t="s">
        <v>251</v>
      </c>
      <c r="P1403" t="s">
        <v>55</v>
      </c>
      <c r="Q1403" t="s">
        <v>214</v>
      </c>
      <c r="R1403" t="s">
        <v>252</v>
      </c>
      <c r="S1403" t="s">
        <v>260</v>
      </c>
      <c r="T1403">
        <v>4</v>
      </c>
      <c r="U1403" t="s">
        <v>7365</v>
      </c>
      <c r="V1403" t="s">
        <v>18029</v>
      </c>
      <c r="W1403" t="s">
        <v>18787</v>
      </c>
      <c r="X1403" t="s">
        <v>83</v>
      </c>
      <c r="Y1403" t="s">
        <v>30</v>
      </c>
      <c r="Z1403" t="s">
        <v>30</v>
      </c>
      <c r="AA1403" t="s">
        <v>30</v>
      </c>
      <c r="AB1403" t="s">
        <v>30</v>
      </c>
      <c r="AC1403">
        <v>-75.278227000000001</v>
      </c>
      <c r="AD1403">
        <v>6.6954764999999998</v>
      </c>
      <c r="AE1403" t="s">
        <v>86</v>
      </c>
      <c r="AF1403" t="s">
        <v>215</v>
      </c>
      <c r="AG1403" t="s">
        <v>102</v>
      </c>
      <c r="AH1403">
        <f>IFERROR(
    VLOOKUP(FENIX_ANS_TABLA[[#This Row],[ESTADO]],
        {"VENCIDO",1;"ALERTA_0 Días",2;"ALERTA",3;"A TIEMPO",4;"SIN FECHA",5},
    2,FALSE),
0)</f>
        <v>2</v>
      </c>
    </row>
    <row r="1404" spans="1:34" x14ac:dyDescent="0.25">
      <c r="A1404">
        <v>23674314</v>
      </c>
      <c r="B1404" s="23" t="str">
        <f>IFERROR(VLOOKUP(FENIX_ANS_TABLA[[#This Row],[PEDIDO]],RESPONSABLE!A:B,2,0),"Pendiente por asignar responsable")</f>
        <v>Pendiente por asignar responsable</v>
      </c>
      <c r="C1404" t="s">
        <v>36</v>
      </c>
      <c r="D1404" t="s">
        <v>24</v>
      </c>
      <c r="E1404" t="s">
        <v>36</v>
      </c>
      <c r="F1404" s="21">
        <v>46079.48542824074</v>
      </c>
      <c r="G1404" t="s">
        <v>8423</v>
      </c>
      <c r="H1404">
        <v>900790652</v>
      </c>
      <c r="I1404" t="s">
        <v>8403</v>
      </c>
      <c r="J1404" s="23" t="s">
        <v>31</v>
      </c>
      <c r="K1404" s="23" t="s">
        <v>2016</v>
      </c>
      <c r="L1404" t="s">
        <v>8424</v>
      </c>
      <c r="M1404" t="s">
        <v>163</v>
      </c>
      <c r="N1404" t="s">
        <v>8425</v>
      </c>
      <c r="O1404" t="s">
        <v>164</v>
      </c>
      <c r="P1404" t="s">
        <v>37</v>
      </c>
      <c r="Q1404" t="s">
        <v>158</v>
      </c>
      <c r="R1404" t="s">
        <v>252</v>
      </c>
      <c r="S1404" t="s">
        <v>260</v>
      </c>
      <c r="T1404">
        <v>10</v>
      </c>
      <c r="U1404" t="s">
        <v>8426</v>
      </c>
      <c r="V1404" t="s">
        <v>18788</v>
      </c>
      <c r="W1404" t="s">
        <v>18789</v>
      </c>
      <c r="X1404" t="s">
        <v>29</v>
      </c>
      <c r="Y1404" t="s">
        <v>30</v>
      </c>
      <c r="Z1404" t="s">
        <v>30</v>
      </c>
      <c r="AA1404" t="s">
        <v>30</v>
      </c>
      <c r="AB1404" t="s">
        <v>30</v>
      </c>
      <c r="AC1404">
        <v>-75.248804000000007</v>
      </c>
      <c r="AD1404">
        <v>6.2224899999999996</v>
      </c>
      <c r="AE1404" t="s">
        <v>86</v>
      </c>
      <c r="AF1404" t="s">
        <v>159</v>
      </c>
      <c r="AG1404" t="s">
        <v>102</v>
      </c>
      <c r="AH1404">
        <f>IFERROR(
    VLOOKUP(FENIX_ANS_TABLA[[#This Row],[ESTADO]],
        {"VENCIDO",1;"ALERTA_0 Días",2;"ALERTA",3;"A TIEMPO",4;"SIN FECHA",5},
    2,FALSE),
0)</f>
        <v>4</v>
      </c>
    </row>
    <row r="1405" spans="1:34" x14ac:dyDescent="0.25">
      <c r="A1405">
        <v>23674315</v>
      </c>
      <c r="B1405" s="23" t="str">
        <f>IFERROR(VLOOKUP(FENIX_ANS_TABLA[[#This Row],[PEDIDO]],RESPONSABLE!A:B,2,0),"Pendiente por asignar responsable")</f>
        <v>Pendiente por asignar responsable</v>
      </c>
      <c r="C1405" t="s">
        <v>23</v>
      </c>
      <c r="D1405" t="s">
        <v>24</v>
      </c>
      <c r="E1405" t="s">
        <v>33</v>
      </c>
      <c r="F1405" s="21">
        <v>46079.486226851863</v>
      </c>
      <c r="G1405" t="s">
        <v>7367</v>
      </c>
      <c r="H1405">
        <v>1039291046</v>
      </c>
      <c r="I1405" t="s">
        <v>7368</v>
      </c>
      <c r="J1405" s="23" t="s">
        <v>31</v>
      </c>
      <c r="K1405" s="23" t="s">
        <v>7369</v>
      </c>
      <c r="L1405" t="s">
        <v>7370</v>
      </c>
      <c r="M1405" t="s">
        <v>25</v>
      </c>
      <c r="N1405" t="s">
        <v>7371</v>
      </c>
      <c r="O1405" t="s">
        <v>26</v>
      </c>
      <c r="P1405" t="s">
        <v>34</v>
      </c>
      <c r="Q1405" t="s">
        <v>35</v>
      </c>
      <c r="R1405" t="s">
        <v>253</v>
      </c>
      <c r="S1405" t="s">
        <v>260</v>
      </c>
      <c r="T1405">
        <v>5</v>
      </c>
      <c r="U1405" t="s">
        <v>7372</v>
      </c>
      <c r="V1405" t="s">
        <v>18790</v>
      </c>
      <c r="W1405" t="s">
        <v>8059</v>
      </c>
      <c r="X1405" t="s">
        <v>43</v>
      </c>
      <c r="Y1405" t="s">
        <v>30</v>
      </c>
      <c r="Z1405" t="s">
        <v>30</v>
      </c>
      <c r="AA1405" t="s">
        <v>30</v>
      </c>
      <c r="AB1405" t="s">
        <v>30</v>
      </c>
      <c r="AC1405">
        <v>-75.530498690000002</v>
      </c>
      <c r="AD1405">
        <v>6.2376543800000004</v>
      </c>
      <c r="AE1405" t="s">
        <v>86</v>
      </c>
      <c r="AF1405" t="s">
        <v>105</v>
      </c>
      <c r="AG1405" t="s">
        <v>102</v>
      </c>
      <c r="AH1405">
        <f>IFERROR(
    VLOOKUP(FENIX_ANS_TABLA[[#This Row],[ESTADO]],
        {"VENCIDO",1;"ALERTA_0 Días",2;"ALERTA",3;"A TIEMPO",4;"SIN FECHA",5},
    2,FALSE),
0)</f>
        <v>3</v>
      </c>
    </row>
    <row r="1406" spans="1:34" x14ac:dyDescent="0.25">
      <c r="A1406">
        <v>23674316</v>
      </c>
      <c r="B1406" s="23" t="str">
        <f>IFERROR(VLOOKUP(FENIX_ANS_TABLA[[#This Row],[PEDIDO]],RESPONSABLE!A:B,2,0),"Pendiente por asignar responsable")</f>
        <v>Pendiente por asignar responsable</v>
      </c>
      <c r="C1406" t="s">
        <v>54</v>
      </c>
      <c r="D1406" t="s">
        <v>24</v>
      </c>
      <c r="E1406" t="s">
        <v>54</v>
      </c>
      <c r="F1406" s="21">
        <v>46079.486319444448</v>
      </c>
      <c r="G1406" t="s">
        <v>7374</v>
      </c>
      <c r="H1406">
        <v>890980447</v>
      </c>
      <c r="I1406" t="s">
        <v>7375</v>
      </c>
      <c r="J1406" s="23" t="s">
        <v>7376</v>
      </c>
      <c r="K1406" s="23" t="s">
        <v>7377</v>
      </c>
      <c r="L1406" t="s">
        <v>7378</v>
      </c>
      <c r="M1406" t="s">
        <v>50</v>
      </c>
      <c r="N1406" t="s">
        <v>7379</v>
      </c>
      <c r="O1406" t="s">
        <v>51</v>
      </c>
      <c r="P1406" t="s">
        <v>55</v>
      </c>
      <c r="Q1406" t="s">
        <v>56</v>
      </c>
      <c r="R1406" t="s">
        <v>253</v>
      </c>
      <c r="S1406" t="s">
        <v>260</v>
      </c>
      <c r="T1406">
        <v>4</v>
      </c>
      <c r="U1406" t="s">
        <v>7380</v>
      </c>
      <c r="V1406" t="s">
        <v>18790</v>
      </c>
      <c r="W1406" t="s">
        <v>18791</v>
      </c>
      <c r="X1406" t="s">
        <v>83</v>
      </c>
      <c r="Y1406" t="s">
        <v>30</v>
      </c>
      <c r="Z1406" t="s">
        <v>30</v>
      </c>
      <c r="AA1406" t="s">
        <v>30</v>
      </c>
      <c r="AB1406" t="s">
        <v>30</v>
      </c>
      <c r="AC1406">
        <v>-75.637084000000002</v>
      </c>
      <c r="AD1406">
        <v>6.0801340000000001</v>
      </c>
      <c r="AE1406" t="s">
        <v>86</v>
      </c>
      <c r="AF1406" t="s">
        <v>105</v>
      </c>
      <c r="AG1406" t="s">
        <v>102</v>
      </c>
      <c r="AH1406">
        <f>IFERROR(
    VLOOKUP(FENIX_ANS_TABLA[[#This Row],[ESTADO]],
        {"VENCIDO",1;"ALERTA_0 Días",2;"ALERTA",3;"A TIEMPO",4;"SIN FECHA",5},
    2,FALSE),
0)</f>
        <v>2</v>
      </c>
    </row>
    <row r="1407" spans="1:34" x14ac:dyDescent="0.25">
      <c r="A1407">
        <v>23674320</v>
      </c>
      <c r="B1407" s="23" t="str">
        <f>IFERROR(VLOOKUP(FENIX_ANS_TABLA[[#This Row],[PEDIDO]],RESPONSABLE!A:B,2,0),"Pendiente por asignar responsable")</f>
        <v>Pendiente por asignar responsable</v>
      </c>
      <c r="C1407" t="s">
        <v>23</v>
      </c>
      <c r="D1407" t="s">
        <v>24</v>
      </c>
      <c r="E1407" t="s">
        <v>23</v>
      </c>
      <c r="F1407" s="21">
        <v>46079.487129629633</v>
      </c>
      <c r="G1407" t="s">
        <v>8428</v>
      </c>
      <c r="H1407">
        <v>15438119</v>
      </c>
      <c r="I1407" t="s">
        <v>8429</v>
      </c>
      <c r="J1407" s="23" t="s">
        <v>8430</v>
      </c>
      <c r="K1407" s="23" t="s">
        <v>1482</v>
      </c>
      <c r="L1407" t="s">
        <v>8431</v>
      </c>
      <c r="M1407" t="s">
        <v>167</v>
      </c>
      <c r="N1407" t="s">
        <v>8432</v>
      </c>
      <c r="O1407" t="s">
        <v>168</v>
      </c>
      <c r="P1407" t="s">
        <v>27</v>
      </c>
      <c r="Q1407" t="s">
        <v>158</v>
      </c>
      <c r="R1407" t="s">
        <v>253</v>
      </c>
      <c r="S1407" t="s">
        <v>260</v>
      </c>
      <c r="T1407">
        <v>7</v>
      </c>
      <c r="U1407" t="s">
        <v>8433</v>
      </c>
      <c r="V1407" t="s">
        <v>18792</v>
      </c>
      <c r="W1407" t="s">
        <v>18793</v>
      </c>
      <c r="X1407" t="s">
        <v>29</v>
      </c>
      <c r="Y1407" t="s">
        <v>30</v>
      </c>
      <c r="Z1407" t="s">
        <v>30</v>
      </c>
      <c r="AA1407" t="s">
        <v>30</v>
      </c>
      <c r="AB1407" t="s">
        <v>30</v>
      </c>
      <c r="AC1407">
        <v>-75.388621999999998</v>
      </c>
      <c r="AD1407">
        <v>6.1245779999999996</v>
      </c>
      <c r="AE1407" t="s">
        <v>86</v>
      </c>
      <c r="AF1407" t="s">
        <v>159</v>
      </c>
      <c r="AG1407" t="s">
        <v>102</v>
      </c>
      <c r="AH1407">
        <f>IFERROR(
    VLOOKUP(FENIX_ANS_TABLA[[#This Row],[ESTADO]],
        {"VENCIDO",1;"ALERTA_0 Días",2;"ALERTA",3;"A TIEMPO",4;"SIN FECHA",5},
    2,FALSE),
0)</f>
        <v>4</v>
      </c>
    </row>
    <row r="1408" spans="1:34" x14ac:dyDescent="0.25">
      <c r="A1408">
        <v>23674321</v>
      </c>
      <c r="B1408" s="23" t="str">
        <f>IFERROR(VLOOKUP(FENIX_ANS_TABLA[[#This Row],[PEDIDO]],RESPONSABLE!A:B,2,0),"Pendiente por asignar responsable")</f>
        <v>Pendiente por asignar responsable</v>
      </c>
      <c r="C1408" t="s">
        <v>54</v>
      </c>
      <c r="D1408" t="s">
        <v>24</v>
      </c>
      <c r="E1408" t="s">
        <v>54</v>
      </c>
      <c r="F1408" s="21">
        <v>46079.487326388888</v>
      </c>
      <c r="G1408" t="s">
        <v>7646</v>
      </c>
      <c r="H1408">
        <v>15257655</v>
      </c>
      <c r="I1408" t="s">
        <v>1030</v>
      </c>
      <c r="J1408" s="23" t="s">
        <v>31</v>
      </c>
      <c r="K1408" s="23" t="s">
        <v>1031</v>
      </c>
      <c r="L1408" t="s">
        <v>7647</v>
      </c>
      <c r="M1408" t="s">
        <v>50</v>
      </c>
      <c r="N1408" t="s">
        <v>7648</v>
      </c>
      <c r="O1408" t="s">
        <v>51</v>
      </c>
      <c r="P1408" t="s">
        <v>55</v>
      </c>
      <c r="Q1408" t="s">
        <v>56</v>
      </c>
      <c r="R1408" t="s">
        <v>253</v>
      </c>
      <c r="S1408" t="s">
        <v>260</v>
      </c>
      <c r="T1408">
        <v>4</v>
      </c>
      <c r="U1408" t="s">
        <v>7649</v>
      </c>
      <c r="V1408" t="s">
        <v>18792</v>
      </c>
      <c r="W1408" t="s">
        <v>14263</v>
      </c>
      <c r="X1408" t="s">
        <v>83</v>
      </c>
      <c r="Y1408" t="s">
        <v>30</v>
      </c>
      <c r="Z1408" t="s">
        <v>30</v>
      </c>
      <c r="AA1408" t="s">
        <v>30</v>
      </c>
      <c r="AB1408" t="s">
        <v>30</v>
      </c>
      <c r="AC1408">
        <v>-75.63757536</v>
      </c>
      <c r="AD1408">
        <v>6.1040682300000002</v>
      </c>
      <c r="AE1408" t="s">
        <v>86</v>
      </c>
      <c r="AF1408" t="s">
        <v>105</v>
      </c>
      <c r="AG1408" t="s">
        <v>102</v>
      </c>
      <c r="AH1408">
        <f>IFERROR(
    VLOOKUP(FENIX_ANS_TABLA[[#This Row],[ESTADO]],
        {"VENCIDO",1;"ALERTA_0 Días",2;"ALERTA",3;"A TIEMPO",4;"SIN FECHA",5},
    2,FALSE),
0)</f>
        <v>2</v>
      </c>
    </row>
    <row r="1409" spans="1:34" x14ac:dyDescent="0.25">
      <c r="A1409">
        <v>23674322</v>
      </c>
      <c r="B1409" s="23" t="str">
        <f>IFERROR(VLOOKUP(FENIX_ANS_TABLA[[#This Row],[PEDIDO]],RESPONSABLE!A:B,2,0),"Pendiente por asignar responsable")</f>
        <v>Pendiente por asignar responsable</v>
      </c>
      <c r="C1409" t="s">
        <v>23</v>
      </c>
      <c r="D1409" t="s">
        <v>24</v>
      </c>
      <c r="E1409" t="s">
        <v>23</v>
      </c>
      <c r="F1409" s="21">
        <v>46079.488576388889</v>
      </c>
      <c r="G1409" t="s">
        <v>8435</v>
      </c>
      <c r="H1409">
        <v>1035919087</v>
      </c>
      <c r="I1409" t="s">
        <v>8436</v>
      </c>
      <c r="J1409" s="23" t="s">
        <v>31</v>
      </c>
      <c r="K1409" s="23" t="s">
        <v>304</v>
      </c>
      <c r="L1409" t="s">
        <v>8437</v>
      </c>
      <c r="M1409" t="s">
        <v>165</v>
      </c>
      <c r="N1409" t="s">
        <v>8438</v>
      </c>
      <c r="O1409" t="s">
        <v>166</v>
      </c>
      <c r="P1409" t="s">
        <v>27</v>
      </c>
      <c r="Q1409" t="s">
        <v>158</v>
      </c>
      <c r="R1409" t="s">
        <v>252</v>
      </c>
      <c r="S1409" t="s">
        <v>260</v>
      </c>
      <c r="T1409">
        <v>10</v>
      </c>
      <c r="U1409" t="s">
        <v>8439</v>
      </c>
      <c r="V1409" t="s">
        <v>18794</v>
      </c>
      <c r="W1409" t="s">
        <v>18795</v>
      </c>
      <c r="X1409" t="s">
        <v>29</v>
      </c>
      <c r="Y1409" t="s">
        <v>30</v>
      </c>
      <c r="Z1409" t="s">
        <v>30</v>
      </c>
      <c r="AA1409" t="s">
        <v>30</v>
      </c>
      <c r="AB1409" t="s">
        <v>30</v>
      </c>
      <c r="AC1409">
        <v>-75.437979369999994</v>
      </c>
      <c r="AD1409">
        <v>6.2480392</v>
      </c>
      <c r="AE1409" t="s">
        <v>86</v>
      </c>
      <c r="AF1409" t="s">
        <v>159</v>
      </c>
      <c r="AG1409" t="s">
        <v>102</v>
      </c>
      <c r="AH1409">
        <f>IFERROR(
    VLOOKUP(FENIX_ANS_TABLA[[#This Row],[ESTADO]],
        {"VENCIDO",1;"ALERTA_0 Días",2;"ALERTA",3;"A TIEMPO",4;"SIN FECHA",5},
    2,FALSE),
0)</f>
        <v>4</v>
      </c>
    </row>
    <row r="1410" spans="1:34" x14ac:dyDescent="0.25">
      <c r="A1410">
        <v>23674326</v>
      </c>
      <c r="B1410" s="23" t="str">
        <f>IFERROR(VLOOKUP(FENIX_ANS_TABLA[[#This Row],[PEDIDO]],RESPONSABLE!A:B,2,0),"Pendiente por asignar responsable")</f>
        <v>Pendiente por asignar responsable</v>
      </c>
      <c r="C1410" t="s">
        <v>58</v>
      </c>
      <c r="D1410" t="s">
        <v>24</v>
      </c>
      <c r="E1410" t="s">
        <v>59</v>
      </c>
      <c r="F1410" s="21">
        <v>46079.489652777767</v>
      </c>
      <c r="G1410" t="s">
        <v>7382</v>
      </c>
      <c r="H1410">
        <v>1017149965</v>
      </c>
      <c r="I1410" t="s">
        <v>7383</v>
      </c>
      <c r="J1410" s="23" t="s">
        <v>31</v>
      </c>
      <c r="K1410" s="23" t="s">
        <v>7384</v>
      </c>
      <c r="L1410" t="s">
        <v>7385</v>
      </c>
      <c r="M1410" t="s">
        <v>165</v>
      </c>
      <c r="N1410" t="s">
        <v>7386</v>
      </c>
      <c r="O1410" t="s">
        <v>166</v>
      </c>
      <c r="P1410" t="s">
        <v>60</v>
      </c>
      <c r="Q1410" t="s">
        <v>184</v>
      </c>
      <c r="R1410" t="s">
        <v>252</v>
      </c>
      <c r="S1410" t="s">
        <v>260</v>
      </c>
      <c r="T1410">
        <v>14</v>
      </c>
      <c r="U1410" t="s">
        <v>7387</v>
      </c>
      <c r="V1410" t="s">
        <v>4749</v>
      </c>
      <c r="W1410" t="s">
        <v>18796</v>
      </c>
      <c r="X1410" t="s">
        <v>29</v>
      </c>
      <c r="Y1410" t="s">
        <v>30</v>
      </c>
      <c r="Z1410" t="s">
        <v>30</v>
      </c>
      <c r="AA1410" t="s">
        <v>30</v>
      </c>
      <c r="AB1410" t="s">
        <v>30</v>
      </c>
      <c r="AC1410">
        <v>-75.447236340000003</v>
      </c>
      <c r="AD1410">
        <v>6.3048853200000003</v>
      </c>
      <c r="AE1410" t="s">
        <v>86</v>
      </c>
      <c r="AF1410" t="s">
        <v>159</v>
      </c>
      <c r="AG1410" t="s">
        <v>102</v>
      </c>
      <c r="AH1410">
        <f>IFERROR(
    VLOOKUP(FENIX_ANS_TABLA[[#This Row],[ESTADO]],
        {"VENCIDO",1;"ALERTA_0 Días",2;"ALERTA",3;"A TIEMPO",4;"SIN FECHA",5},
    2,FALSE),
0)</f>
        <v>4</v>
      </c>
    </row>
    <row r="1411" spans="1:34" x14ac:dyDescent="0.25">
      <c r="A1411">
        <v>23674327</v>
      </c>
      <c r="B1411" s="23" t="str">
        <f>IFERROR(VLOOKUP(FENIX_ANS_TABLA[[#This Row],[PEDIDO]],RESPONSABLE!A:B,2,0),"Pendiente por asignar responsable")</f>
        <v>Pendiente por asignar responsable</v>
      </c>
      <c r="C1411" t="s">
        <v>23</v>
      </c>
      <c r="D1411" t="s">
        <v>24</v>
      </c>
      <c r="E1411" t="s">
        <v>23</v>
      </c>
      <c r="F1411" s="21">
        <v>46079.490057870367</v>
      </c>
      <c r="G1411" t="s">
        <v>7651</v>
      </c>
      <c r="H1411">
        <v>32206100</v>
      </c>
      <c r="I1411" t="s">
        <v>7652</v>
      </c>
      <c r="J1411" s="23" t="s">
        <v>31</v>
      </c>
      <c r="K1411" s="23" t="s">
        <v>7653</v>
      </c>
      <c r="L1411" t="s">
        <v>7654</v>
      </c>
      <c r="M1411" t="s">
        <v>25</v>
      </c>
      <c r="N1411" t="s">
        <v>7655</v>
      </c>
      <c r="O1411" t="s">
        <v>26</v>
      </c>
      <c r="P1411" t="s">
        <v>27</v>
      </c>
      <c r="Q1411" t="s">
        <v>32</v>
      </c>
      <c r="R1411" t="s">
        <v>253</v>
      </c>
      <c r="S1411" t="s">
        <v>260</v>
      </c>
      <c r="T1411">
        <v>7</v>
      </c>
      <c r="U1411" t="s">
        <v>7656</v>
      </c>
      <c r="V1411" t="s">
        <v>4749</v>
      </c>
      <c r="W1411" t="s">
        <v>14437</v>
      </c>
      <c r="X1411" t="s">
        <v>29</v>
      </c>
      <c r="Y1411" t="s">
        <v>30</v>
      </c>
      <c r="Z1411" t="s">
        <v>30</v>
      </c>
      <c r="AA1411" t="s">
        <v>30</v>
      </c>
      <c r="AB1411" t="s">
        <v>30</v>
      </c>
      <c r="AC1411">
        <v>-75.542270000000002</v>
      </c>
      <c r="AD1411">
        <v>6.2491800099999999</v>
      </c>
      <c r="AE1411" t="s">
        <v>86</v>
      </c>
      <c r="AF1411" t="s">
        <v>105</v>
      </c>
      <c r="AG1411" t="s">
        <v>102</v>
      </c>
      <c r="AH1411">
        <f>IFERROR(
    VLOOKUP(FENIX_ANS_TABLA[[#This Row],[ESTADO]],
        {"VENCIDO",1;"ALERTA_0 Días",2;"ALERTA",3;"A TIEMPO",4;"SIN FECHA",5},
    2,FALSE),
0)</f>
        <v>4</v>
      </c>
    </row>
    <row r="1412" spans="1:34" x14ac:dyDescent="0.25">
      <c r="A1412">
        <v>23674328</v>
      </c>
      <c r="B1412" s="23" t="str">
        <f>IFERROR(VLOOKUP(FENIX_ANS_TABLA[[#This Row],[PEDIDO]],RESPONSABLE!A:B,2,0),"Pendiente por asignar responsable")</f>
        <v>Pendiente por asignar responsable</v>
      </c>
      <c r="C1412" t="s">
        <v>54</v>
      </c>
      <c r="D1412" t="s">
        <v>24</v>
      </c>
      <c r="E1412" t="s">
        <v>54</v>
      </c>
      <c r="F1412" s="21">
        <v>46079.491238425922</v>
      </c>
      <c r="G1412" t="s">
        <v>7658</v>
      </c>
      <c r="H1412">
        <v>71368529</v>
      </c>
      <c r="I1412" t="s">
        <v>7659</v>
      </c>
      <c r="J1412" s="23" t="s">
        <v>7660</v>
      </c>
      <c r="K1412" s="23" t="s">
        <v>7661</v>
      </c>
      <c r="L1412" t="s">
        <v>7662</v>
      </c>
      <c r="M1412" t="s">
        <v>187</v>
      </c>
      <c r="N1412" t="s">
        <v>7663</v>
      </c>
      <c r="O1412" t="s">
        <v>188</v>
      </c>
      <c r="P1412" t="s">
        <v>55</v>
      </c>
      <c r="Q1412" t="s">
        <v>189</v>
      </c>
      <c r="R1412" t="s">
        <v>252</v>
      </c>
      <c r="S1412" t="s">
        <v>260</v>
      </c>
      <c r="T1412">
        <v>4</v>
      </c>
      <c r="U1412" t="s">
        <v>7664</v>
      </c>
      <c r="V1412" t="s">
        <v>7665</v>
      </c>
      <c r="W1412" t="s">
        <v>14849</v>
      </c>
      <c r="X1412" t="s">
        <v>83</v>
      </c>
      <c r="Y1412" t="s">
        <v>30</v>
      </c>
      <c r="Z1412" t="s">
        <v>30</v>
      </c>
      <c r="AA1412" t="s">
        <v>30</v>
      </c>
      <c r="AB1412" t="s">
        <v>30</v>
      </c>
      <c r="AC1412">
        <v>-75.09907097</v>
      </c>
      <c r="AD1412">
        <v>6.2729348800000002</v>
      </c>
      <c r="AE1412" t="s">
        <v>86</v>
      </c>
      <c r="AF1412" t="s">
        <v>159</v>
      </c>
      <c r="AG1412" t="s">
        <v>102</v>
      </c>
      <c r="AH1412">
        <f>IFERROR(
    VLOOKUP(FENIX_ANS_TABLA[[#This Row],[ESTADO]],
        {"VENCIDO",1;"ALERTA_0 Días",2;"ALERTA",3;"A TIEMPO",4;"SIN FECHA",5},
    2,FALSE),
0)</f>
        <v>2</v>
      </c>
    </row>
    <row r="1413" spans="1:34" x14ac:dyDescent="0.25">
      <c r="A1413">
        <v>23674332</v>
      </c>
      <c r="B1413" s="23" t="str">
        <f>IFERROR(VLOOKUP(FENIX_ANS_TABLA[[#This Row],[PEDIDO]],RESPONSABLE!A:B,2,0),"Pendiente por asignar responsable")</f>
        <v>Pendiente por asignar responsable</v>
      </c>
      <c r="C1413" t="s">
        <v>58</v>
      </c>
      <c r="D1413" t="s">
        <v>24</v>
      </c>
      <c r="E1413" t="s">
        <v>59</v>
      </c>
      <c r="F1413" s="21">
        <v>46079.493506944447</v>
      </c>
      <c r="G1413" t="s">
        <v>7667</v>
      </c>
      <c r="H1413">
        <v>8063793</v>
      </c>
      <c r="I1413" t="s">
        <v>7668</v>
      </c>
      <c r="J1413" s="23" t="s">
        <v>31</v>
      </c>
      <c r="K1413" s="23" t="s">
        <v>7669</v>
      </c>
      <c r="L1413" t="s">
        <v>7670</v>
      </c>
      <c r="M1413" t="s">
        <v>185</v>
      </c>
      <c r="N1413" t="s">
        <v>7671</v>
      </c>
      <c r="O1413" t="s">
        <v>186</v>
      </c>
      <c r="P1413" t="s">
        <v>60</v>
      </c>
      <c r="Q1413" t="s">
        <v>184</v>
      </c>
      <c r="R1413" t="s">
        <v>252</v>
      </c>
      <c r="S1413" t="s">
        <v>260</v>
      </c>
      <c r="T1413">
        <v>14</v>
      </c>
      <c r="U1413" t="s">
        <v>7672</v>
      </c>
      <c r="V1413" t="s">
        <v>18797</v>
      </c>
      <c r="W1413" t="s">
        <v>8057</v>
      </c>
      <c r="X1413" t="s">
        <v>29</v>
      </c>
      <c r="Y1413" t="s">
        <v>30</v>
      </c>
      <c r="Z1413" t="s">
        <v>30</v>
      </c>
      <c r="AA1413" t="s">
        <v>30</v>
      </c>
      <c r="AB1413" t="s">
        <v>30</v>
      </c>
      <c r="AC1413">
        <v>-75.275504499999997</v>
      </c>
      <c r="AD1413">
        <v>6.1643057900000002</v>
      </c>
      <c r="AE1413" t="s">
        <v>86</v>
      </c>
      <c r="AF1413" t="s">
        <v>159</v>
      </c>
      <c r="AG1413" t="s">
        <v>102</v>
      </c>
      <c r="AH1413">
        <f>IFERROR(
    VLOOKUP(FENIX_ANS_TABLA[[#This Row],[ESTADO]],
        {"VENCIDO",1;"ALERTA_0 Días",2;"ALERTA",3;"A TIEMPO",4;"SIN FECHA",5},
    2,FALSE),
0)</f>
        <v>4</v>
      </c>
    </row>
    <row r="1414" spans="1:34" x14ac:dyDescent="0.25">
      <c r="A1414">
        <v>23674345</v>
      </c>
      <c r="B1414" s="23" t="str">
        <f>IFERROR(VLOOKUP(FENIX_ANS_TABLA[[#This Row],[PEDIDO]],RESPONSABLE!A:B,2,0),"Pendiente por asignar responsable")</f>
        <v>Pendiente por asignar responsable</v>
      </c>
      <c r="C1414" t="s">
        <v>44</v>
      </c>
      <c r="D1414" t="s">
        <v>24</v>
      </c>
      <c r="E1414" t="s">
        <v>44</v>
      </c>
      <c r="F1414" s="21">
        <v>46079.506967592592</v>
      </c>
      <c r="G1414" t="s">
        <v>7674</v>
      </c>
      <c r="H1414">
        <v>22005333</v>
      </c>
      <c r="I1414" t="s">
        <v>7675</v>
      </c>
      <c r="J1414" s="23" t="s">
        <v>31</v>
      </c>
      <c r="K1414" s="23" t="s">
        <v>7676</v>
      </c>
      <c r="L1414" t="s">
        <v>7677</v>
      </c>
      <c r="M1414" t="s">
        <v>25</v>
      </c>
      <c r="N1414" t="s">
        <v>7678</v>
      </c>
      <c r="O1414" t="s">
        <v>26</v>
      </c>
      <c r="P1414" t="s">
        <v>45</v>
      </c>
      <c r="Q1414" t="s">
        <v>46</v>
      </c>
      <c r="R1414" t="s">
        <v>252</v>
      </c>
      <c r="S1414" t="s">
        <v>260</v>
      </c>
      <c r="T1414">
        <v>11</v>
      </c>
      <c r="U1414" t="s">
        <v>7679</v>
      </c>
      <c r="V1414" t="s">
        <v>18798</v>
      </c>
      <c r="W1414" t="s">
        <v>17662</v>
      </c>
      <c r="X1414" t="s">
        <v>29</v>
      </c>
      <c r="Y1414" t="s">
        <v>30</v>
      </c>
      <c r="Z1414" t="s">
        <v>30</v>
      </c>
      <c r="AA1414" t="s">
        <v>30</v>
      </c>
      <c r="AB1414" t="s">
        <v>30</v>
      </c>
      <c r="AC1414">
        <v>-75.649122000000006</v>
      </c>
      <c r="AD1414">
        <v>6.2739599999999998</v>
      </c>
      <c r="AE1414" t="s">
        <v>86</v>
      </c>
      <c r="AF1414" t="s">
        <v>105</v>
      </c>
      <c r="AG1414" t="s">
        <v>102</v>
      </c>
      <c r="AH1414">
        <f>IFERROR(
    VLOOKUP(FENIX_ANS_TABLA[[#This Row],[ESTADO]],
        {"VENCIDO",1;"ALERTA_0 Días",2;"ALERTA",3;"A TIEMPO",4;"SIN FECHA",5},
    2,FALSE),
0)</f>
        <v>4</v>
      </c>
    </row>
    <row r="1415" spans="1:34" x14ac:dyDescent="0.25">
      <c r="A1415">
        <v>23674349</v>
      </c>
      <c r="B1415" s="23" t="str">
        <f>IFERROR(VLOOKUP(FENIX_ANS_TABLA[[#This Row],[PEDIDO]],RESPONSABLE!A:B,2,0),"Pendiente por asignar responsable")</f>
        <v>Pendiente por asignar responsable</v>
      </c>
      <c r="C1415" t="s">
        <v>36</v>
      </c>
      <c r="D1415" t="s">
        <v>24</v>
      </c>
      <c r="E1415" t="s">
        <v>36</v>
      </c>
      <c r="F1415" s="21">
        <v>46079.514189814807</v>
      </c>
      <c r="G1415" t="s">
        <v>7681</v>
      </c>
      <c r="H1415">
        <v>902020182</v>
      </c>
      <c r="I1415" t="s">
        <v>7682</v>
      </c>
      <c r="J1415" s="23" t="s">
        <v>31</v>
      </c>
      <c r="K1415" s="23" t="s">
        <v>7683</v>
      </c>
      <c r="L1415" t="s">
        <v>7684</v>
      </c>
      <c r="M1415" t="s">
        <v>52</v>
      </c>
      <c r="N1415" t="s">
        <v>7685</v>
      </c>
      <c r="O1415" t="s">
        <v>53</v>
      </c>
      <c r="P1415" t="s">
        <v>37</v>
      </c>
      <c r="Q1415" t="s">
        <v>32</v>
      </c>
      <c r="R1415" t="s">
        <v>253</v>
      </c>
      <c r="S1415" t="s">
        <v>260</v>
      </c>
      <c r="T1415">
        <v>7</v>
      </c>
      <c r="U1415" t="s">
        <v>7686</v>
      </c>
      <c r="V1415" t="s">
        <v>14619</v>
      </c>
      <c r="W1415" t="s">
        <v>14618</v>
      </c>
      <c r="X1415" t="s">
        <v>29</v>
      </c>
      <c r="Y1415" t="s">
        <v>30</v>
      </c>
      <c r="Z1415" t="s">
        <v>30</v>
      </c>
      <c r="AA1415" t="s">
        <v>30</v>
      </c>
      <c r="AB1415" t="s">
        <v>30</v>
      </c>
      <c r="AC1415">
        <v>-75.616439</v>
      </c>
      <c r="AD1415">
        <v>6.1512349999999998</v>
      </c>
      <c r="AE1415" t="s">
        <v>86</v>
      </c>
      <c r="AF1415" t="s">
        <v>105</v>
      </c>
      <c r="AG1415" t="s">
        <v>102</v>
      </c>
      <c r="AH1415">
        <f>IFERROR(
    VLOOKUP(FENIX_ANS_TABLA[[#This Row],[ESTADO]],
        {"VENCIDO",1;"ALERTA_0 Días",2;"ALERTA",3;"A TIEMPO",4;"SIN FECHA",5},
    2,FALSE),
0)</f>
        <v>4</v>
      </c>
    </row>
    <row r="1416" spans="1:34" x14ac:dyDescent="0.25">
      <c r="A1416">
        <v>23674353</v>
      </c>
      <c r="B1416" s="23" t="str">
        <f>IFERROR(VLOOKUP(FENIX_ANS_TABLA[[#This Row],[PEDIDO]],RESPONSABLE!A:B,2,0),"Pendiente por asignar responsable")</f>
        <v>Pendiente por asignar responsable</v>
      </c>
      <c r="C1416" t="s">
        <v>23</v>
      </c>
      <c r="D1416" t="s">
        <v>24</v>
      </c>
      <c r="E1416" t="s">
        <v>23</v>
      </c>
      <c r="F1416" s="21">
        <v>46079.517777777779</v>
      </c>
      <c r="G1416" t="s">
        <v>7688</v>
      </c>
      <c r="H1416">
        <v>901607531</v>
      </c>
      <c r="I1416" t="s">
        <v>7522</v>
      </c>
      <c r="J1416" s="23" t="s">
        <v>31</v>
      </c>
      <c r="K1416" s="23" t="s">
        <v>7523</v>
      </c>
      <c r="L1416" t="s">
        <v>7689</v>
      </c>
      <c r="M1416" t="s">
        <v>25</v>
      </c>
      <c r="N1416" t="s">
        <v>7690</v>
      </c>
      <c r="O1416" t="s">
        <v>26</v>
      </c>
      <c r="P1416" t="s">
        <v>27</v>
      </c>
      <c r="Q1416" t="s">
        <v>28</v>
      </c>
      <c r="R1416" t="s">
        <v>253</v>
      </c>
      <c r="S1416" t="s">
        <v>260</v>
      </c>
      <c r="T1416">
        <v>7</v>
      </c>
      <c r="U1416" t="s">
        <v>7691</v>
      </c>
      <c r="V1416" t="s">
        <v>8093</v>
      </c>
      <c r="W1416" t="s">
        <v>14620</v>
      </c>
      <c r="X1416" t="s">
        <v>29</v>
      </c>
      <c r="Y1416" t="s">
        <v>30</v>
      </c>
      <c r="Z1416" t="s">
        <v>30</v>
      </c>
      <c r="AA1416" t="s">
        <v>30</v>
      </c>
      <c r="AB1416" t="s">
        <v>30</v>
      </c>
      <c r="AC1416">
        <v>-75.582140100000004</v>
      </c>
      <c r="AD1416">
        <v>6.2406123899999999</v>
      </c>
      <c r="AE1416" t="s">
        <v>86</v>
      </c>
      <c r="AF1416" t="s">
        <v>105</v>
      </c>
      <c r="AG1416" t="s">
        <v>102</v>
      </c>
      <c r="AH1416">
        <f>IFERROR(
    VLOOKUP(FENIX_ANS_TABLA[[#This Row],[ESTADO]],
        {"VENCIDO",1;"ALERTA_0 Días",2;"ALERTA",3;"A TIEMPO",4;"SIN FECHA",5},
    2,FALSE),
0)</f>
        <v>4</v>
      </c>
    </row>
    <row r="1417" spans="1:34" x14ac:dyDescent="0.25">
      <c r="A1417">
        <v>23674354</v>
      </c>
      <c r="B1417" s="23" t="str">
        <f>IFERROR(VLOOKUP(FENIX_ANS_TABLA[[#This Row],[PEDIDO]],RESPONSABLE!A:B,2,0),"Pendiente por asignar responsable")</f>
        <v>Pendiente por asignar responsable</v>
      </c>
      <c r="C1417" t="s">
        <v>23</v>
      </c>
      <c r="D1417" t="s">
        <v>24</v>
      </c>
      <c r="E1417" t="s">
        <v>23</v>
      </c>
      <c r="F1417" s="21">
        <v>46079.518946759257</v>
      </c>
      <c r="G1417" t="s">
        <v>7693</v>
      </c>
      <c r="H1417">
        <v>1128470998</v>
      </c>
      <c r="I1417" t="s">
        <v>7694</v>
      </c>
      <c r="J1417" s="23" t="s">
        <v>31</v>
      </c>
      <c r="K1417" s="23" t="s">
        <v>7695</v>
      </c>
      <c r="L1417" t="s">
        <v>7696</v>
      </c>
      <c r="M1417" t="s">
        <v>25</v>
      </c>
      <c r="N1417" t="s">
        <v>7697</v>
      </c>
      <c r="O1417" t="s">
        <v>26</v>
      </c>
      <c r="P1417" t="s">
        <v>27</v>
      </c>
      <c r="Q1417" t="s">
        <v>32</v>
      </c>
      <c r="R1417" t="s">
        <v>252</v>
      </c>
      <c r="S1417" t="s">
        <v>260</v>
      </c>
      <c r="T1417">
        <v>10</v>
      </c>
      <c r="U1417" t="s">
        <v>7698</v>
      </c>
      <c r="V1417" t="s">
        <v>14348</v>
      </c>
      <c r="W1417" t="s">
        <v>18799</v>
      </c>
      <c r="X1417" t="s">
        <v>29</v>
      </c>
      <c r="Y1417" t="s">
        <v>30</v>
      </c>
      <c r="Z1417" t="s">
        <v>30</v>
      </c>
      <c r="AA1417" t="s">
        <v>30</v>
      </c>
      <c r="AB1417" t="s">
        <v>30</v>
      </c>
      <c r="AC1417">
        <v>-75.655920530000003</v>
      </c>
      <c r="AD1417">
        <v>6.2809265200000004</v>
      </c>
      <c r="AE1417" t="s">
        <v>86</v>
      </c>
      <c r="AF1417" t="s">
        <v>105</v>
      </c>
      <c r="AG1417" t="s">
        <v>102</v>
      </c>
      <c r="AH1417">
        <f>IFERROR(
    VLOOKUP(FENIX_ANS_TABLA[[#This Row],[ESTADO]],
        {"VENCIDO",1;"ALERTA_0 Días",2;"ALERTA",3;"A TIEMPO",4;"SIN FECHA",5},
    2,FALSE),
0)</f>
        <v>4</v>
      </c>
    </row>
    <row r="1418" spans="1:34" x14ac:dyDescent="0.25">
      <c r="A1418">
        <v>23674444</v>
      </c>
      <c r="B1418" s="23" t="str">
        <f>IFERROR(VLOOKUP(FENIX_ANS_TABLA[[#This Row],[PEDIDO]],RESPONSABLE!A:B,2,0),"Pendiente por asignar responsable")</f>
        <v>Pendiente por asignar responsable</v>
      </c>
      <c r="C1418" t="s">
        <v>54</v>
      </c>
      <c r="D1418" t="s">
        <v>24</v>
      </c>
      <c r="E1418" t="s">
        <v>54</v>
      </c>
      <c r="F1418" s="21">
        <v>46079.542129629634</v>
      </c>
      <c r="G1418" t="s">
        <v>7701</v>
      </c>
      <c r="H1418">
        <v>1001386565</v>
      </c>
      <c r="I1418" t="s">
        <v>7702</v>
      </c>
      <c r="J1418" s="23" t="s">
        <v>31</v>
      </c>
      <c r="K1418" s="23" t="s">
        <v>7703</v>
      </c>
      <c r="L1418" t="s">
        <v>7704</v>
      </c>
      <c r="M1418" t="s">
        <v>200</v>
      </c>
      <c r="N1418" t="s">
        <v>7705</v>
      </c>
      <c r="O1418" t="s">
        <v>201</v>
      </c>
      <c r="P1418" t="s">
        <v>55</v>
      </c>
      <c r="Q1418" t="s">
        <v>189</v>
      </c>
      <c r="R1418" t="s">
        <v>253</v>
      </c>
      <c r="S1418" t="s">
        <v>260</v>
      </c>
      <c r="T1418">
        <v>4</v>
      </c>
      <c r="U1418" t="s">
        <v>7706</v>
      </c>
      <c r="V1418" t="s">
        <v>18800</v>
      </c>
      <c r="W1418" t="s">
        <v>15800</v>
      </c>
      <c r="X1418" t="s">
        <v>83</v>
      </c>
      <c r="Y1418" t="s">
        <v>30</v>
      </c>
      <c r="Z1418" t="s">
        <v>30</v>
      </c>
      <c r="AA1418" t="s">
        <v>30</v>
      </c>
      <c r="AB1418" t="s">
        <v>30</v>
      </c>
      <c r="AC1418">
        <v>-75.515677999999994</v>
      </c>
      <c r="AD1418">
        <v>6.0534670000000004</v>
      </c>
      <c r="AE1418" t="s">
        <v>86</v>
      </c>
      <c r="AF1418" t="s">
        <v>159</v>
      </c>
      <c r="AG1418" t="s">
        <v>102</v>
      </c>
      <c r="AH1418">
        <f>IFERROR(
    VLOOKUP(FENIX_ANS_TABLA[[#This Row],[ESTADO]],
        {"VENCIDO",1;"ALERTA_0 Días",2;"ALERTA",3;"A TIEMPO",4;"SIN FECHA",5},
    2,FALSE),
0)</f>
        <v>2</v>
      </c>
    </row>
    <row r="1419" spans="1:34" x14ac:dyDescent="0.25">
      <c r="A1419">
        <v>23674453</v>
      </c>
      <c r="B1419" s="23" t="str">
        <f>IFERROR(VLOOKUP(FENIX_ANS_TABLA[[#This Row],[PEDIDO]],RESPONSABLE!A:B,2,0),"Pendiente por asignar responsable")</f>
        <v>Pendiente por asignar responsable</v>
      </c>
      <c r="C1419" t="s">
        <v>58</v>
      </c>
      <c r="D1419" t="s">
        <v>24</v>
      </c>
      <c r="E1419" t="s">
        <v>59</v>
      </c>
      <c r="F1419" s="21">
        <v>46079.549398148149</v>
      </c>
      <c r="G1419" t="s">
        <v>7708</v>
      </c>
      <c r="H1419">
        <v>1045021874</v>
      </c>
      <c r="I1419" t="s">
        <v>7709</v>
      </c>
      <c r="J1419" s="23" t="s">
        <v>31</v>
      </c>
      <c r="K1419" s="23" t="s">
        <v>344</v>
      </c>
      <c r="L1419" t="s">
        <v>7710</v>
      </c>
      <c r="M1419" t="s">
        <v>169</v>
      </c>
      <c r="N1419" t="s">
        <v>7711</v>
      </c>
      <c r="O1419" t="s">
        <v>170</v>
      </c>
      <c r="P1419" t="s">
        <v>60</v>
      </c>
      <c r="Q1419" t="s">
        <v>184</v>
      </c>
      <c r="R1419" t="s">
        <v>252</v>
      </c>
      <c r="S1419" t="s">
        <v>260</v>
      </c>
      <c r="T1419">
        <v>14</v>
      </c>
      <c r="U1419" t="s">
        <v>7712</v>
      </c>
      <c r="V1419" t="s">
        <v>18801</v>
      </c>
      <c r="W1419" t="s">
        <v>18802</v>
      </c>
      <c r="X1419" t="s">
        <v>29</v>
      </c>
      <c r="Y1419" t="s">
        <v>30</v>
      </c>
      <c r="Z1419" t="s">
        <v>30</v>
      </c>
      <c r="AA1419" t="s">
        <v>30</v>
      </c>
      <c r="AB1419" t="s">
        <v>30</v>
      </c>
      <c r="AC1419">
        <v>-75.344794989999997</v>
      </c>
      <c r="AD1419">
        <v>6.1555939999999998</v>
      </c>
      <c r="AE1419" t="s">
        <v>86</v>
      </c>
      <c r="AF1419" t="s">
        <v>159</v>
      </c>
      <c r="AG1419" t="s">
        <v>102</v>
      </c>
      <c r="AH1419">
        <f>IFERROR(
    VLOOKUP(FENIX_ANS_TABLA[[#This Row],[ESTADO]],
        {"VENCIDO",1;"ALERTA_0 Días",2;"ALERTA",3;"A TIEMPO",4;"SIN FECHA",5},
    2,FALSE),
0)</f>
        <v>4</v>
      </c>
    </row>
    <row r="1420" spans="1:34" x14ac:dyDescent="0.25">
      <c r="A1420">
        <v>23674455</v>
      </c>
      <c r="B1420" s="23" t="str">
        <f>IFERROR(VLOOKUP(FENIX_ANS_TABLA[[#This Row],[PEDIDO]],RESPONSABLE!A:B,2,0),"Pendiente por asignar responsable")</f>
        <v>Pendiente por asignar responsable</v>
      </c>
      <c r="C1420" t="s">
        <v>23</v>
      </c>
      <c r="D1420" t="s">
        <v>24</v>
      </c>
      <c r="E1420" t="s">
        <v>33</v>
      </c>
      <c r="F1420" s="21">
        <v>46079.550474537027</v>
      </c>
      <c r="G1420" t="s">
        <v>7714</v>
      </c>
      <c r="H1420">
        <v>8412763</v>
      </c>
      <c r="I1420" t="s">
        <v>7715</v>
      </c>
      <c r="J1420" s="23" t="s">
        <v>31</v>
      </c>
      <c r="K1420" s="23" t="s">
        <v>7716</v>
      </c>
      <c r="L1420" t="s">
        <v>7717</v>
      </c>
      <c r="M1420" t="s">
        <v>25</v>
      </c>
      <c r="N1420" t="s">
        <v>7718</v>
      </c>
      <c r="O1420" t="s">
        <v>26</v>
      </c>
      <c r="P1420" t="s">
        <v>34</v>
      </c>
      <c r="Q1420" t="s">
        <v>35</v>
      </c>
      <c r="R1420" t="s">
        <v>253</v>
      </c>
      <c r="S1420" t="s">
        <v>260</v>
      </c>
      <c r="T1420">
        <v>5</v>
      </c>
      <c r="U1420" t="s">
        <v>7719</v>
      </c>
      <c r="V1420" t="s">
        <v>17220</v>
      </c>
      <c r="W1420" t="s">
        <v>18803</v>
      </c>
      <c r="X1420" t="s">
        <v>43</v>
      </c>
      <c r="Y1420" t="s">
        <v>30</v>
      </c>
      <c r="Z1420" t="s">
        <v>30</v>
      </c>
      <c r="AA1420" t="s">
        <v>30</v>
      </c>
      <c r="AB1420" t="s">
        <v>30</v>
      </c>
      <c r="AC1420">
        <v>-75.612441759999996</v>
      </c>
      <c r="AD1420">
        <v>6.2658673299999998</v>
      </c>
      <c r="AE1420" t="s">
        <v>86</v>
      </c>
      <c r="AF1420" t="s">
        <v>105</v>
      </c>
      <c r="AG1420" t="s">
        <v>102</v>
      </c>
      <c r="AH1420">
        <f>IFERROR(
    VLOOKUP(FENIX_ANS_TABLA[[#This Row],[ESTADO]],
        {"VENCIDO",1;"ALERTA_0 Días",2;"ALERTA",3;"A TIEMPO",4;"SIN FECHA",5},
    2,FALSE),
0)</f>
        <v>3</v>
      </c>
    </row>
    <row r="1421" spans="1:34" x14ac:dyDescent="0.25">
      <c r="A1421">
        <v>23674458</v>
      </c>
      <c r="B1421" s="23" t="str">
        <f>IFERROR(VLOOKUP(FENIX_ANS_TABLA[[#This Row],[PEDIDO]],RESPONSABLE!A:B,2,0),"Pendiente por asignar responsable")</f>
        <v>Pendiente por asignar responsable</v>
      </c>
      <c r="C1421" t="s">
        <v>36</v>
      </c>
      <c r="D1421" t="s">
        <v>24</v>
      </c>
      <c r="E1421" t="s">
        <v>36</v>
      </c>
      <c r="F1421" s="21">
        <v>46079.552974537037</v>
      </c>
      <c r="G1421" t="s">
        <v>8441</v>
      </c>
      <c r="H1421">
        <v>900875996</v>
      </c>
      <c r="I1421" t="s">
        <v>8442</v>
      </c>
      <c r="J1421" s="23" t="s">
        <v>648</v>
      </c>
      <c r="K1421" s="23" t="s">
        <v>649</v>
      </c>
      <c r="L1421" t="s">
        <v>8443</v>
      </c>
      <c r="M1421" t="s">
        <v>167</v>
      </c>
      <c r="N1421" t="s">
        <v>8444</v>
      </c>
      <c r="O1421" t="s">
        <v>168</v>
      </c>
      <c r="P1421" t="s">
        <v>37</v>
      </c>
      <c r="Q1421" t="s">
        <v>158</v>
      </c>
      <c r="R1421" t="s">
        <v>252</v>
      </c>
      <c r="S1421" t="s">
        <v>260</v>
      </c>
      <c r="T1421">
        <v>10</v>
      </c>
      <c r="U1421" t="s">
        <v>8445</v>
      </c>
      <c r="V1421" t="s">
        <v>14016</v>
      </c>
      <c r="W1421" t="s">
        <v>14017</v>
      </c>
      <c r="X1421" t="s">
        <v>29</v>
      </c>
      <c r="Y1421" t="s">
        <v>30</v>
      </c>
      <c r="Z1421" t="s">
        <v>30</v>
      </c>
      <c r="AA1421" t="s">
        <v>30</v>
      </c>
      <c r="AB1421" t="s">
        <v>30</v>
      </c>
      <c r="AC1421">
        <v>-75.431819500000003</v>
      </c>
      <c r="AD1421">
        <v>6.1331230000000003</v>
      </c>
      <c r="AE1421" t="s">
        <v>86</v>
      </c>
      <c r="AF1421" t="s">
        <v>159</v>
      </c>
      <c r="AG1421" t="s">
        <v>102</v>
      </c>
      <c r="AH1421">
        <f>IFERROR(
    VLOOKUP(FENIX_ANS_TABLA[[#This Row],[ESTADO]],
        {"VENCIDO",1;"ALERTA_0 Días",2;"ALERTA",3;"A TIEMPO",4;"SIN FECHA",5},
    2,FALSE),
0)</f>
        <v>4</v>
      </c>
    </row>
    <row r="1422" spans="1:34" x14ac:dyDescent="0.25">
      <c r="A1422">
        <v>23674459</v>
      </c>
      <c r="B1422" s="23" t="str">
        <f>IFERROR(VLOOKUP(FENIX_ANS_TABLA[[#This Row],[PEDIDO]],RESPONSABLE!A:B,2,0),"Pendiente por asignar responsable")</f>
        <v>Pendiente por asignar responsable</v>
      </c>
      <c r="C1422" t="s">
        <v>54</v>
      </c>
      <c r="D1422" t="s">
        <v>24</v>
      </c>
      <c r="E1422" t="s">
        <v>54</v>
      </c>
      <c r="F1422" s="21">
        <v>46079.553067129629</v>
      </c>
      <c r="G1422" t="s">
        <v>7721</v>
      </c>
      <c r="H1422">
        <v>3517999</v>
      </c>
      <c r="I1422" t="s">
        <v>7722</v>
      </c>
      <c r="J1422" s="23" t="s">
        <v>709</v>
      </c>
      <c r="K1422" s="23" t="s">
        <v>504</v>
      </c>
      <c r="L1422" t="s">
        <v>7723</v>
      </c>
      <c r="M1422" t="s">
        <v>269</v>
      </c>
      <c r="N1422" t="s">
        <v>7724</v>
      </c>
      <c r="O1422" t="s">
        <v>270</v>
      </c>
      <c r="P1422" t="s">
        <v>55</v>
      </c>
      <c r="Q1422" t="s">
        <v>128</v>
      </c>
      <c r="R1422" t="s">
        <v>253</v>
      </c>
      <c r="S1422" t="s">
        <v>260</v>
      </c>
      <c r="T1422">
        <v>4</v>
      </c>
      <c r="U1422" t="s">
        <v>7725</v>
      </c>
      <c r="V1422" t="s">
        <v>14016</v>
      </c>
      <c r="W1422" t="s">
        <v>14866</v>
      </c>
      <c r="X1422" t="s">
        <v>83</v>
      </c>
      <c r="Y1422" t="s">
        <v>30</v>
      </c>
      <c r="Z1422" t="s">
        <v>30</v>
      </c>
      <c r="AA1422" t="s">
        <v>30</v>
      </c>
      <c r="AB1422" t="s">
        <v>30</v>
      </c>
      <c r="AC1422">
        <v>-75.97434887</v>
      </c>
      <c r="AD1422">
        <v>5.9610594499999996</v>
      </c>
      <c r="AE1422" t="s">
        <v>86</v>
      </c>
      <c r="AF1422" t="s">
        <v>109</v>
      </c>
      <c r="AG1422" t="s">
        <v>102</v>
      </c>
      <c r="AH1422">
        <f>IFERROR(
    VLOOKUP(FENIX_ANS_TABLA[[#This Row],[ESTADO]],
        {"VENCIDO",1;"ALERTA_0 Días",2;"ALERTA",3;"A TIEMPO",4;"SIN FECHA",5},
    2,FALSE),
0)</f>
        <v>2</v>
      </c>
    </row>
    <row r="1423" spans="1:34" x14ac:dyDescent="0.25">
      <c r="A1423">
        <v>23674464</v>
      </c>
      <c r="B1423" s="23" t="str">
        <f>IFERROR(VLOOKUP(FENIX_ANS_TABLA[[#This Row],[PEDIDO]],RESPONSABLE!A:B,2,0),"Pendiente por asignar responsable")</f>
        <v>Pendiente por asignar responsable</v>
      </c>
      <c r="C1423" t="s">
        <v>54</v>
      </c>
      <c r="D1423" t="s">
        <v>24</v>
      </c>
      <c r="E1423" t="s">
        <v>54</v>
      </c>
      <c r="F1423" s="21">
        <v>46079.555995370371</v>
      </c>
      <c r="G1423" t="s">
        <v>7727</v>
      </c>
      <c r="H1423">
        <v>19462127</v>
      </c>
      <c r="I1423" t="s">
        <v>7728</v>
      </c>
      <c r="J1423" s="23" t="s">
        <v>31</v>
      </c>
      <c r="K1423" s="23" t="s">
        <v>4798</v>
      </c>
      <c r="L1423" t="s">
        <v>7729</v>
      </c>
      <c r="M1423" t="s">
        <v>25</v>
      </c>
      <c r="N1423" t="s">
        <v>7730</v>
      </c>
      <c r="O1423" t="s">
        <v>26</v>
      </c>
      <c r="P1423" t="s">
        <v>55</v>
      </c>
      <c r="Q1423" t="s">
        <v>56</v>
      </c>
      <c r="R1423" t="s">
        <v>253</v>
      </c>
      <c r="S1423" t="s">
        <v>260</v>
      </c>
      <c r="T1423">
        <v>4</v>
      </c>
      <c r="U1423" t="s">
        <v>7731</v>
      </c>
      <c r="V1423" t="s">
        <v>17236</v>
      </c>
      <c r="W1423" t="s">
        <v>15419</v>
      </c>
      <c r="X1423" t="s">
        <v>83</v>
      </c>
      <c r="Y1423" t="s">
        <v>30</v>
      </c>
      <c r="Z1423" t="s">
        <v>30</v>
      </c>
      <c r="AA1423" t="s">
        <v>30</v>
      </c>
      <c r="AB1423" t="s">
        <v>30</v>
      </c>
      <c r="AC1423">
        <v>-75.589282999999995</v>
      </c>
      <c r="AD1423">
        <v>6.2394970000000001</v>
      </c>
      <c r="AE1423" t="s">
        <v>86</v>
      </c>
      <c r="AF1423" t="s">
        <v>105</v>
      </c>
      <c r="AG1423" t="s">
        <v>102</v>
      </c>
      <c r="AH1423">
        <f>IFERROR(
    VLOOKUP(FENIX_ANS_TABLA[[#This Row],[ESTADO]],
        {"VENCIDO",1;"ALERTA_0 Días",2;"ALERTA",3;"A TIEMPO",4;"SIN FECHA",5},
    2,FALSE),
0)</f>
        <v>2</v>
      </c>
    </row>
    <row r="1424" spans="1:34" x14ac:dyDescent="0.25">
      <c r="A1424">
        <v>23674468</v>
      </c>
      <c r="B1424" s="23" t="str">
        <f>IFERROR(VLOOKUP(FENIX_ANS_TABLA[[#This Row],[PEDIDO]],RESPONSABLE!A:B,2,0),"Pendiente por asignar responsable")</f>
        <v>Pendiente por asignar responsable</v>
      </c>
      <c r="C1424" t="s">
        <v>54</v>
      </c>
      <c r="D1424" t="s">
        <v>24</v>
      </c>
      <c r="E1424" t="s">
        <v>54</v>
      </c>
      <c r="F1424" s="21">
        <v>46079.556956018518</v>
      </c>
      <c r="G1424" t="s">
        <v>7733</v>
      </c>
      <c r="H1424">
        <v>1001745468</v>
      </c>
      <c r="I1424" t="s">
        <v>7734</v>
      </c>
      <c r="J1424" s="23" t="s">
        <v>31</v>
      </c>
      <c r="K1424" s="23" t="s">
        <v>7735</v>
      </c>
      <c r="L1424" t="s">
        <v>5188</v>
      </c>
      <c r="M1424" t="s">
        <v>163</v>
      </c>
      <c r="N1424" t="s">
        <v>5189</v>
      </c>
      <c r="O1424" t="s">
        <v>164</v>
      </c>
      <c r="P1424" t="s">
        <v>55</v>
      </c>
      <c r="Q1424" t="s">
        <v>189</v>
      </c>
      <c r="R1424" t="s">
        <v>252</v>
      </c>
      <c r="S1424" t="s">
        <v>260</v>
      </c>
      <c r="T1424">
        <v>4</v>
      </c>
      <c r="U1424" t="s">
        <v>7736</v>
      </c>
      <c r="V1424" t="s">
        <v>17244</v>
      </c>
      <c r="W1424" t="s">
        <v>18804</v>
      </c>
      <c r="X1424" t="s">
        <v>83</v>
      </c>
      <c r="Y1424" t="s">
        <v>30</v>
      </c>
      <c r="Z1424" t="s">
        <v>30</v>
      </c>
      <c r="AA1424" t="s">
        <v>30</v>
      </c>
      <c r="AB1424" t="s">
        <v>30</v>
      </c>
      <c r="AC1424">
        <v>-75.249510049999998</v>
      </c>
      <c r="AD1424">
        <v>6.2224634700000001</v>
      </c>
      <c r="AE1424" t="s">
        <v>86</v>
      </c>
      <c r="AF1424" t="s">
        <v>159</v>
      </c>
      <c r="AG1424" t="s">
        <v>102</v>
      </c>
      <c r="AH1424">
        <f>IFERROR(
    VLOOKUP(FENIX_ANS_TABLA[[#This Row],[ESTADO]],
        {"VENCIDO",1;"ALERTA_0 Días",2;"ALERTA",3;"A TIEMPO",4;"SIN FECHA",5},
    2,FALSE),
0)</f>
        <v>2</v>
      </c>
    </row>
    <row r="1425" spans="1:34" x14ac:dyDescent="0.25">
      <c r="A1425">
        <v>23674475</v>
      </c>
      <c r="B1425" s="23" t="str">
        <f>IFERROR(VLOOKUP(FENIX_ANS_TABLA[[#This Row],[PEDIDO]],RESPONSABLE!A:B,2,0),"Pendiente por asignar responsable")</f>
        <v>Pendiente por asignar responsable</v>
      </c>
      <c r="C1425" t="s">
        <v>36</v>
      </c>
      <c r="D1425" t="s">
        <v>24</v>
      </c>
      <c r="E1425" t="s">
        <v>36</v>
      </c>
      <c r="F1425" s="21">
        <v>46079.56150462963</v>
      </c>
      <c r="G1425" t="s">
        <v>8447</v>
      </c>
      <c r="H1425">
        <v>900092385</v>
      </c>
      <c r="I1425" t="s">
        <v>8448</v>
      </c>
      <c r="J1425" s="23" t="s">
        <v>8449</v>
      </c>
      <c r="K1425" s="23" t="s">
        <v>8450</v>
      </c>
      <c r="L1425" t="s">
        <v>8451</v>
      </c>
      <c r="M1425" t="s">
        <v>200</v>
      </c>
      <c r="N1425" t="s">
        <v>8452</v>
      </c>
      <c r="O1425" t="s">
        <v>201</v>
      </c>
      <c r="P1425" t="s">
        <v>37</v>
      </c>
      <c r="Q1425" t="s">
        <v>158</v>
      </c>
      <c r="R1425" t="s">
        <v>252</v>
      </c>
      <c r="S1425" t="s">
        <v>260</v>
      </c>
      <c r="T1425">
        <v>10</v>
      </c>
      <c r="U1425" t="s">
        <v>8453</v>
      </c>
      <c r="V1425" t="s">
        <v>17963</v>
      </c>
      <c r="W1425" t="s">
        <v>18805</v>
      </c>
      <c r="X1425" t="s">
        <v>29</v>
      </c>
      <c r="Y1425" t="s">
        <v>30</v>
      </c>
      <c r="Z1425" t="s">
        <v>30</v>
      </c>
      <c r="AA1425" t="s">
        <v>30</v>
      </c>
      <c r="AB1425" t="s">
        <v>30</v>
      </c>
      <c r="AC1425">
        <v>-75.5015918</v>
      </c>
      <c r="AD1425">
        <v>6.0948065400000004</v>
      </c>
      <c r="AE1425" t="s">
        <v>86</v>
      </c>
      <c r="AF1425" t="s">
        <v>159</v>
      </c>
      <c r="AG1425" t="s">
        <v>102</v>
      </c>
      <c r="AH1425">
        <f>IFERROR(
    VLOOKUP(FENIX_ANS_TABLA[[#This Row],[ESTADO]],
        {"VENCIDO",1;"ALERTA_0 Días",2;"ALERTA",3;"A TIEMPO",4;"SIN FECHA",5},
    2,FALSE),
0)</f>
        <v>4</v>
      </c>
    </row>
    <row r="1426" spans="1:34" x14ac:dyDescent="0.25">
      <c r="A1426">
        <v>23674478</v>
      </c>
      <c r="B1426" s="23" t="str">
        <f>IFERROR(VLOOKUP(FENIX_ANS_TABLA[[#This Row],[PEDIDO]],RESPONSABLE!A:B,2,0),"Pendiente por asignar responsable")</f>
        <v>Pendiente por asignar responsable</v>
      </c>
      <c r="C1426" t="s">
        <v>23</v>
      </c>
      <c r="D1426" t="s">
        <v>24</v>
      </c>
      <c r="E1426" t="s">
        <v>23</v>
      </c>
      <c r="F1426" s="21">
        <v>46079.562071759261</v>
      </c>
      <c r="G1426" t="s">
        <v>7738</v>
      </c>
      <c r="H1426">
        <v>901607531</v>
      </c>
      <c r="I1426" t="s">
        <v>7522</v>
      </c>
      <c r="J1426" s="23" t="s">
        <v>31</v>
      </c>
      <c r="K1426" s="23" t="s">
        <v>7523</v>
      </c>
      <c r="L1426" t="s">
        <v>7739</v>
      </c>
      <c r="M1426" t="s">
        <v>25</v>
      </c>
      <c r="N1426" t="s">
        <v>7740</v>
      </c>
      <c r="O1426" t="s">
        <v>26</v>
      </c>
      <c r="P1426" t="s">
        <v>27</v>
      </c>
      <c r="Q1426" t="s">
        <v>28</v>
      </c>
      <c r="R1426" t="s">
        <v>253</v>
      </c>
      <c r="S1426" t="s">
        <v>260</v>
      </c>
      <c r="T1426">
        <v>7</v>
      </c>
      <c r="U1426" t="s">
        <v>7741</v>
      </c>
      <c r="V1426" t="s">
        <v>7981</v>
      </c>
      <c r="W1426" t="s">
        <v>10402</v>
      </c>
      <c r="X1426" t="s">
        <v>29</v>
      </c>
      <c r="Y1426" t="s">
        <v>30</v>
      </c>
      <c r="Z1426" t="s">
        <v>30</v>
      </c>
      <c r="AA1426" t="s">
        <v>30</v>
      </c>
      <c r="AB1426" t="s">
        <v>30</v>
      </c>
      <c r="AC1426">
        <v>-75.582140100000004</v>
      </c>
      <c r="AD1426">
        <v>6.2406123899999999</v>
      </c>
      <c r="AE1426" t="s">
        <v>86</v>
      </c>
      <c r="AF1426" t="s">
        <v>105</v>
      </c>
      <c r="AG1426" t="s">
        <v>102</v>
      </c>
      <c r="AH1426">
        <f>IFERROR(
    VLOOKUP(FENIX_ANS_TABLA[[#This Row],[ESTADO]],
        {"VENCIDO",1;"ALERTA_0 Días",2;"ALERTA",3;"A TIEMPO",4;"SIN FECHA",5},
    2,FALSE),
0)</f>
        <v>4</v>
      </c>
    </row>
    <row r="1427" spans="1:34" x14ac:dyDescent="0.25">
      <c r="A1427">
        <v>23674483</v>
      </c>
      <c r="B1427" s="23" t="str">
        <f>IFERROR(VLOOKUP(FENIX_ANS_TABLA[[#This Row],[PEDIDO]],RESPONSABLE!A:B,2,0),"Pendiente por asignar responsable")</f>
        <v>Pendiente por asignar responsable</v>
      </c>
      <c r="C1427" t="s">
        <v>54</v>
      </c>
      <c r="D1427" t="s">
        <v>24</v>
      </c>
      <c r="E1427" t="s">
        <v>54</v>
      </c>
      <c r="F1427" s="21">
        <v>46079.565185185187</v>
      </c>
      <c r="G1427" t="s">
        <v>7743</v>
      </c>
      <c r="H1427">
        <v>19471396</v>
      </c>
      <c r="I1427" t="s">
        <v>7744</v>
      </c>
      <c r="J1427" s="23" t="s">
        <v>31</v>
      </c>
      <c r="K1427" s="23" t="s">
        <v>7745</v>
      </c>
      <c r="L1427" t="s">
        <v>7746</v>
      </c>
      <c r="M1427" t="s">
        <v>176</v>
      </c>
      <c r="N1427" t="s">
        <v>7747</v>
      </c>
      <c r="O1427" t="s">
        <v>177</v>
      </c>
      <c r="P1427" t="s">
        <v>55</v>
      </c>
      <c r="Q1427" t="s">
        <v>189</v>
      </c>
      <c r="R1427" t="s">
        <v>252</v>
      </c>
      <c r="S1427" t="s">
        <v>260</v>
      </c>
      <c r="T1427">
        <v>4</v>
      </c>
      <c r="U1427" t="s">
        <v>7748</v>
      </c>
      <c r="V1427" t="s">
        <v>18806</v>
      </c>
      <c r="W1427" t="s">
        <v>18807</v>
      </c>
      <c r="X1427" t="s">
        <v>83</v>
      </c>
      <c r="Y1427" t="s">
        <v>30</v>
      </c>
      <c r="Z1427" t="s">
        <v>30</v>
      </c>
      <c r="AA1427" t="s">
        <v>30</v>
      </c>
      <c r="AB1427" t="s">
        <v>30</v>
      </c>
      <c r="AC1427">
        <v>-75.199454000000003</v>
      </c>
      <c r="AD1427">
        <v>6.1239944900000003</v>
      </c>
      <c r="AE1427" t="s">
        <v>86</v>
      </c>
      <c r="AF1427" t="s">
        <v>159</v>
      </c>
      <c r="AG1427" t="s">
        <v>102</v>
      </c>
      <c r="AH1427">
        <f>IFERROR(
    VLOOKUP(FENIX_ANS_TABLA[[#This Row],[ESTADO]],
        {"VENCIDO",1;"ALERTA_0 Días",2;"ALERTA",3;"A TIEMPO",4;"SIN FECHA",5},
    2,FALSE),
0)</f>
        <v>2</v>
      </c>
    </row>
    <row r="1428" spans="1:34" x14ac:dyDescent="0.25">
      <c r="A1428">
        <v>23674486</v>
      </c>
      <c r="B1428" s="23" t="str">
        <f>IFERROR(VLOOKUP(FENIX_ANS_TABLA[[#This Row],[PEDIDO]],RESPONSABLE!A:B,2,0),"Pendiente por asignar responsable")</f>
        <v>Pendiente por asignar responsable</v>
      </c>
      <c r="C1428" t="s">
        <v>23</v>
      </c>
      <c r="D1428" t="s">
        <v>24</v>
      </c>
      <c r="E1428" t="s">
        <v>33</v>
      </c>
      <c r="F1428" s="21">
        <v>46079.567523148151</v>
      </c>
      <c r="G1428" t="s">
        <v>7750</v>
      </c>
      <c r="H1428">
        <v>1007317980</v>
      </c>
      <c r="I1428" t="s">
        <v>7751</v>
      </c>
      <c r="J1428" s="23" t="s">
        <v>31</v>
      </c>
      <c r="K1428" s="23" t="s">
        <v>7752</v>
      </c>
      <c r="L1428" t="s">
        <v>7753</v>
      </c>
      <c r="M1428" t="s">
        <v>234</v>
      </c>
      <c r="N1428" t="s">
        <v>7754</v>
      </c>
      <c r="O1428" t="s">
        <v>235</v>
      </c>
      <c r="P1428" t="s">
        <v>34</v>
      </c>
      <c r="Q1428" t="s">
        <v>214</v>
      </c>
      <c r="R1428" t="s">
        <v>253</v>
      </c>
      <c r="S1428" t="s">
        <v>260</v>
      </c>
      <c r="T1428">
        <v>5</v>
      </c>
      <c r="U1428" t="s">
        <v>7755</v>
      </c>
      <c r="V1428" t="s">
        <v>17644</v>
      </c>
      <c r="W1428" t="s">
        <v>17644</v>
      </c>
      <c r="X1428" t="s">
        <v>29</v>
      </c>
      <c r="Y1428" t="s">
        <v>30</v>
      </c>
      <c r="Z1428" t="s">
        <v>30</v>
      </c>
      <c r="AA1428" t="s">
        <v>30</v>
      </c>
      <c r="AB1428" t="s">
        <v>30</v>
      </c>
      <c r="AC1428">
        <v>-74.718316669999993</v>
      </c>
      <c r="AD1428">
        <v>7.0762435000000004</v>
      </c>
      <c r="AE1428" t="s">
        <v>86</v>
      </c>
      <c r="AF1428" t="s">
        <v>215</v>
      </c>
      <c r="AG1428" t="s">
        <v>102</v>
      </c>
      <c r="AH1428">
        <f>IFERROR(
    VLOOKUP(FENIX_ANS_TABLA[[#This Row],[ESTADO]],
        {"VENCIDO",1;"ALERTA_0 Días",2;"ALERTA",3;"A TIEMPO",4;"SIN FECHA",5},
    2,FALSE),
0)</f>
        <v>4</v>
      </c>
    </row>
    <row r="1429" spans="1:34" x14ac:dyDescent="0.25">
      <c r="A1429">
        <v>23674488</v>
      </c>
      <c r="B1429" s="23" t="str">
        <f>IFERROR(VLOOKUP(FENIX_ANS_TABLA[[#This Row],[PEDIDO]],RESPONSABLE!A:B,2,0),"Pendiente por asignar responsable")</f>
        <v>Pendiente por asignar responsable</v>
      </c>
      <c r="C1429" t="s">
        <v>23</v>
      </c>
      <c r="D1429" t="s">
        <v>24</v>
      </c>
      <c r="E1429" t="s">
        <v>33</v>
      </c>
      <c r="F1429" s="21">
        <v>46079.568622685183</v>
      </c>
      <c r="G1429" t="s">
        <v>7757</v>
      </c>
      <c r="H1429">
        <v>98621183</v>
      </c>
      <c r="I1429" t="s">
        <v>7758</v>
      </c>
      <c r="J1429" s="23" t="s">
        <v>31</v>
      </c>
      <c r="K1429" s="23" t="s">
        <v>7759</v>
      </c>
      <c r="L1429" t="s">
        <v>7760</v>
      </c>
      <c r="M1429" t="s">
        <v>38</v>
      </c>
      <c r="N1429" t="s">
        <v>7761</v>
      </c>
      <c r="O1429" t="s">
        <v>39</v>
      </c>
      <c r="P1429" t="s">
        <v>34</v>
      </c>
      <c r="Q1429" t="s">
        <v>35</v>
      </c>
      <c r="R1429" t="s">
        <v>253</v>
      </c>
      <c r="S1429" t="s">
        <v>260</v>
      </c>
      <c r="T1429">
        <v>5</v>
      </c>
      <c r="U1429" t="s">
        <v>7762</v>
      </c>
      <c r="V1429" t="s">
        <v>18808</v>
      </c>
      <c r="W1429" t="s">
        <v>17855</v>
      </c>
      <c r="X1429" t="s">
        <v>43</v>
      </c>
      <c r="Y1429" t="s">
        <v>30</v>
      </c>
      <c r="Z1429" t="s">
        <v>30</v>
      </c>
      <c r="AA1429" t="s">
        <v>30</v>
      </c>
      <c r="AB1429" t="s">
        <v>30</v>
      </c>
      <c r="AC1429">
        <v>-75.611623420000001</v>
      </c>
      <c r="AD1429">
        <v>6.19296457</v>
      </c>
      <c r="AE1429" t="s">
        <v>86</v>
      </c>
      <c r="AF1429" t="s">
        <v>105</v>
      </c>
      <c r="AG1429" t="s">
        <v>102</v>
      </c>
      <c r="AH1429">
        <f>IFERROR(
    VLOOKUP(FENIX_ANS_TABLA[[#This Row],[ESTADO]],
        {"VENCIDO",1;"ALERTA_0 Días",2;"ALERTA",3;"A TIEMPO",4;"SIN FECHA",5},
    2,FALSE),
0)</f>
        <v>3</v>
      </c>
    </row>
    <row r="1430" spans="1:34" x14ac:dyDescent="0.25">
      <c r="A1430">
        <v>23674490</v>
      </c>
      <c r="B1430" s="23" t="str">
        <f>IFERROR(VLOOKUP(FENIX_ANS_TABLA[[#This Row],[PEDIDO]],RESPONSABLE!A:B,2,0),"Pendiente por asignar responsable")</f>
        <v>Pendiente por asignar responsable</v>
      </c>
      <c r="C1430" t="s">
        <v>54</v>
      </c>
      <c r="D1430" t="s">
        <v>24</v>
      </c>
      <c r="E1430" t="s">
        <v>54</v>
      </c>
      <c r="F1430" s="21">
        <v>46079.570891203701</v>
      </c>
      <c r="G1430" t="s">
        <v>7764</v>
      </c>
      <c r="H1430">
        <v>1040038873</v>
      </c>
      <c r="I1430" t="s">
        <v>7765</v>
      </c>
      <c r="J1430" s="23" t="s">
        <v>648</v>
      </c>
      <c r="K1430" s="23" t="s">
        <v>649</v>
      </c>
      <c r="L1430" t="s">
        <v>7766</v>
      </c>
      <c r="M1430" t="s">
        <v>180</v>
      </c>
      <c r="N1430" t="s">
        <v>7767</v>
      </c>
      <c r="O1430" t="s">
        <v>181</v>
      </c>
      <c r="P1430" t="s">
        <v>55</v>
      </c>
      <c r="Q1430" t="s">
        <v>189</v>
      </c>
      <c r="R1430" t="s">
        <v>253</v>
      </c>
      <c r="S1430" t="s">
        <v>260</v>
      </c>
      <c r="T1430">
        <v>4</v>
      </c>
      <c r="U1430" t="s">
        <v>7768</v>
      </c>
      <c r="V1430" t="s">
        <v>17944</v>
      </c>
      <c r="W1430" t="s">
        <v>17943</v>
      </c>
      <c r="X1430" t="s">
        <v>83</v>
      </c>
      <c r="Y1430" t="s">
        <v>30</v>
      </c>
      <c r="Z1430" t="s">
        <v>30</v>
      </c>
      <c r="AA1430" t="s">
        <v>30</v>
      </c>
      <c r="AB1430" t="s">
        <v>30</v>
      </c>
      <c r="AC1430">
        <v>-75.428499979999998</v>
      </c>
      <c r="AD1430">
        <v>6.0334054400000001</v>
      </c>
      <c r="AE1430" t="s">
        <v>86</v>
      </c>
      <c r="AF1430" t="s">
        <v>159</v>
      </c>
      <c r="AG1430" t="s">
        <v>102</v>
      </c>
      <c r="AH1430">
        <f>IFERROR(
    VLOOKUP(FENIX_ANS_TABLA[[#This Row],[ESTADO]],
        {"VENCIDO",1;"ALERTA_0 Días",2;"ALERTA",3;"A TIEMPO",4;"SIN FECHA",5},
    2,FALSE),
0)</f>
        <v>2</v>
      </c>
    </row>
    <row r="1431" spans="1:34" x14ac:dyDescent="0.25">
      <c r="A1431">
        <v>23674492</v>
      </c>
      <c r="B1431" s="23" t="str">
        <f>IFERROR(VLOOKUP(FENIX_ANS_TABLA[[#This Row],[PEDIDO]],RESPONSABLE!A:B,2,0),"Pendiente por asignar responsable")</f>
        <v>Pendiente por asignar responsable</v>
      </c>
      <c r="C1431" t="s">
        <v>54</v>
      </c>
      <c r="D1431" t="s">
        <v>24</v>
      </c>
      <c r="E1431" t="s">
        <v>54</v>
      </c>
      <c r="F1431" s="21">
        <v>46079.571331018517</v>
      </c>
      <c r="G1431" t="s">
        <v>7770</v>
      </c>
      <c r="H1431">
        <v>13615684</v>
      </c>
      <c r="I1431" t="s">
        <v>7771</v>
      </c>
      <c r="J1431" s="23" t="s">
        <v>31</v>
      </c>
      <c r="K1431" s="23" t="s">
        <v>7772</v>
      </c>
      <c r="L1431" t="s">
        <v>7773</v>
      </c>
      <c r="M1431" t="s">
        <v>190</v>
      </c>
      <c r="N1431" t="s">
        <v>7774</v>
      </c>
      <c r="O1431" t="s">
        <v>191</v>
      </c>
      <c r="P1431" t="s">
        <v>55</v>
      </c>
      <c r="Q1431" t="s">
        <v>189</v>
      </c>
      <c r="R1431" t="s">
        <v>252</v>
      </c>
      <c r="S1431" t="s">
        <v>260</v>
      </c>
      <c r="T1431">
        <v>4</v>
      </c>
      <c r="U1431" t="s">
        <v>7775</v>
      </c>
      <c r="V1431" t="s">
        <v>17944</v>
      </c>
      <c r="W1431" t="s">
        <v>17943</v>
      </c>
      <c r="X1431" t="s">
        <v>83</v>
      </c>
      <c r="Y1431" t="s">
        <v>30</v>
      </c>
      <c r="Z1431" t="s">
        <v>30</v>
      </c>
      <c r="AA1431" t="s">
        <v>30</v>
      </c>
      <c r="AB1431" t="s">
        <v>30</v>
      </c>
      <c r="AC1431">
        <v>-75.36475093</v>
      </c>
      <c r="AD1431">
        <v>6.0712083799999998</v>
      </c>
      <c r="AE1431" t="s">
        <v>86</v>
      </c>
      <c r="AF1431" t="s">
        <v>159</v>
      </c>
      <c r="AG1431" t="s">
        <v>102</v>
      </c>
      <c r="AH1431">
        <f>IFERROR(
    VLOOKUP(FENIX_ANS_TABLA[[#This Row],[ESTADO]],
        {"VENCIDO",1;"ALERTA_0 Días",2;"ALERTA",3;"A TIEMPO",4;"SIN FECHA",5},
    2,FALSE),
0)</f>
        <v>2</v>
      </c>
    </row>
    <row r="1432" spans="1:34" x14ac:dyDescent="0.25">
      <c r="A1432">
        <v>23674493</v>
      </c>
      <c r="B1432" s="23" t="str">
        <f>IFERROR(VLOOKUP(FENIX_ANS_TABLA[[#This Row],[PEDIDO]],RESPONSABLE!A:B,2,0),"Pendiente por asignar responsable")</f>
        <v>Pendiente por asignar responsable</v>
      </c>
      <c r="C1432" t="s">
        <v>54</v>
      </c>
      <c r="D1432" t="s">
        <v>24</v>
      </c>
      <c r="E1432" t="s">
        <v>54</v>
      </c>
      <c r="F1432" s="21">
        <v>46079.571631944447</v>
      </c>
      <c r="G1432" t="s">
        <v>7777</v>
      </c>
      <c r="H1432">
        <v>1037575804</v>
      </c>
      <c r="I1432" t="s">
        <v>442</v>
      </c>
      <c r="J1432" s="23" t="s">
        <v>69</v>
      </c>
      <c r="K1432" s="23" t="s">
        <v>7778</v>
      </c>
      <c r="L1432" t="s">
        <v>7779</v>
      </c>
      <c r="M1432" t="s">
        <v>42</v>
      </c>
      <c r="N1432" t="s">
        <v>7780</v>
      </c>
      <c r="O1432" t="s">
        <v>57</v>
      </c>
      <c r="P1432" t="s">
        <v>55</v>
      </c>
      <c r="Q1432" t="s">
        <v>56</v>
      </c>
      <c r="R1432" t="s">
        <v>253</v>
      </c>
      <c r="S1432" t="s">
        <v>260</v>
      </c>
      <c r="T1432">
        <v>4</v>
      </c>
      <c r="U1432" t="s">
        <v>7781</v>
      </c>
      <c r="V1432" t="s">
        <v>18809</v>
      </c>
      <c r="W1432" t="s">
        <v>18810</v>
      </c>
      <c r="X1432" t="s">
        <v>83</v>
      </c>
      <c r="Y1432" t="s">
        <v>30</v>
      </c>
      <c r="Z1432" t="s">
        <v>30</v>
      </c>
      <c r="AA1432" t="s">
        <v>30</v>
      </c>
      <c r="AB1432" t="s">
        <v>30</v>
      </c>
      <c r="AC1432">
        <v>-75.584213000000005</v>
      </c>
      <c r="AD1432">
        <v>6.1553579999999997</v>
      </c>
      <c r="AE1432" t="s">
        <v>86</v>
      </c>
      <c r="AF1432" t="s">
        <v>105</v>
      </c>
      <c r="AG1432" t="s">
        <v>102</v>
      </c>
      <c r="AH1432">
        <f>IFERROR(
    VLOOKUP(FENIX_ANS_TABLA[[#This Row],[ESTADO]],
        {"VENCIDO",1;"ALERTA_0 Días",2;"ALERTA",3;"A TIEMPO",4;"SIN FECHA",5},
    2,FALSE),
0)</f>
        <v>2</v>
      </c>
    </row>
    <row r="1433" spans="1:34" x14ac:dyDescent="0.25">
      <c r="A1433">
        <v>23674499</v>
      </c>
      <c r="B1433" s="23" t="str">
        <f>IFERROR(VLOOKUP(FENIX_ANS_TABLA[[#This Row],[PEDIDO]],RESPONSABLE!A:B,2,0),"Pendiente por asignar responsable")</f>
        <v>Pendiente por asignar responsable</v>
      </c>
      <c r="C1433" t="s">
        <v>54</v>
      </c>
      <c r="D1433" t="s">
        <v>24</v>
      </c>
      <c r="E1433" t="s">
        <v>54</v>
      </c>
      <c r="F1433" s="21">
        <v>46079.573506944442</v>
      </c>
      <c r="G1433" t="s">
        <v>7783</v>
      </c>
      <c r="H1433">
        <v>15327961</v>
      </c>
      <c r="I1433" t="s">
        <v>5399</v>
      </c>
      <c r="J1433" s="23" t="s">
        <v>648</v>
      </c>
      <c r="K1433" s="23" t="s">
        <v>649</v>
      </c>
      <c r="L1433" t="s">
        <v>7784</v>
      </c>
      <c r="M1433" t="s">
        <v>200</v>
      </c>
      <c r="N1433" t="s">
        <v>5401</v>
      </c>
      <c r="O1433" t="s">
        <v>201</v>
      </c>
      <c r="P1433" t="s">
        <v>55</v>
      </c>
      <c r="Q1433" t="s">
        <v>189</v>
      </c>
      <c r="R1433" t="s">
        <v>253</v>
      </c>
      <c r="S1433" t="s">
        <v>260</v>
      </c>
      <c r="T1433">
        <v>4</v>
      </c>
      <c r="U1433" t="s">
        <v>7785</v>
      </c>
      <c r="V1433" t="s">
        <v>18811</v>
      </c>
      <c r="W1433" t="s">
        <v>18812</v>
      </c>
      <c r="X1433" t="s">
        <v>83</v>
      </c>
      <c r="Y1433" t="s">
        <v>30</v>
      </c>
      <c r="Z1433" t="s">
        <v>30</v>
      </c>
      <c r="AA1433" t="s">
        <v>30</v>
      </c>
      <c r="AB1433" t="s">
        <v>30</v>
      </c>
      <c r="AC1433">
        <v>-75.502564070000005</v>
      </c>
      <c r="AD1433">
        <v>6.0562137700000003</v>
      </c>
      <c r="AE1433" t="s">
        <v>86</v>
      </c>
      <c r="AF1433" t="s">
        <v>159</v>
      </c>
      <c r="AG1433" t="s">
        <v>102</v>
      </c>
      <c r="AH1433">
        <f>IFERROR(
    VLOOKUP(FENIX_ANS_TABLA[[#This Row],[ESTADO]],
        {"VENCIDO",1;"ALERTA_0 Días",2;"ALERTA",3;"A TIEMPO",4;"SIN FECHA",5},
    2,FALSE),
0)</f>
        <v>2</v>
      </c>
    </row>
    <row r="1434" spans="1:34" x14ac:dyDescent="0.25">
      <c r="A1434">
        <v>23674501</v>
      </c>
      <c r="B1434" s="23" t="str">
        <f>IFERROR(VLOOKUP(FENIX_ANS_TABLA[[#This Row],[PEDIDO]],RESPONSABLE!A:B,2,0),"Pendiente por asignar responsable")</f>
        <v>Pendiente por asignar responsable</v>
      </c>
      <c r="C1434" t="s">
        <v>23</v>
      </c>
      <c r="D1434" t="s">
        <v>24</v>
      </c>
      <c r="E1434" t="s">
        <v>23</v>
      </c>
      <c r="F1434" s="21">
        <v>46079.574178240742</v>
      </c>
      <c r="G1434" t="s">
        <v>8455</v>
      </c>
      <c r="H1434">
        <v>17314580</v>
      </c>
      <c r="I1434" t="s">
        <v>8456</v>
      </c>
      <c r="J1434" s="23" t="s">
        <v>31</v>
      </c>
      <c r="K1434" s="23" t="s">
        <v>8457</v>
      </c>
      <c r="L1434" t="s">
        <v>8458</v>
      </c>
      <c r="M1434" t="s">
        <v>156</v>
      </c>
      <c r="N1434" t="s">
        <v>8459</v>
      </c>
      <c r="O1434" t="s">
        <v>157</v>
      </c>
      <c r="P1434" t="s">
        <v>27</v>
      </c>
      <c r="Q1434" t="s">
        <v>158</v>
      </c>
      <c r="R1434" t="s">
        <v>252</v>
      </c>
      <c r="S1434" t="s">
        <v>260</v>
      </c>
      <c r="T1434">
        <v>10</v>
      </c>
      <c r="U1434" t="s">
        <v>8460</v>
      </c>
      <c r="V1434" t="s">
        <v>3697</v>
      </c>
      <c r="W1434" t="s">
        <v>6772</v>
      </c>
      <c r="X1434" t="s">
        <v>29</v>
      </c>
      <c r="Y1434" t="s">
        <v>30</v>
      </c>
      <c r="Z1434" t="s">
        <v>30</v>
      </c>
      <c r="AA1434" t="s">
        <v>30</v>
      </c>
      <c r="AB1434" t="s">
        <v>30</v>
      </c>
      <c r="AC1434">
        <v>-75.371982000000003</v>
      </c>
      <c r="AD1434">
        <v>6.3399900000000002</v>
      </c>
      <c r="AE1434" t="s">
        <v>86</v>
      </c>
      <c r="AF1434" t="s">
        <v>159</v>
      </c>
      <c r="AG1434" t="s">
        <v>102</v>
      </c>
      <c r="AH1434">
        <f>IFERROR(
    VLOOKUP(FENIX_ANS_TABLA[[#This Row],[ESTADO]],
        {"VENCIDO",1;"ALERTA_0 Días",2;"ALERTA",3;"A TIEMPO",4;"SIN FECHA",5},
    2,FALSE),
0)</f>
        <v>4</v>
      </c>
    </row>
    <row r="1435" spans="1:34" x14ac:dyDescent="0.25">
      <c r="A1435">
        <v>23674507</v>
      </c>
      <c r="B1435" s="23" t="str">
        <f>IFERROR(VLOOKUP(FENIX_ANS_TABLA[[#This Row],[PEDIDO]],RESPONSABLE!A:B,2,0),"Pendiente por asignar responsable")</f>
        <v>Pendiente por asignar responsable</v>
      </c>
      <c r="C1435" t="s">
        <v>58</v>
      </c>
      <c r="D1435" t="s">
        <v>24</v>
      </c>
      <c r="E1435" t="s">
        <v>59</v>
      </c>
      <c r="F1435" s="21">
        <v>46079.57640046296</v>
      </c>
      <c r="G1435" t="s">
        <v>7787</v>
      </c>
      <c r="H1435">
        <v>43459788</v>
      </c>
      <c r="I1435" t="s">
        <v>561</v>
      </c>
      <c r="J1435" s="23" t="s">
        <v>31</v>
      </c>
      <c r="K1435" s="23" t="s">
        <v>2774</v>
      </c>
      <c r="L1435" t="s">
        <v>7788</v>
      </c>
      <c r="M1435" t="s">
        <v>167</v>
      </c>
      <c r="N1435" t="s">
        <v>7789</v>
      </c>
      <c r="O1435" t="s">
        <v>168</v>
      </c>
      <c r="P1435" t="s">
        <v>60</v>
      </c>
      <c r="Q1435" t="s">
        <v>184</v>
      </c>
      <c r="R1435" t="s">
        <v>253</v>
      </c>
      <c r="S1435" t="s">
        <v>260</v>
      </c>
      <c r="T1435">
        <v>9</v>
      </c>
      <c r="U1435" t="s">
        <v>7790</v>
      </c>
      <c r="V1435" t="s">
        <v>17958</v>
      </c>
      <c r="W1435" t="s">
        <v>14291</v>
      </c>
      <c r="X1435" t="s">
        <v>29</v>
      </c>
      <c r="Y1435" t="s">
        <v>30</v>
      </c>
      <c r="Z1435" t="s">
        <v>30</v>
      </c>
      <c r="AA1435" t="s">
        <v>30</v>
      </c>
      <c r="AB1435" t="s">
        <v>30</v>
      </c>
      <c r="AC1435">
        <v>-75.373012000000003</v>
      </c>
      <c r="AD1435">
        <v>6.1435810000000002</v>
      </c>
      <c r="AE1435" t="s">
        <v>86</v>
      </c>
      <c r="AF1435" t="s">
        <v>159</v>
      </c>
      <c r="AG1435" t="s">
        <v>102</v>
      </c>
      <c r="AH1435">
        <f>IFERROR(
    VLOOKUP(FENIX_ANS_TABLA[[#This Row],[ESTADO]],
        {"VENCIDO",1;"ALERTA_0 Días",2;"ALERTA",3;"A TIEMPO",4;"SIN FECHA",5},
    2,FALSE),
0)</f>
        <v>4</v>
      </c>
    </row>
    <row r="1436" spans="1:34" x14ac:dyDescent="0.25">
      <c r="A1436">
        <v>23674508</v>
      </c>
      <c r="B1436" s="23" t="str">
        <f>IFERROR(VLOOKUP(FENIX_ANS_TABLA[[#This Row],[PEDIDO]],RESPONSABLE!A:B,2,0),"Pendiente por asignar responsable")</f>
        <v>Pendiente por asignar responsable</v>
      </c>
      <c r="C1436" t="s">
        <v>36</v>
      </c>
      <c r="D1436" t="s">
        <v>24</v>
      </c>
      <c r="E1436" t="s">
        <v>36</v>
      </c>
      <c r="F1436" s="21">
        <v>46079.576932870368</v>
      </c>
      <c r="G1436" t="s">
        <v>8462</v>
      </c>
      <c r="H1436">
        <v>1042706844</v>
      </c>
      <c r="I1436" t="s">
        <v>8463</v>
      </c>
      <c r="J1436" s="23" t="s">
        <v>31</v>
      </c>
      <c r="K1436" s="23" t="s">
        <v>8464</v>
      </c>
      <c r="L1436" t="s">
        <v>8465</v>
      </c>
      <c r="M1436" t="s">
        <v>167</v>
      </c>
      <c r="N1436" t="s">
        <v>8466</v>
      </c>
      <c r="O1436" t="s">
        <v>168</v>
      </c>
      <c r="P1436" t="s">
        <v>37</v>
      </c>
      <c r="Q1436" t="s">
        <v>158</v>
      </c>
      <c r="R1436" t="s">
        <v>252</v>
      </c>
      <c r="S1436" t="s">
        <v>260</v>
      </c>
      <c r="T1436">
        <v>10</v>
      </c>
      <c r="U1436" t="s">
        <v>8467</v>
      </c>
      <c r="V1436" t="s">
        <v>17958</v>
      </c>
      <c r="W1436" t="s">
        <v>12004</v>
      </c>
      <c r="X1436" t="s">
        <v>29</v>
      </c>
      <c r="Y1436" t="s">
        <v>30</v>
      </c>
      <c r="Z1436" t="s">
        <v>30</v>
      </c>
      <c r="AA1436" t="s">
        <v>30</v>
      </c>
      <c r="AB1436" t="s">
        <v>30</v>
      </c>
      <c r="AC1436">
        <v>-75.416544680000001</v>
      </c>
      <c r="AD1436">
        <v>6.1246621000000001</v>
      </c>
      <c r="AE1436" t="s">
        <v>86</v>
      </c>
      <c r="AF1436" t="s">
        <v>159</v>
      </c>
      <c r="AG1436" t="s">
        <v>102</v>
      </c>
      <c r="AH1436">
        <f>IFERROR(
    VLOOKUP(FENIX_ANS_TABLA[[#This Row],[ESTADO]],
        {"VENCIDO",1;"ALERTA_0 Días",2;"ALERTA",3;"A TIEMPO",4;"SIN FECHA",5},
    2,FALSE),
0)</f>
        <v>4</v>
      </c>
    </row>
    <row r="1437" spans="1:34" x14ac:dyDescent="0.25">
      <c r="A1437">
        <v>23674510</v>
      </c>
      <c r="B1437" s="23" t="str">
        <f>IFERROR(VLOOKUP(FENIX_ANS_TABLA[[#This Row],[PEDIDO]],RESPONSABLE!A:B,2,0),"Pendiente por asignar responsable")</f>
        <v>Pendiente por asignar responsable</v>
      </c>
      <c r="C1437" t="s">
        <v>23</v>
      </c>
      <c r="D1437" t="s">
        <v>24</v>
      </c>
      <c r="E1437" t="s">
        <v>23</v>
      </c>
      <c r="F1437" s="21">
        <v>46079.577743055554</v>
      </c>
      <c r="G1437" t="s">
        <v>8469</v>
      </c>
      <c r="H1437">
        <v>39430271</v>
      </c>
      <c r="I1437" t="s">
        <v>8470</v>
      </c>
      <c r="J1437" s="23" t="s">
        <v>8471</v>
      </c>
      <c r="K1437" s="23" t="s">
        <v>8472</v>
      </c>
      <c r="L1437" t="s">
        <v>8473</v>
      </c>
      <c r="M1437" t="s">
        <v>167</v>
      </c>
      <c r="N1437" t="s">
        <v>8474</v>
      </c>
      <c r="O1437" t="s">
        <v>168</v>
      </c>
      <c r="P1437" t="s">
        <v>27</v>
      </c>
      <c r="Q1437" t="s">
        <v>158</v>
      </c>
      <c r="R1437" t="s">
        <v>253</v>
      </c>
      <c r="S1437" t="s">
        <v>260</v>
      </c>
      <c r="T1437">
        <v>7</v>
      </c>
      <c r="U1437" t="s">
        <v>8475</v>
      </c>
      <c r="V1437" t="s">
        <v>14271</v>
      </c>
      <c r="W1437" t="s">
        <v>14270</v>
      </c>
      <c r="X1437" t="s">
        <v>29</v>
      </c>
      <c r="Y1437" t="s">
        <v>30</v>
      </c>
      <c r="Z1437" t="s">
        <v>30</v>
      </c>
      <c r="AA1437" t="s">
        <v>30</v>
      </c>
      <c r="AB1437" t="s">
        <v>30</v>
      </c>
      <c r="AC1437">
        <v>-75.406073960000001</v>
      </c>
      <c r="AD1437">
        <v>6.1493374999999997</v>
      </c>
      <c r="AE1437" t="s">
        <v>86</v>
      </c>
      <c r="AF1437" t="s">
        <v>159</v>
      </c>
      <c r="AG1437" t="s">
        <v>102</v>
      </c>
      <c r="AH1437">
        <f>IFERROR(
    VLOOKUP(FENIX_ANS_TABLA[[#This Row],[ESTADO]],
        {"VENCIDO",1;"ALERTA_0 Días",2;"ALERTA",3;"A TIEMPO",4;"SIN FECHA",5},
    2,FALSE),
0)</f>
        <v>4</v>
      </c>
    </row>
    <row r="1438" spans="1:34" x14ac:dyDescent="0.25">
      <c r="A1438">
        <v>23674515</v>
      </c>
      <c r="B1438" s="23" t="str">
        <f>IFERROR(VLOOKUP(FENIX_ANS_TABLA[[#This Row],[PEDIDO]],RESPONSABLE!A:B,2,0),"Pendiente por asignar responsable")</f>
        <v>Pendiente por asignar responsable</v>
      </c>
      <c r="C1438" t="s">
        <v>54</v>
      </c>
      <c r="D1438" t="s">
        <v>24</v>
      </c>
      <c r="E1438" t="s">
        <v>54</v>
      </c>
      <c r="F1438" s="21">
        <v>46079.579236111109</v>
      </c>
      <c r="G1438" t="s">
        <v>7792</v>
      </c>
      <c r="H1438">
        <v>901339824</v>
      </c>
      <c r="I1438" t="s">
        <v>7793</v>
      </c>
      <c r="J1438" s="23" t="s">
        <v>31</v>
      </c>
      <c r="K1438" s="23" t="s">
        <v>7794</v>
      </c>
      <c r="L1438" t="s">
        <v>7795</v>
      </c>
      <c r="M1438" t="s">
        <v>42</v>
      </c>
      <c r="N1438" t="s">
        <v>7796</v>
      </c>
      <c r="O1438" t="s">
        <v>57</v>
      </c>
      <c r="P1438" t="s">
        <v>55</v>
      </c>
      <c r="Q1438" t="s">
        <v>56</v>
      </c>
      <c r="R1438" t="s">
        <v>253</v>
      </c>
      <c r="S1438" t="s">
        <v>260</v>
      </c>
      <c r="T1438">
        <v>4</v>
      </c>
      <c r="U1438" t="s">
        <v>7797</v>
      </c>
      <c r="V1438" t="s">
        <v>14568</v>
      </c>
      <c r="W1438" t="s">
        <v>18813</v>
      </c>
      <c r="X1438" t="s">
        <v>83</v>
      </c>
      <c r="Y1438" t="s">
        <v>30</v>
      </c>
      <c r="Z1438" t="s">
        <v>30</v>
      </c>
      <c r="AA1438" t="s">
        <v>30</v>
      </c>
      <c r="AB1438" t="s">
        <v>30</v>
      </c>
      <c r="AC1438">
        <v>-75.584657000000007</v>
      </c>
      <c r="AD1438">
        <v>6.1765420000000004</v>
      </c>
      <c r="AE1438" t="s">
        <v>86</v>
      </c>
      <c r="AF1438" t="s">
        <v>105</v>
      </c>
      <c r="AG1438" t="s">
        <v>102</v>
      </c>
      <c r="AH1438">
        <f>IFERROR(
    VLOOKUP(FENIX_ANS_TABLA[[#This Row],[ESTADO]],
        {"VENCIDO",1;"ALERTA_0 Días",2;"ALERTA",3;"A TIEMPO",4;"SIN FECHA",5},
    2,FALSE),
0)</f>
        <v>2</v>
      </c>
    </row>
    <row r="1439" spans="1:34" x14ac:dyDescent="0.25">
      <c r="A1439">
        <v>23674520</v>
      </c>
      <c r="B1439" s="23" t="str">
        <f>IFERROR(VLOOKUP(FENIX_ANS_TABLA[[#This Row],[PEDIDO]],RESPONSABLE!A:B,2,0),"Pendiente por asignar responsable")</f>
        <v>Pendiente por asignar responsable</v>
      </c>
      <c r="C1439" t="s">
        <v>58</v>
      </c>
      <c r="D1439" t="s">
        <v>24</v>
      </c>
      <c r="E1439" t="s">
        <v>59</v>
      </c>
      <c r="F1439" s="21">
        <v>46079.582199074073</v>
      </c>
      <c r="G1439" t="s">
        <v>7799</v>
      </c>
      <c r="H1439">
        <v>1128405615</v>
      </c>
      <c r="I1439" t="s">
        <v>7800</v>
      </c>
      <c r="J1439" s="23" t="s">
        <v>31</v>
      </c>
      <c r="K1439" s="23" t="s">
        <v>7801</v>
      </c>
      <c r="L1439" t="s">
        <v>7802</v>
      </c>
      <c r="M1439" t="s">
        <v>167</v>
      </c>
      <c r="N1439" t="s">
        <v>7803</v>
      </c>
      <c r="O1439" t="s">
        <v>168</v>
      </c>
      <c r="P1439" t="s">
        <v>60</v>
      </c>
      <c r="Q1439" t="s">
        <v>184</v>
      </c>
      <c r="R1439" t="s">
        <v>253</v>
      </c>
      <c r="S1439" t="s">
        <v>260</v>
      </c>
      <c r="T1439">
        <v>9</v>
      </c>
      <c r="U1439" t="s">
        <v>7804</v>
      </c>
      <c r="V1439" t="s">
        <v>18454</v>
      </c>
      <c r="W1439" t="s">
        <v>10595</v>
      </c>
      <c r="X1439" t="s">
        <v>29</v>
      </c>
      <c r="Y1439" t="s">
        <v>30</v>
      </c>
      <c r="Z1439" t="s">
        <v>30</v>
      </c>
      <c r="AA1439" t="s">
        <v>30</v>
      </c>
      <c r="AB1439" t="s">
        <v>30</v>
      </c>
      <c r="AC1439">
        <v>-75.410936840999995</v>
      </c>
      <c r="AD1439">
        <v>6.1513271930000402</v>
      </c>
      <c r="AE1439" t="s">
        <v>86</v>
      </c>
      <c r="AF1439" t="s">
        <v>159</v>
      </c>
      <c r="AG1439" t="s">
        <v>102</v>
      </c>
      <c r="AH1439">
        <f>IFERROR(
    VLOOKUP(FENIX_ANS_TABLA[[#This Row],[ESTADO]],
        {"VENCIDO",1;"ALERTA_0 Días",2;"ALERTA",3;"A TIEMPO",4;"SIN FECHA",5},
    2,FALSE),
0)</f>
        <v>4</v>
      </c>
    </row>
    <row r="1440" spans="1:34" x14ac:dyDescent="0.25">
      <c r="A1440">
        <v>23674525</v>
      </c>
      <c r="B1440" s="23" t="str">
        <f>IFERROR(VLOOKUP(FENIX_ANS_TABLA[[#This Row],[PEDIDO]],RESPONSABLE!A:B,2,0),"Pendiente por asignar responsable")</f>
        <v>Pendiente por asignar responsable</v>
      </c>
      <c r="C1440" t="s">
        <v>58</v>
      </c>
      <c r="D1440" t="s">
        <v>24</v>
      </c>
      <c r="E1440" t="s">
        <v>59</v>
      </c>
      <c r="F1440" s="21">
        <v>46079.585138888891</v>
      </c>
      <c r="G1440" t="s">
        <v>8477</v>
      </c>
      <c r="H1440">
        <v>71226200</v>
      </c>
      <c r="I1440" t="s">
        <v>2857</v>
      </c>
      <c r="J1440" s="23" t="s">
        <v>31</v>
      </c>
      <c r="K1440" s="23" t="s">
        <v>2858</v>
      </c>
      <c r="L1440" t="s">
        <v>8478</v>
      </c>
      <c r="M1440" t="s">
        <v>25</v>
      </c>
      <c r="N1440" t="s">
        <v>8479</v>
      </c>
      <c r="O1440" t="s">
        <v>26</v>
      </c>
      <c r="P1440" t="s">
        <v>60</v>
      </c>
      <c r="Q1440" t="s">
        <v>61</v>
      </c>
      <c r="R1440" t="s">
        <v>252</v>
      </c>
      <c r="S1440" t="s">
        <v>260</v>
      </c>
      <c r="T1440">
        <v>14</v>
      </c>
      <c r="U1440" t="s">
        <v>8480</v>
      </c>
      <c r="V1440" t="s">
        <v>17288</v>
      </c>
      <c r="W1440" t="s">
        <v>18814</v>
      </c>
      <c r="X1440" t="s">
        <v>29</v>
      </c>
      <c r="Y1440" t="s">
        <v>30</v>
      </c>
      <c r="Z1440" t="s">
        <v>30</v>
      </c>
      <c r="AA1440" t="s">
        <v>30</v>
      </c>
      <c r="AB1440" t="s">
        <v>30</v>
      </c>
      <c r="AC1440">
        <v>-75.709250479999994</v>
      </c>
      <c r="AD1440">
        <v>6.33184507</v>
      </c>
      <c r="AE1440" t="s">
        <v>86</v>
      </c>
      <c r="AF1440" t="s">
        <v>105</v>
      </c>
      <c r="AG1440" t="s">
        <v>102</v>
      </c>
      <c r="AH1440">
        <f>IFERROR(
    VLOOKUP(FENIX_ANS_TABLA[[#This Row],[ESTADO]],
        {"VENCIDO",1;"ALERTA_0 Días",2;"ALERTA",3;"A TIEMPO",4;"SIN FECHA",5},
    2,FALSE),
0)</f>
        <v>4</v>
      </c>
    </row>
    <row r="1441" spans="1:34" x14ac:dyDescent="0.25">
      <c r="A1441">
        <v>23674527</v>
      </c>
      <c r="B1441" s="23" t="str">
        <f>IFERROR(VLOOKUP(FENIX_ANS_TABLA[[#This Row],[PEDIDO]],RESPONSABLE!A:B,2,0),"Pendiente por asignar responsable")</f>
        <v>Pendiente por asignar responsable</v>
      </c>
      <c r="C1441" t="s">
        <v>54</v>
      </c>
      <c r="D1441" t="s">
        <v>24</v>
      </c>
      <c r="E1441" t="s">
        <v>54</v>
      </c>
      <c r="F1441" s="21">
        <v>46079.586388888893</v>
      </c>
      <c r="G1441" t="s">
        <v>7806</v>
      </c>
      <c r="H1441">
        <v>8431654</v>
      </c>
      <c r="I1441" t="s">
        <v>7807</v>
      </c>
      <c r="J1441" s="23" t="s">
        <v>31</v>
      </c>
      <c r="K1441" s="23" t="s">
        <v>31</v>
      </c>
      <c r="L1441" t="s">
        <v>7808</v>
      </c>
      <c r="M1441" t="s">
        <v>165</v>
      </c>
      <c r="N1441" t="s">
        <v>7809</v>
      </c>
      <c r="O1441" t="s">
        <v>166</v>
      </c>
      <c r="P1441" t="s">
        <v>55</v>
      </c>
      <c r="Q1441" t="s">
        <v>189</v>
      </c>
      <c r="R1441" t="s">
        <v>253</v>
      </c>
      <c r="S1441" t="s">
        <v>260</v>
      </c>
      <c r="T1441">
        <v>4</v>
      </c>
      <c r="U1441" t="s">
        <v>7810</v>
      </c>
      <c r="V1441" t="s">
        <v>14569</v>
      </c>
      <c r="W1441" t="s">
        <v>14260</v>
      </c>
      <c r="X1441" t="s">
        <v>83</v>
      </c>
      <c r="Y1441" t="s">
        <v>30</v>
      </c>
      <c r="Z1441" t="s">
        <v>30</v>
      </c>
      <c r="AA1441" t="s">
        <v>30</v>
      </c>
      <c r="AB1441" t="s">
        <v>30</v>
      </c>
      <c r="AC1441">
        <v>-75.437447117000005</v>
      </c>
      <c r="AD1441">
        <v>6.2664333690000298</v>
      </c>
      <c r="AE1441" t="s">
        <v>86</v>
      </c>
      <c r="AF1441" t="s">
        <v>159</v>
      </c>
      <c r="AG1441" t="s">
        <v>102</v>
      </c>
      <c r="AH1441">
        <f>IFERROR(
    VLOOKUP(FENIX_ANS_TABLA[[#This Row],[ESTADO]],
        {"VENCIDO",1;"ALERTA_0 Días",2;"ALERTA",3;"A TIEMPO",4;"SIN FECHA",5},
    2,FALSE),
0)</f>
        <v>2</v>
      </c>
    </row>
    <row r="1442" spans="1:34" x14ac:dyDescent="0.25">
      <c r="A1442">
        <v>23674532</v>
      </c>
      <c r="B1442" s="23" t="str">
        <f>IFERROR(VLOOKUP(FENIX_ANS_TABLA[[#This Row],[PEDIDO]],RESPONSABLE!A:B,2,0),"Pendiente por asignar responsable")</f>
        <v>Pendiente por asignar responsable</v>
      </c>
      <c r="C1442" t="s">
        <v>23</v>
      </c>
      <c r="D1442" t="s">
        <v>65</v>
      </c>
      <c r="E1442" t="s">
        <v>23</v>
      </c>
      <c r="F1442" s="21">
        <v>46079.587800925918</v>
      </c>
      <c r="G1442" t="s">
        <v>8482</v>
      </c>
      <c r="H1442">
        <v>98519626</v>
      </c>
      <c r="I1442" t="s">
        <v>8483</v>
      </c>
      <c r="J1442" s="23" t="s">
        <v>31</v>
      </c>
      <c r="K1442" s="23" t="s">
        <v>8484</v>
      </c>
      <c r="L1442" t="s">
        <v>8485</v>
      </c>
      <c r="M1442" t="s">
        <v>180</v>
      </c>
      <c r="N1442" t="s">
        <v>8486</v>
      </c>
      <c r="O1442" t="s">
        <v>181</v>
      </c>
      <c r="P1442" t="s">
        <v>87</v>
      </c>
      <c r="Q1442" t="s">
        <v>158</v>
      </c>
      <c r="R1442" t="s">
        <v>252</v>
      </c>
      <c r="S1442" t="s">
        <v>260</v>
      </c>
      <c r="T1442">
        <v>10</v>
      </c>
      <c r="U1442" t="s">
        <v>8487</v>
      </c>
      <c r="V1442" t="s">
        <v>18455</v>
      </c>
      <c r="W1442" t="s">
        <v>10597</v>
      </c>
      <c r="X1442" t="s">
        <v>29</v>
      </c>
      <c r="Y1442" t="s">
        <v>30</v>
      </c>
      <c r="Z1442" t="s">
        <v>30</v>
      </c>
      <c r="AA1442" t="s">
        <v>30</v>
      </c>
      <c r="AB1442" t="s">
        <v>30</v>
      </c>
      <c r="AC1442">
        <v>-75.436948169999994</v>
      </c>
      <c r="AD1442">
        <v>6.0440806699999996</v>
      </c>
      <c r="AE1442" t="s">
        <v>86</v>
      </c>
      <c r="AF1442" t="s">
        <v>159</v>
      </c>
      <c r="AG1442" t="s">
        <v>103</v>
      </c>
      <c r="AH1442">
        <f>IFERROR(
    VLOOKUP(FENIX_ANS_TABLA[[#This Row],[ESTADO]],
        {"VENCIDO",1;"ALERTA_0 Días",2;"ALERTA",3;"A TIEMPO",4;"SIN FECHA",5},
    2,FALSE),
0)</f>
        <v>4</v>
      </c>
    </row>
    <row r="1443" spans="1:34" x14ac:dyDescent="0.25">
      <c r="A1443">
        <v>23674533</v>
      </c>
      <c r="B1443" s="23" t="str">
        <f>IFERROR(VLOOKUP(FENIX_ANS_TABLA[[#This Row],[PEDIDO]],RESPONSABLE!A:B,2,0),"Pendiente por asignar responsable")</f>
        <v>Pendiente por asignar responsable</v>
      </c>
      <c r="C1443" t="s">
        <v>23</v>
      </c>
      <c r="D1443" t="s">
        <v>24</v>
      </c>
      <c r="E1443" t="s">
        <v>23</v>
      </c>
      <c r="F1443" s="21">
        <v>46079.587789351863</v>
      </c>
      <c r="G1443" t="s">
        <v>9851</v>
      </c>
      <c r="H1443">
        <v>32182540</v>
      </c>
      <c r="I1443" t="s">
        <v>9852</v>
      </c>
      <c r="J1443" s="23" t="s">
        <v>31</v>
      </c>
      <c r="K1443" s="23" t="s">
        <v>9853</v>
      </c>
      <c r="L1443" t="s">
        <v>9854</v>
      </c>
      <c r="M1443" t="s">
        <v>220</v>
      </c>
      <c r="N1443" t="s">
        <v>9855</v>
      </c>
      <c r="O1443" t="s">
        <v>221</v>
      </c>
      <c r="P1443" t="s">
        <v>27</v>
      </c>
      <c r="Q1443" t="s">
        <v>214</v>
      </c>
      <c r="R1443" t="s">
        <v>252</v>
      </c>
      <c r="S1443" t="s">
        <v>260</v>
      </c>
      <c r="T1443">
        <v>10</v>
      </c>
      <c r="U1443" t="s">
        <v>9856</v>
      </c>
      <c r="V1443" t="s">
        <v>18455</v>
      </c>
      <c r="W1443" t="s">
        <v>10597</v>
      </c>
      <c r="X1443" t="s">
        <v>29</v>
      </c>
      <c r="Y1443" t="s">
        <v>30</v>
      </c>
      <c r="Z1443" t="s">
        <v>30</v>
      </c>
      <c r="AA1443" t="s">
        <v>30</v>
      </c>
      <c r="AB1443" t="s">
        <v>30</v>
      </c>
      <c r="AC1443">
        <v>-75.12880783</v>
      </c>
      <c r="AD1443">
        <v>6.5842910000000003</v>
      </c>
      <c r="AE1443" t="s">
        <v>86</v>
      </c>
      <c r="AF1443" t="s">
        <v>215</v>
      </c>
      <c r="AG1443" t="s">
        <v>102</v>
      </c>
      <c r="AH1443">
        <f>IFERROR(
    VLOOKUP(FENIX_ANS_TABLA[[#This Row],[ESTADO]],
        {"VENCIDO",1;"ALERTA_0 Días",2;"ALERTA",3;"A TIEMPO",4;"SIN FECHA",5},
    2,FALSE),
0)</f>
        <v>4</v>
      </c>
    </row>
    <row r="1444" spans="1:34" x14ac:dyDescent="0.25">
      <c r="A1444">
        <v>23674536</v>
      </c>
      <c r="B1444" s="23" t="str">
        <f>IFERROR(VLOOKUP(FENIX_ANS_TABLA[[#This Row],[PEDIDO]],RESPONSABLE!A:B,2,0),"Pendiente por asignar responsable")</f>
        <v>Pendiente por asignar responsable</v>
      </c>
      <c r="C1444" t="s">
        <v>54</v>
      </c>
      <c r="D1444" t="s">
        <v>24</v>
      </c>
      <c r="E1444" t="s">
        <v>54</v>
      </c>
      <c r="F1444" s="21">
        <v>46079.589317129627</v>
      </c>
      <c r="G1444" t="s">
        <v>7812</v>
      </c>
      <c r="H1444">
        <v>1017132966</v>
      </c>
      <c r="I1444" t="s">
        <v>7813</v>
      </c>
      <c r="J1444" s="23" t="s">
        <v>31</v>
      </c>
      <c r="K1444" s="23" t="s">
        <v>3889</v>
      </c>
      <c r="L1444" t="s">
        <v>7814</v>
      </c>
      <c r="M1444" t="s">
        <v>25</v>
      </c>
      <c r="N1444" t="s">
        <v>7815</v>
      </c>
      <c r="O1444" t="s">
        <v>26</v>
      </c>
      <c r="P1444" t="s">
        <v>55</v>
      </c>
      <c r="Q1444" t="s">
        <v>56</v>
      </c>
      <c r="R1444" t="s">
        <v>253</v>
      </c>
      <c r="S1444" t="s">
        <v>260</v>
      </c>
      <c r="T1444">
        <v>4</v>
      </c>
      <c r="U1444" t="s">
        <v>7816</v>
      </c>
      <c r="V1444" t="s">
        <v>18815</v>
      </c>
      <c r="W1444" t="s">
        <v>18816</v>
      </c>
      <c r="X1444" t="s">
        <v>83</v>
      </c>
      <c r="Y1444" t="s">
        <v>30</v>
      </c>
      <c r="Z1444" t="s">
        <v>30</v>
      </c>
      <c r="AA1444" t="s">
        <v>30</v>
      </c>
      <c r="AB1444" t="s">
        <v>30</v>
      </c>
      <c r="AC1444">
        <v>-75.554666319999995</v>
      </c>
      <c r="AD1444">
        <v>6.2475012100000002</v>
      </c>
      <c r="AE1444" t="s">
        <v>86</v>
      </c>
      <c r="AF1444" t="s">
        <v>105</v>
      </c>
      <c r="AG1444" t="s">
        <v>102</v>
      </c>
      <c r="AH1444">
        <f>IFERROR(
    VLOOKUP(FENIX_ANS_TABLA[[#This Row],[ESTADO]],
        {"VENCIDO",1;"ALERTA_0 Días",2;"ALERTA",3;"A TIEMPO",4;"SIN FECHA",5},
    2,FALSE),
0)</f>
        <v>2</v>
      </c>
    </row>
    <row r="1445" spans="1:34" x14ac:dyDescent="0.25">
      <c r="A1445">
        <v>23674537</v>
      </c>
      <c r="B1445" s="23" t="str">
        <f>IFERROR(VLOOKUP(FENIX_ANS_TABLA[[#This Row],[PEDIDO]],RESPONSABLE!A:B,2,0),"Pendiente por asignar responsable")</f>
        <v>Pendiente por asignar responsable</v>
      </c>
      <c r="C1445" t="s">
        <v>23</v>
      </c>
      <c r="D1445" t="s">
        <v>24</v>
      </c>
      <c r="E1445" t="s">
        <v>23</v>
      </c>
      <c r="F1445" s="21">
        <v>46079.589421296303</v>
      </c>
      <c r="G1445" t="s">
        <v>9858</v>
      </c>
      <c r="H1445">
        <v>43481011</v>
      </c>
      <c r="I1445" t="s">
        <v>9845</v>
      </c>
      <c r="J1445" s="23" t="s">
        <v>31</v>
      </c>
      <c r="K1445" s="23" t="s">
        <v>9846</v>
      </c>
      <c r="L1445" t="s">
        <v>9859</v>
      </c>
      <c r="M1445" t="s">
        <v>216</v>
      </c>
      <c r="N1445" t="s">
        <v>9860</v>
      </c>
      <c r="O1445" t="s">
        <v>217</v>
      </c>
      <c r="P1445" t="s">
        <v>27</v>
      </c>
      <c r="Q1445" t="s">
        <v>214</v>
      </c>
      <c r="R1445" t="s">
        <v>252</v>
      </c>
      <c r="S1445" t="s">
        <v>260</v>
      </c>
      <c r="T1445">
        <v>10</v>
      </c>
      <c r="U1445" t="s">
        <v>9861</v>
      </c>
      <c r="V1445" t="s">
        <v>18815</v>
      </c>
      <c r="W1445" t="s">
        <v>18817</v>
      </c>
      <c r="X1445" t="s">
        <v>29</v>
      </c>
      <c r="Y1445" t="s">
        <v>30</v>
      </c>
      <c r="Z1445" t="s">
        <v>30</v>
      </c>
      <c r="AA1445" t="s">
        <v>30</v>
      </c>
      <c r="AB1445" t="s">
        <v>30</v>
      </c>
      <c r="AC1445">
        <v>-74.936936000000003</v>
      </c>
      <c r="AD1445">
        <v>6.4505330000000001</v>
      </c>
      <c r="AE1445" t="s">
        <v>86</v>
      </c>
      <c r="AF1445" t="s">
        <v>215</v>
      </c>
      <c r="AG1445" t="s">
        <v>102</v>
      </c>
      <c r="AH1445">
        <f>IFERROR(
    VLOOKUP(FENIX_ANS_TABLA[[#This Row],[ESTADO]],
        {"VENCIDO",1;"ALERTA_0 Días",2;"ALERTA",3;"A TIEMPO",4;"SIN FECHA",5},
    2,FALSE),
0)</f>
        <v>4</v>
      </c>
    </row>
    <row r="1446" spans="1:34" x14ac:dyDescent="0.25">
      <c r="A1446">
        <v>23674538</v>
      </c>
      <c r="B1446" s="23" t="str">
        <f>IFERROR(VLOOKUP(FENIX_ANS_TABLA[[#This Row],[PEDIDO]],RESPONSABLE!A:B,2,0),"Pendiente por asignar responsable")</f>
        <v>Pendiente por asignar responsable</v>
      </c>
      <c r="C1446" t="s">
        <v>23</v>
      </c>
      <c r="D1446" t="s">
        <v>24</v>
      </c>
      <c r="E1446" t="s">
        <v>33</v>
      </c>
      <c r="F1446" s="21">
        <v>46079.589641203696</v>
      </c>
      <c r="G1446" t="s">
        <v>7818</v>
      </c>
      <c r="H1446">
        <v>1064980957</v>
      </c>
      <c r="I1446" t="s">
        <v>7819</v>
      </c>
      <c r="J1446" s="23" t="s">
        <v>31</v>
      </c>
      <c r="K1446" s="23" t="s">
        <v>7820</v>
      </c>
      <c r="L1446" t="s">
        <v>7821</v>
      </c>
      <c r="M1446" t="s">
        <v>25</v>
      </c>
      <c r="N1446" t="s">
        <v>7822</v>
      </c>
      <c r="O1446" t="s">
        <v>26</v>
      </c>
      <c r="P1446" t="s">
        <v>34</v>
      </c>
      <c r="Q1446" t="s">
        <v>35</v>
      </c>
      <c r="R1446" t="s">
        <v>252</v>
      </c>
      <c r="S1446" t="s">
        <v>260</v>
      </c>
      <c r="T1446">
        <v>8</v>
      </c>
      <c r="U1446" t="s">
        <v>7823</v>
      </c>
      <c r="V1446" t="s">
        <v>18818</v>
      </c>
      <c r="W1446" t="s">
        <v>18818</v>
      </c>
      <c r="X1446" t="s">
        <v>29</v>
      </c>
      <c r="Y1446" t="s">
        <v>30</v>
      </c>
      <c r="Z1446" t="s">
        <v>30</v>
      </c>
      <c r="AA1446" t="s">
        <v>30</v>
      </c>
      <c r="AB1446" t="s">
        <v>30</v>
      </c>
      <c r="AC1446">
        <v>-75.490054420000007</v>
      </c>
      <c r="AD1446">
        <v>6.2545143300000001</v>
      </c>
      <c r="AE1446" t="s">
        <v>86</v>
      </c>
      <c r="AF1446" t="s">
        <v>105</v>
      </c>
      <c r="AG1446" t="s">
        <v>102</v>
      </c>
      <c r="AH1446">
        <f>IFERROR(
    VLOOKUP(FENIX_ANS_TABLA[[#This Row],[ESTADO]],
        {"VENCIDO",1;"ALERTA_0 Días",2;"ALERTA",3;"A TIEMPO",4;"SIN FECHA",5},
    2,FALSE),
0)</f>
        <v>4</v>
      </c>
    </row>
    <row r="1447" spans="1:34" x14ac:dyDescent="0.25">
      <c r="A1447">
        <v>23674542</v>
      </c>
      <c r="B1447" s="23" t="str">
        <f>IFERROR(VLOOKUP(FENIX_ANS_TABLA[[#This Row],[PEDIDO]],RESPONSABLE!A:B,2,0),"Pendiente por asignar responsable")</f>
        <v>Pendiente por asignar responsable</v>
      </c>
      <c r="C1447" t="s">
        <v>54</v>
      </c>
      <c r="D1447" t="s">
        <v>24</v>
      </c>
      <c r="E1447" t="s">
        <v>54</v>
      </c>
      <c r="F1447" s="21">
        <v>46079.591192129628</v>
      </c>
      <c r="G1447" t="s">
        <v>7825</v>
      </c>
      <c r="H1447">
        <v>1060656006</v>
      </c>
      <c r="I1447" t="s">
        <v>7826</v>
      </c>
      <c r="J1447" s="23" t="s">
        <v>31</v>
      </c>
      <c r="K1447" s="23" t="s">
        <v>4849</v>
      </c>
      <c r="L1447" t="s">
        <v>7827</v>
      </c>
      <c r="M1447" t="s">
        <v>200</v>
      </c>
      <c r="N1447" t="s">
        <v>7828</v>
      </c>
      <c r="O1447" t="s">
        <v>201</v>
      </c>
      <c r="P1447" t="s">
        <v>55</v>
      </c>
      <c r="Q1447" t="s">
        <v>189</v>
      </c>
      <c r="R1447" t="s">
        <v>253</v>
      </c>
      <c r="S1447" t="s">
        <v>260</v>
      </c>
      <c r="T1447">
        <v>4</v>
      </c>
      <c r="U1447" t="s">
        <v>7829</v>
      </c>
      <c r="V1447" t="s">
        <v>18819</v>
      </c>
      <c r="W1447" t="s">
        <v>18820</v>
      </c>
      <c r="X1447" t="s">
        <v>83</v>
      </c>
      <c r="Y1447" t="s">
        <v>30</v>
      </c>
      <c r="Z1447" t="s">
        <v>30</v>
      </c>
      <c r="AA1447" t="s">
        <v>30</v>
      </c>
      <c r="AB1447" t="s">
        <v>30</v>
      </c>
      <c r="AC1447">
        <v>-75.515626435999906</v>
      </c>
      <c r="AD1447">
        <v>6.0536029900000603</v>
      </c>
      <c r="AE1447" t="s">
        <v>86</v>
      </c>
      <c r="AF1447" t="s">
        <v>159</v>
      </c>
      <c r="AG1447" t="s">
        <v>102</v>
      </c>
      <c r="AH1447">
        <f>IFERROR(
    VLOOKUP(FENIX_ANS_TABLA[[#This Row],[ESTADO]],
        {"VENCIDO",1;"ALERTA_0 Días",2;"ALERTA",3;"A TIEMPO",4;"SIN FECHA",5},
    2,FALSE),
0)</f>
        <v>2</v>
      </c>
    </row>
    <row r="1448" spans="1:34" x14ac:dyDescent="0.25">
      <c r="A1448">
        <v>23674544</v>
      </c>
      <c r="B1448" s="23" t="str">
        <f>IFERROR(VLOOKUP(FENIX_ANS_TABLA[[#This Row],[PEDIDO]],RESPONSABLE!A:B,2,0),"Pendiente por asignar responsable")</f>
        <v>Pendiente por asignar responsable</v>
      </c>
      <c r="C1448" t="s">
        <v>58</v>
      </c>
      <c r="D1448" t="s">
        <v>24</v>
      </c>
      <c r="E1448" t="s">
        <v>59</v>
      </c>
      <c r="F1448" s="21">
        <v>46079.592974537038</v>
      </c>
      <c r="G1448" t="s">
        <v>7831</v>
      </c>
      <c r="H1448">
        <v>98463589</v>
      </c>
      <c r="I1448" t="s">
        <v>7832</v>
      </c>
      <c r="J1448" s="23" t="s">
        <v>31</v>
      </c>
      <c r="K1448" s="23" t="s">
        <v>7833</v>
      </c>
      <c r="L1448" t="s">
        <v>7834</v>
      </c>
      <c r="M1448" t="s">
        <v>254</v>
      </c>
      <c r="N1448" t="s">
        <v>7835</v>
      </c>
      <c r="O1448" t="s">
        <v>255</v>
      </c>
      <c r="P1448" t="s">
        <v>60</v>
      </c>
      <c r="Q1448" t="s">
        <v>135</v>
      </c>
      <c r="R1448" t="s">
        <v>252</v>
      </c>
      <c r="S1448" t="s">
        <v>260</v>
      </c>
      <c r="T1448">
        <v>14</v>
      </c>
      <c r="U1448" t="s">
        <v>7836</v>
      </c>
      <c r="V1448" t="s">
        <v>6709</v>
      </c>
      <c r="W1448" t="s">
        <v>18821</v>
      </c>
      <c r="X1448" t="s">
        <v>29</v>
      </c>
      <c r="Y1448" t="s">
        <v>30</v>
      </c>
      <c r="Z1448" t="s">
        <v>30</v>
      </c>
      <c r="AA1448" t="s">
        <v>30</v>
      </c>
      <c r="AB1448" t="s">
        <v>30</v>
      </c>
      <c r="AC1448">
        <v>-75.789994849999999</v>
      </c>
      <c r="AD1448">
        <v>6.8717688199999998</v>
      </c>
      <c r="AE1448" t="s">
        <v>86</v>
      </c>
      <c r="AF1448" t="s">
        <v>136</v>
      </c>
      <c r="AG1448" t="s">
        <v>102</v>
      </c>
      <c r="AH1448">
        <f>IFERROR(
    VLOOKUP(FENIX_ANS_TABLA[[#This Row],[ESTADO]],
        {"VENCIDO",1;"ALERTA_0 Días",2;"ALERTA",3;"A TIEMPO",4;"SIN FECHA",5},
    2,FALSE),
0)</f>
        <v>4</v>
      </c>
    </row>
    <row r="1449" spans="1:34" x14ac:dyDescent="0.25">
      <c r="A1449">
        <v>23674551</v>
      </c>
      <c r="B1449" s="23" t="str">
        <f>IFERROR(VLOOKUP(FENIX_ANS_TABLA[[#This Row],[PEDIDO]],RESPONSABLE!A:B,2,0),"Pendiente por asignar responsable")</f>
        <v>Pendiente por asignar responsable</v>
      </c>
      <c r="C1449" t="s">
        <v>54</v>
      </c>
      <c r="D1449" t="s">
        <v>24</v>
      </c>
      <c r="E1449" t="s">
        <v>54</v>
      </c>
      <c r="F1449" s="21">
        <v>46079.596458333333</v>
      </c>
      <c r="G1449" t="s">
        <v>7838</v>
      </c>
      <c r="H1449">
        <v>70095533</v>
      </c>
      <c r="I1449" t="s">
        <v>623</v>
      </c>
      <c r="J1449" s="23" t="s">
        <v>31</v>
      </c>
      <c r="K1449" s="23" t="s">
        <v>782</v>
      </c>
      <c r="L1449" t="s">
        <v>7839</v>
      </c>
      <c r="M1449" t="s">
        <v>137</v>
      </c>
      <c r="N1449" t="s">
        <v>7840</v>
      </c>
      <c r="O1449" t="s">
        <v>138</v>
      </c>
      <c r="P1449" t="s">
        <v>55</v>
      </c>
      <c r="Q1449" t="s">
        <v>135</v>
      </c>
      <c r="R1449" t="s">
        <v>252</v>
      </c>
      <c r="S1449" t="s">
        <v>260</v>
      </c>
      <c r="T1449">
        <v>4</v>
      </c>
      <c r="U1449" t="s">
        <v>7841</v>
      </c>
      <c r="V1449" t="s">
        <v>17815</v>
      </c>
      <c r="W1449" t="s">
        <v>18822</v>
      </c>
      <c r="X1449" t="s">
        <v>83</v>
      </c>
      <c r="Y1449" t="s">
        <v>30</v>
      </c>
      <c r="Z1449" t="s">
        <v>30</v>
      </c>
      <c r="AA1449" t="s">
        <v>30</v>
      </c>
      <c r="AB1449" t="s">
        <v>30</v>
      </c>
      <c r="AC1449">
        <v>-75.806360999999995</v>
      </c>
      <c r="AD1449">
        <v>6.5328099999999996</v>
      </c>
      <c r="AE1449" t="s">
        <v>86</v>
      </c>
      <c r="AF1449" t="s">
        <v>136</v>
      </c>
      <c r="AG1449" t="s">
        <v>102</v>
      </c>
      <c r="AH1449">
        <f>IFERROR(
    VLOOKUP(FENIX_ANS_TABLA[[#This Row],[ESTADO]],
        {"VENCIDO",1;"ALERTA_0 Días",2;"ALERTA",3;"A TIEMPO",4;"SIN FECHA",5},
    2,FALSE),
0)</f>
        <v>2</v>
      </c>
    </row>
    <row r="1450" spans="1:34" x14ac:dyDescent="0.25">
      <c r="A1450">
        <v>23674558</v>
      </c>
      <c r="B1450" s="23" t="str">
        <f>IFERROR(VLOOKUP(FENIX_ANS_TABLA[[#This Row],[PEDIDO]],RESPONSABLE!A:B,2,0),"Pendiente por asignar responsable")</f>
        <v>Pendiente por asignar responsable</v>
      </c>
      <c r="C1450" t="s">
        <v>23</v>
      </c>
      <c r="D1450" t="s">
        <v>24</v>
      </c>
      <c r="E1450" t="s">
        <v>23</v>
      </c>
      <c r="F1450" s="21">
        <v>46079.597962962973</v>
      </c>
      <c r="G1450" t="s">
        <v>8489</v>
      </c>
      <c r="H1450">
        <v>1143375246</v>
      </c>
      <c r="I1450" t="s">
        <v>8490</v>
      </c>
      <c r="J1450" s="23" t="s">
        <v>31</v>
      </c>
      <c r="K1450" s="23" t="s">
        <v>8491</v>
      </c>
      <c r="L1450" t="s">
        <v>8492</v>
      </c>
      <c r="M1450" t="s">
        <v>163</v>
      </c>
      <c r="N1450" t="s">
        <v>8493</v>
      </c>
      <c r="O1450" t="s">
        <v>164</v>
      </c>
      <c r="P1450" t="s">
        <v>27</v>
      </c>
      <c r="Q1450" t="s">
        <v>158</v>
      </c>
      <c r="R1450" t="s">
        <v>252</v>
      </c>
      <c r="S1450" t="s">
        <v>260</v>
      </c>
      <c r="T1450">
        <v>10</v>
      </c>
      <c r="U1450" t="s">
        <v>8494</v>
      </c>
      <c r="V1450" t="s">
        <v>18823</v>
      </c>
      <c r="W1450" t="s">
        <v>18603</v>
      </c>
      <c r="X1450" t="s">
        <v>29</v>
      </c>
      <c r="Y1450" t="s">
        <v>30</v>
      </c>
      <c r="Z1450" t="s">
        <v>30</v>
      </c>
      <c r="AA1450" t="s">
        <v>30</v>
      </c>
      <c r="AB1450" t="s">
        <v>30</v>
      </c>
      <c r="AC1450">
        <v>-75.243794249999993</v>
      </c>
      <c r="AD1450">
        <v>6.2480714500000003</v>
      </c>
      <c r="AE1450" t="s">
        <v>86</v>
      </c>
      <c r="AF1450" t="s">
        <v>159</v>
      </c>
      <c r="AG1450" t="s">
        <v>102</v>
      </c>
      <c r="AH1450">
        <f>IFERROR(
    VLOOKUP(FENIX_ANS_TABLA[[#This Row],[ESTADO]],
        {"VENCIDO",1;"ALERTA_0 Días",2;"ALERTA",3;"A TIEMPO",4;"SIN FECHA",5},
    2,FALSE),
0)</f>
        <v>4</v>
      </c>
    </row>
    <row r="1451" spans="1:34" x14ac:dyDescent="0.25">
      <c r="A1451">
        <v>23674559</v>
      </c>
      <c r="B1451" s="23" t="str">
        <f>IFERROR(VLOOKUP(FENIX_ANS_TABLA[[#This Row],[PEDIDO]],RESPONSABLE!A:B,2,0),"Pendiente por asignar responsable")</f>
        <v>Pendiente por asignar responsable</v>
      </c>
      <c r="C1451" t="s">
        <v>58</v>
      </c>
      <c r="D1451" t="s">
        <v>24</v>
      </c>
      <c r="E1451" t="s">
        <v>59</v>
      </c>
      <c r="F1451" s="21">
        <v>46079.599594907413</v>
      </c>
      <c r="G1451" t="s">
        <v>7843</v>
      </c>
      <c r="H1451">
        <v>1036966662</v>
      </c>
      <c r="I1451" t="s">
        <v>7844</v>
      </c>
      <c r="J1451" s="23" t="s">
        <v>31</v>
      </c>
      <c r="K1451" s="23" t="s">
        <v>7845</v>
      </c>
      <c r="L1451" t="s">
        <v>7846</v>
      </c>
      <c r="M1451" t="s">
        <v>178</v>
      </c>
      <c r="N1451" t="s">
        <v>7847</v>
      </c>
      <c r="O1451" t="s">
        <v>179</v>
      </c>
      <c r="P1451" t="s">
        <v>60</v>
      </c>
      <c r="Q1451" t="s">
        <v>184</v>
      </c>
      <c r="R1451" t="s">
        <v>253</v>
      </c>
      <c r="S1451" t="s">
        <v>260</v>
      </c>
      <c r="T1451">
        <v>9</v>
      </c>
      <c r="U1451" t="s">
        <v>7848</v>
      </c>
      <c r="V1451" t="s">
        <v>1349</v>
      </c>
      <c r="W1451" t="s">
        <v>18824</v>
      </c>
      <c r="X1451" t="s">
        <v>29</v>
      </c>
      <c r="Y1451" t="s">
        <v>30</v>
      </c>
      <c r="Z1451" t="s">
        <v>30</v>
      </c>
      <c r="AA1451" t="s">
        <v>30</v>
      </c>
      <c r="AB1451" t="s">
        <v>30</v>
      </c>
      <c r="AC1451">
        <v>-75.186788719999996</v>
      </c>
      <c r="AD1451">
        <v>6.0565973900000003</v>
      </c>
      <c r="AE1451" t="s">
        <v>86</v>
      </c>
      <c r="AF1451" t="s">
        <v>159</v>
      </c>
      <c r="AG1451" t="s">
        <v>102</v>
      </c>
      <c r="AH1451">
        <f>IFERROR(
    VLOOKUP(FENIX_ANS_TABLA[[#This Row],[ESTADO]],
        {"VENCIDO",1;"ALERTA_0 Días",2;"ALERTA",3;"A TIEMPO",4;"SIN FECHA",5},
    2,FALSE),
0)</f>
        <v>4</v>
      </c>
    </row>
    <row r="1452" spans="1:34" x14ac:dyDescent="0.25">
      <c r="A1452">
        <v>23674570</v>
      </c>
      <c r="B1452" s="23" t="str">
        <f>IFERROR(VLOOKUP(FENIX_ANS_TABLA[[#This Row],[PEDIDO]],RESPONSABLE!A:B,2,0),"Pendiente por asignar responsable")</f>
        <v>Pendiente por asignar responsable</v>
      </c>
      <c r="C1452" t="s">
        <v>23</v>
      </c>
      <c r="D1452" t="s">
        <v>65</v>
      </c>
      <c r="E1452" t="s">
        <v>23</v>
      </c>
      <c r="F1452" s="21">
        <v>46079.602858796286</v>
      </c>
      <c r="G1452" t="s">
        <v>8496</v>
      </c>
      <c r="H1452">
        <v>15259302</v>
      </c>
      <c r="I1452" t="s">
        <v>8497</v>
      </c>
      <c r="J1452" s="23" t="s">
        <v>8498</v>
      </c>
      <c r="K1452" s="23" t="s">
        <v>8499</v>
      </c>
      <c r="L1452" t="s">
        <v>8500</v>
      </c>
      <c r="M1452" t="s">
        <v>167</v>
      </c>
      <c r="N1452" t="s">
        <v>8501</v>
      </c>
      <c r="O1452" t="s">
        <v>168</v>
      </c>
      <c r="P1452" t="s">
        <v>87</v>
      </c>
      <c r="Q1452" t="s">
        <v>158</v>
      </c>
      <c r="R1452" t="s">
        <v>252</v>
      </c>
      <c r="S1452" t="s">
        <v>260</v>
      </c>
      <c r="T1452">
        <v>10</v>
      </c>
      <c r="U1452" t="s">
        <v>8502</v>
      </c>
      <c r="V1452" t="s">
        <v>18825</v>
      </c>
      <c r="W1452" t="s">
        <v>18826</v>
      </c>
      <c r="X1452" t="s">
        <v>29</v>
      </c>
      <c r="Y1452" t="s">
        <v>30</v>
      </c>
      <c r="Z1452" t="s">
        <v>30</v>
      </c>
      <c r="AA1452" t="s">
        <v>30</v>
      </c>
      <c r="AB1452" t="s">
        <v>30</v>
      </c>
      <c r="AC1452">
        <v>-75.360389999999995</v>
      </c>
      <c r="AD1452">
        <v>6.2188160000000003</v>
      </c>
      <c r="AE1452" t="s">
        <v>86</v>
      </c>
      <c r="AF1452" t="s">
        <v>159</v>
      </c>
      <c r="AG1452" t="s">
        <v>103</v>
      </c>
      <c r="AH1452">
        <f>IFERROR(
    VLOOKUP(FENIX_ANS_TABLA[[#This Row],[ESTADO]],
        {"VENCIDO",1;"ALERTA_0 Días",2;"ALERTA",3;"A TIEMPO",4;"SIN FECHA",5},
    2,FALSE),
0)</f>
        <v>4</v>
      </c>
    </row>
    <row r="1453" spans="1:34" x14ac:dyDescent="0.25">
      <c r="A1453">
        <v>23674571</v>
      </c>
      <c r="B1453" s="23" t="str">
        <f>IFERROR(VLOOKUP(FENIX_ANS_TABLA[[#This Row],[PEDIDO]],RESPONSABLE!A:B,2,0),"Pendiente por asignar responsable")</f>
        <v>Pendiente por asignar responsable</v>
      </c>
      <c r="C1453" t="s">
        <v>23</v>
      </c>
      <c r="D1453" t="s">
        <v>24</v>
      </c>
      <c r="E1453" t="s">
        <v>23</v>
      </c>
      <c r="F1453" s="21">
        <v>46079.603368055563</v>
      </c>
      <c r="G1453" t="s">
        <v>1273</v>
      </c>
      <c r="H1453">
        <v>70903746</v>
      </c>
      <c r="I1453" t="s">
        <v>8504</v>
      </c>
      <c r="J1453" s="23" t="s">
        <v>31</v>
      </c>
      <c r="K1453" s="23" t="s">
        <v>8505</v>
      </c>
      <c r="L1453" t="s">
        <v>8506</v>
      </c>
      <c r="M1453" t="s">
        <v>169</v>
      </c>
      <c r="N1453" t="s">
        <v>8507</v>
      </c>
      <c r="O1453" t="s">
        <v>170</v>
      </c>
      <c r="P1453" t="s">
        <v>27</v>
      </c>
      <c r="Q1453" t="s">
        <v>158</v>
      </c>
      <c r="R1453" t="s">
        <v>252</v>
      </c>
      <c r="S1453" t="s">
        <v>260</v>
      </c>
      <c r="T1453">
        <v>10</v>
      </c>
      <c r="U1453" t="s">
        <v>8508</v>
      </c>
      <c r="V1453" t="s">
        <v>18825</v>
      </c>
      <c r="W1453" t="s">
        <v>18826</v>
      </c>
      <c r="X1453" t="s">
        <v>29</v>
      </c>
      <c r="Y1453" t="s">
        <v>30</v>
      </c>
      <c r="Z1453" t="s">
        <v>30</v>
      </c>
      <c r="AA1453" t="s">
        <v>30</v>
      </c>
      <c r="AB1453" t="s">
        <v>30</v>
      </c>
      <c r="AC1453">
        <v>-75.291212000000002</v>
      </c>
      <c r="AD1453">
        <v>6.1626979999999998</v>
      </c>
      <c r="AE1453" t="s">
        <v>86</v>
      </c>
      <c r="AF1453" t="s">
        <v>159</v>
      </c>
      <c r="AG1453" t="s">
        <v>102</v>
      </c>
      <c r="AH1453">
        <f>IFERROR(
    VLOOKUP(FENIX_ANS_TABLA[[#This Row],[ESTADO]],
        {"VENCIDO",1;"ALERTA_0 Días",2;"ALERTA",3;"A TIEMPO",4;"SIN FECHA",5},
    2,FALSE),
0)</f>
        <v>4</v>
      </c>
    </row>
    <row r="1454" spans="1:34" x14ac:dyDescent="0.25">
      <c r="A1454">
        <v>23674577</v>
      </c>
      <c r="B1454" s="23" t="str">
        <f>IFERROR(VLOOKUP(FENIX_ANS_TABLA[[#This Row],[PEDIDO]],RESPONSABLE!A:B,2,0),"Pendiente por asignar responsable")</f>
        <v>Pendiente por asignar responsable</v>
      </c>
      <c r="C1454" t="s">
        <v>23</v>
      </c>
      <c r="D1454" t="s">
        <v>24</v>
      </c>
      <c r="E1454" t="s">
        <v>23</v>
      </c>
      <c r="F1454" s="21">
        <v>46079.604942129627</v>
      </c>
      <c r="G1454" t="s">
        <v>9863</v>
      </c>
      <c r="H1454">
        <v>32278825</v>
      </c>
      <c r="I1454" t="s">
        <v>9864</v>
      </c>
      <c r="J1454" s="23" t="s">
        <v>31</v>
      </c>
      <c r="K1454" s="23" t="s">
        <v>9865</v>
      </c>
      <c r="L1454" t="s">
        <v>9866</v>
      </c>
      <c r="M1454" t="s">
        <v>234</v>
      </c>
      <c r="N1454" t="s">
        <v>9867</v>
      </c>
      <c r="O1454" t="s">
        <v>235</v>
      </c>
      <c r="P1454" t="s">
        <v>27</v>
      </c>
      <c r="Q1454" t="s">
        <v>214</v>
      </c>
      <c r="R1454" t="s">
        <v>252</v>
      </c>
      <c r="S1454" t="s">
        <v>260</v>
      </c>
      <c r="T1454">
        <v>10</v>
      </c>
      <c r="U1454" t="s">
        <v>9868</v>
      </c>
      <c r="V1454" t="s">
        <v>5006</v>
      </c>
      <c r="W1454" t="s">
        <v>8082</v>
      </c>
      <c r="X1454" t="s">
        <v>29</v>
      </c>
      <c r="Y1454" t="s">
        <v>30</v>
      </c>
      <c r="Z1454" t="s">
        <v>30</v>
      </c>
      <c r="AA1454" t="s">
        <v>30</v>
      </c>
      <c r="AB1454" t="s">
        <v>30</v>
      </c>
      <c r="AC1454">
        <v>-74.728679459999995</v>
      </c>
      <c r="AD1454">
        <v>6.9568329699999998</v>
      </c>
      <c r="AE1454" t="s">
        <v>86</v>
      </c>
      <c r="AF1454" t="s">
        <v>215</v>
      </c>
      <c r="AG1454" t="s">
        <v>102</v>
      </c>
      <c r="AH1454">
        <f>IFERROR(
    VLOOKUP(FENIX_ANS_TABLA[[#This Row],[ESTADO]],
        {"VENCIDO",1;"ALERTA_0 Días",2;"ALERTA",3;"A TIEMPO",4;"SIN FECHA",5},
    2,FALSE),
0)</f>
        <v>4</v>
      </c>
    </row>
    <row r="1455" spans="1:34" x14ac:dyDescent="0.25">
      <c r="A1455">
        <v>23674588</v>
      </c>
      <c r="B1455" s="23" t="str">
        <f>IFERROR(VLOOKUP(FENIX_ANS_TABLA[[#This Row],[PEDIDO]],RESPONSABLE!A:B,2,0),"Pendiente por asignar responsable")</f>
        <v>Pendiente por asignar responsable</v>
      </c>
      <c r="C1455" t="s">
        <v>23</v>
      </c>
      <c r="D1455" t="s">
        <v>24</v>
      </c>
      <c r="E1455" t="s">
        <v>23</v>
      </c>
      <c r="F1455" s="21">
        <v>46079.608483796299</v>
      </c>
      <c r="G1455" t="s">
        <v>8510</v>
      </c>
      <c r="H1455">
        <v>70905338</v>
      </c>
      <c r="I1455" t="s">
        <v>8511</v>
      </c>
      <c r="J1455" s="23" t="s">
        <v>8512</v>
      </c>
      <c r="K1455" s="23" t="s">
        <v>31</v>
      </c>
      <c r="L1455" t="s">
        <v>8513</v>
      </c>
      <c r="M1455" t="s">
        <v>169</v>
      </c>
      <c r="N1455" t="s">
        <v>8514</v>
      </c>
      <c r="O1455" t="s">
        <v>170</v>
      </c>
      <c r="P1455" t="s">
        <v>27</v>
      </c>
      <c r="Q1455" t="s">
        <v>158</v>
      </c>
      <c r="R1455" t="s">
        <v>252</v>
      </c>
      <c r="S1455" t="s">
        <v>260</v>
      </c>
      <c r="T1455">
        <v>10</v>
      </c>
      <c r="U1455" t="s">
        <v>8515</v>
      </c>
      <c r="V1455" t="s">
        <v>18827</v>
      </c>
      <c r="W1455" t="s">
        <v>18365</v>
      </c>
      <c r="X1455" t="s">
        <v>29</v>
      </c>
      <c r="Y1455" t="s">
        <v>30</v>
      </c>
      <c r="Z1455" t="s">
        <v>30</v>
      </c>
      <c r="AA1455" t="s">
        <v>30</v>
      </c>
      <c r="AB1455" t="s">
        <v>30</v>
      </c>
      <c r="AC1455">
        <v>-75.297844920000003</v>
      </c>
      <c r="AD1455">
        <v>6.1732968000000001</v>
      </c>
      <c r="AE1455" t="s">
        <v>86</v>
      </c>
      <c r="AF1455" t="s">
        <v>159</v>
      </c>
      <c r="AG1455" t="s">
        <v>102</v>
      </c>
      <c r="AH1455">
        <f>IFERROR(
    VLOOKUP(FENIX_ANS_TABLA[[#This Row],[ESTADO]],
        {"VENCIDO",1;"ALERTA_0 Días",2;"ALERTA",3;"A TIEMPO",4;"SIN FECHA",5},
    2,FALSE),
0)</f>
        <v>4</v>
      </c>
    </row>
    <row r="1456" spans="1:34" x14ac:dyDescent="0.25">
      <c r="A1456">
        <v>23674592</v>
      </c>
      <c r="B1456" s="23" t="str">
        <f>IFERROR(VLOOKUP(FENIX_ANS_TABLA[[#This Row],[PEDIDO]],RESPONSABLE!A:B,2,0),"Pendiente por asignar responsable")</f>
        <v>Pendiente por asignar responsable</v>
      </c>
      <c r="C1456" t="s">
        <v>23</v>
      </c>
      <c r="D1456" t="s">
        <v>24</v>
      </c>
      <c r="E1456" t="s">
        <v>23</v>
      </c>
      <c r="F1456" s="21">
        <v>46079.610868055563</v>
      </c>
      <c r="G1456" t="s">
        <v>8517</v>
      </c>
      <c r="H1456">
        <v>1037974940</v>
      </c>
      <c r="I1456" t="s">
        <v>8518</v>
      </c>
      <c r="J1456" s="23" t="s">
        <v>31</v>
      </c>
      <c r="K1456" s="23" t="s">
        <v>8519</v>
      </c>
      <c r="L1456" t="s">
        <v>8520</v>
      </c>
      <c r="M1456" t="s">
        <v>171</v>
      </c>
      <c r="N1456" t="s">
        <v>8521</v>
      </c>
      <c r="O1456" t="s">
        <v>172</v>
      </c>
      <c r="P1456" t="s">
        <v>27</v>
      </c>
      <c r="Q1456" t="s">
        <v>158</v>
      </c>
      <c r="R1456" t="s">
        <v>253</v>
      </c>
      <c r="S1456" t="s">
        <v>260</v>
      </c>
      <c r="T1456">
        <v>7</v>
      </c>
      <c r="U1456" t="s">
        <v>8522</v>
      </c>
      <c r="V1456" t="s">
        <v>18828</v>
      </c>
      <c r="W1456" t="s">
        <v>14376</v>
      </c>
      <c r="X1456" t="s">
        <v>29</v>
      </c>
      <c r="Y1456" t="s">
        <v>30</v>
      </c>
      <c r="Z1456" t="s">
        <v>30</v>
      </c>
      <c r="AA1456" t="s">
        <v>30</v>
      </c>
      <c r="AB1456" t="s">
        <v>30</v>
      </c>
      <c r="AC1456">
        <v>-74.98802001</v>
      </c>
      <c r="AD1456">
        <v>6.1919279999999999</v>
      </c>
      <c r="AE1456" t="s">
        <v>86</v>
      </c>
      <c r="AF1456" t="s">
        <v>159</v>
      </c>
      <c r="AG1456" t="s">
        <v>102</v>
      </c>
      <c r="AH1456">
        <f>IFERROR(
    VLOOKUP(FENIX_ANS_TABLA[[#This Row],[ESTADO]],
        {"VENCIDO",1;"ALERTA_0 Días",2;"ALERTA",3;"A TIEMPO",4;"SIN FECHA",5},
    2,FALSE),
0)</f>
        <v>4</v>
      </c>
    </row>
    <row r="1457" spans="1:34" x14ac:dyDescent="0.25">
      <c r="A1457">
        <v>23674597</v>
      </c>
      <c r="B1457" s="23" t="str">
        <f>IFERROR(VLOOKUP(FENIX_ANS_TABLA[[#This Row],[PEDIDO]],RESPONSABLE!A:B,2,0),"Pendiente por asignar responsable")</f>
        <v>Pendiente por asignar responsable</v>
      </c>
      <c r="C1457" t="s">
        <v>23</v>
      </c>
      <c r="D1457" t="s">
        <v>24</v>
      </c>
      <c r="E1457" t="s">
        <v>23</v>
      </c>
      <c r="F1457" s="21">
        <v>46079.611898148149</v>
      </c>
      <c r="G1457" t="s">
        <v>9870</v>
      </c>
      <c r="H1457">
        <v>1007104815</v>
      </c>
      <c r="I1457" t="s">
        <v>9871</v>
      </c>
      <c r="J1457" s="23" t="s">
        <v>31</v>
      </c>
      <c r="K1457" s="23" t="s">
        <v>9872</v>
      </c>
      <c r="L1457" t="s">
        <v>9873</v>
      </c>
      <c r="M1457" t="s">
        <v>137</v>
      </c>
      <c r="N1457" t="s">
        <v>9874</v>
      </c>
      <c r="O1457" t="s">
        <v>138</v>
      </c>
      <c r="P1457" t="s">
        <v>27</v>
      </c>
      <c r="Q1457" t="s">
        <v>135</v>
      </c>
      <c r="R1457" t="s">
        <v>253</v>
      </c>
      <c r="S1457" t="s">
        <v>260</v>
      </c>
      <c r="T1457">
        <v>7</v>
      </c>
      <c r="U1457" t="s">
        <v>9875</v>
      </c>
      <c r="V1457" t="s">
        <v>4857</v>
      </c>
      <c r="W1457" t="s">
        <v>8056</v>
      </c>
      <c r="X1457" t="s">
        <v>29</v>
      </c>
      <c r="Y1457" t="s">
        <v>30</v>
      </c>
      <c r="Z1457" t="s">
        <v>30</v>
      </c>
      <c r="AA1457" t="s">
        <v>30</v>
      </c>
      <c r="AB1457" t="s">
        <v>30</v>
      </c>
      <c r="AC1457">
        <v>-75.818451999999994</v>
      </c>
      <c r="AD1457">
        <v>6.563504</v>
      </c>
      <c r="AE1457" t="s">
        <v>86</v>
      </c>
      <c r="AF1457" t="s">
        <v>136</v>
      </c>
      <c r="AG1457" t="s">
        <v>102</v>
      </c>
      <c r="AH1457">
        <f>IFERROR(
    VLOOKUP(FENIX_ANS_TABLA[[#This Row],[ESTADO]],
        {"VENCIDO",1;"ALERTA_0 Días",2;"ALERTA",3;"A TIEMPO",4;"SIN FECHA",5},
    2,FALSE),
0)</f>
        <v>4</v>
      </c>
    </row>
    <row r="1458" spans="1:34" x14ac:dyDescent="0.25">
      <c r="A1458">
        <v>23674615</v>
      </c>
      <c r="B1458" s="23" t="str">
        <f>IFERROR(VLOOKUP(FENIX_ANS_TABLA[[#This Row],[PEDIDO]],RESPONSABLE!A:B,2,0),"Pendiente por asignar responsable")</f>
        <v>Pendiente por asignar responsable</v>
      </c>
      <c r="C1458" t="s">
        <v>58</v>
      </c>
      <c r="D1458" t="s">
        <v>24</v>
      </c>
      <c r="E1458" t="s">
        <v>59</v>
      </c>
      <c r="F1458" s="21">
        <v>46079.619074074071</v>
      </c>
      <c r="G1458" t="s">
        <v>7850</v>
      </c>
      <c r="H1458">
        <v>1038540085</v>
      </c>
      <c r="I1458" t="s">
        <v>740</v>
      </c>
      <c r="J1458" s="23" t="s">
        <v>31</v>
      </c>
      <c r="K1458" s="23" t="s">
        <v>7851</v>
      </c>
      <c r="L1458" t="s">
        <v>7852</v>
      </c>
      <c r="M1458" t="s">
        <v>234</v>
      </c>
      <c r="N1458" t="s">
        <v>7853</v>
      </c>
      <c r="O1458" t="s">
        <v>235</v>
      </c>
      <c r="P1458" t="s">
        <v>60</v>
      </c>
      <c r="Q1458" t="s">
        <v>214</v>
      </c>
      <c r="R1458" t="s">
        <v>253</v>
      </c>
      <c r="S1458" t="s">
        <v>260</v>
      </c>
      <c r="T1458">
        <v>9</v>
      </c>
      <c r="U1458" t="s">
        <v>7854</v>
      </c>
      <c r="V1458" t="s">
        <v>8095</v>
      </c>
      <c r="W1458" t="s">
        <v>18829</v>
      </c>
      <c r="X1458" t="s">
        <v>29</v>
      </c>
      <c r="Y1458" t="s">
        <v>30</v>
      </c>
      <c r="Z1458" t="s">
        <v>30</v>
      </c>
      <c r="AA1458" t="s">
        <v>30</v>
      </c>
      <c r="AB1458" t="s">
        <v>30</v>
      </c>
      <c r="AC1458">
        <v>-74.703379999999996</v>
      </c>
      <c r="AD1458">
        <v>7.038443</v>
      </c>
      <c r="AE1458" t="s">
        <v>86</v>
      </c>
      <c r="AF1458" t="s">
        <v>215</v>
      </c>
      <c r="AG1458" t="s">
        <v>102</v>
      </c>
      <c r="AH1458">
        <f>IFERROR(
    VLOOKUP(FENIX_ANS_TABLA[[#This Row],[ESTADO]],
        {"VENCIDO",1;"ALERTA_0 Días",2;"ALERTA",3;"A TIEMPO",4;"SIN FECHA",5},
    2,FALSE),
0)</f>
        <v>4</v>
      </c>
    </row>
    <row r="1459" spans="1:34" x14ac:dyDescent="0.25">
      <c r="A1459">
        <v>23674617</v>
      </c>
      <c r="B1459" s="23" t="str">
        <f>IFERROR(VLOOKUP(FENIX_ANS_TABLA[[#This Row],[PEDIDO]],RESPONSABLE!A:B,2,0),"Pendiente por asignar responsable")</f>
        <v>Pendiente por asignar responsable</v>
      </c>
      <c r="C1459" t="s">
        <v>58</v>
      </c>
      <c r="D1459" t="s">
        <v>24</v>
      </c>
      <c r="E1459" t="s">
        <v>59</v>
      </c>
      <c r="F1459" s="21">
        <v>46079.61928240741</v>
      </c>
      <c r="G1459" t="s">
        <v>7856</v>
      </c>
      <c r="H1459">
        <v>900336649</v>
      </c>
      <c r="I1459" t="s">
        <v>7857</v>
      </c>
      <c r="J1459" s="23" t="s">
        <v>31</v>
      </c>
      <c r="K1459" s="23" t="s">
        <v>323</v>
      </c>
      <c r="L1459" t="s">
        <v>7858</v>
      </c>
      <c r="M1459" t="s">
        <v>226</v>
      </c>
      <c r="N1459" t="s">
        <v>7859</v>
      </c>
      <c r="O1459" t="s">
        <v>227</v>
      </c>
      <c r="P1459" t="s">
        <v>60</v>
      </c>
      <c r="Q1459" t="s">
        <v>214</v>
      </c>
      <c r="R1459" t="s">
        <v>253</v>
      </c>
      <c r="S1459" t="s">
        <v>260</v>
      </c>
      <c r="T1459">
        <v>9</v>
      </c>
      <c r="U1459" t="s">
        <v>7860</v>
      </c>
      <c r="V1459" t="s">
        <v>8095</v>
      </c>
      <c r="W1459" t="s">
        <v>18829</v>
      </c>
      <c r="X1459" t="s">
        <v>29</v>
      </c>
      <c r="Y1459" t="s">
        <v>30</v>
      </c>
      <c r="Z1459" t="s">
        <v>30</v>
      </c>
      <c r="AA1459" t="s">
        <v>30</v>
      </c>
      <c r="AB1459" t="s">
        <v>30</v>
      </c>
      <c r="AC1459">
        <v>-74.708749420000004</v>
      </c>
      <c r="AD1459">
        <v>7.0798664799999997</v>
      </c>
      <c r="AE1459" t="s">
        <v>86</v>
      </c>
      <c r="AF1459" t="s">
        <v>215</v>
      </c>
      <c r="AG1459" t="s">
        <v>102</v>
      </c>
      <c r="AH1459">
        <f>IFERROR(
    VLOOKUP(FENIX_ANS_TABLA[[#This Row],[ESTADO]],
        {"VENCIDO",1;"ALERTA_0 Días",2;"ALERTA",3;"A TIEMPO",4;"SIN FECHA",5},
    2,FALSE),
0)</f>
        <v>4</v>
      </c>
    </row>
    <row r="1460" spans="1:34" x14ac:dyDescent="0.25">
      <c r="A1460">
        <v>23674623</v>
      </c>
      <c r="B1460" s="23" t="str">
        <f>IFERROR(VLOOKUP(FENIX_ANS_TABLA[[#This Row],[PEDIDO]],RESPONSABLE!A:B,2,0),"Pendiente por asignar responsable")</f>
        <v>Pendiente por asignar responsable</v>
      </c>
      <c r="C1460" t="s">
        <v>23</v>
      </c>
      <c r="D1460" t="s">
        <v>24</v>
      </c>
      <c r="E1460" t="s">
        <v>23</v>
      </c>
      <c r="F1460" s="21">
        <v>46079.625150462962</v>
      </c>
      <c r="G1460" t="s">
        <v>9877</v>
      </c>
      <c r="H1460">
        <v>1002151213</v>
      </c>
      <c r="I1460" t="s">
        <v>9878</v>
      </c>
      <c r="J1460" s="23" t="s">
        <v>31</v>
      </c>
      <c r="K1460" s="23" t="s">
        <v>9879</v>
      </c>
      <c r="L1460" t="s">
        <v>9880</v>
      </c>
      <c r="M1460" t="s">
        <v>220</v>
      </c>
      <c r="N1460" t="s">
        <v>9881</v>
      </c>
      <c r="O1460" t="s">
        <v>221</v>
      </c>
      <c r="P1460" t="s">
        <v>27</v>
      </c>
      <c r="Q1460" t="s">
        <v>214</v>
      </c>
      <c r="R1460" t="s">
        <v>252</v>
      </c>
      <c r="S1460" t="s">
        <v>260</v>
      </c>
      <c r="T1460">
        <v>10</v>
      </c>
      <c r="U1460" t="s">
        <v>9882</v>
      </c>
      <c r="V1460" t="s">
        <v>14304</v>
      </c>
      <c r="W1460" t="s">
        <v>14305</v>
      </c>
      <c r="X1460" t="s">
        <v>29</v>
      </c>
      <c r="Y1460" t="s">
        <v>30</v>
      </c>
      <c r="Z1460" t="s">
        <v>30</v>
      </c>
      <c r="AA1460" t="s">
        <v>30</v>
      </c>
      <c r="AB1460" t="s">
        <v>30</v>
      </c>
      <c r="AC1460">
        <v>-74.813573829999996</v>
      </c>
      <c r="AD1460">
        <v>6.6377569999999997</v>
      </c>
      <c r="AE1460" t="s">
        <v>86</v>
      </c>
      <c r="AF1460" t="s">
        <v>215</v>
      </c>
      <c r="AG1460" t="s">
        <v>102</v>
      </c>
      <c r="AH1460">
        <f>IFERROR(
    VLOOKUP(FENIX_ANS_TABLA[[#This Row],[ESTADO]],
        {"VENCIDO",1;"ALERTA_0 Días",2;"ALERTA",3;"A TIEMPO",4;"SIN FECHA",5},
    2,FALSE),
0)</f>
        <v>4</v>
      </c>
    </row>
    <row r="1461" spans="1:34" x14ac:dyDescent="0.25">
      <c r="A1461">
        <v>23674626</v>
      </c>
      <c r="B1461" s="23" t="str">
        <f>IFERROR(VLOOKUP(FENIX_ANS_TABLA[[#This Row],[PEDIDO]],RESPONSABLE!A:B,2,0),"Pendiente por asignar responsable")</f>
        <v>Pendiente por asignar responsable</v>
      </c>
      <c r="C1461" t="s">
        <v>54</v>
      </c>
      <c r="D1461" t="s">
        <v>24</v>
      </c>
      <c r="E1461" t="s">
        <v>54</v>
      </c>
      <c r="F1461" s="21">
        <v>46079.626122685193</v>
      </c>
      <c r="G1461" t="s">
        <v>7862</v>
      </c>
      <c r="H1461">
        <v>71580887</v>
      </c>
      <c r="I1461" t="s">
        <v>7863</v>
      </c>
      <c r="J1461" s="23" t="s">
        <v>7864</v>
      </c>
      <c r="K1461" s="23" t="s">
        <v>2017</v>
      </c>
      <c r="L1461" t="s">
        <v>7865</v>
      </c>
      <c r="M1461" t="s">
        <v>167</v>
      </c>
      <c r="N1461" t="s">
        <v>7866</v>
      </c>
      <c r="O1461" t="s">
        <v>168</v>
      </c>
      <c r="P1461" t="s">
        <v>55</v>
      </c>
      <c r="Q1461" t="s">
        <v>189</v>
      </c>
      <c r="R1461" t="s">
        <v>252</v>
      </c>
      <c r="S1461" t="s">
        <v>260</v>
      </c>
      <c r="T1461">
        <v>4</v>
      </c>
      <c r="U1461" t="s">
        <v>7867</v>
      </c>
      <c r="V1461" t="s">
        <v>13426</v>
      </c>
      <c r="W1461" t="s">
        <v>14222</v>
      </c>
      <c r="X1461" t="s">
        <v>83</v>
      </c>
      <c r="Y1461" t="s">
        <v>30</v>
      </c>
      <c r="Z1461" t="s">
        <v>30</v>
      </c>
      <c r="AA1461" t="s">
        <v>30</v>
      </c>
      <c r="AB1461" t="s">
        <v>30</v>
      </c>
      <c r="AC1461">
        <v>-75.381293099999994</v>
      </c>
      <c r="AD1461">
        <v>6.2194237799999996</v>
      </c>
      <c r="AE1461" t="s">
        <v>86</v>
      </c>
      <c r="AF1461" t="s">
        <v>159</v>
      </c>
      <c r="AG1461" t="s">
        <v>102</v>
      </c>
      <c r="AH1461">
        <f>IFERROR(
    VLOOKUP(FENIX_ANS_TABLA[[#This Row],[ESTADO]],
        {"VENCIDO",1;"ALERTA_0 Días",2;"ALERTA",3;"A TIEMPO",4;"SIN FECHA",5},
    2,FALSE),
0)</f>
        <v>2</v>
      </c>
    </row>
    <row r="1462" spans="1:34" x14ac:dyDescent="0.25">
      <c r="A1462">
        <v>23674636</v>
      </c>
      <c r="B1462" s="23" t="str">
        <f>IFERROR(VLOOKUP(FENIX_ANS_TABLA[[#This Row],[PEDIDO]],RESPONSABLE!A:B,2,0),"Pendiente por asignar responsable")</f>
        <v>Pendiente por asignar responsable</v>
      </c>
      <c r="C1462" t="s">
        <v>23</v>
      </c>
      <c r="D1462" t="s">
        <v>24</v>
      </c>
      <c r="E1462" t="s">
        <v>33</v>
      </c>
      <c r="F1462" s="21">
        <v>46079.628900462973</v>
      </c>
      <c r="G1462" t="s">
        <v>7869</v>
      </c>
      <c r="H1462">
        <v>43066532</v>
      </c>
      <c r="I1462" t="s">
        <v>7870</v>
      </c>
      <c r="J1462" s="23" t="s">
        <v>31</v>
      </c>
      <c r="K1462" s="23" t="s">
        <v>7871</v>
      </c>
      <c r="L1462" t="s">
        <v>7872</v>
      </c>
      <c r="M1462" t="s">
        <v>25</v>
      </c>
      <c r="N1462" t="s">
        <v>7873</v>
      </c>
      <c r="O1462" t="s">
        <v>26</v>
      </c>
      <c r="P1462" t="s">
        <v>34</v>
      </c>
      <c r="Q1462" t="s">
        <v>35</v>
      </c>
      <c r="R1462" t="s">
        <v>253</v>
      </c>
      <c r="S1462" t="s">
        <v>260</v>
      </c>
      <c r="T1462">
        <v>5</v>
      </c>
      <c r="U1462" t="s">
        <v>7874</v>
      </c>
      <c r="V1462" t="s">
        <v>14585</v>
      </c>
      <c r="W1462" t="s">
        <v>14630</v>
      </c>
      <c r="X1462" t="s">
        <v>43</v>
      </c>
      <c r="Y1462" t="s">
        <v>30</v>
      </c>
      <c r="Z1462" t="s">
        <v>30</v>
      </c>
      <c r="AA1462" t="s">
        <v>30</v>
      </c>
      <c r="AB1462" t="s">
        <v>30</v>
      </c>
      <c r="AC1462">
        <v>-75.537455840000007</v>
      </c>
      <c r="AD1462">
        <v>6.2326262300000002</v>
      </c>
      <c r="AE1462" t="s">
        <v>86</v>
      </c>
      <c r="AF1462" t="s">
        <v>105</v>
      </c>
      <c r="AG1462" t="s">
        <v>102</v>
      </c>
      <c r="AH1462">
        <f>IFERROR(
    VLOOKUP(FENIX_ANS_TABLA[[#This Row],[ESTADO]],
        {"VENCIDO",1;"ALERTA_0 Días",2;"ALERTA",3;"A TIEMPO",4;"SIN FECHA",5},
    2,FALSE),
0)</f>
        <v>3</v>
      </c>
    </row>
    <row r="1463" spans="1:34" x14ac:dyDescent="0.25">
      <c r="A1463">
        <v>23674638</v>
      </c>
      <c r="B1463" s="23" t="str">
        <f>IFERROR(VLOOKUP(FENIX_ANS_TABLA[[#This Row],[PEDIDO]],RESPONSABLE!A:B,2,0),"Pendiente por asignar responsable")</f>
        <v>Pendiente por asignar responsable</v>
      </c>
      <c r="C1463" t="s">
        <v>54</v>
      </c>
      <c r="D1463" t="s">
        <v>24</v>
      </c>
      <c r="E1463" t="s">
        <v>54</v>
      </c>
      <c r="F1463" s="21">
        <v>46079.629131944443</v>
      </c>
      <c r="G1463" t="s">
        <v>7876</v>
      </c>
      <c r="H1463">
        <v>1051887700</v>
      </c>
      <c r="I1463" t="s">
        <v>7877</v>
      </c>
      <c r="J1463" s="23" t="s">
        <v>31</v>
      </c>
      <c r="K1463" s="23" t="s">
        <v>7878</v>
      </c>
      <c r="L1463" t="s">
        <v>7879</v>
      </c>
      <c r="M1463" t="s">
        <v>25</v>
      </c>
      <c r="N1463" t="s">
        <v>7880</v>
      </c>
      <c r="O1463" t="s">
        <v>26</v>
      </c>
      <c r="P1463" t="s">
        <v>55</v>
      </c>
      <c r="Q1463" t="s">
        <v>56</v>
      </c>
      <c r="R1463" t="s">
        <v>253</v>
      </c>
      <c r="S1463" t="s">
        <v>260</v>
      </c>
      <c r="T1463">
        <v>4</v>
      </c>
      <c r="U1463" t="s">
        <v>7881</v>
      </c>
      <c r="V1463" t="s">
        <v>14585</v>
      </c>
      <c r="W1463" t="s">
        <v>18830</v>
      </c>
      <c r="X1463" t="s">
        <v>83</v>
      </c>
      <c r="Y1463" t="s">
        <v>30</v>
      </c>
      <c r="Z1463" t="s">
        <v>30</v>
      </c>
      <c r="AA1463" t="s">
        <v>30</v>
      </c>
      <c r="AB1463" t="s">
        <v>30</v>
      </c>
      <c r="AC1463">
        <v>-75.638227889999996</v>
      </c>
      <c r="AD1463">
        <v>6.2816900899999997</v>
      </c>
      <c r="AE1463" t="s">
        <v>86</v>
      </c>
      <c r="AF1463" t="s">
        <v>105</v>
      </c>
      <c r="AG1463" t="s">
        <v>102</v>
      </c>
      <c r="AH1463">
        <f>IFERROR(
    VLOOKUP(FENIX_ANS_TABLA[[#This Row],[ESTADO]],
        {"VENCIDO",1;"ALERTA_0 Días",2;"ALERTA",3;"A TIEMPO",4;"SIN FECHA",5},
    2,FALSE),
0)</f>
        <v>2</v>
      </c>
    </row>
    <row r="1464" spans="1:34" x14ac:dyDescent="0.25">
      <c r="A1464">
        <v>23674640</v>
      </c>
      <c r="B1464" s="23" t="str">
        <f>IFERROR(VLOOKUP(FENIX_ANS_TABLA[[#This Row],[PEDIDO]],RESPONSABLE!A:B,2,0),"Pendiente por asignar responsable")</f>
        <v>Pendiente por asignar responsable</v>
      </c>
      <c r="C1464" t="s">
        <v>23</v>
      </c>
      <c r="D1464" t="s">
        <v>65</v>
      </c>
      <c r="E1464" t="s">
        <v>23</v>
      </c>
      <c r="F1464" s="21">
        <v>46079.630682870367</v>
      </c>
      <c r="G1464" t="s">
        <v>8524</v>
      </c>
      <c r="H1464">
        <v>71555048</v>
      </c>
      <c r="I1464" t="s">
        <v>8525</v>
      </c>
      <c r="J1464" s="23" t="s">
        <v>31</v>
      </c>
      <c r="K1464" s="23" t="s">
        <v>8526</v>
      </c>
      <c r="L1464" t="s">
        <v>8527</v>
      </c>
      <c r="M1464" t="s">
        <v>200</v>
      </c>
      <c r="N1464" t="s">
        <v>8528</v>
      </c>
      <c r="O1464" t="s">
        <v>201</v>
      </c>
      <c r="P1464" t="s">
        <v>87</v>
      </c>
      <c r="Q1464" t="s">
        <v>158</v>
      </c>
      <c r="R1464" t="s">
        <v>253</v>
      </c>
      <c r="S1464" t="s">
        <v>260</v>
      </c>
      <c r="T1464">
        <v>7</v>
      </c>
      <c r="U1464" t="s">
        <v>8529</v>
      </c>
      <c r="V1464" t="s">
        <v>1053</v>
      </c>
      <c r="W1464" t="s">
        <v>834</v>
      </c>
      <c r="X1464" t="s">
        <v>29</v>
      </c>
      <c r="Y1464" t="s">
        <v>30</v>
      </c>
      <c r="Z1464" t="s">
        <v>30</v>
      </c>
      <c r="AA1464" t="s">
        <v>30</v>
      </c>
      <c r="AB1464" t="s">
        <v>30</v>
      </c>
      <c r="AC1464">
        <v>-75.515893000000005</v>
      </c>
      <c r="AD1464">
        <v>6.0535300000000003</v>
      </c>
      <c r="AE1464" t="s">
        <v>86</v>
      </c>
      <c r="AF1464" t="s">
        <v>159</v>
      </c>
      <c r="AG1464" t="s">
        <v>103</v>
      </c>
      <c r="AH1464">
        <f>IFERROR(
    VLOOKUP(FENIX_ANS_TABLA[[#This Row],[ESTADO]],
        {"VENCIDO",1;"ALERTA_0 Días",2;"ALERTA",3;"A TIEMPO",4;"SIN FECHA",5},
    2,FALSE),
0)</f>
        <v>4</v>
      </c>
    </row>
    <row r="1465" spans="1:34" x14ac:dyDescent="0.25">
      <c r="A1465">
        <v>23674648</v>
      </c>
      <c r="B1465" s="23" t="str">
        <f>IFERROR(VLOOKUP(FENIX_ANS_TABLA[[#This Row],[PEDIDO]],RESPONSABLE!A:B,2,0),"Pendiente por asignar responsable")</f>
        <v>Pendiente por asignar responsable</v>
      </c>
      <c r="C1465" t="s">
        <v>23</v>
      </c>
      <c r="D1465" t="s">
        <v>24</v>
      </c>
      <c r="E1465" t="s">
        <v>23</v>
      </c>
      <c r="F1465" s="21">
        <v>46079.633692129632</v>
      </c>
      <c r="G1465" t="s">
        <v>8531</v>
      </c>
      <c r="H1465">
        <v>70729902</v>
      </c>
      <c r="I1465" t="s">
        <v>8532</v>
      </c>
      <c r="J1465" s="23" t="s">
        <v>31</v>
      </c>
      <c r="K1465" s="23" t="s">
        <v>8533</v>
      </c>
      <c r="L1465" t="s">
        <v>8534</v>
      </c>
      <c r="M1465" t="s">
        <v>167</v>
      </c>
      <c r="N1465" t="s">
        <v>8535</v>
      </c>
      <c r="O1465" t="s">
        <v>168</v>
      </c>
      <c r="P1465" t="s">
        <v>27</v>
      </c>
      <c r="Q1465" t="s">
        <v>158</v>
      </c>
      <c r="R1465" t="s">
        <v>253</v>
      </c>
      <c r="S1465" t="s">
        <v>260</v>
      </c>
      <c r="T1465">
        <v>7</v>
      </c>
      <c r="U1465" t="s">
        <v>8536</v>
      </c>
      <c r="V1465" t="s">
        <v>17449</v>
      </c>
      <c r="W1465" t="s">
        <v>14472</v>
      </c>
      <c r="X1465" t="s">
        <v>29</v>
      </c>
      <c r="Y1465" t="s">
        <v>30</v>
      </c>
      <c r="Z1465" t="s">
        <v>30</v>
      </c>
      <c r="AA1465" t="s">
        <v>30</v>
      </c>
      <c r="AB1465" t="s">
        <v>30</v>
      </c>
      <c r="AC1465">
        <v>-75.379604</v>
      </c>
      <c r="AD1465">
        <v>6.1460290000000004</v>
      </c>
      <c r="AE1465" t="s">
        <v>86</v>
      </c>
      <c r="AF1465" t="s">
        <v>159</v>
      </c>
      <c r="AG1465" t="s">
        <v>102</v>
      </c>
      <c r="AH1465">
        <f>IFERROR(
    VLOOKUP(FENIX_ANS_TABLA[[#This Row],[ESTADO]],
        {"VENCIDO",1;"ALERTA_0 Días",2;"ALERTA",3;"A TIEMPO",4;"SIN FECHA",5},
    2,FALSE),
0)</f>
        <v>4</v>
      </c>
    </row>
    <row r="1466" spans="1:34" x14ac:dyDescent="0.25">
      <c r="A1466">
        <v>23674658</v>
      </c>
      <c r="B1466" s="23" t="str">
        <f>IFERROR(VLOOKUP(FENIX_ANS_TABLA[[#This Row],[PEDIDO]],RESPONSABLE!A:B,2,0),"Pendiente por asignar responsable")</f>
        <v>Pendiente por asignar responsable</v>
      </c>
      <c r="C1466" t="s">
        <v>58</v>
      </c>
      <c r="D1466" t="s">
        <v>24</v>
      </c>
      <c r="E1466" t="s">
        <v>59</v>
      </c>
      <c r="F1466" s="21">
        <v>46079.636493055557</v>
      </c>
      <c r="G1466" t="s">
        <v>8538</v>
      </c>
      <c r="H1466">
        <v>1036602363</v>
      </c>
      <c r="I1466" t="s">
        <v>8539</v>
      </c>
      <c r="J1466" s="23" t="s">
        <v>31</v>
      </c>
      <c r="K1466" s="23" t="s">
        <v>8540</v>
      </c>
      <c r="L1466" t="s">
        <v>8541</v>
      </c>
      <c r="M1466" t="s">
        <v>25</v>
      </c>
      <c r="N1466" t="s">
        <v>8542</v>
      </c>
      <c r="O1466" t="s">
        <v>26</v>
      </c>
      <c r="P1466" t="s">
        <v>60</v>
      </c>
      <c r="Q1466" t="s">
        <v>61</v>
      </c>
      <c r="R1466" t="s">
        <v>252</v>
      </c>
      <c r="S1466" t="s">
        <v>260</v>
      </c>
      <c r="T1466">
        <v>14</v>
      </c>
      <c r="U1466" t="s">
        <v>8543</v>
      </c>
      <c r="V1466" t="s">
        <v>717</v>
      </c>
      <c r="W1466" t="s">
        <v>18831</v>
      </c>
      <c r="X1466" t="s">
        <v>29</v>
      </c>
      <c r="Y1466" t="s">
        <v>30</v>
      </c>
      <c r="Z1466" t="s">
        <v>30</v>
      </c>
      <c r="AA1466" t="s">
        <v>30</v>
      </c>
      <c r="AB1466" t="s">
        <v>30</v>
      </c>
      <c r="AC1466">
        <v>-75.641495770000006</v>
      </c>
      <c r="AD1466">
        <v>6.2882579500000002</v>
      </c>
      <c r="AE1466" t="s">
        <v>86</v>
      </c>
      <c r="AF1466" t="s">
        <v>105</v>
      </c>
      <c r="AG1466" t="s">
        <v>102</v>
      </c>
      <c r="AH1466">
        <f>IFERROR(
    VLOOKUP(FENIX_ANS_TABLA[[#This Row],[ESTADO]],
        {"VENCIDO",1;"ALERTA_0 Días",2;"ALERTA",3;"A TIEMPO",4;"SIN FECHA",5},
    2,FALSE),
0)</f>
        <v>4</v>
      </c>
    </row>
    <row r="1467" spans="1:34" x14ac:dyDescent="0.25">
      <c r="A1467">
        <v>23674660</v>
      </c>
      <c r="B1467" s="23" t="str">
        <f>IFERROR(VLOOKUP(FENIX_ANS_TABLA[[#This Row],[PEDIDO]],RESPONSABLE!A:B,2,0),"Pendiente por asignar responsable")</f>
        <v>Pendiente por asignar responsable</v>
      </c>
      <c r="C1467" t="s">
        <v>23</v>
      </c>
      <c r="D1467" t="s">
        <v>24</v>
      </c>
      <c r="E1467" t="s">
        <v>23</v>
      </c>
      <c r="F1467" s="21">
        <v>46079.636759259258</v>
      </c>
      <c r="G1467" t="s">
        <v>8545</v>
      </c>
      <c r="H1467">
        <v>39430246</v>
      </c>
      <c r="I1467" t="s">
        <v>8546</v>
      </c>
      <c r="J1467" s="23" t="s">
        <v>31</v>
      </c>
      <c r="K1467" s="23" t="s">
        <v>3303</v>
      </c>
      <c r="L1467" t="s">
        <v>8547</v>
      </c>
      <c r="M1467" t="s">
        <v>167</v>
      </c>
      <c r="N1467" t="s">
        <v>8548</v>
      </c>
      <c r="O1467" t="s">
        <v>168</v>
      </c>
      <c r="P1467" t="s">
        <v>27</v>
      </c>
      <c r="Q1467" t="s">
        <v>158</v>
      </c>
      <c r="R1467" t="s">
        <v>253</v>
      </c>
      <c r="S1467" t="s">
        <v>260</v>
      </c>
      <c r="T1467">
        <v>7</v>
      </c>
      <c r="U1467" t="s">
        <v>8549</v>
      </c>
      <c r="V1467" t="s">
        <v>717</v>
      </c>
      <c r="W1467" t="s">
        <v>2333</v>
      </c>
      <c r="X1467" t="s">
        <v>29</v>
      </c>
      <c r="Y1467" t="s">
        <v>30</v>
      </c>
      <c r="Z1467" t="s">
        <v>30</v>
      </c>
      <c r="AA1467" t="s">
        <v>30</v>
      </c>
      <c r="AB1467" t="s">
        <v>30</v>
      </c>
      <c r="AC1467">
        <v>-75.377076000000002</v>
      </c>
      <c r="AD1467">
        <v>6.1502210000000002</v>
      </c>
      <c r="AE1467" t="s">
        <v>86</v>
      </c>
      <c r="AF1467" t="s">
        <v>159</v>
      </c>
      <c r="AG1467" t="s">
        <v>102</v>
      </c>
      <c r="AH1467">
        <f>IFERROR(
    VLOOKUP(FENIX_ANS_TABLA[[#This Row],[ESTADO]],
        {"VENCIDO",1;"ALERTA_0 Días",2;"ALERTA",3;"A TIEMPO",4;"SIN FECHA",5},
    2,FALSE),
0)</f>
        <v>4</v>
      </c>
    </row>
    <row r="1468" spans="1:34" x14ac:dyDescent="0.25">
      <c r="A1468">
        <v>23674663</v>
      </c>
      <c r="B1468" s="23" t="str">
        <f>IFERROR(VLOOKUP(FENIX_ANS_TABLA[[#This Row],[PEDIDO]],RESPONSABLE!A:B,2,0),"Pendiente por asignar responsable")</f>
        <v>Pendiente por asignar responsable</v>
      </c>
      <c r="C1468" t="s">
        <v>23</v>
      </c>
      <c r="D1468" t="s">
        <v>24</v>
      </c>
      <c r="E1468" t="s">
        <v>23</v>
      </c>
      <c r="F1468" s="21">
        <v>46079.637175925927</v>
      </c>
      <c r="G1468" t="s">
        <v>8551</v>
      </c>
      <c r="H1468">
        <v>71265223</v>
      </c>
      <c r="I1468" t="s">
        <v>8552</v>
      </c>
      <c r="J1468" s="23" t="s">
        <v>31</v>
      </c>
      <c r="K1468" s="23" t="s">
        <v>8553</v>
      </c>
      <c r="L1468" t="s">
        <v>8554</v>
      </c>
      <c r="M1468" t="s">
        <v>165</v>
      </c>
      <c r="N1468" t="s">
        <v>8555</v>
      </c>
      <c r="O1468" t="s">
        <v>166</v>
      </c>
      <c r="P1468" t="s">
        <v>27</v>
      </c>
      <c r="Q1468" t="s">
        <v>158</v>
      </c>
      <c r="R1468" t="s">
        <v>252</v>
      </c>
      <c r="S1468" t="s">
        <v>260</v>
      </c>
      <c r="T1468">
        <v>10</v>
      </c>
      <c r="U1468" t="s">
        <v>8556</v>
      </c>
      <c r="V1468" t="s">
        <v>14374</v>
      </c>
      <c r="W1468" t="s">
        <v>14473</v>
      </c>
      <c r="X1468" t="s">
        <v>29</v>
      </c>
      <c r="Y1468" t="s">
        <v>30</v>
      </c>
      <c r="Z1468" t="s">
        <v>30</v>
      </c>
      <c r="AA1468" t="s">
        <v>30</v>
      </c>
      <c r="AB1468" t="s">
        <v>30</v>
      </c>
      <c r="AC1468">
        <v>-75.430802999999997</v>
      </c>
      <c r="AD1468">
        <v>6.2407870000000001</v>
      </c>
      <c r="AE1468" t="s">
        <v>86</v>
      </c>
      <c r="AF1468" t="s">
        <v>159</v>
      </c>
      <c r="AG1468" t="s">
        <v>102</v>
      </c>
      <c r="AH1468">
        <f>IFERROR(
    VLOOKUP(FENIX_ANS_TABLA[[#This Row],[ESTADO]],
        {"VENCIDO",1;"ALERTA_0 Días",2;"ALERTA",3;"A TIEMPO",4;"SIN FECHA",5},
    2,FALSE),
0)</f>
        <v>4</v>
      </c>
    </row>
    <row r="1469" spans="1:34" x14ac:dyDescent="0.25">
      <c r="A1469">
        <v>23674664</v>
      </c>
      <c r="B1469" s="23" t="str">
        <f>IFERROR(VLOOKUP(FENIX_ANS_TABLA[[#This Row],[PEDIDO]],RESPONSABLE!A:B,2,0),"Pendiente por asignar responsable")</f>
        <v>Pendiente por asignar responsable</v>
      </c>
      <c r="C1469" t="s">
        <v>23</v>
      </c>
      <c r="D1469" t="s">
        <v>24</v>
      </c>
      <c r="E1469" t="s">
        <v>23</v>
      </c>
      <c r="F1469" s="21">
        <v>46079.637986111113</v>
      </c>
      <c r="G1469" t="s">
        <v>8558</v>
      </c>
      <c r="H1469">
        <v>21961604</v>
      </c>
      <c r="I1469" t="s">
        <v>8559</v>
      </c>
      <c r="J1469" s="23" t="s">
        <v>31</v>
      </c>
      <c r="K1469" s="23" t="s">
        <v>3303</v>
      </c>
      <c r="L1469" t="s">
        <v>8560</v>
      </c>
      <c r="M1469" t="s">
        <v>167</v>
      </c>
      <c r="N1469" t="s">
        <v>8561</v>
      </c>
      <c r="O1469" t="s">
        <v>168</v>
      </c>
      <c r="P1469" t="s">
        <v>27</v>
      </c>
      <c r="Q1469" t="s">
        <v>158</v>
      </c>
      <c r="R1469" t="s">
        <v>253</v>
      </c>
      <c r="S1469" t="s">
        <v>260</v>
      </c>
      <c r="T1469">
        <v>7</v>
      </c>
      <c r="U1469" t="s">
        <v>8562</v>
      </c>
      <c r="V1469" t="s">
        <v>7997</v>
      </c>
      <c r="W1469" t="s">
        <v>6639</v>
      </c>
      <c r="X1469" t="s">
        <v>29</v>
      </c>
      <c r="Y1469" t="s">
        <v>30</v>
      </c>
      <c r="Z1469" t="s">
        <v>30</v>
      </c>
      <c r="AA1469" t="s">
        <v>30</v>
      </c>
      <c r="AB1469" t="s">
        <v>30</v>
      </c>
      <c r="AC1469">
        <v>-75.376788000000005</v>
      </c>
      <c r="AD1469">
        <v>6.1502860000000004</v>
      </c>
      <c r="AE1469" t="s">
        <v>86</v>
      </c>
      <c r="AF1469" t="s">
        <v>159</v>
      </c>
      <c r="AG1469" t="s">
        <v>102</v>
      </c>
      <c r="AH1469">
        <f>IFERROR(
    VLOOKUP(FENIX_ANS_TABLA[[#This Row],[ESTADO]],
        {"VENCIDO",1;"ALERTA_0 Días",2;"ALERTA",3;"A TIEMPO",4;"SIN FECHA",5},
    2,FALSE),
0)</f>
        <v>4</v>
      </c>
    </row>
    <row r="1470" spans="1:34" x14ac:dyDescent="0.25">
      <c r="A1470">
        <v>23674670</v>
      </c>
      <c r="B1470" s="23" t="str">
        <f>IFERROR(VLOOKUP(FENIX_ANS_TABLA[[#This Row],[PEDIDO]],RESPONSABLE!A:B,2,0),"Pendiente por asignar responsable")</f>
        <v>Pendiente por asignar responsable</v>
      </c>
      <c r="C1470" t="s">
        <v>23</v>
      </c>
      <c r="D1470" t="s">
        <v>24</v>
      </c>
      <c r="E1470" t="s">
        <v>23</v>
      </c>
      <c r="F1470" s="21">
        <v>46079.639907407407</v>
      </c>
      <c r="G1470" t="s">
        <v>8564</v>
      </c>
      <c r="H1470">
        <v>1036629086</v>
      </c>
      <c r="I1470" t="s">
        <v>8565</v>
      </c>
      <c r="J1470" s="23" t="s">
        <v>31</v>
      </c>
      <c r="K1470" s="23" t="s">
        <v>8553</v>
      </c>
      <c r="L1470" t="s">
        <v>8566</v>
      </c>
      <c r="M1470" t="s">
        <v>165</v>
      </c>
      <c r="N1470" t="s">
        <v>8567</v>
      </c>
      <c r="O1470" t="s">
        <v>166</v>
      </c>
      <c r="P1470" t="s">
        <v>27</v>
      </c>
      <c r="Q1470" t="s">
        <v>158</v>
      </c>
      <c r="R1470" t="s">
        <v>252</v>
      </c>
      <c r="S1470" t="s">
        <v>260</v>
      </c>
      <c r="T1470">
        <v>10</v>
      </c>
      <c r="U1470" t="s">
        <v>8568</v>
      </c>
      <c r="V1470" t="s">
        <v>18832</v>
      </c>
      <c r="W1470" t="s">
        <v>18833</v>
      </c>
      <c r="X1470" t="s">
        <v>29</v>
      </c>
      <c r="Y1470" t="s">
        <v>30</v>
      </c>
      <c r="Z1470" t="s">
        <v>30</v>
      </c>
      <c r="AA1470" t="s">
        <v>30</v>
      </c>
      <c r="AB1470" t="s">
        <v>30</v>
      </c>
      <c r="AC1470">
        <v>-75.443436329999997</v>
      </c>
      <c r="AD1470">
        <v>6.3226917199999999</v>
      </c>
      <c r="AE1470" t="s">
        <v>86</v>
      </c>
      <c r="AF1470" t="s">
        <v>159</v>
      </c>
      <c r="AG1470" t="s">
        <v>102</v>
      </c>
      <c r="AH1470">
        <f>IFERROR(
    VLOOKUP(FENIX_ANS_TABLA[[#This Row],[ESTADO]],
        {"VENCIDO",1;"ALERTA_0 Días",2;"ALERTA",3;"A TIEMPO",4;"SIN FECHA",5},
    2,FALSE),
0)</f>
        <v>4</v>
      </c>
    </row>
    <row r="1471" spans="1:34" x14ac:dyDescent="0.25">
      <c r="A1471">
        <v>23674677</v>
      </c>
      <c r="B1471" s="23" t="str">
        <f>IFERROR(VLOOKUP(FENIX_ANS_TABLA[[#This Row],[PEDIDO]],RESPONSABLE!A:B,2,0),"Pendiente por asignar responsable")</f>
        <v>Pendiente por asignar responsable</v>
      </c>
      <c r="C1471" t="s">
        <v>23</v>
      </c>
      <c r="D1471" t="s">
        <v>24</v>
      </c>
      <c r="E1471" t="s">
        <v>23</v>
      </c>
      <c r="F1471" s="21">
        <v>46079.643263888887</v>
      </c>
      <c r="G1471" t="s">
        <v>8570</v>
      </c>
      <c r="H1471">
        <v>98645973</v>
      </c>
      <c r="I1471" t="s">
        <v>8571</v>
      </c>
      <c r="J1471" s="23" t="s">
        <v>31</v>
      </c>
      <c r="K1471" s="23" t="s">
        <v>8553</v>
      </c>
      <c r="L1471" t="s">
        <v>8572</v>
      </c>
      <c r="M1471" t="s">
        <v>165</v>
      </c>
      <c r="N1471" t="s">
        <v>8573</v>
      </c>
      <c r="O1471" t="s">
        <v>166</v>
      </c>
      <c r="P1471" t="s">
        <v>27</v>
      </c>
      <c r="Q1471" t="s">
        <v>158</v>
      </c>
      <c r="R1471" t="s">
        <v>252</v>
      </c>
      <c r="S1471" t="s">
        <v>260</v>
      </c>
      <c r="T1471">
        <v>10</v>
      </c>
      <c r="U1471" t="s">
        <v>8574</v>
      </c>
      <c r="V1471" t="s">
        <v>18382</v>
      </c>
      <c r="W1471" t="s">
        <v>18834</v>
      </c>
      <c r="X1471" t="s">
        <v>29</v>
      </c>
      <c r="Y1471" t="s">
        <v>30</v>
      </c>
      <c r="Z1471" t="s">
        <v>30</v>
      </c>
      <c r="AA1471" t="s">
        <v>30</v>
      </c>
      <c r="AB1471" t="s">
        <v>30</v>
      </c>
      <c r="AC1471">
        <v>-75.442589190000007</v>
      </c>
      <c r="AD1471">
        <v>6.2428377299999998</v>
      </c>
      <c r="AE1471" t="s">
        <v>86</v>
      </c>
      <c r="AF1471" t="s">
        <v>159</v>
      </c>
      <c r="AG1471" t="s">
        <v>102</v>
      </c>
      <c r="AH1471">
        <f>IFERROR(
    VLOOKUP(FENIX_ANS_TABLA[[#This Row],[ESTADO]],
        {"VENCIDO",1;"ALERTA_0 Días",2;"ALERTA",3;"A TIEMPO",4;"SIN FECHA",5},
    2,FALSE),
0)</f>
        <v>4</v>
      </c>
    </row>
    <row r="1472" spans="1:34" x14ac:dyDescent="0.25">
      <c r="A1472">
        <v>23674682</v>
      </c>
      <c r="B1472" s="23" t="str">
        <f>IFERROR(VLOOKUP(FENIX_ANS_TABLA[[#This Row],[PEDIDO]],RESPONSABLE!A:B,2,0),"Pendiente por asignar responsable")</f>
        <v>Pendiente por asignar responsable</v>
      </c>
      <c r="C1472" t="s">
        <v>54</v>
      </c>
      <c r="D1472" t="s">
        <v>24</v>
      </c>
      <c r="E1472" t="s">
        <v>54</v>
      </c>
      <c r="F1472" s="21">
        <v>46079.645173611112</v>
      </c>
      <c r="G1472" t="s">
        <v>7883</v>
      </c>
      <c r="H1472">
        <v>1007888706</v>
      </c>
      <c r="I1472" t="s">
        <v>7884</v>
      </c>
      <c r="J1472" s="23" t="s">
        <v>31</v>
      </c>
      <c r="K1472" s="23" t="s">
        <v>7885</v>
      </c>
      <c r="L1472" t="s">
        <v>7886</v>
      </c>
      <c r="M1472" t="s">
        <v>202</v>
      </c>
      <c r="N1472" t="s">
        <v>7887</v>
      </c>
      <c r="O1472" t="s">
        <v>203</v>
      </c>
      <c r="P1472" t="s">
        <v>55</v>
      </c>
      <c r="Q1472" t="s">
        <v>189</v>
      </c>
      <c r="R1472" t="s">
        <v>252</v>
      </c>
      <c r="S1472" t="s">
        <v>260</v>
      </c>
      <c r="T1472">
        <v>4</v>
      </c>
      <c r="U1472" t="s">
        <v>7888</v>
      </c>
      <c r="V1472" t="s">
        <v>18835</v>
      </c>
      <c r="W1472" t="s">
        <v>14966</v>
      </c>
      <c r="X1472" t="s">
        <v>83</v>
      </c>
      <c r="Y1472" t="s">
        <v>30</v>
      </c>
      <c r="Z1472" t="s">
        <v>30</v>
      </c>
      <c r="AA1472" t="s">
        <v>30</v>
      </c>
      <c r="AB1472" t="s">
        <v>30</v>
      </c>
      <c r="AC1472">
        <v>-74.836313000000004</v>
      </c>
      <c r="AD1472">
        <v>5.921983</v>
      </c>
      <c r="AE1472" t="s">
        <v>86</v>
      </c>
      <c r="AF1472" t="s">
        <v>159</v>
      </c>
      <c r="AG1472" t="s">
        <v>102</v>
      </c>
      <c r="AH1472">
        <f>IFERROR(
    VLOOKUP(FENIX_ANS_TABLA[[#This Row],[ESTADO]],
        {"VENCIDO",1;"ALERTA_0 Días",2;"ALERTA",3;"A TIEMPO",4;"SIN FECHA",5},
    2,FALSE),
0)</f>
        <v>2</v>
      </c>
    </row>
    <row r="1473" spans="1:34" x14ac:dyDescent="0.25">
      <c r="A1473">
        <v>23674683</v>
      </c>
      <c r="B1473" s="23" t="str">
        <f>IFERROR(VLOOKUP(FENIX_ANS_TABLA[[#This Row],[PEDIDO]],RESPONSABLE!A:B,2,0),"Pendiente por asignar responsable")</f>
        <v>Pendiente por asignar responsable</v>
      </c>
      <c r="C1473" t="s">
        <v>58</v>
      </c>
      <c r="D1473" t="s">
        <v>24</v>
      </c>
      <c r="E1473" t="s">
        <v>59</v>
      </c>
      <c r="F1473" s="21">
        <v>46079.64539351852</v>
      </c>
      <c r="G1473" t="s">
        <v>16859</v>
      </c>
      <c r="H1473">
        <v>98606033</v>
      </c>
      <c r="I1473" t="s">
        <v>16860</v>
      </c>
      <c r="J1473" s="23" t="s">
        <v>31</v>
      </c>
      <c r="K1473" s="23" t="s">
        <v>16861</v>
      </c>
      <c r="L1473" t="s">
        <v>16862</v>
      </c>
      <c r="M1473" t="s">
        <v>222</v>
      </c>
      <c r="N1473" t="s">
        <v>16863</v>
      </c>
      <c r="O1473" t="s">
        <v>223</v>
      </c>
      <c r="P1473" t="s">
        <v>60</v>
      </c>
      <c r="Q1473" t="s">
        <v>16864</v>
      </c>
      <c r="R1473" t="s">
        <v>252</v>
      </c>
      <c r="S1473" t="s">
        <v>260</v>
      </c>
      <c r="T1473">
        <v>14</v>
      </c>
      <c r="U1473" t="s">
        <v>16865</v>
      </c>
      <c r="V1473" t="s">
        <v>18835</v>
      </c>
      <c r="W1473" t="s">
        <v>18836</v>
      </c>
      <c r="X1473" t="s">
        <v>29</v>
      </c>
      <c r="Y1473" t="s">
        <v>30</v>
      </c>
      <c r="Z1473" t="s">
        <v>30</v>
      </c>
      <c r="AA1473" t="s">
        <v>30</v>
      </c>
      <c r="AB1473" t="s">
        <v>30</v>
      </c>
      <c r="AC1473">
        <v>-75.253933489999994</v>
      </c>
      <c r="AD1473">
        <v>6.58018152</v>
      </c>
      <c r="AE1473" t="s">
        <v>86</v>
      </c>
      <c r="AF1473" t="s">
        <v>215</v>
      </c>
      <c r="AG1473" t="s">
        <v>102</v>
      </c>
      <c r="AH1473">
        <f>IFERROR(
    VLOOKUP(FENIX_ANS_TABLA[[#This Row],[ESTADO]],
        {"VENCIDO",1;"ALERTA_0 Días",2;"ALERTA",3;"A TIEMPO",4;"SIN FECHA",5},
    2,FALSE),
0)</f>
        <v>4</v>
      </c>
    </row>
    <row r="1474" spans="1:34" x14ac:dyDescent="0.25">
      <c r="A1474">
        <v>23674689</v>
      </c>
      <c r="B1474" s="23" t="str">
        <f>IFERROR(VLOOKUP(FENIX_ANS_TABLA[[#This Row],[PEDIDO]],RESPONSABLE!A:B,2,0),"Pendiente por asignar responsable")</f>
        <v>Pendiente por asignar responsable</v>
      </c>
      <c r="C1474" t="s">
        <v>23</v>
      </c>
      <c r="D1474" t="s">
        <v>24</v>
      </c>
      <c r="E1474" t="s">
        <v>23</v>
      </c>
      <c r="F1474" s="21">
        <v>46079.647222222222</v>
      </c>
      <c r="G1474" t="s">
        <v>9884</v>
      </c>
      <c r="H1474">
        <v>71272217</v>
      </c>
      <c r="I1474" t="s">
        <v>9885</v>
      </c>
      <c r="J1474" s="23" t="s">
        <v>31</v>
      </c>
      <c r="K1474" s="23" t="s">
        <v>9886</v>
      </c>
      <c r="L1474" t="s">
        <v>9887</v>
      </c>
      <c r="M1474" t="s">
        <v>106</v>
      </c>
      <c r="N1474" t="s">
        <v>9888</v>
      </c>
      <c r="O1474" t="s">
        <v>107</v>
      </c>
      <c r="P1474" t="s">
        <v>27</v>
      </c>
      <c r="Q1474" t="s">
        <v>108</v>
      </c>
      <c r="R1474" t="s">
        <v>252</v>
      </c>
      <c r="S1474" t="s">
        <v>260</v>
      </c>
      <c r="T1474">
        <v>10</v>
      </c>
      <c r="U1474" t="s">
        <v>9889</v>
      </c>
      <c r="V1474" t="s">
        <v>5007</v>
      </c>
      <c r="W1474" t="s">
        <v>6714</v>
      </c>
      <c r="X1474" t="s">
        <v>29</v>
      </c>
      <c r="Y1474" t="s">
        <v>30</v>
      </c>
      <c r="Z1474" t="s">
        <v>30</v>
      </c>
      <c r="AA1474" t="s">
        <v>30</v>
      </c>
      <c r="AB1474" t="s">
        <v>30</v>
      </c>
      <c r="AC1474">
        <v>-75.585394410000006</v>
      </c>
      <c r="AD1474">
        <v>5.9111471099999999</v>
      </c>
      <c r="AE1474" t="s">
        <v>86</v>
      </c>
      <c r="AF1474" t="s">
        <v>109</v>
      </c>
      <c r="AG1474" t="s">
        <v>102</v>
      </c>
      <c r="AH1474">
        <f>IFERROR(
    VLOOKUP(FENIX_ANS_TABLA[[#This Row],[ESTADO]],
        {"VENCIDO",1;"ALERTA_0 Días",2;"ALERTA",3;"A TIEMPO",4;"SIN FECHA",5},
    2,FALSE),
0)</f>
        <v>4</v>
      </c>
    </row>
    <row r="1475" spans="1:34" x14ac:dyDescent="0.25">
      <c r="A1475">
        <v>23674706</v>
      </c>
      <c r="B1475" s="23" t="str">
        <f>IFERROR(VLOOKUP(FENIX_ANS_TABLA[[#This Row],[PEDIDO]],RESPONSABLE!A:B,2,0),"Pendiente por asignar responsable")</f>
        <v>Pendiente por asignar responsable</v>
      </c>
      <c r="C1475" t="s">
        <v>36</v>
      </c>
      <c r="D1475" t="s">
        <v>24</v>
      </c>
      <c r="E1475" t="s">
        <v>36</v>
      </c>
      <c r="F1475" s="21">
        <v>46079.655787037038</v>
      </c>
      <c r="G1475" t="s">
        <v>9891</v>
      </c>
      <c r="H1475">
        <v>15513401</v>
      </c>
      <c r="I1475" t="s">
        <v>9892</v>
      </c>
      <c r="J1475" s="23" t="s">
        <v>31</v>
      </c>
      <c r="K1475" s="23" t="s">
        <v>9893</v>
      </c>
      <c r="L1475" t="s">
        <v>9894</v>
      </c>
      <c r="M1475" t="s">
        <v>239</v>
      </c>
      <c r="N1475" t="s">
        <v>9895</v>
      </c>
      <c r="O1475" t="s">
        <v>240</v>
      </c>
      <c r="P1475" t="s">
        <v>37</v>
      </c>
      <c r="Q1475" t="s">
        <v>214</v>
      </c>
      <c r="R1475" t="s">
        <v>253</v>
      </c>
      <c r="S1475" t="s">
        <v>260</v>
      </c>
      <c r="T1475">
        <v>7</v>
      </c>
      <c r="U1475" t="s">
        <v>9896</v>
      </c>
      <c r="V1475" t="s">
        <v>14086</v>
      </c>
      <c r="W1475" t="s">
        <v>14474</v>
      </c>
      <c r="X1475" t="s">
        <v>29</v>
      </c>
      <c r="Y1475" t="s">
        <v>30</v>
      </c>
      <c r="Z1475" t="s">
        <v>30</v>
      </c>
      <c r="AA1475" t="s">
        <v>30</v>
      </c>
      <c r="AB1475" t="s">
        <v>30</v>
      </c>
      <c r="AC1475">
        <v>-74.840579000000005</v>
      </c>
      <c r="AD1475">
        <v>6.6768200000000002</v>
      </c>
      <c r="AE1475" t="s">
        <v>86</v>
      </c>
      <c r="AF1475" t="s">
        <v>215</v>
      </c>
      <c r="AG1475" t="s">
        <v>102</v>
      </c>
      <c r="AH1475">
        <f>IFERROR(
    VLOOKUP(FENIX_ANS_TABLA[[#This Row],[ESTADO]],
        {"VENCIDO",1;"ALERTA_0 Días",2;"ALERTA",3;"A TIEMPO",4;"SIN FECHA",5},
    2,FALSE),
0)</f>
        <v>4</v>
      </c>
    </row>
    <row r="1476" spans="1:34" x14ac:dyDescent="0.25">
      <c r="A1476">
        <v>23674707</v>
      </c>
      <c r="B1476" s="23" t="str">
        <f>IFERROR(VLOOKUP(FENIX_ANS_TABLA[[#This Row],[PEDIDO]],RESPONSABLE!A:B,2,0),"Pendiente por asignar responsable")</f>
        <v>Pendiente por asignar responsable</v>
      </c>
      <c r="C1476" t="s">
        <v>23</v>
      </c>
      <c r="D1476" t="s">
        <v>24</v>
      </c>
      <c r="E1476" t="s">
        <v>23</v>
      </c>
      <c r="F1476" s="21">
        <v>46079.656157407408</v>
      </c>
      <c r="G1476" t="s">
        <v>8576</v>
      </c>
      <c r="H1476">
        <v>71117011</v>
      </c>
      <c r="I1476" t="s">
        <v>8577</v>
      </c>
      <c r="J1476" s="23" t="s">
        <v>31</v>
      </c>
      <c r="K1476" s="23" t="s">
        <v>4557</v>
      </c>
      <c r="L1476" t="s">
        <v>8578</v>
      </c>
      <c r="M1476" t="s">
        <v>190</v>
      </c>
      <c r="N1476" t="s">
        <v>8579</v>
      </c>
      <c r="O1476" t="s">
        <v>191</v>
      </c>
      <c r="P1476" t="s">
        <v>27</v>
      </c>
      <c r="Q1476" t="s">
        <v>158</v>
      </c>
      <c r="R1476" t="s">
        <v>253</v>
      </c>
      <c r="S1476" t="s">
        <v>260</v>
      </c>
      <c r="T1476">
        <v>7</v>
      </c>
      <c r="U1476" t="s">
        <v>8580</v>
      </c>
      <c r="V1476" t="s">
        <v>14086</v>
      </c>
      <c r="W1476" t="s">
        <v>14474</v>
      </c>
      <c r="X1476" t="s">
        <v>29</v>
      </c>
      <c r="Y1476" t="s">
        <v>30</v>
      </c>
      <c r="Z1476" t="s">
        <v>30</v>
      </c>
      <c r="AA1476" t="s">
        <v>30</v>
      </c>
      <c r="AB1476" t="s">
        <v>30</v>
      </c>
      <c r="AC1476">
        <v>-75.338279999999997</v>
      </c>
      <c r="AD1476">
        <v>6.0865099999999996</v>
      </c>
      <c r="AE1476" t="s">
        <v>86</v>
      </c>
      <c r="AF1476" t="s">
        <v>159</v>
      </c>
      <c r="AG1476" t="s">
        <v>102</v>
      </c>
      <c r="AH1476">
        <f>IFERROR(
    VLOOKUP(FENIX_ANS_TABLA[[#This Row],[ESTADO]],
        {"VENCIDO",1;"ALERTA_0 Días",2;"ALERTA",3;"A TIEMPO",4;"SIN FECHA",5},
    2,FALSE),
0)</f>
        <v>4</v>
      </c>
    </row>
    <row r="1477" spans="1:34" x14ac:dyDescent="0.25">
      <c r="A1477">
        <v>23674710</v>
      </c>
      <c r="B1477" s="23" t="str">
        <f>IFERROR(VLOOKUP(FENIX_ANS_TABLA[[#This Row],[PEDIDO]],RESPONSABLE!A:B,2,0),"Pendiente por asignar responsable")</f>
        <v>Pendiente por asignar responsable</v>
      </c>
      <c r="C1477" t="s">
        <v>54</v>
      </c>
      <c r="D1477" t="s">
        <v>24</v>
      </c>
      <c r="E1477" t="s">
        <v>54</v>
      </c>
      <c r="F1477" s="21">
        <v>46079.65724537037</v>
      </c>
      <c r="G1477" t="s">
        <v>7890</v>
      </c>
      <c r="H1477">
        <v>91104785</v>
      </c>
      <c r="I1477" t="s">
        <v>7891</v>
      </c>
      <c r="J1477" s="23" t="s">
        <v>31</v>
      </c>
      <c r="K1477" s="23" t="s">
        <v>7892</v>
      </c>
      <c r="L1477" t="s">
        <v>7893</v>
      </c>
      <c r="M1477" t="s">
        <v>173</v>
      </c>
      <c r="N1477" t="s">
        <v>7894</v>
      </c>
      <c r="O1477" t="s">
        <v>174</v>
      </c>
      <c r="P1477" t="s">
        <v>55</v>
      </c>
      <c r="Q1477" t="s">
        <v>189</v>
      </c>
      <c r="R1477" t="s">
        <v>252</v>
      </c>
      <c r="S1477" t="s">
        <v>260</v>
      </c>
      <c r="T1477">
        <v>4</v>
      </c>
      <c r="U1477" t="s">
        <v>7895</v>
      </c>
      <c r="V1477" t="s">
        <v>17588</v>
      </c>
      <c r="W1477" t="s">
        <v>18837</v>
      </c>
      <c r="X1477" t="s">
        <v>83</v>
      </c>
      <c r="Y1477" t="s">
        <v>30</v>
      </c>
      <c r="Z1477" t="s">
        <v>30</v>
      </c>
      <c r="AA1477" t="s">
        <v>30</v>
      </c>
      <c r="AB1477" t="s">
        <v>30</v>
      </c>
      <c r="AC1477">
        <v>-75.465350279999996</v>
      </c>
      <c r="AD1477">
        <v>5.7914806499999996</v>
      </c>
      <c r="AE1477" t="s">
        <v>86</v>
      </c>
      <c r="AF1477" t="s">
        <v>159</v>
      </c>
      <c r="AG1477" t="s">
        <v>102</v>
      </c>
      <c r="AH1477">
        <f>IFERROR(
    VLOOKUP(FENIX_ANS_TABLA[[#This Row],[ESTADO]],
        {"VENCIDO",1;"ALERTA_0 Días",2;"ALERTA",3;"A TIEMPO",4;"SIN FECHA",5},
    2,FALSE),
0)</f>
        <v>2</v>
      </c>
    </row>
    <row r="1478" spans="1:34" x14ac:dyDescent="0.25">
      <c r="A1478">
        <v>23674714</v>
      </c>
      <c r="B1478" s="23" t="str">
        <f>IFERROR(VLOOKUP(FENIX_ANS_TABLA[[#This Row],[PEDIDO]],RESPONSABLE!A:B,2,0),"Pendiente por asignar responsable")</f>
        <v>Pendiente por asignar responsable</v>
      </c>
      <c r="C1478" t="s">
        <v>23</v>
      </c>
      <c r="D1478" t="s">
        <v>24</v>
      </c>
      <c r="E1478" t="s">
        <v>33</v>
      </c>
      <c r="F1478" s="21">
        <v>46079.658090277779</v>
      </c>
      <c r="G1478" t="s">
        <v>702</v>
      </c>
      <c r="H1478">
        <v>1036947652</v>
      </c>
      <c r="I1478" t="s">
        <v>7897</v>
      </c>
      <c r="J1478" s="23" t="s">
        <v>31</v>
      </c>
      <c r="K1478" s="23" t="s">
        <v>7898</v>
      </c>
      <c r="L1478" t="s">
        <v>7899</v>
      </c>
      <c r="M1478" t="s">
        <v>165</v>
      </c>
      <c r="N1478" t="s">
        <v>7900</v>
      </c>
      <c r="O1478" t="s">
        <v>166</v>
      </c>
      <c r="P1478" t="s">
        <v>34</v>
      </c>
      <c r="Q1478" t="s">
        <v>175</v>
      </c>
      <c r="R1478" t="s">
        <v>252</v>
      </c>
      <c r="S1478" t="s">
        <v>260</v>
      </c>
      <c r="T1478">
        <v>8</v>
      </c>
      <c r="U1478" t="s">
        <v>7901</v>
      </c>
      <c r="V1478" t="s">
        <v>18838</v>
      </c>
      <c r="W1478" t="s">
        <v>18838</v>
      </c>
      <c r="X1478" t="s">
        <v>29</v>
      </c>
      <c r="Y1478" t="s">
        <v>30</v>
      </c>
      <c r="Z1478" t="s">
        <v>30</v>
      </c>
      <c r="AA1478" t="s">
        <v>30</v>
      </c>
      <c r="AB1478" t="s">
        <v>30</v>
      </c>
      <c r="AC1478">
        <v>-75.399501999999998</v>
      </c>
      <c r="AD1478">
        <v>6.2324120000000001</v>
      </c>
      <c r="AE1478" t="s">
        <v>86</v>
      </c>
      <c r="AF1478" t="s">
        <v>159</v>
      </c>
      <c r="AG1478" t="s">
        <v>102</v>
      </c>
      <c r="AH1478">
        <f>IFERROR(
    VLOOKUP(FENIX_ANS_TABLA[[#This Row],[ESTADO]],
        {"VENCIDO",1;"ALERTA_0 Días",2;"ALERTA",3;"A TIEMPO",4;"SIN FECHA",5},
    2,FALSE),
0)</f>
        <v>4</v>
      </c>
    </row>
    <row r="1479" spans="1:34" x14ac:dyDescent="0.25">
      <c r="A1479">
        <v>23674729</v>
      </c>
      <c r="B1479" s="23" t="str">
        <f>IFERROR(VLOOKUP(FENIX_ANS_TABLA[[#This Row],[PEDIDO]],RESPONSABLE!A:B,2,0),"Pendiente por asignar responsable")</f>
        <v>Pendiente por asignar responsable</v>
      </c>
      <c r="C1479" t="s">
        <v>54</v>
      </c>
      <c r="D1479" t="s">
        <v>24</v>
      </c>
      <c r="E1479" t="s">
        <v>54</v>
      </c>
      <c r="F1479" s="21">
        <v>46079.666261574072</v>
      </c>
      <c r="G1479" t="s">
        <v>8582</v>
      </c>
      <c r="H1479">
        <v>71085861</v>
      </c>
      <c r="I1479" t="s">
        <v>8583</v>
      </c>
      <c r="J1479" s="23" t="s">
        <v>31</v>
      </c>
      <c r="K1479" s="23" t="s">
        <v>3606</v>
      </c>
      <c r="L1479" t="s">
        <v>8584</v>
      </c>
      <c r="M1479" t="s">
        <v>226</v>
      </c>
      <c r="N1479" t="s">
        <v>8585</v>
      </c>
      <c r="O1479" t="s">
        <v>227</v>
      </c>
      <c r="P1479" t="s">
        <v>55</v>
      </c>
      <c r="Q1479" t="s">
        <v>214</v>
      </c>
      <c r="R1479" t="s">
        <v>253</v>
      </c>
      <c r="S1479" t="s">
        <v>260</v>
      </c>
      <c r="T1479">
        <v>4</v>
      </c>
      <c r="U1479" t="s">
        <v>8586</v>
      </c>
      <c r="V1479" t="s">
        <v>18839</v>
      </c>
      <c r="W1479" t="s">
        <v>15904</v>
      </c>
      <c r="X1479" t="s">
        <v>83</v>
      </c>
      <c r="Y1479" t="s">
        <v>30</v>
      </c>
      <c r="Z1479" t="s">
        <v>30</v>
      </c>
      <c r="AA1479" t="s">
        <v>30</v>
      </c>
      <c r="AB1479" t="s">
        <v>30</v>
      </c>
      <c r="AC1479">
        <v>-74.696024870000002</v>
      </c>
      <c r="AD1479">
        <v>7.08390363</v>
      </c>
      <c r="AE1479" t="s">
        <v>86</v>
      </c>
      <c r="AF1479" t="s">
        <v>215</v>
      </c>
      <c r="AG1479" t="s">
        <v>102</v>
      </c>
      <c r="AH1479">
        <f>IFERROR(
    VLOOKUP(FENIX_ANS_TABLA[[#This Row],[ESTADO]],
        {"VENCIDO",1;"ALERTA_0 Días",2;"ALERTA",3;"A TIEMPO",4;"SIN FECHA",5},
    2,FALSE),
0)</f>
        <v>2</v>
      </c>
    </row>
    <row r="1480" spans="1:34" x14ac:dyDescent="0.25">
      <c r="A1480">
        <v>23674732</v>
      </c>
      <c r="B1480" s="23" t="str">
        <f>IFERROR(VLOOKUP(FENIX_ANS_TABLA[[#This Row],[PEDIDO]],RESPONSABLE!A:B,2,0),"Pendiente por asignar responsable")</f>
        <v>Pendiente por asignar responsable</v>
      </c>
      <c r="C1480" t="s">
        <v>54</v>
      </c>
      <c r="D1480" t="s">
        <v>24</v>
      </c>
      <c r="E1480" t="s">
        <v>54</v>
      </c>
      <c r="F1480" s="21">
        <v>46079.667905092603</v>
      </c>
      <c r="G1480" t="s">
        <v>8588</v>
      </c>
      <c r="H1480">
        <v>43831761</v>
      </c>
      <c r="I1480" t="s">
        <v>8589</v>
      </c>
      <c r="J1480" s="23" t="s">
        <v>31</v>
      </c>
      <c r="K1480" s="23" t="s">
        <v>8590</v>
      </c>
      <c r="L1480" t="s">
        <v>8591</v>
      </c>
      <c r="M1480" t="s">
        <v>163</v>
      </c>
      <c r="N1480" t="s">
        <v>8592</v>
      </c>
      <c r="O1480" t="s">
        <v>164</v>
      </c>
      <c r="P1480" t="s">
        <v>55</v>
      </c>
      <c r="Q1480" t="s">
        <v>189</v>
      </c>
      <c r="R1480" t="s">
        <v>252</v>
      </c>
      <c r="S1480" t="s">
        <v>260</v>
      </c>
      <c r="T1480">
        <v>4</v>
      </c>
      <c r="U1480" t="s">
        <v>8593</v>
      </c>
      <c r="V1480" t="s">
        <v>8096</v>
      </c>
      <c r="W1480" t="s">
        <v>14312</v>
      </c>
      <c r="X1480" t="s">
        <v>83</v>
      </c>
      <c r="Y1480" t="s">
        <v>30</v>
      </c>
      <c r="Z1480" t="s">
        <v>30</v>
      </c>
      <c r="AA1480" t="s">
        <v>30</v>
      </c>
      <c r="AB1480" t="s">
        <v>30</v>
      </c>
      <c r="AC1480">
        <v>-75.249510049999998</v>
      </c>
      <c r="AD1480">
        <v>6.2224634700000001</v>
      </c>
      <c r="AE1480" t="s">
        <v>86</v>
      </c>
      <c r="AF1480" t="s">
        <v>159</v>
      </c>
      <c r="AG1480" t="s">
        <v>102</v>
      </c>
      <c r="AH1480">
        <f>IFERROR(
    VLOOKUP(FENIX_ANS_TABLA[[#This Row],[ESTADO]],
        {"VENCIDO",1;"ALERTA_0 Días",2;"ALERTA",3;"A TIEMPO",4;"SIN FECHA",5},
    2,FALSE),
0)</f>
        <v>2</v>
      </c>
    </row>
    <row r="1481" spans="1:34" x14ac:dyDescent="0.25">
      <c r="A1481">
        <v>23674733</v>
      </c>
      <c r="B1481" s="23" t="str">
        <f>IFERROR(VLOOKUP(FENIX_ANS_TABLA[[#This Row],[PEDIDO]],RESPONSABLE!A:B,2,0),"Pendiente por asignar responsable")</f>
        <v>Pendiente por asignar responsable</v>
      </c>
      <c r="C1481" t="s">
        <v>44</v>
      </c>
      <c r="D1481" t="s">
        <v>24</v>
      </c>
      <c r="E1481" t="s">
        <v>44</v>
      </c>
      <c r="F1481" s="21">
        <v>46079.668854166674</v>
      </c>
      <c r="G1481" t="s">
        <v>8595</v>
      </c>
      <c r="H1481">
        <v>98520941</v>
      </c>
      <c r="I1481" t="s">
        <v>8596</v>
      </c>
      <c r="J1481" s="23" t="s">
        <v>31</v>
      </c>
      <c r="K1481" s="23" t="s">
        <v>8597</v>
      </c>
      <c r="L1481" t="s">
        <v>8598</v>
      </c>
      <c r="M1481" t="s">
        <v>25</v>
      </c>
      <c r="N1481" t="s">
        <v>8599</v>
      </c>
      <c r="O1481" t="s">
        <v>26</v>
      </c>
      <c r="P1481" t="s">
        <v>45</v>
      </c>
      <c r="Q1481" t="s">
        <v>46</v>
      </c>
      <c r="R1481" t="s">
        <v>253</v>
      </c>
      <c r="S1481" t="s">
        <v>260</v>
      </c>
      <c r="T1481">
        <v>11</v>
      </c>
      <c r="U1481" t="s">
        <v>8600</v>
      </c>
      <c r="V1481" t="s">
        <v>18625</v>
      </c>
      <c r="W1481" t="s">
        <v>18840</v>
      </c>
      <c r="X1481" t="s">
        <v>29</v>
      </c>
      <c r="Y1481" t="s">
        <v>30</v>
      </c>
      <c r="Z1481" t="s">
        <v>30</v>
      </c>
      <c r="AA1481" t="s">
        <v>30</v>
      </c>
      <c r="AB1481" t="s">
        <v>30</v>
      </c>
      <c r="AC1481">
        <v>-75.619578180000005</v>
      </c>
      <c r="AD1481">
        <v>6.2815194600000002</v>
      </c>
      <c r="AE1481" t="s">
        <v>86</v>
      </c>
      <c r="AF1481" t="s">
        <v>105</v>
      </c>
      <c r="AG1481" t="s">
        <v>102</v>
      </c>
      <c r="AH1481">
        <f>IFERROR(
    VLOOKUP(FENIX_ANS_TABLA[[#This Row],[ESTADO]],
        {"VENCIDO",1;"ALERTA_0 Días",2;"ALERTA",3;"A TIEMPO",4;"SIN FECHA",5},
    2,FALSE),
0)</f>
        <v>4</v>
      </c>
    </row>
    <row r="1482" spans="1:34" x14ac:dyDescent="0.25">
      <c r="A1482">
        <v>23674737</v>
      </c>
      <c r="B1482" s="23" t="str">
        <f>IFERROR(VLOOKUP(FENIX_ANS_TABLA[[#This Row],[PEDIDO]],RESPONSABLE!A:B,2,0),"Pendiente por asignar responsable")</f>
        <v>Pendiente por asignar responsable</v>
      </c>
      <c r="C1482" t="s">
        <v>44</v>
      </c>
      <c r="D1482" t="s">
        <v>24</v>
      </c>
      <c r="E1482" t="s">
        <v>44</v>
      </c>
      <c r="F1482" s="21">
        <v>46079.670497685183</v>
      </c>
      <c r="G1482" t="s">
        <v>8602</v>
      </c>
      <c r="H1482">
        <v>71754086</v>
      </c>
      <c r="I1482" t="s">
        <v>8603</v>
      </c>
      <c r="J1482" s="23" t="s">
        <v>31</v>
      </c>
      <c r="K1482" s="23" t="s">
        <v>8604</v>
      </c>
      <c r="L1482" t="s">
        <v>8605</v>
      </c>
      <c r="M1482" t="s">
        <v>321</v>
      </c>
      <c r="N1482" t="s">
        <v>8606</v>
      </c>
      <c r="O1482" t="s">
        <v>322</v>
      </c>
      <c r="P1482" t="s">
        <v>45</v>
      </c>
      <c r="Q1482" t="s">
        <v>135</v>
      </c>
      <c r="R1482" t="s">
        <v>252</v>
      </c>
      <c r="S1482" t="s">
        <v>260</v>
      </c>
      <c r="T1482">
        <v>11</v>
      </c>
      <c r="U1482" t="s">
        <v>8607</v>
      </c>
      <c r="V1482" t="s">
        <v>14590</v>
      </c>
      <c r="W1482" t="s">
        <v>18841</v>
      </c>
      <c r="X1482" t="s">
        <v>29</v>
      </c>
      <c r="Y1482" t="s">
        <v>30</v>
      </c>
      <c r="Z1482" t="s">
        <v>30</v>
      </c>
      <c r="AA1482" t="s">
        <v>30</v>
      </c>
      <c r="AB1482" t="s">
        <v>30</v>
      </c>
      <c r="AC1482">
        <v>-76.112537000000003</v>
      </c>
      <c r="AD1482">
        <v>6.9342879999999996</v>
      </c>
      <c r="AE1482" t="s">
        <v>86</v>
      </c>
      <c r="AF1482" t="s">
        <v>136</v>
      </c>
      <c r="AG1482" t="s">
        <v>102</v>
      </c>
      <c r="AH1482">
        <f>IFERROR(
    VLOOKUP(FENIX_ANS_TABLA[[#This Row],[ESTADO]],
        {"VENCIDO",1;"ALERTA_0 Días",2;"ALERTA",3;"A TIEMPO",4;"SIN FECHA",5},
    2,FALSE),
0)</f>
        <v>4</v>
      </c>
    </row>
    <row r="1483" spans="1:34" x14ac:dyDescent="0.25">
      <c r="A1483">
        <v>23674738</v>
      </c>
      <c r="B1483" s="23" t="str">
        <f>IFERROR(VLOOKUP(FENIX_ANS_TABLA[[#This Row],[PEDIDO]],RESPONSABLE!A:B,2,0),"Pendiente por asignar responsable")</f>
        <v>Pendiente por asignar responsable</v>
      </c>
      <c r="C1483" t="s">
        <v>23</v>
      </c>
      <c r="D1483" t="s">
        <v>24</v>
      </c>
      <c r="E1483" t="s">
        <v>23</v>
      </c>
      <c r="F1483" s="21">
        <v>46079.670925925922</v>
      </c>
      <c r="G1483" t="s">
        <v>12229</v>
      </c>
      <c r="H1483">
        <v>43187919</v>
      </c>
      <c r="I1483" t="s">
        <v>12230</v>
      </c>
      <c r="J1483" s="23" t="s">
        <v>12231</v>
      </c>
      <c r="K1483" s="23" t="s">
        <v>12232</v>
      </c>
      <c r="L1483" t="s">
        <v>12233</v>
      </c>
      <c r="M1483" t="s">
        <v>25</v>
      </c>
      <c r="N1483" t="s">
        <v>12234</v>
      </c>
      <c r="O1483" t="s">
        <v>26</v>
      </c>
      <c r="P1483" t="s">
        <v>27</v>
      </c>
      <c r="Q1483" t="s">
        <v>32</v>
      </c>
      <c r="R1483" t="s">
        <v>253</v>
      </c>
      <c r="S1483" t="s">
        <v>260</v>
      </c>
      <c r="T1483">
        <v>7</v>
      </c>
      <c r="U1483" t="s">
        <v>12235</v>
      </c>
      <c r="V1483" t="s">
        <v>14636</v>
      </c>
      <c r="W1483" t="s">
        <v>10555</v>
      </c>
      <c r="X1483" t="s">
        <v>29</v>
      </c>
      <c r="Y1483" t="s">
        <v>30</v>
      </c>
      <c r="Z1483" t="s">
        <v>30</v>
      </c>
      <c r="AA1483" t="s">
        <v>30</v>
      </c>
      <c r="AB1483" t="s">
        <v>30</v>
      </c>
      <c r="AC1483">
        <v>-75.660226660000006</v>
      </c>
      <c r="AD1483">
        <v>6.1738052200000002</v>
      </c>
      <c r="AE1483" t="s">
        <v>86</v>
      </c>
      <c r="AF1483" t="s">
        <v>105</v>
      </c>
      <c r="AG1483" t="s">
        <v>102</v>
      </c>
      <c r="AH1483">
        <f>IFERROR(
    VLOOKUP(FENIX_ANS_TABLA[[#This Row],[ESTADO]],
        {"VENCIDO",1;"ALERTA_0 Días",2;"ALERTA",3;"A TIEMPO",4;"SIN FECHA",5},
    2,FALSE),
0)</f>
        <v>4</v>
      </c>
    </row>
    <row r="1484" spans="1:34" x14ac:dyDescent="0.25">
      <c r="A1484">
        <v>23674741</v>
      </c>
      <c r="B1484" s="23" t="str">
        <f>IFERROR(VLOOKUP(FENIX_ANS_TABLA[[#This Row],[PEDIDO]],RESPONSABLE!A:B,2,0),"Pendiente por asignar responsable")</f>
        <v>Pendiente por asignar responsable</v>
      </c>
      <c r="C1484" t="s">
        <v>23</v>
      </c>
      <c r="D1484" t="s">
        <v>24</v>
      </c>
      <c r="E1484" t="s">
        <v>33</v>
      </c>
      <c r="F1484" s="21">
        <v>46079.672013888892</v>
      </c>
      <c r="G1484" t="s">
        <v>8609</v>
      </c>
      <c r="H1484">
        <v>1001418413</v>
      </c>
      <c r="I1484" t="s">
        <v>8610</v>
      </c>
      <c r="J1484" s="23" t="s">
        <v>31</v>
      </c>
      <c r="K1484" s="23" t="s">
        <v>8611</v>
      </c>
      <c r="L1484" t="s">
        <v>8612</v>
      </c>
      <c r="M1484" t="s">
        <v>25</v>
      </c>
      <c r="N1484" t="s">
        <v>8613</v>
      </c>
      <c r="O1484" t="s">
        <v>26</v>
      </c>
      <c r="P1484" t="s">
        <v>34</v>
      </c>
      <c r="Q1484" t="s">
        <v>35</v>
      </c>
      <c r="R1484" t="s">
        <v>253</v>
      </c>
      <c r="S1484" t="s">
        <v>260</v>
      </c>
      <c r="T1484">
        <v>5</v>
      </c>
      <c r="U1484" t="s">
        <v>8614</v>
      </c>
      <c r="V1484" t="s">
        <v>14012</v>
      </c>
      <c r="W1484" t="s">
        <v>18842</v>
      </c>
      <c r="X1484" t="s">
        <v>43</v>
      </c>
      <c r="Y1484" t="s">
        <v>30</v>
      </c>
      <c r="Z1484" t="s">
        <v>30</v>
      </c>
      <c r="AA1484" t="s">
        <v>30</v>
      </c>
      <c r="AB1484" t="s">
        <v>30</v>
      </c>
      <c r="AC1484">
        <v>-75.651440399999998</v>
      </c>
      <c r="AD1484">
        <v>6.1916740700000004</v>
      </c>
      <c r="AE1484" t="s">
        <v>86</v>
      </c>
      <c r="AF1484" t="s">
        <v>105</v>
      </c>
      <c r="AG1484" t="s">
        <v>102</v>
      </c>
      <c r="AH1484">
        <f>IFERROR(
    VLOOKUP(FENIX_ANS_TABLA[[#This Row],[ESTADO]],
        {"VENCIDO",1;"ALERTA_0 Días",2;"ALERTA",3;"A TIEMPO",4;"SIN FECHA",5},
    2,FALSE),
0)</f>
        <v>3</v>
      </c>
    </row>
    <row r="1485" spans="1:34" x14ac:dyDescent="0.25">
      <c r="A1485">
        <v>23674742</v>
      </c>
      <c r="B1485" s="23" t="str">
        <f>IFERROR(VLOOKUP(FENIX_ANS_TABLA[[#This Row],[PEDIDO]],RESPONSABLE!A:B,2,0),"Pendiente por asignar responsable")</f>
        <v>Pendiente por asignar responsable</v>
      </c>
      <c r="C1485" t="s">
        <v>23</v>
      </c>
      <c r="D1485" t="s">
        <v>24</v>
      </c>
      <c r="E1485" t="s">
        <v>23</v>
      </c>
      <c r="F1485" s="21">
        <v>46079.672349537039</v>
      </c>
      <c r="G1485" t="s">
        <v>12237</v>
      </c>
      <c r="H1485">
        <v>1128455503</v>
      </c>
      <c r="I1485" t="s">
        <v>12238</v>
      </c>
      <c r="J1485" s="23" t="s">
        <v>12239</v>
      </c>
      <c r="K1485" s="23" t="s">
        <v>12240</v>
      </c>
      <c r="L1485" t="s">
        <v>12241</v>
      </c>
      <c r="M1485" t="s">
        <v>38</v>
      </c>
      <c r="N1485" t="s">
        <v>12242</v>
      </c>
      <c r="O1485" t="s">
        <v>39</v>
      </c>
      <c r="P1485" t="s">
        <v>27</v>
      </c>
      <c r="Q1485" t="s">
        <v>32</v>
      </c>
      <c r="R1485" t="s">
        <v>253</v>
      </c>
      <c r="S1485" t="s">
        <v>260</v>
      </c>
      <c r="T1485">
        <v>7</v>
      </c>
      <c r="U1485" t="s">
        <v>12243</v>
      </c>
      <c r="V1485" t="s">
        <v>14378</v>
      </c>
      <c r="W1485" t="s">
        <v>14637</v>
      </c>
      <c r="X1485" t="s">
        <v>29</v>
      </c>
      <c r="Y1485" t="s">
        <v>30</v>
      </c>
      <c r="Z1485" t="s">
        <v>30</v>
      </c>
      <c r="AA1485" t="s">
        <v>30</v>
      </c>
      <c r="AB1485" t="s">
        <v>30</v>
      </c>
      <c r="AC1485">
        <v>-75.613678949999994</v>
      </c>
      <c r="AD1485">
        <v>6.1761629899999999</v>
      </c>
      <c r="AE1485" t="s">
        <v>86</v>
      </c>
      <c r="AF1485" t="s">
        <v>105</v>
      </c>
      <c r="AG1485" t="s">
        <v>102</v>
      </c>
      <c r="AH1485">
        <f>IFERROR(
    VLOOKUP(FENIX_ANS_TABLA[[#This Row],[ESTADO]],
        {"VENCIDO",1;"ALERTA_0 Días",2;"ALERTA",3;"A TIEMPO",4;"SIN FECHA",5},
    2,FALSE),
0)</f>
        <v>4</v>
      </c>
    </row>
    <row r="1486" spans="1:34" x14ac:dyDescent="0.25">
      <c r="A1486">
        <v>23674744</v>
      </c>
      <c r="B1486" s="23" t="str">
        <f>IFERROR(VLOOKUP(FENIX_ANS_TABLA[[#This Row],[PEDIDO]],RESPONSABLE!A:B,2,0),"Pendiente por asignar responsable")</f>
        <v>Pendiente por asignar responsable</v>
      </c>
      <c r="C1486" t="s">
        <v>58</v>
      </c>
      <c r="D1486" t="s">
        <v>24</v>
      </c>
      <c r="E1486" t="s">
        <v>59</v>
      </c>
      <c r="F1486" s="21">
        <v>46079.672754629632</v>
      </c>
      <c r="G1486" t="s">
        <v>8616</v>
      </c>
      <c r="H1486">
        <v>1037635100</v>
      </c>
      <c r="I1486" t="s">
        <v>8617</v>
      </c>
      <c r="J1486" s="23" t="s">
        <v>8618</v>
      </c>
      <c r="K1486" s="23" t="s">
        <v>8619</v>
      </c>
      <c r="L1486" t="s">
        <v>8620</v>
      </c>
      <c r="M1486" t="s">
        <v>178</v>
      </c>
      <c r="N1486" t="s">
        <v>8621</v>
      </c>
      <c r="O1486" t="s">
        <v>179</v>
      </c>
      <c r="P1486" t="s">
        <v>60</v>
      </c>
      <c r="Q1486" t="s">
        <v>184</v>
      </c>
      <c r="R1486" t="s">
        <v>252</v>
      </c>
      <c r="S1486" t="s">
        <v>260</v>
      </c>
      <c r="T1486">
        <v>14</v>
      </c>
      <c r="U1486" t="s">
        <v>8622</v>
      </c>
      <c r="V1486" t="s">
        <v>14378</v>
      </c>
      <c r="W1486" t="s">
        <v>14377</v>
      </c>
      <c r="X1486" t="s">
        <v>29</v>
      </c>
      <c r="Y1486" t="s">
        <v>30</v>
      </c>
      <c r="Z1486" t="s">
        <v>30</v>
      </c>
      <c r="AA1486" t="s">
        <v>30</v>
      </c>
      <c r="AB1486" t="s">
        <v>30</v>
      </c>
      <c r="AC1486">
        <v>-75.111411630000006</v>
      </c>
      <c r="AD1486">
        <v>6.0262691799999999</v>
      </c>
      <c r="AE1486" t="s">
        <v>86</v>
      </c>
      <c r="AF1486" t="s">
        <v>159</v>
      </c>
      <c r="AG1486" t="s">
        <v>102</v>
      </c>
      <c r="AH1486">
        <f>IFERROR(
    VLOOKUP(FENIX_ANS_TABLA[[#This Row],[ESTADO]],
        {"VENCIDO",1;"ALERTA_0 Días",2;"ALERTA",3;"A TIEMPO",4;"SIN FECHA",5},
    2,FALSE),
0)</f>
        <v>4</v>
      </c>
    </row>
    <row r="1487" spans="1:34" x14ac:dyDescent="0.25">
      <c r="A1487">
        <v>23674745</v>
      </c>
      <c r="B1487" s="23" t="str">
        <f>IFERROR(VLOOKUP(FENIX_ANS_TABLA[[#This Row],[PEDIDO]],RESPONSABLE!A:B,2,0),"Pendiente por asignar responsable")</f>
        <v>Pendiente por asignar responsable</v>
      </c>
      <c r="C1487" t="s">
        <v>44</v>
      </c>
      <c r="D1487" t="s">
        <v>24</v>
      </c>
      <c r="E1487" t="s">
        <v>44</v>
      </c>
      <c r="F1487" s="21">
        <v>46084.541724537034</v>
      </c>
      <c r="G1487" t="s">
        <v>16866</v>
      </c>
      <c r="H1487">
        <v>21950494</v>
      </c>
      <c r="I1487" t="s">
        <v>8965</v>
      </c>
      <c r="J1487" s="23" t="s">
        <v>31</v>
      </c>
      <c r="K1487" s="23" t="s">
        <v>8966</v>
      </c>
      <c r="L1487" t="s">
        <v>8967</v>
      </c>
      <c r="M1487" t="s">
        <v>228</v>
      </c>
      <c r="N1487" t="s">
        <v>8968</v>
      </c>
      <c r="O1487" t="s">
        <v>229</v>
      </c>
      <c r="P1487" t="s">
        <v>45</v>
      </c>
      <c r="Q1487" t="s">
        <v>214</v>
      </c>
      <c r="R1487" t="s">
        <v>253</v>
      </c>
      <c r="S1487" t="s">
        <v>259</v>
      </c>
      <c r="T1487">
        <v>11</v>
      </c>
      <c r="U1487" t="s">
        <v>16867</v>
      </c>
      <c r="V1487" t="s">
        <v>15800</v>
      </c>
      <c r="W1487" t="s">
        <v>18843</v>
      </c>
      <c r="X1487" t="s">
        <v>29</v>
      </c>
      <c r="Y1487" t="s">
        <v>30</v>
      </c>
      <c r="Z1487" t="s">
        <v>30</v>
      </c>
      <c r="AA1487" t="s">
        <v>30</v>
      </c>
      <c r="AB1487" t="s">
        <v>30</v>
      </c>
      <c r="AC1487">
        <v>-73.916946999999993</v>
      </c>
      <c r="AD1487">
        <v>7.0086899999999996</v>
      </c>
      <c r="AE1487" t="s">
        <v>86</v>
      </c>
      <c r="AF1487" t="s">
        <v>215</v>
      </c>
      <c r="AG1487" t="s">
        <v>102</v>
      </c>
      <c r="AH1487">
        <f>IFERROR(
    VLOOKUP(FENIX_ANS_TABLA[[#This Row],[ESTADO]],
        {"VENCIDO",1;"ALERTA_0 Días",2;"ALERTA",3;"A TIEMPO",4;"SIN FECHA",5},
    2,FALSE),
0)</f>
        <v>4</v>
      </c>
    </row>
    <row r="1488" spans="1:34" x14ac:dyDescent="0.25">
      <c r="A1488">
        <v>23674746</v>
      </c>
      <c r="B1488" s="23" t="str">
        <f>IFERROR(VLOOKUP(FENIX_ANS_TABLA[[#This Row],[PEDIDO]],RESPONSABLE!A:B,2,0),"Pendiente por asignar responsable")</f>
        <v>Pendiente por asignar responsable</v>
      </c>
      <c r="C1488" t="s">
        <v>23</v>
      </c>
      <c r="D1488" t="s">
        <v>24</v>
      </c>
      <c r="E1488" t="s">
        <v>23</v>
      </c>
      <c r="F1488" s="21">
        <v>46079.673206018517</v>
      </c>
      <c r="G1488" t="s">
        <v>9898</v>
      </c>
      <c r="H1488">
        <v>71652741</v>
      </c>
      <c r="I1488" t="s">
        <v>9899</v>
      </c>
      <c r="J1488" s="23" t="s">
        <v>9900</v>
      </c>
      <c r="K1488" s="23" t="s">
        <v>9901</v>
      </c>
      <c r="L1488" t="s">
        <v>9902</v>
      </c>
      <c r="M1488" t="s">
        <v>9319</v>
      </c>
      <c r="N1488" t="s">
        <v>9903</v>
      </c>
      <c r="O1488" t="s">
        <v>9321</v>
      </c>
      <c r="P1488" t="s">
        <v>27</v>
      </c>
      <c r="Q1488" t="s">
        <v>108</v>
      </c>
      <c r="R1488" t="s">
        <v>252</v>
      </c>
      <c r="S1488" t="s">
        <v>260</v>
      </c>
      <c r="T1488">
        <v>10</v>
      </c>
      <c r="U1488" t="s">
        <v>9904</v>
      </c>
      <c r="V1488" t="s">
        <v>14286</v>
      </c>
      <c r="W1488" t="s">
        <v>18844</v>
      </c>
      <c r="X1488" t="s">
        <v>29</v>
      </c>
      <c r="Y1488" t="s">
        <v>30</v>
      </c>
      <c r="Z1488" t="s">
        <v>30</v>
      </c>
      <c r="AA1488" t="s">
        <v>30</v>
      </c>
      <c r="AB1488" t="s">
        <v>30</v>
      </c>
      <c r="AC1488">
        <v>-75.694228350000003</v>
      </c>
      <c r="AD1488">
        <v>5.9648377100000003</v>
      </c>
      <c r="AE1488" t="s">
        <v>86</v>
      </c>
      <c r="AF1488" t="s">
        <v>109</v>
      </c>
      <c r="AG1488" t="s">
        <v>102</v>
      </c>
      <c r="AH1488">
        <f>IFERROR(
    VLOOKUP(FENIX_ANS_TABLA[[#This Row],[ESTADO]],
        {"VENCIDO",1;"ALERTA_0 Días",2;"ALERTA",3;"A TIEMPO",4;"SIN FECHA",5},
    2,FALSE),
0)</f>
        <v>4</v>
      </c>
    </row>
    <row r="1489" spans="1:34" x14ac:dyDescent="0.25">
      <c r="A1489">
        <v>23674750</v>
      </c>
      <c r="B1489" s="23" t="str">
        <f>IFERROR(VLOOKUP(FENIX_ANS_TABLA[[#This Row],[PEDIDO]],RESPONSABLE!A:B,2,0),"Pendiente por asignar responsable")</f>
        <v>Pendiente por asignar responsable</v>
      </c>
      <c r="C1489" t="s">
        <v>23</v>
      </c>
      <c r="D1489" t="s">
        <v>24</v>
      </c>
      <c r="E1489" t="s">
        <v>33</v>
      </c>
      <c r="F1489" s="21">
        <v>46079.673703703702</v>
      </c>
      <c r="G1489" t="s">
        <v>8624</v>
      </c>
      <c r="H1489">
        <v>15531783</v>
      </c>
      <c r="I1489" t="s">
        <v>8625</v>
      </c>
      <c r="J1489" s="23" t="s">
        <v>31</v>
      </c>
      <c r="K1489" s="23" t="s">
        <v>8626</v>
      </c>
      <c r="L1489" t="s">
        <v>8627</v>
      </c>
      <c r="M1489" t="s">
        <v>154</v>
      </c>
      <c r="N1489" t="s">
        <v>8628</v>
      </c>
      <c r="O1489" t="s">
        <v>155</v>
      </c>
      <c r="P1489" t="s">
        <v>34</v>
      </c>
      <c r="Q1489" t="s">
        <v>112</v>
      </c>
      <c r="R1489" t="s">
        <v>253</v>
      </c>
      <c r="S1489" t="s">
        <v>260</v>
      </c>
      <c r="T1489">
        <v>5</v>
      </c>
      <c r="U1489" t="s">
        <v>8629</v>
      </c>
      <c r="V1489" t="s">
        <v>14013</v>
      </c>
      <c r="W1489" t="s">
        <v>14013</v>
      </c>
      <c r="X1489" t="s">
        <v>29</v>
      </c>
      <c r="Y1489" t="s">
        <v>30</v>
      </c>
      <c r="Z1489" t="s">
        <v>30</v>
      </c>
      <c r="AA1489" t="s">
        <v>30</v>
      </c>
      <c r="AB1489" t="s">
        <v>30</v>
      </c>
      <c r="AC1489">
        <v>-75.875650809999996</v>
      </c>
      <c r="AD1489">
        <v>5.6472798900000001</v>
      </c>
      <c r="AE1489" t="s">
        <v>86</v>
      </c>
      <c r="AF1489" t="s">
        <v>109</v>
      </c>
      <c r="AG1489" t="s">
        <v>102</v>
      </c>
      <c r="AH1489">
        <f>IFERROR(
    VLOOKUP(FENIX_ANS_TABLA[[#This Row],[ESTADO]],
        {"VENCIDO",1;"ALERTA_0 Días",2;"ALERTA",3;"A TIEMPO",4;"SIN FECHA",5},
    2,FALSE),
0)</f>
        <v>4</v>
      </c>
    </row>
    <row r="1490" spans="1:34" x14ac:dyDescent="0.25">
      <c r="A1490">
        <v>23674756</v>
      </c>
      <c r="B1490" s="23" t="str">
        <f>IFERROR(VLOOKUP(FENIX_ANS_TABLA[[#This Row],[PEDIDO]],RESPONSABLE!A:B,2,0),"Pendiente por asignar responsable")</f>
        <v>Pendiente por asignar responsable</v>
      </c>
      <c r="C1490" t="s">
        <v>23</v>
      </c>
      <c r="D1490" t="s">
        <v>24</v>
      </c>
      <c r="E1490" t="s">
        <v>33</v>
      </c>
      <c r="F1490" s="21">
        <v>46079.675694444442</v>
      </c>
      <c r="G1490" t="s">
        <v>8631</v>
      </c>
      <c r="H1490">
        <v>1152441081</v>
      </c>
      <c r="I1490" t="s">
        <v>8632</v>
      </c>
      <c r="J1490" s="23" t="s">
        <v>8633</v>
      </c>
      <c r="K1490" s="23" t="s">
        <v>8634</v>
      </c>
      <c r="L1490" t="s">
        <v>8635</v>
      </c>
      <c r="M1490" t="s">
        <v>25</v>
      </c>
      <c r="N1490" t="s">
        <v>8636</v>
      </c>
      <c r="O1490" t="s">
        <v>26</v>
      </c>
      <c r="P1490" t="s">
        <v>34</v>
      </c>
      <c r="Q1490" t="s">
        <v>35</v>
      </c>
      <c r="R1490" t="s">
        <v>253</v>
      </c>
      <c r="S1490" t="s">
        <v>260</v>
      </c>
      <c r="T1490">
        <v>5</v>
      </c>
      <c r="U1490" t="s">
        <v>8637</v>
      </c>
      <c r="V1490" t="s">
        <v>18845</v>
      </c>
      <c r="W1490" t="s">
        <v>18846</v>
      </c>
      <c r="X1490" t="s">
        <v>43</v>
      </c>
      <c r="Y1490" t="s">
        <v>30</v>
      </c>
      <c r="Z1490" t="s">
        <v>30</v>
      </c>
      <c r="AA1490" t="s">
        <v>30</v>
      </c>
      <c r="AB1490" t="s">
        <v>30</v>
      </c>
      <c r="AC1490">
        <v>-75.624157999999994</v>
      </c>
      <c r="AD1490">
        <v>6.2348869999999996</v>
      </c>
      <c r="AE1490" t="s">
        <v>86</v>
      </c>
      <c r="AF1490" t="s">
        <v>105</v>
      </c>
      <c r="AG1490" t="s">
        <v>102</v>
      </c>
      <c r="AH1490">
        <f>IFERROR(
    VLOOKUP(FENIX_ANS_TABLA[[#This Row],[ESTADO]],
        {"VENCIDO",1;"ALERTA_0 Días",2;"ALERTA",3;"A TIEMPO",4;"SIN FECHA",5},
    2,FALSE),
0)</f>
        <v>3</v>
      </c>
    </row>
    <row r="1491" spans="1:34" x14ac:dyDescent="0.25">
      <c r="A1491">
        <v>23674757</v>
      </c>
      <c r="B1491" s="23" t="str">
        <f>IFERROR(VLOOKUP(FENIX_ANS_TABLA[[#This Row],[PEDIDO]],RESPONSABLE!A:B,2,0),"Pendiente por asignar responsable")</f>
        <v>Pendiente por asignar responsable</v>
      </c>
      <c r="C1491" t="s">
        <v>58</v>
      </c>
      <c r="D1491" t="s">
        <v>24</v>
      </c>
      <c r="E1491" t="s">
        <v>59</v>
      </c>
      <c r="F1491" s="21">
        <v>46079.675810185188</v>
      </c>
      <c r="G1491" t="s">
        <v>8639</v>
      </c>
      <c r="H1491">
        <v>71667209</v>
      </c>
      <c r="I1491" t="s">
        <v>8640</v>
      </c>
      <c r="J1491" s="23" t="s">
        <v>31</v>
      </c>
      <c r="K1491" s="23" t="s">
        <v>8641</v>
      </c>
      <c r="L1491" t="s">
        <v>8642</v>
      </c>
      <c r="M1491" t="s">
        <v>25</v>
      </c>
      <c r="N1491" t="s">
        <v>8643</v>
      </c>
      <c r="O1491" t="s">
        <v>26</v>
      </c>
      <c r="P1491" t="s">
        <v>60</v>
      </c>
      <c r="Q1491" t="s">
        <v>61</v>
      </c>
      <c r="R1491" t="s">
        <v>253</v>
      </c>
      <c r="S1491" t="s">
        <v>260</v>
      </c>
      <c r="T1491">
        <v>9</v>
      </c>
      <c r="U1491" t="s">
        <v>8644</v>
      </c>
      <c r="V1491" t="s">
        <v>18845</v>
      </c>
      <c r="W1491" t="s">
        <v>18847</v>
      </c>
      <c r="X1491" t="s">
        <v>29</v>
      </c>
      <c r="Y1491" t="s">
        <v>30</v>
      </c>
      <c r="Z1491" t="s">
        <v>30</v>
      </c>
      <c r="AA1491" t="s">
        <v>30</v>
      </c>
      <c r="AB1491" t="s">
        <v>30</v>
      </c>
      <c r="AC1491">
        <v>-75.541683000000006</v>
      </c>
      <c r="AD1491">
        <v>6.2510849999999998</v>
      </c>
      <c r="AE1491" t="s">
        <v>86</v>
      </c>
      <c r="AF1491" t="s">
        <v>105</v>
      </c>
      <c r="AG1491" t="s">
        <v>102</v>
      </c>
      <c r="AH1491">
        <f>IFERROR(
    VLOOKUP(FENIX_ANS_TABLA[[#This Row],[ESTADO]],
        {"VENCIDO",1;"ALERTA_0 Días",2;"ALERTA",3;"A TIEMPO",4;"SIN FECHA",5},
    2,FALSE),
0)</f>
        <v>4</v>
      </c>
    </row>
    <row r="1492" spans="1:34" x14ac:dyDescent="0.25">
      <c r="A1492">
        <v>23674758</v>
      </c>
      <c r="B1492" s="23" t="str">
        <f>IFERROR(VLOOKUP(FENIX_ANS_TABLA[[#This Row],[PEDIDO]],RESPONSABLE!A:B,2,0),"Pendiente por asignar responsable")</f>
        <v>Pendiente por asignar responsable</v>
      </c>
      <c r="C1492" t="s">
        <v>54</v>
      </c>
      <c r="D1492" t="s">
        <v>24</v>
      </c>
      <c r="E1492" t="s">
        <v>54</v>
      </c>
      <c r="F1492" s="21">
        <v>46079.676574074067</v>
      </c>
      <c r="G1492" t="s">
        <v>8646</v>
      </c>
      <c r="H1492">
        <v>2176033</v>
      </c>
      <c r="I1492" t="s">
        <v>8647</v>
      </c>
      <c r="J1492" s="23" t="s">
        <v>31</v>
      </c>
      <c r="K1492" s="23" t="s">
        <v>8648</v>
      </c>
      <c r="L1492" t="s">
        <v>8649</v>
      </c>
      <c r="M1492" t="s">
        <v>42</v>
      </c>
      <c r="N1492" t="s">
        <v>8650</v>
      </c>
      <c r="O1492" t="s">
        <v>57</v>
      </c>
      <c r="P1492" t="s">
        <v>55</v>
      </c>
      <c r="Q1492" t="s">
        <v>56</v>
      </c>
      <c r="R1492" t="s">
        <v>253</v>
      </c>
      <c r="S1492" t="s">
        <v>260</v>
      </c>
      <c r="T1492">
        <v>4</v>
      </c>
      <c r="U1492" t="s">
        <v>8651</v>
      </c>
      <c r="V1492" t="s">
        <v>10638</v>
      </c>
      <c r="W1492" t="s">
        <v>18295</v>
      </c>
      <c r="X1492" t="s">
        <v>83</v>
      </c>
      <c r="Y1492" t="s">
        <v>30</v>
      </c>
      <c r="Z1492" t="s">
        <v>30</v>
      </c>
      <c r="AA1492" t="s">
        <v>30</v>
      </c>
      <c r="AB1492" t="s">
        <v>30</v>
      </c>
      <c r="AC1492">
        <v>-75.598043590000003</v>
      </c>
      <c r="AD1492">
        <v>6.1601156599999998</v>
      </c>
      <c r="AE1492" t="s">
        <v>86</v>
      </c>
      <c r="AF1492" t="s">
        <v>105</v>
      </c>
      <c r="AG1492" t="s">
        <v>102</v>
      </c>
      <c r="AH1492">
        <f>IFERROR(
    VLOOKUP(FENIX_ANS_TABLA[[#This Row],[ESTADO]],
        {"VENCIDO",1;"ALERTA_0 Días",2;"ALERTA",3;"A TIEMPO",4;"SIN FECHA",5},
    2,FALSE),
0)</f>
        <v>2</v>
      </c>
    </row>
    <row r="1493" spans="1:34" x14ac:dyDescent="0.25">
      <c r="A1493">
        <v>23674760</v>
      </c>
      <c r="B1493" s="23" t="str">
        <f>IFERROR(VLOOKUP(FENIX_ANS_TABLA[[#This Row],[PEDIDO]],RESPONSABLE!A:B,2,0),"Pendiente por asignar responsable")</f>
        <v>Pendiente por asignar responsable</v>
      </c>
      <c r="C1493" t="s">
        <v>58</v>
      </c>
      <c r="D1493" t="s">
        <v>24</v>
      </c>
      <c r="E1493" t="s">
        <v>59</v>
      </c>
      <c r="F1493" s="21">
        <v>46079.677048611113</v>
      </c>
      <c r="G1493" t="s">
        <v>8653</v>
      </c>
      <c r="H1493">
        <v>32507633</v>
      </c>
      <c r="I1493" t="s">
        <v>8654</v>
      </c>
      <c r="J1493" s="23" t="s">
        <v>31</v>
      </c>
      <c r="K1493" s="23" t="s">
        <v>8655</v>
      </c>
      <c r="L1493" t="s">
        <v>8656</v>
      </c>
      <c r="M1493" t="s">
        <v>25</v>
      </c>
      <c r="N1493" t="s">
        <v>8657</v>
      </c>
      <c r="O1493" t="s">
        <v>26</v>
      </c>
      <c r="P1493" t="s">
        <v>60</v>
      </c>
      <c r="Q1493" t="s">
        <v>61</v>
      </c>
      <c r="R1493" t="s">
        <v>253</v>
      </c>
      <c r="S1493" t="s">
        <v>260</v>
      </c>
      <c r="T1493">
        <v>9</v>
      </c>
      <c r="U1493" t="s">
        <v>8658</v>
      </c>
      <c r="V1493" t="s">
        <v>10638</v>
      </c>
      <c r="W1493" t="s">
        <v>18723</v>
      </c>
      <c r="X1493" t="s">
        <v>29</v>
      </c>
      <c r="Y1493" t="s">
        <v>30</v>
      </c>
      <c r="Z1493" t="s">
        <v>30</v>
      </c>
      <c r="AA1493" t="s">
        <v>30</v>
      </c>
      <c r="AB1493" t="s">
        <v>30</v>
      </c>
      <c r="AC1493">
        <v>-75.593835999999996</v>
      </c>
      <c r="AD1493">
        <v>6.1976120000000003</v>
      </c>
      <c r="AE1493" t="s">
        <v>86</v>
      </c>
      <c r="AF1493" t="s">
        <v>105</v>
      </c>
      <c r="AG1493" t="s">
        <v>102</v>
      </c>
      <c r="AH1493">
        <f>IFERROR(
    VLOOKUP(FENIX_ANS_TABLA[[#This Row],[ESTADO]],
        {"VENCIDO",1;"ALERTA_0 Días",2;"ALERTA",3;"A TIEMPO",4;"SIN FECHA",5},
    2,FALSE),
0)</f>
        <v>4</v>
      </c>
    </row>
    <row r="1494" spans="1:34" x14ac:dyDescent="0.25">
      <c r="A1494">
        <v>23674761</v>
      </c>
      <c r="B1494" s="23" t="str">
        <f>IFERROR(VLOOKUP(FENIX_ANS_TABLA[[#This Row],[PEDIDO]],RESPONSABLE!A:B,2,0),"Pendiente por asignar responsable")</f>
        <v>Pendiente por asignar responsable</v>
      </c>
      <c r="C1494" t="s">
        <v>23</v>
      </c>
      <c r="D1494" t="s">
        <v>24</v>
      </c>
      <c r="E1494" t="s">
        <v>33</v>
      </c>
      <c r="F1494" s="21">
        <v>46079.677986111114</v>
      </c>
      <c r="G1494" t="s">
        <v>8660</v>
      </c>
      <c r="H1494">
        <v>1152212376</v>
      </c>
      <c r="I1494" t="s">
        <v>8661</v>
      </c>
      <c r="J1494" s="23" t="s">
        <v>31</v>
      </c>
      <c r="K1494" s="23" t="s">
        <v>8662</v>
      </c>
      <c r="L1494" t="s">
        <v>8663</v>
      </c>
      <c r="M1494" t="s">
        <v>25</v>
      </c>
      <c r="N1494" t="s">
        <v>8664</v>
      </c>
      <c r="O1494" t="s">
        <v>26</v>
      </c>
      <c r="P1494" t="s">
        <v>34</v>
      </c>
      <c r="Q1494" t="s">
        <v>35</v>
      </c>
      <c r="R1494" t="s">
        <v>253</v>
      </c>
      <c r="S1494" t="s">
        <v>260</v>
      </c>
      <c r="T1494">
        <v>5</v>
      </c>
      <c r="U1494" t="s">
        <v>8665</v>
      </c>
      <c r="V1494" t="s">
        <v>18190</v>
      </c>
      <c r="W1494" t="s">
        <v>18848</v>
      </c>
      <c r="X1494" t="s">
        <v>43</v>
      </c>
      <c r="Y1494" t="s">
        <v>30</v>
      </c>
      <c r="Z1494" t="s">
        <v>30</v>
      </c>
      <c r="AA1494" t="s">
        <v>30</v>
      </c>
      <c r="AB1494" t="s">
        <v>30</v>
      </c>
      <c r="AC1494">
        <v>-75.614077080000001</v>
      </c>
      <c r="AD1494">
        <v>6.27502914</v>
      </c>
      <c r="AE1494" t="s">
        <v>86</v>
      </c>
      <c r="AF1494" t="s">
        <v>105</v>
      </c>
      <c r="AG1494" t="s">
        <v>102</v>
      </c>
      <c r="AH1494">
        <f>IFERROR(
    VLOOKUP(FENIX_ANS_TABLA[[#This Row],[ESTADO]],
        {"VENCIDO",1;"ALERTA_0 Días",2;"ALERTA",3;"A TIEMPO",4;"SIN FECHA",5},
    2,FALSE),
0)</f>
        <v>3</v>
      </c>
    </row>
    <row r="1495" spans="1:34" x14ac:dyDescent="0.25">
      <c r="A1495">
        <v>23674763</v>
      </c>
      <c r="B1495" s="23" t="str">
        <f>IFERROR(VLOOKUP(FENIX_ANS_TABLA[[#This Row],[PEDIDO]],RESPONSABLE!A:B,2,0),"Pendiente por asignar responsable")</f>
        <v>Pendiente por asignar responsable</v>
      </c>
      <c r="C1495" t="s">
        <v>23</v>
      </c>
      <c r="D1495" t="s">
        <v>24</v>
      </c>
      <c r="E1495" t="s">
        <v>23</v>
      </c>
      <c r="F1495" s="21">
        <v>46079.678506944438</v>
      </c>
      <c r="G1495" t="s">
        <v>8667</v>
      </c>
      <c r="H1495">
        <v>43104363</v>
      </c>
      <c r="I1495" t="s">
        <v>8668</v>
      </c>
      <c r="J1495" s="23" t="s">
        <v>31</v>
      </c>
      <c r="K1495" s="23" t="s">
        <v>8669</v>
      </c>
      <c r="L1495" t="s">
        <v>8670</v>
      </c>
      <c r="M1495" t="s">
        <v>165</v>
      </c>
      <c r="N1495" t="s">
        <v>8671</v>
      </c>
      <c r="O1495" t="s">
        <v>166</v>
      </c>
      <c r="P1495" t="s">
        <v>27</v>
      </c>
      <c r="Q1495" t="s">
        <v>158</v>
      </c>
      <c r="R1495" t="s">
        <v>252</v>
      </c>
      <c r="S1495" t="s">
        <v>260</v>
      </c>
      <c r="T1495">
        <v>10</v>
      </c>
      <c r="U1495" t="s">
        <v>8672</v>
      </c>
      <c r="V1495" t="s">
        <v>18849</v>
      </c>
      <c r="W1495" t="s">
        <v>15912</v>
      </c>
      <c r="X1495" t="s">
        <v>29</v>
      </c>
      <c r="Y1495" t="s">
        <v>30</v>
      </c>
      <c r="Z1495" t="s">
        <v>30</v>
      </c>
      <c r="AA1495" t="s">
        <v>30</v>
      </c>
      <c r="AB1495" t="s">
        <v>30</v>
      </c>
      <c r="AC1495">
        <v>-75.472619969999997</v>
      </c>
      <c r="AD1495">
        <v>6.2852532600000002</v>
      </c>
      <c r="AE1495" t="s">
        <v>86</v>
      </c>
      <c r="AF1495" t="s">
        <v>159</v>
      </c>
      <c r="AG1495" t="s">
        <v>102</v>
      </c>
      <c r="AH1495">
        <f>IFERROR(
    VLOOKUP(FENIX_ANS_TABLA[[#This Row],[ESTADO]],
        {"VENCIDO",1;"ALERTA_0 Días",2;"ALERTA",3;"A TIEMPO",4;"SIN FECHA",5},
    2,FALSE),
0)</f>
        <v>4</v>
      </c>
    </row>
    <row r="1496" spans="1:34" x14ac:dyDescent="0.25">
      <c r="A1496">
        <v>23674766</v>
      </c>
      <c r="B1496" s="23" t="str">
        <f>IFERROR(VLOOKUP(FENIX_ANS_TABLA[[#This Row],[PEDIDO]],RESPONSABLE!A:B,2,0),"Pendiente por asignar responsable")</f>
        <v>Pendiente por asignar responsable</v>
      </c>
      <c r="C1496" t="s">
        <v>54</v>
      </c>
      <c r="D1496" t="s">
        <v>24</v>
      </c>
      <c r="E1496" t="s">
        <v>54</v>
      </c>
      <c r="F1496" s="21">
        <v>46079.681527777779</v>
      </c>
      <c r="G1496" t="s">
        <v>8674</v>
      </c>
      <c r="H1496">
        <v>39575176</v>
      </c>
      <c r="I1496" t="s">
        <v>8675</v>
      </c>
      <c r="J1496" s="23" t="s">
        <v>31</v>
      </c>
      <c r="K1496" s="23" t="s">
        <v>8676</v>
      </c>
      <c r="L1496" t="s">
        <v>8677</v>
      </c>
      <c r="M1496" t="s">
        <v>163</v>
      </c>
      <c r="N1496" t="s">
        <v>8678</v>
      </c>
      <c r="O1496" t="s">
        <v>164</v>
      </c>
      <c r="P1496" t="s">
        <v>55</v>
      </c>
      <c r="Q1496" t="s">
        <v>189</v>
      </c>
      <c r="R1496" t="s">
        <v>252</v>
      </c>
      <c r="S1496" t="s">
        <v>260</v>
      </c>
      <c r="T1496">
        <v>4</v>
      </c>
      <c r="U1496" t="s">
        <v>8679</v>
      </c>
      <c r="V1496" t="s">
        <v>18850</v>
      </c>
      <c r="W1496" t="s">
        <v>15373</v>
      </c>
      <c r="X1496" t="s">
        <v>83</v>
      </c>
      <c r="Y1496" t="s">
        <v>30</v>
      </c>
      <c r="Z1496" t="s">
        <v>30</v>
      </c>
      <c r="AA1496" t="s">
        <v>30</v>
      </c>
      <c r="AB1496" t="s">
        <v>30</v>
      </c>
      <c r="AC1496">
        <v>-75.249510049999998</v>
      </c>
      <c r="AD1496">
        <v>6.2224634700000001</v>
      </c>
      <c r="AE1496" t="s">
        <v>86</v>
      </c>
      <c r="AF1496" t="s">
        <v>159</v>
      </c>
      <c r="AG1496" t="s">
        <v>102</v>
      </c>
      <c r="AH1496">
        <f>IFERROR(
    VLOOKUP(FENIX_ANS_TABLA[[#This Row],[ESTADO]],
        {"VENCIDO",1;"ALERTA_0 Días",2;"ALERTA",3;"A TIEMPO",4;"SIN FECHA",5},
    2,FALSE),
0)</f>
        <v>2</v>
      </c>
    </row>
    <row r="1497" spans="1:34" x14ac:dyDescent="0.25">
      <c r="A1497">
        <v>23674768</v>
      </c>
      <c r="B1497" s="23" t="str">
        <f>IFERROR(VLOOKUP(FENIX_ANS_TABLA[[#This Row],[PEDIDO]],RESPONSABLE!A:B,2,0),"Pendiente por asignar responsable")</f>
        <v>Pendiente por asignar responsable</v>
      </c>
      <c r="C1497" t="s">
        <v>23</v>
      </c>
      <c r="D1497" t="s">
        <v>24</v>
      </c>
      <c r="E1497" t="s">
        <v>23</v>
      </c>
      <c r="F1497" s="21">
        <v>46079.682025462957</v>
      </c>
      <c r="G1497" t="s">
        <v>8681</v>
      </c>
      <c r="H1497">
        <v>71600198</v>
      </c>
      <c r="I1497" t="s">
        <v>8682</v>
      </c>
      <c r="J1497" s="23" t="s">
        <v>31</v>
      </c>
      <c r="K1497" s="23" t="s">
        <v>8505</v>
      </c>
      <c r="L1497" t="s">
        <v>8683</v>
      </c>
      <c r="M1497" t="s">
        <v>169</v>
      </c>
      <c r="N1497" t="s">
        <v>8684</v>
      </c>
      <c r="O1497" t="s">
        <v>170</v>
      </c>
      <c r="P1497" t="s">
        <v>27</v>
      </c>
      <c r="Q1497" t="s">
        <v>158</v>
      </c>
      <c r="R1497" t="s">
        <v>252</v>
      </c>
      <c r="S1497" t="s">
        <v>260</v>
      </c>
      <c r="T1497">
        <v>10</v>
      </c>
      <c r="U1497" t="s">
        <v>8685</v>
      </c>
      <c r="V1497" t="s">
        <v>3575</v>
      </c>
      <c r="W1497" t="s">
        <v>18851</v>
      </c>
      <c r="X1497" t="s">
        <v>29</v>
      </c>
      <c r="Y1497" t="s">
        <v>30</v>
      </c>
      <c r="Z1497" t="s">
        <v>30</v>
      </c>
      <c r="AA1497" t="s">
        <v>30</v>
      </c>
      <c r="AB1497" t="s">
        <v>30</v>
      </c>
      <c r="AC1497">
        <v>-75.290440660000002</v>
      </c>
      <c r="AD1497">
        <v>6.1642133699999997</v>
      </c>
      <c r="AE1497" t="s">
        <v>86</v>
      </c>
      <c r="AF1497" t="s">
        <v>159</v>
      </c>
      <c r="AG1497" t="s">
        <v>102</v>
      </c>
      <c r="AH1497">
        <f>IFERROR(
    VLOOKUP(FENIX_ANS_TABLA[[#This Row],[ESTADO]],
        {"VENCIDO",1;"ALERTA_0 Días",2;"ALERTA",3;"A TIEMPO",4;"SIN FECHA",5},
    2,FALSE),
0)</f>
        <v>4</v>
      </c>
    </row>
    <row r="1498" spans="1:34" x14ac:dyDescent="0.25">
      <c r="A1498">
        <v>23674770</v>
      </c>
      <c r="B1498" s="23" t="str">
        <f>IFERROR(VLOOKUP(FENIX_ANS_TABLA[[#This Row],[PEDIDO]],RESPONSABLE!A:B,2,0),"Pendiente por asignar responsable")</f>
        <v>Pendiente por asignar responsable</v>
      </c>
      <c r="C1498" t="s">
        <v>44</v>
      </c>
      <c r="D1498" t="s">
        <v>24</v>
      </c>
      <c r="E1498" t="s">
        <v>44</v>
      </c>
      <c r="F1498" s="21">
        <v>46079.68372685185</v>
      </c>
      <c r="G1498" t="s">
        <v>8964</v>
      </c>
      <c r="H1498">
        <v>42941927</v>
      </c>
      <c r="I1498" t="s">
        <v>8971</v>
      </c>
      <c r="J1498" s="23" t="s">
        <v>31</v>
      </c>
      <c r="K1498" s="23" t="s">
        <v>8972</v>
      </c>
      <c r="L1498" t="s">
        <v>8973</v>
      </c>
      <c r="M1498" t="s">
        <v>234</v>
      </c>
      <c r="N1498" t="s">
        <v>8974</v>
      </c>
      <c r="O1498" t="s">
        <v>235</v>
      </c>
      <c r="P1498" t="s">
        <v>34</v>
      </c>
      <c r="Q1498" t="s">
        <v>214</v>
      </c>
      <c r="R1498" t="s">
        <v>253</v>
      </c>
      <c r="S1498" t="s">
        <v>260</v>
      </c>
      <c r="T1498">
        <v>5</v>
      </c>
      <c r="U1498" t="s">
        <v>8969</v>
      </c>
      <c r="V1498" t="s">
        <v>18852</v>
      </c>
      <c r="W1498" t="s">
        <v>14005</v>
      </c>
      <c r="X1498" t="s">
        <v>29</v>
      </c>
      <c r="Y1498" t="s">
        <v>30</v>
      </c>
      <c r="Z1498" t="s">
        <v>30</v>
      </c>
      <c r="AA1498" t="s">
        <v>30</v>
      </c>
      <c r="AB1498" t="s">
        <v>30</v>
      </c>
      <c r="AC1498">
        <v>-74.718316669999993</v>
      </c>
      <c r="AD1498">
        <v>7.0762435000000004</v>
      </c>
      <c r="AE1498" t="s">
        <v>86</v>
      </c>
      <c r="AF1498" t="s">
        <v>215</v>
      </c>
      <c r="AG1498" t="s">
        <v>102</v>
      </c>
      <c r="AH1498">
        <f>IFERROR(
    VLOOKUP(FENIX_ANS_TABLA[[#This Row],[ESTADO]],
        {"VENCIDO",1;"ALERTA_0 Días",2;"ALERTA",3;"A TIEMPO",4;"SIN FECHA",5},
    2,FALSE),
0)</f>
        <v>4</v>
      </c>
    </row>
    <row r="1499" spans="1:34" x14ac:dyDescent="0.25">
      <c r="A1499">
        <v>23674771</v>
      </c>
      <c r="B1499" s="23" t="str">
        <f>IFERROR(VLOOKUP(FENIX_ANS_TABLA[[#This Row],[PEDIDO]],RESPONSABLE!A:B,2,0),"Pendiente por asignar responsable")</f>
        <v>Pendiente por asignar responsable</v>
      </c>
      <c r="C1499" t="s">
        <v>54</v>
      </c>
      <c r="D1499" t="s">
        <v>24</v>
      </c>
      <c r="E1499" t="s">
        <v>54</v>
      </c>
      <c r="F1499" s="21">
        <v>46079.683645833327</v>
      </c>
      <c r="G1499" t="s">
        <v>8687</v>
      </c>
      <c r="H1499">
        <v>900383063</v>
      </c>
      <c r="I1499" t="s">
        <v>8688</v>
      </c>
      <c r="J1499" s="23" t="s">
        <v>31</v>
      </c>
      <c r="K1499" s="23" t="s">
        <v>8689</v>
      </c>
      <c r="L1499" t="s">
        <v>8690</v>
      </c>
      <c r="M1499" t="s">
        <v>25</v>
      </c>
      <c r="N1499" t="s">
        <v>8691</v>
      </c>
      <c r="O1499" t="s">
        <v>26</v>
      </c>
      <c r="P1499" t="s">
        <v>55</v>
      </c>
      <c r="Q1499" t="s">
        <v>56</v>
      </c>
      <c r="R1499" t="s">
        <v>253</v>
      </c>
      <c r="S1499" t="s">
        <v>260</v>
      </c>
      <c r="T1499">
        <v>4</v>
      </c>
      <c r="U1499" t="s">
        <v>8692</v>
      </c>
      <c r="V1499" t="s">
        <v>14477</v>
      </c>
      <c r="W1499" t="s">
        <v>18853</v>
      </c>
      <c r="X1499" t="s">
        <v>83</v>
      </c>
      <c r="Y1499" t="s">
        <v>30</v>
      </c>
      <c r="Z1499" t="s">
        <v>30</v>
      </c>
      <c r="AA1499" t="s">
        <v>30</v>
      </c>
      <c r="AB1499" t="s">
        <v>30</v>
      </c>
      <c r="AC1499">
        <v>-75.566567000000006</v>
      </c>
      <c r="AD1499">
        <v>6.1997289999999996</v>
      </c>
      <c r="AE1499" t="s">
        <v>86</v>
      </c>
      <c r="AF1499" t="s">
        <v>105</v>
      </c>
      <c r="AG1499" t="s">
        <v>102</v>
      </c>
      <c r="AH1499">
        <f>IFERROR(
    VLOOKUP(FENIX_ANS_TABLA[[#This Row],[ESTADO]],
        {"VENCIDO",1;"ALERTA_0 Días",2;"ALERTA",3;"A TIEMPO",4;"SIN FECHA",5},
    2,FALSE),
0)</f>
        <v>2</v>
      </c>
    </row>
    <row r="1500" spans="1:34" x14ac:dyDescent="0.25">
      <c r="A1500">
        <v>23674775</v>
      </c>
      <c r="B1500" s="23" t="str">
        <f>IFERROR(VLOOKUP(FENIX_ANS_TABLA[[#This Row],[PEDIDO]],RESPONSABLE!A:B,2,0),"Pendiente por asignar responsable")</f>
        <v>Pendiente por asignar responsable</v>
      </c>
      <c r="C1500" t="s">
        <v>54</v>
      </c>
      <c r="D1500" t="s">
        <v>24</v>
      </c>
      <c r="E1500" t="s">
        <v>54</v>
      </c>
      <c r="F1500" s="21">
        <v>46079.685995370368</v>
      </c>
      <c r="G1500" t="s">
        <v>8694</v>
      </c>
      <c r="H1500">
        <v>1039623724</v>
      </c>
      <c r="I1500" t="s">
        <v>8695</v>
      </c>
      <c r="J1500" s="23" t="s">
        <v>31</v>
      </c>
      <c r="K1500" s="23" t="s">
        <v>8696</v>
      </c>
      <c r="L1500" t="s">
        <v>8697</v>
      </c>
      <c r="M1500" t="s">
        <v>248</v>
      </c>
      <c r="N1500" t="s">
        <v>8698</v>
      </c>
      <c r="O1500" t="s">
        <v>249</v>
      </c>
      <c r="P1500" t="s">
        <v>55</v>
      </c>
      <c r="Q1500" t="s">
        <v>135</v>
      </c>
      <c r="R1500" t="s">
        <v>252</v>
      </c>
      <c r="S1500" t="s">
        <v>260</v>
      </c>
      <c r="T1500">
        <v>4</v>
      </c>
      <c r="U1500" t="s">
        <v>8699</v>
      </c>
      <c r="V1500" t="s">
        <v>14593</v>
      </c>
      <c r="W1500" t="s">
        <v>14088</v>
      </c>
      <c r="X1500" t="s">
        <v>83</v>
      </c>
      <c r="Y1500" t="s">
        <v>30</v>
      </c>
      <c r="Z1500" t="s">
        <v>30</v>
      </c>
      <c r="AA1500" t="s">
        <v>30</v>
      </c>
      <c r="AB1500" t="s">
        <v>30</v>
      </c>
      <c r="AC1500">
        <v>-75.807877000000005</v>
      </c>
      <c r="AD1500">
        <v>6.6810479999999997</v>
      </c>
      <c r="AE1500" t="s">
        <v>86</v>
      </c>
      <c r="AF1500" t="s">
        <v>136</v>
      </c>
      <c r="AG1500" t="s">
        <v>102</v>
      </c>
      <c r="AH1500">
        <f>IFERROR(
    VLOOKUP(FENIX_ANS_TABLA[[#This Row],[ESTADO]],
        {"VENCIDO",1;"ALERTA_0 Días",2;"ALERTA",3;"A TIEMPO",4;"SIN FECHA",5},
    2,FALSE),
0)</f>
        <v>2</v>
      </c>
    </row>
    <row r="1501" spans="1:34" x14ac:dyDescent="0.25">
      <c r="A1501">
        <v>23674777</v>
      </c>
      <c r="B1501" s="23" t="str">
        <f>IFERROR(VLOOKUP(FENIX_ANS_TABLA[[#This Row],[PEDIDO]],RESPONSABLE!A:B,2,0),"Pendiente por asignar responsable")</f>
        <v>Pendiente por asignar responsable</v>
      </c>
      <c r="C1501" t="s">
        <v>54</v>
      </c>
      <c r="D1501" t="s">
        <v>24</v>
      </c>
      <c r="E1501" t="s">
        <v>54</v>
      </c>
      <c r="F1501" s="21">
        <v>46079.688703703701</v>
      </c>
      <c r="G1501" t="s">
        <v>8701</v>
      </c>
      <c r="H1501">
        <v>8105719</v>
      </c>
      <c r="I1501" t="s">
        <v>8702</v>
      </c>
      <c r="J1501" s="23" t="s">
        <v>31</v>
      </c>
      <c r="K1501" s="23" t="s">
        <v>782</v>
      </c>
      <c r="L1501" t="s">
        <v>8703</v>
      </c>
      <c r="M1501" t="s">
        <v>50</v>
      </c>
      <c r="N1501" t="s">
        <v>8704</v>
      </c>
      <c r="O1501" t="s">
        <v>51</v>
      </c>
      <c r="P1501" t="s">
        <v>55</v>
      </c>
      <c r="Q1501" t="s">
        <v>56</v>
      </c>
      <c r="R1501" t="s">
        <v>252</v>
      </c>
      <c r="S1501" t="s">
        <v>260</v>
      </c>
      <c r="T1501">
        <v>4</v>
      </c>
      <c r="U1501" t="s">
        <v>8705</v>
      </c>
      <c r="V1501" t="s">
        <v>14594</v>
      </c>
      <c r="W1501" t="s">
        <v>18854</v>
      </c>
      <c r="X1501" t="s">
        <v>83</v>
      </c>
      <c r="Y1501" t="s">
        <v>30</v>
      </c>
      <c r="Z1501" t="s">
        <v>30</v>
      </c>
      <c r="AA1501" t="s">
        <v>30</v>
      </c>
      <c r="AB1501" t="s">
        <v>30</v>
      </c>
      <c r="AC1501">
        <v>-75.621000080000002</v>
      </c>
      <c r="AD1501">
        <v>6.02494979</v>
      </c>
      <c r="AE1501" t="s">
        <v>86</v>
      </c>
      <c r="AF1501" t="s">
        <v>105</v>
      </c>
      <c r="AG1501" t="s">
        <v>102</v>
      </c>
      <c r="AH1501">
        <f>IFERROR(
    VLOOKUP(FENIX_ANS_TABLA[[#This Row],[ESTADO]],
        {"VENCIDO",1;"ALERTA_0 Días",2;"ALERTA",3;"A TIEMPO",4;"SIN FECHA",5},
    2,FALSE),
0)</f>
        <v>2</v>
      </c>
    </row>
    <row r="1502" spans="1:34" x14ac:dyDescent="0.25">
      <c r="A1502">
        <v>23674783</v>
      </c>
      <c r="B1502" s="23" t="str">
        <f>IFERROR(VLOOKUP(FENIX_ANS_TABLA[[#This Row],[PEDIDO]],RESPONSABLE!A:B,2,0),"Pendiente por asignar responsable")</f>
        <v>Pendiente por asignar responsable</v>
      </c>
      <c r="C1502" t="s">
        <v>23</v>
      </c>
      <c r="D1502" t="s">
        <v>24</v>
      </c>
      <c r="E1502" t="s">
        <v>23</v>
      </c>
      <c r="F1502" s="21">
        <v>46079.691365740742</v>
      </c>
      <c r="G1502" t="s">
        <v>10749</v>
      </c>
      <c r="H1502">
        <v>98635528</v>
      </c>
      <c r="I1502" t="s">
        <v>10750</v>
      </c>
      <c r="J1502" s="23" t="s">
        <v>31</v>
      </c>
      <c r="K1502" s="23" t="s">
        <v>10751</v>
      </c>
      <c r="L1502" t="s">
        <v>10752</v>
      </c>
      <c r="M1502" t="s">
        <v>156</v>
      </c>
      <c r="N1502" t="s">
        <v>10753</v>
      </c>
      <c r="O1502" t="s">
        <v>157</v>
      </c>
      <c r="P1502" t="s">
        <v>27</v>
      </c>
      <c r="Q1502" t="s">
        <v>158</v>
      </c>
      <c r="R1502" t="s">
        <v>252</v>
      </c>
      <c r="S1502" t="s">
        <v>260</v>
      </c>
      <c r="T1502">
        <v>10</v>
      </c>
      <c r="U1502" t="s">
        <v>10754</v>
      </c>
      <c r="V1502" t="s">
        <v>18855</v>
      </c>
      <c r="W1502" t="s">
        <v>18856</v>
      </c>
      <c r="X1502" t="s">
        <v>29</v>
      </c>
      <c r="Y1502" t="s">
        <v>30</v>
      </c>
      <c r="Z1502" t="s">
        <v>30</v>
      </c>
      <c r="AA1502" t="s">
        <v>30</v>
      </c>
      <c r="AB1502" t="s">
        <v>30</v>
      </c>
      <c r="AC1502">
        <v>-75.342134880000003</v>
      </c>
      <c r="AD1502">
        <v>6.2388371899999999</v>
      </c>
      <c r="AE1502" t="s">
        <v>86</v>
      </c>
      <c r="AF1502" t="s">
        <v>159</v>
      </c>
      <c r="AG1502" t="s">
        <v>102</v>
      </c>
      <c r="AH1502">
        <f>IFERROR(
    VLOOKUP(FENIX_ANS_TABLA[[#This Row],[ESTADO]],
        {"VENCIDO",1;"ALERTA_0 Días",2;"ALERTA",3;"A TIEMPO",4;"SIN FECHA",5},
    2,FALSE),
0)</f>
        <v>4</v>
      </c>
    </row>
    <row r="1503" spans="1:34" x14ac:dyDescent="0.25">
      <c r="A1503">
        <v>23674785</v>
      </c>
      <c r="B1503" s="23" t="str">
        <f>IFERROR(VLOOKUP(FENIX_ANS_TABLA[[#This Row],[PEDIDO]],RESPONSABLE!A:B,2,0),"Pendiente por asignar responsable")</f>
        <v>Pendiente por asignar responsable</v>
      </c>
      <c r="C1503" t="s">
        <v>36</v>
      </c>
      <c r="D1503" t="s">
        <v>24</v>
      </c>
      <c r="E1503" t="s">
        <v>36</v>
      </c>
      <c r="F1503" s="21">
        <v>46079.692557870367</v>
      </c>
      <c r="G1503" t="s">
        <v>9906</v>
      </c>
      <c r="H1503">
        <v>12021954</v>
      </c>
      <c r="I1503" t="s">
        <v>9907</v>
      </c>
      <c r="J1503" s="23" t="s">
        <v>31</v>
      </c>
      <c r="K1503" s="23" t="s">
        <v>9908</v>
      </c>
      <c r="L1503" t="s">
        <v>9909</v>
      </c>
      <c r="M1503" t="s">
        <v>123</v>
      </c>
      <c r="N1503" t="s">
        <v>9910</v>
      </c>
      <c r="O1503" t="s">
        <v>124</v>
      </c>
      <c r="P1503" t="s">
        <v>37</v>
      </c>
      <c r="Q1503" t="s">
        <v>108</v>
      </c>
      <c r="R1503" t="s">
        <v>252</v>
      </c>
      <c r="S1503" t="s">
        <v>260</v>
      </c>
      <c r="T1503">
        <v>10</v>
      </c>
      <c r="U1503" t="s">
        <v>9911</v>
      </c>
      <c r="V1503" t="s">
        <v>18857</v>
      </c>
      <c r="W1503" t="s">
        <v>18858</v>
      </c>
      <c r="X1503" t="s">
        <v>29</v>
      </c>
      <c r="Y1503" t="s">
        <v>30</v>
      </c>
      <c r="Z1503" t="s">
        <v>30</v>
      </c>
      <c r="AA1503" t="s">
        <v>30</v>
      </c>
      <c r="AB1503" t="s">
        <v>30</v>
      </c>
      <c r="AC1503">
        <v>-76.149698000000001</v>
      </c>
      <c r="AD1503">
        <v>5.8652600000000001</v>
      </c>
      <c r="AE1503" t="s">
        <v>86</v>
      </c>
      <c r="AF1503" t="s">
        <v>109</v>
      </c>
      <c r="AG1503" t="s">
        <v>102</v>
      </c>
      <c r="AH1503">
        <f>IFERROR(
    VLOOKUP(FENIX_ANS_TABLA[[#This Row],[ESTADO]],
        {"VENCIDO",1;"ALERTA_0 Días",2;"ALERTA",3;"A TIEMPO",4;"SIN FECHA",5},
    2,FALSE),
0)</f>
        <v>4</v>
      </c>
    </row>
    <row r="1504" spans="1:34" x14ac:dyDescent="0.25">
      <c r="A1504">
        <v>23674789</v>
      </c>
      <c r="B1504" s="23" t="str">
        <f>IFERROR(VLOOKUP(FENIX_ANS_TABLA[[#This Row],[PEDIDO]],RESPONSABLE!A:B,2,0),"Pendiente por asignar responsable")</f>
        <v>Pendiente por asignar responsable</v>
      </c>
      <c r="C1504" t="s">
        <v>23</v>
      </c>
      <c r="D1504" t="s">
        <v>24</v>
      </c>
      <c r="E1504" t="s">
        <v>33</v>
      </c>
      <c r="F1504" s="21">
        <v>46079.694363425922</v>
      </c>
      <c r="G1504" t="s">
        <v>8707</v>
      </c>
      <c r="H1504">
        <v>1017181942</v>
      </c>
      <c r="I1504" t="s">
        <v>8708</v>
      </c>
      <c r="J1504" s="23" t="s">
        <v>31</v>
      </c>
      <c r="K1504" s="23" t="s">
        <v>8709</v>
      </c>
      <c r="L1504" t="s">
        <v>8710</v>
      </c>
      <c r="M1504" t="s">
        <v>25</v>
      </c>
      <c r="N1504" t="s">
        <v>8711</v>
      </c>
      <c r="O1504" t="s">
        <v>26</v>
      </c>
      <c r="P1504" t="s">
        <v>34</v>
      </c>
      <c r="Q1504" t="s">
        <v>35</v>
      </c>
      <c r="R1504" t="s">
        <v>253</v>
      </c>
      <c r="S1504" t="s">
        <v>260</v>
      </c>
      <c r="T1504">
        <v>5</v>
      </c>
      <c r="U1504" t="s">
        <v>8712</v>
      </c>
      <c r="V1504" t="s">
        <v>18372</v>
      </c>
      <c r="W1504" t="s">
        <v>12189</v>
      </c>
      <c r="X1504" t="s">
        <v>43</v>
      </c>
      <c r="Y1504" t="s">
        <v>30</v>
      </c>
      <c r="Z1504" t="s">
        <v>30</v>
      </c>
      <c r="AA1504" t="s">
        <v>30</v>
      </c>
      <c r="AB1504" t="s">
        <v>30</v>
      </c>
      <c r="AC1504">
        <v>-75.54267548</v>
      </c>
      <c r="AD1504">
        <v>6.2410384800000003</v>
      </c>
      <c r="AE1504" t="s">
        <v>86</v>
      </c>
      <c r="AF1504" t="s">
        <v>105</v>
      </c>
      <c r="AG1504" t="s">
        <v>102</v>
      </c>
      <c r="AH1504">
        <f>IFERROR(
    VLOOKUP(FENIX_ANS_TABLA[[#This Row],[ESTADO]],
        {"VENCIDO",1;"ALERTA_0 Días",2;"ALERTA",3;"A TIEMPO",4;"SIN FECHA",5},
    2,FALSE),
0)</f>
        <v>3</v>
      </c>
    </row>
    <row r="1505" spans="1:34" x14ac:dyDescent="0.25">
      <c r="A1505">
        <v>23674791</v>
      </c>
      <c r="B1505" s="23" t="str">
        <f>IFERROR(VLOOKUP(FENIX_ANS_TABLA[[#This Row],[PEDIDO]],RESPONSABLE!A:B,2,0),"Pendiente por asignar responsable")</f>
        <v>Pendiente por asignar responsable</v>
      </c>
      <c r="C1505" t="s">
        <v>23</v>
      </c>
      <c r="D1505" t="s">
        <v>24</v>
      </c>
      <c r="E1505" t="s">
        <v>23</v>
      </c>
      <c r="F1505" s="21">
        <v>46079.694733796299</v>
      </c>
      <c r="G1505" t="s">
        <v>12245</v>
      </c>
      <c r="H1505">
        <v>32544224</v>
      </c>
      <c r="I1505" t="s">
        <v>12246</v>
      </c>
      <c r="J1505" s="23" t="s">
        <v>31</v>
      </c>
      <c r="K1505" s="23" t="s">
        <v>12247</v>
      </c>
      <c r="L1505" t="s">
        <v>12248</v>
      </c>
      <c r="M1505" t="s">
        <v>25</v>
      </c>
      <c r="N1505" t="s">
        <v>12249</v>
      </c>
      <c r="O1505" t="s">
        <v>26</v>
      </c>
      <c r="P1505" t="s">
        <v>27</v>
      </c>
      <c r="Q1505" t="s">
        <v>28</v>
      </c>
      <c r="R1505" t="s">
        <v>253</v>
      </c>
      <c r="S1505" t="s">
        <v>260</v>
      </c>
      <c r="T1505">
        <v>7</v>
      </c>
      <c r="U1505" t="s">
        <v>12250</v>
      </c>
      <c r="V1505" t="s">
        <v>10639</v>
      </c>
      <c r="W1505" t="s">
        <v>8126</v>
      </c>
      <c r="X1505" t="s">
        <v>29</v>
      </c>
      <c r="Y1505" t="s">
        <v>30</v>
      </c>
      <c r="Z1505" t="s">
        <v>30</v>
      </c>
      <c r="AA1505" t="s">
        <v>30</v>
      </c>
      <c r="AB1505" t="s">
        <v>30</v>
      </c>
      <c r="AC1505">
        <v>-75.565518440000005</v>
      </c>
      <c r="AD1505">
        <v>6.2406346800000003</v>
      </c>
      <c r="AE1505" t="s">
        <v>86</v>
      </c>
      <c r="AF1505" t="s">
        <v>105</v>
      </c>
      <c r="AG1505" t="s">
        <v>102</v>
      </c>
      <c r="AH1505">
        <f>IFERROR(
    VLOOKUP(FENIX_ANS_TABLA[[#This Row],[ESTADO]],
        {"VENCIDO",1;"ALERTA_0 Días",2;"ALERTA",3;"A TIEMPO",4;"SIN FECHA",5},
    2,FALSE),
0)</f>
        <v>4</v>
      </c>
    </row>
    <row r="1506" spans="1:34" x14ac:dyDescent="0.25">
      <c r="A1506">
        <v>23674796</v>
      </c>
      <c r="B1506" s="23" t="str">
        <f>IFERROR(VLOOKUP(FENIX_ANS_TABLA[[#This Row],[PEDIDO]],RESPONSABLE!A:B,2,0),"Pendiente por asignar responsable")</f>
        <v>Pendiente por asignar responsable</v>
      </c>
      <c r="C1506" t="s">
        <v>36</v>
      </c>
      <c r="D1506" t="s">
        <v>24</v>
      </c>
      <c r="E1506" t="s">
        <v>36</v>
      </c>
      <c r="F1506" s="21">
        <v>46079.695833333331</v>
      </c>
      <c r="G1506" t="s">
        <v>10756</v>
      </c>
      <c r="H1506">
        <v>1143350827</v>
      </c>
      <c r="I1506" t="s">
        <v>6332</v>
      </c>
      <c r="J1506" s="23" t="s">
        <v>31</v>
      </c>
      <c r="K1506" s="23" t="s">
        <v>10757</v>
      </c>
      <c r="L1506" t="s">
        <v>10758</v>
      </c>
      <c r="M1506" t="s">
        <v>196</v>
      </c>
      <c r="N1506" t="s">
        <v>10759</v>
      </c>
      <c r="O1506" t="s">
        <v>197</v>
      </c>
      <c r="P1506" t="s">
        <v>37</v>
      </c>
      <c r="Q1506" t="s">
        <v>158</v>
      </c>
      <c r="R1506" t="s">
        <v>252</v>
      </c>
      <c r="S1506" t="s">
        <v>260</v>
      </c>
      <c r="T1506">
        <v>10</v>
      </c>
      <c r="U1506" t="s">
        <v>10760</v>
      </c>
      <c r="V1506" t="s">
        <v>3512</v>
      </c>
      <c r="W1506" t="s">
        <v>5621</v>
      </c>
      <c r="X1506" t="s">
        <v>29</v>
      </c>
      <c r="Y1506" t="s">
        <v>30</v>
      </c>
      <c r="Z1506" t="s">
        <v>30</v>
      </c>
      <c r="AA1506" t="s">
        <v>30</v>
      </c>
      <c r="AB1506" t="s">
        <v>30</v>
      </c>
      <c r="AC1506">
        <v>-75.179997330000006</v>
      </c>
      <c r="AD1506">
        <v>6.2236261700000002</v>
      </c>
      <c r="AE1506" t="s">
        <v>86</v>
      </c>
      <c r="AF1506" t="s">
        <v>159</v>
      </c>
      <c r="AG1506" t="s">
        <v>102</v>
      </c>
      <c r="AH1506">
        <f>IFERROR(
    VLOOKUP(FENIX_ANS_TABLA[[#This Row],[ESTADO]],
        {"VENCIDO",1;"ALERTA_0 Días",2;"ALERTA",3;"A TIEMPO",4;"SIN FECHA",5},
    2,FALSE),
0)</f>
        <v>4</v>
      </c>
    </row>
    <row r="1507" spans="1:34" x14ac:dyDescent="0.25">
      <c r="A1507">
        <v>23674798</v>
      </c>
      <c r="B1507" s="23" t="str">
        <f>IFERROR(VLOOKUP(FENIX_ANS_TABLA[[#This Row],[PEDIDO]],RESPONSABLE!A:B,2,0),"Pendiente por asignar responsable")</f>
        <v>Pendiente por asignar responsable</v>
      </c>
      <c r="C1507" t="s">
        <v>23</v>
      </c>
      <c r="D1507" t="s">
        <v>24</v>
      </c>
      <c r="E1507" t="s">
        <v>23</v>
      </c>
      <c r="F1507" s="21">
        <v>46079.69635416667</v>
      </c>
      <c r="G1507" t="s">
        <v>12253</v>
      </c>
      <c r="H1507">
        <v>43278267</v>
      </c>
      <c r="I1507" t="s">
        <v>12254</v>
      </c>
      <c r="J1507" s="23" t="s">
        <v>31</v>
      </c>
      <c r="K1507" s="23" t="s">
        <v>12255</v>
      </c>
      <c r="L1507" t="s">
        <v>12256</v>
      </c>
      <c r="M1507" t="s">
        <v>25</v>
      </c>
      <c r="N1507" t="s">
        <v>12257</v>
      </c>
      <c r="O1507" t="s">
        <v>26</v>
      </c>
      <c r="P1507" t="s">
        <v>27</v>
      </c>
      <c r="Q1507" t="s">
        <v>28</v>
      </c>
      <c r="R1507" t="s">
        <v>253</v>
      </c>
      <c r="S1507" t="s">
        <v>260</v>
      </c>
      <c r="T1507">
        <v>7</v>
      </c>
      <c r="U1507" t="s">
        <v>12258</v>
      </c>
      <c r="V1507" t="s">
        <v>3512</v>
      </c>
      <c r="W1507" t="s">
        <v>5022</v>
      </c>
      <c r="X1507" t="s">
        <v>29</v>
      </c>
      <c r="Y1507" t="s">
        <v>30</v>
      </c>
      <c r="Z1507" t="s">
        <v>30</v>
      </c>
      <c r="AA1507" t="s">
        <v>30</v>
      </c>
      <c r="AB1507" t="s">
        <v>30</v>
      </c>
      <c r="AC1507">
        <v>-75.601749979999994</v>
      </c>
      <c r="AD1507">
        <v>6.21310509</v>
      </c>
      <c r="AE1507" t="s">
        <v>86</v>
      </c>
      <c r="AF1507" t="s">
        <v>105</v>
      </c>
      <c r="AG1507" t="s">
        <v>102</v>
      </c>
      <c r="AH1507">
        <f>IFERROR(
    VLOOKUP(FENIX_ANS_TABLA[[#This Row],[ESTADO]],
        {"VENCIDO",1;"ALERTA_0 Días",2;"ALERTA",3;"A TIEMPO",4;"SIN FECHA",5},
    2,FALSE),
0)</f>
        <v>4</v>
      </c>
    </row>
    <row r="1508" spans="1:34" x14ac:dyDescent="0.25">
      <c r="A1508">
        <v>23674800</v>
      </c>
      <c r="B1508" s="23" t="str">
        <f>IFERROR(VLOOKUP(FENIX_ANS_TABLA[[#This Row],[PEDIDO]],RESPONSABLE!A:B,2,0),"Pendiente por asignar responsable")</f>
        <v>Pendiente por asignar responsable</v>
      </c>
      <c r="C1508" t="s">
        <v>23</v>
      </c>
      <c r="D1508" t="s">
        <v>24</v>
      </c>
      <c r="E1508" t="s">
        <v>23</v>
      </c>
      <c r="F1508" s="21">
        <v>46079.697071759263</v>
      </c>
      <c r="G1508" t="s">
        <v>12260</v>
      </c>
      <c r="H1508">
        <v>32544224</v>
      </c>
      <c r="I1508" t="s">
        <v>12246</v>
      </c>
      <c r="J1508" s="23" t="s">
        <v>31</v>
      </c>
      <c r="K1508" s="23" t="s">
        <v>12261</v>
      </c>
      <c r="L1508" t="s">
        <v>12262</v>
      </c>
      <c r="M1508" t="s">
        <v>25</v>
      </c>
      <c r="N1508" t="s">
        <v>12263</v>
      </c>
      <c r="O1508" t="s">
        <v>26</v>
      </c>
      <c r="P1508" t="s">
        <v>27</v>
      </c>
      <c r="Q1508" t="s">
        <v>28</v>
      </c>
      <c r="R1508" t="s">
        <v>253</v>
      </c>
      <c r="S1508" t="s">
        <v>260</v>
      </c>
      <c r="T1508">
        <v>7</v>
      </c>
      <c r="U1508" t="s">
        <v>12264</v>
      </c>
      <c r="V1508" t="s">
        <v>4999</v>
      </c>
      <c r="W1508" t="s">
        <v>14451</v>
      </c>
      <c r="X1508" t="s">
        <v>29</v>
      </c>
      <c r="Y1508" t="s">
        <v>30</v>
      </c>
      <c r="Z1508" t="s">
        <v>30</v>
      </c>
      <c r="AA1508" t="s">
        <v>30</v>
      </c>
      <c r="AB1508" t="s">
        <v>30</v>
      </c>
      <c r="AC1508">
        <v>-75.565518440000005</v>
      </c>
      <c r="AD1508">
        <v>6.2406346800000003</v>
      </c>
      <c r="AE1508" t="s">
        <v>86</v>
      </c>
      <c r="AF1508" t="s">
        <v>105</v>
      </c>
      <c r="AG1508" t="s">
        <v>102</v>
      </c>
      <c r="AH1508">
        <f>IFERROR(
    VLOOKUP(FENIX_ANS_TABLA[[#This Row],[ESTADO]],
        {"VENCIDO",1;"ALERTA_0 Días",2;"ALERTA",3;"A TIEMPO",4;"SIN FECHA",5},
    2,FALSE),
0)</f>
        <v>4</v>
      </c>
    </row>
    <row r="1509" spans="1:34" x14ac:dyDescent="0.25">
      <c r="A1509">
        <v>23674801</v>
      </c>
      <c r="B1509" s="23" t="str">
        <f>IFERROR(VLOOKUP(FENIX_ANS_TABLA[[#This Row],[PEDIDO]],RESPONSABLE!A:B,2,0),"Pendiente por asignar responsable")</f>
        <v>Pendiente por asignar responsable</v>
      </c>
      <c r="C1509" t="s">
        <v>58</v>
      </c>
      <c r="D1509" t="s">
        <v>24</v>
      </c>
      <c r="E1509" t="s">
        <v>59</v>
      </c>
      <c r="F1509" s="21">
        <v>46079.69736111111</v>
      </c>
      <c r="G1509" t="s">
        <v>8714</v>
      </c>
      <c r="H1509">
        <v>21467143</v>
      </c>
      <c r="I1509" t="s">
        <v>1632</v>
      </c>
      <c r="J1509" s="23" t="s">
        <v>1633</v>
      </c>
      <c r="K1509" s="23" t="s">
        <v>8715</v>
      </c>
      <c r="L1509" t="s">
        <v>8716</v>
      </c>
      <c r="M1509" t="s">
        <v>156</v>
      </c>
      <c r="N1509" t="s">
        <v>8717</v>
      </c>
      <c r="O1509" t="s">
        <v>157</v>
      </c>
      <c r="P1509" t="s">
        <v>60</v>
      </c>
      <c r="Q1509" t="s">
        <v>184</v>
      </c>
      <c r="R1509" t="s">
        <v>252</v>
      </c>
      <c r="S1509" t="s">
        <v>260</v>
      </c>
      <c r="T1509">
        <v>14</v>
      </c>
      <c r="U1509" t="s">
        <v>8718</v>
      </c>
      <c r="V1509" t="s">
        <v>18859</v>
      </c>
      <c r="W1509" t="s">
        <v>18860</v>
      </c>
      <c r="X1509" t="s">
        <v>29</v>
      </c>
      <c r="Y1509" t="s">
        <v>30</v>
      </c>
      <c r="Z1509" t="s">
        <v>30</v>
      </c>
      <c r="AA1509" t="s">
        <v>30</v>
      </c>
      <c r="AB1509" t="s">
        <v>30</v>
      </c>
      <c r="AC1509">
        <v>-75.355019999999996</v>
      </c>
      <c r="AD1509">
        <v>6.2505600000000001</v>
      </c>
      <c r="AE1509" t="s">
        <v>86</v>
      </c>
      <c r="AF1509" t="s">
        <v>159</v>
      </c>
      <c r="AG1509" t="s">
        <v>102</v>
      </c>
      <c r="AH1509">
        <f>IFERROR(
    VLOOKUP(FENIX_ANS_TABLA[[#This Row],[ESTADO]],
        {"VENCIDO",1;"ALERTA_0 Días",2;"ALERTA",3;"A TIEMPO",4;"SIN FECHA",5},
    2,FALSE),
0)</f>
        <v>4</v>
      </c>
    </row>
    <row r="1510" spans="1:34" x14ac:dyDescent="0.25">
      <c r="A1510">
        <v>23674803</v>
      </c>
      <c r="B1510" s="23" t="str">
        <f>IFERROR(VLOOKUP(FENIX_ANS_TABLA[[#This Row],[PEDIDO]],RESPONSABLE!A:B,2,0),"Pendiente por asignar responsable")</f>
        <v>Pendiente por asignar responsable</v>
      </c>
      <c r="C1510" t="s">
        <v>23</v>
      </c>
      <c r="D1510" t="s">
        <v>24</v>
      </c>
      <c r="E1510" t="s">
        <v>23</v>
      </c>
      <c r="F1510" s="21">
        <v>46079.698564814818</v>
      </c>
      <c r="G1510" t="s">
        <v>10762</v>
      </c>
      <c r="H1510">
        <v>98711865</v>
      </c>
      <c r="I1510" t="s">
        <v>10763</v>
      </c>
      <c r="J1510" s="23" t="s">
        <v>31</v>
      </c>
      <c r="K1510" s="23" t="s">
        <v>10764</v>
      </c>
      <c r="L1510" t="s">
        <v>10765</v>
      </c>
      <c r="M1510" t="s">
        <v>156</v>
      </c>
      <c r="N1510" t="s">
        <v>10766</v>
      </c>
      <c r="O1510" t="s">
        <v>157</v>
      </c>
      <c r="P1510" t="s">
        <v>27</v>
      </c>
      <c r="Q1510" t="s">
        <v>158</v>
      </c>
      <c r="R1510" t="s">
        <v>252</v>
      </c>
      <c r="S1510" t="s">
        <v>260</v>
      </c>
      <c r="T1510">
        <v>10</v>
      </c>
      <c r="U1510" t="s">
        <v>10767</v>
      </c>
      <c r="V1510" t="s">
        <v>5168</v>
      </c>
      <c r="W1510" t="s">
        <v>18628</v>
      </c>
      <c r="X1510" t="s">
        <v>29</v>
      </c>
      <c r="Y1510" t="s">
        <v>30</v>
      </c>
      <c r="Z1510" t="s">
        <v>30</v>
      </c>
      <c r="AA1510" t="s">
        <v>30</v>
      </c>
      <c r="AB1510" t="s">
        <v>30</v>
      </c>
      <c r="AC1510">
        <v>-75.342134880000003</v>
      </c>
      <c r="AD1510">
        <v>6.2388371899999999</v>
      </c>
      <c r="AE1510" t="s">
        <v>86</v>
      </c>
      <c r="AF1510" t="s">
        <v>159</v>
      </c>
      <c r="AG1510" t="s">
        <v>102</v>
      </c>
      <c r="AH1510">
        <f>IFERROR(
    VLOOKUP(FENIX_ANS_TABLA[[#This Row],[ESTADO]],
        {"VENCIDO",1;"ALERTA_0 Días",2;"ALERTA",3;"A TIEMPO",4;"SIN FECHA",5},
    2,FALSE),
0)</f>
        <v>4</v>
      </c>
    </row>
    <row r="1511" spans="1:34" x14ac:dyDescent="0.25">
      <c r="A1511">
        <v>23674805</v>
      </c>
      <c r="B1511" s="23" t="str">
        <f>IFERROR(VLOOKUP(FENIX_ANS_TABLA[[#This Row],[PEDIDO]],RESPONSABLE!A:B,2,0),"Pendiente por asignar responsable")</f>
        <v>Pendiente por asignar responsable</v>
      </c>
      <c r="C1511" t="s">
        <v>23</v>
      </c>
      <c r="D1511" t="s">
        <v>24</v>
      </c>
      <c r="E1511" t="s">
        <v>23</v>
      </c>
      <c r="F1511" s="21">
        <v>46079.698854166672</v>
      </c>
      <c r="G1511" t="s">
        <v>12266</v>
      </c>
      <c r="H1511">
        <v>32544224</v>
      </c>
      <c r="I1511" t="s">
        <v>12246</v>
      </c>
      <c r="J1511" s="23" t="s">
        <v>31</v>
      </c>
      <c r="K1511" s="23" t="s">
        <v>12247</v>
      </c>
      <c r="L1511" t="s">
        <v>12267</v>
      </c>
      <c r="M1511" t="s">
        <v>25</v>
      </c>
      <c r="N1511" t="s">
        <v>12268</v>
      </c>
      <c r="O1511" t="s">
        <v>26</v>
      </c>
      <c r="P1511" t="s">
        <v>27</v>
      </c>
      <c r="Q1511" t="s">
        <v>28</v>
      </c>
      <c r="R1511" t="s">
        <v>253</v>
      </c>
      <c r="S1511" t="s">
        <v>260</v>
      </c>
      <c r="T1511">
        <v>7</v>
      </c>
      <c r="U1511" t="s">
        <v>12269</v>
      </c>
      <c r="V1511" t="s">
        <v>4972</v>
      </c>
      <c r="W1511" t="s">
        <v>1936</v>
      </c>
      <c r="X1511" t="s">
        <v>29</v>
      </c>
      <c r="Y1511" t="s">
        <v>30</v>
      </c>
      <c r="Z1511" t="s">
        <v>30</v>
      </c>
      <c r="AA1511" t="s">
        <v>30</v>
      </c>
      <c r="AB1511" t="s">
        <v>30</v>
      </c>
      <c r="AC1511">
        <v>-75.565518440000005</v>
      </c>
      <c r="AD1511">
        <v>6.2406346800000003</v>
      </c>
      <c r="AE1511" t="s">
        <v>86</v>
      </c>
      <c r="AF1511" t="s">
        <v>105</v>
      </c>
      <c r="AG1511" t="s">
        <v>102</v>
      </c>
      <c r="AH1511">
        <f>IFERROR(
    VLOOKUP(FENIX_ANS_TABLA[[#This Row],[ESTADO]],
        {"VENCIDO",1;"ALERTA_0 Días",2;"ALERTA",3;"A TIEMPO",4;"SIN FECHA",5},
    2,FALSE),
0)</f>
        <v>4</v>
      </c>
    </row>
    <row r="1512" spans="1:34" x14ac:dyDescent="0.25">
      <c r="A1512">
        <v>23674806</v>
      </c>
      <c r="B1512" s="23" t="str">
        <f>IFERROR(VLOOKUP(FENIX_ANS_TABLA[[#This Row],[PEDIDO]],RESPONSABLE!A:B,2,0),"Pendiente por asignar responsable")</f>
        <v>Pendiente por asignar responsable</v>
      </c>
      <c r="C1512" t="s">
        <v>54</v>
      </c>
      <c r="D1512" t="s">
        <v>24</v>
      </c>
      <c r="E1512" t="s">
        <v>54</v>
      </c>
      <c r="F1512" s="21">
        <v>46079.699155092603</v>
      </c>
      <c r="G1512" t="s">
        <v>8720</v>
      </c>
      <c r="H1512">
        <v>43856578</v>
      </c>
      <c r="I1512" t="s">
        <v>8721</v>
      </c>
      <c r="J1512" s="23" t="s">
        <v>31</v>
      </c>
      <c r="K1512" s="23" t="s">
        <v>8722</v>
      </c>
      <c r="L1512" t="s">
        <v>8723</v>
      </c>
      <c r="M1512" t="s">
        <v>163</v>
      </c>
      <c r="N1512" t="s">
        <v>8724</v>
      </c>
      <c r="O1512" t="s">
        <v>164</v>
      </c>
      <c r="P1512" t="s">
        <v>55</v>
      </c>
      <c r="Q1512" t="s">
        <v>189</v>
      </c>
      <c r="R1512" t="s">
        <v>252</v>
      </c>
      <c r="S1512" t="s">
        <v>260</v>
      </c>
      <c r="T1512">
        <v>4</v>
      </c>
      <c r="U1512" t="s">
        <v>8725</v>
      </c>
      <c r="V1512" t="s">
        <v>4972</v>
      </c>
      <c r="W1512" t="s">
        <v>15095</v>
      </c>
      <c r="X1512" t="s">
        <v>83</v>
      </c>
      <c r="Y1512" t="s">
        <v>30</v>
      </c>
      <c r="Z1512" t="s">
        <v>30</v>
      </c>
      <c r="AA1512" t="s">
        <v>30</v>
      </c>
      <c r="AB1512" t="s">
        <v>30</v>
      </c>
      <c r="AC1512">
        <v>-75.249510049999998</v>
      </c>
      <c r="AD1512">
        <v>6.2224634700000001</v>
      </c>
      <c r="AE1512" t="s">
        <v>86</v>
      </c>
      <c r="AF1512" t="s">
        <v>159</v>
      </c>
      <c r="AG1512" t="s">
        <v>102</v>
      </c>
      <c r="AH1512">
        <f>IFERROR(
    VLOOKUP(FENIX_ANS_TABLA[[#This Row],[ESTADO]],
        {"VENCIDO",1;"ALERTA_0 Días",2;"ALERTA",3;"A TIEMPO",4;"SIN FECHA",5},
    2,FALSE),
0)</f>
        <v>2</v>
      </c>
    </row>
    <row r="1513" spans="1:34" x14ac:dyDescent="0.25">
      <c r="A1513">
        <v>23674807</v>
      </c>
      <c r="B1513" s="23" t="str">
        <f>IFERROR(VLOOKUP(FENIX_ANS_TABLA[[#This Row],[PEDIDO]],RESPONSABLE!A:B,2,0),"Pendiente por asignar responsable")</f>
        <v>Pendiente por asignar responsable</v>
      </c>
      <c r="C1513" t="s">
        <v>23</v>
      </c>
      <c r="D1513" t="s">
        <v>24</v>
      </c>
      <c r="E1513" t="s">
        <v>23</v>
      </c>
      <c r="F1513" s="21">
        <v>46079.699571759258</v>
      </c>
      <c r="G1513" t="s">
        <v>10769</v>
      </c>
      <c r="H1513">
        <v>70756518</v>
      </c>
      <c r="I1513" t="s">
        <v>10770</v>
      </c>
      <c r="J1513" s="23" t="s">
        <v>31</v>
      </c>
      <c r="K1513" s="23" t="s">
        <v>204</v>
      </c>
      <c r="L1513" t="s">
        <v>10771</v>
      </c>
      <c r="M1513" t="s">
        <v>165</v>
      </c>
      <c r="N1513" t="s">
        <v>10772</v>
      </c>
      <c r="O1513" t="s">
        <v>166</v>
      </c>
      <c r="P1513" t="s">
        <v>27</v>
      </c>
      <c r="Q1513" t="s">
        <v>158</v>
      </c>
      <c r="R1513" t="s">
        <v>252</v>
      </c>
      <c r="S1513" t="s">
        <v>260</v>
      </c>
      <c r="T1513">
        <v>10</v>
      </c>
      <c r="U1513" t="s">
        <v>10773</v>
      </c>
      <c r="V1513" t="s">
        <v>5001</v>
      </c>
      <c r="W1513" t="s">
        <v>5000</v>
      </c>
      <c r="X1513" t="s">
        <v>29</v>
      </c>
      <c r="Y1513" t="s">
        <v>30</v>
      </c>
      <c r="Z1513" t="s">
        <v>30</v>
      </c>
      <c r="AA1513" t="s">
        <v>30</v>
      </c>
      <c r="AB1513" t="s">
        <v>30</v>
      </c>
      <c r="AC1513">
        <v>-75.436445669999998</v>
      </c>
      <c r="AD1513">
        <v>6.2875013300000004</v>
      </c>
      <c r="AE1513" t="s">
        <v>86</v>
      </c>
      <c r="AF1513" t="s">
        <v>159</v>
      </c>
      <c r="AG1513" t="s">
        <v>102</v>
      </c>
      <c r="AH1513">
        <f>IFERROR(
    VLOOKUP(FENIX_ANS_TABLA[[#This Row],[ESTADO]],
        {"VENCIDO",1;"ALERTA_0 Días",2;"ALERTA",3;"A TIEMPO",4;"SIN FECHA",5},
    2,FALSE),
0)</f>
        <v>4</v>
      </c>
    </row>
    <row r="1514" spans="1:34" x14ac:dyDescent="0.25">
      <c r="A1514">
        <v>23674809</v>
      </c>
      <c r="B1514" s="23" t="str">
        <f>IFERROR(VLOOKUP(FENIX_ANS_TABLA[[#This Row],[PEDIDO]],RESPONSABLE!A:B,2,0),"Pendiente por asignar responsable")</f>
        <v>Pendiente por asignar responsable</v>
      </c>
      <c r="C1514" t="s">
        <v>54</v>
      </c>
      <c r="D1514" t="s">
        <v>24</v>
      </c>
      <c r="E1514" t="s">
        <v>54</v>
      </c>
      <c r="F1514" s="21">
        <v>46079.700821759259</v>
      </c>
      <c r="G1514" t="s">
        <v>8727</v>
      </c>
      <c r="H1514">
        <v>1039696115</v>
      </c>
      <c r="I1514" t="s">
        <v>8728</v>
      </c>
      <c r="J1514" s="23" t="s">
        <v>31</v>
      </c>
      <c r="K1514" s="23" t="s">
        <v>8729</v>
      </c>
      <c r="L1514" t="s">
        <v>8730</v>
      </c>
      <c r="M1514" t="s">
        <v>212</v>
      </c>
      <c r="N1514" t="s">
        <v>8731</v>
      </c>
      <c r="O1514" t="s">
        <v>213</v>
      </c>
      <c r="P1514" t="s">
        <v>55</v>
      </c>
      <c r="Q1514" t="s">
        <v>214</v>
      </c>
      <c r="R1514" t="s">
        <v>252</v>
      </c>
      <c r="S1514" t="s">
        <v>260</v>
      </c>
      <c r="T1514">
        <v>4</v>
      </c>
      <c r="U1514" t="s">
        <v>8732</v>
      </c>
      <c r="V1514" t="s">
        <v>18630</v>
      </c>
      <c r="W1514" t="s">
        <v>15934</v>
      </c>
      <c r="X1514" t="s">
        <v>83</v>
      </c>
      <c r="Y1514" t="s">
        <v>30</v>
      </c>
      <c r="Z1514" t="s">
        <v>30</v>
      </c>
      <c r="AA1514" t="s">
        <v>30</v>
      </c>
      <c r="AB1514" t="s">
        <v>30</v>
      </c>
      <c r="AC1514">
        <v>-74.718953549999995</v>
      </c>
      <c r="AD1514">
        <v>6.4845809900000004</v>
      </c>
      <c r="AE1514" t="s">
        <v>86</v>
      </c>
      <c r="AF1514" t="s">
        <v>215</v>
      </c>
      <c r="AG1514" t="s">
        <v>102</v>
      </c>
      <c r="AH1514">
        <f>IFERROR(
    VLOOKUP(FENIX_ANS_TABLA[[#This Row],[ESTADO]],
        {"VENCIDO",1;"ALERTA_0 Días",2;"ALERTA",3;"A TIEMPO",4;"SIN FECHA",5},
    2,FALSE),
0)</f>
        <v>2</v>
      </c>
    </row>
    <row r="1515" spans="1:34" x14ac:dyDescent="0.25">
      <c r="A1515">
        <v>23674813</v>
      </c>
      <c r="B1515" s="23" t="str">
        <f>IFERROR(VLOOKUP(FENIX_ANS_TABLA[[#This Row],[PEDIDO]],RESPONSABLE!A:B,2,0),"Pendiente por asignar responsable")</f>
        <v>Pendiente por asignar responsable</v>
      </c>
      <c r="C1515" t="s">
        <v>58</v>
      </c>
      <c r="D1515" t="s">
        <v>24</v>
      </c>
      <c r="E1515" t="s">
        <v>59</v>
      </c>
      <c r="F1515" s="21">
        <v>46079.702939814822</v>
      </c>
      <c r="G1515" t="s">
        <v>8734</v>
      </c>
      <c r="H1515">
        <v>15334508</v>
      </c>
      <c r="I1515" t="s">
        <v>8735</v>
      </c>
      <c r="J1515" s="23" t="s">
        <v>31</v>
      </c>
      <c r="K1515" s="23" t="s">
        <v>8736</v>
      </c>
      <c r="L1515" t="s">
        <v>8737</v>
      </c>
      <c r="M1515" t="s">
        <v>315</v>
      </c>
      <c r="N1515" t="s">
        <v>8738</v>
      </c>
      <c r="O1515" t="s">
        <v>316</v>
      </c>
      <c r="P1515" t="s">
        <v>60</v>
      </c>
      <c r="Q1515" t="s">
        <v>125</v>
      </c>
      <c r="R1515" t="s">
        <v>253</v>
      </c>
      <c r="S1515" t="s">
        <v>260</v>
      </c>
      <c r="T1515">
        <v>9</v>
      </c>
      <c r="U1515" t="s">
        <v>8739</v>
      </c>
      <c r="V1515" t="s">
        <v>18861</v>
      </c>
      <c r="W1515" t="s">
        <v>15127</v>
      </c>
      <c r="X1515" t="s">
        <v>29</v>
      </c>
      <c r="Y1515" t="s">
        <v>30</v>
      </c>
      <c r="Z1515" t="s">
        <v>30</v>
      </c>
      <c r="AA1515" t="s">
        <v>30</v>
      </c>
      <c r="AB1515" t="s">
        <v>30</v>
      </c>
      <c r="AC1515">
        <v>-75.623689150000004</v>
      </c>
      <c r="AD1515">
        <v>5.6166507000000001</v>
      </c>
      <c r="AE1515" t="s">
        <v>86</v>
      </c>
      <c r="AF1515" t="s">
        <v>109</v>
      </c>
      <c r="AG1515" t="s">
        <v>102</v>
      </c>
      <c r="AH1515">
        <f>IFERROR(
    VLOOKUP(FENIX_ANS_TABLA[[#This Row],[ESTADO]],
        {"VENCIDO",1;"ALERTA_0 Días",2;"ALERTA",3;"A TIEMPO",4;"SIN FECHA",5},
    2,FALSE),
0)</f>
        <v>4</v>
      </c>
    </row>
    <row r="1516" spans="1:34" x14ac:dyDescent="0.25">
      <c r="A1516">
        <v>23674814</v>
      </c>
      <c r="B1516" s="23" t="str">
        <f>IFERROR(VLOOKUP(FENIX_ANS_TABLA[[#This Row],[PEDIDO]],RESPONSABLE!A:B,2,0),"Pendiente por asignar responsable")</f>
        <v>Pendiente por asignar responsable</v>
      </c>
      <c r="C1516" t="s">
        <v>54</v>
      </c>
      <c r="D1516" t="s">
        <v>24</v>
      </c>
      <c r="E1516" t="s">
        <v>54</v>
      </c>
      <c r="F1516" s="21">
        <v>46079.7031712963</v>
      </c>
      <c r="G1516" t="s">
        <v>8741</v>
      </c>
      <c r="H1516">
        <v>900081751</v>
      </c>
      <c r="I1516" t="s">
        <v>8742</v>
      </c>
      <c r="J1516" s="23" t="s">
        <v>8743</v>
      </c>
      <c r="K1516" s="23" t="s">
        <v>8744</v>
      </c>
      <c r="L1516" t="s">
        <v>8745</v>
      </c>
      <c r="M1516" t="s">
        <v>25</v>
      </c>
      <c r="N1516" t="s">
        <v>8746</v>
      </c>
      <c r="O1516" t="s">
        <v>26</v>
      </c>
      <c r="P1516" t="s">
        <v>55</v>
      </c>
      <c r="Q1516" t="s">
        <v>56</v>
      </c>
      <c r="R1516" t="s">
        <v>253</v>
      </c>
      <c r="S1516" t="s">
        <v>260</v>
      </c>
      <c r="T1516">
        <v>4</v>
      </c>
      <c r="U1516" t="s">
        <v>8747</v>
      </c>
      <c r="V1516" t="s">
        <v>18861</v>
      </c>
      <c r="W1516" t="s">
        <v>14310</v>
      </c>
      <c r="X1516" t="s">
        <v>83</v>
      </c>
      <c r="Y1516" t="s">
        <v>30</v>
      </c>
      <c r="Z1516" t="s">
        <v>30</v>
      </c>
      <c r="AA1516" t="s">
        <v>30</v>
      </c>
      <c r="AB1516" t="s">
        <v>30</v>
      </c>
      <c r="AC1516">
        <v>-75.580579</v>
      </c>
      <c r="AD1516">
        <v>6.2412419999999997</v>
      </c>
      <c r="AE1516" t="s">
        <v>86</v>
      </c>
      <c r="AF1516" t="s">
        <v>105</v>
      </c>
      <c r="AG1516" t="s">
        <v>102</v>
      </c>
      <c r="AH1516">
        <f>IFERROR(
    VLOOKUP(FENIX_ANS_TABLA[[#This Row],[ESTADO]],
        {"VENCIDO",1;"ALERTA_0 Días",2;"ALERTA",3;"A TIEMPO",4;"SIN FECHA",5},
    2,FALSE),
0)</f>
        <v>2</v>
      </c>
    </row>
    <row r="1517" spans="1:34" x14ac:dyDescent="0.25">
      <c r="A1517">
        <v>23674815</v>
      </c>
      <c r="B1517" s="23" t="str">
        <f>IFERROR(VLOOKUP(FENIX_ANS_TABLA[[#This Row],[PEDIDO]],RESPONSABLE!A:B,2,0),"Pendiente por asignar responsable")</f>
        <v>Pendiente por asignar responsable</v>
      </c>
      <c r="C1517" t="s">
        <v>36</v>
      </c>
      <c r="D1517" t="s">
        <v>24</v>
      </c>
      <c r="E1517" t="s">
        <v>36</v>
      </c>
      <c r="F1517" s="21">
        <v>46079.703298611108</v>
      </c>
      <c r="G1517" t="s">
        <v>10775</v>
      </c>
      <c r="H1517">
        <v>15443712</v>
      </c>
      <c r="I1517" t="s">
        <v>10776</v>
      </c>
      <c r="J1517" s="23" t="s">
        <v>10777</v>
      </c>
      <c r="K1517" s="23" t="s">
        <v>10778</v>
      </c>
      <c r="L1517" t="s">
        <v>10779</v>
      </c>
      <c r="M1517" t="s">
        <v>167</v>
      </c>
      <c r="N1517" t="s">
        <v>10780</v>
      </c>
      <c r="O1517" t="s">
        <v>168</v>
      </c>
      <c r="P1517" t="s">
        <v>37</v>
      </c>
      <c r="Q1517" t="s">
        <v>158</v>
      </c>
      <c r="R1517" t="s">
        <v>253</v>
      </c>
      <c r="S1517" t="s">
        <v>260</v>
      </c>
      <c r="T1517">
        <v>7</v>
      </c>
      <c r="U1517" t="s">
        <v>10781</v>
      </c>
      <c r="V1517" t="s">
        <v>18861</v>
      </c>
      <c r="W1517" t="s">
        <v>18862</v>
      </c>
      <c r="X1517" t="s">
        <v>29</v>
      </c>
      <c r="Y1517" t="s">
        <v>30</v>
      </c>
      <c r="Z1517" t="s">
        <v>30</v>
      </c>
      <c r="AA1517" t="s">
        <v>30</v>
      </c>
      <c r="AB1517" t="s">
        <v>30</v>
      </c>
      <c r="AC1517">
        <v>-75.407274000000001</v>
      </c>
      <c r="AD1517">
        <v>6.1491600000000002</v>
      </c>
      <c r="AE1517" t="s">
        <v>86</v>
      </c>
      <c r="AF1517" t="s">
        <v>159</v>
      </c>
      <c r="AG1517" t="s">
        <v>102</v>
      </c>
      <c r="AH1517">
        <f>IFERROR(
    VLOOKUP(FENIX_ANS_TABLA[[#This Row],[ESTADO]],
        {"VENCIDO",1;"ALERTA_0 Días",2;"ALERTA",3;"A TIEMPO",4;"SIN FECHA",5},
    2,FALSE),
0)</f>
        <v>4</v>
      </c>
    </row>
    <row r="1518" spans="1:34" x14ac:dyDescent="0.25">
      <c r="A1518">
        <v>23674817</v>
      </c>
      <c r="B1518" s="23" t="str">
        <f>IFERROR(VLOOKUP(FENIX_ANS_TABLA[[#This Row],[PEDIDO]],RESPONSABLE!A:B,2,0),"Pendiente por asignar responsable")</f>
        <v>Pendiente por asignar responsable</v>
      </c>
      <c r="C1518" t="s">
        <v>23</v>
      </c>
      <c r="D1518" t="s">
        <v>24</v>
      </c>
      <c r="E1518" t="s">
        <v>33</v>
      </c>
      <c r="F1518" s="21">
        <v>46079.705185185187</v>
      </c>
      <c r="G1518" t="s">
        <v>8749</v>
      </c>
      <c r="H1518">
        <v>1017170985</v>
      </c>
      <c r="I1518" t="s">
        <v>8750</v>
      </c>
      <c r="J1518" s="23" t="s">
        <v>8751</v>
      </c>
      <c r="K1518" s="23" t="s">
        <v>8752</v>
      </c>
      <c r="L1518" t="s">
        <v>8753</v>
      </c>
      <c r="M1518" t="s">
        <v>25</v>
      </c>
      <c r="N1518" t="s">
        <v>8754</v>
      </c>
      <c r="O1518" t="s">
        <v>26</v>
      </c>
      <c r="P1518" t="s">
        <v>34</v>
      </c>
      <c r="Q1518" t="s">
        <v>35</v>
      </c>
      <c r="R1518" t="s">
        <v>253</v>
      </c>
      <c r="S1518" t="s">
        <v>260</v>
      </c>
      <c r="T1518">
        <v>5</v>
      </c>
      <c r="U1518" t="s">
        <v>8755</v>
      </c>
      <c r="V1518" t="s">
        <v>6694</v>
      </c>
      <c r="W1518" t="s">
        <v>18204</v>
      </c>
      <c r="X1518" t="s">
        <v>43</v>
      </c>
      <c r="Y1518" t="s">
        <v>30</v>
      </c>
      <c r="Z1518" t="s">
        <v>30</v>
      </c>
      <c r="AA1518" t="s">
        <v>30</v>
      </c>
      <c r="AB1518" t="s">
        <v>30</v>
      </c>
      <c r="AC1518">
        <v>-75.615288829999997</v>
      </c>
      <c r="AD1518">
        <v>6.2324877399999998</v>
      </c>
      <c r="AE1518" t="s">
        <v>86</v>
      </c>
      <c r="AF1518" t="s">
        <v>105</v>
      </c>
      <c r="AG1518" t="s">
        <v>102</v>
      </c>
      <c r="AH1518">
        <f>IFERROR(
    VLOOKUP(FENIX_ANS_TABLA[[#This Row],[ESTADO]],
        {"VENCIDO",1;"ALERTA_0 Días",2;"ALERTA",3;"A TIEMPO",4;"SIN FECHA",5},
    2,FALSE),
0)</f>
        <v>3</v>
      </c>
    </row>
    <row r="1519" spans="1:34" x14ac:dyDescent="0.25">
      <c r="A1519">
        <v>23674821</v>
      </c>
      <c r="B1519" s="23" t="str">
        <f>IFERROR(VLOOKUP(FENIX_ANS_TABLA[[#This Row],[PEDIDO]],RESPONSABLE!A:B,2,0),"Pendiente por asignar responsable")</f>
        <v>Pendiente por asignar responsable</v>
      </c>
      <c r="C1519" t="s">
        <v>36</v>
      </c>
      <c r="D1519" t="s">
        <v>24</v>
      </c>
      <c r="E1519" t="s">
        <v>36</v>
      </c>
      <c r="F1519" s="21">
        <v>46079.708113425928</v>
      </c>
      <c r="G1519" t="s">
        <v>10783</v>
      </c>
      <c r="H1519">
        <v>811012172</v>
      </c>
      <c r="I1519" t="s">
        <v>10784</v>
      </c>
      <c r="J1519" s="23" t="s">
        <v>10785</v>
      </c>
      <c r="K1519" s="23" t="s">
        <v>10786</v>
      </c>
      <c r="L1519" t="s">
        <v>10787</v>
      </c>
      <c r="M1519" t="s">
        <v>167</v>
      </c>
      <c r="N1519" t="s">
        <v>10788</v>
      </c>
      <c r="O1519" t="s">
        <v>168</v>
      </c>
      <c r="P1519" t="s">
        <v>37</v>
      </c>
      <c r="Q1519" t="s">
        <v>3846</v>
      </c>
      <c r="R1519" t="s">
        <v>252</v>
      </c>
      <c r="S1519" t="s">
        <v>260</v>
      </c>
      <c r="T1519">
        <v>10</v>
      </c>
      <c r="U1519" t="s">
        <v>10789</v>
      </c>
      <c r="V1519" t="s">
        <v>10498</v>
      </c>
      <c r="W1519" t="s">
        <v>10497</v>
      </c>
      <c r="X1519" t="s">
        <v>29</v>
      </c>
      <c r="Y1519" t="s">
        <v>30</v>
      </c>
      <c r="Z1519" t="s">
        <v>30</v>
      </c>
      <c r="AA1519" t="s">
        <v>30</v>
      </c>
      <c r="AB1519" t="s">
        <v>30</v>
      </c>
      <c r="AC1519">
        <v>-75.396960000000007</v>
      </c>
      <c r="AD1519">
        <v>6.1688989999999997</v>
      </c>
      <c r="AE1519" t="s">
        <v>86</v>
      </c>
      <c r="AF1519" t="s">
        <v>159</v>
      </c>
      <c r="AG1519" t="s">
        <v>102</v>
      </c>
      <c r="AH1519">
        <f>IFERROR(
    VLOOKUP(FENIX_ANS_TABLA[[#This Row],[ESTADO]],
        {"VENCIDO",1;"ALERTA_0 Días",2;"ALERTA",3;"A TIEMPO",4;"SIN FECHA",5},
    2,FALSE),
0)</f>
        <v>4</v>
      </c>
    </row>
    <row r="1520" spans="1:34" x14ac:dyDescent="0.25">
      <c r="A1520">
        <v>23674822</v>
      </c>
      <c r="B1520" s="23" t="str">
        <f>IFERROR(VLOOKUP(FENIX_ANS_TABLA[[#This Row],[PEDIDO]],RESPONSABLE!A:B,2,0),"Pendiente por asignar responsable")</f>
        <v>Pendiente por asignar responsable</v>
      </c>
      <c r="C1520" t="s">
        <v>58</v>
      </c>
      <c r="D1520" t="s">
        <v>24</v>
      </c>
      <c r="E1520" t="s">
        <v>59</v>
      </c>
      <c r="F1520" s="21">
        <v>46079.709594907406</v>
      </c>
      <c r="G1520" t="s">
        <v>8757</v>
      </c>
      <c r="H1520">
        <v>22068901</v>
      </c>
      <c r="I1520" t="s">
        <v>8758</v>
      </c>
      <c r="J1520" s="23" t="s">
        <v>31</v>
      </c>
      <c r="K1520" s="23" t="s">
        <v>8759</v>
      </c>
      <c r="L1520" t="s">
        <v>8760</v>
      </c>
      <c r="M1520" t="s">
        <v>224</v>
      </c>
      <c r="N1520" t="s">
        <v>8761</v>
      </c>
      <c r="O1520" t="s">
        <v>225</v>
      </c>
      <c r="P1520" t="s">
        <v>60</v>
      </c>
      <c r="Q1520" t="s">
        <v>214</v>
      </c>
      <c r="R1520" t="s">
        <v>253</v>
      </c>
      <c r="S1520" t="s">
        <v>260</v>
      </c>
      <c r="T1520">
        <v>9</v>
      </c>
      <c r="U1520" t="s">
        <v>8762</v>
      </c>
      <c r="V1520" t="s">
        <v>10580</v>
      </c>
      <c r="W1520" t="s">
        <v>18863</v>
      </c>
      <c r="X1520" t="s">
        <v>29</v>
      </c>
      <c r="Y1520" t="s">
        <v>30</v>
      </c>
      <c r="Z1520" t="s">
        <v>30</v>
      </c>
      <c r="AA1520" t="s">
        <v>30</v>
      </c>
      <c r="AB1520" t="s">
        <v>30</v>
      </c>
      <c r="AC1520">
        <v>-75.162950879999997</v>
      </c>
      <c r="AD1520">
        <v>6.4717948099999996</v>
      </c>
      <c r="AE1520" t="s">
        <v>86</v>
      </c>
      <c r="AF1520" t="s">
        <v>215</v>
      </c>
      <c r="AG1520" t="s">
        <v>102</v>
      </c>
      <c r="AH1520">
        <f>IFERROR(
    VLOOKUP(FENIX_ANS_TABLA[[#This Row],[ESTADO]],
        {"VENCIDO",1;"ALERTA_0 Días",2;"ALERTA",3;"A TIEMPO",4;"SIN FECHA",5},
    2,FALSE),
0)</f>
        <v>4</v>
      </c>
    </row>
    <row r="1521" spans="1:34" x14ac:dyDescent="0.25">
      <c r="A1521">
        <v>23674823</v>
      </c>
      <c r="B1521" s="23" t="str">
        <f>IFERROR(VLOOKUP(FENIX_ANS_TABLA[[#This Row],[PEDIDO]],RESPONSABLE!A:B,2,0),"Pendiente por asignar responsable")</f>
        <v>Pendiente por asignar responsable</v>
      </c>
      <c r="C1521" t="s">
        <v>54</v>
      </c>
      <c r="D1521" t="s">
        <v>24</v>
      </c>
      <c r="E1521" t="s">
        <v>54</v>
      </c>
      <c r="F1521" s="21">
        <v>46079.710844907408</v>
      </c>
      <c r="G1521" t="s">
        <v>8764</v>
      </c>
      <c r="H1521">
        <v>39450879</v>
      </c>
      <c r="I1521" t="s">
        <v>8765</v>
      </c>
      <c r="J1521" s="23" t="s">
        <v>31</v>
      </c>
      <c r="K1521" s="23" t="s">
        <v>192</v>
      </c>
      <c r="L1521" t="s">
        <v>8766</v>
      </c>
      <c r="M1521" t="s">
        <v>167</v>
      </c>
      <c r="N1521" t="s">
        <v>8767</v>
      </c>
      <c r="O1521" t="s">
        <v>168</v>
      </c>
      <c r="P1521" t="s">
        <v>55</v>
      </c>
      <c r="Q1521" t="s">
        <v>189</v>
      </c>
      <c r="R1521" t="s">
        <v>253</v>
      </c>
      <c r="S1521" t="s">
        <v>260</v>
      </c>
      <c r="T1521">
        <v>4</v>
      </c>
      <c r="U1521" t="s">
        <v>8768</v>
      </c>
      <c r="V1521" t="s">
        <v>10640</v>
      </c>
      <c r="W1521" t="s">
        <v>5169</v>
      </c>
      <c r="X1521" t="s">
        <v>83</v>
      </c>
      <c r="Y1521" t="s">
        <v>30</v>
      </c>
      <c r="Z1521" t="s">
        <v>30</v>
      </c>
      <c r="AA1521" t="s">
        <v>30</v>
      </c>
      <c r="AB1521" t="s">
        <v>30</v>
      </c>
      <c r="AC1521">
        <v>-75.373598000000001</v>
      </c>
      <c r="AD1521">
        <v>6.165832</v>
      </c>
      <c r="AE1521" t="s">
        <v>86</v>
      </c>
      <c r="AF1521" t="s">
        <v>159</v>
      </c>
      <c r="AG1521" t="s">
        <v>102</v>
      </c>
      <c r="AH1521">
        <f>IFERROR(
    VLOOKUP(FENIX_ANS_TABLA[[#This Row],[ESTADO]],
        {"VENCIDO",1;"ALERTA_0 Días",2;"ALERTA",3;"A TIEMPO",4;"SIN FECHA",5},
    2,FALSE),
0)</f>
        <v>2</v>
      </c>
    </row>
    <row r="1522" spans="1:34" x14ac:dyDescent="0.25">
      <c r="A1522">
        <v>23674824</v>
      </c>
      <c r="B1522" s="23" t="str">
        <f>IFERROR(VLOOKUP(FENIX_ANS_TABLA[[#This Row],[PEDIDO]],RESPONSABLE!A:B,2,0),"Pendiente por asignar responsable")</f>
        <v>Pendiente por asignar responsable</v>
      </c>
      <c r="C1522" t="s">
        <v>36</v>
      </c>
      <c r="D1522" t="s">
        <v>65</v>
      </c>
      <c r="E1522" t="s">
        <v>36</v>
      </c>
      <c r="F1522" s="21">
        <v>46079.711585648147</v>
      </c>
      <c r="G1522" t="s">
        <v>12271</v>
      </c>
      <c r="H1522">
        <v>71556242</v>
      </c>
      <c r="I1522" t="s">
        <v>12272</v>
      </c>
      <c r="J1522" s="23" t="s">
        <v>12273</v>
      </c>
      <c r="K1522" s="23" t="s">
        <v>504</v>
      </c>
      <c r="L1522" t="s">
        <v>12274</v>
      </c>
      <c r="M1522" t="s">
        <v>25</v>
      </c>
      <c r="N1522" t="s">
        <v>12275</v>
      </c>
      <c r="O1522" t="s">
        <v>26</v>
      </c>
      <c r="P1522" t="s">
        <v>66</v>
      </c>
      <c r="Q1522" t="s">
        <v>28</v>
      </c>
      <c r="R1522" t="s">
        <v>253</v>
      </c>
      <c r="S1522" t="s">
        <v>260</v>
      </c>
      <c r="T1522">
        <v>7</v>
      </c>
      <c r="U1522" t="s">
        <v>12276</v>
      </c>
      <c r="V1522" t="s">
        <v>14644</v>
      </c>
      <c r="W1522" t="s">
        <v>14643</v>
      </c>
      <c r="X1522" t="s">
        <v>29</v>
      </c>
      <c r="Y1522" t="s">
        <v>30</v>
      </c>
      <c r="Z1522" t="s">
        <v>30</v>
      </c>
      <c r="AA1522" t="s">
        <v>30</v>
      </c>
      <c r="AB1522" t="s">
        <v>30</v>
      </c>
      <c r="AC1522">
        <v>-75.569356659999997</v>
      </c>
      <c r="AD1522">
        <v>6.2547631199999998</v>
      </c>
      <c r="AE1522" t="s">
        <v>86</v>
      </c>
      <c r="AF1522" t="s">
        <v>105</v>
      </c>
      <c r="AG1522" t="s">
        <v>103</v>
      </c>
      <c r="AH1522">
        <f>IFERROR(
    VLOOKUP(FENIX_ANS_TABLA[[#This Row],[ESTADO]],
        {"VENCIDO",1;"ALERTA_0 Días",2;"ALERTA",3;"A TIEMPO",4;"SIN FECHA",5},
    2,FALSE),
0)</f>
        <v>4</v>
      </c>
    </row>
    <row r="1523" spans="1:34" x14ac:dyDescent="0.25">
      <c r="A1523">
        <v>23674825</v>
      </c>
      <c r="B1523" s="23" t="str">
        <f>IFERROR(VLOOKUP(FENIX_ANS_TABLA[[#This Row],[PEDIDO]],RESPONSABLE!A:B,2,0),"Pendiente por asignar responsable")</f>
        <v>Pendiente por asignar responsable</v>
      </c>
      <c r="C1523" t="s">
        <v>23</v>
      </c>
      <c r="D1523" t="s">
        <v>65</v>
      </c>
      <c r="E1523" t="s">
        <v>23</v>
      </c>
      <c r="F1523" s="21">
        <v>46079.712002314824</v>
      </c>
      <c r="G1523" t="s">
        <v>10791</v>
      </c>
      <c r="H1523">
        <v>70465650</v>
      </c>
      <c r="I1523" t="s">
        <v>10792</v>
      </c>
      <c r="J1523" s="23" t="s">
        <v>31</v>
      </c>
      <c r="K1523" s="23" t="s">
        <v>10793</v>
      </c>
      <c r="L1523" t="s">
        <v>10794</v>
      </c>
      <c r="M1523" t="s">
        <v>277</v>
      </c>
      <c r="N1523" t="s">
        <v>10795</v>
      </c>
      <c r="O1523" t="s">
        <v>278</v>
      </c>
      <c r="P1523" t="s">
        <v>87</v>
      </c>
      <c r="Q1523" t="s">
        <v>158</v>
      </c>
      <c r="R1523" t="s">
        <v>253</v>
      </c>
      <c r="S1523" t="s">
        <v>260</v>
      </c>
      <c r="T1523">
        <v>7</v>
      </c>
      <c r="U1523" t="s">
        <v>10796</v>
      </c>
      <c r="V1523" t="s">
        <v>17795</v>
      </c>
      <c r="W1523" t="s">
        <v>18864</v>
      </c>
      <c r="X1523" t="s">
        <v>29</v>
      </c>
      <c r="Y1523" t="s">
        <v>30</v>
      </c>
      <c r="Z1523" t="s">
        <v>30</v>
      </c>
      <c r="AA1523" t="s">
        <v>30</v>
      </c>
      <c r="AB1523" t="s">
        <v>30</v>
      </c>
      <c r="AC1523">
        <v>-75.100650000000002</v>
      </c>
      <c r="AD1523">
        <v>5.9651589999999999</v>
      </c>
      <c r="AE1523" t="s">
        <v>86</v>
      </c>
      <c r="AF1523" t="s">
        <v>159</v>
      </c>
      <c r="AG1523" t="s">
        <v>103</v>
      </c>
      <c r="AH1523">
        <f>IFERROR(
    VLOOKUP(FENIX_ANS_TABLA[[#This Row],[ESTADO]],
        {"VENCIDO",1;"ALERTA_0 Días",2;"ALERTA",3;"A TIEMPO",4;"SIN FECHA",5},
    2,FALSE),
0)</f>
        <v>4</v>
      </c>
    </row>
    <row r="1524" spans="1:34" x14ac:dyDescent="0.25">
      <c r="A1524">
        <v>23674826</v>
      </c>
      <c r="B1524" s="23" t="str">
        <f>IFERROR(VLOOKUP(FENIX_ANS_TABLA[[#This Row],[PEDIDO]],RESPONSABLE!A:B,2,0),"Pendiente por asignar responsable")</f>
        <v>Pendiente por asignar responsable</v>
      </c>
      <c r="C1524" t="s">
        <v>58</v>
      </c>
      <c r="D1524" t="s">
        <v>24</v>
      </c>
      <c r="E1524" t="s">
        <v>59</v>
      </c>
      <c r="F1524" s="21">
        <v>46079.713240740741</v>
      </c>
      <c r="G1524" t="s">
        <v>8770</v>
      </c>
      <c r="H1524">
        <v>1007489487</v>
      </c>
      <c r="I1524" t="s">
        <v>8771</v>
      </c>
      <c r="J1524" s="23" t="s">
        <v>31</v>
      </c>
      <c r="K1524" s="23" t="s">
        <v>8772</v>
      </c>
      <c r="L1524" t="s">
        <v>8773</v>
      </c>
      <c r="M1524" t="s">
        <v>226</v>
      </c>
      <c r="N1524" t="s">
        <v>8774</v>
      </c>
      <c r="O1524" t="s">
        <v>227</v>
      </c>
      <c r="P1524" t="s">
        <v>60</v>
      </c>
      <c r="Q1524" t="s">
        <v>214</v>
      </c>
      <c r="R1524" t="s">
        <v>253</v>
      </c>
      <c r="S1524" t="s">
        <v>260</v>
      </c>
      <c r="T1524">
        <v>9</v>
      </c>
      <c r="U1524" t="s">
        <v>8775</v>
      </c>
      <c r="V1524" t="s">
        <v>18865</v>
      </c>
      <c r="W1524" t="s">
        <v>18866</v>
      </c>
      <c r="X1524" t="s">
        <v>29</v>
      </c>
      <c r="Y1524" t="s">
        <v>30</v>
      </c>
      <c r="Z1524" t="s">
        <v>30</v>
      </c>
      <c r="AA1524" t="s">
        <v>30</v>
      </c>
      <c r="AB1524" t="s">
        <v>30</v>
      </c>
      <c r="AC1524">
        <v>-74.696664999999996</v>
      </c>
      <c r="AD1524">
        <v>7.0872359999999999</v>
      </c>
      <c r="AE1524" t="s">
        <v>86</v>
      </c>
      <c r="AF1524" t="s">
        <v>215</v>
      </c>
      <c r="AG1524" t="s">
        <v>102</v>
      </c>
      <c r="AH1524">
        <f>IFERROR(
    VLOOKUP(FENIX_ANS_TABLA[[#This Row],[ESTADO]],
        {"VENCIDO",1;"ALERTA_0 Días",2;"ALERTA",3;"A TIEMPO",4;"SIN FECHA",5},
    2,FALSE),
0)</f>
        <v>4</v>
      </c>
    </row>
    <row r="1525" spans="1:34" x14ac:dyDescent="0.25">
      <c r="A1525">
        <v>23674827</v>
      </c>
      <c r="B1525" s="23" t="str">
        <f>IFERROR(VLOOKUP(FENIX_ANS_TABLA[[#This Row],[PEDIDO]],RESPONSABLE!A:B,2,0),"Pendiente por asignar responsable")</f>
        <v>Pendiente por asignar responsable</v>
      </c>
      <c r="C1525" t="s">
        <v>23</v>
      </c>
      <c r="D1525" t="s">
        <v>24</v>
      </c>
      <c r="E1525" t="s">
        <v>23</v>
      </c>
      <c r="F1525" s="21">
        <v>46079.713483796288</v>
      </c>
      <c r="G1525" t="s">
        <v>10798</v>
      </c>
      <c r="H1525">
        <v>98709274</v>
      </c>
      <c r="I1525" t="s">
        <v>10799</v>
      </c>
      <c r="J1525" s="23" t="s">
        <v>31</v>
      </c>
      <c r="K1525" s="23" t="s">
        <v>10800</v>
      </c>
      <c r="L1525" t="s">
        <v>10801</v>
      </c>
      <c r="M1525" t="s">
        <v>165</v>
      </c>
      <c r="N1525" t="s">
        <v>10802</v>
      </c>
      <c r="O1525" t="s">
        <v>166</v>
      </c>
      <c r="P1525" t="s">
        <v>27</v>
      </c>
      <c r="Q1525" t="s">
        <v>158</v>
      </c>
      <c r="R1525" t="s">
        <v>253</v>
      </c>
      <c r="S1525" t="s">
        <v>260</v>
      </c>
      <c r="T1525">
        <v>7</v>
      </c>
      <c r="U1525" t="s">
        <v>10803</v>
      </c>
      <c r="V1525" t="s">
        <v>18865</v>
      </c>
      <c r="W1525" t="s">
        <v>18867</v>
      </c>
      <c r="X1525" t="s">
        <v>29</v>
      </c>
      <c r="Y1525" t="s">
        <v>30</v>
      </c>
      <c r="Z1525" t="s">
        <v>30</v>
      </c>
      <c r="AA1525" t="s">
        <v>30</v>
      </c>
      <c r="AB1525" t="s">
        <v>30</v>
      </c>
      <c r="AC1525">
        <v>-75.444542179999999</v>
      </c>
      <c r="AD1525">
        <v>6.2844417000000004</v>
      </c>
      <c r="AE1525" t="s">
        <v>86</v>
      </c>
      <c r="AF1525" t="s">
        <v>159</v>
      </c>
      <c r="AG1525" t="s">
        <v>102</v>
      </c>
      <c r="AH1525">
        <f>IFERROR(
    VLOOKUP(FENIX_ANS_TABLA[[#This Row],[ESTADO]],
        {"VENCIDO",1;"ALERTA_0 Días",2;"ALERTA",3;"A TIEMPO",4;"SIN FECHA",5},
    2,FALSE),
0)</f>
        <v>4</v>
      </c>
    </row>
    <row r="1526" spans="1:34" x14ac:dyDescent="0.25">
      <c r="A1526">
        <v>23674829</v>
      </c>
      <c r="B1526" s="23" t="str">
        <f>IFERROR(VLOOKUP(FENIX_ANS_TABLA[[#This Row],[PEDIDO]],RESPONSABLE!A:B,2,0),"Pendiente por asignar responsable")</f>
        <v>Pendiente por asignar responsable</v>
      </c>
      <c r="C1526" t="s">
        <v>58</v>
      </c>
      <c r="D1526" t="s">
        <v>24</v>
      </c>
      <c r="E1526" t="s">
        <v>59</v>
      </c>
      <c r="F1526" s="21">
        <v>46079.715173611112</v>
      </c>
      <c r="G1526" t="s">
        <v>8777</v>
      </c>
      <c r="H1526">
        <v>15438912</v>
      </c>
      <c r="I1526" t="s">
        <v>8778</v>
      </c>
      <c r="J1526" s="23" t="s">
        <v>31</v>
      </c>
      <c r="K1526" s="23" t="s">
        <v>8779</v>
      </c>
      <c r="L1526" t="s">
        <v>8780</v>
      </c>
      <c r="M1526" t="s">
        <v>178</v>
      </c>
      <c r="N1526" t="s">
        <v>8781</v>
      </c>
      <c r="O1526" t="s">
        <v>179</v>
      </c>
      <c r="P1526" t="s">
        <v>60</v>
      </c>
      <c r="Q1526" t="s">
        <v>184</v>
      </c>
      <c r="R1526" t="s">
        <v>252</v>
      </c>
      <c r="S1526" t="s">
        <v>260</v>
      </c>
      <c r="T1526">
        <v>14</v>
      </c>
      <c r="U1526" t="s">
        <v>8782</v>
      </c>
      <c r="V1526" t="s">
        <v>14597</v>
      </c>
      <c r="W1526" t="s">
        <v>18207</v>
      </c>
      <c r="X1526" t="s">
        <v>29</v>
      </c>
      <c r="Y1526" t="s">
        <v>30</v>
      </c>
      <c r="Z1526" t="s">
        <v>30</v>
      </c>
      <c r="AA1526" t="s">
        <v>30</v>
      </c>
      <c r="AB1526" t="s">
        <v>30</v>
      </c>
      <c r="AC1526">
        <v>-75.140429499999996</v>
      </c>
      <c r="AD1526">
        <v>6.0143748300000004</v>
      </c>
      <c r="AE1526" t="s">
        <v>86</v>
      </c>
      <c r="AF1526" t="s">
        <v>159</v>
      </c>
      <c r="AG1526" t="s">
        <v>102</v>
      </c>
      <c r="AH1526">
        <f>IFERROR(
    VLOOKUP(FENIX_ANS_TABLA[[#This Row],[ESTADO]],
        {"VENCIDO",1;"ALERTA_0 Días",2;"ALERTA",3;"A TIEMPO",4;"SIN FECHA",5},
    2,FALSE),
0)</f>
        <v>4</v>
      </c>
    </row>
    <row r="1527" spans="1:34" x14ac:dyDescent="0.25">
      <c r="A1527">
        <v>23674831</v>
      </c>
      <c r="B1527" s="23" t="str">
        <f>IFERROR(VLOOKUP(FENIX_ANS_TABLA[[#This Row],[PEDIDO]],RESPONSABLE!A:B,2,0),"Pendiente por asignar responsable")</f>
        <v>Pendiente por asignar responsable</v>
      </c>
      <c r="C1527" t="s">
        <v>23</v>
      </c>
      <c r="D1527" t="s">
        <v>24</v>
      </c>
      <c r="E1527" t="s">
        <v>23</v>
      </c>
      <c r="F1527" s="21">
        <v>46079.716180555559</v>
      </c>
      <c r="G1527" t="s">
        <v>10805</v>
      </c>
      <c r="H1527">
        <v>21475674</v>
      </c>
      <c r="I1527" t="s">
        <v>10806</v>
      </c>
      <c r="J1527" s="23" t="s">
        <v>31</v>
      </c>
      <c r="K1527" s="23" t="s">
        <v>10807</v>
      </c>
      <c r="L1527" t="s">
        <v>10808</v>
      </c>
      <c r="M1527" t="s">
        <v>206</v>
      </c>
      <c r="N1527" t="s">
        <v>10809</v>
      </c>
      <c r="O1527" t="s">
        <v>207</v>
      </c>
      <c r="P1527" t="s">
        <v>27</v>
      </c>
      <c r="Q1527" t="s">
        <v>158</v>
      </c>
      <c r="R1527" t="s">
        <v>252</v>
      </c>
      <c r="S1527" t="s">
        <v>260</v>
      </c>
      <c r="T1527">
        <v>10</v>
      </c>
      <c r="U1527" t="s">
        <v>10810</v>
      </c>
      <c r="V1527" t="s">
        <v>10641</v>
      </c>
      <c r="W1527" t="s">
        <v>10642</v>
      </c>
      <c r="X1527" t="s">
        <v>29</v>
      </c>
      <c r="Y1527" t="s">
        <v>30</v>
      </c>
      <c r="Z1527" t="s">
        <v>30</v>
      </c>
      <c r="AA1527" t="s">
        <v>30</v>
      </c>
      <c r="AB1527" t="s">
        <v>30</v>
      </c>
      <c r="AC1527">
        <v>-75.119943169999999</v>
      </c>
      <c r="AD1527">
        <v>5.5931955499999999</v>
      </c>
      <c r="AE1527" t="s">
        <v>86</v>
      </c>
      <c r="AF1527" t="s">
        <v>159</v>
      </c>
      <c r="AG1527" t="s">
        <v>102</v>
      </c>
      <c r="AH1527">
        <f>IFERROR(
    VLOOKUP(FENIX_ANS_TABLA[[#This Row],[ESTADO]],
        {"VENCIDO",1;"ALERTA_0 Días",2;"ALERTA",3;"A TIEMPO",4;"SIN FECHA",5},
    2,FALSE),
0)</f>
        <v>4</v>
      </c>
    </row>
    <row r="1528" spans="1:34" x14ac:dyDescent="0.25">
      <c r="A1528">
        <v>23674833</v>
      </c>
      <c r="B1528" s="23" t="str">
        <f>IFERROR(VLOOKUP(FENIX_ANS_TABLA[[#This Row],[PEDIDO]],RESPONSABLE!A:B,2,0),"Pendiente por asignar responsable")</f>
        <v>Pendiente por asignar responsable</v>
      </c>
      <c r="C1528" t="s">
        <v>23</v>
      </c>
      <c r="D1528" t="s">
        <v>24</v>
      </c>
      <c r="E1528" t="s">
        <v>23</v>
      </c>
      <c r="F1528" s="21">
        <v>46079.721504629633</v>
      </c>
      <c r="G1528" t="s">
        <v>10812</v>
      </c>
      <c r="H1528">
        <v>98709274</v>
      </c>
      <c r="I1528" t="s">
        <v>10799</v>
      </c>
      <c r="J1528" s="23" t="s">
        <v>31</v>
      </c>
      <c r="K1528" s="23" t="s">
        <v>10800</v>
      </c>
      <c r="L1528" t="s">
        <v>10813</v>
      </c>
      <c r="M1528" t="s">
        <v>165</v>
      </c>
      <c r="N1528" t="s">
        <v>10814</v>
      </c>
      <c r="O1528" t="s">
        <v>166</v>
      </c>
      <c r="P1528" t="s">
        <v>27</v>
      </c>
      <c r="Q1528" t="s">
        <v>158</v>
      </c>
      <c r="R1528" t="s">
        <v>253</v>
      </c>
      <c r="S1528" t="s">
        <v>260</v>
      </c>
      <c r="T1528">
        <v>7</v>
      </c>
      <c r="U1528" t="s">
        <v>10815</v>
      </c>
      <c r="V1528" t="s">
        <v>18868</v>
      </c>
      <c r="W1528" t="s">
        <v>18869</v>
      </c>
      <c r="X1528" t="s">
        <v>29</v>
      </c>
      <c r="Y1528" t="s">
        <v>30</v>
      </c>
      <c r="Z1528" t="s">
        <v>30</v>
      </c>
      <c r="AA1528" t="s">
        <v>30</v>
      </c>
      <c r="AB1528" t="s">
        <v>30</v>
      </c>
      <c r="AC1528">
        <v>-75.444542179999999</v>
      </c>
      <c r="AD1528">
        <v>6.2844417000000004</v>
      </c>
      <c r="AE1528" t="s">
        <v>86</v>
      </c>
      <c r="AF1528" t="s">
        <v>159</v>
      </c>
      <c r="AG1528" t="s">
        <v>102</v>
      </c>
      <c r="AH1528">
        <f>IFERROR(
    VLOOKUP(FENIX_ANS_TABLA[[#This Row],[ESTADO]],
        {"VENCIDO",1;"ALERTA_0 Días",2;"ALERTA",3;"A TIEMPO",4;"SIN FECHA",5},
    2,FALSE),
0)</f>
        <v>4</v>
      </c>
    </row>
    <row r="1529" spans="1:34" x14ac:dyDescent="0.25">
      <c r="A1529">
        <v>23674837</v>
      </c>
      <c r="B1529" s="23" t="str">
        <f>IFERROR(VLOOKUP(FENIX_ANS_TABLA[[#This Row],[PEDIDO]],RESPONSABLE!A:B,2,0),"Pendiente por asignar responsable")</f>
        <v>Pendiente por asignar responsable</v>
      </c>
      <c r="C1529" t="s">
        <v>23</v>
      </c>
      <c r="D1529" t="s">
        <v>24</v>
      </c>
      <c r="E1529" t="s">
        <v>23</v>
      </c>
      <c r="F1529" s="21">
        <v>46079.726307870369</v>
      </c>
      <c r="G1529" t="s">
        <v>10817</v>
      </c>
      <c r="H1529">
        <v>98709274</v>
      </c>
      <c r="I1529" t="s">
        <v>10799</v>
      </c>
      <c r="J1529" s="23" t="s">
        <v>31</v>
      </c>
      <c r="K1529" s="23" t="s">
        <v>10800</v>
      </c>
      <c r="L1529" t="s">
        <v>10818</v>
      </c>
      <c r="M1529" t="s">
        <v>165</v>
      </c>
      <c r="N1529" t="s">
        <v>10819</v>
      </c>
      <c r="O1529" t="s">
        <v>166</v>
      </c>
      <c r="P1529" t="s">
        <v>27</v>
      </c>
      <c r="Q1529" t="s">
        <v>158</v>
      </c>
      <c r="R1529" t="s">
        <v>253</v>
      </c>
      <c r="S1529" t="s">
        <v>260</v>
      </c>
      <c r="T1529">
        <v>7</v>
      </c>
      <c r="U1529" t="s">
        <v>10820</v>
      </c>
      <c r="V1529" t="s">
        <v>18155</v>
      </c>
      <c r="W1529" t="s">
        <v>18870</v>
      </c>
      <c r="X1529" t="s">
        <v>29</v>
      </c>
      <c r="Y1529" t="s">
        <v>30</v>
      </c>
      <c r="Z1529" t="s">
        <v>30</v>
      </c>
      <c r="AA1529" t="s">
        <v>30</v>
      </c>
      <c r="AB1529" t="s">
        <v>30</v>
      </c>
      <c r="AC1529">
        <v>-75.444542179999999</v>
      </c>
      <c r="AD1529">
        <v>6.2844417000000004</v>
      </c>
      <c r="AE1529" t="s">
        <v>86</v>
      </c>
      <c r="AF1529" t="s">
        <v>159</v>
      </c>
      <c r="AG1529" t="s">
        <v>102</v>
      </c>
      <c r="AH1529">
        <f>IFERROR(
    VLOOKUP(FENIX_ANS_TABLA[[#This Row],[ESTADO]],
        {"VENCIDO",1;"ALERTA_0 Días",2;"ALERTA",3;"A TIEMPO",4;"SIN FECHA",5},
    2,FALSE),
0)</f>
        <v>4</v>
      </c>
    </row>
    <row r="1530" spans="1:34" x14ac:dyDescent="0.25">
      <c r="A1530">
        <v>23674838</v>
      </c>
      <c r="B1530" s="23" t="str">
        <f>IFERROR(VLOOKUP(FENIX_ANS_TABLA[[#This Row],[PEDIDO]],RESPONSABLE!A:B,2,0),"Pendiente por asignar responsable")</f>
        <v>Pendiente por asignar responsable</v>
      </c>
      <c r="C1530" t="s">
        <v>23</v>
      </c>
      <c r="D1530" t="s">
        <v>24</v>
      </c>
      <c r="E1530" t="s">
        <v>23</v>
      </c>
      <c r="F1530" s="21">
        <v>46079.729467592602</v>
      </c>
      <c r="G1530" t="s">
        <v>10822</v>
      </c>
      <c r="H1530">
        <v>1036254075</v>
      </c>
      <c r="I1530" t="s">
        <v>10823</v>
      </c>
      <c r="J1530" s="23" t="s">
        <v>31</v>
      </c>
      <c r="K1530" s="23" t="s">
        <v>10824</v>
      </c>
      <c r="L1530" t="s">
        <v>10825</v>
      </c>
      <c r="M1530" t="s">
        <v>165</v>
      </c>
      <c r="N1530" t="s">
        <v>10826</v>
      </c>
      <c r="O1530" t="s">
        <v>166</v>
      </c>
      <c r="P1530" t="s">
        <v>27</v>
      </c>
      <c r="Q1530" t="s">
        <v>158</v>
      </c>
      <c r="R1530" t="s">
        <v>252</v>
      </c>
      <c r="S1530" t="s">
        <v>260</v>
      </c>
      <c r="T1530">
        <v>10</v>
      </c>
      <c r="U1530" t="s">
        <v>10827</v>
      </c>
      <c r="V1530" t="s">
        <v>18871</v>
      </c>
      <c r="W1530" t="s">
        <v>14478</v>
      </c>
      <c r="X1530" t="s">
        <v>29</v>
      </c>
      <c r="Y1530" t="s">
        <v>30</v>
      </c>
      <c r="Z1530" t="s">
        <v>30</v>
      </c>
      <c r="AA1530" t="s">
        <v>30</v>
      </c>
      <c r="AB1530" t="s">
        <v>30</v>
      </c>
      <c r="AC1530">
        <v>-75.412903389999997</v>
      </c>
      <c r="AD1530">
        <v>6.2174174500000001</v>
      </c>
      <c r="AE1530" t="s">
        <v>86</v>
      </c>
      <c r="AF1530" t="s">
        <v>159</v>
      </c>
      <c r="AG1530" t="s">
        <v>102</v>
      </c>
      <c r="AH1530">
        <f>IFERROR(
    VLOOKUP(FENIX_ANS_TABLA[[#This Row],[ESTADO]],
        {"VENCIDO",1;"ALERTA_0 Días",2;"ALERTA",3;"A TIEMPO",4;"SIN FECHA",5},
    2,FALSE),
0)</f>
        <v>4</v>
      </c>
    </row>
    <row r="1531" spans="1:34" x14ac:dyDescent="0.25">
      <c r="A1531">
        <v>23674839</v>
      </c>
      <c r="B1531" s="23" t="str">
        <f>IFERROR(VLOOKUP(FENIX_ANS_TABLA[[#This Row],[PEDIDO]],RESPONSABLE!A:B,2,0),"Pendiente por asignar responsable")</f>
        <v>Pendiente por asignar responsable</v>
      </c>
      <c r="C1531" t="s">
        <v>23</v>
      </c>
      <c r="D1531" t="s">
        <v>24</v>
      </c>
      <c r="E1531" t="s">
        <v>23</v>
      </c>
      <c r="F1531" s="21">
        <v>46079.730740740742</v>
      </c>
      <c r="G1531" t="s">
        <v>9913</v>
      </c>
      <c r="H1531">
        <v>15380466</v>
      </c>
      <c r="I1531" t="s">
        <v>9914</v>
      </c>
      <c r="J1531" s="23" t="s">
        <v>31</v>
      </c>
      <c r="K1531" s="23" t="s">
        <v>9915</v>
      </c>
      <c r="L1531" t="s">
        <v>9916</v>
      </c>
      <c r="M1531" t="s">
        <v>239</v>
      </c>
      <c r="N1531" t="s">
        <v>9917</v>
      </c>
      <c r="O1531" t="s">
        <v>240</v>
      </c>
      <c r="P1531" t="s">
        <v>27</v>
      </c>
      <c r="Q1531" t="s">
        <v>214</v>
      </c>
      <c r="R1531" t="s">
        <v>252</v>
      </c>
      <c r="S1531" t="s">
        <v>260</v>
      </c>
      <c r="T1531">
        <v>10</v>
      </c>
      <c r="U1531" t="s">
        <v>9918</v>
      </c>
      <c r="V1531" t="s">
        <v>18872</v>
      </c>
      <c r="W1531" t="s">
        <v>18873</v>
      </c>
      <c r="X1531" t="s">
        <v>29</v>
      </c>
      <c r="Y1531" t="s">
        <v>30</v>
      </c>
      <c r="Z1531" t="s">
        <v>30</v>
      </c>
      <c r="AA1531" t="s">
        <v>30</v>
      </c>
      <c r="AB1531" t="s">
        <v>30</v>
      </c>
      <c r="AC1531">
        <v>-74.780865019999993</v>
      </c>
      <c r="AD1531">
        <v>6.7455251699999996</v>
      </c>
      <c r="AE1531" t="s">
        <v>86</v>
      </c>
      <c r="AF1531" t="s">
        <v>215</v>
      </c>
      <c r="AG1531" t="s">
        <v>102</v>
      </c>
      <c r="AH1531">
        <f>IFERROR(
    VLOOKUP(FENIX_ANS_TABLA[[#This Row],[ESTADO]],
        {"VENCIDO",1;"ALERTA_0 Días",2;"ALERTA",3;"A TIEMPO",4;"SIN FECHA",5},
    2,FALSE),
0)</f>
        <v>4</v>
      </c>
    </row>
    <row r="1532" spans="1:34" x14ac:dyDescent="0.25">
      <c r="A1532">
        <v>23674842</v>
      </c>
      <c r="B1532" s="23" t="str">
        <f>IFERROR(VLOOKUP(FENIX_ANS_TABLA[[#This Row],[PEDIDO]],RESPONSABLE!A:B,2,0),"Pendiente por asignar responsable")</f>
        <v>Pendiente por asignar responsable</v>
      </c>
      <c r="C1532" t="s">
        <v>23</v>
      </c>
      <c r="D1532" t="s">
        <v>24</v>
      </c>
      <c r="E1532" t="s">
        <v>23</v>
      </c>
      <c r="F1532" s="21">
        <v>46079.734178240738</v>
      </c>
      <c r="G1532" t="s">
        <v>10829</v>
      </c>
      <c r="H1532">
        <v>98709274</v>
      </c>
      <c r="I1532" t="s">
        <v>10799</v>
      </c>
      <c r="J1532" s="23" t="s">
        <v>31</v>
      </c>
      <c r="K1532" s="23" t="s">
        <v>10800</v>
      </c>
      <c r="L1532" t="s">
        <v>10830</v>
      </c>
      <c r="M1532" t="s">
        <v>165</v>
      </c>
      <c r="N1532" t="s">
        <v>10831</v>
      </c>
      <c r="O1532" t="s">
        <v>166</v>
      </c>
      <c r="P1532" t="s">
        <v>27</v>
      </c>
      <c r="Q1532" t="s">
        <v>158</v>
      </c>
      <c r="R1532" t="s">
        <v>253</v>
      </c>
      <c r="S1532" t="s">
        <v>260</v>
      </c>
      <c r="T1532">
        <v>7</v>
      </c>
      <c r="U1532" t="s">
        <v>10832</v>
      </c>
      <c r="V1532" t="s">
        <v>18874</v>
      </c>
      <c r="W1532" t="s">
        <v>18875</v>
      </c>
      <c r="X1532" t="s">
        <v>29</v>
      </c>
      <c r="Y1532" t="s">
        <v>30</v>
      </c>
      <c r="Z1532" t="s">
        <v>30</v>
      </c>
      <c r="AA1532" t="s">
        <v>30</v>
      </c>
      <c r="AB1532" t="s">
        <v>30</v>
      </c>
      <c r="AC1532">
        <v>-75.444542179999999</v>
      </c>
      <c r="AD1532">
        <v>6.2844417000000004</v>
      </c>
      <c r="AE1532" t="s">
        <v>86</v>
      </c>
      <c r="AF1532" t="s">
        <v>159</v>
      </c>
      <c r="AG1532" t="s">
        <v>102</v>
      </c>
      <c r="AH1532">
        <f>IFERROR(
    VLOOKUP(FENIX_ANS_TABLA[[#This Row],[ESTADO]],
        {"VENCIDO",1;"ALERTA_0 Días",2;"ALERTA",3;"A TIEMPO",4;"SIN FECHA",5},
    2,FALSE),
0)</f>
        <v>4</v>
      </c>
    </row>
    <row r="1533" spans="1:34" x14ac:dyDescent="0.25">
      <c r="A1533">
        <v>23674845</v>
      </c>
      <c r="B1533" s="23" t="str">
        <f>IFERROR(VLOOKUP(FENIX_ANS_TABLA[[#This Row],[PEDIDO]],RESPONSABLE!A:B,2,0),"Pendiente por asignar responsable")</f>
        <v>Pendiente por asignar responsable</v>
      </c>
      <c r="C1533" t="s">
        <v>23</v>
      </c>
      <c r="D1533" t="s">
        <v>24</v>
      </c>
      <c r="E1533" t="s">
        <v>23</v>
      </c>
      <c r="F1533" s="21">
        <v>46079.737523148149</v>
      </c>
      <c r="G1533" t="s">
        <v>10834</v>
      </c>
      <c r="H1533">
        <v>15425060</v>
      </c>
      <c r="I1533" t="s">
        <v>10835</v>
      </c>
      <c r="J1533" s="23" t="s">
        <v>31</v>
      </c>
      <c r="K1533" s="23" t="s">
        <v>304</v>
      </c>
      <c r="L1533" t="s">
        <v>10836</v>
      </c>
      <c r="M1533" t="s">
        <v>178</v>
      </c>
      <c r="N1533" t="s">
        <v>10837</v>
      </c>
      <c r="O1533" t="s">
        <v>179</v>
      </c>
      <c r="P1533" t="s">
        <v>27</v>
      </c>
      <c r="Q1533" t="s">
        <v>158</v>
      </c>
      <c r="R1533" t="s">
        <v>252</v>
      </c>
      <c r="S1533" t="s">
        <v>260</v>
      </c>
      <c r="T1533">
        <v>10</v>
      </c>
      <c r="U1533" t="s">
        <v>10838</v>
      </c>
      <c r="V1533" t="s">
        <v>5009</v>
      </c>
      <c r="W1533" t="s">
        <v>14018</v>
      </c>
      <c r="X1533" t="s">
        <v>29</v>
      </c>
      <c r="Y1533" t="s">
        <v>30</v>
      </c>
      <c r="Z1533" t="s">
        <v>30</v>
      </c>
      <c r="AA1533" t="s">
        <v>30</v>
      </c>
      <c r="AB1533" t="s">
        <v>30</v>
      </c>
      <c r="AC1533">
        <v>-75.110872999999998</v>
      </c>
      <c r="AD1533">
        <v>6.0154769999999997</v>
      </c>
      <c r="AE1533" t="s">
        <v>86</v>
      </c>
      <c r="AF1533" t="s">
        <v>159</v>
      </c>
      <c r="AG1533" t="s">
        <v>102</v>
      </c>
      <c r="AH1533">
        <f>IFERROR(
    VLOOKUP(FENIX_ANS_TABLA[[#This Row],[ESTADO]],
        {"VENCIDO",1;"ALERTA_0 Días",2;"ALERTA",3;"A TIEMPO",4;"SIN FECHA",5},
    2,FALSE),
0)</f>
        <v>4</v>
      </c>
    </row>
    <row r="1534" spans="1:34" x14ac:dyDescent="0.25">
      <c r="A1534">
        <v>23674847</v>
      </c>
      <c r="B1534" s="23" t="str">
        <f>IFERROR(VLOOKUP(FENIX_ANS_TABLA[[#This Row],[PEDIDO]],RESPONSABLE!A:B,2,0),"Pendiente por asignar responsable")</f>
        <v>Pendiente por asignar responsable</v>
      </c>
      <c r="C1534" t="s">
        <v>23</v>
      </c>
      <c r="D1534" t="s">
        <v>24</v>
      </c>
      <c r="E1534" t="s">
        <v>23</v>
      </c>
      <c r="F1534" s="21">
        <v>46079.740208333344</v>
      </c>
      <c r="G1534" t="s">
        <v>10840</v>
      </c>
      <c r="H1534">
        <v>98709274</v>
      </c>
      <c r="I1534" t="s">
        <v>10799</v>
      </c>
      <c r="J1534" s="23" t="s">
        <v>31</v>
      </c>
      <c r="K1534" s="23" t="s">
        <v>10800</v>
      </c>
      <c r="L1534" t="s">
        <v>10841</v>
      </c>
      <c r="M1534" t="s">
        <v>165</v>
      </c>
      <c r="N1534" t="s">
        <v>10842</v>
      </c>
      <c r="O1534" t="s">
        <v>166</v>
      </c>
      <c r="P1534" t="s">
        <v>27</v>
      </c>
      <c r="Q1534" t="s">
        <v>158</v>
      </c>
      <c r="R1534" t="s">
        <v>253</v>
      </c>
      <c r="S1534" t="s">
        <v>260</v>
      </c>
      <c r="T1534">
        <v>7</v>
      </c>
      <c r="U1534" t="s">
        <v>10843</v>
      </c>
      <c r="V1534" t="s">
        <v>14600</v>
      </c>
      <c r="W1534" t="s">
        <v>18876</v>
      </c>
      <c r="X1534" t="s">
        <v>29</v>
      </c>
      <c r="Y1534" t="s">
        <v>30</v>
      </c>
      <c r="Z1534" t="s">
        <v>30</v>
      </c>
      <c r="AA1534" t="s">
        <v>30</v>
      </c>
      <c r="AB1534" t="s">
        <v>30</v>
      </c>
      <c r="AC1534">
        <v>-75.444542179999999</v>
      </c>
      <c r="AD1534">
        <v>6.2844417000000004</v>
      </c>
      <c r="AE1534" t="s">
        <v>86</v>
      </c>
      <c r="AF1534" t="s">
        <v>159</v>
      </c>
      <c r="AG1534" t="s">
        <v>102</v>
      </c>
      <c r="AH1534">
        <f>IFERROR(
    VLOOKUP(FENIX_ANS_TABLA[[#This Row],[ESTADO]],
        {"VENCIDO",1;"ALERTA_0 Días",2;"ALERTA",3;"A TIEMPO",4;"SIN FECHA",5},
    2,FALSE),
0)</f>
        <v>4</v>
      </c>
    </row>
    <row r="1535" spans="1:34" x14ac:dyDescent="0.25">
      <c r="A1535">
        <v>23674849</v>
      </c>
      <c r="B1535" s="23" t="str">
        <f>IFERROR(VLOOKUP(FENIX_ANS_TABLA[[#This Row],[PEDIDO]],RESPONSABLE!A:B,2,0),"Pendiente por asignar responsable")</f>
        <v>Pendiente por asignar responsable</v>
      </c>
      <c r="C1535" t="s">
        <v>23</v>
      </c>
      <c r="D1535" t="s">
        <v>24</v>
      </c>
      <c r="E1535" t="s">
        <v>33</v>
      </c>
      <c r="F1535" s="21">
        <v>46079.742893518523</v>
      </c>
      <c r="G1535" t="s">
        <v>8784</v>
      </c>
      <c r="H1535">
        <v>1152185117</v>
      </c>
      <c r="I1535" t="s">
        <v>8785</v>
      </c>
      <c r="J1535" s="23" t="s">
        <v>31</v>
      </c>
      <c r="K1535" s="23" t="s">
        <v>8786</v>
      </c>
      <c r="L1535" t="s">
        <v>8787</v>
      </c>
      <c r="M1535" t="s">
        <v>25</v>
      </c>
      <c r="N1535" t="s">
        <v>8788</v>
      </c>
      <c r="O1535" t="s">
        <v>26</v>
      </c>
      <c r="P1535" t="s">
        <v>34</v>
      </c>
      <c r="Q1535" t="s">
        <v>35</v>
      </c>
      <c r="R1535" t="s">
        <v>253</v>
      </c>
      <c r="S1535" t="s">
        <v>260</v>
      </c>
      <c r="T1535">
        <v>5</v>
      </c>
      <c r="U1535" t="s">
        <v>8789</v>
      </c>
      <c r="V1535" t="s">
        <v>18877</v>
      </c>
      <c r="W1535" t="s">
        <v>18878</v>
      </c>
      <c r="X1535" t="s">
        <v>43</v>
      </c>
      <c r="Y1535" t="s">
        <v>30</v>
      </c>
      <c r="Z1535" t="s">
        <v>30</v>
      </c>
      <c r="AA1535" t="s">
        <v>30</v>
      </c>
      <c r="AB1535" t="s">
        <v>30</v>
      </c>
      <c r="AC1535">
        <v>-75.601313360000006</v>
      </c>
      <c r="AD1535">
        <v>6.2743032899999998</v>
      </c>
      <c r="AE1535" t="s">
        <v>86</v>
      </c>
      <c r="AF1535" t="s">
        <v>105</v>
      </c>
      <c r="AG1535" t="s">
        <v>102</v>
      </c>
      <c r="AH1535">
        <f>IFERROR(
    VLOOKUP(FENIX_ANS_TABLA[[#This Row],[ESTADO]],
        {"VENCIDO",1;"ALERTA_0 Días",2;"ALERTA",3;"A TIEMPO",4;"SIN FECHA",5},
    2,FALSE),
0)</f>
        <v>3</v>
      </c>
    </row>
    <row r="1536" spans="1:34" x14ac:dyDescent="0.25">
      <c r="A1536">
        <v>23674853</v>
      </c>
      <c r="B1536" s="23" t="str">
        <f>IFERROR(VLOOKUP(FENIX_ANS_TABLA[[#This Row],[PEDIDO]],RESPONSABLE!A:B,2,0),"Pendiente por asignar responsable")</f>
        <v>Pendiente por asignar responsable</v>
      </c>
      <c r="C1536" t="s">
        <v>23</v>
      </c>
      <c r="D1536" t="s">
        <v>24</v>
      </c>
      <c r="E1536" t="s">
        <v>23</v>
      </c>
      <c r="F1536" s="21">
        <v>46079.748379629629</v>
      </c>
      <c r="G1536" t="s">
        <v>10845</v>
      </c>
      <c r="H1536">
        <v>1128445917</v>
      </c>
      <c r="I1536" t="s">
        <v>10846</v>
      </c>
      <c r="J1536" s="23" t="s">
        <v>31</v>
      </c>
      <c r="K1536" s="23" t="s">
        <v>10847</v>
      </c>
      <c r="L1536" t="s">
        <v>10848</v>
      </c>
      <c r="M1536" t="s">
        <v>163</v>
      </c>
      <c r="N1536" t="s">
        <v>10849</v>
      </c>
      <c r="O1536" t="s">
        <v>164</v>
      </c>
      <c r="P1536" t="s">
        <v>27</v>
      </c>
      <c r="Q1536" t="s">
        <v>158</v>
      </c>
      <c r="R1536" t="s">
        <v>253</v>
      </c>
      <c r="S1536" t="s">
        <v>260</v>
      </c>
      <c r="T1536">
        <v>7</v>
      </c>
      <c r="U1536" t="s">
        <v>10850</v>
      </c>
      <c r="V1536" t="s">
        <v>14650</v>
      </c>
      <c r="W1536" t="s">
        <v>14649</v>
      </c>
      <c r="X1536" t="s">
        <v>29</v>
      </c>
      <c r="Y1536" t="s">
        <v>30</v>
      </c>
      <c r="Z1536" t="s">
        <v>30</v>
      </c>
      <c r="AA1536" t="s">
        <v>30</v>
      </c>
      <c r="AB1536" t="s">
        <v>30</v>
      </c>
      <c r="AC1536">
        <v>-75.247041670000002</v>
      </c>
      <c r="AD1536">
        <v>6.2221733300000004</v>
      </c>
      <c r="AE1536" t="s">
        <v>86</v>
      </c>
      <c r="AF1536" t="s">
        <v>159</v>
      </c>
      <c r="AG1536" t="s">
        <v>102</v>
      </c>
      <c r="AH1536">
        <f>IFERROR(
    VLOOKUP(FENIX_ANS_TABLA[[#This Row],[ESTADO]],
        {"VENCIDO",1;"ALERTA_0 Días",2;"ALERTA",3;"A TIEMPO",4;"SIN FECHA",5},
    2,FALSE),
0)</f>
        <v>4</v>
      </c>
    </row>
    <row r="1537" spans="1:34" x14ac:dyDescent="0.25">
      <c r="A1537">
        <v>23674855</v>
      </c>
      <c r="B1537" s="23" t="str">
        <f>IFERROR(VLOOKUP(FENIX_ANS_TABLA[[#This Row],[PEDIDO]],RESPONSABLE!A:B,2,0),"Pendiente por asignar responsable")</f>
        <v>Pendiente por asignar responsable</v>
      </c>
      <c r="C1537" t="s">
        <v>23</v>
      </c>
      <c r="D1537" t="s">
        <v>24</v>
      </c>
      <c r="E1537" t="s">
        <v>33</v>
      </c>
      <c r="F1537" s="21">
        <v>46079.750613425917</v>
      </c>
      <c r="G1537" t="s">
        <v>8791</v>
      </c>
      <c r="H1537">
        <v>1152185117</v>
      </c>
      <c r="I1537" t="s">
        <v>8785</v>
      </c>
      <c r="J1537" s="23" t="s">
        <v>31</v>
      </c>
      <c r="K1537" s="23" t="s">
        <v>8786</v>
      </c>
      <c r="L1537" t="s">
        <v>8792</v>
      </c>
      <c r="M1537" t="s">
        <v>25</v>
      </c>
      <c r="N1537" t="s">
        <v>8793</v>
      </c>
      <c r="O1537" t="s">
        <v>26</v>
      </c>
      <c r="P1537" t="s">
        <v>34</v>
      </c>
      <c r="Q1537" t="s">
        <v>35</v>
      </c>
      <c r="R1537" t="s">
        <v>253</v>
      </c>
      <c r="S1537" t="s">
        <v>260</v>
      </c>
      <c r="T1537">
        <v>5</v>
      </c>
      <c r="U1537" t="s">
        <v>8794</v>
      </c>
      <c r="V1537" t="s">
        <v>18879</v>
      </c>
      <c r="W1537" t="s">
        <v>18880</v>
      </c>
      <c r="X1537" t="s">
        <v>43</v>
      </c>
      <c r="Y1537" t="s">
        <v>30</v>
      </c>
      <c r="Z1537" t="s">
        <v>30</v>
      </c>
      <c r="AA1537" t="s">
        <v>30</v>
      </c>
      <c r="AB1537" t="s">
        <v>30</v>
      </c>
      <c r="AC1537">
        <v>-75.601313360000006</v>
      </c>
      <c r="AD1537">
        <v>6.2743032899999998</v>
      </c>
      <c r="AE1537" t="s">
        <v>86</v>
      </c>
      <c r="AF1537" t="s">
        <v>105</v>
      </c>
      <c r="AG1537" t="s">
        <v>102</v>
      </c>
      <c r="AH1537">
        <f>IFERROR(
    VLOOKUP(FENIX_ANS_TABLA[[#This Row],[ESTADO]],
        {"VENCIDO",1;"ALERTA_0 Días",2;"ALERTA",3;"A TIEMPO",4;"SIN FECHA",5},
    2,FALSE),
0)</f>
        <v>3</v>
      </c>
    </row>
    <row r="1538" spans="1:34" x14ac:dyDescent="0.25">
      <c r="A1538">
        <v>23674859</v>
      </c>
      <c r="B1538" s="23" t="str">
        <f>IFERROR(VLOOKUP(FENIX_ANS_TABLA[[#This Row],[PEDIDO]],RESPONSABLE!A:B,2,0),"Pendiente por asignar responsable")</f>
        <v>Pendiente por asignar responsable</v>
      </c>
      <c r="C1538" t="s">
        <v>36</v>
      </c>
      <c r="D1538" t="s">
        <v>24</v>
      </c>
      <c r="E1538" t="s">
        <v>36</v>
      </c>
      <c r="F1538" s="21">
        <v>46079.756180555552</v>
      </c>
      <c r="G1538" t="s">
        <v>12278</v>
      </c>
      <c r="H1538">
        <v>1152211571</v>
      </c>
      <c r="I1538" t="s">
        <v>12279</v>
      </c>
      <c r="J1538" s="23" t="s">
        <v>31</v>
      </c>
      <c r="K1538" s="23" t="s">
        <v>12280</v>
      </c>
      <c r="L1538" t="s">
        <v>12281</v>
      </c>
      <c r="M1538" t="s">
        <v>25</v>
      </c>
      <c r="N1538" t="s">
        <v>12282</v>
      </c>
      <c r="O1538" t="s">
        <v>26</v>
      </c>
      <c r="P1538" t="s">
        <v>37</v>
      </c>
      <c r="Q1538" t="s">
        <v>32</v>
      </c>
      <c r="R1538" t="s">
        <v>252</v>
      </c>
      <c r="S1538" t="s">
        <v>260</v>
      </c>
      <c r="T1538">
        <v>10</v>
      </c>
      <c r="U1538" t="s">
        <v>12283</v>
      </c>
      <c r="V1538" t="s">
        <v>18881</v>
      </c>
      <c r="W1538" t="s">
        <v>18882</v>
      </c>
      <c r="X1538" t="s">
        <v>29</v>
      </c>
      <c r="Y1538" t="s">
        <v>30</v>
      </c>
      <c r="Z1538" t="s">
        <v>30</v>
      </c>
      <c r="AA1538" t="s">
        <v>30</v>
      </c>
      <c r="AB1538" t="s">
        <v>30</v>
      </c>
      <c r="AC1538">
        <v>-75.517940999999993</v>
      </c>
      <c r="AD1538">
        <v>6.2111299999999998</v>
      </c>
      <c r="AE1538" t="s">
        <v>86</v>
      </c>
      <c r="AF1538" t="s">
        <v>105</v>
      </c>
      <c r="AG1538" t="s">
        <v>102</v>
      </c>
      <c r="AH1538">
        <f>IFERROR(
    VLOOKUP(FENIX_ANS_TABLA[[#This Row],[ESTADO]],
        {"VENCIDO",1;"ALERTA_0 Días",2;"ALERTA",3;"A TIEMPO",4;"SIN FECHA",5},
    2,FALSE),
0)</f>
        <v>4</v>
      </c>
    </row>
    <row r="1539" spans="1:34" x14ac:dyDescent="0.25">
      <c r="A1539">
        <v>23674864</v>
      </c>
      <c r="B1539" s="23" t="str">
        <f>IFERROR(VLOOKUP(FENIX_ANS_TABLA[[#This Row],[PEDIDO]],RESPONSABLE!A:B,2,0),"Pendiente por asignar responsable")</f>
        <v>Pendiente por asignar responsable</v>
      </c>
      <c r="C1539" t="s">
        <v>54</v>
      </c>
      <c r="D1539" t="s">
        <v>24</v>
      </c>
      <c r="E1539" t="s">
        <v>54</v>
      </c>
      <c r="F1539" s="21">
        <v>46079.762407407397</v>
      </c>
      <c r="G1539" t="s">
        <v>8796</v>
      </c>
      <c r="H1539">
        <v>901236361</v>
      </c>
      <c r="I1539" t="s">
        <v>8797</v>
      </c>
      <c r="J1539" s="23" t="s">
        <v>31</v>
      </c>
      <c r="K1539" s="23" t="s">
        <v>8798</v>
      </c>
      <c r="L1539" t="s">
        <v>8799</v>
      </c>
      <c r="M1539" t="s">
        <v>200</v>
      </c>
      <c r="N1539" t="s">
        <v>8800</v>
      </c>
      <c r="O1539" t="s">
        <v>201</v>
      </c>
      <c r="P1539" t="s">
        <v>55</v>
      </c>
      <c r="Q1539" t="s">
        <v>189</v>
      </c>
      <c r="R1539" t="s">
        <v>252</v>
      </c>
      <c r="S1539" t="s">
        <v>260</v>
      </c>
      <c r="T1539">
        <v>4</v>
      </c>
      <c r="U1539" t="s">
        <v>8801</v>
      </c>
      <c r="V1539" t="s">
        <v>18883</v>
      </c>
      <c r="W1539" t="s">
        <v>18884</v>
      </c>
      <c r="X1539" t="s">
        <v>83</v>
      </c>
      <c r="Y1539" t="s">
        <v>30</v>
      </c>
      <c r="Z1539" t="s">
        <v>30</v>
      </c>
      <c r="AA1539" t="s">
        <v>30</v>
      </c>
      <c r="AB1539" t="s">
        <v>30</v>
      </c>
      <c r="AC1539">
        <v>-75.519912309999995</v>
      </c>
      <c r="AD1539">
        <v>6.1045137399999998</v>
      </c>
      <c r="AE1539" t="s">
        <v>86</v>
      </c>
      <c r="AF1539" t="s">
        <v>159</v>
      </c>
      <c r="AG1539" t="s">
        <v>102</v>
      </c>
      <c r="AH1539">
        <f>IFERROR(
    VLOOKUP(FENIX_ANS_TABLA[[#This Row],[ESTADO]],
        {"VENCIDO",1;"ALERTA_0 Días",2;"ALERTA",3;"A TIEMPO",4;"SIN FECHA",5},
    2,FALSE),
0)</f>
        <v>2</v>
      </c>
    </row>
    <row r="1540" spans="1:34" x14ac:dyDescent="0.25">
      <c r="A1540">
        <v>23674873</v>
      </c>
      <c r="B1540" s="23" t="str">
        <f>IFERROR(VLOOKUP(FENIX_ANS_TABLA[[#This Row],[PEDIDO]],RESPONSABLE!A:B,2,0),"Pendiente por asignar responsable")</f>
        <v>Pendiente por asignar responsable</v>
      </c>
      <c r="C1540" t="s">
        <v>54</v>
      </c>
      <c r="D1540" t="s">
        <v>24</v>
      </c>
      <c r="E1540" t="s">
        <v>54</v>
      </c>
      <c r="F1540" s="21">
        <v>46079.804803240739</v>
      </c>
      <c r="G1540" t="s">
        <v>8803</v>
      </c>
      <c r="H1540">
        <v>43730113</v>
      </c>
      <c r="I1540" t="s">
        <v>8804</v>
      </c>
      <c r="J1540" s="23" t="s">
        <v>8805</v>
      </c>
      <c r="K1540" s="23" t="s">
        <v>8806</v>
      </c>
      <c r="L1540" t="s">
        <v>8807</v>
      </c>
      <c r="M1540" t="s">
        <v>200</v>
      </c>
      <c r="N1540" t="s">
        <v>8808</v>
      </c>
      <c r="O1540" t="s">
        <v>201</v>
      </c>
      <c r="P1540" t="s">
        <v>55</v>
      </c>
      <c r="Q1540" t="s">
        <v>189</v>
      </c>
      <c r="R1540" t="s">
        <v>252</v>
      </c>
      <c r="S1540" t="s">
        <v>260</v>
      </c>
      <c r="T1540">
        <v>4</v>
      </c>
      <c r="U1540" t="s">
        <v>8809</v>
      </c>
      <c r="V1540" t="s">
        <v>18885</v>
      </c>
      <c r="W1540" t="s">
        <v>18886</v>
      </c>
      <c r="X1540" t="s">
        <v>83</v>
      </c>
      <c r="Y1540" t="s">
        <v>30</v>
      </c>
      <c r="Z1540" t="s">
        <v>30</v>
      </c>
      <c r="AA1540" t="s">
        <v>30</v>
      </c>
      <c r="AB1540" t="s">
        <v>30</v>
      </c>
      <c r="AC1540">
        <v>-75.502273669999994</v>
      </c>
      <c r="AD1540">
        <v>6.0875079999999997</v>
      </c>
      <c r="AE1540" t="s">
        <v>86</v>
      </c>
      <c r="AF1540" t="s">
        <v>159</v>
      </c>
      <c r="AG1540" t="s">
        <v>102</v>
      </c>
      <c r="AH1540">
        <f>IFERROR(
    VLOOKUP(FENIX_ANS_TABLA[[#This Row],[ESTADO]],
        {"VENCIDO",1;"ALERTA_0 Días",2;"ALERTA",3;"A TIEMPO",4;"SIN FECHA",5},
    2,FALSE),
0)</f>
        <v>2</v>
      </c>
    </row>
    <row r="1541" spans="1:34" x14ac:dyDescent="0.25">
      <c r="A1541">
        <v>23674874</v>
      </c>
      <c r="B1541" s="23" t="str">
        <f>IFERROR(VLOOKUP(FENIX_ANS_TABLA[[#This Row],[PEDIDO]],RESPONSABLE!A:B,2,0),"Pendiente por asignar responsable")</f>
        <v>Pendiente por asignar responsable</v>
      </c>
      <c r="C1541" t="s">
        <v>23</v>
      </c>
      <c r="D1541" t="s">
        <v>24</v>
      </c>
      <c r="E1541" t="s">
        <v>33</v>
      </c>
      <c r="F1541" s="21">
        <v>46079.805451388893</v>
      </c>
      <c r="G1541" t="s">
        <v>8811</v>
      </c>
      <c r="H1541">
        <v>1033649734</v>
      </c>
      <c r="I1541" t="s">
        <v>8812</v>
      </c>
      <c r="J1541" s="23" t="s">
        <v>8813</v>
      </c>
      <c r="K1541" s="23" t="s">
        <v>8814</v>
      </c>
      <c r="L1541" t="s">
        <v>8815</v>
      </c>
      <c r="M1541" t="s">
        <v>25</v>
      </c>
      <c r="N1541" t="s">
        <v>8816</v>
      </c>
      <c r="O1541" t="s">
        <v>26</v>
      </c>
      <c r="P1541" t="s">
        <v>34</v>
      </c>
      <c r="Q1541" t="s">
        <v>35</v>
      </c>
      <c r="R1541" t="s">
        <v>253</v>
      </c>
      <c r="S1541" t="s">
        <v>260</v>
      </c>
      <c r="T1541">
        <v>5</v>
      </c>
      <c r="U1541" t="s">
        <v>8817</v>
      </c>
      <c r="V1541" t="s">
        <v>18887</v>
      </c>
      <c r="W1541" t="s">
        <v>18888</v>
      </c>
      <c r="X1541" t="s">
        <v>43</v>
      </c>
      <c r="Y1541" t="s">
        <v>30</v>
      </c>
      <c r="Z1541" t="s">
        <v>30</v>
      </c>
      <c r="AA1541" t="s">
        <v>30</v>
      </c>
      <c r="AB1541" t="s">
        <v>30</v>
      </c>
      <c r="AC1541">
        <v>-75.546817000000004</v>
      </c>
      <c r="AD1541">
        <v>6.2464000000000004</v>
      </c>
      <c r="AE1541" t="s">
        <v>86</v>
      </c>
      <c r="AF1541" t="s">
        <v>105</v>
      </c>
      <c r="AG1541" t="s">
        <v>102</v>
      </c>
      <c r="AH1541">
        <f>IFERROR(
    VLOOKUP(FENIX_ANS_TABLA[[#This Row],[ESTADO]],
        {"VENCIDO",1;"ALERTA_0 Días",2;"ALERTA",3;"A TIEMPO",4;"SIN FECHA",5},
    2,FALSE),
0)</f>
        <v>3</v>
      </c>
    </row>
    <row r="1542" spans="1:34" x14ac:dyDescent="0.25">
      <c r="A1542">
        <v>23674876</v>
      </c>
      <c r="B1542" s="23" t="str">
        <f>IFERROR(VLOOKUP(FENIX_ANS_TABLA[[#This Row],[PEDIDO]],RESPONSABLE!A:B,2,0),"Pendiente por asignar responsable")</f>
        <v>Pendiente por asignar responsable</v>
      </c>
      <c r="C1542" t="s">
        <v>44</v>
      </c>
      <c r="D1542" t="s">
        <v>24</v>
      </c>
      <c r="E1542" t="s">
        <v>44</v>
      </c>
      <c r="F1542" s="21">
        <v>46079.843055555553</v>
      </c>
      <c r="G1542" t="s">
        <v>8819</v>
      </c>
      <c r="H1542">
        <v>43288048</v>
      </c>
      <c r="I1542" t="s">
        <v>8820</v>
      </c>
      <c r="J1542" s="23" t="s">
        <v>31</v>
      </c>
      <c r="K1542" s="23" t="s">
        <v>8821</v>
      </c>
      <c r="L1542" t="s">
        <v>8822</v>
      </c>
      <c r="M1542" t="s">
        <v>25</v>
      </c>
      <c r="N1542" t="s">
        <v>8823</v>
      </c>
      <c r="O1542" t="s">
        <v>26</v>
      </c>
      <c r="P1542" t="s">
        <v>45</v>
      </c>
      <c r="Q1542" t="s">
        <v>46</v>
      </c>
      <c r="R1542" t="s">
        <v>253</v>
      </c>
      <c r="S1542" t="s">
        <v>260</v>
      </c>
      <c r="T1542">
        <v>11</v>
      </c>
      <c r="U1542" t="s">
        <v>8824</v>
      </c>
      <c r="V1542" t="s">
        <v>18889</v>
      </c>
      <c r="W1542" t="s">
        <v>18890</v>
      </c>
      <c r="X1542" t="s">
        <v>29</v>
      </c>
      <c r="Y1542" t="s">
        <v>30</v>
      </c>
      <c r="Z1542" t="s">
        <v>30</v>
      </c>
      <c r="AA1542" t="s">
        <v>30</v>
      </c>
      <c r="AB1542" t="s">
        <v>30</v>
      </c>
      <c r="AC1542">
        <v>-75.61461937</v>
      </c>
      <c r="AD1542">
        <v>6.2761628399999996</v>
      </c>
      <c r="AE1542" t="s">
        <v>86</v>
      </c>
      <c r="AF1542" t="s">
        <v>105</v>
      </c>
      <c r="AG1542" t="s">
        <v>102</v>
      </c>
      <c r="AH1542">
        <f>IFERROR(
    VLOOKUP(FENIX_ANS_TABLA[[#This Row],[ESTADO]],
        {"VENCIDO",1;"ALERTA_0 Días",2;"ALERTA",3;"A TIEMPO",4;"SIN FECHA",5},
    2,FALSE),
0)</f>
        <v>4</v>
      </c>
    </row>
    <row r="1543" spans="1:34" x14ac:dyDescent="0.25">
      <c r="A1543">
        <v>23674880</v>
      </c>
      <c r="B1543" s="23" t="str">
        <f>IFERROR(VLOOKUP(FENIX_ANS_TABLA[[#This Row],[PEDIDO]],RESPONSABLE!A:B,2,0),"Pendiente por asignar responsable")</f>
        <v>Pendiente por asignar responsable</v>
      </c>
      <c r="C1543" t="s">
        <v>23</v>
      </c>
      <c r="D1543" t="s">
        <v>24</v>
      </c>
      <c r="E1543" t="s">
        <v>33</v>
      </c>
      <c r="F1543" s="21">
        <v>46079.908020833333</v>
      </c>
      <c r="G1543" t="s">
        <v>8826</v>
      </c>
      <c r="H1543">
        <v>42961182</v>
      </c>
      <c r="I1543" t="s">
        <v>8827</v>
      </c>
      <c r="J1543" s="23" t="s">
        <v>31</v>
      </c>
      <c r="K1543" s="23" t="s">
        <v>8828</v>
      </c>
      <c r="L1543" t="s">
        <v>8829</v>
      </c>
      <c r="M1543" t="s">
        <v>38</v>
      </c>
      <c r="N1543" t="s">
        <v>8830</v>
      </c>
      <c r="O1543" t="s">
        <v>39</v>
      </c>
      <c r="P1543" t="s">
        <v>34</v>
      </c>
      <c r="Q1543" t="s">
        <v>35</v>
      </c>
      <c r="R1543" t="s">
        <v>253</v>
      </c>
      <c r="S1543" t="s">
        <v>260</v>
      </c>
      <c r="T1543">
        <v>5</v>
      </c>
      <c r="U1543" t="s">
        <v>8831</v>
      </c>
      <c r="V1543" t="s">
        <v>18891</v>
      </c>
      <c r="W1543" t="s">
        <v>18892</v>
      </c>
      <c r="X1543" t="s">
        <v>43</v>
      </c>
      <c r="Y1543" t="s">
        <v>30</v>
      </c>
      <c r="Z1543" t="s">
        <v>30</v>
      </c>
      <c r="AA1543" t="s">
        <v>30</v>
      </c>
      <c r="AB1543" t="s">
        <v>30</v>
      </c>
      <c r="AC1543">
        <v>-75.605568199999993</v>
      </c>
      <c r="AD1543">
        <v>6.1857274699999998</v>
      </c>
      <c r="AE1543" t="s">
        <v>86</v>
      </c>
      <c r="AF1543" t="s">
        <v>105</v>
      </c>
      <c r="AG1543" t="s">
        <v>102</v>
      </c>
      <c r="AH1543">
        <f>IFERROR(
    VLOOKUP(FENIX_ANS_TABLA[[#This Row],[ESTADO]],
        {"VENCIDO",1;"ALERTA_0 Días",2;"ALERTA",3;"A TIEMPO",4;"SIN FECHA",5},
    2,FALSE),
0)</f>
        <v>3</v>
      </c>
    </row>
    <row r="1544" spans="1:34" x14ac:dyDescent="0.25">
      <c r="A1544">
        <v>23675112</v>
      </c>
      <c r="B1544" s="23" t="str">
        <f>IFERROR(VLOOKUP(FENIX_ANS_TABLA[[#This Row],[PEDIDO]],RESPONSABLE!A:B,2,0),"Pendiente por asignar responsable")</f>
        <v>Pendiente por asignar responsable</v>
      </c>
      <c r="C1544" t="s">
        <v>54</v>
      </c>
      <c r="D1544" t="s">
        <v>24</v>
      </c>
      <c r="E1544" t="s">
        <v>54</v>
      </c>
      <c r="F1544" s="21">
        <v>46080.304849537039</v>
      </c>
      <c r="G1544" t="s">
        <v>8976</v>
      </c>
      <c r="H1544">
        <v>71174795</v>
      </c>
      <c r="I1544" t="s">
        <v>8977</v>
      </c>
      <c r="J1544" s="23" t="s">
        <v>31</v>
      </c>
      <c r="K1544" s="23" t="s">
        <v>8978</v>
      </c>
      <c r="L1544" t="s">
        <v>8979</v>
      </c>
      <c r="M1544" t="s">
        <v>212</v>
      </c>
      <c r="N1544" t="s">
        <v>8980</v>
      </c>
      <c r="O1544" t="s">
        <v>213</v>
      </c>
      <c r="P1544" t="s">
        <v>55</v>
      </c>
      <c r="Q1544" t="s">
        <v>214</v>
      </c>
      <c r="R1544" t="s">
        <v>252</v>
      </c>
      <c r="S1544" t="s">
        <v>260</v>
      </c>
      <c r="T1544">
        <v>4</v>
      </c>
      <c r="U1544" t="s">
        <v>8981</v>
      </c>
      <c r="V1544" t="s">
        <v>8099</v>
      </c>
      <c r="W1544" t="s">
        <v>18893</v>
      </c>
      <c r="X1544" t="s">
        <v>43</v>
      </c>
      <c r="Y1544" t="s">
        <v>30</v>
      </c>
      <c r="Z1544" t="s">
        <v>30</v>
      </c>
      <c r="AA1544" t="s">
        <v>30</v>
      </c>
      <c r="AB1544" t="s">
        <v>30</v>
      </c>
      <c r="AC1544">
        <v>-74.785974069999995</v>
      </c>
      <c r="AD1544">
        <v>6.5437078800000004</v>
      </c>
      <c r="AE1544" t="s">
        <v>86</v>
      </c>
      <c r="AF1544" t="s">
        <v>215</v>
      </c>
      <c r="AG1544" t="s">
        <v>102</v>
      </c>
      <c r="AH1544">
        <f>IFERROR(
    VLOOKUP(FENIX_ANS_TABLA[[#This Row],[ESTADO]],
        {"VENCIDO",1;"ALERTA_0 Días",2;"ALERTA",3;"A TIEMPO",4;"SIN FECHA",5},
    2,FALSE),
0)</f>
        <v>3</v>
      </c>
    </row>
    <row r="1545" spans="1:34" x14ac:dyDescent="0.25">
      <c r="A1545">
        <v>23675114</v>
      </c>
      <c r="B1545" s="23" t="str">
        <f>IFERROR(VLOOKUP(FENIX_ANS_TABLA[[#This Row],[PEDIDO]],RESPONSABLE!A:B,2,0),"Pendiente por asignar responsable")</f>
        <v>Pendiente por asignar responsable</v>
      </c>
      <c r="C1545" t="s">
        <v>23</v>
      </c>
      <c r="D1545" t="s">
        <v>24</v>
      </c>
      <c r="E1545" t="s">
        <v>23</v>
      </c>
      <c r="F1545" s="21">
        <v>46080.308321759258</v>
      </c>
      <c r="G1545" t="s">
        <v>12285</v>
      </c>
      <c r="H1545">
        <v>8029712</v>
      </c>
      <c r="I1545" t="s">
        <v>12286</v>
      </c>
      <c r="J1545" s="23" t="s">
        <v>12287</v>
      </c>
      <c r="K1545" s="23" t="s">
        <v>12288</v>
      </c>
      <c r="L1545" t="s">
        <v>12289</v>
      </c>
      <c r="M1545" t="s">
        <v>25</v>
      </c>
      <c r="N1545" t="s">
        <v>12290</v>
      </c>
      <c r="O1545" t="s">
        <v>26</v>
      </c>
      <c r="P1545" t="s">
        <v>27</v>
      </c>
      <c r="Q1545" t="s">
        <v>32</v>
      </c>
      <c r="R1545" t="s">
        <v>253</v>
      </c>
      <c r="S1545" t="s">
        <v>260</v>
      </c>
      <c r="T1545">
        <v>7</v>
      </c>
      <c r="U1545" t="s">
        <v>12291</v>
      </c>
      <c r="V1545" t="s">
        <v>18894</v>
      </c>
      <c r="W1545" t="s">
        <v>18511</v>
      </c>
      <c r="X1545" t="s">
        <v>29</v>
      </c>
      <c r="Y1545" t="s">
        <v>30</v>
      </c>
      <c r="Z1545" t="s">
        <v>30</v>
      </c>
      <c r="AA1545" t="s">
        <v>30</v>
      </c>
      <c r="AB1545" t="s">
        <v>30</v>
      </c>
      <c r="AC1545">
        <v>-75.604107920000004</v>
      </c>
      <c r="AD1545">
        <v>6.2101752599999998</v>
      </c>
      <c r="AE1545" t="s">
        <v>86</v>
      </c>
      <c r="AF1545" t="s">
        <v>105</v>
      </c>
      <c r="AG1545" t="s">
        <v>102</v>
      </c>
      <c r="AH1545">
        <f>IFERROR(
    VLOOKUP(FENIX_ANS_TABLA[[#This Row],[ESTADO]],
        {"VENCIDO",1;"ALERTA_0 Días",2;"ALERTA",3;"A TIEMPO",4;"SIN FECHA",5},
    2,FALSE),
0)</f>
        <v>4</v>
      </c>
    </row>
    <row r="1546" spans="1:34" x14ac:dyDescent="0.25">
      <c r="A1546">
        <v>23675116</v>
      </c>
      <c r="B1546" s="23" t="str">
        <f>IFERROR(VLOOKUP(FENIX_ANS_TABLA[[#This Row],[PEDIDO]],RESPONSABLE!A:B,2,0),"Pendiente por asignar responsable")</f>
        <v>Pendiente por asignar responsable</v>
      </c>
      <c r="C1546" t="s">
        <v>23</v>
      </c>
      <c r="D1546" t="s">
        <v>24</v>
      </c>
      <c r="E1546" t="s">
        <v>23</v>
      </c>
      <c r="F1546" s="21">
        <v>46080.308796296304</v>
      </c>
      <c r="G1546" t="s">
        <v>10852</v>
      </c>
      <c r="H1546">
        <v>1036928336</v>
      </c>
      <c r="I1546" t="s">
        <v>10853</v>
      </c>
      <c r="J1546" s="23" t="s">
        <v>31</v>
      </c>
      <c r="K1546" s="23" t="s">
        <v>10854</v>
      </c>
      <c r="L1546" t="s">
        <v>10855</v>
      </c>
      <c r="M1546" t="s">
        <v>167</v>
      </c>
      <c r="N1546" t="s">
        <v>10856</v>
      </c>
      <c r="O1546" t="s">
        <v>168</v>
      </c>
      <c r="P1546" t="s">
        <v>27</v>
      </c>
      <c r="Q1546" t="s">
        <v>158</v>
      </c>
      <c r="R1546" t="s">
        <v>253</v>
      </c>
      <c r="S1546" t="s">
        <v>260</v>
      </c>
      <c r="T1546">
        <v>7</v>
      </c>
      <c r="U1546" t="s">
        <v>10857</v>
      </c>
      <c r="V1546" t="s">
        <v>18895</v>
      </c>
      <c r="W1546" t="s">
        <v>18896</v>
      </c>
      <c r="X1546" t="s">
        <v>29</v>
      </c>
      <c r="Y1546" t="s">
        <v>30</v>
      </c>
      <c r="Z1546" t="s">
        <v>30</v>
      </c>
      <c r="AA1546" t="s">
        <v>30</v>
      </c>
      <c r="AB1546" t="s">
        <v>30</v>
      </c>
      <c r="AC1546">
        <v>-75.374124460000004</v>
      </c>
      <c r="AD1546">
        <v>6.1610930499999998</v>
      </c>
      <c r="AE1546" t="s">
        <v>86</v>
      </c>
      <c r="AF1546" t="s">
        <v>159</v>
      </c>
      <c r="AG1546" t="s">
        <v>102</v>
      </c>
      <c r="AH1546">
        <f>IFERROR(
    VLOOKUP(FENIX_ANS_TABLA[[#This Row],[ESTADO]],
        {"VENCIDO",1;"ALERTA_0 Días",2;"ALERTA",3;"A TIEMPO",4;"SIN FECHA",5},
    2,FALSE),
0)</f>
        <v>4</v>
      </c>
    </row>
    <row r="1547" spans="1:34" x14ac:dyDescent="0.25">
      <c r="A1547">
        <v>23675118</v>
      </c>
      <c r="B1547" s="23" t="str">
        <f>IFERROR(VLOOKUP(FENIX_ANS_TABLA[[#This Row],[PEDIDO]],RESPONSABLE!A:B,2,0),"Pendiente por asignar responsable")</f>
        <v>Pendiente por asignar responsable</v>
      </c>
      <c r="C1547" t="s">
        <v>23</v>
      </c>
      <c r="D1547" t="s">
        <v>65</v>
      </c>
      <c r="E1547" t="s">
        <v>23</v>
      </c>
      <c r="F1547" s="21">
        <v>46080.310844907413</v>
      </c>
      <c r="G1547" t="s">
        <v>12293</v>
      </c>
      <c r="H1547">
        <v>1039885607</v>
      </c>
      <c r="I1547" t="s">
        <v>12294</v>
      </c>
      <c r="J1547" s="23" t="s">
        <v>12295</v>
      </c>
      <c r="K1547" s="23" t="s">
        <v>12296</v>
      </c>
      <c r="L1547" t="s">
        <v>12297</v>
      </c>
      <c r="M1547" t="s">
        <v>25</v>
      </c>
      <c r="N1547" t="s">
        <v>12298</v>
      </c>
      <c r="O1547" t="s">
        <v>26</v>
      </c>
      <c r="P1547" t="s">
        <v>87</v>
      </c>
      <c r="Q1547" t="s">
        <v>28</v>
      </c>
      <c r="R1547" t="s">
        <v>253</v>
      </c>
      <c r="S1547" t="s">
        <v>260</v>
      </c>
      <c r="T1547">
        <v>7</v>
      </c>
      <c r="U1547" t="s">
        <v>12299</v>
      </c>
      <c r="V1547" t="s">
        <v>18897</v>
      </c>
      <c r="W1547" t="s">
        <v>14362</v>
      </c>
      <c r="X1547" t="s">
        <v>29</v>
      </c>
      <c r="Y1547" t="s">
        <v>30</v>
      </c>
      <c r="Z1547" t="s">
        <v>30</v>
      </c>
      <c r="AA1547" t="s">
        <v>30</v>
      </c>
      <c r="AB1547" t="s">
        <v>30</v>
      </c>
      <c r="AC1547">
        <v>-75.603980000000007</v>
      </c>
      <c r="AD1547">
        <v>6.2200863100000001</v>
      </c>
      <c r="AE1547" t="s">
        <v>86</v>
      </c>
      <c r="AF1547" t="s">
        <v>105</v>
      </c>
      <c r="AG1547" t="s">
        <v>103</v>
      </c>
      <c r="AH1547">
        <f>IFERROR(
    VLOOKUP(FENIX_ANS_TABLA[[#This Row],[ESTADO]],
        {"VENCIDO",1;"ALERTA_0 Días",2;"ALERTA",3;"A TIEMPO",4;"SIN FECHA",5},
    2,FALSE),
0)</f>
        <v>4</v>
      </c>
    </row>
    <row r="1548" spans="1:34" x14ac:dyDescent="0.25">
      <c r="A1548">
        <v>23675127</v>
      </c>
      <c r="B1548" s="23" t="str">
        <f>IFERROR(VLOOKUP(FENIX_ANS_TABLA[[#This Row],[PEDIDO]],RESPONSABLE!A:B,2,0),"Pendiente por asignar responsable")</f>
        <v>Pendiente por asignar responsable</v>
      </c>
      <c r="C1548" t="s">
        <v>44</v>
      </c>
      <c r="D1548" t="s">
        <v>24</v>
      </c>
      <c r="E1548" t="s">
        <v>44</v>
      </c>
      <c r="F1548" s="21">
        <v>46080.320034722223</v>
      </c>
      <c r="G1548" t="s">
        <v>10859</v>
      </c>
      <c r="H1548">
        <v>71981486</v>
      </c>
      <c r="I1548" t="s">
        <v>10860</v>
      </c>
      <c r="J1548" s="23" t="s">
        <v>31</v>
      </c>
      <c r="K1548" s="23" t="s">
        <v>10861</v>
      </c>
      <c r="L1548" t="s">
        <v>10862</v>
      </c>
      <c r="M1548" t="s">
        <v>133</v>
      </c>
      <c r="N1548" t="s">
        <v>10863</v>
      </c>
      <c r="O1548" t="s">
        <v>134</v>
      </c>
      <c r="P1548" t="s">
        <v>34</v>
      </c>
      <c r="Q1548" t="s">
        <v>31</v>
      </c>
      <c r="R1548" t="s">
        <v>252</v>
      </c>
      <c r="S1548" t="s">
        <v>259</v>
      </c>
      <c r="T1548">
        <v>8</v>
      </c>
      <c r="U1548" t="s">
        <v>10864</v>
      </c>
      <c r="V1548" t="s">
        <v>14047</v>
      </c>
      <c r="W1548" t="s">
        <v>18898</v>
      </c>
      <c r="X1548" t="s">
        <v>29</v>
      </c>
      <c r="Y1548" t="s">
        <v>30</v>
      </c>
      <c r="Z1548" t="s">
        <v>30</v>
      </c>
      <c r="AA1548" t="s">
        <v>30</v>
      </c>
      <c r="AB1548" t="s">
        <v>30</v>
      </c>
      <c r="AC1548">
        <v>-76.101027790000003</v>
      </c>
      <c r="AD1548">
        <v>6.9722618399999998</v>
      </c>
      <c r="AE1548" t="s">
        <v>86</v>
      </c>
      <c r="AF1548" t="s">
        <v>136</v>
      </c>
      <c r="AG1548" t="s">
        <v>102</v>
      </c>
      <c r="AH1548">
        <f>IFERROR(
    VLOOKUP(FENIX_ANS_TABLA[[#This Row],[ESTADO]],
        {"VENCIDO",1;"ALERTA_0 Días",2;"ALERTA",3;"A TIEMPO",4;"SIN FECHA",5},
    2,FALSE),
0)</f>
        <v>4</v>
      </c>
    </row>
    <row r="1549" spans="1:34" x14ac:dyDescent="0.25">
      <c r="A1549">
        <v>23675148</v>
      </c>
      <c r="B1549" s="23" t="str">
        <f>IFERROR(VLOOKUP(FENIX_ANS_TABLA[[#This Row],[PEDIDO]],RESPONSABLE!A:B,2,0),"Pendiente por asignar responsable")</f>
        <v>Pendiente por asignar responsable</v>
      </c>
      <c r="C1549" t="s">
        <v>54</v>
      </c>
      <c r="D1549" t="s">
        <v>24</v>
      </c>
      <c r="E1549" t="s">
        <v>54</v>
      </c>
      <c r="F1549" s="21">
        <v>46080.325879629629</v>
      </c>
      <c r="G1549" t="s">
        <v>8983</v>
      </c>
      <c r="H1549">
        <v>800093117</v>
      </c>
      <c r="I1549" t="s">
        <v>1947</v>
      </c>
      <c r="J1549" s="23" t="s">
        <v>657</v>
      </c>
      <c r="K1549" s="23" t="s">
        <v>8984</v>
      </c>
      <c r="L1549" t="s">
        <v>8985</v>
      </c>
      <c r="M1549" t="s">
        <v>25</v>
      </c>
      <c r="N1549" t="s">
        <v>8986</v>
      </c>
      <c r="O1549" t="s">
        <v>26</v>
      </c>
      <c r="P1549" t="s">
        <v>55</v>
      </c>
      <c r="Q1549" t="s">
        <v>56</v>
      </c>
      <c r="R1549" t="s">
        <v>253</v>
      </c>
      <c r="S1549" t="s">
        <v>260</v>
      </c>
      <c r="T1549">
        <v>4</v>
      </c>
      <c r="U1549" t="s">
        <v>8987</v>
      </c>
      <c r="V1549" t="s">
        <v>18899</v>
      </c>
      <c r="W1549" t="s">
        <v>18900</v>
      </c>
      <c r="X1549" t="s">
        <v>43</v>
      </c>
      <c r="Y1549" t="s">
        <v>30</v>
      </c>
      <c r="Z1549" t="s">
        <v>30</v>
      </c>
      <c r="AA1549" t="s">
        <v>30</v>
      </c>
      <c r="AB1549" t="s">
        <v>30</v>
      </c>
      <c r="AC1549">
        <v>-75.571155200000007</v>
      </c>
      <c r="AD1549">
        <v>6.19325803</v>
      </c>
      <c r="AE1549" t="s">
        <v>86</v>
      </c>
      <c r="AF1549" t="s">
        <v>105</v>
      </c>
      <c r="AG1549" t="s">
        <v>102</v>
      </c>
      <c r="AH1549">
        <f>IFERROR(
    VLOOKUP(FENIX_ANS_TABLA[[#This Row],[ESTADO]],
        {"VENCIDO",1;"ALERTA_0 Días",2;"ALERTA",3;"A TIEMPO",4;"SIN FECHA",5},
    2,FALSE),
0)</f>
        <v>3</v>
      </c>
    </row>
    <row r="1550" spans="1:34" x14ac:dyDescent="0.25">
      <c r="A1550">
        <v>23675160</v>
      </c>
      <c r="B1550" s="23" t="str">
        <f>IFERROR(VLOOKUP(FENIX_ANS_TABLA[[#This Row],[PEDIDO]],RESPONSABLE!A:B,2,0),"Pendiente por asignar responsable")</f>
        <v>Pendiente por asignar responsable</v>
      </c>
      <c r="C1550" t="s">
        <v>23</v>
      </c>
      <c r="D1550" t="s">
        <v>24</v>
      </c>
      <c r="E1550" t="s">
        <v>33</v>
      </c>
      <c r="F1550" s="21">
        <v>46080.33048611111</v>
      </c>
      <c r="G1550" t="s">
        <v>8989</v>
      </c>
      <c r="H1550">
        <v>1128442257</v>
      </c>
      <c r="I1550" t="s">
        <v>8990</v>
      </c>
      <c r="J1550" s="23" t="s">
        <v>8991</v>
      </c>
      <c r="K1550" s="23" t="s">
        <v>8992</v>
      </c>
      <c r="L1550" t="s">
        <v>8993</v>
      </c>
      <c r="M1550" t="s">
        <v>25</v>
      </c>
      <c r="N1550" t="s">
        <v>8994</v>
      </c>
      <c r="O1550" t="s">
        <v>26</v>
      </c>
      <c r="P1550" t="s">
        <v>34</v>
      </c>
      <c r="Q1550" t="s">
        <v>35</v>
      </c>
      <c r="R1550" t="s">
        <v>253</v>
      </c>
      <c r="S1550" t="s">
        <v>260</v>
      </c>
      <c r="T1550">
        <v>5</v>
      </c>
      <c r="U1550" t="s">
        <v>8995</v>
      </c>
      <c r="V1550" t="s">
        <v>14605</v>
      </c>
      <c r="W1550" t="s">
        <v>7982</v>
      </c>
      <c r="X1550" t="s">
        <v>43</v>
      </c>
      <c r="Y1550" t="s">
        <v>30</v>
      </c>
      <c r="Z1550" t="s">
        <v>30</v>
      </c>
      <c r="AA1550" t="s">
        <v>30</v>
      </c>
      <c r="AB1550" t="s">
        <v>30</v>
      </c>
      <c r="AC1550">
        <v>-75.543143880000002</v>
      </c>
      <c r="AD1550">
        <v>6.2299944600000003</v>
      </c>
      <c r="AE1550" t="s">
        <v>86</v>
      </c>
      <c r="AF1550" t="s">
        <v>105</v>
      </c>
      <c r="AG1550" t="s">
        <v>102</v>
      </c>
      <c r="AH1550">
        <f>IFERROR(
    VLOOKUP(FENIX_ANS_TABLA[[#This Row],[ESTADO]],
        {"VENCIDO",1;"ALERTA_0 Días",2;"ALERTA",3;"A TIEMPO",4;"SIN FECHA",5},
    2,FALSE),
0)</f>
        <v>3</v>
      </c>
    </row>
    <row r="1551" spans="1:34" x14ac:dyDescent="0.25">
      <c r="A1551">
        <v>23675163</v>
      </c>
      <c r="B1551" s="23" t="str">
        <f>IFERROR(VLOOKUP(FENIX_ANS_TABLA[[#This Row],[PEDIDO]],RESPONSABLE!A:B,2,0),"Pendiente por asignar responsable")</f>
        <v>Pendiente por asignar responsable</v>
      </c>
      <c r="C1551" t="s">
        <v>54</v>
      </c>
      <c r="D1551" t="s">
        <v>24</v>
      </c>
      <c r="E1551" t="s">
        <v>54</v>
      </c>
      <c r="F1551" s="21">
        <v>46080.333657407413</v>
      </c>
      <c r="G1551" t="s">
        <v>8997</v>
      </c>
      <c r="H1551">
        <v>890907106</v>
      </c>
      <c r="I1551" t="s">
        <v>8998</v>
      </c>
      <c r="J1551" s="23" t="s">
        <v>8999</v>
      </c>
      <c r="K1551" s="23" t="s">
        <v>9000</v>
      </c>
      <c r="L1551" t="s">
        <v>9001</v>
      </c>
      <c r="M1551" t="s">
        <v>42</v>
      </c>
      <c r="N1551" t="s">
        <v>9002</v>
      </c>
      <c r="O1551" t="s">
        <v>57</v>
      </c>
      <c r="P1551" t="s">
        <v>55</v>
      </c>
      <c r="Q1551" t="s">
        <v>56</v>
      </c>
      <c r="R1551" t="s">
        <v>253</v>
      </c>
      <c r="S1551" t="s">
        <v>260</v>
      </c>
      <c r="T1551">
        <v>4</v>
      </c>
      <c r="U1551" t="s">
        <v>9003</v>
      </c>
      <c r="V1551" t="s">
        <v>18901</v>
      </c>
      <c r="W1551" t="s">
        <v>18902</v>
      </c>
      <c r="X1551" t="s">
        <v>43</v>
      </c>
      <c r="Y1551" t="s">
        <v>30</v>
      </c>
      <c r="Z1551" t="s">
        <v>30</v>
      </c>
      <c r="AA1551" t="s">
        <v>30</v>
      </c>
      <c r="AB1551" t="s">
        <v>30</v>
      </c>
      <c r="AC1551">
        <v>-75.546760286999998</v>
      </c>
      <c r="AD1551">
        <v>6.15418410400002</v>
      </c>
      <c r="AE1551" t="s">
        <v>86</v>
      </c>
      <c r="AF1551" t="s">
        <v>105</v>
      </c>
      <c r="AG1551" t="s">
        <v>102</v>
      </c>
      <c r="AH1551">
        <f>IFERROR(
    VLOOKUP(FENIX_ANS_TABLA[[#This Row],[ESTADO]],
        {"VENCIDO",1;"ALERTA_0 Días",2;"ALERTA",3;"A TIEMPO",4;"SIN FECHA",5},
    2,FALSE),
0)</f>
        <v>3</v>
      </c>
    </row>
    <row r="1552" spans="1:34" x14ac:dyDescent="0.25">
      <c r="A1552">
        <v>23675164</v>
      </c>
      <c r="B1552" s="23" t="str">
        <f>IFERROR(VLOOKUP(FENIX_ANS_TABLA[[#This Row],[PEDIDO]],RESPONSABLE!A:B,2,0),"Pendiente por asignar responsable")</f>
        <v>Pendiente por asignar responsable</v>
      </c>
      <c r="C1552" t="s">
        <v>23</v>
      </c>
      <c r="D1552" t="s">
        <v>24</v>
      </c>
      <c r="E1552" t="s">
        <v>23</v>
      </c>
      <c r="F1552" s="21">
        <v>46080.334768518522</v>
      </c>
      <c r="G1552" t="s">
        <v>12301</v>
      </c>
      <c r="H1552">
        <v>70565658</v>
      </c>
      <c r="I1552" t="s">
        <v>12302</v>
      </c>
      <c r="J1552" s="23" t="s">
        <v>12303</v>
      </c>
      <c r="K1552" s="23" t="s">
        <v>12304</v>
      </c>
      <c r="L1552" t="s">
        <v>12305</v>
      </c>
      <c r="M1552" t="s">
        <v>25</v>
      </c>
      <c r="N1552" t="s">
        <v>12306</v>
      </c>
      <c r="O1552" t="s">
        <v>26</v>
      </c>
      <c r="P1552" t="s">
        <v>27</v>
      </c>
      <c r="Q1552" t="s">
        <v>32</v>
      </c>
      <c r="R1552" t="s">
        <v>253</v>
      </c>
      <c r="S1552" t="s">
        <v>260</v>
      </c>
      <c r="T1552">
        <v>7</v>
      </c>
      <c r="U1552" t="s">
        <v>12307</v>
      </c>
      <c r="V1552" t="s">
        <v>18903</v>
      </c>
      <c r="W1552" t="s">
        <v>18904</v>
      </c>
      <c r="X1552" t="s">
        <v>29</v>
      </c>
      <c r="Y1552" t="s">
        <v>30</v>
      </c>
      <c r="Z1552" t="s">
        <v>30</v>
      </c>
      <c r="AA1552" t="s">
        <v>30</v>
      </c>
      <c r="AB1552" t="s">
        <v>30</v>
      </c>
      <c r="AC1552">
        <v>-75.634615999999994</v>
      </c>
      <c r="AD1552">
        <v>6.2198799999999999</v>
      </c>
      <c r="AE1552" t="s">
        <v>86</v>
      </c>
      <c r="AF1552" t="s">
        <v>105</v>
      </c>
      <c r="AG1552" t="s">
        <v>102</v>
      </c>
      <c r="AH1552">
        <f>IFERROR(
    VLOOKUP(FENIX_ANS_TABLA[[#This Row],[ESTADO]],
        {"VENCIDO",1;"ALERTA_0 Días",2;"ALERTA",3;"A TIEMPO",4;"SIN FECHA",5},
    2,FALSE),
0)</f>
        <v>4</v>
      </c>
    </row>
    <row r="1553" spans="1:34" x14ac:dyDescent="0.25">
      <c r="A1553">
        <v>23675165</v>
      </c>
      <c r="B1553" s="23" t="str">
        <f>IFERROR(VLOOKUP(FENIX_ANS_TABLA[[#This Row],[PEDIDO]],RESPONSABLE!A:B,2,0),"Pendiente por asignar responsable")</f>
        <v>Pendiente por asignar responsable</v>
      </c>
      <c r="C1553" t="s">
        <v>23</v>
      </c>
      <c r="D1553" t="s">
        <v>24</v>
      </c>
      <c r="E1553" t="s">
        <v>23</v>
      </c>
      <c r="F1553" s="21">
        <v>46080.334803240738</v>
      </c>
      <c r="G1553" t="s">
        <v>10866</v>
      </c>
      <c r="H1553">
        <v>1036783588</v>
      </c>
      <c r="I1553" t="s">
        <v>10867</v>
      </c>
      <c r="J1553" s="23" t="s">
        <v>31</v>
      </c>
      <c r="K1553" s="23" t="s">
        <v>10118</v>
      </c>
      <c r="L1553" t="s">
        <v>10868</v>
      </c>
      <c r="M1553" t="s">
        <v>193</v>
      </c>
      <c r="N1553" t="s">
        <v>10869</v>
      </c>
      <c r="O1553" t="s">
        <v>194</v>
      </c>
      <c r="P1553" t="s">
        <v>27</v>
      </c>
      <c r="Q1553" t="s">
        <v>158</v>
      </c>
      <c r="R1553" t="s">
        <v>252</v>
      </c>
      <c r="S1553" t="s">
        <v>260</v>
      </c>
      <c r="T1553">
        <v>10</v>
      </c>
      <c r="U1553" t="s">
        <v>10870</v>
      </c>
      <c r="V1553" t="s">
        <v>18903</v>
      </c>
      <c r="W1553" t="s">
        <v>15530</v>
      </c>
      <c r="X1553" t="s">
        <v>29</v>
      </c>
      <c r="Y1553" t="s">
        <v>30</v>
      </c>
      <c r="Z1553" t="s">
        <v>30</v>
      </c>
      <c r="AA1553" t="s">
        <v>30</v>
      </c>
      <c r="AB1553" t="s">
        <v>30</v>
      </c>
      <c r="AC1553">
        <v>-75.34684498</v>
      </c>
      <c r="AD1553">
        <v>5.9497211200000004</v>
      </c>
      <c r="AE1553" t="s">
        <v>86</v>
      </c>
      <c r="AF1553" t="s">
        <v>159</v>
      </c>
      <c r="AG1553" t="s">
        <v>102</v>
      </c>
      <c r="AH1553">
        <f>IFERROR(
    VLOOKUP(FENIX_ANS_TABLA[[#This Row],[ESTADO]],
        {"VENCIDO",1;"ALERTA_0 Días",2;"ALERTA",3;"A TIEMPO",4;"SIN FECHA",5},
    2,FALSE),
0)</f>
        <v>4</v>
      </c>
    </row>
    <row r="1554" spans="1:34" x14ac:dyDescent="0.25">
      <c r="A1554">
        <v>23675177</v>
      </c>
      <c r="B1554" s="23" t="str">
        <f>IFERROR(VLOOKUP(FENIX_ANS_TABLA[[#This Row],[PEDIDO]],RESPONSABLE!A:B,2,0),"Pendiente por asignar responsable")</f>
        <v>Pendiente por asignar responsable</v>
      </c>
      <c r="C1554" t="s">
        <v>23</v>
      </c>
      <c r="D1554" t="s">
        <v>24</v>
      </c>
      <c r="E1554" t="s">
        <v>23</v>
      </c>
      <c r="F1554" s="21">
        <v>46080.340057870373</v>
      </c>
      <c r="G1554" t="s">
        <v>12309</v>
      </c>
      <c r="H1554">
        <v>8283268</v>
      </c>
      <c r="I1554" t="s">
        <v>12310</v>
      </c>
      <c r="J1554" s="23" t="s">
        <v>12311</v>
      </c>
      <c r="K1554" s="23" t="s">
        <v>12312</v>
      </c>
      <c r="L1554" t="s">
        <v>12313</v>
      </c>
      <c r="M1554" t="s">
        <v>25</v>
      </c>
      <c r="N1554" t="s">
        <v>12314</v>
      </c>
      <c r="O1554" t="s">
        <v>26</v>
      </c>
      <c r="P1554" t="s">
        <v>27</v>
      </c>
      <c r="Q1554" t="s">
        <v>32</v>
      </c>
      <c r="R1554" t="s">
        <v>253</v>
      </c>
      <c r="S1554" t="s">
        <v>260</v>
      </c>
      <c r="T1554">
        <v>7</v>
      </c>
      <c r="U1554" t="s">
        <v>12315</v>
      </c>
      <c r="V1554" t="s">
        <v>14338</v>
      </c>
      <c r="W1554" t="s">
        <v>18905</v>
      </c>
      <c r="X1554" t="s">
        <v>29</v>
      </c>
      <c r="Y1554" t="s">
        <v>16868</v>
      </c>
      <c r="Z1554" t="s">
        <v>2783</v>
      </c>
      <c r="AA1554" t="s">
        <v>3480</v>
      </c>
      <c r="AB1554" t="s">
        <v>14521</v>
      </c>
      <c r="AC1554">
        <v>-75.560954539999997</v>
      </c>
      <c r="AD1554">
        <v>6.2365760000000003</v>
      </c>
      <c r="AE1554" t="s">
        <v>86</v>
      </c>
      <c r="AF1554" t="s">
        <v>105</v>
      </c>
      <c r="AG1554" t="s">
        <v>102</v>
      </c>
      <c r="AH1554">
        <f>IFERROR(
    VLOOKUP(FENIX_ANS_TABLA[[#This Row],[ESTADO]],
        {"VENCIDO",1;"ALERTA_0 Días",2;"ALERTA",3;"A TIEMPO",4;"SIN FECHA",5},
    2,FALSE),
0)</f>
        <v>4</v>
      </c>
    </row>
    <row r="1555" spans="1:34" x14ac:dyDescent="0.25">
      <c r="A1555">
        <v>23675178</v>
      </c>
      <c r="B1555" s="23" t="str">
        <f>IFERROR(VLOOKUP(FENIX_ANS_TABLA[[#This Row],[PEDIDO]],RESPONSABLE!A:B,2,0),"Pendiente por asignar responsable")</f>
        <v>Pendiente por asignar responsable</v>
      </c>
      <c r="C1555" t="s">
        <v>54</v>
      </c>
      <c r="D1555" t="s">
        <v>24</v>
      </c>
      <c r="E1555" t="s">
        <v>54</v>
      </c>
      <c r="F1555" s="21">
        <v>46080.340902777767</v>
      </c>
      <c r="G1555" t="s">
        <v>9005</v>
      </c>
      <c r="H1555">
        <v>1001748127</v>
      </c>
      <c r="I1555" t="s">
        <v>9006</v>
      </c>
      <c r="J1555" s="23" t="s">
        <v>31</v>
      </c>
      <c r="K1555" s="23" t="s">
        <v>9007</v>
      </c>
      <c r="L1555" t="s">
        <v>9008</v>
      </c>
      <c r="M1555" t="s">
        <v>156</v>
      </c>
      <c r="N1555" t="s">
        <v>9009</v>
      </c>
      <c r="O1555" t="s">
        <v>157</v>
      </c>
      <c r="P1555" t="s">
        <v>55</v>
      </c>
      <c r="Q1555" t="s">
        <v>189</v>
      </c>
      <c r="R1555" t="s">
        <v>252</v>
      </c>
      <c r="S1555" t="s">
        <v>260</v>
      </c>
      <c r="T1555">
        <v>4</v>
      </c>
      <c r="U1555" t="s">
        <v>9010</v>
      </c>
      <c r="V1555" t="s">
        <v>17867</v>
      </c>
      <c r="W1555" t="s">
        <v>10468</v>
      </c>
      <c r="X1555" t="s">
        <v>43</v>
      </c>
      <c r="Y1555" t="s">
        <v>30</v>
      </c>
      <c r="Z1555" t="s">
        <v>30</v>
      </c>
      <c r="AA1555" t="s">
        <v>30</v>
      </c>
      <c r="AB1555" t="s">
        <v>30</v>
      </c>
      <c r="AC1555">
        <v>-75.380228750000001</v>
      </c>
      <c r="AD1555">
        <v>6.3661216400000002</v>
      </c>
      <c r="AE1555" t="s">
        <v>86</v>
      </c>
      <c r="AF1555" t="s">
        <v>159</v>
      </c>
      <c r="AG1555" t="s">
        <v>102</v>
      </c>
      <c r="AH1555">
        <f>IFERROR(
    VLOOKUP(FENIX_ANS_TABLA[[#This Row],[ESTADO]],
        {"VENCIDO",1;"ALERTA_0 Días",2;"ALERTA",3;"A TIEMPO",4;"SIN FECHA",5},
    2,FALSE),
0)</f>
        <v>3</v>
      </c>
    </row>
    <row r="1556" spans="1:34" x14ac:dyDescent="0.25">
      <c r="A1556">
        <v>23675181</v>
      </c>
      <c r="B1556" s="23" t="str">
        <f>IFERROR(VLOOKUP(FENIX_ANS_TABLA[[#This Row],[PEDIDO]],RESPONSABLE!A:B,2,0),"Pendiente por asignar responsable")</f>
        <v>Pendiente por asignar responsable</v>
      </c>
      <c r="C1556" t="s">
        <v>23</v>
      </c>
      <c r="D1556" t="s">
        <v>24</v>
      </c>
      <c r="E1556" t="s">
        <v>23</v>
      </c>
      <c r="F1556" s="21">
        <v>46080.342847222222</v>
      </c>
      <c r="G1556" t="s">
        <v>12317</v>
      </c>
      <c r="H1556">
        <v>30412689</v>
      </c>
      <c r="I1556" t="s">
        <v>12318</v>
      </c>
      <c r="J1556" s="23" t="s">
        <v>31</v>
      </c>
      <c r="K1556" s="23" t="s">
        <v>12319</v>
      </c>
      <c r="L1556" t="s">
        <v>12320</v>
      </c>
      <c r="M1556" t="s">
        <v>25</v>
      </c>
      <c r="N1556" t="s">
        <v>12321</v>
      </c>
      <c r="O1556" t="s">
        <v>26</v>
      </c>
      <c r="P1556" t="s">
        <v>27</v>
      </c>
      <c r="Q1556" t="s">
        <v>32</v>
      </c>
      <c r="R1556" t="s">
        <v>253</v>
      </c>
      <c r="S1556" t="s">
        <v>260</v>
      </c>
      <c r="T1556">
        <v>7</v>
      </c>
      <c r="U1556" t="s">
        <v>12322</v>
      </c>
      <c r="V1556" t="s">
        <v>10456</v>
      </c>
      <c r="W1556" t="s">
        <v>14299</v>
      </c>
      <c r="X1556" t="s">
        <v>29</v>
      </c>
      <c r="Y1556" t="s">
        <v>30</v>
      </c>
      <c r="Z1556" t="s">
        <v>30</v>
      </c>
      <c r="AA1556" t="s">
        <v>30</v>
      </c>
      <c r="AB1556" t="s">
        <v>30</v>
      </c>
      <c r="AC1556">
        <v>-75.562476320000002</v>
      </c>
      <c r="AD1556">
        <v>6.2392860199999998</v>
      </c>
      <c r="AE1556" t="s">
        <v>86</v>
      </c>
      <c r="AF1556" t="s">
        <v>105</v>
      </c>
      <c r="AG1556" t="s">
        <v>102</v>
      </c>
      <c r="AH1556">
        <f>IFERROR(
    VLOOKUP(FENIX_ANS_TABLA[[#This Row],[ESTADO]],
        {"VENCIDO",1;"ALERTA_0 Días",2;"ALERTA",3;"A TIEMPO",4;"SIN FECHA",5},
    2,FALSE),
0)</f>
        <v>4</v>
      </c>
    </row>
    <row r="1557" spans="1:34" x14ac:dyDescent="0.25">
      <c r="A1557">
        <v>23675182</v>
      </c>
      <c r="B1557" s="23" t="str">
        <f>IFERROR(VLOOKUP(FENIX_ANS_TABLA[[#This Row],[PEDIDO]],RESPONSABLE!A:B,2,0),"Pendiente por asignar responsable")</f>
        <v>Pendiente por asignar responsable</v>
      </c>
      <c r="C1557" t="s">
        <v>23</v>
      </c>
      <c r="D1557" t="s">
        <v>24</v>
      </c>
      <c r="E1557" t="s">
        <v>23</v>
      </c>
      <c r="F1557" s="21">
        <v>46080.343761574077</v>
      </c>
      <c r="G1557" t="s">
        <v>12325</v>
      </c>
      <c r="H1557">
        <v>1128394469</v>
      </c>
      <c r="I1557" t="s">
        <v>12326</v>
      </c>
      <c r="J1557" s="23" t="s">
        <v>31</v>
      </c>
      <c r="K1557" s="23" t="s">
        <v>12327</v>
      </c>
      <c r="L1557" t="s">
        <v>12328</v>
      </c>
      <c r="M1557" t="s">
        <v>25</v>
      </c>
      <c r="N1557" t="s">
        <v>12329</v>
      </c>
      <c r="O1557" t="s">
        <v>26</v>
      </c>
      <c r="P1557" t="s">
        <v>27</v>
      </c>
      <c r="Q1557" t="s">
        <v>32</v>
      </c>
      <c r="R1557" t="s">
        <v>252</v>
      </c>
      <c r="S1557" t="s">
        <v>260</v>
      </c>
      <c r="T1557">
        <v>10</v>
      </c>
      <c r="U1557" t="s">
        <v>12330</v>
      </c>
      <c r="V1557" t="s">
        <v>10724</v>
      </c>
      <c r="W1557" t="s">
        <v>18906</v>
      </c>
      <c r="X1557" t="s">
        <v>29</v>
      </c>
      <c r="Y1557" t="s">
        <v>30</v>
      </c>
      <c r="Z1557" t="s">
        <v>30</v>
      </c>
      <c r="AA1557" t="s">
        <v>30</v>
      </c>
      <c r="AB1557" t="s">
        <v>30</v>
      </c>
      <c r="AC1557">
        <v>-75.641176999999999</v>
      </c>
      <c r="AD1557">
        <v>6.2896020000000004</v>
      </c>
      <c r="AE1557" t="s">
        <v>86</v>
      </c>
      <c r="AF1557" t="s">
        <v>105</v>
      </c>
      <c r="AG1557" t="s">
        <v>102</v>
      </c>
      <c r="AH1557">
        <f>IFERROR(
    VLOOKUP(FENIX_ANS_TABLA[[#This Row],[ESTADO]],
        {"VENCIDO",1;"ALERTA_0 Días",2;"ALERTA",3;"A TIEMPO",4;"SIN FECHA",5},
    2,FALSE),
0)</f>
        <v>4</v>
      </c>
    </row>
    <row r="1558" spans="1:34" x14ac:dyDescent="0.25">
      <c r="A1558">
        <v>23675185</v>
      </c>
      <c r="B1558" s="23" t="str">
        <f>IFERROR(VLOOKUP(FENIX_ANS_TABLA[[#This Row],[PEDIDO]],RESPONSABLE!A:B,2,0),"Pendiente por asignar responsable")</f>
        <v>Pendiente por asignar responsable</v>
      </c>
      <c r="C1558" t="s">
        <v>23</v>
      </c>
      <c r="D1558" t="s">
        <v>24</v>
      </c>
      <c r="E1558" t="s">
        <v>23</v>
      </c>
      <c r="F1558" s="21">
        <v>46080.345914351848</v>
      </c>
      <c r="G1558" t="s">
        <v>12332</v>
      </c>
      <c r="H1558">
        <v>70565658</v>
      </c>
      <c r="I1558" t="s">
        <v>12302</v>
      </c>
      <c r="J1558" s="23" t="s">
        <v>12303</v>
      </c>
      <c r="K1558" s="23" t="s">
        <v>12304</v>
      </c>
      <c r="L1558" t="s">
        <v>12333</v>
      </c>
      <c r="M1558" t="s">
        <v>25</v>
      </c>
      <c r="N1558" t="s">
        <v>12334</v>
      </c>
      <c r="O1558" t="s">
        <v>26</v>
      </c>
      <c r="P1558" t="s">
        <v>27</v>
      </c>
      <c r="Q1558" t="s">
        <v>32</v>
      </c>
      <c r="R1558" t="s">
        <v>253</v>
      </c>
      <c r="S1558" t="s">
        <v>260</v>
      </c>
      <c r="T1558">
        <v>7</v>
      </c>
      <c r="U1558" t="s">
        <v>12335</v>
      </c>
      <c r="V1558" t="s">
        <v>18907</v>
      </c>
      <c r="W1558" t="s">
        <v>18908</v>
      </c>
      <c r="X1558" t="s">
        <v>29</v>
      </c>
      <c r="Y1558" t="s">
        <v>30</v>
      </c>
      <c r="Z1558" t="s">
        <v>30</v>
      </c>
      <c r="AA1558" t="s">
        <v>30</v>
      </c>
      <c r="AB1558" t="s">
        <v>30</v>
      </c>
      <c r="AC1558">
        <v>-75.634615999999994</v>
      </c>
      <c r="AD1558">
        <v>6.2198799999999999</v>
      </c>
      <c r="AE1558" t="s">
        <v>86</v>
      </c>
      <c r="AF1558" t="s">
        <v>105</v>
      </c>
      <c r="AG1558" t="s">
        <v>102</v>
      </c>
      <c r="AH1558">
        <f>IFERROR(
    VLOOKUP(FENIX_ANS_TABLA[[#This Row],[ESTADO]],
        {"VENCIDO",1;"ALERTA_0 Días",2;"ALERTA",3;"A TIEMPO",4;"SIN FECHA",5},
    2,FALSE),
0)</f>
        <v>4</v>
      </c>
    </row>
    <row r="1559" spans="1:34" x14ac:dyDescent="0.25">
      <c r="A1559">
        <v>23675193</v>
      </c>
      <c r="B1559" s="23" t="str">
        <f>IFERROR(VLOOKUP(FENIX_ANS_TABLA[[#This Row],[PEDIDO]],RESPONSABLE!A:B,2,0),"Pendiente por asignar responsable")</f>
        <v>Pendiente por asignar responsable</v>
      </c>
      <c r="C1559" t="s">
        <v>23</v>
      </c>
      <c r="D1559" t="s">
        <v>24</v>
      </c>
      <c r="E1559" t="s">
        <v>23</v>
      </c>
      <c r="F1559" s="21">
        <v>46080.346805555557</v>
      </c>
      <c r="G1559" t="s">
        <v>9920</v>
      </c>
      <c r="H1559">
        <v>1002146385</v>
      </c>
      <c r="I1559" t="s">
        <v>9921</v>
      </c>
      <c r="J1559" s="23" t="s">
        <v>31</v>
      </c>
      <c r="K1559" s="23" t="s">
        <v>9922</v>
      </c>
      <c r="L1559" t="s">
        <v>9923</v>
      </c>
      <c r="M1559" t="s">
        <v>226</v>
      </c>
      <c r="N1559" t="s">
        <v>9924</v>
      </c>
      <c r="O1559" t="s">
        <v>227</v>
      </c>
      <c r="P1559" t="s">
        <v>27</v>
      </c>
      <c r="Q1559" t="s">
        <v>214</v>
      </c>
      <c r="R1559" t="s">
        <v>253</v>
      </c>
      <c r="S1559" t="s">
        <v>260</v>
      </c>
      <c r="T1559">
        <v>7</v>
      </c>
      <c r="U1559" t="s">
        <v>9925</v>
      </c>
      <c r="V1559" t="s">
        <v>18909</v>
      </c>
      <c r="W1559" t="s">
        <v>18910</v>
      </c>
      <c r="X1559" t="s">
        <v>29</v>
      </c>
      <c r="Y1559" t="s">
        <v>30</v>
      </c>
      <c r="Z1559" t="s">
        <v>30</v>
      </c>
      <c r="AA1559" t="s">
        <v>30</v>
      </c>
      <c r="AB1559" t="s">
        <v>30</v>
      </c>
      <c r="AC1559">
        <v>-74.699610000000007</v>
      </c>
      <c r="AD1559">
        <v>7.0853330000000003</v>
      </c>
      <c r="AE1559" t="s">
        <v>86</v>
      </c>
      <c r="AF1559" t="s">
        <v>215</v>
      </c>
      <c r="AG1559" t="s">
        <v>102</v>
      </c>
      <c r="AH1559">
        <f>IFERROR(
    VLOOKUP(FENIX_ANS_TABLA[[#This Row],[ESTADO]],
        {"VENCIDO",1;"ALERTA_0 Días",2;"ALERTA",3;"A TIEMPO",4;"SIN FECHA",5},
    2,FALSE),
0)</f>
        <v>4</v>
      </c>
    </row>
    <row r="1560" spans="1:34" x14ac:dyDescent="0.25">
      <c r="A1560">
        <v>23675197</v>
      </c>
      <c r="B1560" s="23" t="str">
        <f>IFERROR(VLOOKUP(FENIX_ANS_TABLA[[#This Row],[PEDIDO]],RESPONSABLE!A:B,2,0),"Pendiente por asignar responsable")</f>
        <v>Pendiente por asignar responsable</v>
      </c>
      <c r="C1560" t="s">
        <v>23</v>
      </c>
      <c r="D1560" t="s">
        <v>24</v>
      </c>
      <c r="E1560" t="s">
        <v>23</v>
      </c>
      <c r="F1560" s="21">
        <v>46080.347314814811</v>
      </c>
      <c r="G1560" t="s">
        <v>10872</v>
      </c>
      <c r="H1560">
        <v>39441242</v>
      </c>
      <c r="I1560" t="s">
        <v>10873</v>
      </c>
      <c r="J1560" s="23" t="s">
        <v>31</v>
      </c>
      <c r="K1560" s="23" t="s">
        <v>8553</v>
      </c>
      <c r="L1560" t="s">
        <v>10874</v>
      </c>
      <c r="M1560" t="s">
        <v>165</v>
      </c>
      <c r="N1560" t="s">
        <v>10875</v>
      </c>
      <c r="O1560" t="s">
        <v>166</v>
      </c>
      <c r="P1560" t="s">
        <v>27</v>
      </c>
      <c r="Q1560" t="s">
        <v>158</v>
      </c>
      <c r="R1560" t="s">
        <v>252</v>
      </c>
      <c r="S1560" t="s">
        <v>260</v>
      </c>
      <c r="T1560">
        <v>10</v>
      </c>
      <c r="U1560" t="s">
        <v>10876</v>
      </c>
      <c r="V1560" t="s">
        <v>7939</v>
      </c>
      <c r="W1560" t="s">
        <v>7938</v>
      </c>
      <c r="X1560" t="s">
        <v>29</v>
      </c>
      <c r="Y1560" t="s">
        <v>30</v>
      </c>
      <c r="Z1560" t="s">
        <v>30</v>
      </c>
      <c r="AA1560" t="s">
        <v>30</v>
      </c>
      <c r="AB1560" t="s">
        <v>30</v>
      </c>
      <c r="AC1560">
        <v>-75.454287399999998</v>
      </c>
      <c r="AD1560">
        <v>6.3001053300000001</v>
      </c>
      <c r="AE1560" t="s">
        <v>86</v>
      </c>
      <c r="AF1560" t="s">
        <v>159</v>
      </c>
      <c r="AG1560" t="s">
        <v>102</v>
      </c>
      <c r="AH1560">
        <f>IFERROR(
    VLOOKUP(FENIX_ANS_TABLA[[#This Row],[ESTADO]],
        {"VENCIDO",1;"ALERTA_0 Días",2;"ALERTA",3;"A TIEMPO",4;"SIN FECHA",5},
    2,FALSE),
0)</f>
        <v>4</v>
      </c>
    </row>
    <row r="1561" spans="1:34" x14ac:dyDescent="0.25">
      <c r="A1561">
        <v>23675199</v>
      </c>
      <c r="B1561" s="23" t="str">
        <f>IFERROR(VLOOKUP(FENIX_ANS_TABLA[[#This Row],[PEDIDO]],RESPONSABLE!A:B,2,0),"Pendiente por asignar responsable")</f>
        <v>Pendiente por asignar responsable</v>
      </c>
      <c r="C1561" t="s">
        <v>23</v>
      </c>
      <c r="D1561" t="s">
        <v>24</v>
      </c>
      <c r="E1561" t="s">
        <v>23</v>
      </c>
      <c r="F1561" s="21">
        <v>46080.348981481482</v>
      </c>
      <c r="G1561" t="s">
        <v>12337</v>
      </c>
      <c r="H1561">
        <v>71385756</v>
      </c>
      <c r="I1561" t="s">
        <v>12338</v>
      </c>
      <c r="J1561" s="23" t="s">
        <v>31</v>
      </c>
      <c r="K1561" s="23" t="s">
        <v>12339</v>
      </c>
      <c r="L1561" t="s">
        <v>12340</v>
      </c>
      <c r="M1561" t="s">
        <v>25</v>
      </c>
      <c r="N1561" t="s">
        <v>12341</v>
      </c>
      <c r="O1561" t="s">
        <v>26</v>
      </c>
      <c r="P1561" t="s">
        <v>27</v>
      </c>
      <c r="Q1561" t="s">
        <v>28</v>
      </c>
      <c r="R1561" t="s">
        <v>252</v>
      </c>
      <c r="S1561" t="s">
        <v>260</v>
      </c>
      <c r="T1561">
        <v>10</v>
      </c>
      <c r="U1561" t="s">
        <v>12342</v>
      </c>
      <c r="V1561" t="s">
        <v>17861</v>
      </c>
      <c r="W1561" t="s">
        <v>17810</v>
      </c>
      <c r="X1561" t="s">
        <v>29</v>
      </c>
      <c r="Y1561" t="s">
        <v>30</v>
      </c>
      <c r="Z1561" t="s">
        <v>30</v>
      </c>
      <c r="AA1561" t="s">
        <v>30</v>
      </c>
      <c r="AB1561" t="s">
        <v>30</v>
      </c>
      <c r="AC1561">
        <v>-75.516379209999997</v>
      </c>
      <c r="AD1561">
        <v>6.2387185199999999</v>
      </c>
      <c r="AE1561" t="s">
        <v>86</v>
      </c>
      <c r="AF1561" t="s">
        <v>105</v>
      </c>
      <c r="AG1561" t="s">
        <v>102</v>
      </c>
      <c r="AH1561">
        <f>IFERROR(
    VLOOKUP(FENIX_ANS_TABLA[[#This Row],[ESTADO]],
        {"VENCIDO",1;"ALERTA_0 Días",2;"ALERTA",3;"A TIEMPO",4;"SIN FECHA",5},
    2,FALSE),
0)</f>
        <v>4</v>
      </c>
    </row>
    <row r="1562" spans="1:34" x14ac:dyDescent="0.25">
      <c r="A1562">
        <v>23675210</v>
      </c>
      <c r="B1562" s="23" t="str">
        <f>IFERROR(VLOOKUP(FENIX_ANS_TABLA[[#This Row],[PEDIDO]],RESPONSABLE!A:B,2,0),"Pendiente por asignar responsable")</f>
        <v>Pendiente por asignar responsable</v>
      </c>
      <c r="C1562" t="s">
        <v>23</v>
      </c>
      <c r="D1562" t="s">
        <v>24</v>
      </c>
      <c r="E1562" t="s">
        <v>23</v>
      </c>
      <c r="F1562" s="21">
        <v>46080.349965277783</v>
      </c>
      <c r="G1562" t="s">
        <v>9927</v>
      </c>
      <c r="H1562">
        <v>1046909043</v>
      </c>
      <c r="I1562" t="s">
        <v>9928</v>
      </c>
      <c r="J1562" s="23" t="s">
        <v>31</v>
      </c>
      <c r="K1562" s="23" t="s">
        <v>9929</v>
      </c>
      <c r="L1562" t="s">
        <v>9930</v>
      </c>
      <c r="M1562" t="s">
        <v>226</v>
      </c>
      <c r="N1562" t="s">
        <v>9931</v>
      </c>
      <c r="O1562" t="s">
        <v>227</v>
      </c>
      <c r="P1562" t="s">
        <v>27</v>
      </c>
      <c r="Q1562" t="s">
        <v>214</v>
      </c>
      <c r="R1562" t="s">
        <v>253</v>
      </c>
      <c r="S1562" t="s">
        <v>260</v>
      </c>
      <c r="T1562">
        <v>7</v>
      </c>
      <c r="U1562" t="s">
        <v>9932</v>
      </c>
      <c r="V1562" t="s">
        <v>18911</v>
      </c>
      <c r="W1562" t="s">
        <v>16890</v>
      </c>
      <c r="X1562" t="s">
        <v>29</v>
      </c>
      <c r="Y1562" t="s">
        <v>30</v>
      </c>
      <c r="Z1562" t="s">
        <v>30</v>
      </c>
      <c r="AA1562" t="s">
        <v>30</v>
      </c>
      <c r="AB1562" t="s">
        <v>30</v>
      </c>
      <c r="AC1562">
        <v>-74.699610000000007</v>
      </c>
      <c r="AD1562">
        <v>7.0853330000000003</v>
      </c>
      <c r="AE1562" t="s">
        <v>86</v>
      </c>
      <c r="AF1562" t="s">
        <v>215</v>
      </c>
      <c r="AG1562" t="s">
        <v>102</v>
      </c>
      <c r="AH1562">
        <f>IFERROR(
    VLOOKUP(FENIX_ANS_TABLA[[#This Row],[ESTADO]],
        {"VENCIDO",1;"ALERTA_0 Días",2;"ALERTA",3;"A TIEMPO",4;"SIN FECHA",5},
    2,FALSE),
0)</f>
        <v>4</v>
      </c>
    </row>
    <row r="1563" spans="1:34" x14ac:dyDescent="0.25">
      <c r="A1563">
        <v>23675212</v>
      </c>
      <c r="B1563" s="23" t="str">
        <f>IFERROR(VLOOKUP(FENIX_ANS_TABLA[[#This Row],[PEDIDO]],RESPONSABLE!A:B,2,0),"Pendiente por asignar responsable")</f>
        <v>Pendiente por asignar responsable</v>
      </c>
      <c r="C1563" t="s">
        <v>23</v>
      </c>
      <c r="D1563" t="s">
        <v>24</v>
      </c>
      <c r="E1563" t="s">
        <v>23</v>
      </c>
      <c r="F1563" s="21">
        <v>46080.351134259261</v>
      </c>
      <c r="G1563" t="s">
        <v>9934</v>
      </c>
      <c r="H1563">
        <v>1035390400</v>
      </c>
      <c r="I1563" t="s">
        <v>9935</v>
      </c>
      <c r="J1563" s="23" t="s">
        <v>31</v>
      </c>
      <c r="K1563" s="23" t="s">
        <v>9936</v>
      </c>
      <c r="L1563" t="s">
        <v>9937</v>
      </c>
      <c r="M1563" t="s">
        <v>216</v>
      </c>
      <c r="N1563" t="s">
        <v>9938</v>
      </c>
      <c r="O1563" t="s">
        <v>217</v>
      </c>
      <c r="P1563" t="s">
        <v>27</v>
      </c>
      <c r="Q1563" t="s">
        <v>214</v>
      </c>
      <c r="R1563" t="s">
        <v>252</v>
      </c>
      <c r="S1563" t="s">
        <v>260</v>
      </c>
      <c r="T1563">
        <v>10</v>
      </c>
      <c r="U1563" t="s">
        <v>9939</v>
      </c>
      <c r="V1563" t="s">
        <v>18912</v>
      </c>
      <c r="W1563" t="s">
        <v>18913</v>
      </c>
      <c r="X1563" t="s">
        <v>29</v>
      </c>
      <c r="Y1563" t="s">
        <v>30</v>
      </c>
      <c r="Z1563" t="s">
        <v>30</v>
      </c>
      <c r="AA1563" t="s">
        <v>30</v>
      </c>
      <c r="AB1563" t="s">
        <v>30</v>
      </c>
      <c r="AC1563">
        <v>-74.936541000000005</v>
      </c>
      <c r="AD1563">
        <v>6.4510399999999999</v>
      </c>
      <c r="AE1563" t="s">
        <v>86</v>
      </c>
      <c r="AF1563" t="s">
        <v>215</v>
      </c>
      <c r="AG1563" t="s">
        <v>102</v>
      </c>
      <c r="AH1563">
        <f>IFERROR(
    VLOOKUP(FENIX_ANS_TABLA[[#This Row],[ESTADO]],
        {"VENCIDO",1;"ALERTA_0 Días",2;"ALERTA",3;"A TIEMPO",4;"SIN FECHA",5},
    2,FALSE),
0)</f>
        <v>4</v>
      </c>
    </row>
    <row r="1564" spans="1:34" x14ac:dyDescent="0.25">
      <c r="A1564">
        <v>23675213</v>
      </c>
      <c r="B1564" s="23" t="str">
        <f>IFERROR(VLOOKUP(FENIX_ANS_TABLA[[#This Row],[PEDIDO]],RESPONSABLE!A:B,2,0),"Pendiente por asignar responsable")</f>
        <v>Pendiente por asignar responsable</v>
      </c>
      <c r="C1564" t="s">
        <v>23</v>
      </c>
      <c r="D1564" t="s">
        <v>24</v>
      </c>
      <c r="E1564" t="s">
        <v>33</v>
      </c>
      <c r="F1564" s="21">
        <v>46080.352881944447</v>
      </c>
      <c r="G1564" t="s">
        <v>9012</v>
      </c>
      <c r="H1564">
        <v>1027947365</v>
      </c>
      <c r="I1564" t="s">
        <v>9013</v>
      </c>
      <c r="J1564" s="23" t="s">
        <v>9014</v>
      </c>
      <c r="K1564" s="23" t="s">
        <v>9015</v>
      </c>
      <c r="L1564" t="s">
        <v>9016</v>
      </c>
      <c r="M1564" t="s">
        <v>25</v>
      </c>
      <c r="N1564" t="s">
        <v>9017</v>
      </c>
      <c r="O1564" t="s">
        <v>26</v>
      </c>
      <c r="P1564" t="s">
        <v>34</v>
      </c>
      <c r="Q1564" t="s">
        <v>35</v>
      </c>
      <c r="R1564" t="s">
        <v>253</v>
      </c>
      <c r="S1564" t="s">
        <v>260</v>
      </c>
      <c r="T1564">
        <v>5</v>
      </c>
      <c r="U1564" t="s">
        <v>9018</v>
      </c>
      <c r="V1564" t="s">
        <v>4969</v>
      </c>
      <c r="W1564" t="s">
        <v>14490</v>
      </c>
      <c r="X1564" t="s">
        <v>43</v>
      </c>
      <c r="Y1564" t="s">
        <v>30</v>
      </c>
      <c r="Z1564" t="s">
        <v>30</v>
      </c>
      <c r="AA1564" t="s">
        <v>30</v>
      </c>
      <c r="AB1564" t="s">
        <v>30</v>
      </c>
      <c r="AC1564">
        <v>-75.549860559999999</v>
      </c>
      <c r="AD1564">
        <v>6.2511144400000003</v>
      </c>
      <c r="AE1564" t="s">
        <v>86</v>
      </c>
      <c r="AF1564" t="s">
        <v>105</v>
      </c>
      <c r="AG1564" t="s">
        <v>102</v>
      </c>
      <c r="AH1564">
        <f>IFERROR(
    VLOOKUP(FENIX_ANS_TABLA[[#This Row],[ESTADO]],
        {"VENCIDO",1;"ALERTA_0 Días",2;"ALERTA",3;"A TIEMPO",4;"SIN FECHA",5},
    2,FALSE),
0)</f>
        <v>3</v>
      </c>
    </row>
    <row r="1565" spans="1:34" x14ac:dyDescent="0.25">
      <c r="A1565">
        <v>23675214</v>
      </c>
      <c r="B1565" s="23" t="str">
        <f>IFERROR(VLOOKUP(FENIX_ANS_TABLA[[#This Row],[PEDIDO]],RESPONSABLE!A:B,2,0),"Pendiente por asignar responsable")</f>
        <v>Pendiente por asignar responsable</v>
      </c>
      <c r="C1565" t="s">
        <v>23</v>
      </c>
      <c r="D1565" t="s">
        <v>24</v>
      </c>
      <c r="E1565" t="s">
        <v>23</v>
      </c>
      <c r="F1565" s="21">
        <v>46080.352951388893</v>
      </c>
      <c r="G1565" t="s">
        <v>9941</v>
      </c>
      <c r="H1565">
        <v>41872052</v>
      </c>
      <c r="I1565" t="s">
        <v>9942</v>
      </c>
      <c r="J1565" s="23" t="s">
        <v>31</v>
      </c>
      <c r="K1565" s="23" t="s">
        <v>9943</v>
      </c>
      <c r="L1565" t="s">
        <v>9944</v>
      </c>
      <c r="M1565" t="s">
        <v>226</v>
      </c>
      <c r="N1565" t="s">
        <v>9945</v>
      </c>
      <c r="O1565" t="s">
        <v>227</v>
      </c>
      <c r="P1565" t="s">
        <v>27</v>
      </c>
      <c r="Q1565" t="s">
        <v>214</v>
      </c>
      <c r="R1565" t="s">
        <v>253</v>
      </c>
      <c r="S1565" t="s">
        <v>260</v>
      </c>
      <c r="T1565">
        <v>7</v>
      </c>
      <c r="U1565" t="s">
        <v>9946</v>
      </c>
      <c r="V1565" t="s">
        <v>4969</v>
      </c>
      <c r="W1565" t="s">
        <v>16898</v>
      </c>
      <c r="X1565" t="s">
        <v>29</v>
      </c>
      <c r="Y1565" t="s">
        <v>30</v>
      </c>
      <c r="Z1565" t="s">
        <v>30</v>
      </c>
      <c r="AA1565" t="s">
        <v>30</v>
      </c>
      <c r="AB1565" t="s">
        <v>30</v>
      </c>
      <c r="AC1565">
        <v>-74.699610000000007</v>
      </c>
      <c r="AD1565">
        <v>7.0853330000000003</v>
      </c>
      <c r="AE1565" t="s">
        <v>86</v>
      </c>
      <c r="AF1565" t="s">
        <v>215</v>
      </c>
      <c r="AG1565" t="s">
        <v>102</v>
      </c>
      <c r="AH1565">
        <f>IFERROR(
    VLOOKUP(FENIX_ANS_TABLA[[#This Row],[ESTADO]],
        {"VENCIDO",1;"ALERTA_0 Días",2;"ALERTA",3;"A TIEMPO",4;"SIN FECHA",5},
    2,FALSE),
0)</f>
        <v>4</v>
      </c>
    </row>
    <row r="1566" spans="1:34" x14ac:dyDescent="0.25">
      <c r="A1566">
        <v>23675220</v>
      </c>
      <c r="B1566" s="23" t="str">
        <f>IFERROR(VLOOKUP(FENIX_ANS_TABLA[[#This Row],[PEDIDO]],RESPONSABLE!A:B,2,0),"Pendiente por asignar responsable")</f>
        <v>Pendiente por asignar responsable</v>
      </c>
      <c r="C1566" t="s">
        <v>23</v>
      </c>
      <c r="D1566" t="s">
        <v>24</v>
      </c>
      <c r="E1566" t="s">
        <v>23</v>
      </c>
      <c r="F1566" s="21">
        <v>46080.353622685187</v>
      </c>
      <c r="G1566" t="s">
        <v>10878</v>
      </c>
      <c r="H1566">
        <v>1041234316</v>
      </c>
      <c r="I1566" t="s">
        <v>10879</v>
      </c>
      <c r="J1566" s="23" t="s">
        <v>31</v>
      </c>
      <c r="K1566" s="23" t="s">
        <v>307</v>
      </c>
      <c r="L1566" t="s">
        <v>10880</v>
      </c>
      <c r="M1566" t="s">
        <v>163</v>
      </c>
      <c r="N1566" t="s">
        <v>10881</v>
      </c>
      <c r="O1566" t="s">
        <v>164</v>
      </c>
      <c r="P1566" t="s">
        <v>27</v>
      </c>
      <c r="Q1566" t="s">
        <v>158</v>
      </c>
      <c r="R1566" t="s">
        <v>253</v>
      </c>
      <c r="S1566" t="s">
        <v>260</v>
      </c>
      <c r="T1566">
        <v>7</v>
      </c>
      <c r="U1566" t="s">
        <v>10882</v>
      </c>
      <c r="V1566" t="s">
        <v>18914</v>
      </c>
      <c r="W1566" t="s">
        <v>14003</v>
      </c>
      <c r="X1566" t="s">
        <v>29</v>
      </c>
      <c r="Y1566" t="s">
        <v>30</v>
      </c>
      <c r="Z1566" t="s">
        <v>30</v>
      </c>
      <c r="AA1566" t="s">
        <v>30</v>
      </c>
      <c r="AB1566" t="s">
        <v>30</v>
      </c>
      <c r="AC1566">
        <v>-75.236877219999997</v>
      </c>
      <c r="AD1566">
        <v>6.2156309600000004</v>
      </c>
      <c r="AE1566" t="s">
        <v>86</v>
      </c>
      <c r="AF1566" t="s">
        <v>159</v>
      </c>
      <c r="AG1566" t="s">
        <v>102</v>
      </c>
      <c r="AH1566">
        <f>IFERROR(
    VLOOKUP(FENIX_ANS_TABLA[[#This Row],[ESTADO]],
        {"VENCIDO",1;"ALERTA_0 Días",2;"ALERTA",3;"A TIEMPO",4;"SIN FECHA",5},
    2,FALSE),
0)</f>
        <v>4</v>
      </c>
    </row>
    <row r="1567" spans="1:34" x14ac:dyDescent="0.25">
      <c r="A1567">
        <v>23675225</v>
      </c>
      <c r="B1567" s="23" t="str">
        <f>IFERROR(VLOOKUP(FENIX_ANS_TABLA[[#This Row],[PEDIDO]],RESPONSABLE!A:B,2,0),"Pendiente por asignar responsable")</f>
        <v>Pendiente por asignar responsable</v>
      </c>
      <c r="C1567" t="s">
        <v>23</v>
      </c>
      <c r="D1567" t="s">
        <v>24</v>
      </c>
      <c r="E1567" t="s">
        <v>23</v>
      </c>
      <c r="F1567" s="21">
        <v>46080.354166666657</v>
      </c>
      <c r="G1567" t="s">
        <v>12344</v>
      </c>
      <c r="H1567">
        <v>1033343197</v>
      </c>
      <c r="I1567" t="s">
        <v>12345</v>
      </c>
      <c r="J1567" s="23" t="s">
        <v>31</v>
      </c>
      <c r="K1567" s="23" t="s">
        <v>12346</v>
      </c>
      <c r="L1567" t="s">
        <v>12347</v>
      </c>
      <c r="M1567" t="s">
        <v>50</v>
      </c>
      <c r="N1567" t="s">
        <v>12348</v>
      </c>
      <c r="O1567" t="s">
        <v>51</v>
      </c>
      <c r="P1567" t="s">
        <v>27</v>
      </c>
      <c r="Q1567" t="s">
        <v>32</v>
      </c>
      <c r="R1567" t="s">
        <v>252</v>
      </c>
      <c r="S1567" t="s">
        <v>260</v>
      </c>
      <c r="T1567">
        <v>10</v>
      </c>
      <c r="U1567" t="s">
        <v>12349</v>
      </c>
      <c r="V1567" t="s">
        <v>14656</v>
      </c>
      <c r="W1567" t="s">
        <v>18915</v>
      </c>
      <c r="X1567" t="s">
        <v>29</v>
      </c>
      <c r="Y1567" t="s">
        <v>18916</v>
      </c>
      <c r="Z1567" t="s">
        <v>13354</v>
      </c>
      <c r="AA1567" t="s">
        <v>11790</v>
      </c>
      <c r="AB1567" t="s">
        <v>18917</v>
      </c>
      <c r="AC1567">
        <v>-75.625189250000005</v>
      </c>
      <c r="AD1567">
        <v>6.0862940500000002</v>
      </c>
      <c r="AE1567" t="s">
        <v>86</v>
      </c>
      <c r="AF1567" t="s">
        <v>105</v>
      </c>
      <c r="AG1567" t="s">
        <v>102</v>
      </c>
      <c r="AH1567">
        <f>IFERROR(
    VLOOKUP(FENIX_ANS_TABLA[[#This Row],[ESTADO]],
        {"VENCIDO",1;"ALERTA_0 Días",2;"ALERTA",3;"A TIEMPO",4;"SIN FECHA",5},
    2,FALSE),
0)</f>
        <v>4</v>
      </c>
    </row>
    <row r="1568" spans="1:34" x14ac:dyDescent="0.25">
      <c r="A1568">
        <v>23675227</v>
      </c>
      <c r="B1568" s="23" t="str">
        <f>IFERROR(VLOOKUP(FENIX_ANS_TABLA[[#This Row],[PEDIDO]],RESPONSABLE!A:B,2,0),"Pendiente por asignar responsable")</f>
        <v>Pendiente por asignar responsable</v>
      </c>
      <c r="C1568" t="s">
        <v>23</v>
      </c>
      <c r="D1568" t="s">
        <v>24</v>
      </c>
      <c r="E1568" t="s">
        <v>23</v>
      </c>
      <c r="F1568" s="21">
        <v>46080.354560185187</v>
      </c>
      <c r="G1568" t="s">
        <v>9948</v>
      </c>
      <c r="H1568">
        <v>1035390400</v>
      </c>
      <c r="I1568" t="s">
        <v>9935</v>
      </c>
      <c r="J1568" s="23" t="s">
        <v>31</v>
      </c>
      <c r="K1568" s="23" t="s">
        <v>9936</v>
      </c>
      <c r="L1568" t="s">
        <v>9949</v>
      </c>
      <c r="M1568" t="s">
        <v>216</v>
      </c>
      <c r="N1568" t="s">
        <v>9950</v>
      </c>
      <c r="O1568" t="s">
        <v>217</v>
      </c>
      <c r="P1568" t="s">
        <v>27</v>
      </c>
      <c r="Q1568" t="s">
        <v>214</v>
      </c>
      <c r="R1568" t="s">
        <v>252</v>
      </c>
      <c r="S1568" t="s">
        <v>260</v>
      </c>
      <c r="T1568">
        <v>10</v>
      </c>
      <c r="U1568" t="s">
        <v>9951</v>
      </c>
      <c r="V1568" t="s">
        <v>14656</v>
      </c>
      <c r="W1568" t="s">
        <v>18915</v>
      </c>
      <c r="X1568" t="s">
        <v>29</v>
      </c>
      <c r="Y1568" t="s">
        <v>30</v>
      </c>
      <c r="Z1568" t="s">
        <v>30</v>
      </c>
      <c r="AA1568" t="s">
        <v>30</v>
      </c>
      <c r="AB1568" t="s">
        <v>30</v>
      </c>
      <c r="AC1568">
        <v>-74.936541000000005</v>
      </c>
      <c r="AD1568">
        <v>6.4510399999999999</v>
      </c>
      <c r="AE1568" t="s">
        <v>86</v>
      </c>
      <c r="AF1568" t="s">
        <v>215</v>
      </c>
      <c r="AG1568" t="s">
        <v>102</v>
      </c>
      <c r="AH1568">
        <f>IFERROR(
    VLOOKUP(FENIX_ANS_TABLA[[#This Row],[ESTADO]],
        {"VENCIDO",1;"ALERTA_0 Días",2;"ALERTA",3;"A TIEMPO",4;"SIN FECHA",5},
    2,FALSE),
0)</f>
        <v>4</v>
      </c>
    </row>
    <row r="1569" spans="1:34" x14ac:dyDescent="0.25">
      <c r="A1569">
        <v>23675228</v>
      </c>
      <c r="B1569" s="23" t="str">
        <f>IFERROR(VLOOKUP(FENIX_ANS_TABLA[[#This Row],[PEDIDO]],RESPONSABLE!A:B,2,0),"Pendiente por asignar responsable")</f>
        <v>Pendiente por asignar responsable</v>
      </c>
      <c r="C1569" t="s">
        <v>23</v>
      </c>
      <c r="D1569" t="s">
        <v>24</v>
      </c>
      <c r="E1569" t="s">
        <v>33</v>
      </c>
      <c r="F1569" s="21">
        <v>46080.354780092603</v>
      </c>
      <c r="G1569" t="s">
        <v>9020</v>
      </c>
      <c r="H1569">
        <v>1027947365</v>
      </c>
      <c r="I1569" t="s">
        <v>9013</v>
      </c>
      <c r="J1569" s="23" t="s">
        <v>9014</v>
      </c>
      <c r="K1569" s="23" t="s">
        <v>9015</v>
      </c>
      <c r="L1569" t="s">
        <v>9021</v>
      </c>
      <c r="M1569" t="s">
        <v>25</v>
      </c>
      <c r="N1569" t="s">
        <v>9022</v>
      </c>
      <c r="O1569" t="s">
        <v>26</v>
      </c>
      <c r="P1569" t="s">
        <v>34</v>
      </c>
      <c r="Q1569" t="s">
        <v>35</v>
      </c>
      <c r="R1569" t="s">
        <v>253</v>
      </c>
      <c r="S1569" t="s">
        <v>260</v>
      </c>
      <c r="T1569">
        <v>5</v>
      </c>
      <c r="U1569" t="s">
        <v>9023</v>
      </c>
      <c r="V1569" t="s">
        <v>14656</v>
      </c>
      <c r="W1569" t="s">
        <v>14655</v>
      </c>
      <c r="X1569" t="s">
        <v>43</v>
      </c>
      <c r="Y1569" t="s">
        <v>30</v>
      </c>
      <c r="Z1569" t="s">
        <v>30</v>
      </c>
      <c r="AA1569" t="s">
        <v>30</v>
      </c>
      <c r="AB1569" t="s">
        <v>30</v>
      </c>
      <c r="AC1569">
        <v>-75.549860559999999</v>
      </c>
      <c r="AD1569">
        <v>6.2511144400000003</v>
      </c>
      <c r="AE1569" t="s">
        <v>86</v>
      </c>
      <c r="AF1569" t="s">
        <v>105</v>
      </c>
      <c r="AG1569" t="s">
        <v>102</v>
      </c>
      <c r="AH1569">
        <f>IFERROR(
    VLOOKUP(FENIX_ANS_TABLA[[#This Row],[ESTADO]],
        {"VENCIDO",1;"ALERTA_0 Días",2;"ALERTA",3;"A TIEMPO",4;"SIN FECHA",5},
    2,FALSE),
0)</f>
        <v>3</v>
      </c>
    </row>
    <row r="1570" spans="1:34" x14ac:dyDescent="0.25">
      <c r="A1570">
        <v>23675231</v>
      </c>
      <c r="B1570" s="23" t="str">
        <f>IFERROR(VLOOKUP(FENIX_ANS_TABLA[[#This Row],[PEDIDO]],RESPONSABLE!A:B,2,0),"Pendiente por asignar responsable")</f>
        <v>Pendiente por asignar responsable</v>
      </c>
      <c r="C1570" t="s">
        <v>23</v>
      </c>
      <c r="D1570" t="s">
        <v>24</v>
      </c>
      <c r="E1570" t="s">
        <v>33</v>
      </c>
      <c r="F1570" s="21">
        <v>46080.355405092603</v>
      </c>
      <c r="G1570" t="s">
        <v>9025</v>
      </c>
      <c r="H1570">
        <v>32144721</v>
      </c>
      <c r="I1570" t="s">
        <v>9026</v>
      </c>
      <c r="J1570" s="23" t="s">
        <v>31</v>
      </c>
      <c r="K1570" s="23" t="s">
        <v>7699</v>
      </c>
      <c r="L1570" t="s">
        <v>9027</v>
      </c>
      <c r="M1570" t="s">
        <v>25</v>
      </c>
      <c r="N1570" t="s">
        <v>9028</v>
      </c>
      <c r="O1570" t="s">
        <v>26</v>
      </c>
      <c r="P1570" t="s">
        <v>34</v>
      </c>
      <c r="Q1570" t="s">
        <v>35</v>
      </c>
      <c r="R1570" t="s">
        <v>253</v>
      </c>
      <c r="S1570" t="s">
        <v>260</v>
      </c>
      <c r="T1570">
        <v>5</v>
      </c>
      <c r="U1570" t="s">
        <v>9029</v>
      </c>
      <c r="V1570" t="s">
        <v>14082</v>
      </c>
      <c r="W1570" t="s">
        <v>14657</v>
      </c>
      <c r="X1570" t="s">
        <v>43</v>
      </c>
      <c r="Y1570" t="s">
        <v>30</v>
      </c>
      <c r="Z1570" t="s">
        <v>30</v>
      </c>
      <c r="AA1570" t="s">
        <v>30</v>
      </c>
      <c r="AB1570" t="s">
        <v>30</v>
      </c>
      <c r="AC1570">
        <v>-75.550105000000002</v>
      </c>
      <c r="AD1570">
        <v>6.2510789999999998</v>
      </c>
      <c r="AE1570" t="s">
        <v>86</v>
      </c>
      <c r="AF1570" t="s">
        <v>105</v>
      </c>
      <c r="AG1570" t="s">
        <v>102</v>
      </c>
      <c r="AH1570">
        <f>IFERROR(
    VLOOKUP(FENIX_ANS_TABLA[[#This Row],[ESTADO]],
        {"VENCIDO",1;"ALERTA_0 Días",2;"ALERTA",3;"A TIEMPO",4;"SIN FECHA",5},
    2,FALSE),
0)</f>
        <v>3</v>
      </c>
    </row>
    <row r="1571" spans="1:34" x14ac:dyDescent="0.25">
      <c r="A1571">
        <v>23675234</v>
      </c>
      <c r="B1571" s="23" t="str">
        <f>IFERROR(VLOOKUP(FENIX_ANS_TABLA[[#This Row],[PEDIDO]],RESPONSABLE!A:B,2,0),"Pendiente por asignar responsable")</f>
        <v>Pendiente por asignar responsable</v>
      </c>
      <c r="C1571" t="s">
        <v>23</v>
      </c>
      <c r="D1571" t="s">
        <v>24</v>
      </c>
      <c r="E1571" t="s">
        <v>23</v>
      </c>
      <c r="F1571" s="21">
        <v>46080.35832175926</v>
      </c>
      <c r="G1571" t="s">
        <v>12351</v>
      </c>
      <c r="H1571">
        <v>1033343197</v>
      </c>
      <c r="I1571" t="s">
        <v>12345</v>
      </c>
      <c r="J1571" s="23" t="s">
        <v>31</v>
      </c>
      <c r="K1571" s="23" t="s">
        <v>12346</v>
      </c>
      <c r="L1571" t="s">
        <v>12352</v>
      </c>
      <c r="M1571" t="s">
        <v>50</v>
      </c>
      <c r="N1571" t="s">
        <v>12353</v>
      </c>
      <c r="O1571" t="s">
        <v>51</v>
      </c>
      <c r="P1571" t="s">
        <v>27</v>
      </c>
      <c r="Q1571" t="s">
        <v>32</v>
      </c>
      <c r="R1571" t="s">
        <v>252</v>
      </c>
      <c r="S1571" t="s">
        <v>260</v>
      </c>
      <c r="T1571">
        <v>10</v>
      </c>
      <c r="U1571" t="s">
        <v>12354</v>
      </c>
      <c r="V1571" t="s">
        <v>6727</v>
      </c>
      <c r="W1571" t="s">
        <v>18918</v>
      </c>
      <c r="X1571" t="s">
        <v>29</v>
      </c>
      <c r="Y1571" t="s">
        <v>18919</v>
      </c>
      <c r="Z1571" t="s">
        <v>13354</v>
      </c>
      <c r="AA1571" t="s">
        <v>11790</v>
      </c>
      <c r="AB1571" t="s">
        <v>18917</v>
      </c>
      <c r="AC1571">
        <v>-75.625189250000005</v>
      </c>
      <c r="AD1571">
        <v>6.0862940500000002</v>
      </c>
      <c r="AE1571" t="s">
        <v>86</v>
      </c>
      <c r="AF1571" t="s">
        <v>105</v>
      </c>
      <c r="AG1571" t="s">
        <v>102</v>
      </c>
      <c r="AH1571">
        <f>IFERROR(
    VLOOKUP(FENIX_ANS_TABLA[[#This Row],[ESTADO]],
        {"VENCIDO",1;"ALERTA_0 Días",2;"ALERTA",3;"A TIEMPO",4;"SIN FECHA",5},
    2,FALSE),
0)</f>
        <v>4</v>
      </c>
    </row>
    <row r="1572" spans="1:34" x14ac:dyDescent="0.25">
      <c r="A1572">
        <v>23675238</v>
      </c>
      <c r="B1572" s="23" t="str">
        <f>IFERROR(VLOOKUP(FENIX_ANS_TABLA[[#This Row],[PEDIDO]],RESPONSABLE!A:B,2,0),"Pendiente por asignar responsable")</f>
        <v>Pendiente por asignar responsable</v>
      </c>
      <c r="C1572" t="s">
        <v>23</v>
      </c>
      <c r="D1572" t="s">
        <v>24</v>
      </c>
      <c r="E1572" t="s">
        <v>23</v>
      </c>
      <c r="F1572" s="21">
        <v>46080.35974537037</v>
      </c>
      <c r="G1572" t="s">
        <v>10886</v>
      </c>
      <c r="H1572">
        <v>43856048</v>
      </c>
      <c r="I1572" t="s">
        <v>10887</v>
      </c>
      <c r="J1572" s="23" t="s">
        <v>31</v>
      </c>
      <c r="K1572" s="23" t="s">
        <v>10888</v>
      </c>
      <c r="L1572" t="s">
        <v>10889</v>
      </c>
      <c r="M1572" t="s">
        <v>156</v>
      </c>
      <c r="N1572" t="s">
        <v>10890</v>
      </c>
      <c r="O1572" t="s">
        <v>157</v>
      </c>
      <c r="P1572" t="s">
        <v>27</v>
      </c>
      <c r="Q1572" t="s">
        <v>158</v>
      </c>
      <c r="R1572" t="s">
        <v>252</v>
      </c>
      <c r="S1572" t="s">
        <v>260</v>
      </c>
      <c r="T1572">
        <v>10</v>
      </c>
      <c r="U1572" t="s">
        <v>10891</v>
      </c>
      <c r="V1572" t="s">
        <v>377</v>
      </c>
      <c r="W1572" t="s">
        <v>4995</v>
      </c>
      <c r="X1572" t="s">
        <v>29</v>
      </c>
      <c r="Y1572" t="s">
        <v>30</v>
      </c>
      <c r="Z1572" t="s">
        <v>30</v>
      </c>
      <c r="AA1572" t="s">
        <v>30</v>
      </c>
      <c r="AB1572" t="s">
        <v>30</v>
      </c>
      <c r="AC1572">
        <v>-75.348111329999995</v>
      </c>
      <c r="AD1572">
        <v>6.3023533299999999</v>
      </c>
      <c r="AE1572" t="s">
        <v>86</v>
      </c>
      <c r="AF1572" t="s">
        <v>159</v>
      </c>
      <c r="AG1572" t="s">
        <v>102</v>
      </c>
      <c r="AH1572">
        <f>IFERROR(
    VLOOKUP(FENIX_ANS_TABLA[[#This Row],[ESTADO]],
        {"VENCIDO",1;"ALERTA_0 Días",2;"ALERTA",3;"A TIEMPO",4;"SIN FECHA",5},
    2,FALSE),
0)</f>
        <v>4</v>
      </c>
    </row>
    <row r="1573" spans="1:34" x14ac:dyDescent="0.25">
      <c r="A1573">
        <v>23675239</v>
      </c>
      <c r="B1573" s="23" t="str">
        <f>IFERROR(VLOOKUP(FENIX_ANS_TABLA[[#This Row],[PEDIDO]],RESPONSABLE!A:B,2,0),"Pendiente por asignar responsable")</f>
        <v>Pendiente por asignar responsable</v>
      </c>
      <c r="C1573" t="s">
        <v>54</v>
      </c>
      <c r="D1573" t="s">
        <v>24</v>
      </c>
      <c r="E1573" t="s">
        <v>54</v>
      </c>
      <c r="F1573" s="21">
        <v>46080.36037037037</v>
      </c>
      <c r="G1573" t="s">
        <v>9031</v>
      </c>
      <c r="H1573">
        <v>71491572</v>
      </c>
      <c r="I1573" t="s">
        <v>9032</v>
      </c>
      <c r="J1573" s="23" t="s">
        <v>31</v>
      </c>
      <c r="K1573" s="23" t="s">
        <v>9033</v>
      </c>
      <c r="L1573" t="s">
        <v>9034</v>
      </c>
      <c r="M1573" t="s">
        <v>182</v>
      </c>
      <c r="N1573" t="s">
        <v>9035</v>
      </c>
      <c r="O1573" t="s">
        <v>183</v>
      </c>
      <c r="P1573" t="s">
        <v>55</v>
      </c>
      <c r="Q1573" t="s">
        <v>189</v>
      </c>
      <c r="R1573" t="s">
        <v>253</v>
      </c>
      <c r="S1573" t="s">
        <v>260</v>
      </c>
      <c r="T1573">
        <v>4</v>
      </c>
      <c r="U1573" t="s">
        <v>9036</v>
      </c>
      <c r="V1573" t="s">
        <v>377</v>
      </c>
      <c r="W1573" t="s">
        <v>8058</v>
      </c>
      <c r="X1573" t="s">
        <v>43</v>
      </c>
      <c r="Y1573" t="s">
        <v>30</v>
      </c>
      <c r="Z1573" t="s">
        <v>30</v>
      </c>
      <c r="AA1573" t="s">
        <v>30</v>
      </c>
      <c r="AB1573" t="s">
        <v>30</v>
      </c>
      <c r="AC1573">
        <v>-75.294088639999998</v>
      </c>
      <c r="AD1573">
        <v>5.71629013</v>
      </c>
      <c r="AE1573" t="s">
        <v>86</v>
      </c>
      <c r="AF1573" t="s">
        <v>159</v>
      </c>
      <c r="AG1573" t="s">
        <v>102</v>
      </c>
      <c r="AH1573">
        <f>IFERROR(
    VLOOKUP(FENIX_ANS_TABLA[[#This Row],[ESTADO]],
        {"VENCIDO",1;"ALERTA_0 Días",2;"ALERTA",3;"A TIEMPO",4;"SIN FECHA",5},
    2,FALSE),
0)</f>
        <v>3</v>
      </c>
    </row>
    <row r="1574" spans="1:34" x14ac:dyDescent="0.25">
      <c r="A1574">
        <v>23675240</v>
      </c>
      <c r="B1574" s="23" t="str">
        <f>IFERROR(VLOOKUP(FENIX_ANS_TABLA[[#This Row],[PEDIDO]],RESPONSABLE!A:B,2,0),"Pendiente por asignar responsable")</f>
        <v>Pendiente por asignar responsable</v>
      </c>
      <c r="C1574" t="s">
        <v>23</v>
      </c>
      <c r="D1574" t="s">
        <v>65</v>
      </c>
      <c r="E1574" t="s">
        <v>23</v>
      </c>
      <c r="F1574" s="21">
        <v>46080.360821759263</v>
      </c>
      <c r="G1574" t="s">
        <v>9953</v>
      </c>
      <c r="H1574">
        <v>71604078</v>
      </c>
      <c r="I1574" t="s">
        <v>9954</v>
      </c>
      <c r="J1574" s="23" t="s">
        <v>31</v>
      </c>
      <c r="K1574" s="23" t="s">
        <v>9955</v>
      </c>
      <c r="L1574" t="s">
        <v>9956</v>
      </c>
      <c r="M1574" t="s">
        <v>212</v>
      </c>
      <c r="N1574" t="s">
        <v>9957</v>
      </c>
      <c r="O1574" t="s">
        <v>213</v>
      </c>
      <c r="P1574" t="s">
        <v>87</v>
      </c>
      <c r="Q1574" t="s">
        <v>214</v>
      </c>
      <c r="R1574" t="s">
        <v>252</v>
      </c>
      <c r="S1574" t="s">
        <v>260</v>
      </c>
      <c r="T1574">
        <v>10</v>
      </c>
      <c r="U1574" t="s">
        <v>9958</v>
      </c>
      <c r="V1574" t="s">
        <v>10643</v>
      </c>
      <c r="W1574" t="s">
        <v>16914</v>
      </c>
      <c r="X1574" t="s">
        <v>29</v>
      </c>
      <c r="Y1574" t="s">
        <v>30</v>
      </c>
      <c r="Z1574" t="s">
        <v>30</v>
      </c>
      <c r="AA1574" t="s">
        <v>30</v>
      </c>
      <c r="AB1574" t="s">
        <v>30</v>
      </c>
      <c r="AC1574">
        <v>-74.832302659999996</v>
      </c>
      <c r="AD1574">
        <v>6.5600745299999996</v>
      </c>
      <c r="AE1574" t="s">
        <v>86</v>
      </c>
      <c r="AF1574" t="s">
        <v>215</v>
      </c>
      <c r="AG1574" t="s">
        <v>103</v>
      </c>
      <c r="AH1574">
        <f>IFERROR(
    VLOOKUP(FENIX_ANS_TABLA[[#This Row],[ESTADO]],
        {"VENCIDO",1;"ALERTA_0 Días",2;"ALERTA",3;"A TIEMPO",4;"SIN FECHA",5},
    2,FALSE),
0)</f>
        <v>4</v>
      </c>
    </row>
    <row r="1575" spans="1:34" x14ac:dyDescent="0.25">
      <c r="A1575">
        <v>23675241</v>
      </c>
      <c r="B1575" s="23" t="str">
        <f>IFERROR(VLOOKUP(FENIX_ANS_TABLA[[#This Row],[PEDIDO]],RESPONSABLE!A:B,2,0),"Pendiente por asignar responsable")</f>
        <v>Pendiente por asignar responsable</v>
      </c>
      <c r="C1575" t="s">
        <v>23</v>
      </c>
      <c r="D1575" t="s">
        <v>24</v>
      </c>
      <c r="E1575" t="s">
        <v>23</v>
      </c>
      <c r="F1575" s="21">
        <v>46080.361689814818</v>
      </c>
      <c r="G1575" t="s">
        <v>12356</v>
      </c>
      <c r="H1575">
        <v>70565658</v>
      </c>
      <c r="I1575" t="s">
        <v>12302</v>
      </c>
      <c r="J1575" s="23" t="s">
        <v>12303</v>
      </c>
      <c r="K1575" s="23" t="s">
        <v>12304</v>
      </c>
      <c r="L1575" t="s">
        <v>12357</v>
      </c>
      <c r="M1575" t="s">
        <v>25</v>
      </c>
      <c r="N1575" t="s">
        <v>12358</v>
      </c>
      <c r="O1575" t="s">
        <v>26</v>
      </c>
      <c r="P1575" t="s">
        <v>27</v>
      </c>
      <c r="Q1575" t="s">
        <v>32</v>
      </c>
      <c r="R1575" t="s">
        <v>253</v>
      </c>
      <c r="S1575" t="s">
        <v>260</v>
      </c>
      <c r="T1575">
        <v>7</v>
      </c>
      <c r="U1575" t="s">
        <v>12359</v>
      </c>
      <c r="V1575" t="s">
        <v>18054</v>
      </c>
      <c r="W1575" t="s">
        <v>14342</v>
      </c>
      <c r="X1575" t="s">
        <v>29</v>
      </c>
      <c r="Y1575" t="s">
        <v>30</v>
      </c>
      <c r="Z1575" t="s">
        <v>30</v>
      </c>
      <c r="AA1575" t="s">
        <v>30</v>
      </c>
      <c r="AB1575" t="s">
        <v>30</v>
      </c>
      <c r="AC1575">
        <v>-75.634615999999994</v>
      </c>
      <c r="AD1575">
        <v>6.2198799999999999</v>
      </c>
      <c r="AE1575" t="s">
        <v>86</v>
      </c>
      <c r="AF1575" t="s">
        <v>105</v>
      </c>
      <c r="AG1575" t="s">
        <v>102</v>
      </c>
      <c r="AH1575">
        <f>IFERROR(
    VLOOKUP(FENIX_ANS_TABLA[[#This Row],[ESTADO]],
        {"VENCIDO",1;"ALERTA_0 Días",2;"ALERTA",3;"A TIEMPO",4;"SIN FECHA",5},
    2,FALSE),
0)</f>
        <v>4</v>
      </c>
    </row>
    <row r="1576" spans="1:34" x14ac:dyDescent="0.25">
      <c r="A1576">
        <v>23675242</v>
      </c>
      <c r="B1576" s="23" t="str">
        <f>IFERROR(VLOOKUP(FENIX_ANS_TABLA[[#This Row],[PEDIDO]],RESPONSABLE!A:B,2,0),"Pendiente por asignar responsable")</f>
        <v>Pendiente por asignar responsable</v>
      </c>
      <c r="C1576" t="s">
        <v>54</v>
      </c>
      <c r="D1576" t="s">
        <v>24</v>
      </c>
      <c r="E1576" t="s">
        <v>54</v>
      </c>
      <c r="F1576" s="21">
        <v>46080.361921296288</v>
      </c>
      <c r="G1576" t="s">
        <v>9038</v>
      </c>
      <c r="H1576">
        <v>1038404594</v>
      </c>
      <c r="I1576" t="s">
        <v>9039</v>
      </c>
      <c r="J1576" s="23" t="s">
        <v>31</v>
      </c>
      <c r="K1576" s="23" t="s">
        <v>9040</v>
      </c>
      <c r="L1576" t="s">
        <v>9041</v>
      </c>
      <c r="M1576" t="s">
        <v>169</v>
      </c>
      <c r="N1576" t="s">
        <v>9042</v>
      </c>
      <c r="O1576" t="s">
        <v>170</v>
      </c>
      <c r="P1576" t="s">
        <v>55</v>
      </c>
      <c r="Q1576" t="s">
        <v>189</v>
      </c>
      <c r="R1576" t="s">
        <v>252</v>
      </c>
      <c r="S1576" t="s">
        <v>260</v>
      </c>
      <c r="T1576">
        <v>4</v>
      </c>
      <c r="U1576" t="s">
        <v>9043</v>
      </c>
      <c r="V1576" t="s">
        <v>6653</v>
      </c>
      <c r="W1576" t="s">
        <v>18532</v>
      </c>
      <c r="X1576" t="s">
        <v>43</v>
      </c>
      <c r="Y1576" t="s">
        <v>30</v>
      </c>
      <c r="Z1576" t="s">
        <v>30</v>
      </c>
      <c r="AA1576" t="s">
        <v>30</v>
      </c>
      <c r="AB1576" t="s">
        <v>30</v>
      </c>
      <c r="AC1576">
        <v>-75.313191000000003</v>
      </c>
      <c r="AD1576">
        <v>6.1207440000000002</v>
      </c>
      <c r="AE1576" t="s">
        <v>86</v>
      </c>
      <c r="AF1576" t="s">
        <v>159</v>
      </c>
      <c r="AG1576" t="s">
        <v>102</v>
      </c>
      <c r="AH1576">
        <f>IFERROR(
    VLOOKUP(FENIX_ANS_TABLA[[#This Row],[ESTADO]],
        {"VENCIDO",1;"ALERTA_0 Días",2;"ALERTA",3;"A TIEMPO",4;"SIN FECHA",5},
    2,FALSE),
0)</f>
        <v>3</v>
      </c>
    </row>
    <row r="1577" spans="1:34" x14ac:dyDescent="0.25">
      <c r="A1577">
        <v>23675243</v>
      </c>
      <c r="B1577" s="23" t="str">
        <f>IFERROR(VLOOKUP(FENIX_ANS_TABLA[[#This Row],[PEDIDO]],RESPONSABLE!A:B,2,0),"Pendiente por asignar responsable")</f>
        <v>Pendiente por asignar responsable</v>
      </c>
      <c r="C1577" t="s">
        <v>54</v>
      </c>
      <c r="D1577" t="s">
        <v>24</v>
      </c>
      <c r="E1577" t="s">
        <v>54</v>
      </c>
      <c r="F1577" s="21">
        <v>46080.36314814815</v>
      </c>
      <c r="G1577" t="s">
        <v>9045</v>
      </c>
      <c r="H1577">
        <v>901771024</v>
      </c>
      <c r="I1577" t="s">
        <v>9046</v>
      </c>
      <c r="J1577" s="23" t="s">
        <v>31</v>
      </c>
      <c r="K1577" s="23" t="s">
        <v>9047</v>
      </c>
      <c r="L1577" t="s">
        <v>9048</v>
      </c>
      <c r="M1577" t="s">
        <v>25</v>
      </c>
      <c r="N1577" t="s">
        <v>9049</v>
      </c>
      <c r="O1577" t="s">
        <v>26</v>
      </c>
      <c r="P1577" t="s">
        <v>55</v>
      </c>
      <c r="Q1577" t="s">
        <v>56</v>
      </c>
      <c r="R1577" t="s">
        <v>253</v>
      </c>
      <c r="S1577" t="s">
        <v>260</v>
      </c>
      <c r="T1577">
        <v>4</v>
      </c>
      <c r="U1577" t="s">
        <v>9050</v>
      </c>
      <c r="V1577" t="s">
        <v>18920</v>
      </c>
      <c r="W1577" t="s">
        <v>18921</v>
      </c>
      <c r="X1577" t="s">
        <v>43</v>
      </c>
      <c r="Y1577" t="s">
        <v>30</v>
      </c>
      <c r="Z1577" t="s">
        <v>30</v>
      </c>
      <c r="AA1577" t="s">
        <v>30</v>
      </c>
      <c r="AB1577" t="s">
        <v>30</v>
      </c>
      <c r="AC1577">
        <v>-75.572941929999999</v>
      </c>
      <c r="AD1577">
        <v>6.2139356699999997</v>
      </c>
      <c r="AE1577" t="s">
        <v>86</v>
      </c>
      <c r="AF1577" t="s">
        <v>105</v>
      </c>
      <c r="AG1577" t="s">
        <v>102</v>
      </c>
      <c r="AH1577">
        <f>IFERROR(
    VLOOKUP(FENIX_ANS_TABLA[[#This Row],[ESTADO]],
        {"VENCIDO",1;"ALERTA_0 Días",2;"ALERTA",3;"A TIEMPO",4;"SIN FECHA",5},
    2,FALSE),
0)</f>
        <v>3</v>
      </c>
    </row>
    <row r="1578" spans="1:34" x14ac:dyDescent="0.25">
      <c r="A1578">
        <v>23675244</v>
      </c>
      <c r="B1578" s="23" t="str">
        <f>IFERROR(VLOOKUP(FENIX_ANS_TABLA[[#This Row],[PEDIDO]],RESPONSABLE!A:B,2,0),"Pendiente por asignar responsable")</f>
        <v>Pendiente por asignar responsable</v>
      </c>
      <c r="C1578" t="s">
        <v>23</v>
      </c>
      <c r="D1578" t="s">
        <v>24</v>
      </c>
      <c r="E1578" t="s">
        <v>33</v>
      </c>
      <c r="F1578" s="21">
        <v>46080.363333333327</v>
      </c>
      <c r="G1578" t="s">
        <v>9052</v>
      </c>
      <c r="H1578">
        <v>1007335788</v>
      </c>
      <c r="I1578" t="s">
        <v>9053</v>
      </c>
      <c r="J1578" s="23" t="s">
        <v>31</v>
      </c>
      <c r="K1578" s="23" t="s">
        <v>9054</v>
      </c>
      <c r="L1578" t="s">
        <v>9055</v>
      </c>
      <c r="M1578" t="s">
        <v>226</v>
      </c>
      <c r="N1578" t="s">
        <v>9056</v>
      </c>
      <c r="O1578" t="s">
        <v>227</v>
      </c>
      <c r="P1578" t="s">
        <v>34</v>
      </c>
      <c r="Q1578" t="s">
        <v>214</v>
      </c>
      <c r="R1578" t="s">
        <v>253</v>
      </c>
      <c r="S1578" t="s">
        <v>260</v>
      </c>
      <c r="T1578">
        <v>5</v>
      </c>
      <c r="U1578" t="s">
        <v>9057</v>
      </c>
      <c r="V1578" t="s">
        <v>17878</v>
      </c>
      <c r="W1578" t="s">
        <v>18649</v>
      </c>
      <c r="X1578" t="s">
        <v>29</v>
      </c>
      <c r="Y1578" t="s">
        <v>30</v>
      </c>
      <c r="Z1578" t="s">
        <v>30</v>
      </c>
      <c r="AA1578" t="s">
        <v>30</v>
      </c>
      <c r="AB1578" t="s">
        <v>30</v>
      </c>
      <c r="AC1578">
        <v>-74.704423030000001</v>
      </c>
      <c r="AD1578">
        <v>7.0735785399999997</v>
      </c>
      <c r="AE1578" t="s">
        <v>86</v>
      </c>
      <c r="AF1578" t="s">
        <v>215</v>
      </c>
      <c r="AG1578" t="s">
        <v>102</v>
      </c>
      <c r="AH1578">
        <f>IFERROR(
    VLOOKUP(FENIX_ANS_TABLA[[#This Row],[ESTADO]],
        {"VENCIDO",1;"ALERTA_0 Días",2;"ALERTA",3;"A TIEMPO",4;"SIN FECHA",5},
    2,FALSE),
0)</f>
        <v>4</v>
      </c>
    </row>
    <row r="1579" spans="1:34" x14ac:dyDescent="0.25">
      <c r="A1579">
        <v>23675256</v>
      </c>
      <c r="B1579" s="23" t="str">
        <f>IFERROR(VLOOKUP(FENIX_ANS_TABLA[[#This Row],[PEDIDO]],RESPONSABLE!A:B,2,0),"Pendiente por asignar responsable")</f>
        <v>Pendiente por asignar responsable</v>
      </c>
      <c r="C1579" t="s">
        <v>36</v>
      </c>
      <c r="D1579" t="s">
        <v>65</v>
      </c>
      <c r="E1579" t="s">
        <v>36</v>
      </c>
      <c r="F1579" s="21">
        <v>46080.365439814806</v>
      </c>
      <c r="G1579" t="s">
        <v>12361</v>
      </c>
      <c r="H1579">
        <v>71714435</v>
      </c>
      <c r="I1579" t="s">
        <v>12362</v>
      </c>
      <c r="J1579" s="23" t="s">
        <v>31</v>
      </c>
      <c r="K1579" s="23" t="s">
        <v>12363</v>
      </c>
      <c r="L1579" t="s">
        <v>12364</v>
      </c>
      <c r="M1579" t="s">
        <v>25</v>
      </c>
      <c r="N1579" t="s">
        <v>12365</v>
      </c>
      <c r="O1579" t="s">
        <v>26</v>
      </c>
      <c r="P1579" t="s">
        <v>66</v>
      </c>
      <c r="Q1579" t="s">
        <v>28</v>
      </c>
      <c r="R1579" t="s">
        <v>253</v>
      </c>
      <c r="S1579" t="s">
        <v>260</v>
      </c>
      <c r="T1579">
        <v>7</v>
      </c>
      <c r="U1579" t="s">
        <v>12366</v>
      </c>
      <c r="V1579" t="s">
        <v>14607</v>
      </c>
      <c r="W1579" t="s">
        <v>14358</v>
      </c>
      <c r="X1579" t="s">
        <v>29</v>
      </c>
      <c r="Y1579" t="s">
        <v>30</v>
      </c>
      <c r="Z1579" t="s">
        <v>30</v>
      </c>
      <c r="AA1579" t="s">
        <v>30</v>
      </c>
      <c r="AB1579" t="s">
        <v>30</v>
      </c>
      <c r="AC1579">
        <v>-75.582918520000007</v>
      </c>
      <c r="AD1579">
        <v>6.2279628300000001</v>
      </c>
      <c r="AE1579" t="s">
        <v>86</v>
      </c>
      <c r="AF1579" t="s">
        <v>105</v>
      </c>
      <c r="AG1579" t="s">
        <v>103</v>
      </c>
      <c r="AH1579">
        <f>IFERROR(
    VLOOKUP(FENIX_ANS_TABLA[[#This Row],[ESTADO]],
        {"VENCIDO",1;"ALERTA_0 Días",2;"ALERTA",3;"A TIEMPO",4;"SIN FECHA",5},
    2,FALSE),
0)</f>
        <v>4</v>
      </c>
    </row>
    <row r="1580" spans="1:34" x14ac:dyDescent="0.25">
      <c r="A1580">
        <v>23675260</v>
      </c>
      <c r="B1580" s="23" t="str">
        <f>IFERROR(VLOOKUP(FENIX_ANS_TABLA[[#This Row],[PEDIDO]],RESPONSABLE!A:B,2,0),"Pendiente por asignar responsable")</f>
        <v>Pendiente por asignar responsable</v>
      </c>
      <c r="C1580" t="s">
        <v>23</v>
      </c>
      <c r="D1580" t="s">
        <v>24</v>
      </c>
      <c r="E1580" t="s">
        <v>23</v>
      </c>
      <c r="F1580" s="21">
        <v>46080.367604166669</v>
      </c>
      <c r="G1580" t="s">
        <v>10893</v>
      </c>
      <c r="H1580">
        <v>98456027</v>
      </c>
      <c r="I1580" t="s">
        <v>10894</v>
      </c>
      <c r="J1580" s="23" t="s">
        <v>31</v>
      </c>
      <c r="K1580" s="23" t="s">
        <v>10895</v>
      </c>
      <c r="L1580" t="s">
        <v>10896</v>
      </c>
      <c r="M1580" t="s">
        <v>180</v>
      </c>
      <c r="N1580" t="s">
        <v>10897</v>
      </c>
      <c r="O1580" t="s">
        <v>181</v>
      </c>
      <c r="P1580" t="s">
        <v>27</v>
      </c>
      <c r="Q1580" t="s">
        <v>158</v>
      </c>
      <c r="R1580" t="s">
        <v>252</v>
      </c>
      <c r="S1580" t="s">
        <v>260</v>
      </c>
      <c r="T1580">
        <v>10</v>
      </c>
      <c r="U1580" t="s">
        <v>10898</v>
      </c>
      <c r="V1580" t="s">
        <v>4948</v>
      </c>
      <c r="W1580" t="s">
        <v>17768</v>
      </c>
      <c r="X1580" t="s">
        <v>29</v>
      </c>
      <c r="Y1580" t="s">
        <v>30</v>
      </c>
      <c r="Z1580" t="s">
        <v>30</v>
      </c>
      <c r="AA1580" t="s">
        <v>30</v>
      </c>
      <c r="AB1580" t="s">
        <v>30</v>
      </c>
      <c r="AC1580">
        <v>-75.450170499999999</v>
      </c>
      <c r="AD1580">
        <v>5.9417703299999998</v>
      </c>
      <c r="AE1580" t="s">
        <v>86</v>
      </c>
      <c r="AF1580" t="s">
        <v>159</v>
      </c>
      <c r="AG1580" t="s">
        <v>102</v>
      </c>
      <c r="AH1580">
        <f>IFERROR(
    VLOOKUP(FENIX_ANS_TABLA[[#This Row],[ESTADO]],
        {"VENCIDO",1;"ALERTA_0 Días",2;"ALERTA",3;"A TIEMPO",4;"SIN FECHA",5},
    2,FALSE),
0)</f>
        <v>4</v>
      </c>
    </row>
    <row r="1581" spans="1:34" x14ac:dyDescent="0.25">
      <c r="A1581">
        <v>23675262</v>
      </c>
      <c r="B1581" s="23" t="str">
        <f>IFERROR(VLOOKUP(FENIX_ANS_TABLA[[#This Row],[PEDIDO]],RESPONSABLE!A:B,2,0),"Pendiente por asignar responsable")</f>
        <v>Pendiente por asignar responsable</v>
      </c>
      <c r="C1581" t="s">
        <v>36</v>
      </c>
      <c r="D1581" t="s">
        <v>24</v>
      </c>
      <c r="E1581" t="s">
        <v>36</v>
      </c>
      <c r="F1581" s="21">
        <v>46080.368645833332</v>
      </c>
      <c r="G1581" t="s">
        <v>10900</v>
      </c>
      <c r="H1581">
        <v>98460246</v>
      </c>
      <c r="I1581" t="s">
        <v>4429</v>
      </c>
      <c r="J1581" s="23" t="s">
        <v>31</v>
      </c>
      <c r="K1581" s="23" t="s">
        <v>10901</v>
      </c>
      <c r="L1581" t="s">
        <v>10902</v>
      </c>
      <c r="M1581" t="s">
        <v>180</v>
      </c>
      <c r="N1581" t="s">
        <v>10903</v>
      </c>
      <c r="O1581" t="s">
        <v>181</v>
      </c>
      <c r="P1581" t="s">
        <v>37</v>
      </c>
      <c r="Q1581" t="s">
        <v>158</v>
      </c>
      <c r="R1581" t="s">
        <v>253</v>
      </c>
      <c r="S1581" t="s">
        <v>260</v>
      </c>
      <c r="T1581">
        <v>7</v>
      </c>
      <c r="U1581" t="s">
        <v>10904</v>
      </c>
      <c r="V1581" t="s">
        <v>14302</v>
      </c>
      <c r="W1581" t="s">
        <v>7402</v>
      </c>
      <c r="X1581" t="s">
        <v>29</v>
      </c>
      <c r="Y1581" t="s">
        <v>30</v>
      </c>
      <c r="Z1581" t="s">
        <v>30</v>
      </c>
      <c r="AA1581" t="s">
        <v>30</v>
      </c>
      <c r="AB1581" t="s">
        <v>30</v>
      </c>
      <c r="AC1581">
        <v>-75.432074999999998</v>
      </c>
      <c r="AD1581">
        <v>6.0201830000000003</v>
      </c>
      <c r="AE1581" t="s">
        <v>86</v>
      </c>
      <c r="AF1581" t="s">
        <v>159</v>
      </c>
      <c r="AG1581" t="s">
        <v>102</v>
      </c>
      <c r="AH1581">
        <f>IFERROR(
    VLOOKUP(FENIX_ANS_TABLA[[#This Row],[ESTADO]],
        {"VENCIDO",1;"ALERTA_0 Días",2;"ALERTA",3;"A TIEMPO",4;"SIN FECHA",5},
    2,FALSE),
0)</f>
        <v>4</v>
      </c>
    </row>
    <row r="1582" spans="1:34" x14ac:dyDescent="0.25">
      <c r="A1582">
        <v>23675263</v>
      </c>
      <c r="B1582" s="23" t="str">
        <f>IFERROR(VLOOKUP(FENIX_ANS_TABLA[[#This Row],[PEDIDO]],RESPONSABLE!A:B,2,0),"Pendiente por asignar responsable")</f>
        <v>Pendiente por asignar responsable</v>
      </c>
      <c r="C1582" t="s">
        <v>54</v>
      </c>
      <c r="D1582" t="s">
        <v>24</v>
      </c>
      <c r="E1582" t="s">
        <v>54</v>
      </c>
      <c r="F1582" s="21">
        <v>46080.369432870371</v>
      </c>
      <c r="G1582" t="s">
        <v>9059</v>
      </c>
      <c r="H1582">
        <v>901236361</v>
      </c>
      <c r="I1582" t="s">
        <v>8797</v>
      </c>
      <c r="J1582" s="23" t="s">
        <v>31</v>
      </c>
      <c r="K1582" s="23" t="s">
        <v>8798</v>
      </c>
      <c r="L1582" t="s">
        <v>8799</v>
      </c>
      <c r="M1582" t="s">
        <v>200</v>
      </c>
      <c r="N1582" t="s">
        <v>8800</v>
      </c>
      <c r="O1582" t="s">
        <v>201</v>
      </c>
      <c r="P1582" t="s">
        <v>55</v>
      </c>
      <c r="Q1582" t="s">
        <v>189</v>
      </c>
      <c r="R1582" t="s">
        <v>252</v>
      </c>
      <c r="S1582" t="s">
        <v>260</v>
      </c>
      <c r="T1582">
        <v>4</v>
      </c>
      <c r="U1582" t="s">
        <v>9060</v>
      </c>
      <c r="V1582" t="s">
        <v>8035</v>
      </c>
      <c r="W1582" t="s">
        <v>18922</v>
      </c>
      <c r="X1582" t="s">
        <v>43</v>
      </c>
      <c r="Y1582" t="s">
        <v>30</v>
      </c>
      <c r="Z1582" t="s">
        <v>30</v>
      </c>
      <c r="AA1582" t="s">
        <v>30</v>
      </c>
      <c r="AB1582" t="s">
        <v>30</v>
      </c>
      <c r="AC1582">
        <v>-75.519912309999995</v>
      </c>
      <c r="AD1582">
        <v>6.1045137399999998</v>
      </c>
      <c r="AE1582" t="s">
        <v>86</v>
      </c>
      <c r="AF1582" t="s">
        <v>159</v>
      </c>
      <c r="AG1582" t="s">
        <v>102</v>
      </c>
      <c r="AH1582">
        <f>IFERROR(
    VLOOKUP(FENIX_ANS_TABLA[[#This Row],[ESTADO]],
        {"VENCIDO",1;"ALERTA_0 Días",2;"ALERTA",3;"A TIEMPO",4;"SIN FECHA",5},
    2,FALSE),
0)</f>
        <v>3</v>
      </c>
    </row>
    <row r="1583" spans="1:34" x14ac:dyDescent="0.25">
      <c r="A1583">
        <v>23675271</v>
      </c>
      <c r="B1583" s="23" t="str">
        <f>IFERROR(VLOOKUP(FENIX_ANS_TABLA[[#This Row],[PEDIDO]],RESPONSABLE!A:B,2,0),"Pendiente por asignar responsable")</f>
        <v>Pendiente por asignar responsable</v>
      </c>
      <c r="C1583" t="s">
        <v>54</v>
      </c>
      <c r="D1583" t="s">
        <v>24</v>
      </c>
      <c r="E1583" t="s">
        <v>54</v>
      </c>
      <c r="F1583" s="21">
        <v>46080.373460648138</v>
      </c>
      <c r="G1583" t="s">
        <v>9062</v>
      </c>
      <c r="H1583">
        <v>21708387</v>
      </c>
      <c r="I1583" t="s">
        <v>9063</v>
      </c>
      <c r="J1583" s="23" t="s">
        <v>31</v>
      </c>
      <c r="K1583" s="23" t="s">
        <v>9064</v>
      </c>
      <c r="L1583" t="s">
        <v>9065</v>
      </c>
      <c r="M1583" t="s">
        <v>137</v>
      </c>
      <c r="N1583" t="s">
        <v>9066</v>
      </c>
      <c r="O1583" t="s">
        <v>138</v>
      </c>
      <c r="P1583" t="s">
        <v>55</v>
      </c>
      <c r="Q1583" t="s">
        <v>135</v>
      </c>
      <c r="R1583" t="s">
        <v>252</v>
      </c>
      <c r="S1583" t="s">
        <v>260</v>
      </c>
      <c r="T1583">
        <v>4</v>
      </c>
      <c r="U1583" t="s">
        <v>9067</v>
      </c>
      <c r="V1583" t="s">
        <v>18923</v>
      </c>
      <c r="W1583" t="s">
        <v>18924</v>
      </c>
      <c r="X1583" t="s">
        <v>43</v>
      </c>
      <c r="Y1583" t="s">
        <v>30</v>
      </c>
      <c r="Z1583" t="s">
        <v>30</v>
      </c>
      <c r="AA1583" t="s">
        <v>30</v>
      </c>
      <c r="AB1583" t="s">
        <v>30</v>
      </c>
      <c r="AC1583">
        <v>-75.877590409999996</v>
      </c>
      <c r="AD1583">
        <v>6.6396319500000001</v>
      </c>
      <c r="AE1583" t="s">
        <v>86</v>
      </c>
      <c r="AF1583" t="s">
        <v>136</v>
      </c>
      <c r="AG1583" t="s">
        <v>102</v>
      </c>
      <c r="AH1583">
        <f>IFERROR(
    VLOOKUP(FENIX_ANS_TABLA[[#This Row],[ESTADO]],
        {"VENCIDO",1;"ALERTA_0 Días",2;"ALERTA",3;"A TIEMPO",4;"SIN FECHA",5},
    2,FALSE),
0)</f>
        <v>3</v>
      </c>
    </row>
    <row r="1584" spans="1:34" x14ac:dyDescent="0.25">
      <c r="A1584">
        <v>23675273</v>
      </c>
      <c r="B1584" s="23" t="str">
        <f>IFERROR(VLOOKUP(FENIX_ANS_TABLA[[#This Row],[PEDIDO]],RESPONSABLE!A:B,2,0),"Pendiente por asignar responsable")</f>
        <v>Pendiente por asignar responsable</v>
      </c>
      <c r="C1584" t="s">
        <v>23</v>
      </c>
      <c r="D1584" t="s">
        <v>24</v>
      </c>
      <c r="E1584" t="s">
        <v>23</v>
      </c>
      <c r="F1584" s="21">
        <v>46080.373749999999</v>
      </c>
      <c r="G1584" t="s">
        <v>10906</v>
      </c>
      <c r="H1584">
        <v>1036402690</v>
      </c>
      <c r="I1584" t="s">
        <v>10907</v>
      </c>
      <c r="J1584" s="23" t="s">
        <v>31</v>
      </c>
      <c r="K1584" s="23" t="s">
        <v>10908</v>
      </c>
      <c r="L1584" t="s">
        <v>10909</v>
      </c>
      <c r="M1584" t="s">
        <v>190</v>
      </c>
      <c r="N1584" t="s">
        <v>10910</v>
      </c>
      <c r="O1584" t="s">
        <v>191</v>
      </c>
      <c r="P1584" t="s">
        <v>27</v>
      </c>
      <c r="Q1584" t="s">
        <v>158</v>
      </c>
      <c r="R1584" t="s">
        <v>252</v>
      </c>
      <c r="S1584" t="s">
        <v>260</v>
      </c>
      <c r="T1584">
        <v>10</v>
      </c>
      <c r="U1584" t="s">
        <v>10911</v>
      </c>
      <c r="V1584" t="s">
        <v>18410</v>
      </c>
      <c r="W1584" t="s">
        <v>18409</v>
      </c>
      <c r="X1584" t="s">
        <v>29</v>
      </c>
      <c r="Y1584" t="s">
        <v>30</v>
      </c>
      <c r="Z1584" t="s">
        <v>30</v>
      </c>
      <c r="AA1584" t="s">
        <v>30</v>
      </c>
      <c r="AB1584" t="s">
        <v>30</v>
      </c>
      <c r="AC1584">
        <v>-75.323011969999996</v>
      </c>
      <c r="AD1584">
        <v>6.0784755500000003</v>
      </c>
      <c r="AE1584" t="s">
        <v>86</v>
      </c>
      <c r="AF1584" t="s">
        <v>159</v>
      </c>
      <c r="AG1584" t="s">
        <v>102</v>
      </c>
      <c r="AH1584">
        <f>IFERROR(
    VLOOKUP(FENIX_ANS_TABLA[[#This Row],[ESTADO]],
        {"VENCIDO",1;"ALERTA_0 Días",2;"ALERTA",3;"A TIEMPO",4;"SIN FECHA",5},
    2,FALSE),
0)</f>
        <v>4</v>
      </c>
    </row>
    <row r="1585" spans="1:34" x14ac:dyDescent="0.25">
      <c r="A1585">
        <v>23675274</v>
      </c>
      <c r="B1585" s="23" t="str">
        <f>IFERROR(VLOOKUP(FENIX_ANS_TABLA[[#This Row],[PEDIDO]],RESPONSABLE!A:B,2,0),"Pendiente por asignar responsable")</f>
        <v>Pendiente por asignar responsable</v>
      </c>
      <c r="C1585" t="s">
        <v>23</v>
      </c>
      <c r="D1585" t="s">
        <v>24</v>
      </c>
      <c r="E1585" t="s">
        <v>23</v>
      </c>
      <c r="F1585" s="21">
        <v>46080.374374999999</v>
      </c>
      <c r="G1585" t="s">
        <v>10913</v>
      </c>
      <c r="H1585">
        <v>1037947955</v>
      </c>
      <c r="I1585" t="s">
        <v>1808</v>
      </c>
      <c r="J1585" s="23" t="s">
        <v>10914</v>
      </c>
      <c r="K1585" s="23" t="s">
        <v>10915</v>
      </c>
      <c r="L1585" t="s">
        <v>10916</v>
      </c>
      <c r="M1585" t="s">
        <v>171</v>
      </c>
      <c r="N1585" t="s">
        <v>10917</v>
      </c>
      <c r="O1585" t="s">
        <v>172</v>
      </c>
      <c r="P1585" t="s">
        <v>27</v>
      </c>
      <c r="Q1585" t="s">
        <v>158</v>
      </c>
      <c r="R1585" t="s">
        <v>253</v>
      </c>
      <c r="S1585" t="s">
        <v>260</v>
      </c>
      <c r="T1585">
        <v>7</v>
      </c>
      <c r="U1585" t="s">
        <v>10918</v>
      </c>
      <c r="V1585" t="s">
        <v>17840</v>
      </c>
      <c r="W1585" t="s">
        <v>17841</v>
      </c>
      <c r="X1585" t="s">
        <v>29</v>
      </c>
      <c r="Y1585" t="s">
        <v>30</v>
      </c>
      <c r="Z1585" t="s">
        <v>30</v>
      </c>
      <c r="AA1585" t="s">
        <v>30</v>
      </c>
      <c r="AB1585" t="s">
        <v>30</v>
      </c>
      <c r="AC1585">
        <v>-74.985301680000006</v>
      </c>
      <c r="AD1585">
        <v>6.1915000500000001</v>
      </c>
      <c r="AE1585" t="s">
        <v>86</v>
      </c>
      <c r="AF1585" t="s">
        <v>159</v>
      </c>
      <c r="AG1585" t="s">
        <v>102</v>
      </c>
      <c r="AH1585">
        <f>IFERROR(
    VLOOKUP(FENIX_ANS_TABLA[[#This Row],[ESTADO]],
        {"VENCIDO",1;"ALERTA_0 Días",2;"ALERTA",3;"A TIEMPO",4;"SIN FECHA",5},
    2,FALSE),
0)</f>
        <v>4</v>
      </c>
    </row>
    <row r="1586" spans="1:34" x14ac:dyDescent="0.25">
      <c r="A1586">
        <v>23675278</v>
      </c>
      <c r="B1586" s="23" t="str">
        <f>IFERROR(VLOOKUP(FENIX_ANS_TABLA[[#This Row],[PEDIDO]],RESPONSABLE!A:B,2,0),"Pendiente por asignar responsable")</f>
        <v>Pendiente por asignar responsable</v>
      </c>
      <c r="C1586" t="s">
        <v>23</v>
      </c>
      <c r="D1586" t="s">
        <v>24</v>
      </c>
      <c r="E1586" t="s">
        <v>23</v>
      </c>
      <c r="F1586" s="21">
        <v>46080.377291666657</v>
      </c>
      <c r="G1586" t="s">
        <v>9960</v>
      </c>
      <c r="H1586">
        <v>42936183</v>
      </c>
      <c r="I1586" t="s">
        <v>9961</v>
      </c>
      <c r="J1586" s="23" t="s">
        <v>31</v>
      </c>
      <c r="K1586" s="23" t="s">
        <v>9962</v>
      </c>
      <c r="L1586" t="s">
        <v>9963</v>
      </c>
      <c r="M1586" t="s">
        <v>226</v>
      </c>
      <c r="N1586" t="s">
        <v>9964</v>
      </c>
      <c r="O1586" t="s">
        <v>227</v>
      </c>
      <c r="P1586" t="s">
        <v>27</v>
      </c>
      <c r="Q1586" t="s">
        <v>214</v>
      </c>
      <c r="R1586" t="s">
        <v>253</v>
      </c>
      <c r="S1586" t="s">
        <v>260</v>
      </c>
      <c r="T1586">
        <v>7</v>
      </c>
      <c r="U1586" t="s">
        <v>9965</v>
      </c>
      <c r="V1586" t="s">
        <v>17825</v>
      </c>
      <c r="W1586" t="s">
        <v>17826</v>
      </c>
      <c r="X1586" t="s">
        <v>29</v>
      </c>
      <c r="Y1586" t="s">
        <v>30</v>
      </c>
      <c r="Z1586" t="s">
        <v>30</v>
      </c>
      <c r="AA1586" t="s">
        <v>30</v>
      </c>
      <c r="AB1586" t="s">
        <v>30</v>
      </c>
      <c r="AC1586">
        <v>-74.695027940000003</v>
      </c>
      <c r="AD1586">
        <v>7.0802122900000004</v>
      </c>
      <c r="AE1586" t="s">
        <v>86</v>
      </c>
      <c r="AF1586" t="s">
        <v>215</v>
      </c>
      <c r="AG1586" t="s">
        <v>102</v>
      </c>
      <c r="AH1586">
        <f>IFERROR(
    VLOOKUP(FENIX_ANS_TABLA[[#This Row],[ESTADO]],
        {"VENCIDO",1;"ALERTA_0 Días",2;"ALERTA",3;"A TIEMPO",4;"SIN FECHA",5},
    2,FALSE),
0)</f>
        <v>4</v>
      </c>
    </row>
    <row r="1587" spans="1:34" x14ac:dyDescent="0.25">
      <c r="A1587">
        <v>23675279</v>
      </c>
      <c r="B1587" s="23" t="str">
        <f>IFERROR(VLOOKUP(FENIX_ANS_TABLA[[#This Row],[PEDIDO]],RESPONSABLE!A:B,2,0),"Pendiente por asignar responsable")</f>
        <v>Pendiente por asignar responsable</v>
      </c>
      <c r="C1587" t="s">
        <v>23</v>
      </c>
      <c r="D1587" t="s">
        <v>24</v>
      </c>
      <c r="E1587" t="s">
        <v>23</v>
      </c>
      <c r="F1587" s="21">
        <v>46080.377986111111</v>
      </c>
      <c r="G1587" t="s">
        <v>9967</v>
      </c>
      <c r="H1587">
        <v>43704251</v>
      </c>
      <c r="I1587" t="s">
        <v>9968</v>
      </c>
      <c r="J1587" s="23" t="s">
        <v>31</v>
      </c>
      <c r="K1587" s="23" t="s">
        <v>9969</v>
      </c>
      <c r="L1587" t="s">
        <v>9970</v>
      </c>
      <c r="M1587" t="s">
        <v>137</v>
      </c>
      <c r="N1587" t="s">
        <v>9971</v>
      </c>
      <c r="O1587" t="s">
        <v>138</v>
      </c>
      <c r="P1587" t="s">
        <v>27</v>
      </c>
      <c r="Q1587" t="s">
        <v>135</v>
      </c>
      <c r="R1587" t="s">
        <v>252</v>
      </c>
      <c r="S1587" t="s">
        <v>260</v>
      </c>
      <c r="T1587">
        <v>10</v>
      </c>
      <c r="U1587" t="s">
        <v>9972</v>
      </c>
      <c r="V1587" t="s">
        <v>17642</v>
      </c>
      <c r="W1587" t="s">
        <v>18925</v>
      </c>
      <c r="X1587" t="s">
        <v>29</v>
      </c>
      <c r="Y1587" t="s">
        <v>30</v>
      </c>
      <c r="Z1587" t="s">
        <v>30</v>
      </c>
      <c r="AA1587" t="s">
        <v>30</v>
      </c>
      <c r="AB1587" t="s">
        <v>30</v>
      </c>
      <c r="AC1587">
        <v>-75.825117000000006</v>
      </c>
      <c r="AD1587">
        <v>6.5741319999999996</v>
      </c>
      <c r="AE1587" t="s">
        <v>86</v>
      </c>
      <c r="AF1587" t="s">
        <v>136</v>
      </c>
      <c r="AG1587" t="s">
        <v>102</v>
      </c>
      <c r="AH1587">
        <f>IFERROR(
    VLOOKUP(FENIX_ANS_TABLA[[#This Row],[ESTADO]],
        {"VENCIDO",1;"ALERTA_0 Días",2;"ALERTA",3;"A TIEMPO",4;"SIN FECHA",5},
    2,FALSE),
0)</f>
        <v>4</v>
      </c>
    </row>
    <row r="1588" spans="1:34" x14ac:dyDescent="0.25">
      <c r="A1588">
        <v>23675283</v>
      </c>
      <c r="B1588" s="23" t="str">
        <f>IFERROR(VLOOKUP(FENIX_ANS_TABLA[[#This Row],[PEDIDO]],RESPONSABLE!A:B,2,0),"Pendiente por asignar responsable")</f>
        <v>Pendiente por asignar responsable</v>
      </c>
      <c r="C1588" t="s">
        <v>58</v>
      </c>
      <c r="D1588" t="s">
        <v>24</v>
      </c>
      <c r="E1588" t="s">
        <v>59</v>
      </c>
      <c r="F1588" s="21">
        <v>46080.379988425928</v>
      </c>
      <c r="G1588" t="s">
        <v>9069</v>
      </c>
      <c r="H1588">
        <v>1021804309</v>
      </c>
      <c r="I1588" t="s">
        <v>9070</v>
      </c>
      <c r="J1588" s="23" t="s">
        <v>31</v>
      </c>
      <c r="K1588" s="23" t="s">
        <v>9071</v>
      </c>
      <c r="L1588" t="s">
        <v>9072</v>
      </c>
      <c r="M1588" t="s">
        <v>25</v>
      </c>
      <c r="N1588" t="s">
        <v>9073</v>
      </c>
      <c r="O1588" t="s">
        <v>26</v>
      </c>
      <c r="P1588" t="s">
        <v>60</v>
      </c>
      <c r="Q1588" t="s">
        <v>61</v>
      </c>
      <c r="R1588" t="s">
        <v>253</v>
      </c>
      <c r="S1588" t="s">
        <v>260</v>
      </c>
      <c r="T1588">
        <v>9</v>
      </c>
      <c r="U1588" t="s">
        <v>9074</v>
      </c>
      <c r="V1588" t="s">
        <v>18411</v>
      </c>
      <c r="W1588" t="s">
        <v>14456</v>
      </c>
      <c r="X1588" t="s">
        <v>29</v>
      </c>
      <c r="Y1588" t="s">
        <v>30</v>
      </c>
      <c r="Z1588" t="s">
        <v>30</v>
      </c>
      <c r="AA1588" t="s">
        <v>30</v>
      </c>
      <c r="AB1588" t="s">
        <v>30</v>
      </c>
      <c r="AC1588">
        <v>-75.617351850000006</v>
      </c>
      <c r="AD1588">
        <v>6.2717022800000004</v>
      </c>
      <c r="AE1588" t="s">
        <v>86</v>
      </c>
      <c r="AF1588" t="s">
        <v>105</v>
      </c>
      <c r="AG1588" t="s">
        <v>102</v>
      </c>
      <c r="AH1588">
        <f>IFERROR(
    VLOOKUP(FENIX_ANS_TABLA[[#This Row],[ESTADO]],
        {"VENCIDO",1;"ALERTA_0 Días",2;"ALERTA",3;"A TIEMPO",4;"SIN FECHA",5},
    2,FALSE),
0)</f>
        <v>4</v>
      </c>
    </row>
    <row r="1589" spans="1:34" x14ac:dyDescent="0.25">
      <c r="A1589">
        <v>23675284</v>
      </c>
      <c r="B1589" s="23" t="str">
        <f>IFERROR(VLOOKUP(FENIX_ANS_TABLA[[#This Row],[PEDIDO]],RESPONSABLE!A:B,2,0),"Pendiente por asignar responsable")</f>
        <v>Pendiente por asignar responsable</v>
      </c>
      <c r="C1589" t="s">
        <v>54</v>
      </c>
      <c r="D1589" t="s">
        <v>24</v>
      </c>
      <c r="E1589" t="s">
        <v>54</v>
      </c>
      <c r="F1589" s="21">
        <v>46080.381006944437</v>
      </c>
      <c r="G1589" t="s">
        <v>9076</v>
      </c>
      <c r="H1589">
        <v>890929055</v>
      </c>
      <c r="I1589" t="s">
        <v>9077</v>
      </c>
      <c r="J1589" s="23" t="s">
        <v>9078</v>
      </c>
      <c r="K1589" s="23" t="s">
        <v>8798</v>
      </c>
      <c r="L1589" t="s">
        <v>9079</v>
      </c>
      <c r="M1589" t="s">
        <v>200</v>
      </c>
      <c r="N1589" t="s">
        <v>9080</v>
      </c>
      <c r="O1589" t="s">
        <v>201</v>
      </c>
      <c r="P1589" t="s">
        <v>55</v>
      </c>
      <c r="Q1589" t="s">
        <v>189</v>
      </c>
      <c r="R1589" t="s">
        <v>252</v>
      </c>
      <c r="S1589" t="s">
        <v>260</v>
      </c>
      <c r="T1589">
        <v>4</v>
      </c>
      <c r="U1589" t="s">
        <v>9081</v>
      </c>
      <c r="V1589" t="s">
        <v>18926</v>
      </c>
      <c r="W1589" t="s">
        <v>18927</v>
      </c>
      <c r="X1589" t="s">
        <v>43</v>
      </c>
      <c r="Y1589" t="s">
        <v>30</v>
      </c>
      <c r="Z1589" t="s">
        <v>30</v>
      </c>
      <c r="AA1589" t="s">
        <v>30</v>
      </c>
      <c r="AB1589" t="s">
        <v>30</v>
      </c>
      <c r="AC1589">
        <v>-75.524028169999994</v>
      </c>
      <c r="AD1589">
        <v>6.1022316700000001</v>
      </c>
      <c r="AE1589" t="s">
        <v>86</v>
      </c>
      <c r="AF1589" t="s">
        <v>159</v>
      </c>
      <c r="AG1589" t="s">
        <v>102</v>
      </c>
      <c r="AH1589">
        <f>IFERROR(
    VLOOKUP(FENIX_ANS_TABLA[[#This Row],[ESTADO]],
        {"VENCIDO",1;"ALERTA_0 Días",2;"ALERTA",3;"A TIEMPO",4;"SIN FECHA",5},
    2,FALSE),
0)</f>
        <v>3</v>
      </c>
    </row>
    <row r="1590" spans="1:34" x14ac:dyDescent="0.25">
      <c r="A1590">
        <v>23675285</v>
      </c>
      <c r="B1590" s="23" t="str">
        <f>IFERROR(VLOOKUP(FENIX_ANS_TABLA[[#This Row],[PEDIDO]],RESPONSABLE!A:B,2,0),"Pendiente por asignar responsable")</f>
        <v>Pendiente por asignar responsable</v>
      </c>
      <c r="C1590" t="s">
        <v>54</v>
      </c>
      <c r="D1590" t="s">
        <v>24</v>
      </c>
      <c r="E1590" t="s">
        <v>54</v>
      </c>
      <c r="F1590" s="21">
        <v>46080.381365740737</v>
      </c>
      <c r="G1590" t="s">
        <v>9083</v>
      </c>
      <c r="H1590">
        <v>811004486</v>
      </c>
      <c r="I1590" t="s">
        <v>9084</v>
      </c>
      <c r="J1590" s="23" t="s">
        <v>9085</v>
      </c>
      <c r="K1590" s="23" t="s">
        <v>9086</v>
      </c>
      <c r="L1590" t="s">
        <v>9087</v>
      </c>
      <c r="M1590" t="s">
        <v>25</v>
      </c>
      <c r="N1590" t="s">
        <v>9088</v>
      </c>
      <c r="O1590" t="s">
        <v>26</v>
      </c>
      <c r="P1590" t="s">
        <v>55</v>
      </c>
      <c r="Q1590" t="s">
        <v>56</v>
      </c>
      <c r="R1590" t="s">
        <v>253</v>
      </c>
      <c r="S1590" t="s">
        <v>260</v>
      </c>
      <c r="T1590">
        <v>4</v>
      </c>
      <c r="U1590" t="s">
        <v>9089</v>
      </c>
      <c r="V1590" t="s">
        <v>5012</v>
      </c>
      <c r="W1590" t="s">
        <v>10523</v>
      </c>
      <c r="X1590" t="s">
        <v>43</v>
      </c>
      <c r="Y1590" t="s">
        <v>30</v>
      </c>
      <c r="Z1590" t="s">
        <v>30</v>
      </c>
      <c r="AA1590" t="s">
        <v>30</v>
      </c>
      <c r="AB1590" t="s">
        <v>30</v>
      </c>
      <c r="AC1590">
        <v>-75.635944330000001</v>
      </c>
      <c r="AD1590">
        <v>6.1763633100000002</v>
      </c>
      <c r="AE1590" t="s">
        <v>86</v>
      </c>
      <c r="AF1590" t="s">
        <v>105</v>
      </c>
      <c r="AG1590" t="s">
        <v>102</v>
      </c>
      <c r="AH1590">
        <f>IFERROR(
    VLOOKUP(FENIX_ANS_TABLA[[#This Row],[ESTADO]],
        {"VENCIDO",1;"ALERTA_0 Días",2;"ALERTA",3;"A TIEMPO",4;"SIN FECHA",5},
    2,FALSE),
0)</f>
        <v>3</v>
      </c>
    </row>
    <row r="1591" spans="1:34" x14ac:dyDescent="0.25">
      <c r="A1591">
        <v>23675287</v>
      </c>
      <c r="B1591" s="23" t="str">
        <f>IFERROR(VLOOKUP(FENIX_ANS_TABLA[[#This Row],[PEDIDO]],RESPONSABLE!A:B,2,0),"Pendiente por asignar responsable")</f>
        <v>Pendiente por asignar responsable</v>
      </c>
      <c r="C1591" t="s">
        <v>58</v>
      </c>
      <c r="D1591" t="s">
        <v>24</v>
      </c>
      <c r="E1591" t="s">
        <v>59</v>
      </c>
      <c r="F1591" s="21">
        <v>46080.381886574083</v>
      </c>
      <c r="G1591" t="s">
        <v>9091</v>
      </c>
      <c r="H1591">
        <v>3347872</v>
      </c>
      <c r="I1591" t="s">
        <v>9092</v>
      </c>
      <c r="J1591" s="23" t="s">
        <v>9093</v>
      </c>
      <c r="K1591" s="23" t="s">
        <v>9094</v>
      </c>
      <c r="L1591" t="s">
        <v>9095</v>
      </c>
      <c r="M1591" t="s">
        <v>200</v>
      </c>
      <c r="N1591" t="s">
        <v>9096</v>
      </c>
      <c r="O1591" t="s">
        <v>201</v>
      </c>
      <c r="P1591" t="s">
        <v>60</v>
      </c>
      <c r="Q1591" t="s">
        <v>184</v>
      </c>
      <c r="R1591" t="s">
        <v>252</v>
      </c>
      <c r="S1591" t="s">
        <v>260</v>
      </c>
      <c r="T1591">
        <v>14</v>
      </c>
      <c r="U1591" t="s">
        <v>9097</v>
      </c>
      <c r="V1591" t="s">
        <v>5012</v>
      </c>
      <c r="W1591" t="s">
        <v>18928</v>
      </c>
      <c r="X1591" t="s">
        <v>29</v>
      </c>
      <c r="Y1591" t="s">
        <v>30</v>
      </c>
      <c r="Z1591" t="s">
        <v>30</v>
      </c>
      <c r="AA1591" t="s">
        <v>30</v>
      </c>
      <c r="AB1591" t="s">
        <v>30</v>
      </c>
      <c r="AC1591">
        <v>-75.512919499999995</v>
      </c>
      <c r="AD1591">
        <v>6.02568533</v>
      </c>
      <c r="AE1591" t="s">
        <v>86</v>
      </c>
      <c r="AF1591" t="s">
        <v>159</v>
      </c>
      <c r="AG1591" t="s">
        <v>102</v>
      </c>
      <c r="AH1591">
        <f>IFERROR(
    VLOOKUP(FENIX_ANS_TABLA[[#This Row],[ESTADO]],
        {"VENCIDO",1;"ALERTA_0 Días",2;"ALERTA",3;"A TIEMPO",4;"SIN FECHA",5},
    2,FALSE),
0)</f>
        <v>4</v>
      </c>
    </row>
    <row r="1592" spans="1:34" x14ac:dyDescent="0.25">
      <c r="A1592">
        <v>23675289</v>
      </c>
      <c r="B1592" s="23" t="str">
        <f>IFERROR(VLOOKUP(FENIX_ANS_TABLA[[#This Row],[PEDIDO]],RESPONSABLE!A:B,2,0),"Pendiente por asignar responsable")</f>
        <v>Pendiente por asignar responsable</v>
      </c>
      <c r="C1592" t="s">
        <v>58</v>
      </c>
      <c r="D1592" t="s">
        <v>24</v>
      </c>
      <c r="E1592" t="s">
        <v>59</v>
      </c>
      <c r="F1592" s="21">
        <v>46080.383217592593</v>
      </c>
      <c r="G1592" t="s">
        <v>9099</v>
      </c>
      <c r="H1592">
        <v>8414631</v>
      </c>
      <c r="I1592" t="s">
        <v>9100</v>
      </c>
      <c r="J1592" s="23" t="s">
        <v>31</v>
      </c>
      <c r="K1592" s="23" t="s">
        <v>9101</v>
      </c>
      <c r="L1592" t="s">
        <v>9102</v>
      </c>
      <c r="M1592" t="s">
        <v>133</v>
      </c>
      <c r="N1592" t="s">
        <v>9103</v>
      </c>
      <c r="O1592" t="s">
        <v>134</v>
      </c>
      <c r="P1592" t="s">
        <v>60</v>
      </c>
      <c r="Q1592" t="s">
        <v>135</v>
      </c>
      <c r="R1592" t="s">
        <v>253</v>
      </c>
      <c r="S1592" t="s">
        <v>260</v>
      </c>
      <c r="T1592">
        <v>9</v>
      </c>
      <c r="U1592" t="s">
        <v>9104</v>
      </c>
      <c r="V1592" t="s">
        <v>18929</v>
      </c>
      <c r="W1592" t="s">
        <v>18930</v>
      </c>
      <c r="X1592" t="s">
        <v>29</v>
      </c>
      <c r="Y1592" t="s">
        <v>30</v>
      </c>
      <c r="Z1592" t="s">
        <v>30</v>
      </c>
      <c r="AA1592" t="s">
        <v>30</v>
      </c>
      <c r="AB1592" t="s">
        <v>30</v>
      </c>
      <c r="AC1592">
        <v>-76.267728000000005</v>
      </c>
      <c r="AD1592">
        <v>7.0027049999999997</v>
      </c>
      <c r="AE1592" t="s">
        <v>86</v>
      </c>
      <c r="AF1592" t="s">
        <v>136</v>
      </c>
      <c r="AG1592" t="s">
        <v>102</v>
      </c>
      <c r="AH1592">
        <f>IFERROR(
    VLOOKUP(FENIX_ANS_TABLA[[#This Row],[ESTADO]],
        {"VENCIDO",1;"ALERTA_0 Días",2;"ALERTA",3;"A TIEMPO",4;"SIN FECHA",5},
    2,FALSE),
0)</f>
        <v>4</v>
      </c>
    </row>
    <row r="1593" spans="1:34" x14ac:dyDescent="0.25">
      <c r="A1593">
        <v>23675299</v>
      </c>
      <c r="B1593" s="23" t="str">
        <f>IFERROR(VLOOKUP(FENIX_ANS_TABLA[[#This Row],[PEDIDO]],RESPONSABLE!A:B,2,0),"Pendiente por asignar responsable")</f>
        <v>Pendiente por asignar responsable</v>
      </c>
      <c r="C1593" t="s">
        <v>54</v>
      </c>
      <c r="D1593" t="s">
        <v>24</v>
      </c>
      <c r="E1593" t="s">
        <v>54</v>
      </c>
      <c r="F1593" s="21">
        <v>46080.393125000002</v>
      </c>
      <c r="G1593" t="s">
        <v>9106</v>
      </c>
      <c r="H1593">
        <v>22018418</v>
      </c>
      <c r="I1593" t="s">
        <v>9107</v>
      </c>
      <c r="J1593" s="23" t="s">
        <v>9108</v>
      </c>
      <c r="K1593" s="23" t="s">
        <v>9109</v>
      </c>
      <c r="L1593" t="s">
        <v>9110</v>
      </c>
      <c r="M1593" t="s">
        <v>171</v>
      </c>
      <c r="N1593" t="s">
        <v>9111</v>
      </c>
      <c r="O1593" t="s">
        <v>172</v>
      </c>
      <c r="P1593" t="s">
        <v>55</v>
      </c>
      <c r="Q1593" t="s">
        <v>189</v>
      </c>
      <c r="R1593" t="s">
        <v>253</v>
      </c>
      <c r="S1593" t="s">
        <v>260</v>
      </c>
      <c r="T1593">
        <v>4</v>
      </c>
      <c r="U1593" t="s">
        <v>9112</v>
      </c>
      <c r="V1593" t="s">
        <v>8104</v>
      </c>
      <c r="W1593" t="s">
        <v>18931</v>
      </c>
      <c r="X1593" t="s">
        <v>43</v>
      </c>
      <c r="Y1593" t="s">
        <v>30</v>
      </c>
      <c r="Z1593" t="s">
        <v>30</v>
      </c>
      <c r="AA1593" t="s">
        <v>30</v>
      </c>
      <c r="AB1593" t="s">
        <v>30</v>
      </c>
      <c r="AC1593">
        <v>-74.993478420000002</v>
      </c>
      <c r="AD1593">
        <v>6.1864013699999996</v>
      </c>
      <c r="AE1593" t="s">
        <v>86</v>
      </c>
      <c r="AF1593" t="s">
        <v>159</v>
      </c>
      <c r="AG1593" t="s">
        <v>102</v>
      </c>
      <c r="AH1593">
        <f>IFERROR(
    VLOOKUP(FENIX_ANS_TABLA[[#This Row],[ESTADO]],
        {"VENCIDO",1;"ALERTA_0 Días",2;"ALERTA",3;"A TIEMPO",4;"SIN FECHA",5},
    2,FALSE),
0)</f>
        <v>3</v>
      </c>
    </row>
    <row r="1594" spans="1:34" x14ac:dyDescent="0.25">
      <c r="A1594">
        <v>23675303</v>
      </c>
      <c r="B1594" s="23" t="str">
        <f>IFERROR(VLOOKUP(FENIX_ANS_TABLA[[#This Row],[PEDIDO]],RESPONSABLE!A:B,2,0),"Pendiente por asignar responsable")</f>
        <v>Pendiente por asignar responsable</v>
      </c>
      <c r="C1594" t="s">
        <v>23</v>
      </c>
      <c r="D1594" t="s">
        <v>24</v>
      </c>
      <c r="E1594" t="s">
        <v>23</v>
      </c>
      <c r="F1594" s="21">
        <v>46080.396782407413</v>
      </c>
      <c r="G1594" t="s">
        <v>10920</v>
      </c>
      <c r="H1594">
        <v>8389561</v>
      </c>
      <c r="I1594" t="s">
        <v>10921</v>
      </c>
      <c r="J1594" s="23" t="s">
        <v>31</v>
      </c>
      <c r="K1594" s="23" t="s">
        <v>10922</v>
      </c>
      <c r="L1594" t="s">
        <v>10923</v>
      </c>
      <c r="M1594" t="s">
        <v>182</v>
      </c>
      <c r="N1594" t="s">
        <v>10924</v>
      </c>
      <c r="O1594" t="s">
        <v>183</v>
      </c>
      <c r="P1594" t="s">
        <v>27</v>
      </c>
      <c r="Q1594" t="s">
        <v>158</v>
      </c>
      <c r="R1594" t="s">
        <v>252</v>
      </c>
      <c r="S1594" t="s">
        <v>260</v>
      </c>
      <c r="T1594">
        <v>10</v>
      </c>
      <c r="U1594" t="s">
        <v>10925</v>
      </c>
      <c r="V1594" t="s">
        <v>18932</v>
      </c>
      <c r="W1594" t="s">
        <v>18089</v>
      </c>
      <c r="X1594" t="s">
        <v>29</v>
      </c>
      <c r="Y1594" t="s">
        <v>30</v>
      </c>
      <c r="Z1594" t="s">
        <v>30</v>
      </c>
      <c r="AA1594" t="s">
        <v>30</v>
      </c>
      <c r="AB1594" t="s">
        <v>30</v>
      </c>
      <c r="AC1594">
        <v>-75.285837999999998</v>
      </c>
      <c r="AD1594">
        <v>5.7213456699999998</v>
      </c>
      <c r="AE1594" t="s">
        <v>86</v>
      </c>
      <c r="AF1594" t="s">
        <v>159</v>
      </c>
      <c r="AG1594" t="s">
        <v>102</v>
      </c>
      <c r="AH1594">
        <f>IFERROR(
    VLOOKUP(FENIX_ANS_TABLA[[#This Row],[ESTADO]],
        {"VENCIDO",1;"ALERTA_0 Días",2;"ALERTA",3;"A TIEMPO",4;"SIN FECHA",5},
    2,FALSE),
0)</f>
        <v>4</v>
      </c>
    </row>
    <row r="1595" spans="1:34" x14ac:dyDescent="0.25">
      <c r="A1595">
        <v>23675309</v>
      </c>
      <c r="B1595" s="23" t="str">
        <f>IFERROR(VLOOKUP(FENIX_ANS_TABLA[[#This Row],[PEDIDO]],RESPONSABLE!A:B,2,0),"Pendiente por asignar responsable")</f>
        <v>Pendiente por asignar responsable</v>
      </c>
      <c r="C1595" t="s">
        <v>23</v>
      </c>
      <c r="D1595" t="s">
        <v>24</v>
      </c>
      <c r="E1595" t="s">
        <v>23</v>
      </c>
      <c r="F1595" s="21">
        <v>46080.400150462963</v>
      </c>
      <c r="G1595" t="s">
        <v>12369</v>
      </c>
      <c r="H1595">
        <v>71420841</v>
      </c>
      <c r="I1595" t="s">
        <v>12370</v>
      </c>
      <c r="J1595" s="23" t="s">
        <v>31</v>
      </c>
      <c r="K1595" s="23" t="s">
        <v>12371</v>
      </c>
      <c r="L1595" t="s">
        <v>12372</v>
      </c>
      <c r="M1595" t="s">
        <v>25</v>
      </c>
      <c r="N1595" t="s">
        <v>12373</v>
      </c>
      <c r="O1595" t="s">
        <v>26</v>
      </c>
      <c r="P1595" t="s">
        <v>27</v>
      </c>
      <c r="Q1595" t="s">
        <v>32</v>
      </c>
      <c r="R1595" t="s">
        <v>253</v>
      </c>
      <c r="S1595" t="s">
        <v>260</v>
      </c>
      <c r="T1595">
        <v>7</v>
      </c>
      <c r="U1595" t="s">
        <v>12374</v>
      </c>
      <c r="V1595" t="s">
        <v>18933</v>
      </c>
      <c r="W1595" t="s">
        <v>18934</v>
      </c>
      <c r="X1595" t="s">
        <v>29</v>
      </c>
      <c r="Y1595" t="s">
        <v>30</v>
      </c>
      <c r="Z1595" t="s">
        <v>30</v>
      </c>
      <c r="AA1595" t="s">
        <v>30</v>
      </c>
      <c r="AB1595" t="s">
        <v>30</v>
      </c>
      <c r="AC1595">
        <v>-75.650429700000004</v>
      </c>
      <c r="AD1595">
        <v>6.1846287100000001</v>
      </c>
      <c r="AE1595" t="s">
        <v>86</v>
      </c>
      <c r="AF1595" t="s">
        <v>105</v>
      </c>
      <c r="AG1595" t="s">
        <v>102</v>
      </c>
      <c r="AH1595">
        <f>IFERROR(
    VLOOKUP(FENIX_ANS_TABLA[[#This Row],[ESTADO]],
        {"VENCIDO",1;"ALERTA_0 Días",2;"ALERTA",3;"A TIEMPO",4;"SIN FECHA",5},
    2,FALSE),
0)</f>
        <v>4</v>
      </c>
    </row>
    <row r="1596" spans="1:34" x14ac:dyDescent="0.25">
      <c r="A1596">
        <v>23675310</v>
      </c>
      <c r="B1596" s="23" t="str">
        <f>IFERROR(VLOOKUP(FENIX_ANS_TABLA[[#This Row],[PEDIDO]],RESPONSABLE!A:B,2,0),"Pendiente por asignar responsable")</f>
        <v>Pendiente por asignar responsable</v>
      </c>
      <c r="C1596" t="s">
        <v>54</v>
      </c>
      <c r="D1596" t="s">
        <v>24</v>
      </c>
      <c r="E1596" t="s">
        <v>54</v>
      </c>
      <c r="F1596" s="21">
        <v>46080.40079861111</v>
      </c>
      <c r="G1596" t="s">
        <v>9114</v>
      </c>
      <c r="H1596">
        <v>890907106</v>
      </c>
      <c r="I1596" t="s">
        <v>8998</v>
      </c>
      <c r="J1596" s="23" t="s">
        <v>9115</v>
      </c>
      <c r="K1596" s="23" t="s">
        <v>9116</v>
      </c>
      <c r="L1596" t="s">
        <v>9117</v>
      </c>
      <c r="M1596" t="s">
        <v>42</v>
      </c>
      <c r="N1596" t="s">
        <v>9118</v>
      </c>
      <c r="O1596" t="s">
        <v>57</v>
      </c>
      <c r="P1596" t="s">
        <v>55</v>
      </c>
      <c r="Q1596" t="s">
        <v>56</v>
      </c>
      <c r="R1596" t="s">
        <v>253</v>
      </c>
      <c r="S1596" t="s">
        <v>260</v>
      </c>
      <c r="T1596">
        <v>4</v>
      </c>
      <c r="U1596" t="s">
        <v>9119</v>
      </c>
      <c r="V1596" t="s">
        <v>18935</v>
      </c>
      <c r="W1596" t="s">
        <v>10926</v>
      </c>
      <c r="X1596" t="s">
        <v>43</v>
      </c>
      <c r="Y1596" t="s">
        <v>30</v>
      </c>
      <c r="Z1596" t="s">
        <v>30</v>
      </c>
      <c r="AA1596" t="s">
        <v>30</v>
      </c>
      <c r="AB1596" t="s">
        <v>30</v>
      </c>
      <c r="AC1596">
        <v>-75.598670749999997</v>
      </c>
      <c r="AD1596">
        <v>6.1533786800000003</v>
      </c>
      <c r="AE1596" t="s">
        <v>86</v>
      </c>
      <c r="AF1596" t="s">
        <v>105</v>
      </c>
      <c r="AG1596" t="s">
        <v>102</v>
      </c>
      <c r="AH1596">
        <f>IFERROR(
    VLOOKUP(FENIX_ANS_TABLA[[#This Row],[ESTADO]],
        {"VENCIDO",1;"ALERTA_0 Días",2;"ALERTA",3;"A TIEMPO",4;"SIN FECHA",5},
    2,FALSE),
0)</f>
        <v>3</v>
      </c>
    </row>
    <row r="1597" spans="1:34" x14ac:dyDescent="0.25">
      <c r="A1597">
        <v>23675311</v>
      </c>
      <c r="B1597" s="23" t="str">
        <f>IFERROR(VLOOKUP(FENIX_ANS_TABLA[[#This Row],[PEDIDO]],RESPONSABLE!A:B,2,0),"Pendiente por asignar responsable")</f>
        <v>Pendiente por asignar responsable</v>
      </c>
      <c r="C1597" t="s">
        <v>36</v>
      </c>
      <c r="D1597" t="s">
        <v>24</v>
      </c>
      <c r="E1597" t="s">
        <v>36</v>
      </c>
      <c r="F1597" s="21">
        <v>46080.400821759264</v>
      </c>
      <c r="G1597" t="s">
        <v>12376</v>
      </c>
      <c r="H1597">
        <v>98492963</v>
      </c>
      <c r="I1597" t="s">
        <v>12377</v>
      </c>
      <c r="J1597" s="23" t="s">
        <v>31</v>
      </c>
      <c r="K1597" s="23" t="s">
        <v>12378</v>
      </c>
      <c r="L1597" t="s">
        <v>12379</v>
      </c>
      <c r="M1597" t="s">
        <v>38</v>
      </c>
      <c r="N1597" t="s">
        <v>12380</v>
      </c>
      <c r="O1597" t="s">
        <v>39</v>
      </c>
      <c r="P1597" t="s">
        <v>37</v>
      </c>
      <c r="Q1597" t="s">
        <v>28</v>
      </c>
      <c r="R1597" t="s">
        <v>253</v>
      </c>
      <c r="S1597" t="s">
        <v>260</v>
      </c>
      <c r="T1597">
        <v>7</v>
      </c>
      <c r="U1597" t="s">
        <v>12381</v>
      </c>
      <c r="V1597" t="s">
        <v>18935</v>
      </c>
      <c r="W1597" t="s">
        <v>18061</v>
      </c>
      <c r="X1597" t="s">
        <v>29</v>
      </c>
      <c r="Y1597" t="s">
        <v>30</v>
      </c>
      <c r="Z1597" t="s">
        <v>30</v>
      </c>
      <c r="AA1597" t="s">
        <v>30</v>
      </c>
      <c r="AB1597" t="s">
        <v>30</v>
      </c>
      <c r="AC1597">
        <v>-75.61752937</v>
      </c>
      <c r="AD1597">
        <v>6.1695286500000002</v>
      </c>
      <c r="AE1597" t="s">
        <v>86</v>
      </c>
      <c r="AF1597" t="s">
        <v>105</v>
      </c>
      <c r="AG1597" t="s">
        <v>102</v>
      </c>
      <c r="AH1597">
        <f>IFERROR(
    VLOOKUP(FENIX_ANS_TABLA[[#This Row],[ESTADO]],
        {"VENCIDO",1;"ALERTA_0 Días",2;"ALERTA",3;"A TIEMPO",4;"SIN FECHA",5},
    2,FALSE),
0)</f>
        <v>4</v>
      </c>
    </row>
    <row r="1598" spans="1:34" x14ac:dyDescent="0.25">
      <c r="A1598">
        <v>23675316</v>
      </c>
      <c r="B1598" s="23" t="str">
        <f>IFERROR(VLOOKUP(FENIX_ANS_TABLA[[#This Row],[PEDIDO]],RESPONSABLE!A:B,2,0),"Pendiente por asignar responsable")</f>
        <v>Pendiente por asignar responsable</v>
      </c>
      <c r="C1598" t="s">
        <v>23</v>
      </c>
      <c r="D1598" t="s">
        <v>24</v>
      </c>
      <c r="E1598" t="s">
        <v>23</v>
      </c>
      <c r="F1598" s="21">
        <v>46080.401250000003</v>
      </c>
      <c r="G1598" t="s">
        <v>9974</v>
      </c>
      <c r="H1598">
        <v>1020437779</v>
      </c>
      <c r="I1598" t="s">
        <v>9975</v>
      </c>
      <c r="J1598" s="23" t="s">
        <v>9976</v>
      </c>
      <c r="K1598" s="23" t="s">
        <v>9977</v>
      </c>
      <c r="L1598" t="s">
        <v>9978</v>
      </c>
      <c r="M1598" t="s">
        <v>226</v>
      </c>
      <c r="N1598" t="s">
        <v>9979</v>
      </c>
      <c r="O1598" t="s">
        <v>227</v>
      </c>
      <c r="P1598" t="s">
        <v>27</v>
      </c>
      <c r="Q1598" t="s">
        <v>214</v>
      </c>
      <c r="R1598" t="s">
        <v>253</v>
      </c>
      <c r="S1598" t="s">
        <v>260</v>
      </c>
      <c r="T1598">
        <v>7</v>
      </c>
      <c r="U1598" t="s">
        <v>9980</v>
      </c>
      <c r="V1598" t="s">
        <v>18935</v>
      </c>
      <c r="W1598" t="s">
        <v>14344</v>
      </c>
      <c r="X1598" t="s">
        <v>29</v>
      </c>
      <c r="Y1598" t="s">
        <v>30</v>
      </c>
      <c r="Z1598" t="s">
        <v>30</v>
      </c>
      <c r="AA1598" t="s">
        <v>30</v>
      </c>
      <c r="AB1598" t="s">
        <v>30</v>
      </c>
      <c r="AC1598">
        <v>-74.698126999999999</v>
      </c>
      <c r="AD1598">
        <v>7.0768469999999999</v>
      </c>
      <c r="AE1598" t="s">
        <v>86</v>
      </c>
      <c r="AF1598" t="s">
        <v>215</v>
      </c>
      <c r="AG1598" t="s">
        <v>102</v>
      </c>
      <c r="AH1598">
        <f>IFERROR(
    VLOOKUP(FENIX_ANS_TABLA[[#This Row],[ESTADO]],
        {"VENCIDO",1;"ALERTA_0 Días",2;"ALERTA",3;"A TIEMPO",4;"SIN FECHA",5},
    2,FALSE),
0)</f>
        <v>4</v>
      </c>
    </row>
    <row r="1599" spans="1:34" x14ac:dyDescent="0.25">
      <c r="A1599">
        <v>23675318</v>
      </c>
      <c r="B1599" s="23" t="str">
        <f>IFERROR(VLOOKUP(FENIX_ANS_TABLA[[#This Row],[PEDIDO]],RESPONSABLE!A:B,2,0),"Pendiente por asignar responsable")</f>
        <v>Pendiente por asignar responsable</v>
      </c>
      <c r="C1599" t="s">
        <v>54</v>
      </c>
      <c r="D1599" t="s">
        <v>24</v>
      </c>
      <c r="E1599" t="s">
        <v>54</v>
      </c>
      <c r="F1599" s="21">
        <v>46080.402013888888</v>
      </c>
      <c r="G1599" t="s">
        <v>9121</v>
      </c>
      <c r="H1599">
        <v>43475396</v>
      </c>
      <c r="I1599" t="s">
        <v>9122</v>
      </c>
      <c r="J1599" s="23" t="s">
        <v>31</v>
      </c>
      <c r="K1599" s="23" t="s">
        <v>9109</v>
      </c>
      <c r="L1599" t="s">
        <v>9123</v>
      </c>
      <c r="M1599" t="s">
        <v>171</v>
      </c>
      <c r="N1599" t="s">
        <v>9124</v>
      </c>
      <c r="O1599" t="s">
        <v>172</v>
      </c>
      <c r="P1599" t="s">
        <v>55</v>
      </c>
      <c r="Q1599" t="s">
        <v>189</v>
      </c>
      <c r="R1599" t="s">
        <v>252</v>
      </c>
      <c r="S1599" t="s">
        <v>260</v>
      </c>
      <c r="T1599">
        <v>4</v>
      </c>
      <c r="U1599" t="s">
        <v>9125</v>
      </c>
      <c r="V1599" t="s">
        <v>18516</v>
      </c>
      <c r="W1599" t="s">
        <v>18936</v>
      </c>
      <c r="X1599" t="s">
        <v>43</v>
      </c>
      <c r="Y1599" t="s">
        <v>30</v>
      </c>
      <c r="Z1599" t="s">
        <v>30</v>
      </c>
      <c r="AA1599" t="s">
        <v>30</v>
      </c>
      <c r="AB1599" t="s">
        <v>30</v>
      </c>
      <c r="AC1599">
        <v>-74.970200559999995</v>
      </c>
      <c r="AD1599">
        <v>6.1925299799999998</v>
      </c>
      <c r="AE1599" t="s">
        <v>86</v>
      </c>
      <c r="AF1599" t="s">
        <v>159</v>
      </c>
      <c r="AG1599" t="s">
        <v>102</v>
      </c>
      <c r="AH1599">
        <f>IFERROR(
    VLOOKUP(FENIX_ANS_TABLA[[#This Row],[ESTADO]],
        {"VENCIDO",1;"ALERTA_0 Días",2;"ALERTA",3;"A TIEMPO",4;"SIN FECHA",5},
    2,FALSE),
0)</f>
        <v>3</v>
      </c>
    </row>
    <row r="1600" spans="1:34" x14ac:dyDescent="0.25">
      <c r="A1600">
        <v>23675319</v>
      </c>
      <c r="B1600" s="23" t="str">
        <f>IFERROR(VLOOKUP(FENIX_ANS_TABLA[[#This Row],[PEDIDO]],RESPONSABLE!A:B,2,0),"Pendiente por asignar responsable")</f>
        <v>Pendiente por asignar responsable</v>
      </c>
      <c r="C1600" t="s">
        <v>54</v>
      </c>
      <c r="D1600" t="s">
        <v>24</v>
      </c>
      <c r="E1600" t="s">
        <v>54</v>
      </c>
      <c r="F1600" s="21">
        <v>46080.402870370373</v>
      </c>
      <c r="G1600" t="s">
        <v>9127</v>
      </c>
      <c r="H1600">
        <v>901981257</v>
      </c>
      <c r="I1600" t="s">
        <v>9128</v>
      </c>
      <c r="J1600" s="23" t="s">
        <v>31</v>
      </c>
      <c r="K1600" s="23" t="s">
        <v>9129</v>
      </c>
      <c r="L1600" t="s">
        <v>9130</v>
      </c>
      <c r="M1600" t="s">
        <v>25</v>
      </c>
      <c r="N1600" t="s">
        <v>9131</v>
      </c>
      <c r="O1600" t="s">
        <v>26</v>
      </c>
      <c r="P1600" t="s">
        <v>55</v>
      </c>
      <c r="Q1600" t="s">
        <v>56</v>
      </c>
      <c r="R1600" t="s">
        <v>253</v>
      </c>
      <c r="S1600" t="s">
        <v>260</v>
      </c>
      <c r="T1600">
        <v>4</v>
      </c>
      <c r="U1600" t="s">
        <v>9132</v>
      </c>
      <c r="V1600" t="s">
        <v>17735</v>
      </c>
      <c r="W1600" t="s">
        <v>18937</v>
      </c>
      <c r="X1600" t="s">
        <v>43</v>
      </c>
      <c r="Y1600" t="s">
        <v>30</v>
      </c>
      <c r="Z1600" t="s">
        <v>30</v>
      </c>
      <c r="AA1600" t="s">
        <v>30</v>
      </c>
      <c r="AB1600" t="s">
        <v>30</v>
      </c>
      <c r="AC1600">
        <v>-75.590147720000004</v>
      </c>
      <c r="AD1600">
        <v>6.2638030599999999</v>
      </c>
      <c r="AE1600" t="s">
        <v>86</v>
      </c>
      <c r="AF1600" t="s">
        <v>105</v>
      </c>
      <c r="AG1600" t="s">
        <v>102</v>
      </c>
      <c r="AH1600">
        <f>IFERROR(
    VLOOKUP(FENIX_ANS_TABLA[[#This Row],[ESTADO]],
        {"VENCIDO",1;"ALERTA_0 Días",2;"ALERTA",3;"A TIEMPO",4;"SIN FECHA",5},
    2,FALSE),
0)</f>
        <v>3</v>
      </c>
    </row>
    <row r="1601" spans="1:34" x14ac:dyDescent="0.25">
      <c r="A1601">
        <v>23675320</v>
      </c>
      <c r="B1601" s="23" t="str">
        <f>IFERROR(VLOOKUP(FENIX_ANS_TABLA[[#This Row],[PEDIDO]],RESPONSABLE!A:B,2,0),"Pendiente por asignar responsable")</f>
        <v>Pendiente por asignar responsable</v>
      </c>
      <c r="C1601" t="s">
        <v>36</v>
      </c>
      <c r="D1601" t="s">
        <v>24</v>
      </c>
      <c r="E1601" t="s">
        <v>36</v>
      </c>
      <c r="F1601" s="21">
        <v>46080.403240740743</v>
      </c>
      <c r="G1601" t="s">
        <v>12383</v>
      </c>
      <c r="H1601">
        <v>98492963</v>
      </c>
      <c r="I1601" t="s">
        <v>12377</v>
      </c>
      <c r="J1601" s="23" t="s">
        <v>31</v>
      </c>
      <c r="K1601" s="23" t="s">
        <v>12378</v>
      </c>
      <c r="L1601" t="s">
        <v>12384</v>
      </c>
      <c r="M1601" t="s">
        <v>38</v>
      </c>
      <c r="N1601" t="s">
        <v>12385</v>
      </c>
      <c r="O1601" t="s">
        <v>39</v>
      </c>
      <c r="P1601" t="s">
        <v>37</v>
      </c>
      <c r="Q1601" t="s">
        <v>28</v>
      </c>
      <c r="R1601" t="s">
        <v>253</v>
      </c>
      <c r="S1601" t="s">
        <v>260</v>
      </c>
      <c r="T1601">
        <v>7</v>
      </c>
      <c r="U1601" t="s">
        <v>12386</v>
      </c>
      <c r="V1601" t="s">
        <v>17735</v>
      </c>
      <c r="W1601" t="s">
        <v>9133</v>
      </c>
      <c r="X1601" t="s">
        <v>29</v>
      </c>
      <c r="Y1601" t="s">
        <v>30</v>
      </c>
      <c r="Z1601" t="s">
        <v>30</v>
      </c>
      <c r="AA1601" t="s">
        <v>30</v>
      </c>
      <c r="AB1601" t="s">
        <v>30</v>
      </c>
      <c r="AC1601">
        <v>-75.61752937</v>
      </c>
      <c r="AD1601">
        <v>6.1695286500000002</v>
      </c>
      <c r="AE1601" t="s">
        <v>86</v>
      </c>
      <c r="AF1601" t="s">
        <v>105</v>
      </c>
      <c r="AG1601" t="s">
        <v>102</v>
      </c>
      <c r="AH1601">
        <f>IFERROR(
    VLOOKUP(FENIX_ANS_TABLA[[#This Row],[ESTADO]],
        {"VENCIDO",1;"ALERTA_0 Días",2;"ALERTA",3;"A TIEMPO",4;"SIN FECHA",5},
    2,FALSE),
0)</f>
        <v>4</v>
      </c>
    </row>
    <row r="1602" spans="1:34" x14ac:dyDescent="0.25">
      <c r="A1602">
        <v>23675321</v>
      </c>
      <c r="B1602" s="23" t="str">
        <f>IFERROR(VLOOKUP(FENIX_ANS_TABLA[[#This Row],[PEDIDO]],RESPONSABLE!A:B,2,0),"Pendiente por asignar responsable")</f>
        <v>Pendiente por asignar responsable</v>
      </c>
      <c r="C1602" t="s">
        <v>36</v>
      </c>
      <c r="D1602" t="s">
        <v>24</v>
      </c>
      <c r="E1602" t="s">
        <v>36</v>
      </c>
      <c r="F1602" s="21">
        <v>46080.403495370367</v>
      </c>
      <c r="G1602" t="s">
        <v>12388</v>
      </c>
      <c r="H1602">
        <v>98492963</v>
      </c>
      <c r="I1602" t="s">
        <v>12377</v>
      </c>
      <c r="J1602" s="23" t="s">
        <v>31</v>
      </c>
      <c r="K1602" s="23" t="s">
        <v>12378</v>
      </c>
      <c r="L1602" t="s">
        <v>12389</v>
      </c>
      <c r="M1602" t="s">
        <v>38</v>
      </c>
      <c r="N1602" t="s">
        <v>12390</v>
      </c>
      <c r="O1602" t="s">
        <v>39</v>
      </c>
      <c r="P1602" t="s">
        <v>37</v>
      </c>
      <c r="Q1602" t="s">
        <v>28</v>
      </c>
      <c r="R1602" t="s">
        <v>253</v>
      </c>
      <c r="S1602" t="s">
        <v>260</v>
      </c>
      <c r="T1602">
        <v>7</v>
      </c>
      <c r="U1602" t="s">
        <v>12391</v>
      </c>
      <c r="V1602" t="s">
        <v>6735</v>
      </c>
      <c r="W1602" t="s">
        <v>10644</v>
      </c>
      <c r="X1602" t="s">
        <v>29</v>
      </c>
      <c r="Y1602" t="s">
        <v>30</v>
      </c>
      <c r="Z1602" t="s">
        <v>30</v>
      </c>
      <c r="AA1602" t="s">
        <v>30</v>
      </c>
      <c r="AB1602" t="s">
        <v>30</v>
      </c>
      <c r="AC1602">
        <v>-75.61752937</v>
      </c>
      <c r="AD1602">
        <v>6.1695286500000002</v>
      </c>
      <c r="AE1602" t="s">
        <v>86</v>
      </c>
      <c r="AF1602" t="s">
        <v>105</v>
      </c>
      <c r="AG1602" t="s">
        <v>102</v>
      </c>
      <c r="AH1602">
        <f>IFERROR(
    VLOOKUP(FENIX_ANS_TABLA[[#This Row],[ESTADO]],
        {"VENCIDO",1;"ALERTA_0 Días",2;"ALERTA",3;"A TIEMPO",4;"SIN FECHA",5},
    2,FALSE),
0)</f>
        <v>4</v>
      </c>
    </row>
    <row r="1603" spans="1:34" x14ac:dyDescent="0.25">
      <c r="A1603">
        <v>23675322</v>
      </c>
      <c r="B1603" s="23" t="str">
        <f>IFERROR(VLOOKUP(FENIX_ANS_TABLA[[#This Row],[PEDIDO]],RESPONSABLE!A:B,2,0),"Pendiente por asignar responsable")</f>
        <v>Pendiente por asignar responsable</v>
      </c>
      <c r="C1603" t="s">
        <v>23</v>
      </c>
      <c r="D1603" t="s">
        <v>24</v>
      </c>
      <c r="E1603" t="s">
        <v>23</v>
      </c>
      <c r="F1603" s="21">
        <v>46080.403703703712</v>
      </c>
      <c r="G1603" t="s">
        <v>12393</v>
      </c>
      <c r="H1603">
        <v>98492963</v>
      </c>
      <c r="I1603" t="s">
        <v>12377</v>
      </c>
      <c r="J1603" s="23" t="s">
        <v>31</v>
      </c>
      <c r="K1603" s="23" t="s">
        <v>12378</v>
      </c>
      <c r="L1603" t="s">
        <v>12394</v>
      </c>
      <c r="M1603" t="s">
        <v>38</v>
      </c>
      <c r="N1603" t="s">
        <v>12395</v>
      </c>
      <c r="O1603" t="s">
        <v>39</v>
      </c>
      <c r="P1603" t="s">
        <v>27</v>
      </c>
      <c r="Q1603" t="s">
        <v>32</v>
      </c>
      <c r="R1603" t="s">
        <v>253</v>
      </c>
      <c r="S1603" t="s">
        <v>260</v>
      </c>
      <c r="T1603">
        <v>7</v>
      </c>
      <c r="U1603" t="s">
        <v>12396</v>
      </c>
      <c r="V1603" t="s">
        <v>6735</v>
      </c>
      <c r="W1603" t="s">
        <v>10644</v>
      </c>
      <c r="X1603" t="s">
        <v>29</v>
      </c>
      <c r="Y1603" t="s">
        <v>30</v>
      </c>
      <c r="Z1603" t="s">
        <v>30</v>
      </c>
      <c r="AA1603" t="s">
        <v>30</v>
      </c>
      <c r="AB1603" t="s">
        <v>30</v>
      </c>
      <c r="AC1603">
        <v>-75.61752937</v>
      </c>
      <c r="AD1603">
        <v>6.1695286500000002</v>
      </c>
      <c r="AE1603" t="s">
        <v>86</v>
      </c>
      <c r="AF1603" t="s">
        <v>105</v>
      </c>
      <c r="AG1603" t="s">
        <v>102</v>
      </c>
      <c r="AH1603">
        <f>IFERROR(
    VLOOKUP(FENIX_ANS_TABLA[[#This Row],[ESTADO]],
        {"VENCIDO",1;"ALERTA_0 Días",2;"ALERTA",3;"A TIEMPO",4;"SIN FECHA",5},
    2,FALSE),
0)</f>
        <v>4</v>
      </c>
    </row>
    <row r="1604" spans="1:34" x14ac:dyDescent="0.25">
      <c r="A1604">
        <v>23675324</v>
      </c>
      <c r="B1604" s="23" t="str">
        <f>IFERROR(VLOOKUP(FENIX_ANS_TABLA[[#This Row],[PEDIDO]],RESPONSABLE!A:B,2,0),"Pendiente por asignar responsable")</f>
        <v>Pendiente por asignar responsable</v>
      </c>
      <c r="C1604" t="s">
        <v>23</v>
      </c>
      <c r="D1604" t="s">
        <v>24</v>
      </c>
      <c r="E1604" t="s">
        <v>23</v>
      </c>
      <c r="F1604" s="21">
        <v>46080.403958333343</v>
      </c>
      <c r="G1604" t="s">
        <v>10928</v>
      </c>
      <c r="H1604">
        <v>42827711</v>
      </c>
      <c r="I1604" t="s">
        <v>10929</v>
      </c>
      <c r="J1604" s="23" t="s">
        <v>31</v>
      </c>
      <c r="K1604" s="23" t="s">
        <v>10930</v>
      </c>
      <c r="L1604" t="s">
        <v>10931</v>
      </c>
      <c r="M1604" t="s">
        <v>167</v>
      </c>
      <c r="N1604" t="s">
        <v>10932</v>
      </c>
      <c r="O1604" t="s">
        <v>168</v>
      </c>
      <c r="P1604" t="s">
        <v>27</v>
      </c>
      <c r="Q1604" t="s">
        <v>158</v>
      </c>
      <c r="R1604" t="s">
        <v>253</v>
      </c>
      <c r="S1604" t="s">
        <v>260</v>
      </c>
      <c r="T1604">
        <v>7</v>
      </c>
      <c r="U1604" t="s">
        <v>10933</v>
      </c>
      <c r="V1604" t="s">
        <v>6735</v>
      </c>
      <c r="W1604" t="s">
        <v>16969</v>
      </c>
      <c r="X1604" t="s">
        <v>29</v>
      </c>
      <c r="Y1604" t="s">
        <v>30</v>
      </c>
      <c r="Z1604" t="s">
        <v>30</v>
      </c>
      <c r="AA1604" t="s">
        <v>30</v>
      </c>
      <c r="AB1604" t="s">
        <v>30</v>
      </c>
      <c r="AC1604">
        <v>-75.398246</v>
      </c>
      <c r="AD1604">
        <v>6.1494590000000002</v>
      </c>
      <c r="AE1604" t="s">
        <v>86</v>
      </c>
      <c r="AF1604" t="s">
        <v>159</v>
      </c>
      <c r="AG1604" t="s">
        <v>102</v>
      </c>
      <c r="AH1604">
        <f>IFERROR(
    VLOOKUP(FENIX_ANS_TABLA[[#This Row],[ESTADO]],
        {"VENCIDO",1;"ALERTA_0 Días",2;"ALERTA",3;"A TIEMPO",4;"SIN FECHA",5},
    2,FALSE),
0)</f>
        <v>4</v>
      </c>
    </row>
    <row r="1605" spans="1:34" x14ac:dyDescent="0.25">
      <c r="A1605">
        <v>23675326</v>
      </c>
      <c r="B1605" s="23" t="str">
        <f>IFERROR(VLOOKUP(FENIX_ANS_TABLA[[#This Row],[PEDIDO]],RESPONSABLE!A:B,2,0),"Pendiente por asignar responsable")</f>
        <v>Pendiente por asignar responsable</v>
      </c>
      <c r="C1605" t="s">
        <v>58</v>
      </c>
      <c r="D1605" t="s">
        <v>24</v>
      </c>
      <c r="E1605" t="s">
        <v>59</v>
      </c>
      <c r="F1605" s="21">
        <v>46080.404178240737</v>
      </c>
      <c r="G1605" t="s">
        <v>9135</v>
      </c>
      <c r="H1605">
        <v>71492240</v>
      </c>
      <c r="I1605" t="s">
        <v>9136</v>
      </c>
      <c r="J1605" s="23" t="s">
        <v>31</v>
      </c>
      <c r="K1605" s="23" t="s">
        <v>9137</v>
      </c>
      <c r="L1605" t="s">
        <v>9138</v>
      </c>
      <c r="M1605" t="s">
        <v>113</v>
      </c>
      <c r="N1605" t="s">
        <v>9139</v>
      </c>
      <c r="O1605" t="s">
        <v>114</v>
      </c>
      <c r="P1605" t="s">
        <v>60</v>
      </c>
      <c r="Q1605" t="s">
        <v>125</v>
      </c>
      <c r="R1605" t="s">
        <v>252</v>
      </c>
      <c r="S1605" t="s">
        <v>260</v>
      </c>
      <c r="T1605">
        <v>14</v>
      </c>
      <c r="U1605" t="s">
        <v>9140</v>
      </c>
      <c r="V1605" t="s">
        <v>1351</v>
      </c>
      <c r="W1605" t="s">
        <v>14609</v>
      </c>
      <c r="X1605" t="s">
        <v>29</v>
      </c>
      <c r="Y1605" t="s">
        <v>30</v>
      </c>
      <c r="Z1605" t="s">
        <v>30</v>
      </c>
      <c r="AA1605" t="s">
        <v>30</v>
      </c>
      <c r="AB1605" t="s">
        <v>30</v>
      </c>
      <c r="AC1605">
        <v>-75.884949070000005</v>
      </c>
      <c r="AD1605">
        <v>6.0881427199999996</v>
      </c>
      <c r="AE1605" t="s">
        <v>86</v>
      </c>
      <c r="AF1605" t="s">
        <v>109</v>
      </c>
      <c r="AG1605" t="s">
        <v>102</v>
      </c>
      <c r="AH1605">
        <f>IFERROR(
    VLOOKUP(FENIX_ANS_TABLA[[#This Row],[ESTADO]],
        {"VENCIDO",1;"ALERTA_0 Días",2;"ALERTA",3;"A TIEMPO",4;"SIN FECHA",5},
    2,FALSE),
0)</f>
        <v>4</v>
      </c>
    </row>
    <row r="1606" spans="1:34" x14ac:dyDescent="0.25">
      <c r="A1606">
        <v>23675329</v>
      </c>
      <c r="B1606" s="23" t="str">
        <f>IFERROR(VLOOKUP(FENIX_ANS_TABLA[[#This Row],[PEDIDO]],RESPONSABLE!A:B,2,0),"Pendiente por asignar responsable")</f>
        <v>Pendiente por asignar responsable</v>
      </c>
      <c r="C1606" t="s">
        <v>54</v>
      </c>
      <c r="D1606" t="s">
        <v>24</v>
      </c>
      <c r="E1606" t="s">
        <v>54</v>
      </c>
      <c r="F1606" s="21">
        <v>46080.405462962961</v>
      </c>
      <c r="G1606" t="s">
        <v>9142</v>
      </c>
      <c r="H1606">
        <v>32335365</v>
      </c>
      <c r="I1606" t="s">
        <v>9143</v>
      </c>
      <c r="J1606" s="23" t="s">
        <v>31</v>
      </c>
      <c r="K1606" s="23" t="s">
        <v>9144</v>
      </c>
      <c r="L1606" t="s">
        <v>9145</v>
      </c>
      <c r="M1606" t="s">
        <v>106</v>
      </c>
      <c r="N1606" t="s">
        <v>9146</v>
      </c>
      <c r="O1606" t="s">
        <v>107</v>
      </c>
      <c r="P1606" t="s">
        <v>55</v>
      </c>
      <c r="Q1606" t="s">
        <v>128</v>
      </c>
      <c r="R1606" t="s">
        <v>252</v>
      </c>
      <c r="S1606" t="s">
        <v>260</v>
      </c>
      <c r="T1606">
        <v>4</v>
      </c>
      <c r="U1606" t="s">
        <v>9147</v>
      </c>
      <c r="V1606" t="s">
        <v>8105</v>
      </c>
      <c r="W1606" t="s">
        <v>18230</v>
      </c>
      <c r="X1606" t="s">
        <v>43</v>
      </c>
      <c r="Y1606" t="s">
        <v>30</v>
      </c>
      <c r="Z1606" t="s">
        <v>30</v>
      </c>
      <c r="AA1606" t="s">
        <v>30</v>
      </c>
      <c r="AB1606" t="s">
        <v>30</v>
      </c>
      <c r="AC1606">
        <v>-75.585096250000007</v>
      </c>
      <c r="AD1606">
        <v>5.9556697200000004</v>
      </c>
      <c r="AE1606" t="s">
        <v>86</v>
      </c>
      <c r="AF1606" t="s">
        <v>109</v>
      </c>
      <c r="AG1606" t="s">
        <v>102</v>
      </c>
      <c r="AH1606">
        <f>IFERROR(
    VLOOKUP(FENIX_ANS_TABLA[[#This Row],[ESTADO]],
        {"VENCIDO",1;"ALERTA_0 Días",2;"ALERTA",3;"A TIEMPO",4;"SIN FECHA",5},
    2,FALSE),
0)</f>
        <v>3</v>
      </c>
    </row>
    <row r="1607" spans="1:34" x14ac:dyDescent="0.25">
      <c r="A1607">
        <v>23675333</v>
      </c>
      <c r="B1607" s="23" t="str">
        <f>IFERROR(VLOOKUP(FENIX_ANS_TABLA[[#This Row],[PEDIDO]],RESPONSABLE!A:B,2,0),"Pendiente por asignar responsable")</f>
        <v>Pendiente por asignar responsable</v>
      </c>
      <c r="C1607" t="s">
        <v>54</v>
      </c>
      <c r="D1607" t="s">
        <v>24</v>
      </c>
      <c r="E1607" t="s">
        <v>54</v>
      </c>
      <c r="F1607" s="21">
        <v>46080.406597222223</v>
      </c>
      <c r="G1607" t="s">
        <v>9149</v>
      </c>
      <c r="H1607">
        <v>71595999</v>
      </c>
      <c r="I1607" t="s">
        <v>9150</v>
      </c>
      <c r="J1607" s="23" t="s">
        <v>31</v>
      </c>
      <c r="K1607" s="23" t="s">
        <v>9151</v>
      </c>
      <c r="L1607" t="s">
        <v>9152</v>
      </c>
      <c r="M1607" t="s">
        <v>25</v>
      </c>
      <c r="N1607" t="s">
        <v>9153</v>
      </c>
      <c r="O1607" t="s">
        <v>26</v>
      </c>
      <c r="P1607" t="s">
        <v>55</v>
      </c>
      <c r="Q1607" t="s">
        <v>56</v>
      </c>
      <c r="R1607" t="s">
        <v>253</v>
      </c>
      <c r="S1607" t="s">
        <v>260</v>
      </c>
      <c r="T1607">
        <v>4</v>
      </c>
      <c r="U1607" t="s">
        <v>9154</v>
      </c>
      <c r="V1607" t="s">
        <v>7932</v>
      </c>
      <c r="W1607" t="s">
        <v>10934</v>
      </c>
      <c r="X1607" t="s">
        <v>43</v>
      </c>
      <c r="Y1607" t="s">
        <v>30</v>
      </c>
      <c r="Z1607" t="s">
        <v>30</v>
      </c>
      <c r="AA1607" t="s">
        <v>30</v>
      </c>
      <c r="AB1607" t="s">
        <v>30</v>
      </c>
      <c r="AC1607">
        <v>-75.594223799999995</v>
      </c>
      <c r="AD1607">
        <v>6.2334737799999997</v>
      </c>
      <c r="AE1607" t="s">
        <v>86</v>
      </c>
      <c r="AF1607" t="s">
        <v>105</v>
      </c>
      <c r="AG1607" t="s">
        <v>102</v>
      </c>
      <c r="AH1607">
        <f>IFERROR(
    VLOOKUP(FENIX_ANS_TABLA[[#This Row],[ESTADO]],
        {"VENCIDO",1;"ALERTA_0 Días",2;"ALERTA",3;"A TIEMPO",4;"SIN FECHA",5},
    2,FALSE),
0)</f>
        <v>3</v>
      </c>
    </row>
    <row r="1608" spans="1:34" x14ac:dyDescent="0.25">
      <c r="A1608">
        <v>23675339</v>
      </c>
      <c r="B1608" s="23" t="str">
        <f>IFERROR(VLOOKUP(FENIX_ANS_TABLA[[#This Row],[PEDIDO]],RESPONSABLE!A:B,2,0),"Pendiente por asignar responsable")</f>
        <v>Pendiente por asignar responsable</v>
      </c>
      <c r="C1608" t="s">
        <v>58</v>
      </c>
      <c r="D1608" t="s">
        <v>24</v>
      </c>
      <c r="E1608" t="s">
        <v>59</v>
      </c>
      <c r="F1608" s="21">
        <v>46080.408750000002</v>
      </c>
      <c r="G1608" t="s">
        <v>9157</v>
      </c>
      <c r="H1608">
        <v>21932270</v>
      </c>
      <c r="I1608" t="s">
        <v>9158</v>
      </c>
      <c r="J1608" s="23" t="s">
        <v>31</v>
      </c>
      <c r="K1608" s="23" t="s">
        <v>9159</v>
      </c>
      <c r="L1608" t="s">
        <v>9160</v>
      </c>
      <c r="M1608" t="s">
        <v>218</v>
      </c>
      <c r="N1608" t="s">
        <v>9161</v>
      </c>
      <c r="O1608" t="s">
        <v>219</v>
      </c>
      <c r="P1608" t="s">
        <v>60</v>
      </c>
      <c r="Q1608" t="s">
        <v>214</v>
      </c>
      <c r="R1608" t="s">
        <v>253</v>
      </c>
      <c r="S1608" t="s">
        <v>260</v>
      </c>
      <c r="T1608">
        <v>9</v>
      </c>
      <c r="U1608" t="s">
        <v>9162</v>
      </c>
      <c r="V1608" t="s">
        <v>10540</v>
      </c>
      <c r="W1608" t="s">
        <v>18938</v>
      </c>
      <c r="X1608" t="s">
        <v>29</v>
      </c>
      <c r="Y1608" t="s">
        <v>30</v>
      </c>
      <c r="Z1608" t="s">
        <v>30</v>
      </c>
      <c r="AA1608" t="s">
        <v>30</v>
      </c>
      <c r="AB1608" t="s">
        <v>30</v>
      </c>
      <c r="AC1608">
        <v>-74.404713439999995</v>
      </c>
      <c r="AD1608">
        <v>6.4916376700000002</v>
      </c>
      <c r="AE1608" t="s">
        <v>86</v>
      </c>
      <c r="AF1608" t="s">
        <v>215</v>
      </c>
      <c r="AG1608" t="s">
        <v>102</v>
      </c>
      <c r="AH1608">
        <f>IFERROR(
    VLOOKUP(FENIX_ANS_TABLA[[#This Row],[ESTADO]],
        {"VENCIDO",1;"ALERTA_0 Días",2;"ALERTA",3;"A TIEMPO",4;"SIN FECHA",5},
    2,FALSE),
0)</f>
        <v>4</v>
      </c>
    </row>
    <row r="1609" spans="1:34" x14ac:dyDescent="0.25">
      <c r="A1609">
        <v>23675348</v>
      </c>
      <c r="B1609" s="23" t="str">
        <f>IFERROR(VLOOKUP(FENIX_ANS_TABLA[[#This Row],[PEDIDO]],RESPONSABLE!A:B,2,0),"Pendiente por asignar responsable")</f>
        <v>Pendiente por asignar responsable</v>
      </c>
      <c r="C1609" t="s">
        <v>23</v>
      </c>
      <c r="D1609" t="s">
        <v>24</v>
      </c>
      <c r="E1609" t="s">
        <v>23</v>
      </c>
      <c r="F1609" s="21">
        <v>46080.413460648153</v>
      </c>
      <c r="G1609" t="s">
        <v>9982</v>
      </c>
      <c r="H1609">
        <v>43847130</v>
      </c>
      <c r="I1609" t="s">
        <v>9983</v>
      </c>
      <c r="J1609" s="23" t="s">
        <v>9984</v>
      </c>
      <c r="K1609" s="23" t="s">
        <v>9985</v>
      </c>
      <c r="L1609" t="s">
        <v>9986</v>
      </c>
      <c r="M1609" t="s">
        <v>149</v>
      </c>
      <c r="N1609" t="s">
        <v>9987</v>
      </c>
      <c r="O1609" t="s">
        <v>150</v>
      </c>
      <c r="P1609" t="s">
        <v>27</v>
      </c>
      <c r="Q1609" t="s">
        <v>135</v>
      </c>
      <c r="R1609" t="s">
        <v>253</v>
      </c>
      <c r="S1609" t="s">
        <v>260</v>
      </c>
      <c r="T1609">
        <v>7</v>
      </c>
      <c r="U1609" t="s">
        <v>9988</v>
      </c>
      <c r="V1609" t="s">
        <v>18939</v>
      </c>
      <c r="W1609" t="s">
        <v>16733</v>
      </c>
      <c r="X1609" t="s">
        <v>29</v>
      </c>
      <c r="Y1609" t="s">
        <v>30</v>
      </c>
      <c r="Z1609" t="s">
        <v>30</v>
      </c>
      <c r="AA1609" t="s">
        <v>30</v>
      </c>
      <c r="AB1609" t="s">
        <v>30</v>
      </c>
      <c r="AC1609">
        <v>-75.767368000000005</v>
      </c>
      <c r="AD1609">
        <v>6.3239460000000003</v>
      </c>
      <c r="AE1609" t="s">
        <v>86</v>
      </c>
      <c r="AF1609" t="s">
        <v>136</v>
      </c>
      <c r="AG1609" t="s">
        <v>102</v>
      </c>
      <c r="AH1609">
        <f>IFERROR(
    VLOOKUP(FENIX_ANS_TABLA[[#This Row],[ESTADO]],
        {"VENCIDO",1;"ALERTA_0 Días",2;"ALERTA",3;"A TIEMPO",4;"SIN FECHA",5},
    2,FALSE),
0)</f>
        <v>4</v>
      </c>
    </row>
    <row r="1610" spans="1:34" x14ac:dyDescent="0.25">
      <c r="A1610">
        <v>23675352</v>
      </c>
      <c r="B1610" s="23" t="str">
        <f>IFERROR(VLOOKUP(FENIX_ANS_TABLA[[#This Row],[PEDIDO]],RESPONSABLE!A:B,2,0),"Pendiente por asignar responsable")</f>
        <v>Pendiente por asignar responsable</v>
      </c>
      <c r="C1610" t="s">
        <v>23</v>
      </c>
      <c r="D1610" t="s">
        <v>24</v>
      </c>
      <c r="E1610" t="s">
        <v>23</v>
      </c>
      <c r="F1610" s="21">
        <v>46080.415543981479</v>
      </c>
      <c r="G1610" t="s">
        <v>10936</v>
      </c>
      <c r="H1610">
        <v>1001481186</v>
      </c>
      <c r="I1610" t="s">
        <v>10937</v>
      </c>
      <c r="J1610" s="23" t="s">
        <v>31</v>
      </c>
      <c r="K1610" s="23" t="s">
        <v>256</v>
      </c>
      <c r="L1610" t="s">
        <v>10938</v>
      </c>
      <c r="M1610" t="s">
        <v>187</v>
      </c>
      <c r="N1610" t="s">
        <v>10939</v>
      </c>
      <c r="O1610" t="s">
        <v>188</v>
      </c>
      <c r="P1610" t="s">
        <v>27</v>
      </c>
      <c r="Q1610" t="s">
        <v>158</v>
      </c>
      <c r="R1610" t="s">
        <v>252</v>
      </c>
      <c r="S1610" t="s">
        <v>260</v>
      </c>
      <c r="T1610">
        <v>10</v>
      </c>
      <c r="U1610" t="s">
        <v>10940</v>
      </c>
      <c r="V1610" t="s">
        <v>3639</v>
      </c>
      <c r="W1610" t="s">
        <v>16990</v>
      </c>
      <c r="X1610" t="s">
        <v>29</v>
      </c>
      <c r="Y1610" t="s">
        <v>30</v>
      </c>
      <c r="Z1610" t="s">
        <v>30</v>
      </c>
      <c r="AA1610" t="s">
        <v>30</v>
      </c>
      <c r="AB1610" t="s">
        <v>30</v>
      </c>
      <c r="AC1610">
        <v>-75.025658100000001</v>
      </c>
      <c r="AD1610">
        <v>6.3023430200000004</v>
      </c>
      <c r="AE1610" t="s">
        <v>86</v>
      </c>
      <c r="AF1610" t="s">
        <v>159</v>
      </c>
      <c r="AG1610" t="s">
        <v>102</v>
      </c>
      <c r="AH1610">
        <f>IFERROR(
    VLOOKUP(FENIX_ANS_TABLA[[#This Row],[ESTADO]],
        {"VENCIDO",1;"ALERTA_0 Días",2;"ALERTA",3;"A TIEMPO",4;"SIN FECHA",5},
    2,FALSE),
0)</f>
        <v>4</v>
      </c>
    </row>
    <row r="1611" spans="1:34" x14ac:dyDescent="0.25">
      <c r="A1611">
        <v>23675357</v>
      </c>
      <c r="B1611" s="23" t="str">
        <f>IFERROR(VLOOKUP(FENIX_ANS_TABLA[[#This Row],[PEDIDO]],RESPONSABLE!A:B,2,0),"Pendiente por asignar responsable")</f>
        <v>Pendiente por asignar responsable</v>
      </c>
      <c r="C1611" t="s">
        <v>58</v>
      </c>
      <c r="D1611" t="s">
        <v>24</v>
      </c>
      <c r="E1611" t="s">
        <v>59</v>
      </c>
      <c r="F1611" s="21">
        <v>46080.419872685183</v>
      </c>
      <c r="G1611" t="s">
        <v>9164</v>
      </c>
      <c r="H1611">
        <v>70253972</v>
      </c>
      <c r="I1611" t="s">
        <v>9165</v>
      </c>
      <c r="J1611" s="23" t="s">
        <v>31</v>
      </c>
      <c r="K1611" s="23" t="s">
        <v>9166</v>
      </c>
      <c r="L1611" t="s">
        <v>9167</v>
      </c>
      <c r="M1611" t="s">
        <v>220</v>
      </c>
      <c r="N1611" t="s">
        <v>9168</v>
      </c>
      <c r="O1611" t="s">
        <v>221</v>
      </c>
      <c r="P1611" t="s">
        <v>60</v>
      </c>
      <c r="Q1611" t="s">
        <v>214</v>
      </c>
      <c r="R1611" t="s">
        <v>253</v>
      </c>
      <c r="S1611" t="s">
        <v>260</v>
      </c>
      <c r="T1611">
        <v>9</v>
      </c>
      <c r="U1611" t="s">
        <v>9169</v>
      </c>
      <c r="V1611" t="s">
        <v>10496</v>
      </c>
      <c r="W1611" t="s">
        <v>18940</v>
      </c>
      <c r="X1611" t="s">
        <v>29</v>
      </c>
      <c r="Y1611" t="s">
        <v>30</v>
      </c>
      <c r="Z1611" t="s">
        <v>30</v>
      </c>
      <c r="AA1611" t="s">
        <v>30</v>
      </c>
      <c r="AB1611" t="s">
        <v>30</v>
      </c>
      <c r="AC1611">
        <v>-75.010385999999997</v>
      </c>
      <c r="AD1611">
        <v>6.609197</v>
      </c>
      <c r="AE1611" t="s">
        <v>86</v>
      </c>
      <c r="AF1611" t="s">
        <v>215</v>
      </c>
      <c r="AG1611" t="s">
        <v>102</v>
      </c>
      <c r="AH1611">
        <f>IFERROR(
    VLOOKUP(FENIX_ANS_TABLA[[#This Row],[ESTADO]],
        {"VENCIDO",1;"ALERTA_0 Días",2;"ALERTA",3;"A TIEMPO",4;"SIN FECHA",5},
    2,FALSE),
0)</f>
        <v>4</v>
      </c>
    </row>
    <row r="1612" spans="1:34" x14ac:dyDescent="0.25">
      <c r="A1612">
        <v>23675360</v>
      </c>
      <c r="B1612" s="23" t="str">
        <f>IFERROR(VLOOKUP(FENIX_ANS_TABLA[[#This Row],[PEDIDO]],RESPONSABLE!A:B,2,0),"Pendiente por asignar responsable")</f>
        <v>Pendiente por asignar responsable</v>
      </c>
      <c r="C1612" t="s">
        <v>54</v>
      </c>
      <c r="D1612" t="s">
        <v>24</v>
      </c>
      <c r="E1612" t="s">
        <v>54</v>
      </c>
      <c r="F1612" s="21">
        <v>46080.420844907407</v>
      </c>
      <c r="G1612" t="s">
        <v>9171</v>
      </c>
      <c r="H1612">
        <v>71117919</v>
      </c>
      <c r="I1612" t="s">
        <v>9172</v>
      </c>
      <c r="J1612" s="23" t="s">
        <v>31</v>
      </c>
      <c r="K1612" s="23" t="s">
        <v>9173</v>
      </c>
      <c r="L1612" t="s">
        <v>9174</v>
      </c>
      <c r="M1612" t="s">
        <v>190</v>
      </c>
      <c r="N1612" t="s">
        <v>9175</v>
      </c>
      <c r="O1612" t="s">
        <v>191</v>
      </c>
      <c r="P1612" t="s">
        <v>55</v>
      </c>
      <c r="Q1612" t="s">
        <v>189</v>
      </c>
      <c r="R1612" t="s">
        <v>252</v>
      </c>
      <c r="S1612" t="s">
        <v>260</v>
      </c>
      <c r="T1612">
        <v>4</v>
      </c>
      <c r="U1612" t="s">
        <v>9176</v>
      </c>
      <c r="V1612" t="s">
        <v>8019</v>
      </c>
      <c r="W1612" t="s">
        <v>18764</v>
      </c>
      <c r="X1612" t="s">
        <v>43</v>
      </c>
      <c r="Y1612" t="s">
        <v>30</v>
      </c>
      <c r="Z1612" t="s">
        <v>30</v>
      </c>
      <c r="AA1612" t="s">
        <v>30</v>
      </c>
      <c r="AB1612" t="s">
        <v>30</v>
      </c>
      <c r="AC1612">
        <v>-75.310700370000006</v>
      </c>
      <c r="AD1612">
        <v>6.0868566</v>
      </c>
      <c r="AE1612" t="s">
        <v>86</v>
      </c>
      <c r="AF1612" t="s">
        <v>159</v>
      </c>
      <c r="AG1612" t="s">
        <v>102</v>
      </c>
      <c r="AH1612">
        <f>IFERROR(
    VLOOKUP(FENIX_ANS_TABLA[[#This Row],[ESTADO]],
        {"VENCIDO",1;"ALERTA_0 Días",2;"ALERTA",3;"A TIEMPO",4;"SIN FECHA",5},
    2,FALSE),
0)</f>
        <v>3</v>
      </c>
    </row>
    <row r="1613" spans="1:34" x14ac:dyDescent="0.25">
      <c r="A1613">
        <v>23675362</v>
      </c>
      <c r="B1613" s="23" t="str">
        <f>IFERROR(VLOOKUP(FENIX_ANS_TABLA[[#This Row],[PEDIDO]],RESPONSABLE!A:B,2,0),"Pendiente por asignar responsable")</f>
        <v>Pendiente por asignar responsable</v>
      </c>
      <c r="C1613" t="s">
        <v>54</v>
      </c>
      <c r="D1613" t="s">
        <v>24</v>
      </c>
      <c r="E1613" t="s">
        <v>54</v>
      </c>
      <c r="F1613" s="21">
        <v>46080.422106481477</v>
      </c>
      <c r="G1613" t="s">
        <v>9178</v>
      </c>
      <c r="H1613">
        <v>1036928951</v>
      </c>
      <c r="I1613" t="s">
        <v>9179</v>
      </c>
      <c r="J1613" s="23" t="s">
        <v>31</v>
      </c>
      <c r="K1613" s="23" t="s">
        <v>9180</v>
      </c>
      <c r="L1613" t="s">
        <v>9181</v>
      </c>
      <c r="M1613" t="s">
        <v>167</v>
      </c>
      <c r="N1613" t="s">
        <v>9182</v>
      </c>
      <c r="O1613" t="s">
        <v>168</v>
      </c>
      <c r="P1613" t="s">
        <v>55</v>
      </c>
      <c r="Q1613" t="s">
        <v>189</v>
      </c>
      <c r="R1613" t="s">
        <v>252</v>
      </c>
      <c r="S1613" t="s">
        <v>260</v>
      </c>
      <c r="T1613">
        <v>4</v>
      </c>
      <c r="U1613" t="s">
        <v>9183</v>
      </c>
      <c r="V1613" t="s">
        <v>10941</v>
      </c>
      <c r="W1613" t="s">
        <v>18941</v>
      </c>
      <c r="X1613" t="s">
        <v>43</v>
      </c>
      <c r="Y1613" t="s">
        <v>30</v>
      </c>
      <c r="Z1613" t="s">
        <v>30</v>
      </c>
      <c r="AA1613" t="s">
        <v>30</v>
      </c>
      <c r="AB1613" t="s">
        <v>30</v>
      </c>
      <c r="AC1613">
        <v>-75.435196849999997</v>
      </c>
      <c r="AD1613">
        <v>6.2051969400000004</v>
      </c>
      <c r="AE1613" t="s">
        <v>86</v>
      </c>
      <c r="AF1613" t="s">
        <v>159</v>
      </c>
      <c r="AG1613" t="s">
        <v>102</v>
      </c>
      <c r="AH1613">
        <f>IFERROR(
    VLOOKUP(FENIX_ANS_TABLA[[#This Row],[ESTADO]],
        {"VENCIDO",1;"ALERTA_0 Días",2;"ALERTA",3;"A TIEMPO",4;"SIN FECHA",5},
    2,FALSE),
0)</f>
        <v>3</v>
      </c>
    </row>
    <row r="1614" spans="1:34" x14ac:dyDescent="0.25">
      <c r="A1614">
        <v>23675364</v>
      </c>
      <c r="B1614" s="23" t="str">
        <f>IFERROR(VLOOKUP(FENIX_ANS_TABLA[[#This Row],[PEDIDO]],RESPONSABLE!A:B,2,0),"Pendiente por asignar responsable")</f>
        <v>Pendiente por asignar responsable</v>
      </c>
      <c r="C1614" t="s">
        <v>23</v>
      </c>
      <c r="D1614" t="s">
        <v>65</v>
      </c>
      <c r="E1614" t="s">
        <v>23</v>
      </c>
      <c r="F1614" s="21">
        <v>46080.422638888893</v>
      </c>
      <c r="G1614" t="s">
        <v>9990</v>
      </c>
      <c r="H1614">
        <v>70471097</v>
      </c>
      <c r="I1614" t="s">
        <v>9991</v>
      </c>
      <c r="J1614" s="23" t="s">
        <v>31</v>
      </c>
      <c r="K1614" s="23" t="s">
        <v>9992</v>
      </c>
      <c r="L1614" t="s">
        <v>9993</v>
      </c>
      <c r="M1614" t="s">
        <v>265</v>
      </c>
      <c r="N1614" t="s">
        <v>9994</v>
      </c>
      <c r="O1614" t="s">
        <v>266</v>
      </c>
      <c r="P1614" t="s">
        <v>87</v>
      </c>
      <c r="Q1614" t="s">
        <v>135</v>
      </c>
      <c r="R1614" t="s">
        <v>252</v>
      </c>
      <c r="S1614" t="s">
        <v>260</v>
      </c>
      <c r="T1614">
        <v>10</v>
      </c>
      <c r="U1614" t="s">
        <v>9995</v>
      </c>
      <c r="V1614" t="s">
        <v>14366</v>
      </c>
      <c r="W1614" t="s">
        <v>12227</v>
      </c>
      <c r="X1614" t="s">
        <v>29</v>
      </c>
      <c r="Y1614" t="s">
        <v>30</v>
      </c>
      <c r="Z1614" t="s">
        <v>30</v>
      </c>
      <c r="AA1614" t="s">
        <v>30</v>
      </c>
      <c r="AB1614" t="s">
        <v>30</v>
      </c>
      <c r="AC1614">
        <v>-75.988617320000003</v>
      </c>
      <c r="AD1614">
        <v>6.4321347299999996</v>
      </c>
      <c r="AE1614" t="s">
        <v>86</v>
      </c>
      <c r="AF1614" t="s">
        <v>136</v>
      </c>
      <c r="AG1614" t="s">
        <v>103</v>
      </c>
      <c r="AH1614">
        <f>IFERROR(
    VLOOKUP(FENIX_ANS_TABLA[[#This Row],[ESTADO]],
        {"VENCIDO",1;"ALERTA_0 Días",2;"ALERTA",3;"A TIEMPO",4;"SIN FECHA",5},
    2,FALSE),
0)</f>
        <v>4</v>
      </c>
    </row>
    <row r="1615" spans="1:34" x14ac:dyDescent="0.25">
      <c r="A1615">
        <v>23675366</v>
      </c>
      <c r="B1615" s="23" t="str">
        <f>IFERROR(VLOOKUP(FENIX_ANS_TABLA[[#This Row],[PEDIDO]],RESPONSABLE!A:B,2,0),"Pendiente por asignar responsable")</f>
        <v>Pendiente por asignar responsable</v>
      </c>
      <c r="C1615" t="s">
        <v>23</v>
      </c>
      <c r="D1615" t="s">
        <v>24</v>
      </c>
      <c r="E1615" t="s">
        <v>33</v>
      </c>
      <c r="F1615" s="21">
        <v>46080.422847222217</v>
      </c>
      <c r="G1615" t="s">
        <v>9185</v>
      </c>
      <c r="H1615">
        <v>1027947365</v>
      </c>
      <c r="I1615" t="s">
        <v>9013</v>
      </c>
      <c r="J1615" s="23" t="s">
        <v>9014</v>
      </c>
      <c r="K1615" s="23" t="s">
        <v>9015</v>
      </c>
      <c r="L1615" t="s">
        <v>9186</v>
      </c>
      <c r="M1615" t="s">
        <v>25</v>
      </c>
      <c r="N1615" t="s">
        <v>9187</v>
      </c>
      <c r="O1615" t="s">
        <v>26</v>
      </c>
      <c r="P1615" t="s">
        <v>34</v>
      </c>
      <c r="Q1615" t="s">
        <v>35</v>
      </c>
      <c r="R1615" t="s">
        <v>253</v>
      </c>
      <c r="S1615" t="s">
        <v>260</v>
      </c>
      <c r="T1615">
        <v>5</v>
      </c>
      <c r="U1615" t="s">
        <v>9188</v>
      </c>
      <c r="V1615" t="s">
        <v>14366</v>
      </c>
      <c r="W1615" t="s">
        <v>14666</v>
      </c>
      <c r="X1615" t="s">
        <v>43</v>
      </c>
      <c r="Y1615" t="s">
        <v>30</v>
      </c>
      <c r="Z1615" t="s">
        <v>30</v>
      </c>
      <c r="AA1615" t="s">
        <v>30</v>
      </c>
      <c r="AB1615" t="s">
        <v>30</v>
      </c>
      <c r="AC1615">
        <v>-75.549860559999999</v>
      </c>
      <c r="AD1615">
        <v>6.2511144400000003</v>
      </c>
      <c r="AE1615" t="s">
        <v>86</v>
      </c>
      <c r="AF1615" t="s">
        <v>105</v>
      </c>
      <c r="AG1615" t="s">
        <v>102</v>
      </c>
      <c r="AH1615">
        <f>IFERROR(
    VLOOKUP(FENIX_ANS_TABLA[[#This Row],[ESTADO]],
        {"VENCIDO",1;"ALERTA_0 Días",2;"ALERTA",3;"A TIEMPO",4;"SIN FECHA",5},
    2,FALSE),
0)</f>
        <v>3</v>
      </c>
    </row>
    <row r="1616" spans="1:34" x14ac:dyDescent="0.25">
      <c r="A1616">
        <v>23675368</v>
      </c>
      <c r="B1616" s="23" t="str">
        <f>IFERROR(VLOOKUP(FENIX_ANS_TABLA[[#This Row],[PEDIDO]],RESPONSABLE!A:B,2,0),"Pendiente por asignar responsable")</f>
        <v>Pendiente por asignar responsable</v>
      </c>
      <c r="C1616" t="s">
        <v>36</v>
      </c>
      <c r="D1616" t="s">
        <v>65</v>
      </c>
      <c r="E1616" t="s">
        <v>36</v>
      </c>
      <c r="F1616" s="21">
        <v>46080.424155092587</v>
      </c>
      <c r="G1616" t="s">
        <v>10943</v>
      </c>
      <c r="H1616">
        <v>70555439</v>
      </c>
      <c r="I1616" t="s">
        <v>10944</v>
      </c>
      <c r="J1616" s="23" t="s">
        <v>100</v>
      </c>
      <c r="K1616" s="23" t="s">
        <v>10945</v>
      </c>
      <c r="L1616" t="s">
        <v>10946</v>
      </c>
      <c r="M1616" t="s">
        <v>202</v>
      </c>
      <c r="N1616" t="s">
        <v>10947</v>
      </c>
      <c r="O1616" t="s">
        <v>203</v>
      </c>
      <c r="P1616" t="s">
        <v>66</v>
      </c>
      <c r="Q1616" t="s">
        <v>158</v>
      </c>
      <c r="R1616" t="s">
        <v>253</v>
      </c>
      <c r="S1616" t="s">
        <v>260</v>
      </c>
      <c r="T1616">
        <v>7</v>
      </c>
      <c r="U1616" t="s">
        <v>10948</v>
      </c>
      <c r="V1616" t="s">
        <v>18942</v>
      </c>
      <c r="W1616" t="s">
        <v>15533</v>
      </c>
      <c r="X1616" t="s">
        <v>29</v>
      </c>
      <c r="Y1616" t="s">
        <v>30</v>
      </c>
      <c r="Z1616" t="s">
        <v>30</v>
      </c>
      <c r="AA1616" t="s">
        <v>30</v>
      </c>
      <c r="AB1616" t="s">
        <v>30</v>
      </c>
      <c r="AC1616">
        <v>-74.733666999999997</v>
      </c>
      <c r="AD1616">
        <v>5.9017030000000004</v>
      </c>
      <c r="AE1616" t="s">
        <v>86</v>
      </c>
      <c r="AF1616" t="s">
        <v>159</v>
      </c>
      <c r="AG1616" t="s">
        <v>103</v>
      </c>
      <c r="AH1616">
        <f>IFERROR(
    VLOOKUP(FENIX_ANS_TABLA[[#This Row],[ESTADO]],
        {"VENCIDO",1;"ALERTA_0 Días",2;"ALERTA",3;"A TIEMPO",4;"SIN FECHA",5},
    2,FALSE),
0)</f>
        <v>4</v>
      </c>
    </row>
    <row r="1617" spans="1:34" x14ac:dyDescent="0.25">
      <c r="A1617">
        <v>23675370</v>
      </c>
      <c r="B1617" s="23" t="str">
        <f>IFERROR(VLOOKUP(FENIX_ANS_TABLA[[#This Row],[PEDIDO]],RESPONSABLE!A:B,2,0),"Pendiente por asignar responsable")</f>
        <v>Pendiente por asignar responsable</v>
      </c>
      <c r="C1617" t="s">
        <v>23</v>
      </c>
      <c r="D1617" t="s">
        <v>24</v>
      </c>
      <c r="E1617" t="s">
        <v>23</v>
      </c>
      <c r="F1617" s="21">
        <v>46080.425023148149</v>
      </c>
      <c r="G1617" t="s">
        <v>9997</v>
      </c>
      <c r="H1617">
        <v>22031902</v>
      </c>
      <c r="I1617" t="s">
        <v>9998</v>
      </c>
      <c r="J1617" s="23" t="s">
        <v>31</v>
      </c>
      <c r="K1617" s="23" t="s">
        <v>9999</v>
      </c>
      <c r="L1617" t="s">
        <v>10000</v>
      </c>
      <c r="M1617" t="s">
        <v>216</v>
      </c>
      <c r="N1617" t="s">
        <v>10001</v>
      </c>
      <c r="O1617" t="s">
        <v>217</v>
      </c>
      <c r="P1617" t="s">
        <v>27</v>
      </c>
      <c r="Q1617" t="s">
        <v>214</v>
      </c>
      <c r="R1617" t="s">
        <v>253</v>
      </c>
      <c r="S1617" t="s">
        <v>260</v>
      </c>
      <c r="T1617">
        <v>7</v>
      </c>
      <c r="U1617" t="s">
        <v>10002</v>
      </c>
      <c r="V1617" t="s">
        <v>8107</v>
      </c>
      <c r="W1617" t="s">
        <v>18943</v>
      </c>
      <c r="X1617" t="s">
        <v>29</v>
      </c>
      <c r="Y1617" t="s">
        <v>30</v>
      </c>
      <c r="Z1617" t="s">
        <v>30</v>
      </c>
      <c r="AA1617" t="s">
        <v>30</v>
      </c>
      <c r="AB1617" t="s">
        <v>30</v>
      </c>
      <c r="AC1617">
        <v>-74.830366380000001</v>
      </c>
      <c r="AD1617">
        <v>6.4971463600000003</v>
      </c>
      <c r="AE1617" t="s">
        <v>86</v>
      </c>
      <c r="AF1617" t="s">
        <v>215</v>
      </c>
      <c r="AG1617" t="s">
        <v>102</v>
      </c>
      <c r="AH1617">
        <f>IFERROR(
    VLOOKUP(FENIX_ANS_TABLA[[#This Row],[ESTADO]],
        {"VENCIDO",1;"ALERTA_0 Días",2;"ALERTA",3;"A TIEMPO",4;"SIN FECHA",5},
    2,FALSE),
0)</f>
        <v>4</v>
      </c>
    </row>
    <row r="1618" spans="1:34" x14ac:dyDescent="0.25">
      <c r="A1618">
        <v>23675372</v>
      </c>
      <c r="B1618" s="23" t="str">
        <f>IFERROR(VLOOKUP(FENIX_ANS_TABLA[[#This Row],[PEDIDO]],RESPONSABLE!A:B,2,0),"Pendiente por asignar responsable")</f>
        <v>Pendiente por asignar responsable</v>
      </c>
      <c r="C1618" t="s">
        <v>36</v>
      </c>
      <c r="D1618" t="s">
        <v>24</v>
      </c>
      <c r="E1618" t="s">
        <v>36</v>
      </c>
      <c r="F1618" s="21">
        <v>46080.426666666674</v>
      </c>
      <c r="G1618" t="s">
        <v>10950</v>
      </c>
      <c r="H1618">
        <v>1007490987</v>
      </c>
      <c r="I1618" t="s">
        <v>10951</v>
      </c>
      <c r="J1618" s="23" t="s">
        <v>31</v>
      </c>
      <c r="K1618" s="23" t="s">
        <v>10952</v>
      </c>
      <c r="L1618" t="s">
        <v>10953</v>
      </c>
      <c r="M1618" t="s">
        <v>190</v>
      </c>
      <c r="N1618" t="s">
        <v>10954</v>
      </c>
      <c r="O1618" t="s">
        <v>191</v>
      </c>
      <c r="P1618" t="s">
        <v>37</v>
      </c>
      <c r="Q1618" t="s">
        <v>158</v>
      </c>
      <c r="R1618" t="s">
        <v>252</v>
      </c>
      <c r="S1618" t="s">
        <v>260</v>
      </c>
      <c r="T1618">
        <v>10</v>
      </c>
      <c r="U1618" t="s">
        <v>10955</v>
      </c>
      <c r="V1618" t="s">
        <v>14170</v>
      </c>
      <c r="W1618" t="s">
        <v>15608</v>
      </c>
      <c r="X1618" t="s">
        <v>29</v>
      </c>
      <c r="Y1618" t="s">
        <v>30</v>
      </c>
      <c r="Z1618" t="s">
        <v>30</v>
      </c>
      <c r="AA1618" t="s">
        <v>30</v>
      </c>
      <c r="AB1618" t="s">
        <v>30</v>
      </c>
      <c r="AC1618">
        <v>-75.344682000000006</v>
      </c>
      <c r="AD1618">
        <v>6.1258020000000002</v>
      </c>
      <c r="AE1618" t="s">
        <v>86</v>
      </c>
      <c r="AF1618" t="s">
        <v>159</v>
      </c>
      <c r="AG1618" t="s">
        <v>102</v>
      </c>
      <c r="AH1618">
        <f>IFERROR(
    VLOOKUP(FENIX_ANS_TABLA[[#This Row],[ESTADO]],
        {"VENCIDO",1;"ALERTA_0 Días",2;"ALERTA",3;"A TIEMPO",4;"SIN FECHA",5},
    2,FALSE),
0)</f>
        <v>4</v>
      </c>
    </row>
    <row r="1619" spans="1:34" x14ac:dyDescent="0.25">
      <c r="A1619">
        <v>23675385</v>
      </c>
      <c r="B1619" s="23" t="str">
        <f>IFERROR(VLOOKUP(FENIX_ANS_TABLA[[#This Row],[PEDIDO]],RESPONSABLE!A:B,2,0),"Pendiente por asignar responsable")</f>
        <v>Pendiente por asignar responsable</v>
      </c>
      <c r="C1619" t="s">
        <v>54</v>
      </c>
      <c r="D1619" t="s">
        <v>24</v>
      </c>
      <c r="E1619" t="s">
        <v>54</v>
      </c>
      <c r="F1619" s="21">
        <v>46080.432650462957</v>
      </c>
      <c r="G1619" t="s">
        <v>9190</v>
      </c>
      <c r="H1619">
        <v>8412019</v>
      </c>
      <c r="I1619" t="s">
        <v>9191</v>
      </c>
      <c r="J1619" s="23" t="s">
        <v>31</v>
      </c>
      <c r="K1619" s="23" t="s">
        <v>9192</v>
      </c>
      <c r="L1619" t="s">
        <v>9193</v>
      </c>
      <c r="M1619" t="s">
        <v>133</v>
      </c>
      <c r="N1619" t="s">
        <v>9194</v>
      </c>
      <c r="O1619" t="s">
        <v>134</v>
      </c>
      <c r="P1619" t="s">
        <v>55</v>
      </c>
      <c r="Q1619" t="s">
        <v>135</v>
      </c>
      <c r="R1619" t="s">
        <v>252</v>
      </c>
      <c r="S1619" t="s">
        <v>260</v>
      </c>
      <c r="T1619">
        <v>4</v>
      </c>
      <c r="U1619" t="s">
        <v>9195</v>
      </c>
      <c r="V1619" t="s">
        <v>1945</v>
      </c>
      <c r="W1619" t="s">
        <v>10956</v>
      </c>
      <c r="X1619" t="s">
        <v>43</v>
      </c>
      <c r="Y1619" t="s">
        <v>30</v>
      </c>
      <c r="Z1619" t="s">
        <v>30</v>
      </c>
      <c r="AA1619" t="s">
        <v>30</v>
      </c>
      <c r="AB1619" t="s">
        <v>30</v>
      </c>
      <c r="AC1619">
        <v>-76.243869169999996</v>
      </c>
      <c r="AD1619">
        <v>7.04378701</v>
      </c>
      <c r="AE1619" t="s">
        <v>86</v>
      </c>
      <c r="AF1619" t="s">
        <v>136</v>
      </c>
      <c r="AG1619" t="s">
        <v>102</v>
      </c>
      <c r="AH1619">
        <f>IFERROR(
    VLOOKUP(FENIX_ANS_TABLA[[#This Row],[ESTADO]],
        {"VENCIDO",1;"ALERTA_0 Días",2;"ALERTA",3;"A TIEMPO",4;"SIN FECHA",5},
    2,FALSE),
0)</f>
        <v>3</v>
      </c>
    </row>
    <row r="1620" spans="1:34" x14ac:dyDescent="0.25">
      <c r="A1620">
        <v>23675387</v>
      </c>
      <c r="B1620" s="23" t="str">
        <f>IFERROR(VLOOKUP(FENIX_ANS_TABLA[[#This Row],[PEDIDO]],RESPONSABLE!A:B,2,0),"Pendiente por asignar responsable")</f>
        <v>Pendiente por asignar responsable</v>
      </c>
      <c r="C1620" t="s">
        <v>23</v>
      </c>
      <c r="D1620" t="s">
        <v>24</v>
      </c>
      <c r="E1620" t="s">
        <v>23</v>
      </c>
      <c r="F1620" s="21">
        <v>46080.433148148149</v>
      </c>
      <c r="G1620" t="s">
        <v>10004</v>
      </c>
      <c r="H1620">
        <v>43346826</v>
      </c>
      <c r="I1620" t="s">
        <v>10005</v>
      </c>
      <c r="J1620" s="23" t="s">
        <v>10006</v>
      </c>
      <c r="K1620" s="23" t="s">
        <v>10007</v>
      </c>
      <c r="L1620" t="s">
        <v>10008</v>
      </c>
      <c r="M1620" t="s">
        <v>145</v>
      </c>
      <c r="N1620" t="s">
        <v>10009</v>
      </c>
      <c r="O1620" t="s">
        <v>146</v>
      </c>
      <c r="P1620" t="s">
        <v>27</v>
      </c>
      <c r="Q1620" t="s">
        <v>135</v>
      </c>
      <c r="R1620" t="s">
        <v>253</v>
      </c>
      <c r="S1620" t="s">
        <v>260</v>
      </c>
      <c r="T1620">
        <v>7</v>
      </c>
      <c r="U1620" t="s">
        <v>10010</v>
      </c>
      <c r="V1620" t="s">
        <v>1945</v>
      </c>
      <c r="W1620" t="s">
        <v>13050</v>
      </c>
      <c r="X1620" t="s">
        <v>29</v>
      </c>
      <c r="Y1620" t="s">
        <v>30</v>
      </c>
      <c r="Z1620" t="s">
        <v>30</v>
      </c>
      <c r="AA1620" t="s">
        <v>30</v>
      </c>
      <c r="AB1620" t="s">
        <v>30</v>
      </c>
      <c r="AC1620">
        <v>-76.135057950000004</v>
      </c>
      <c r="AD1620">
        <v>6.3234997899999996</v>
      </c>
      <c r="AE1620" t="s">
        <v>86</v>
      </c>
      <c r="AF1620" t="s">
        <v>136</v>
      </c>
      <c r="AG1620" t="s">
        <v>102</v>
      </c>
      <c r="AH1620">
        <f>IFERROR(
    VLOOKUP(FENIX_ANS_TABLA[[#This Row],[ESTADO]],
        {"VENCIDO",1;"ALERTA_0 Días",2;"ALERTA",3;"A TIEMPO",4;"SIN FECHA",5},
    2,FALSE),
0)</f>
        <v>4</v>
      </c>
    </row>
    <row r="1621" spans="1:34" x14ac:dyDescent="0.25">
      <c r="A1621">
        <v>23675394</v>
      </c>
      <c r="B1621" s="23" t="str">
        <f>IFERROR(VLOOKUP(FENIX_ANS_TABLA[[#This Row],[PEDIDO]],RESPONSABLE!A:B,2,0),"Pendiente por asignar responsable")</f>
        <v>Pendiente por asignar responsable</v>
      </c>
      <c r="C1621" t="s">
        <v>23</v>
      </c>
      <c r="D1621" t="s">
        <v>24</v>
      </c>
      <c r="E1621" t="s">
        <v>33</v>
      </c>
      <c r="F1621" s="21">
        <v>46080.436678240738</v>
      </c>
      <c r="G1621" t="s">
        <v>9197</v>
      </c>
      <c r="H1621">
        <v>21651458</v>
      </c>
      <c r="I1621" t="s">
        <v>9198</v>
      </c>
      <c r="J1621" s="23" t="s">
        <v>31</v>
      </c>
      <c r="K1621" s="23" t="s">
        <v>9199</v>
      </c>
      <c r="L1621" t="s">
        <v>9200</v>
      </c>
      <c r="M1621" t="s">
        <v>243</v>
      </c>
      <c r="N1621" t="s">
        <v>9201</v>
      </c>
      <c r="O1621" t="s">
        <v>223</v>
      </c>
      <c r="P1621" t="s">
        <v>34</v>
      </c>
      <c r="Q1621" t="s">
        <v>214</v>
      </c>
      <c r="R1621" t="s">
        <v>253</v>
      </c>
      <c r="S1621" t="s">
        <v>260</v>
      </c>
      <c r="T1621">
        <v>5</v>
      </c>
      <c r="U1621" t="s">
        <v>9202</v>
      </c>
      <c r="V1621" t="s">
        <v>837</v>
      </c>
      <c r="W1621" t="s">
        <v>14502</v>
      </c>
      <c r="X1621" t="s">
        <v>29</v>
      </c>
      <c r="Y1621" t="s">
        <v>30</v>
      </c>
      <c r="Z1621" t="s">
        <v>30</v>
      </c>
      <c r="AA1621" t="s">
        <v>30</v>
      </c>
      <c r="AB1621" t="s">
        <v>30</v>
      </c>
      <c r="AC1621">
        <v>-75.086994799999999</v>
      </c>
      <c r="AD1621">
        <v>6.5361860600000004</v>
      </c>
      <c r="AE1621" t="s">
        <v>86</v>
      </c>
      <c r="AF1621" t="s">
        <v>215</v>
      </c>
      <c r="AG1621" t="s">
        <v>102</v>
      </c>
      <c r="AH1621">
        <f>IFERROR(
    VLOOKUP(FENIX_ANS_TABLA[[#This Row],[ESTADO]],
        {"VENCIDO",1;"ALERTA_0 Días",2;"ALERTA",3;"A TIEMPO",4;"SIN FECHA",5},
    2,FALSE),
0)</f>
        <v>4</v>
      </c>
    </row>
    <row r="1622" spans="1:34" x14ac:dyDescent="0.25">
      <c r="A1622">
        <v>23675401</v>
      </c>
      <c r="B1622" s="23" t="str">
        <f>IFERROR(VLOOKUP(FENIX_ANS_TABLA[[#This Row],[PEDIDO]],RESPONSABLE!A:B,2,0),"Pendiente por asignar responsable")</f>
        <v>Pendiente por asignar responsable</v>
      </c>
      <c r="C1622" t="s">
        <v>54</v>
      </c>
      <c r="D1622" t="s">
        <v>24</v>
      </c>
      <c r="E1622" t="s">
        <v>54</v>
      </c>
      <c r="F1622" s="21">
        <v>46080.441388888888</v>
      </c>
      <c r="G1622" t="s">
        <v>9204</v>
      </c>
      <c r="H1622">
        <v>1037585207</v>
      </c>
      <c r="I1622" t="s">
        <v>9205</v>
      </c>
      <c r="J1622" s="23" t="s">
        <v>31</v>
      </c>
      <c r="K1622" s="23" t="s">
        <v>9206</v>
      </c>
      <c r="L1622" t="s">
        <v>9207</v>
      </c>
      <c r="M1622" t="s">
        <v>25</v>
      </c>
      <c r="N1622" t="s">
        <v>9208</v>
      </c>
      <c r="O1622" t="s">
        <v>26</v>
      </c>
      <c r="P1622" t="s">
        <v>55</v>
      </c>
      <c r="Q1622" t="s">
        <v>56</v>
      </c>
      <c r="R1622" t="s">
        <v>253</v>
      </c>
      <c r="S1622" t="s">
        <v>260</v>
      </c>
      <c r="T1622">
        <v>4</v>
      </c>
      <c r="U1622" t="s">
        <v>9209</v>
      </c>
      <c r="V1622" t="s">
        <v>6630</v>
      </c>
      <c r="W1622" t="s">
        <v>10957</v>
      </c>
      <c r="X1622" t="s">
        <v>43</v>
      </c>
      <c r="Y1622" t="s">
        <v>30</v>
      </c>
      <c r="Z1622" t="s">
        <v>30</v>
      </c>
      <c r="AA1622" t="s">
        <v>30</v>
      </c>
      <c r="AB1622" t="s">
        <v>30</v>
      </c>
      <c r="AC1622">
        <v>-75.615956249999996</v>
      </c>
      <c r="AD1622">
        <v>6.2360123200000004</v>
      </c>
      <c r="AE1622" t="s">
        <v>86</v>
      </c>
      <c r="AF1622" t="s">
        <v>105</v>
      </c>
      <c r="AG1622" t="s">
        <v>102</v>
      </c>
      <c r="AH1622">
        <f>IFERROR(
    VLOOKUP(FENIX_ANS_TABLA[[#This Row],[ESTADO]],
        {"VENCIDO",1;"ALERTA_0 Días",2;"ALERTA",3;"A TIEMPO",4;"SIN FECHA",5},
    2,FALSE),
0)</f>
        <v>3</v>
      </c>
    </row>
    <row r="1623" spans="1:34" x14ac:dyDescent="0.25">
      <c r="A1623">
        <v>23675410</v>
      </c>
      <c r="B1623" s="23" t="str">
        <f>IFERROR(VLOOKUP(FENIX_ANS_TABLA[[#This Row],[PEDIDO]],RESPONSABLE!A:B,2,0),"Pendiente por asignar responsable")</f>
        <v>Pendiente por asignar responsable</v>
      </c>
      <c r="C1623" t="s">
        <v>36</v>
      </c>
      <c r="D1623" t="s">
        <v>65</v>
      </c>
      <c r="E1623" t="s">
        <v>36</v>
      </c>
      <c r="F1623" s="21">
        <v>46080.446250000001</v>
      </c>
      <c r="G1623" t="s">
        <v>12398</v>
      </c>
      <c r="H1623">
        <v>19150934</v>
      </c>
      <c r="I1623" t="s">
        <v>12399</v>
      </c>
      <c r="J1623" s="23" t="s">
        <v>31</v>
      </c>
      <c r="K1623" s="23" t="s">
        <v>12400</v>
      </c>
      <c r="L1623" t="s">
        <v>12401</v>
      </c>
      <c r="M1623" t="s">
        <v>25</v>
      </c>
      <c r="N1623" t="s">
        <v>12402</v>
      </c>
      <c r="O1623" t="s">
        <v>26</v>
      </c>
      <c r="P1623" t="s">
        <v>66</v>
      </c>
      <c r="Q1623" t="s">
        <v>28</v>
      </c>
      <c r="R1623" t="s">
        <v>253</v>
      </c>
      <c r="S1623" t="s">
        <v>260</v>
      </c>
      <c r="T1623">
        <v>7</v>
      </c>
      <c r="U1623" t="s">
        <v>12403</v>
      </c>
      <c r="V1623" t="s">
        <v>18944</v>
      </c>
      <c r="W1623" t="s">
        <v>16486</v>
      </c>
      <c r="X1623" t="s">
        <v>29</v>
      </c>
      <c r="Y1623" t="s">
        <v>30</v>
      </c>
      <c r="Z1623" t="s">
        <v>30</v>
      </c>
      <c r="AA1623" t="s">
        <v>30</v>
      </c>
      <c r="AB1623" t="s">
        <v>30</v>
      </c>
      <c r="AC1623">
        <v>-75.602759070000005</v>
      </c>
      <c r="AD1623">
        <v>6.2288301700000002</v>
      </c>
      <c r="AE1623" t="s">
        <v>86</v>
      </c>
      <c r="AF1623" t="s">
        <v>105</v>
      </c>
      <c r="AG1623" t="s">
        <v>103</v>
      </c>
      <c r="AH1623">
        <f>IFERROR(
    VLOOKUP(FENIX_ANS_TABLA[[#This Row],[ESTADO]],
        {"VENCIDO",1;"ALERTA_0 Días",2;"ALERTA",3;"A TIEMPO",4;"SIN FECHA",5},
    2,FALSE),
0)</f>
        <v>4</v>
      </c>
    </row>
    <row r="1624" spans="1:34" x14ac:dyDescent="0.25">
      <c r="A1624">
        <v>23675413</v>
      </c>
      <c r="B1624" s="23" t="str">
        <f>IFERROR(VLOOKUP(FENIX_ANS_TABLA[[#This Row],[PEDIDO]],RESPONSABLE!A:B,2,0),"Pendiente por asignar responsable")</f>
        <v>Pendiente por asignar responsable</v>
      </c>
      <c r="C1624" t="s">
        <v>54</v>
      </c>
      <c r="D1624" t="s">
        <v>24</v>
      </c>
      <c r="E1624" t="s">
        <v>54</v>
      </c>
      <c r="F1624" s="21">
        <v>46080.447118055563</v>
      </c>
      <c r="G1624" t="s">
        <v>9211</v>
      </c>
      <c r="H1624">
        <v>43491644</v>
      </c>
      <c r="I1624" t="s">
        <v>9212</v>
      </c>
      <c r="J1624" s="23" t="s">
        <v>31</v>
      </c>
      <c r="K1624" s="23" t="s">
        <v>9213</v>
      </c>
      <c r="L1624" t="s">
        <v>9214</v>
      </c>
      <c r="M1624" t="s">
        <v>113</v>
      </c>
      <c r="N1624" t="s">
        <v>9215</v>
      </c>
      <c r="O1624" t="s">
        <v>114</v>
      </c>
      <c r="P1624" t="s">
        <v>55</v>
      </c>
      <c r="Q1624" t="s">
        <v>128</v>
      </c>
      <c r="R1624" t="s">
        <v>252</v>
      </c>
      <c r="S1624" t="s">
        <v>260</v>
      </c>
      <c r="T1624">
        <v>4</v>
      </c>
      <c r="U1624" t="s">
        <v>9216</v>
      </c>
      <c r="V1624" t="s">
        <v>2794</v>
      </c>
      <c r="W1624" t="s">
        <v>10958</v>
      </c>
      <c r="X1624" t="s">
        <v>43</v>
      </c>
      <c r="Y1624" t="s">
        <v>30</v>
      </c>
      <c r="Z1624" t="s">
        <v>30</v>
      </c>
      <c r="AA1624" t="s">
        <v>30</v>
      </c>
      <c r="AB1624" t="s">
        <v>30</v>
      </c>
      <c r="AC1624">
        <v>-75.931369000000004</v>
      </c>
      <c r="AD1624">
        <v>5.9889089999999996</v>
      </c>
      <c r="AE1624" t="s">
        <v>86</v>
      </c>
      <c r="AF1624" t="s">
        <v>109</v>
      </c>
      <c r="AG1624" t="s">
        <v>102</v>
      </c>
      <c r="AH1624">
        <f>IFERROR(
    VLOOKUP(FENIX_ANS_TABLA[[#This Row],[ESTADO]],
        {"VENCIDO",1;"ALERTA_0 Días",2;"ALERTA",3;"A TIEMPO",4;"SIN FECHA",5},
    2,FALSE),
0)</f>
        <v>3</v>
      </c>
    </row>
    <row r="1625" spans="1:34" x14ac:dyDescent="0.25">
      <c r="A1625">
        <v>23675414</v>
      </c>
      <c r="B1625" s="23" t="str">
        <f>IFERROR(VLOOKUP(FENIX_ANS_TABLA[[#This Row],[PEDIDO]],RESPONSABLE!A:B,2,0),"Pendiente por asignar responsable")</f>
        <v>Pendiente por asignar responsable</v>
      </c>
      <c r="C1625" t="s">
        <v>23</v>
      </c>
      <c r="D1625" t="s">
        <v>24</v>
      </c>
      <c r="E1625" t="s">
        <v>23</v>
      </c>
      <c r="F1625" s="21">
        <v>46080.448240740741</v>
      </c>
      <c r="G1625" t="s">
        <v>10012</v>
      </c>
      <c r="H1625">
        <v>1036393224</v>
      </c>
      <c r="I1625" t="s">
        <v>10013</v>
      </c>
      <c r="J1625" s="23" t="s">
        <v>31</v>
      </c>
      <c r="K1625" s="23" t="s">
        <v>10014</v>
      </c>
      <c r="L1625" t="s">
        <v>10015</v>
      </c>
      <c r="M1625" t="s">
        <v>131</v>
      </c>
      <c r="N1625" t="s">
        <v>10016</v>
      </c>
      <c r="O1625" t="s">
        <v>132</v>
      </c>
      <c r="P1625" t="s">
        <v>27</v>
      </c>
      <c r="Q1625" t="s">
        <v>108</v>
      </c>
      <c r="R1625" t="s">
        <v>253</v>
      </c>
      <c r="S1625" t="s">
        <v>260</v>
      </c>
      <c r="T1625">
        <v>7</v>
      </c>
      <c r="U1625" t="s">
        <v>10017</v>
      </c>
      <c r="V1625" t="s">
        <v>8014</v>
      </c>
      <c r="W1625" t="s">
        <v>14431</v>
      </c>
      <c r="X1625" t="s">
        <v>29</v>
      </c>
      <c r="Y1625" t="s">
        <v>30</v>
      </c>
      <c r="Z1625" t="s">
        <v>30</v>
      </c>
      <c r="AA1625" t="s">
        <v>30</v>
      </c>
      <c r="AB1625" t="s">
        <v>30</v>
      </c>
      <c r="AC1625">
        <v>-75.813598999999996</v>
      </c>
      <c r="AD1625">
        <v>5.5936579999999996</v>
      </c>
      <c r="AE1625" t="s">
        <v>86</v>
      </c>
      <c r="AF1625" t="s">
        <v>109</v>
      </c>
      <c r="AG1625" t="s">
        <v>102</v>
      </c>
      <c r="AH1625">
        <f>IFERROR(
    VLOOKUP(FENIX_ANS_TABLA[[#This Row],[ESTADO]],
        {"VENCIDO",1;"ALERTA_0 Días",2;"ALERTA",3;"A TIEMPO",4;"SIN FECHA",5},
    2,FALSE),
0)</f>
        <v>4</v>
      </c>
    </row>
    <row r="1626" spans="1:34" x14ac:dyDescent="0.25">
      <c r="A1626">
        <v>23675417</v>
      </c>
      <c r="B1626" s="23" t="str">
        <f>IFERROR(VLOOKUP(FENIX_ANS_TABLA[[#This Row],[PEDIDO]],RESPONSABLE!A:B,2,0),"Pendiente por asignar responsable")</f>
        <v>Pendiente por asignar responsable</v>
      </c>
      <c r="C1626" t="s">
        <v>36</v>
      </c>
      <c r="D1626" t="s">
        <v>24</v>
      </c>
      <c r="E1626" t="s">
        <v>36</v>
      </c>
      <c r="F1626" s="21">
        <v>46080.449618055558</v>
      </c>
      <c r="G1626" t="s">
        <v>10961</v>
      </c>
      <c r="H1626">
        <v>15437306</v>
      </c>
      <c r="I1626" t="s">
        <v>10962</v>
      </c>
      <c r="J1626" s="23" t="s">
        <v>31</v>
      </c>
      <c r="K1626" s="23" t="s">
        <v>707</v>
      </c>
      <c r="L1626" t="s">
        <v>10963</v>
      </c>
      <c r="M1626" t="s">
        <v>167</v>
      </c>
      <c r="N1626" t="s">
        <v>10964</v>
      </c>
      <c r="O1626" t="s">
        <v>168</v>
      </c>
      <c r="P1626" t="s">
        <v>37</v>
      </c>
      <c r="Q1626" t="s">
        <v>158</v>
      </c>
      <c r="R1626" t="s">
        <v>252</v>
      </c>
      <c r="S1626" t="s">
        <v>260</v>
      </c>
      <c r="T1626">
        <v>10</v>
      </c>
      <c r="U1626" t="s">
        <v>10965</v>
      </c>
      <c r="V1626" t="s">
        <v>8111</v>
      </c>
      <c r="W1626" t="s">
        <v>14613</v>
      </c>
      <c r="X1626" t="s">
        <v>29</v>
      </c>
      <c r="Y1626" t="s">
        <v>30</v>
      </c>
      <c r="Z1626" t="s">
        <v>30</v>
      </c>
      <c r="AA1626" t="s">
        <v>30</v>
      </c>
      <c r="AB1626" t="s">
        <v>30</v>
      </c>
      <c r="AC1626">
        <v>-75.393063999999995</v>
      </c>
      <c r="AD1626">
        <v>6.1274620000000004</v>
      </c>
      <c r="AE1626" t="s">
        <v>86</v>
      </c>
      <c r="AF1626" t="s">
        <v>159</v>
      </c>
      <c r="AG1626" t="s">
        <v>102</v>
      </c>
      <c r="AH1626">
        <f>IFERROR(
    VLOOKUP(FENIX_ANS_TABLA[[#This Row],[ESTADO]],
        {"VENCIDO",1;"ALERTA_0 Días",2;"ALERTA",3;"A TIEMPO",4;"SIN FECHA",5},
    2,FALSE),
0)</f>
        <v>4</v>
      </c>
    </row>
    <row r="1627" spans="1:34" x14ac:dyDescent="0.25">
      <c r="A1627">
        <v>23675418</v>
      </c>
      <c r="B1627" s="23" t="str">
        <f>IFERROR(VLOOKUP(FENIX_ANS_TABLA[[#This Row],[PEDIDO]],RESPONSABLE!A:B,2,0),"Pendiente por asignar responsable")</f>
        <v>Pendiente por asignar responsable</v>
      </c>
      <c r="C1627" t="s">
        <v>23</v>
      </c>
      <c r="D1627" t="s">
        <v>24</v>
      </c>
      <c r="E1627" t="s">
        <v>23</v>
      </c>
      <c r="F1627" s="21">
        <v>46080.450706018521</v>
      </c>
      <c r="G1627" t="s">
        <v>10967</v>
      </c>
      <c r="H1627">
        <v>1054551624</v>
      </c>
      <c r="I1627" t="s">
        <v>10968</v>
      </c>
      <c r="J1627" s="23" t="s">
        <v>31</v>
      </c>
      <c r="K1627" s="23" t="s">
        <v>10969</v>
      </c>
      <c r="L1627" t="s">
        <v>10970</v>
      </c>
      <c r="M1627" t="s">
        <v>202</v>
      </c>
      <c r="N1627" t="s">
        <v>10971</v>
      </c>
      <c r="O1627" t="s">
        <v>203</v>
      </c>
      <c r="P1627" t="s">
        <v>27</v>
      </c>
      <c r="Q1627" t="s">
        <v>158</v>
      </c>
      <c r="R1627" t="s">
        <v>253</v>
      </c>
      <c r="S1627" t="s">
        <v>260</v>
      </c>
      <c r="T1627">
        <v>7</v>
      </c>
      <c r="U1627" t="s">
        <v>10972</v>
      </c>
      <c r="V1627" t="s">
        <v>10651</v>
      </c>
      <c r="W1627" t="s">
        <v>18945</v>
      </c>
      <c r="X1627" t="s">
        <v>29</v>
      </c>
      <c r="Y1627" t="s">
        <v>30</v>
      </c>
      <c r="Z1627" t="s">
        <v>30</v>
      </c>
      <c r="AA1627" t="s">
        <v>30</v>
      </c>
      <c r="AB1627" t="s">
        <v>30</v>
      </c>
      <c r="AC1627">
        <v>-74.731916650000002</v>
      </c>
      <c r="AD1627">
        <v>5.90237108</v>
      </c>
      <c r="AE1627" t="s">
        <v>86</v>
      </c>
      <c r="AF1627" t="s">
        <v>159</v>
      </c>
      <c r="AG1627" t="s">
        <v>102</v>
      </c>
      <c r="AH1627">
        <f>IFERROR(
    VLOOKUP(FENIX_ANS_TABLA[[#This Row],[ESTADO]],
        {"VENCIDO",1;"ALERTA_0 Días",2;"ALERTA",3;"A TIEMPO",4;"SIN FECHA",5},
    2,FALSE),
0)</f>
        <v>4</v>
      </c>
    </row>
    <row r="1628" spans="1:34" x14ac:dyDescent="0.25">
      <c r="A1628">
        <v>23675419</v>
      </c>
      <c r="B1628" s="23" t="str">
        <f>IFERROR(VLOOKUP(FENIX_ANS_TABLA[[#This Row],[PEDIDO]],RESPONSABLE!A:B,2,0),"Pendiente por asignar responsable")</f>
        <v>Pendiente por asignar responsable</v>
      </c>
      <c r="C1628" t="s">
        <v>54</v>
      </c>
      <c r="D1628" t="s">
        <v>24</v>
      </c>
      <c r="E1628" t="s">
        <v>54</v>
      </c>
      <c r="F1628" s="21">
        <v>46080.45071759259</v>
      </c>
      <c r="G1628" t="s">
        <v>9218</v>
      </c>
      <c r="H1628">
        <v>1036612837</v>
      </c>
      <c r="I1628" t="s">
        <v>9219</v>
      </c>
      <c r="J1628" s="23" t="s">
        <v>9220</v>
      </c>
      <c r="K1628" s="23" t="s">
        <v>9221</v>
      </c>
      <c r="L1628" t="s">
        <v>9222</v>
      </c>
      <c r="M1628" t="s">
        <v>156</v>
      </c>
      <c r="N1628" t="s">
        <v>9223</v>
      </c>
      <c r="O1628" t="s">
        <v>157</v>
      </c>
      <c r="P1628" t="s">
        <v>55</v>
      </c>
      <c r="Q1628" t="s">
        <v>189</v>
      </c>
      <c r="R1628" t="s">
        <v>252</v>
      </c>
      <c r="S1628" t="s">
        <v>260</v>
      </c>
      <c r="T1628">
        <v>4</v>
      </c>
      <c r="U1628" t="s">
        <v>9224</v>
      </c>
      <c r="V1628" t="s">
        <v>10651</v>
      </c>
      <c r="W1628" t="s">
        <v>18946</v>
      </c>
      <c r="X1628" t="s">
        <v>43</v>
      </c>
      <c r="Y1628" t="s">
        <v>30</v>
      </c>
      <c r="Z1628" t="s">
        <v>30</v>
      </c>
      <c r="AA1628" t="s">
        <v>30</v>
      </c>
      <c r="AB1628" t="s">
        <v>30</v>
      </c>
      <c r="AC1628">
        <v>-75.372720999999999</v>
      </c>
      <c r="AD1628">
        <v>6.3292219999999997</v>
      </c>
      <c r="AE1628" t="s">
        <v>86</v>
      </c>
      <c r="AF1628" t="s">
        <v>159</v>
      </c>
      <c r="AG1628" t="s">
        <v>102</v>
      </c>
      <c r="AH1628">
        <f>IFERROR(
    VLOOKUP(FENIX_ANS_TABLA[[#This Row],[ESTADO]],
        {"VENCIDO",1;"ALERTA_0 Días",2;"ALERTA",3;"A TIEMPO",4;"SIN FECHA",5},
    2,FALSE),
0)</f>
        <v>3</v>
      </c>
    </row>
    <row r="1629" spans="1:34" x14ac:dyDescent="0.25">
      <c r="A1629">
        <v>23675424</v>
      </c>
      <c r="B1629" s="23" t="str">
        <f>IFERROR(VLOOKUP(FENIX_ANS_TABLA[[#This Row],[PEDIDO]],RESPONSABLE!A:B,2,0),"Pendiente por asignar responsable")</f>
        <v>Pendiente por asignar responsable</v>
      </c>
      <c r="C1629" t="s">
        <v>23</v>
      </c>
      <c r="D1629" t="s">
        <v>24</v>
      </c>
      <c r="E1629" t="s">
        <v>23</v>
      </c>
      <c r="F1629" s="21">
        <v>46080.452349537038</v>
      </c>
      <c r="G1629" t="s">
        <v>10974</v>
      </c>
      <c r="H1629">
        <v>39186178</v>
      </c>
      <c r="I1629" t="s">
        <v>10975</v>
      </c>
      <c r="J1629" s="23" t="s">
        <v>31</v>
      </c>
      <c r="K1629" s="23" t="s">
        <v>10976</v>
      </c>
      <c r="L1629" t="s">
        <v>10977</v>
      </c>
      <c r="M1629" t="s">
        <v>180</v>
      </c>
      <c r="N1629" t="s">
        <v>10978</v>
      </c>
      <c r="O1629" t="s">
        <v>181</v>
      </c>
      <c r="P1629" t="s">
        <v>27</v>
      </c>
      <c r="Q1629" t="s">
        <v>158</v>
      </c>
      <c r="R1629" t="s">
        <v>253</v>
      </c>
      <c r="S1629" t="s">
        <v>260</v>
      </c>
      <c r="T1629">
        <v>7</v>
      </c>
      <c r="U1629" t="s">
        <v>10979</v>
      </c>
      <c r="V1629" t="s">
        <v>14614</v>
      </c>
      <c r="W1629" t="s">
        <v>14432</v>
      </c>
      <c r="X1629" t="s">
        <v>29</v>
      </c>
      <c r="Y1629" t="s">
        <v>30</v>
      </c>
      <c r="Z1629" t="s">
        <v>30</v>
      </c>
      <c r="AA1629" t="s">
        <v>30</v>
      </c>
      <c r="AB1629" t="s">
        <v>30</v>
      </c>
      <c r="AC1629">
        <v>-75.440189480000001</v>
      </c>
      <c r="AD1629">
        <v>6.0215312000000001</v>
      </c>
      <c r="AE1629" t="s">
        <v>86</v>
      </c>
      <c r="AF1629" t="s">
        <v>159</v>
      </c>
      <c r="AG1629" t="s">
        <v>102</v>
      </c>
      <c r="AH1629">
        <f>IFERROR(
    VLOOKUP(FENIX_ANS_TABLA[[#This Row],[ESTADO]],
        {"VENCIDO",1;"ALERTA_0 Días",2;"ALERTA",3;"A TIEMPO",4;"SIN FECHA",5},
    2,FALSE),
0)</f>
        <v>4</v>
      </c>
    </row>
    <row r="1630" spans="1:34" x14ac:dyDescent="0.25">
      <c r="A1630">
        <v>23675427</v>
      </c>
      <c r="B1630" s="23" t="str">
        <f>IFERROR(VLOOKUP(FENIX_ANS_TABLA[[#This Row],[PEDIDO]],RESPONSABLE!A:B,2,0),"Pendiente por asignar responsable")</f>
        <v>Pendiente por asignar responsable</v>
      </c>
      <c r="C1630" t="s">
        <v>54</v>
      </c>
      <c r="D1630" t="s">
        <v>24</v>
      </c>
      <c r="E1630" t="s">
        <v>54</v>
      </c>
      <c r="F1630" s="21">
        <v>46080.454780092587</v>
      </c>
      <c r="G1630" t="s">
        <v>9226</v>
      </c>
      <c r="H1630">
        <v>890980802</v>
      </c>
      <c r="I1630" t="s">
        <v>9227</v>
      </c>
      <c r="J1630" s="23" t="s">
        <v>31</v>
      </c>
      <c r="K1630" s="23" t="s">
        <v>9228</v>
      </c>
      <c r="L1630" t="s">
        <v>9229</v>
      </c>
      <c r="M1630" t="s">
        <v>281</v>
      </c>
      <c r="N1630" t="s">
        <v>9230</v>
      </c>
      <c r="O1630" t="s">
        <v>282</v>
      </c>
      <c r="P1630" t="s">
        <v>55</v>
      </c>
      <c r="Q1630" t="s">
        <v>128</v>
      </c>
      <c r="R1630" t="s">
        <v>252</v>
      </c>
      <c r="S1630" t="s">
        <v>260</v>
      </c>
      <c r="T1630">
        <v>4</v>
      </c>
      <c r="U1630" t="s">
        <v>9231</v>
      </c>
      <c r="V1630" t="s">
        <v>8112</v>
      </c>
      <c r="W1630" t="s">
        <v>18947</v>
      </c>
      <c r="X1630" t="s">
        <v>43</v>
      </c>
      <c r="Y1630" t="s">
        <v>30</v>
      </c>
      <c r="Z1630" t="s">
        <v>30</v>
      </c>
      <c r="AA1630" t="s">
        <v>30</v>
      </c>
      <c r="AB1630" t="s">
        <v>30</v>
      </c>
      <c r="AC1630">
        <v>-75.937003000000004</v>
      </c>
      <c r="AD1630">
        <v>5.7230720000000002</v>
      </c>
      <c r="AE1630" t="s">
        <v>86</v>
      </c>
      <c r="AF1630" t="s">
        <v>109</v>
      </c>
      <c r="AG1630" t="s">
        <v>102</v>
      </c>
      <c r="AH1630">
        <f>IFERROR(
    VLOOKUP(FENIX_ANS_TABLA[[#This Row],[ESTADO]],
        {"VENCIDO",1;"ALERTA_0 Días",2;"ALERTA",3;"A TIEMPO",4;"SIN FECHA",5},
    2,FALSE),
0)</f>
        <v>3</v>
      </c>
    </row>
    <row r="1631" spans="1:34" x14ac:dyDescent="0.25">
      <c r="A1631">
        <v>23675433</v>
      </c>
      <c r="B1631" s="23" t="str">
        <f>IFERROR(VLOOKUP(FENIX_ANS_TABLA[[#This Row],[PEDIDO]],RESPONSABLE!A:B,2,0),"Pendiente por asignar responsable")</f>
        <v>Pendiente por asignar responsable</v>
      </c>
      <c r="C1631" t="s">
        <v>54</v>
      </c>
      <c r="D1631" t="s">
        <v>24</v>
      </c>
      <c r="E1631" t="s">
        <v>54</v>
      </c>
      <c r="F1631" s="21">
        <v>46080.457106481481</v>
      </c>
      <c r="G1631" t="s">
        <v>9234</v>
      </c>
      <c r="H1631">
        <v>15260283</v>
      </c>
      <c r="I1631" t="s">
        <v>9235</v>
      </c>
      <c r="J1631" s="23" t="s">
        <v>9236</v>
      </c>
      <c r="K1631" s="23" t="s">
        <v>9237</v>
      </c>
      <c r="L1631" t="s">
        <v>9238</v>
      </c>
      <c r="M1631" t="s">
        <v>25</v>
      </c>
      <c r="N1631" t="s">
        <v>9239</v>
      </c>
      <c r="O1631" t="s">
        <v>26</v>
      </c>
      <c r="P1631" t="s">
        <v>55</v>
      </c>
      <c r="Q1631" t="s">
        <v>56</v>
      </c>
      <c r="R1631" t="s">
        <v>253</v>
      </c>
      <c r="S1631" t="s">
        <v>260</v>
      </c>
      <c r="T1631">
        <v>4</v>
      </c>
      <c r="U1631" t="s">
        <v>9240</v>
      </c>
      <c r="V1631" t="s">
        <v>8114</v>
      </c>
      <c r="W1631" t="s">
        <v>18948</v>
      </c>
      <c r="X1631" t="s">
        <v>43</v>
      </c>
      <c r="Y1631" t="s">
        <v>30</v>
      </c>
      <c r="Z1631" t="s">
        <v>30</v>
      </c>
      <c r="AA1631" t="s">
        <v>30</v>
      </c>
      <c r="AB1631" t="s">
        <v>30</v>
      </c>
      <c r="AC1631">
        <v>-75.655196509999996</v>
      </c>
      <c r="AD1631">
        <v>6.1807208999999999</v>
      </c>
      <c r="AE1631" t="s">
        <v>86</v>
      </c>
      <c r="AF1631" t="s">
        <v>105</v>
      </c>
      <c r="AG1631" t="s">
        <v>102</v>
      </c>
      <c r="AH1631">
        <f>IFERROR(
    VLOOKUP(FENIX_ANS_TABLA[[#This Row],[ESTADO]],
        {"VENCIDO",1;"ALERTA_0 Días",2;"ALERTA",3;"A TIEMPO",4;"SIN FECHA",5},
    2,FALSE),
0)</f>
        <v>3</v>
      </c>
    </row>
    <row r="1632" spans="1:34" x14ac:dyDescent="0.25">
      <c r="A1632">
        <v>23675434</v>
      </c>
      <c r="B1632" s="23" t="str">
        <f>IFERROR(VLOOKUP(FENIX_ANS_TABLA[[#This Row],[PEDIDO]],RESPONSABLE!A:B,2,0),"Pendiente por asignar responsable")</f>
        <v>Pendiente por asignar responsable</v>
      </c>
      <c r="C1632" t="s">
        <v>23</v>
      </c>
      <c r="D1632" t="s">
        <v>24</v>
      </c>
      <c r="E1632" t="s">
        <v>23</v>
      </c>
      <c r="F1632" s="21">
        <v>46080.457199074073</v>
      </c>
      <c r="G1632" t="s">
        <v>10981</v>
      </c>
      <c r="H1632">
        <v>98708833</v>
      </c>
      <c r="I1632" t="s">
        <v>10982</v>
      </c>
      <c r="J1632" s="23" t="s">
        <v>31</v>
      </c>
      <c r="K1632" s="23" t="s">
        <v>10983</v>
      </c>
      <c r="L1632" t="s">
        <v>10984</v>
      </c>
      <c r="M1632" t="s">
        <v>202</v>
      </c>
      <c r="N1632" t="s">
        <v>10985</v>
      </c>
      <c r="O1632" t="s">
        <v>203</v>
      </c>
      <c r="P1632" t="s">
        <v>27</v>
      </c>
      <c r="Q1632" t="s">
        <v>158</v>
      </c>
      <c r="R1632" t="s">
        <v>253</v>
      </c>
      <c r="S1632" t="s">
        <v>260</v>
      </c>
      <c r="T1632">
        <v>7</v>
      </c>
      <c r="U1632" t="s">
        <v>10986</v>
      </c>
      <c r="V1632" t="s">
        <v>8114</v>
      </c>
      <c r="W1632" t="s">
        <v>18949</v>
      </c>
      <c r="X1632" t="s">
        <v>29</v>
      </c>
      <c r="Y1632" t="s">
        <v>30</v>
      </c>
      <c r="Z1632" t="s">
        <v>30</v>
      </c>
      <c r="AA1632" t="s">
        <v>30</v>
      </c>
      <c r="AB1632" t="s">
        <v>30</v>
      </c>
      <c r="AC1632">
        <v>-74.732785000000007</v>
      </c>
      <c r="AD1632">
        <v>5.9061300000000001</v>
      </c>
      <c r="AE1632" t="s">
        <v>86</v>
      </c>
      <c r="AF1632" t="s">
        <v>159</v>
      </c>
      <c r="AG1632" t="s">
        <v>102</v>
      </c>
      <c r="AH1632">
        <f>IFERROR(
    VLOOKUP(FENIX_ANS_TABLA[[#This Row],[ESTADO]],
        {"VENCIDO",1;"ALERTA_0 Días",2;"ALERTA",3;"A TIEMPO",4;"SIN FECHA",5},
    2,FALSE),
0)</f>
        <v>4</v>
      </c>
    </row>
    <row r="1633" spans="1:34" x14ac:dyDescent="0.25">
      <c r="A1633">
        <v>23675435</v>
      </c>
      <c r="B1633" s="23" t="str">
        <f>IFERROR(VLOOKUP(FENIX_ANS_TABLA[[#This Row],[PEDIDO]],RESPONSABLE!A:B,2,0),"Pendiente por asignar responsable")</f>
        <v>Pendiente por asignar responsable</v>
      </c>
      <c r="C1633" t="s">
        <v>23</v>
      </c>
      <c r="D1633" t="s">
        <v>24</v>
      </c>
      <c r="E1633" t="s">
        <v>23</v>
      </c>
      <c r="F1633" s="21">
        <v>46080.457233796304</v>
      </c>
      <c r="G1633" t="s">
        <v>10988</v>
      </c>
      <c r="H1633">
        <v>98708833</v>
      </c>
      <c r="I1633" t="s">
        <v>10982</v>
      </c>
      <c r="J1633" s="23" t="s">
        <v>31</v>
      </c>
      <c r="K1633" s="23" t="s">
        <v>10983</v>
      </c>
      <c r="L1633" t="s">
        <v>10989</v>
      </c>
      <c r="M1633" t="s">
        <v>202</v>
      </c>
      <c r="N1633" t="s">
        <v>10990</v>
      </c>
      <c r="O1633" t="s">
        <v>203</v>
      </c>
      <c r="P1633" t="s">
        <v>27</v>
      </c>
      <c r="Q1633" t="s">
        <v>158</v>
      </c>
      <c r="R1633" t="s">
        <v>253</v>
      </c>
      <c r="S1633" t="s">
        <v>260</v>
      </c>
      <c r="T1633">
        <v>7</v>
      </c>
      <c r="U1633" t="s">
        <v>10991</v>
      </c>
      <c r="V1633" t="s">
        <v>8114</v>
      </c>
      <c r="W1633" t="s">
        <v>18949</v>
      </c>
      <c r="X1633" t="s">
        <v>29</v>
      </c>
      <c r="Y1633" t="s">
        <v>30</v>
      </c>
      <c r="Z1633" t="s">
        <v>30</v>
      </c>
      <c r="AA1633" t="s">
        <v>30</v>
      </c>
      <c r="AB1633" t="s">
        <v>30</v>
      </c>
      <c r="AC1633">
        <v>-74.732785000000007</v>
      </c>
      <c r="AD1633">
        <v>5.9061300000000001</v>
      </c>
      <c r="AE1633" t="s">
        <v>86</v>
      </c>
      <c r="AF1633" t="s">
        <v>159</v>
      </c>
      <c r="AG1633" t="s">
        <v>102</v>
      </c>
      <c r="AH1633">
        <f>IFERROR(
    VLOOKUP(FENIX_ANS_TABLA[[#This Row],[ESTADO]],
        {"VENCIDO",1;"ALERTA_0 Días",2;"ALERTA",3;"A TIEMPO",4;"SIN FECHA",5},
    2,FALSE),
0)</f>
        <v>4</v>
      </c>
    </row>
    <row r="1634" spans="1:34" x14ac:dyDescent="0.25">
      <c r="A1634">
        <v>23675440</v>
      </c>
      <c r="B1634" s="23" t="str">
        <f>IFERROR(VLOOKUP(FENIX_ANS_TABLA[[#This Row],[PEDIDO]],RESPONSABLE!A:B,2,0),"Pendiente por asignar responsable")</f>
        <v>Pendiente por asignar responsable</v>
      </c>
      <c r="C1634" t="s">
        <v>58</v>
      </c>
      <c r="D1634" t="s">
        <v>24</v>
      </c>
      <c r="E1634" t="s">
        <v>59</v>
      </c>
      <c r="F1634" s="21">
        <v>46080.458437499998</v>
      </c>
      <c r="G1634" t="s">
        <v>8907</v>
      </c>
      <c r="H1634">
        <v>71262365</v>
      </c>
      <c r="I1634" t="s">
        <v>9243</v>
      </c>
      <c r="J1634" s="23" t="s">
        <v>31</v>
      </c>
      <c r="K1634" s="23" t="s">
        <v>9244</v>
      </c>
      <c r="L1634" t="s">
        <v>9245</v>
      </c>
      <c r="M1634" t="s">
        <v>38</v>
      </c>
      <c r="N1634" t="s">
        <v>9246</v>
      </c>
      <c r="O1634" t="s">
        <v>39</v>
      </c>
      <c r="P1634" t="s">
        <v>60</v>
      </c>
      <c r="Q1634" t="s">
        <v>64</v>
      </c>
      <c r="R1634" t="s">
        <v>253</v>
      </c>
      <c r="S1634" t="s">
        <v>260</v>
      </c>
      <c r="T1634">
        <v>9</v>
      </c>
      <c r="U1634" t="s">
        <v>9247</v>
      </c>
      <c r="V1634" t="s">
        <v>8115</v>
      </c>
      <c r="W1634" t="s">
        <v>18565</v>
      </c>
      <c r="X1634" t="s">
        <v>29</v>
      </c>
      <c r="Y1634" t="s">
        <v>30</v>
      </c>
      <c r="Z1634" t="s">
        <v>30</v>
      </c>
      <c r="AA1634" t="s">
        <v>30</v>
      </c>
      <c r="AB1634" t="s">
        <v>30</v>
      </c>
      <c r="AC1634">
        <v>-75.63011856</v>
      </c>
      <c r="AD1634">
        <v>6.1688886299999997</v>
      </c>
      <c r="AE1634" t="s">
        <v>86</v>
      </c>
      <c r="AF1634" t="s">
        <v>105</v>
      </c>
      <c r="AG1634" t="s">
        <v>102</v>
      </c>
      <c r="AH1634">
        <f>IFERROR(
    VLOOKUP(FENIX_ANS_TABLA[[#This Row],[ESTADO]],
        {"VENCIDO",1;"ALERTA_0 Días",2;"ALERTA",3;"A TIEMPO",4;"SIN FECHA",5},
    2,FALSE),
0)</f>
        <v>4</v>
      </c>
    </row>
    <row r="1635" spans="1:34" x14ac:dyDescent="0.25">
      <c r="A1635">
        <v>23675442</v>
      </c>
      <c r="B1635" s="23" t="str">
        <f>IFERROR(VLOOKUP(FENIX_ANS_TABLA[[#This Row],[PEDIDO]],RESPONSABLE!A:B,2,0),"Pendiente por asignar responsable")</f>
        <v>Pendiente por asignar responsable</v>
      </c>
      <c r="C1635" t="s">
        <v>54</v>
      </c>
      <c r="D1635" t="s">
        <v>24</v>
      </c>
      <c r="E1635" t="s">
        <v>54</v>
      </c>
      <c r="F1635" s="21">
        <v>46080.458784722221</v>
      </c>
      <c r="G1635" t="s">
        <v>9249</v>
      </c>
      <c r="H1635">
        <v>15260283</v>
      </c>
      <c r="I1635" t="s">
        <v>9235</v>
      </c>
      <c r="J1635" s="23" t="s">
        <v>9236</v>
      </c>
      <c r="K1635" s="23" t="s">
        <v>9250</v>
      </c>
      <c r="L1635" t="s">
        <v>9238</v>
      </c>
      <c r="M1635" t="s">
        <v>25</v>
      </c>
      <c r="N1635" t="s">
        <v>9239</v>
      </c>
      <c r="O1635" t="s">
        <v>26</v>
      </c>
      <c r="P1635" t="s">
        <v>55</v>
      </c>
      <c r="Q1635" t="s">
        <v>56</v>
      </c>
      <c r="R1635" t="s">
        <v>253</v>
      </c>
      <c r="S1635" t="s">
        <v>260</v>
      </c>
      <c r="T1635">
        <v>4</v>
      </c>
      <c r="U1635" t="s">
        <v>9251</v>
      </c>
      <c r="V1635" t="s">
        <v>8115</v>
      </c>
      <c r="W1635" t="s">
        <v>18950</v>
      </c>
      <c r="X1635" t="s">
        <v>43</v>
      </c>
      <c r="Y1635" t="s">
        <v>30</v>
      </c>
      <c r="Z1635" t="s">
        <v>30</v>
      </c>
      <c r="AA1635" t="s">
        <v>30</v>
      </c>
      <c r="AB1635" t="s">
        <v>30</v>
      </c>
      <c r="AC1635">
        <v>-75.655196509999996</v>
      </c>
      <c r="AD1635">
        <v>6.1807208999999999</v>
      </c>
      <c r="AE1635" t="s">
        <v>86</v>
      </c>
      <c r="AF1635" t="s">
        <v>105</v>
      </c>
      <c r="AG1635" t="s">
        <v>102</v>
      </c>
      <c r="AH1635">
        <f>IFERROR(
    VLOOKUP(FENIX_ANS_TABLA[[#This Row],[ESTADO]],
        {"VENCIDO",1;"ALERTA_0 Días",2;"ALERTA",3;"A TIEMPO",4;"SIN FECHA",5},
    2,FALSE),
0)</f>
        <v>3</v>
      </c>
    </row>
    <row r="1636" spans="1:34" x14ac:dyDescent="0.25">
      <c r="A1636">
        <v>23675446</v>
      </c>
      <c r="B1636" s="23" t="str">
        <f>IFERROR(VLOOKUP(FENIX_ANS_TABLA[[#This Row],[PEDIDO]],RESPONSABLE!A:B,2,0),"Pendiente por asignar responsable")</f>
        <v>Pendiente por asignar responsable</v>
      </c>
      <c r="C1636" t="s">
        <v>54</v>
      </c>
      <c r="D1636" t="s">
        <v>24</v>
      </c>
      <c r="E1636" t="s">
        <v>54</v>
      </c>
      <c r="F1636" s="21">
        <v>46080.461817129632</v>
      </c>
      <c r="G1636" t="s">
        <v>9253</v>
      </c>
      <c r="H1636">
        <v>15532821</v>
      </c>
      <c r="I1636" t="s">
        <v>9254</v>
      </c>
      <c r="J1636" s="23" t="s">
        <v>31</v>
      </c>
      <c r="K1636" s="23" t="s">
        <v>2225</v>
      </c>
      <c r="L1636" t="s">
        <v>9255</v>
      </c>
      <c r="M1636" t="s">
        <v>154</v>
      </c>
      <c r="N1636" t="s">
        <v>9256</v>
      </c>
      <c r="O1636" t="s">
        <v>155</v>
      </c>
      <c r="P1636" t="s">
        <v>55</v>
      </c>
      <c r="Q1636" t="s">
        <v>128</v>
      </c>
      <c r="R1636" t="s">
        <v>253</v>
      </c>
      <c r="S1636" t="s">
        <v>260</v>
      </c>
      <c r="T1636">
        <v>4</v>
      </c>
      <c r="U1636" t="s">
        <v>9257</v>
      </c>
      <c r="V1636" t="s">
        <v>8074</v>
      </c>
      <c r="W1636" t="s">
        <v>18951</v>
      </c>
      <c r="X1636" t="s">
        <v>43</v>
      </c>
      <c r="Y1636" t="s">
        <v>30</v>
      </c>
      <c r="Z1636" t="s">
        <v>30</v>
      </c>
      <c r="AA1636" t="s">
        <v>30</v>
      </c>
      <c r="AB1636" t="s">
        <v>30</v>
      </c>
      <c r="AC1636">
        <v>-75.884093559999997</v>
      </c>
      <c r="AD1636">
        <v>5.6558885400000003</v>
      </c>
      <c r="AE1636" t="s">
        <v>86</v>
      </c>
      <c r="AF1636" t="s">
        <v>109</v>
      </c>
      <c r="AG1636" t="s">
        <v>102</v>
      </c>
      <c r="AH1636">
        <f>IFERROR(
    VLOOKUP(FENIX_ANS_TABLA[[#This Row],[ESTADO]],
        {"VENCIDO",1;"ALERTA_0 Días",2;"ALERTA",3;"A TIEMPO",4;"SIN FECHA",5},
    2,FALSE),
0)</f>
        <v>3</v>
      </c>
    </row>
    <row r="1637" spans="1:34" x14ac:dyDescent="0.25">
      <c r="A1637">
        <v>23675456</v>
      </c>
      <c r="B1637" s="23" t="str">
        <f>IFERROR(VLOOKUP(FENIX_ANS_TABLA[[#This Row],[PEDIDO]],RESPONSABLE!A:B,2,0),"Pendiente por asignar responsable")</f>
        <v>Pendiente por asignar responsable</v>
      </c>
      <c r="C1637" t="s">
        <v>58</v>
      </c>
      <c r="D1637" t="s">
        <v>24</v>
      </c>
      <c r="E1637" t="s">
        <v>59</v>
      </c>
      <c r="F1637" s="21">
        <v>46080.46466435185</v>
      </c>
      <c r="G1637" t="s">
        <v>9259</v>
      </c>
      <c r="H1637">
        <v>1036392786</v>
      </c>
      <c r="I1637" t="s">
        <v>934</v>
      </c>
      <c r="J1637" s="23" t="s">
        <v>31</v>
      </c>
      <c r="K1637" s="23" t="s">
        <v>935</v>
      </c>
      <c r="L1637" t="s">
        <v>9260</v>
      </c>
      <c r="M1637" t="s">
        <v>190</v>
      </c>
      <c r="N1637" t="s">
        <v>9261</v>
      </c>
      <c r="O1637" t="s">
        <v>191</v>
      </c>
      <c r="P1637" t="s">
        <v>60</v>
      </c>
      <c r="Q1637" t="s">
        <v>184</v>
      </c>
      <c r="R1637" t="s">
        <v>252</v>
      </c>
      <c r="S1637" t="s">
        <v>260</v>
      </c>
      <c r="T1637">
        <v>14</v>
      </c>
      <c r="U1637" t="s">
        <v>9262</v>
      </c>
      <c r="V1637" t="s">
        <v>10653</v>
      </c>
      <c r="W1637" t="s">
        <v>18952</v>
      </c>
      <c r="X1637" t="s">
        <v>29</v>
      </c>
      <c r="Y1637" t="s">
        <v>30</v>
      </c>
      <c r="Z1637" t="s">
        <v>30</v>
      </c>
      <c r="AA1637" t="s">
        <v>30</v>
      </c>
      <c r="AB1637" t="s">
        <v>30</v>
      </c>
      <c r="AC1637">
        <v>-75.337577249999995</v>
      </c>
      <c r="AD1637">
        <v>6.0698468600000002</v>
      </c>
      <c r="AE1637" t="s">
        <v>86</v>
      </c>
      <c r="AF1637" t="s">
        <v>159</v>
      </c>
      <c r="AG1637" t="s">
        <v>102</v>
      </c>
      <c r="AH1637">
        <f>IFERROR(
    VLOOKUP(FENIX_ANS_TABLA[[#This Row],[ESTADO]],
        {"VENCIDO",1;"ALERTA_0 Días",2;"ALERTA",3;"A TIEMPO",4;"SIN FECHA",5},
    2,FALSE),
0)</f>
        <v>4</v>
      </c>
    </row>
    <row r="1638" spans="1:34" x14ac:dyDescent="0.25">
      <c r="A1638">
        <v>23675457</v>
      </c>
      <c r="B1638" s="23" t="str">
        <f>IFERROR(VLOOKUP(FENIX_ANS_TABLA[[#This Row],[PEDIDO]],RESPONSABLE!A:B,2,0),"Pendiente por asignar responsable")</f>
        <v>Pendiente por asignar responsable</v>
      </c>
      <c r="C1638" t="s">
        <v>23</v>
      </c>
      <c r="D1638" t="s">
        <v>24</v>
      </c>
      <c r="E1638" t="s">
        <v>33</v>
      </c>
      <c r="F1638" s="21">
        <v>46080.465138888889</v>
      </c>
      <c r="G1638" t="s">
        <v>16870</v>
      </c>
      <c r="H1638">
        <v>42761917</v>
      </c>
      <c r="I1638" t="s">
        <v>16871</v>
      </c>
      <c r="J1638" s="23" t="s">
        <v>31</v>
      </c>
      <c r="K1638" s="23" t="s">
        <v>16872</v>
      </c>
      <c r="L1638" t="s">
        <v>16873</v>
      </c>
      <c r="M1638" t="s">
        <v>121</v>
      </c>
      <c r="N1638" t="s">
        <v>16874</v>
      </c>
      <c r="O1638" t="s">
        <v>122</v>
      </c>
      <c r="P1638" t="s">
        <v>34</v>
      </c>
      <c r="Q1638" t="s">
        <v>31</v>
      </c>
      <c r="R1638" t="s">
        <v>252</v>
      </c>
      <c r="S1638" t="s">
        <v>259</v>
      </c>
      <c r="T1638">
        <v>8</v>
      </c>
      <c r="U1638" t="s">
        <v>16875</v>
      </c>
      <c r="V1638" t="s">
        <v>10653</v>
      </c>
      <c r="W1638" t="s">
        <v>18674</v>
      </c>
      <c r="X1638" t="s">
        <v>29</v>
      </c>
      <c r="Y1638" t="s">
        <v>30</v>
      </c>
      <c r="Z1638" t="s">
        <v>30</v>
      </c>
      <c r="AA1638" t="s">
        <v>30</v>
      </c>
      <c r="AB1638" t="s">
        <v>30</v>
      </c>
      <c r="AC1638">
        <v>-75.748816700000006</v>
      </c>
      <c r="AD1638">
        <v>6.2515450499999998</v>
      </c>
      <c r="AE1638" t="s">
        <v>86</v>
      </c>
      <c r="AF1638" t="s">
        <v>109</v>
      </c>
      <c r="AG1638" t="s">
        <v>102</v>
      </c>
      <c r="AH1638">
        <f>IFERROR(
    VLOOKUP(FENIX_ANS_TABLA[[#This Row],[ESTADO]],
        {"VENCIDO",1;"ALERTA_0 Días",2;"ALERTA",3;"A TIEMPO",4;"SIN FECHA",5},
    2,FALSE),
0)</f>
        <v>4</v>
      </c>
    </row>
    <row r="1639" spans="1:34" x14ac:dyDescent="0.25">
      <c r="A1639">
        <v>23675461</v>
      </c>
      <c r="B1639" s="23" t="str">
        <f>IFERROR(VLOOKUP(FENIX_ANS_TABLA[[#This Row],[PEDIDO]],RESPONSABLE!A:B,2,0),"Pendiente por asignar responsable")</f>
        <v>Pendiente por asignar responsable</v>
      </c>
      <c r="C1639" t="s">
        <v>58</v>
      </c>
      <c r="D1639" t="s">
        <v>24</v>
      </c>
      <c r="E1639" t="s">
        <v>59</v>
      </c>
      <c r="F1639" s="21">
        <v>46080.466874999998</v>
      </c>
      <c r="G1639" t="s">
        <v>9264</v>
      </c>
      <c r="H1639">
        <v>43481130</v>
      </c>
      <c r="I1639" t="s">
        <v>9265</v>
      </c>
      <c r="J1639" s="23" t="s">
        <v>31</v>
      </c>
      <c r="K1639" s="23" t="s">
        <v>9266</v>
      </c>
      <c r="L1639" t="s">
        <v>9267</v>
      </c>
      <c r="M1639" t="s">
        <v>216</v>
      </c>
      <c r="N1639" t="s">
        <v>9268</v>
      </c>
      <c r="O1639" t="s">
        <v>217</v>
      </c>
      <c r="P1639" t="s">
        <v>60</v>
      </c>
      <c r="Q1639" t="s">
        <v>214</v>
      </c>
      <c r="R1639" t="s">
        <v>252</v>
      </c>
      <c r="S1639" t="s">
        <v>260</v>
      </c>
      <c r="T1639">
        <v>14</v>
      </c>
      <c r="U1639" t="s">
        <v>9269</v>
      </c>
      <c r="V1639" t="s">
        <v>10474</v>
      </c>
      <c r="W1639" t="s">
        <v>18114</v>
      </c>
      <c r="X1639" t="s">
        <v>29</v>
      </c>
      <c r="Y1639" t="s">
        <v>30</v>
      </c>
      <c r="Z1639" t="s">
        <v>30</v>
      </c>
      <c r="AA1639" t="s">
        <v>30</v>
      </c>
      <c r="AB1639" t="s">
        <v>30</v>
      </c>
      <c r="AC1639">
        <v>-74.936436</v>
      </c>
      <c r="AD1639">
        <v>6.4511180000000001</v>
      </c>
      <c r="AE1639" t="s">
        <v>86</v>
      </c>
      <c r="AF1639" t="s">
        <v>215</v>
      </c>
      <c r="AG1639" t="s">
        <v>102</v>
      </c>
      <c r="AH1639">
        <f>IFERROR(
    VLOOKUP(FENIX_ANS_TABLA[[#This Row],[ESTADO]],
        {"VENCIDO",1;"ALERTA_0 Días",2;"ALERTA",3;"A TIEMPO",4;"SIN FECHA",5},
    2,FALSE),
0)</f>
        <v>4</v>
      </c>
    </row>
    <row r="1640" spans="1:34" x14ac:dyDescent="0.25">
      <c r="A1640">
        <v>23675464</v>
      </c>
      <c r="B1640" s="23" t="str">
        <f>IFERROR(VLOOKUP(FENIX_ANS_TABLA[[#This Row],[PEDIDO]],RESPONSABLE!A:B,2,0),"Pendiente por asignar responsable")</f>
        <v>Pendiente por asignar responsable</v>
      </c>
      <c r="C1640" t="s">
        <v>23</v>
      </c>
      <c r="D1640" t="s">
        <v>24</v>
      </c>
      <c r="E1640" t="s">
        <v>23</v>
      </c>
      <c r="F1640" s="21">
        <v>46080.46738425926</v>
      </c>
      <c r="G1640" t="s">
        <v>10019</v>
      </c>
      <c r="H1640">
        <v>1037502417</v>
      </c>
      <c r="I1640" t="s">
        <v>10020</v>
      </c>
      <c r="J1640" s="23" t="s">
        <v>31</v>
      </c>
      <c r="K1640" s="23" t="s">
        <v>10021</v>
      </c>
      <c r="L1640" t="s">
        <v>10022</v>
      </c>
      <c r="M1640" t="s">
        <v>216</v>
      </c>
      <c r="N1640" t="s">
        <v>10023</v>
      </c>
      <c r="O1640" t="s">
        <v>217</v>
      </c>
      <c r="P1640" t="s">
        <v>27</v>
      </c>
      <c r="Q1640" t="s">
        <v>214</v>
      </c>
      <c r="R1640" t="s">
        <v>253</v>
      </c>
      <c r="S1640" t="s">
        <v>260</v>
      </c>
      <c r="T1640">
        <v>7</v>
      </c>
      <c r="U1640" t="s">
        <v>10024</v>
      </c>
      <c r="V1640" t="s">
        <v>8118</v>
      </c>
      <c r="W1640" t="s">
        <v>18953</v>
      </c>
      <c r="X1640" t="s">
        <v>29</v>
      </c>
      <c r="Y1640" t="s">
        <v>30</v>
      </c>
      <c r="Z1640" t="s">
        <v>30</v>
      </c>
      <c r="AA1640" t="s">
        <v>30</v>
      </c>
      <c r="AB1640" t="s">
        <v>30</v>
      </c>
      <c r="AC1640">
        <v>-75.022364249999995</v>
      </c>
      <c r="AD1640">
        <v>6.4843028399999998</v>
      </c>
      <c r="AE1640" t="s">
        <v>86</v>
      </c>
      <c r="AF1640" t="s">
        <v>215</v>
      </c>
      <c r="AG1640" t="s">
        <v>102</v>
      </c>
      <c r="AH1640">
        <f>IFERROR(
    VLOOKUP(FENIX_ANS_TABLA[[#This Row],[ESTADO]],
        {"VENCIDO",1;"ALERTA_0 Días",2;"ALERTA",3;"A TIEMPO",4;"SIN FECHA",5},
    2,FALSE),
0)</f>
        <v>4</v>
      </c>
    </row>
    <row r="1641" spans="1:34" x14ac:dyDescent="0.25">
      <c r="A1641">
        <v>23675471</v>
      </c>
      <c r="B1641" s="23" t="str">
        <f>IFERROR(VLOOKUP(FENIX_ANS_TABLA[[#This Row],[PEDIDO]],RESPONSABLE!A:B,2,0),"Pendiente por asignar responsable")</f>
        <v>Pendiente por asignar responsable</v>
      </c>
      <c r="C1641" t="s">
        <v>36</v>
      </c>
      <c r="D1641" t="s">
        <v>65</v>
      </c>
      <c r="E1641" t="s">
        <v>36</v>
      </c>
      <c r="F1641" s="21">
        <v>46080.470312500001</v>
      </c>
      <c r="G1641" t="s">
        <v>10994</v>
      </c>
      <c r="H1641">
        <v>43856140</v>
      </c>
      <c r="I1641" t="s">
        <v>10995</v>
      </c>
      <c r="J1641" s="23" t="s">
        <v>31</v>
      </c>
      <c r="K1641" s="23" t="s">
        <v>10996</v>
      </c>
      <c r="L1641" t="s">
        <v>10997</v>
      </c>
      <c r="M1641" t="s">
        <v>156</v>
      </c>
      <c r="N1641" t="s">
        <v>10998</v>
      </c>
      <c r="O1641" t="s">
        <v>157</v>
      </c>
      <c r="P1641" t="s">
        <v>66</v>
      </c>
      <c r="Q1641" t="s">
        <v>158</v>
      </c>
      <c r="R1641" t="s">
        <v>253</v>
      </c>
      <c r="S1641" t="s">
        <v>260</v>
      </c>
      <c r="T1641">
        <v>7</v>
      </c>
      <c r="U1641" t="s">
        <v>10999</v>
      </c>
      <c r="V1641" t="s">
        <v>14157</v>
      </c>
      <c r="W1641" t="s">
        <v>14158</v>
      </c>
      <c r="X1641" t="s">
        <v>29</v>
      </c>
      <c r="Y1641" t="s">
        <v>30</v>
      </c>
      <c r="Z1641" t="s">
        <v>30</v>
      </c>
      <c r="AA1641" t="s">
        <v>30</v>
      </c>
      <c r="AB1641" t="s">
        <v>30</v>
      </c>
      <c r="AC1641">
        <v>-75.331733729999996</v>
      </c>
      <c r="AD1641">
        <v>6.2829146800000002</v>
      </c>
      <c r="AE1641" t="s">
        <v>86</v>
      </c>
      <c r="AF1641" t="s">
        <v>159</v>
      </c>
      <c r="AG1641" t="s">
        <v>103</v>
      </c>
      <c r="AH1641">
        <f>IFERROR(
    VLOOKUP(FENIX_ANS_TABLA[[#This Row],[ESTADO]],
        {"VENCIDO",1;"ALERTA_0 Días",2;"ALERTA",3;"A TIEMPO",4;"SIN FECHA",5},
    2,FALSE),
0)</f>
        <v>4</v>
      </c>
    </row>
    <row r="1642" spans="1:34" x14ac:dyDescent="0.25">
      <c r="A1642">
        <v>23675473</v>
      </c>
      <c r="B1642" s="23" t="str">
        <f>IFERROR(VLOOKUP(FENIX_ANS_TABLA[[#This Row],[PEDIDO]],RESPONSABLE!A:B,2,0),"Pendiente por asignar responsable")</f>
        <v>Pendiente por asignar responsable</v>
      </c>
      <c r="C1642" t="s">
        <v>23</v>
      </c>
      <c r="D1642" t="s">
        <v>24</v>
      </c>
      <c r="E1642" t="s">
        <v>23</v>
      </c>
      <c r="F1642" s="21">
        <v>46080.471064814818</v>
      </c>
      <c r="G1642" t="s">
        <v>11001</v>
      </c>
      <c r="H1642">
        <v>70555439</v>
      </c>
      <c r="I1642" t="s">
        <v>10944</v>
      </c>
      <c r="J1642" s="23" t="s">
        <v>100</v>
      </c>
      <c r="K1642" s="23" t="s">
        <v>10945</v>
      </c>
      <c r="L1642" t="s">
        <v>11002</v>
      </c>
      <c r="M1642" t="s">
        <v>202</v>
      </c>
      <c r="N1642" t="s">
        <v>11003</v>
      </c>
      <c r="O1642" t="s">
        <v>203</v>
      </c>
      <c r="P1642" t="s">
        <v>27</v>
      </c>
      <c r="Q1642" t="s">
        <v>158</v>
      </c>
      <c r="R1642" t="s">
        <v>253</v>
      </c>
      <c r="S1642" t="s">
        <v>260</v>
      </c>
      <c r="T1642">
        <v>7</v>
      </c>
      <c r="U1642" t="s">
        <v>11004</v>
      </c>
      <c r="V1642" t="s">
        <v>18954</v>
      </c>
      <c r="W1642" t="s">
        <v>18955</v>
      </c>
      <c r="X1642" t="s">
        <v>29</v>
      </c>
      <c r="Y1642" t="s">
        <v>30</v>
      </c>
      <c r="Z1642" t="s">
        <v>30</v>
      </c>
      <c r="AA1642" t="s">
        <v>30</v>
      </c>
      <c r="AB1642" t="s">
        <v>30</v>
      </c>
      <c r="AC1642">
        <v>-74.733666999999997</v>
      </c>
      <c r="AD1642">
        <v>5.9017030000000004</v>
      </c>
      <c r="AE1642" t="s">
        <v>86</v>
      </c>
      <c r="AF1642" t="s">
        <v>159</v>
      </c>
      <c r="AG1642" t="s">
        <v>102</v>
      </c>
      <c r="AH1642">
        <f>IFERROR(
    VLOOKUP(FENIX_ANS_TABLA[[#This Row],[ESTADO]],
        {"VENCIDO",1;"ALERTA_0 Días",2;"ALERTA",3;"A TIEMPO",4;"SIN FECHA",5},
    2,FALSE),
0)</f>
        <v>4</v>
      </c>
    </row>
    <row r="1643" spans="1:34" x14ac:dyDescent="0.25">
      <c r="A1643">
        <v>23675477</v>
      </c>
      <c r="B1643" s="23" t="str">
        <f>IFERROR(VLOOKUP(FENIX_ANS_TABLA[[#This Row],[PEDIDO]],RESPONSABLE!A:B,2,0),"Pendiente por asignar responsable")</f>
        <v>Pendiente por asignar responsable</v>
      </c>
      <c r="C1643" t="s">
        <v>23</v>
      </c>
      <c r="D1643" t="s">
        <v>24</v>
      </c>
      <c r="E1643" t="s">
        <v>23</v>
      </c>
      <c r="F1643" s="21">
        <v>46080.472627314812</v>
      </c>
      <c r="G1643" t="s">
        <v>11006</v>
      </c>
      <c r="H1643">
        <v>70555439</v>
      </c>
      <c r="I1643" t="s">
        <v>10944</v>
      </c>
      <c r="J1643" s="23" t="s">
        <v>100</v>
      </c>
      <c r="K1643" s="23" t="s">
        <v>10945</v>
      </c>
      <c r="L1643" t="s">
        <v>11007</v>
      </c>
      <c r="M1643" t="s">
        <v>202</v>
      </c>
      <c r="N1643" t="s">
        <v>11008</v>
      </c>
      <c r="O1643" t="s">
        <v>203</v>
      </c>
      <c r="P1643" t="s">
        <v>27</v>
      </c>
      <c r="Q1643" t="s">
        <v>158</v>
      </c>
      <c r="R1643" t="s">
        <v>253</v>
      </c>
      <c r="S1643" t="s">
        <v>260</v>
      </c>
      <c r="T1643">
        <v>7</v>
      </c>
      <c r="U1643" t="s">
        <v>11009</v>
      </c>
      <c r="V1643" t="s">
        <v>8119</v>
      </c>
      <c r="W1643" t="s">
        <v>14208</v>
      </c>
      <c r="X1643" t="s">
        <v>29</v>
      </c>
      <c r="Y1643" t="s">
        <v>30</v>
      </c>
      <c r="Z1643" t="s">
        <v>30</v>
      </c>
      <c r="AA1643" t="s">
        <v>30</v>
      </c>
      <c r="AB1643" t="s">
        <v>30</v>
      </c>
      <c r="AC1643">
        <v>-74.733666999999997</v>
      </c>
      <c r="AD1643">
        <v>5.9017030000000004</v>
      </c>
      <c r="AE1643" t="s">
        <v>86</v>
      </c>
      <c r="AF1643" t="s">
        <v>159</v>
      </c>
      <c r="AG1643" t="s">
        <v>102</v>
      </c>
      <c r="AH1643">
        <f>IFERROR(
    VLOOKUP(FENIX_ANS_TABLA[[#This Row],[ESTADO]],
        {"VENCIDO",1;"ALERTA_0 Días",2;"ALERTA",3;"A TIEMPO",4;"SIN FECHA",5},
    2,FALSE),
0)</f>
        <v>4</v>
      </c>
    </row>
    <row r="1644" spans="1:34" x14ac:dyDescent="0.25">
      <c r="A1644">
        <v>23675481</v>
      </c>
      <c r="B1644" s="23" t="str">
        <f>IFERROR(VLOOKUP(FENIX_ANS_TABLA[[#This Row],[PEDIDO]],RESPONSABLE!A:B,2,0),"Pendiente por asignar responsable")</f>
        <v>Pendiente por asignar responsable</v>
      </c>
      <c r="C1644" t="s">
        <v>23</v>
      </c>
      <c r="D1644" t="s">
        <v>24</v>
      </c>
      <c r="E1644" t="s">
        <v>33</v>
      </c>
      <c r="F1644" s="21">
        <v>46080.475856481477</v>
      </c>
      <c r="G1644" t="s">
        <v>9272</v>
      </c>
      <c r="H1644">
        <v>44005064</v>
      </c>
      <c r="I1644" t="s">
        <v>9273</v>
      </c>
      <c r="J1644" s="23" t="s">
        <v>31</v>
      </c>
      <c r="K1644" s="23" t="s">
        <v>9274</v>
      </c>
      <c r="L1644" t="s">
        <v>9275</v>
      </c>
      <c r="M1644" t="s">
        <v>25</v>
      </c>
      <c r="N1644" t="s">
        <v>9276</v>
      </c>
      <c r="O1644" t="s">
        <v>26</v>
      </c>
      <c r="P1644" t="s">
        <v>34</v>
      </c>
      <c r="Q1644" t="s">
        <v>35</v>
      </c>
      <c r="R1644" t="s">
        <v>253</v>
      </c>
      <c r="S1644" t="s">
        <v>260</v>
      </c>
      <c r="T1644">
        <v>5</v>
      </c>
      <c r="U1644" t="s">
        <v>9277</v>
      </c>
      <c r="V1644" t="s">
        <v>10343</v>
      </c>
      <c r="W1644" t="s">
        <v>7934</v>
      </c>
      <c r="X1644" t="s">
        <v>43</v>
      </c>
      <c r="Y1644" t="s">
        <v>30</v>
      </c>
      <c r="Z1644" t="s">
        <v>30</v>
      </c>
      <c r="AA1644" t="s">
        <v>30</v>
      </c>
      <c r="AB1644" t="s">
        <v>30</v>
      </c>
      <c r="AC1644">
        <v>-75.538904900000006</v>
      </c>
      <c r="AD1644">
        <v>6.2555585200000001</v>
      </c>
      <c r="AE1644" t="s">
        <v>86</v>
      </c>
      <c r="AF1644" t="s">
        <v>105</v>
      </c>
      <c r="AG1644" t="s">
        <v>102</v>
      </c>
      <c r="AH1644">
        <f>IFERROR(
    VLOOKUP(FENIX_ANS_TABLA[[#This Row],[ESTADO]],
        {"VENCIDO",1;"ALERTA_0 Días",2;"ALERTA",3;"A TIEMPO",4;"SIN FECHA",5},
    2,FALSE),
0)</f>
        <v>3</v>
      </c>
    </row>
    <row r="1645" spans="1:34" x14ac:dyDescent="0.25">
      <c r="A1645">
        <v>23675482</v>
      </c>
      <c r="B1645" s="23" t="str">
        <f>IFERROR(VLOOKUP(FENIX_ANS_TABLA[[#This Row],[PEDIDO]],RESPONSABLE!A:B,2,0),"Pendiente por asignar responsable")</f>
        <v>Pendiente por asignar responsable</v>
      </c>
      <c r="C1645" t="s">
        <v>23</v>
      </c>
      <c r="D1645" t="s">
        <v>24</v>
      </c>
      <c r="E1645" t="s">
        <v>23</v>
      </c>
      <c r="F1645" s="21">
        <v>46080.476111111107</v>
      </c>
      <c r="G1645" t="s">
        <v>11011</v>
      </c>
      <c r="H1645">
        <v>70555439</v>
      </c>
      <c r="I1645" t="s">
        <v>10944</v>
      </c>
      <c r="J1645" s="23" t="s">
        <v>100</v>
      </c>
      <c r="K1645" s="23" t="s">
        <v>10945</v>
      </c>
      <c r="L1645" t="s">
        <v>11012</v>
      </c>
      <c r="M1645" t="s">
        <v>202</v>
      </c>
      <c r="N1645" t="s">
        <v>11013</v>
      </c>
      <c r="O1645" t="s">
        <v>203</v>
      </c>
      <c r="P1645" t="s">
        <v>27</v>
      </c>
      <c r="Q1645" t="s">
        <v>158</v>
      </c>
      <c r="R1645" t="s">
        <v>253</v>
      </c>
      <c r="S1645" t="s">
        <v>260</v>
      </c>
      <c r="T1645">
        <v>7</v>
      </c>
      <c r="U1645" t="s">
        <v>11014</v>
      </c>
      <c r="V1645" t="s">
        <v>10343</v>
      </c>
      <c r="W1645" t="s">
        <v>18956</v>
      </c>
      <c r="X1645" t="s">
        <v>29</v>
      </c>
      <c r="Y1645" t="s">
        <v>30</v>
      </c>
      <c r="Z1645" t="s">
        <v>30</v>
      </c>
      <c r="AA1645" t="s">
        <v>30</v>
      </c>
      <c r="AB1645" t="s">
        <v>30</v>
      </c>
      <c r="AC1645">
        <v>-74.733666999999997</v>
      </c>
      <c r="AD1645">
        <v>5.9017030000000004</v>
      </c>
      <c r="AE1645" t="s">
        <v>86</v>
      </c>
      <c r="AF1645" t="s">
        <v>159</v>
      </c>
      <c r="AG1645" t="s">
        <v>102</v>
      </c>
      <c r="AH1645">
        <f>IFERROR(
    VLOOKUP(FENIX_ANS_TABLA[[#This Row],[ESTADO]],
        {"VENCIDO",1;"ALERTA_0 Días",2;"ALERTA",3;"A TIEMPO",4;"SIN FECHA",5},
    2,FALSE),
0)</f>
        <v>4</v>
      </c>
    </row>
    <row r="1646" spans="1:34" x14ac:dyDescent="0.25">
      <c r="A1646">
        <v>23675483</v>
      </c>
      <c r="B1646" s="23" t="str">
        <f>IFERROR(VLOOKUP(FENIX_ANS_TABLA[[#This Row],[PEDIDO]],RESPONSABLE!A:B,2,0),"Pendiente por asignar responsable")</f>
        <v>Pendiente por asignar responsable</v>
      </c>
      <c r="C1646" t="s">
        <v>23</v>
      </c>
      <c r="D1646" t="s">
        <v>24</v>
      </c>
      <c r="E1646" t="s">
        <v>23</v>
      </c>
      <c r="F1646" s="21">
        <v>46080.477233796293</v>
      </c>
      <c r="G1646" t="s">
        <v>10026</v>
      </c>
      <c r="H1646">
        <v>1039622431</v>
      </c>
      <c r="I1646" t="s">
        <v>10027</v>
      </c>
      <c r="J1646" s="23" t="s">
        <v>31</v>
      </c>
      <c r="K1646" s="23" t="s">
        <v>10028</v>
      </c>
      <c r="L1646" t="s">
        <v>10029</v>
      </c>
      <c r="M1646" t="s">
        <v>248</v>
      </c>
      <c r="N1646" t="s">
        <v>10030</v>
      </c>
      <c r="O1646" t="s">
        <v>249</v>
      </c>
      <c r="P1646" t="s">
        <v>27</v>
      </c>
      <c r="Q1646" t="s">
        <v>135</v>
      </c>
      <c r="R1646" t="s">
        <v>253</v>
      </c>
      <c r="S1646" t="s">
        <v>260</v>
      </c>
      <c r="T1646">
        <v>7</v>
      </c>
      <c r="U1646" t="s">
        <v>10031</v>
      </c>
      <c r="V1646" t="s">
        <v>14163</v>
      </c>
      <c r="W1646" t="s">
        <v>14164</v>
      </c>
      <c r="X1646" t="s">
        <v>29</v>
      </c>
      <c r="Y1646" t="s">
        <v>30</v>
      </c>
      <c r="Z1646" t="s">
        <v>30</v>
      </c>
      <c r="AA1646" t="s">
        <v>30</v>
      </c>
      <c r="AB1646" t="s">
        <v>30</v>
      </c>
      <c r="AC1646">
        <v>-75.813456830000007</v>
      </c>
      <c r="AD1646">
        <v>6.6781078300000001</v>
      </c>
      <c r="AE1646" t="s">
        <v>86</v>
      </c>
      <c r="AF1646" t="s">
        <v>136</v>
      </c>
      <c r="AG1646" t="s">
        <v>102</v>
      </c>
      <c r="AH1646">
        <f>IFERROR(
    VLOOKUP(FENIX_ANS_TABLA[[#This Row],[ESTADO]],
        {"VENCIDO",1;"ALERTA_0 Días",2;"ALERTA",3;"A TIEMPO",4;"SIN FECHA",5},
    2,FALSE),
0)</f>
        <v>4</v>
      </c>
    </row>
    <row r="1647" spans="1:34" x14ac:dyDescent="0.25">
      <c r="A1647">
        <v>23675486</v>
      </c>
      <c r="B1647" s="23" t="str">
        <f>IFERROR(VLOOKUP(FENIX_ANS_TABLA[[#This Row],[PEDIDO]],RESPONSABLE!A:B,2,0),"Pendiente por asignar responsable")</f>
        <v>Pendiente por asignar responsable</v>
      </c>
      <c r="C1647" t="s">
        <v>58</v>
      </c>
      <c r="D1647" t="s">
        <v>24</v>
      </c>
      <c r="E1647" t="s">
        <v>59</v>
      </c>
      <c r="F1647" s="21">
        <v>46080.478750000002</v>
      </c>
      <c r="G1647" t="s">
        <v>9279</v>
      </c>
      <c r="H1647">
        <v>1152702480</v>
      </c>
      <c r="I1647" t="s">
        <v>9280</v>
      </c>
      <c r="J1647" s="23" t="s">
        <v>31</v>
      </c>
      <c r="K1647" s="23" t="s">
        <v>9281</v>
      </c>
      <c r="L1647" t="s">
        <v>9282</v>
      </c>
      <c r="M1647" t="s">
        <v>187</v>
      </c>
      <c r="N1647" t="s">
        <v>9283</v>
      </c>
      <c r="O1647" t="s">
        <v>188</v>
      </c>
      <c r="P1647" t="s">
        <v>60</v>
      </c>
      <c r="Q1647" t="s">
        <v>184</v>
      </c>
      <c r="R1647" t="s">
        <v>252</v>
      </c>
      <c r="S1647" t="s">
        <v>260</v>
      </c>
      <c r="T1647">
        <v>14</v>
      </c>
      <c r="U1647" t="s">
        <v>9284</v>
      </c>
      <c r="V1647" t="s">
        <v>18957</v>
      </c>
      <c r="W1647" t="s">
        <v>18958</v>
      </c>
      <c r="X1647" t="s">
        <v>29</v>
      </c>
      <c r="Y1647" t="s">
        <v>30</v>
      </c>
      <c r="Z1647" t="s">
        <v>30</v>
      </c>
      <c r="AA1647" t="s">
        <v>30</v>
      </c>
      <c r="AB1647" t="s">
        <v>30</v>
      </c>
      <c r="AC1647">
        <v>-74.950640000000007</v>
      </c>
      <c r="AD1647">
        <v>6.362171</v>
      </c>
      <c r="AE1647" t="s">
        <v>86</v>
      </c>
      <c r="AF1647" t="s">
        <v>159</v>
      </c>
      <c r="AG1647" t="s">
        <v>102</v>
      </c>
      <c r="AH1647">
        <f>IFERROR(
    VLOOKUP(FENIX_ANS_TABLA[[#This Row],[ESTADO]],
        {"VENCIDO",1;"ALERTA_0 Días",2;"ALERTA",3;"A TIEMPO",4;"SIN FECHA",5},
    2,FALSE),
0)</f>
        <v>4</v>
      </c>
    </row>
    <row r="1648" spans="1:34" x14ac:dyDescent="0.25">
      <c r="A1648">
        <v>23675493</v>
      </c>
      <c r="B1648" s="23" t="str">
        <f>IFERROR(VLOOKUP(FENIX_ANS_TABLA[[#This Row],[PEDIDO]],RESPONSABLE!A:B,2,0),"Pendiente por asignar responsable")</f>
        <v>Pendiente por asignar responsable</v>
      </c>
      <c r="C1648" t="s">
        <v>23</v>
      </c>
      <c r="D1648" t="s">
        <v>24</v>
      </c>
      <c r="E1648" t="s">
        <v>33</v>
      </c>
      <c r="F1648" s="21">
        <v>46080.480081018519</v>
      </c>
      <c r="G1648" t="s">
        <v>9286</v>
      </c>
      <c r="H1648">
        <v>1000532355</v>
      </c>
      <c r="I1648" t="s">
        <v>9287</v>
      </c>
      <c r="J1648" s="23" t="s">
        <v>31</v>
      </c>
      <c r="K1648" s="23" t="s">
        <v>9288</v>
      </c>
      <c r="L1648" t="s">
        <v>9289</v>
      </c>
      <c r="M1648" t="s">
        <v>25</v>
      </c>
      <c r="N1648" t="s">
        <v>9290</v>
      </c>
      <c r="O1648" t="s">
        <v>26</v>
      </c>
      <c r="P1648" t="s">
        <v>34</v>
      </c>
      <c r="Q1648" t="s">
        <v>35</v>
      </c>
      <c r="R1648" t="s">
        <v>253</v>
      </c>
      <c r="S1648" t="s">
        <v>260</v>
      </c>
      <c r="T1648">
        <v>5</v>
      </c>
      <c r="U1648" t="s">
        <v>9291</v>
      </c>
      <c r="V1648" t="s">
        <v>2795</v>
      </c>
      <c r="W1648" t="s">
        <v>14345</v>
      </c>
      <c r="X1648" t="s">
        <v>43</v>
      </c>
      <c r="Y1648" t="s">
        <v>30</v>
      </c>
      <c r="Z1648" t="s">
        <v>30</v>
      </c>
      <c r="AA1648" t="s">
        <v>30</v>
      </c>
      <c r="AB1648" t="s">
        <v>30</v>
      </c>
      <c r="AC1648">
        <v>-75.532511999999997</v>
      </c>
      <c r="AD1648">
        <v>6.2349680000000003</v>
      </c>
      <c r="AE1648" t="s">
        <v>86</v>
      </c>
      <c r="AF1648" t="s">
        <v>105</v>
      </c>
      <c r="AG1648" t="s">
        <v>102</v>
      </c>
      <c r="AH1648">
        <f>IFERROR(
    VLOOKUP(FENIX_ANS_TABLA[[#This Row],[ESTADO]],
        {"VENCIDO",1;"ALERTA_0 Días",2;"ALERTA",3;"A TIEMPO",4;"SIN FECHA",5},
    2,FALSE),
0)</f>
        <v>3</v>
      </c>
    </row>
    <row r="1649" spans="1:34" x14ac:dyDescent="0.25">
      <c r="A1649">
        <v>23675494</v>
      </c>
      <c r="B1649" s="23" t="str">
        <f>IFERROR(VLOOKUP(FENIX_ANS_TABLA[[#This Row],[PEDIDO]],RESPONSABLE!A:B,2,0),"Pendiente por asignar responsable")</f>
        <v>Pendiente por asignar responsable</v>
      </c>
      <c r="C1649" t="s">
        <v>23</v>
      </c>
      <c r="D1649" t="s">
        <v>24</v>
      </c>
      <c r="E1649" t="s">
        <v>23</v>
      </c>
      <c r="F1649" s="21">
        <v>46080.481053240743</v>
      </c>
      <c r="G1649" t="s">
        <v>12405</v>
      </c>
      <c r="H1649">
        <v>8431807</v>
      </c>
      <c r="I1649" t="s">
        <v>12406</v>
      </c>
      <c r="J1649" s="23" t="s">
        <v>31</v>
      </c>
      <c r="K1649" s="23" t="s">
        <v>12407</v>
      </c>
      <c r="L1649" t="s">
        <v>12408</v>
      </c>
      <c r="M1649" t="s">
        <v>42</v>
      </c>
      <c r="N1649" t="s">
        <v>12409</v>
      </c>
      <c r="O1649" t="s">
        <v>57</v>
      </c>
      <c r="P1649" t="s">
        <v>27</v>
      </c>
      <c r="Q1649" t="s">
        <v>32</v>
      </c>
      <c r="R1649" t="s">
        <v>252</v>
      </c>
      <c r="S1649" t="s">
        <v>260</v>
      </c>
      <c r="T1649">
        <v>10</v>
      </c>
      <c r="U1649" t="s">
        <v>12410</v>
      </c>
      <c r="V1649" t="s">
        <v>8120</v>
      </c>
      <c r="W1649" t="s">
        <v>8121</v>
      </c>
      <c r="X1649" t="s">
        <v>29</v>
      </c>
      <c r="Y1649" t="s">
        <v>30</v>
      </c>
      <c r="Z1649" t="s">
        <v>30</v>
      </c>
      <c r="AA1649" t="s">
        <v>30</v>
      </c>
      <c r="AB1649" t="s">
        <v>30</v>
      </c>
      <c r="AC1649">
        <v>-75.581190169999999</v>
      </c>
      <c r="AD1649">
        <v>6.1348882900000001</v>
      </c>
      <c r="AE1649" t="s">
        <v>86</v>
      </c>
      <c r="AF1649" t="s">
        <v>105</v>
      </c>
      <c r="AG1649" t="s">
        <v>102</v>
      </c>
      <c r="AH1649">
        <f>IFERROR(
    VLOOKUP(FENIX_ANS_TABLA[[#This Row],[ESTADO]],
        {"VENCIDO",1;"ALERTA_0 Días",2;"ALERTA",3;"A TIEMPO",4;"SIN FECHA",5},
    2,FALSE),
0)</f>
        <v>4</v>
      </c>
    </row>
    <row r="1650" spans="1:34" x14ac:dyDescent="0.25">
      <c r="A1650">
        <v>23675496</v>
      </c>
      <c r="B1650" s="23" t="str">
        <f>IFERROR(VLOOKUP(FENIX_ANS_TABLA[[#This Row],[PEDIDO]],RESPONSABLE!A:B,2,0),"Pendiente por asignar responsable")</f>
        <v>Pendiente por asignar responsable</v>
      </c>
      <c r="C1650" t="s">
        <v>54</v>
      </c>
      <c r="D1650" t="s">
        <v>24</v>
      </c>
      <c r="E1650" t="s">
        <v>54</v>
      </c>
      <c r="F1650" s="21">
        <v>46080.482476851852</v>
      </c>
      <c r="G1650" t="s">
        <v>9293</v>
      </c>
      <c r="H1650">
        <v>8039009</v>
      </c>
      <c r="I1650" t="s">
        <v>9294</v>
      </c>
      <c r="J1650" s="23" t="s">
        <v>31</v>
      </c>
      <c r="K1650" s="23" t="s">
        <v>9295</v>
      </c>
      <c r="L1650" t="s">
        <v>9296</v>
      </c>
      <c r="M1650" t="s">
        <v>224</v>
      </c>
      <c r="N1650" t="s">
        <v>9297</v>
      </c>
      <c r="O1650" t="s">
        <v>225</v>
      </c>
      <c r="P1650" t="s">
        <v>55</v>
      </c>
      <c r="Q1650" t="s">
        <v>214</v>
      </c>
      <c r="R1650" t="s">
        <v>252</v>
      </c>
      <c r="S1650" t="s">
        <v>260</v>
      </c>
      <c r="T1650">
        <v>4</v>
      </c>
      <c r="U1650" t="s">
        <v>9298</v>
      </c>
      <c r="V1650" t="s">
        <v>2808</v>
      </c>
      <c r="W1650" t="s">
        <v>18959</v>
      </c>
      <c r="X1650" t="s">
        <v>43</v>
      </c>
      <c r="Y1650" t="s">
        <v>30</v>
      </c>
      <c r="Z1650" t="s">
        <v>30</v>
      </c>
      <c r="AA1650" t="s">
        <v>30</v>
      </c>
      <c r="AB1650" t="s">
        <v>30</v>
      </c>
      <c r="AC1650">
        <v>-75.212037800000004</v>
      </c>
      <c r="AD1650">
        <v>6.4524988299999997</v>
      </c>
      <c r="AE1650" t="s">
        <v>86</v>
      </c>
      <c r="AF1650" t="s">
        <v>215</v>
      </c>
      <c r="AG1650" t="s">
        <v>102</v>
      </c>
      <c r="AH1650">
        <f>IFERROR(
    VLOOKUP(FENIX_ANS_TABLA[[#This Row],[ESTADO]],
        {"VENCIDO",1;"ALERTA_0 Días",2;"ALERTA",3;"A TIEMPO",4;"SIN FECHA",5},
    2,FALSE),
0)</f>
        <v>3</v>
      </c>
    </row>
    <row r="1651" spans="1:34" x14ac:dyDescent="0.25">
      <c r="A1651">
        <v>23675499</v>
      </c>
      <c r="B1651" s="23" t="str">
        <f>IFERROR(VLOOKUP(FENIX_ANS_TABLA[[#This Row],[PEDIDO]],RESPONSABLE!A:B,2,0),"Pendiente por asignar responsable")</f>
        <v>Pendiente por asignar responsable</v>
      </c>
      <c r="C1651" t="s">
        <v>23</v>
      </c>
      <c r="D1651" t="s">
        <v>24</v>
      </c>
      <c r="E1651" t="s">
        <v>33</v>
      </c>
      <c r="F1651" s="21">
        <v>46080.486446759263</v>
      </c>
      <c r="G1651" t="s">
        <v>9300</v>
      </c>
      <c r="H1651">
        <v>39287445</v>
      </c>
      <c r="I1651" t="s">
        <v>6997</v>
      </c>
      <c r="J1651" s="23" t="s">
        <v>6998</v>
      </c>
      <c r="K1651" s="23" t="s">
        <v>6999</v>
      </c>
      <c r="L1651" t="s">
        <v>9301</v>
      </c>
      <c r="M1651" t="s">
        <v>25</v>
      </c>
      <c r="N1651" t="s">
        <v>9302</v>
      </c>
      <c r="O1651" t="s">
        <v>26</v>
      </c>
      <c r="P1651" t="s">
        <v>34</v>
      </c>
      <c r="Q1651" t="s">
        <v>35</v>
      </c>
      <c r="R1651" t="s">
        <v>252</v>
      </c>
      <c r="S1651" t="s">
        <v>260</v>
      </c>
      <c r="T1651">
        <v>8</v>
      </c>
      <c r="U1651" t="s">
        <v>9303</v>
      </c>
      <c r="V1651" t="s">
        <v>8123</v>
      </c>
      <c r="W1651" t="s">
        <v>18960</v>
      </c>
      <c r="X1651" t="s">
        <v>29</v>
      </c>
      <c r="Y1651" t="s">
        <v>30</v>
      </c>
      <c r="Z1651" t="s">
        <v>30</v>
      </c>
      <c r="AA1651" t="s">
        <v>30</v>
      </c>
      <c r="AB1651" t="s">
        <v>30</v>
      </c>
      <c r="AC1651">
        <v>-75.651843999999997</v>
      </c>
      <c r="AD1651">
        <v>6.2709580000000003</v>
      </c>
      <c r="AE1651" t="s">
        <v>86</v>
      </c>
      <c r="AF1651" t="s">
        <v>105</v>
      </c>
      <c r="AG1651" t="s">
        <v>102</v>
      </c>
      <c r="AH1651">
        <f>IFERROR(
    VLOOKUP(FENIX_ANS_TABLA[[#This Row],[ESTADO]],
        {"VENCIDO",1;"ALERTA_0 Días",2;"ALERTA",3;"A TIEMPO",4;"SIN FECHA",5},
    2,FALSE),
0)</f>
        <v>4</v>
      </c>
    </row>
    <row r="1652" spans="1:34" x14ac:dyDescent="0.25">
      <c r="A1652">
        <v>23675502</v>
      </c>
      <c r="B1652" s="23" t="str">
        <f>IFERROR(VLOOKUP(FENIX_ANS_TABLA[[#This Row],[PEDIDO]],RESPONSABLE!A:B,2,0),"Pendiente por asignar responsable")</f>
        <v>Pendiente por asignar responsable</v>
      </c>
      <c r="C1652" t="s">
        <v>36</v>
      </c>
      <c r="D1652" t="s">
        <v>24</v>
      </c>
      <c r="E1652" t="s">
        <v>36</v>
      </c>
      <c r="F1652" s="21">
        <v>46080.486805555563</v>
      </c>
      <c r="G1652" t="s">
        <v>12412</v>
      </c>
      <c r="H1652">
        <v>71702306</v>
      </c>
      <c r="I1652" t="s">
        <v>12413</v>
      </c>
      <c r="J1652" s="23" t="s">
        <v>31</v>
      </c>
      <c r="K1652" s="23" t="s">
        <v>12414</v>
      </c>
      <c r="L1652" t="s">
        <v>12415</v>
      </c>
      <c r="M1652" t="s">
        <v>42</v>
      </c>
      <c r="N1652" t="s">
        <v>12416</v>
      </c>
      <c r="O1652" t="s">
        <v>57</v>
      </c>
      <c r="P1652" t="s">
        <v>37</v>
      </c>
      <c r="Q1652" t="s">
        <v>32</v>
      </c>
      <c r="R1652" t="s">
        <v>252</v>
      </c>
      <c r="S1652" t="s">
        <v>260</v>
      </c>
      <c r="T1652">
        <v>10</v>
      </c>
      <c r="U1652" t="s">
        <v>12417</v>
      </c>
      <c r="V1652" t="s">
        <v>14435</v>
      </c>
      <c r="W1652" t="s">
        <v>14262</v>
      </c>
      <c r="X1652" t="s">
        <v>29</v>
      </c>
      <c r="Y1652" t="s">
        <v>30</v>
      </c>
      <c r="Z1652" t="s">
        <v>30</v>
      </c>
      <c r="AA1652" t="s">
        <v>30</v>
      </c>
      <c r="AB1652" t="s">
        <v>30</v>
      </c>
      <c r="AC1652">
        <v>-75.519570999999999</v>
      </c>
      <c r="AD1652">
        <v>6.1610990000000001</v>
      </c>
      <c r="AE1652" t="s">
        <v>86</v>
      </c>
      <c r="AF1652" t="s">
        <v>105</v>
      </c>
      <c r="AG1652" t="s">
        <v>102</v>
      </c>
      <c r="AH1652">
        <f>IFERROR(
    VLOOKUP(FENIX_ANS_TABLA[[#This Row],[ESTADO]],
        {"VENCIDO",1;"ALERTA_0 Días",2;"ALERTA",3;"A TIEMPO",4;"SIN FECHA",5},
    2,FALSE),
0)</f>
        <v>4</v>
      </c>
    </row>
    <row r="1653" spans="1:34" x14ac:dyDescent="0.25">
      <c r="A1653">
        <v>23675506</v>
      </c>
      <c r="B1653" s="23" t="str">
        <f>IFERROR(VLOOKUP(FENIX_ANS_TABLA[[#This Row],[PEDIDO]],RESPONSABLE!A:B,2,0),"Pendiente por asignar responsable")</f>
        <v>Pendiente por asignar responsable</v>
      </c>
      <c r="C1653" t="s">
        <v>23</v>
      </c>
      <c r="D1653" t="s">
        <v>24</v>
      </c>
      <c r="E1653" t="s">
        <v>33</v>
      </c>
      <c r="F1653" s="21">
        <v>46080.489108796297</v>
      </c>
      <c r="G1653" t="s">
        <v>10033</v>
      </c>
      <c r="H1653">
        <v>1001506277</v>
      </c>
      <c r="I1653" t="s">
        <v>10034</v>
      </c>
      <c r="J1653" s="23" t="s">
        <v>31</v>
      </c>
      <c r="K1653" s="23" t="s">
        <v>10035</v>
      </c>
      <c r="L1653" t="s">
        <v>10036</v>
      </c>
      <c r="M1653" t="s">
        <v>38</v>
      </c>
      <c r="N1653" t="s">
        <v>10037</v>
      </c>
      <c r="O1653" t="s">
        <v>39</v>
      </c>
      <c r="P1653" t="s">
        <v>34</v>
      </c>
      <c r="Q1653" t="s">
        <v>35</v>
      </c>
      <c r="R1653" t="s">
        <v>253</v>
      </c>
      <c r="S1653" t="s">
        <v>260</v>
      </c>
      <c r="T1653">
        <v>5</v>
      </c>
      <c r="U1653" t="s">
        <v>10038</v>
      </c>
      <c r="V1653" t="s">
        <v>14676</v>
      </c>
      <c r="W1653" t="s">
        <v>14675</v>
      </c>
      <c r="X1653" t="s">
        <v>43</v>
      </c>
      <c r="Y1653" t="s">
        <v>16876</v>
      </c>
      <c r="Z1653" t="s">
        <v>94</v>
      </c>
      <c r="AA1653" t="s">
        <v>95</v>
      </c>
      <c r="AB1653" t="s">
        <v>16877</v>
      </c>
      <c r="AC1653">
        <v>-75.605790200000001</v>
      </c>
      <c r="AD1653">
        <v>6.1920565700000001</v>
      </c>
      <c r="AE1653" t="s">
        <v>86</v>
      </c>
      <c r="AF1653" t="s">
        <v>105</v>
      </c>
      <c r="AG1653" t="s">
        <v>102</v>
      </c>
      <c r="AH1653">
        <f>IFERROR(
    VLOOKUP(FENIX_ANS_TABLA[[#This Row],[ESTADO]],
        {"VENCIDO",1;"ALERTA_0 Días",2;"ALERTA",3;"A TIEMPO",4;"SIN FECHA",5},
    2,FALSE),
0)</f>
        <v>3</v>
      </c>
    </row>
    <row r="1654" spans="1:34" x14ac:dyDescent="0.25">
      <c r="A1654">
        <v>23675509</v>
      </c>
      <c r="B1654" s="23" t="str">
        <f>IFERROR(VLOOKUP(FENIX_ANS_TABLA[[#This Row],[PEDIDO]],RESPONSABLE!A:B,2,0),"Pendiente por asignar responsable")</f>
        <v>Pendiente por asignar responsable</v>
      </c>
      <c r="C1654" t="s">
        <v>54</v>
      </c>
      <c r="D1654" t="s">
        <v>24</v>
      </c>
      <c r="E1654" t="s">
        <v>54</v>
      </c>
      <c r="F1654" s="21">
        <v>46080.490416666667</v>
      </c>
      <c r="G1654" t="s">
        <v>10040</v>
      </c>
      <c r="H1654">
        <v>71367333</v>
      </c>
      <c r="I1654" t="s">
        <v>1634</v>
      </c>
      <c r="J1654" s="23" t="s">
        <v>1635</v>
      </c>
      <c r="K1654" s="23" t="s">
        <v>1636</v>
      </c>
      <c r="L1654" t="s">
        <v>10041</v>
      </c>
      <c r="M1654" t="s">
        <v>42</v>
      </c>
      <c r="N1654" t="s">
        <v>10042</v>
      </c>
      <c r="O1654" t="s">
        <v>57</v>
      </c>
      <c r="P1654" t="s">
        <v>55</v>
      </c>
      <c r="Q1654" t="s">
        <v>56</v>
      </c>
      <c r="R1654" t="s">
        <v>253</v>
      </c>
      <c r="S1654" t="s">
        <v>260</v>
      </c>
      <c r="T1654">
        <v>4</v>
      </c>
      <c r="U1654" t="s">
        <v>10043</v>
      </c>
      <c r="V1654" t="s">
        <v>18961</v>
      </c>
      <c r="W1654" t="s">
        <v>18962</v>
      </c>
      <c r="X1654" t="s">
        <v>43</v>
      </c>
      <c r="Y1654" t="s">
        <v>30</v>
      </c>
      <c r="Z1654" t="s">
        <v>30</v>
      </c>
      <c r="AA1654" t="s">
        <v>30</v>
      </c>
      <c r="AB1654" t="s">
        <v>30</v>
      </c>
      <c r="AC1654">
        <v>-75.590141299999999</v>
      </c>
      <c r="AD1654">
        <v>6.17098236</v>
      </c>
      <c r="AE1654" t="s">
        <v>86</v>
      </c>
      <c r="AF1654" t="s">
        <v>105</v>
      </c>
      <c r="AG1654" t="s">
        <v>102</v>
      </c>
      <c r="AH1654">
        <f>IFERROR(
    VLOOKUP(FENIX_ANS_TABLA[[#This Row],[ESTADO]],
        {"VENCIDO",1;"ALERTA_0 Días",2;"ALERTA",3;"A TIEMPO",4;"SIN FECHA",5},
    2,FALSE),
0)</f>
        <v>3</v>
      </c>
    </row>
    <row r="1655" spans="1:34" x14ac:dyDescent="0.25">
      <c r="A1655">
        <v>23675511</v>
      </c>
      <c r="B1655" s="23" t="str">
        <f>IFERROR(VLOOKUP(FENIX_ANS_TABLA[[#This Row],[PEDIDO]],RESPONSABLE!A:B,2,0),"Pendiente por asignar responsable")</f>
        <v>Pendiente por asignar responsable</v>
      </c>
      <c r="C1655" t="s">
        <v>54</v>
      </c>
      <c r="D1655" t="s">
        <v>24</v>
      </c>
      <c r="E1655" t="s">
        <v>54</v>
      </c>
      <c r="F1655" s="21">
        <v>46080.49119212963</v>
      </c>
      <c r="G1655" t="s">
        <v>9307</v>
      </c>
      <c r="H1655">
        <v>901367738</v>
      </c>
      <c r="I1655" t="s">
        <v>9308</v>
      </c>
      <c r="J1655" s="23" t="s">
        <v>31</v>
      </c>
      <c r="K1655" s="23" t="s">
        <v>9309</v>
      </c>
      <c r="L1655" t="s">
        <v>9310</v>
      </c>
      <c r="M1655" t="s">
        <v>167</v>
      </c>
      <c r="N1655" t="s">
        <v>9311</v>
      </c>
      <c r="O1655" t="s">
        <v>168</v>
      </c>
      <c r="P1655" t="s">
        <v>55</v>
      </c>
      <c r="Q1655" t="s">
        <v>189</v>
      </c>
      <c r="R1655" t="s">
        <v>252</v>
      </c>
      <c r="S1655" t="s">
        <v>260</v>
      </c>
      <c r="T1655">
        <v>4</v>
      </c>
      <c r="U1655" t="s">
        <v>9312</v>
      </c>
      <c r="V1655" t="s">
        <v>3490</v>
      </c>
      <c r="W1655" t="s">
        <v>11015</v>
      </c>
      <c r="X1655" t="s">
        <v>43</v>
      </c>
      <c r="Y1655" t="s">
        <v>30</v>
      </c>
      <c r="Z1655" t="s">
        <v>30</v>
      </c>
      <c r="AA1655" t="s">
        <v>30</v>
      </c>
      <c r="AB1655" t="s">
        <v>30</v>
      </c>
      <c r="AC1655">
        <v>-75.389200169999995</v>
      </c>
      <c r="AD1655">
        <v>6.1303389599999996</v>
      </c>
      <c r="AE1655" t="s">
        <v>86</v>
      </c>
      <c r="AF1655" t="s">
        <v>159</v>
      </c>
      <c r="AG1655" t="s">
        <v>102</v>
      </c>
      <c r="AH1655">
        <f>IFERROR(
    VLOOKUP(FENIX_ANS_TABLA[[#This Row],[ESTADO]],
        {"VENCIDO",1;"ALERTA_0 Días",2;"ALERTA",3;"A TIEMPO",4;"SIN FECHA",5},
    2,FALSE),
0)</f>
        <v>3</v>
      </c>
    </row>
    <row r="1656" spans="1:34" x14ac:dyDescent="0.25">
      <c r="A1656">
        <v>23675512</v>
      </c>
      <c r="B1656" s="23" t="str">
        <f>IFERROR(VLOOKUP(FENIX_ANS_TABLA[[#This Row],[PEDIDO]],RESPONSABLE!A:B,2,0),"Pendiente por asignar responsable")</f>
        <v>Pendiente por asignar responsable</v>
      </c>
      <c r="C1656" t="s">
        <v>36</v>
      </c>
      <c r="D1656" t="s">
        <v>24</v>
      </c>
      <c r="E1656" t="s">
        <v>36</v>
      </c>
      <c r="F1656" s="21">
        <v>46080.491284722222</v>
      </c>
      <c r="G1656" t="s">
        <v>10045</v>
      </c>
      <c r="H1656">
        <v>890904996</v>
      </c>
      <c r="I1656" t="s">
        <v>205</v>
      </c>
      <c r="J1656" s="23" t="s">
        <v>47</v>
      </c>
      <c r="K1656" s="23" t="s">
        <v>10046</v>
      </c>
      <c r="L1656" t="s">
        <v>10047</v>
      </c>
      <c r="M1656" t="s">
        <v>173</v>
      </c>
      <c r="N1656" t="s">
        <v>10048</v>
      </c>
      <c r="O1656" t="s">
        <v>174</v>
      </c>
      <c r="P1656" t="s">
        <v>37</v>
      </c>
      <c r="Q1656" t="s">
        <v>1706</v>
      </c>
      <c r="R1656" t="s">
        <v>252</v>
      </c>
      <c r="S1656" t="s">
        <v>260</v>
      </c>
      <c r="T1656">
        <v>10</v>
      </c>
      <c r="U1656" t="s">
        <v>10049</v>
      </c>
      <c r="V1656" t="s">
        <v>3490</v>
      </c>
      <c r="W1656" t="s">
        <v>18421</v>
      </c>
      <c r="X1656" t="s">
        <v>29</v>
      </c>
      <c r="Y1656" t="s">
        <v>30</v>
      </c>
      <c r="Z1656" t="s">
        <v>30</v>
      </c>
      <c r="AA1656" t="s">
        <v>30</v>
      </c>
      <c r="AB1656" t="s">
        <v>30</v>
      </c>
      <c r="AC1656">
        <v>-75.515636999999998</v>
      </c>
      <c r="AD1656">
        <v>5.8617119999999998</v>
      </c>
      <c r="AE1656" t="s">
        <v>86</v>
      </c>
      <c r="AF1656" t="s">
        <v>159</v>
      </c>
      <c r="AG1656" t="s">
        <v>102</v>
      </c>
      <c r="AH1656">
        <f>IFERROR(
    VLOOKUP(FENIX_ANS_TABLA[[#This Row],[ESTADO]],
        {"VENCIDO",1;"ALERTA_0 Días",2;"ALERTA",3;"A TIEMPO",4;"SIN FECHA",5},
    2,FALSE),
0)</f>
        <v>4</v>
      </c>
    </row>
    <row r="1657" spans="1:34" x14ac:dyDescent="0.25">
      <c r="A1657">
        <v>23675514</v>
      </c>
      <c r="B1657" s="23" t="str">
        <f>IFERROR(VLOOKUP(FENIX_ANS_TABLA[[#This Row],[PEDIDO]],RESPONSABLE!A:B,2,0),"Pendiente por asignar responsable")</f>
        <v>Pendiente por asignar responsable</v>
      </c>
      <c r="C1657" t="s">
        <v>23</v>
      </c>
      <c r="D1657" t="s">
        <v>24</v>
      </c>
      <c r="E1657" t="s">
        <v>23</v>
      </c>
      <c r="F1657" s="21">
        <v>46080.49181712963</v>
      </c>
      <c r="G1657" t="s">
        <v>11017</v>
      </c>
      <c r="H1657">
        <v>15322026</v>
      </c>
      <c r="I1657" t="s">
        <v>11018</v>
      </c>
      <c r="J1657" s="23" t="s">
        <v>31</v>
      </c>
      <c r="K1657" s="23" t="s">
        <v>11019</v>
      </c>
      <c r="L1657" t="s">
        <v>11020</v>
      </c>
      <c r="M1657" t="s">
        <v>165</v>
      </c>
      <c r="N1657" t="s">
        <v>11021</v>
      </c>
      <c r="O1657" t="s">
        <v>166</v>
      </c>
      <c r="P1657" t="s">
        <v>27</v>
      </c>
      <c r="Q1657" t="s">
        <v>158</v>
      </c>
      <c r="R1657" t="s">
        <v>252</v>
      </c>
      <c r="S1657" t="s">
        <v>260</v>
      </c>
      <c r="T1657">
        <v>10</v>
      </c>
      <c r="U1657" t="s">
        <v>11022</v>
      </c>
      <c r="V1657" t="s">
        <v>14678</v>
      </c>
      <c r="W1657" t="s">
        <v>18963</v>
      </c>
      <c r="X1657" t="s">
        <v>29</v>
      </c>
      <c r="Y1657" t="s">
        <v>30</v>
      </c>
      <c r="Z1657" t="s">
        <v>30</v>
      </c>
      <c r="AA1657" t="s">
        <v>30</v>
      </c>
      <c r="AB1657" t="s">
        <v>30</v>
      </c>
      <c r="AC1657">
        <v>-75.403691359999996</v>
      </c>
      <c r="AD1657">
        <v>6.3177153099999996</v>
      </c>
      <c r="AE1657" t="s">
        <v>86</v>
      </c>
      <c r="AF1657" t="s">
        <v>159</v>
      </c>
      <c r="AG1657" t="s">
        <v>102</v>
      </c>
      <c r="AH1657">
        <f>IFERROR(
    VLOOKUP(FENIX_ANS_TABLA[[#This Row],[ESTADO]],
        {"VENCIDO",1;"ALERTA_0 Días",2;"ALERTA",3;"A TIEMPO",4;"SIN FECHA",5},
    2,FALSE),
0)</f>
        <v>4</v>
      </c>
    </row>
    <row r="1658" spans="1:34" x14ac:dyDescent="0.25">
      <c r="A1658">
        <v>23675515</v>
      </c>
      <c r="B1658" s="23" t="str">
        <f>IFERROR(VLOOKUP(FENIX_ANS_TABLA[[#This Row],[PEDIDO]],RESPONSABLE!A:B,2,0),"Pendiente por asignar responsable")</f>
        <v>Pendiente por asignar responsable</v>
      </c>
      <c r="C1658" t="s">
        <v>23</v>
      </c>
      <c r="D1658" t="s">
        <v>24</v>
      </c>
      <c r="E1658" t="s">
        <v>33</v>
      </c>
      <c r="F1658" s="21">
        <v>46080.492164351846</v>
      </c>
      <c r="G1658" t="s">
        <v>10051</v>
      </c>
      <c r="H1658">
        <v>15370043</v>
      </c>
      <c r="I1658" t="s">
        <v>10052</v>
      </c>
      <c r="J1658" s="23" t="s">
        <v>31</v>
      </c>
      <c r="K1658" s="23" t="s">
        <v>10053</v>
      </c>
      <c r="L1658" t="s">
        <v>10054</v>
      </c>
      <c r="M1658" t="s">
        <v>25</v>
      </c>
      <c r="N1658" t="s">
        <v>10055</v>
      </c>
      <c r="O1658" t="s">
        <v>26</v>
      </c>
      <c r="P1658" t="s">
        <v>34</v>
      </c>
      <c r="Q1658" t="s">
        <v>35</v>
      </c>
      <c r="R1658" t="s">
        <v>253</v>
      </c>
      <c r="S1658" t="s">
        <v>260</v>
      </c>
      <c r="T1658">
        <v>5</v>
      </c>
      <c r="U1658" t="s">
        <v>10056</v>
      </c>
      <c r="V1658" t="s">
        <v>14678</v>
      </c>
      <c r="W1658" t="s">
        <v>14677</v>
      </c>
      <c r="X1658" t="s">
        <v>43</v>
      </c>
      <c r="Y1658" t="s">
        <v>30</v>
      </c>
      <c r="Z1658" t="s">
        <v>30</v>
      </c>
      <c r="AA1658" t="s">
        <v>30</v>
      </c>
      <c r="AB1658" t="s">
        <v>30</v>
      </c>
      <c r="AC1658">
        <v>-75.627505880000001</v>
      </c>
      <c r="AD1658">
        <v>6.2498994400000001</v>
      </c>
      <c r="AE1658" t="s">
        <v>86</v>
      </c>
      <c r="AF1658" t="s">
        <v>105</v>
      </c>
      <c r="AG1658" t="s">
        <v>102</v>
      </c>
      <c r="AH1658">
        <f>IFERROR(
    VLOOKUP(FENIX_ANS_TABLA[[#This Row],[ESTADO]],
        {"VENCIDO",1;"ALERTA_0 Días",2;"ALERTA",3;"A TIEMPO",4;"SIN FECHA",5},
    2,FALSE),
0)</f>
        <v>3</v>
      </c>
    </row>
    <row r="1659" spans="1:34" x14ac:dyDescent="0.25">
      <c r="A1659">
        <v>23675520</v>
      </c>
      <c r="B1659" s="23" t="str">
        <f>IFERROR(VLOOKUP(FENIX_ANS_TABLA[[#This Row],[PEDIDO]],RESPONSABLE!A:B,2,0),"Pendiente por asignar responsable")</f>
        <v>Pendiente por asignar responsable</v>
      </c>
      <c r="C1659" t="s">
        <v>54</v>
      </c>
      <c r="D1659" t="s">
        <v>24</v>
      </c>
      <c r="E1659" t="s">
        <v>54</v>
      </c>
      <c r="F1659" s="21">
        <v>46080.494340277779</v>
      </c>
      <c r="G1659" t="s">
        <v>10058</v>
      </c>
      <c r="H1659">
        <v>71367333</v>
      </c>
      <c r="I1659" t="s">
        <v>1634</v>
      </c>
      <c r="J1659" s="23" t="s">
        <v>1635</v>
      </c>
      <c r="K1659" s="23" t="s">
        <v>1636</v>
      </c>
      <c r="L1659" t="s">
        <v>9304</v>
      </c>
      <c r="M1659" t="s">
        <v>42</v>
      </c>
      <c r="N1659" t="s">
        <v>9305</v>
      </c>
      <c r="O1659" t="s">
        <v>57</v>
      </c>
      <c r="P1659" t="s">
        <v>55</v>
      </c>
      <c r="Q1659" t="s">
        <v>56</v>
      </c>
      <c r="R1659" t="s">
        <v>253</v>
      </c>
      <c r="S1659" t="s">
        <v>260</v>
      </c>
      <c r="T1659">
        <v>4</v>
      </c>
      <c r="U1659" t="s">
        <v>10059</v>
      </c>
      <c r="V1659" t="s">
        <v>1943</v>
      </c>
      <c r="W1659" t="s">
        <v>11023</v>
      </c>
      <c r="X1659" t="s">
        <v>43</v>
      </c>
      <c r="Y1659" t="s">
        <v>30</v>
      </c>
      <c r="Z1659" t="s">
        <v>30</v>
      </c>
      <c r="AA1659" t="s">
        <v>30</v>
      </c>
      <c r="AB1659" t="s">
        <v>30</v>
      </c>
      <c r="AC1659">
        <v>-75.586736999999999</v>
      </c>
      <c r="AD1659">
        <v>6.1775289999999998</v>
      </c>
      <c r="AE1659" t="s">
        <v>86</v>
      </c>
      <c r="AF1659" t="s">
        <v>105</v>
      </c>
      <c r="AG1659" t="s">
        <v>102</v>
      </c>
      <c r="AH1659">
        <f>IFERROR(
    VLOOKUP(FENIX_ANS_TABLA[[#This Row],[ESTADO]],
        {"VENCIDO",1;"ALERTA_0 Días",2;"ALERTA",3;"A TIEMPO",4;"SIN FECHA",5},
    2,FALSE),
0)</f>
        <v>3</v>
      </c>
    </row>
    <row r="1660" spans="1:34" x14ac:dyDescent="0.25">
      <c r="A1660">
        <v>23675525</v>
      </c>
      <c r="B1660" s="23" t="str">
        <f>IFERROR(VLOOKUP(FENIX_ANS_TABLA[[#This Row],[PEDIDO]],RESPONSABLE!A:B,2,0),"Pendiente por asignar responsable")</f>
        <v>Pendiente por asignar responsable</v>
      </c>
      <c r="C1660" t="s">
        <v>54</v>
      </c>
      <c r="D1660" t="s">
        <v>24</v>
      </c>
      <c r="E1660" t="s">
        <v>54</v>
      </c>
      <c r="F1660" s="21">
        <v>46080.496932870366</v>
      </c>
      <c r="G1660" t="s">
        <v>10061</v>
      </c>
      <c r="H1660">
        <v>71367333</v>
      </c>
      <c r="I1660" t="s">
        <v>1634</v>
      </c>
      <c r="J1660" s="23" t="s">
        <v>1635</v>
      </c>
      <c r="K1660" s="23" t="s">
        <v>1636</v>
      </c>
      <c r="L1660" t="s">
        <v>10062</v>
      </c>
      <c r="M1660" t="s">
        <v>42</v>
      </c>
      <c r="N1660" t="s">
        <v>10063</v>
      </c>
      <c r="O1660" t="s">
        <v>57</v>
      </c>
      <c r="P1660" t="s">
        <v>55</v>
      </c>
      <c r="Q1660" t="s">
        <v>56</v>
      </c>
      <c r="R1660" t="s">
        <v>253</v>
      </c>
      <c r="S1660" t="s">
        <v>260</v>
      </c>
      <c r="T1660">
        <v>4</v>
      </c>
      <c r="U1660" t="s">
        <v>10064</v>
      </c>
      <c r="V1660" t="s">
        <v>18964</v>
      </c>
      <c r="W1660" t="s">
        <v>18965</v>
      </c>
      <c r="X1660" t="s">
        <v>43</v>
      </c>
      <c r="Y1660" t="s">
        <v>30</v>
      </c>
      <c r="Z1660" t="s">
        <v>30</v>
      </c>
      <c r="AA1660" t="s">
        <v>30</v>
      </c>
      <c r="AB1660" t="s">
        <v>30</v>
      </c>
      <c r="AC1660">
        <v>-75.588850679999993</v>
      </c>
      <c r="AD1660">
        <v>6.1684177299999998</v>
      </c>
      <c r="AE1660" t="s">
        <v>86</v>
      </c>
      <c r="AF1660" t="s">
        <v>105</v>
      </c>
      <c r="AG1660" t="s">
        <v>102</v>
      </c>
      <c r="AH1660">
        <f>IFERROR(
    VLOOKUP(FENIX_ANS_TABLA[[#This Row],[ESTADO]],
        {"VENCIDO",1;"ALERTA_0 Días",2;"ALERTA",3;"A TIEMPO",4;"SIN FECHA",5},
    2,FALSE),
0)</f>
        <v>3</v>
      </c>
    </row>
    <row r="1661" spans="1:34" x14ac:dyDescent="0.25">
      <c r="A1661">
        <v>23675528</v>
      </c>
      <c r="B1661" s="23" t="str">
        <f>IFERROR(VLOOKUP(FENIX_ANS_TABLA[[#This Row],[PEDIDO]],RESPONSABLE!A:B,2,0),"Pendiente por asignar responsable")</f>
        <v>Pendiente por asignar responsable</v>
      </c>
      <c r="C1661" t="s">
        <v>54</v>
      </c>
      <c r="D1661" t="s">
        <v>24</v>
      </c>
      <c r="E1661" t="s">
        <v>54</v>
      </c>
      <c r="F1661" s="21">
        <v>46080.499178240738</v>
      </c>
      <c r="G1661" t="s">
        <v>10066</v>
      </c>
      <c r="H1661">
        <v>71367333</v>
      </c>
      <c r="I1661" t="s">
        <v>1634</v>
      </c>
      <c r="J1661" s="23" t="s">
        <v>1635</v>
      </c>
      <c r="K1661" s="23" t="s">
        <v>1636</v>
      </c>
      <c r="L1661" t="s">
        <v>10067</v>
      </c>
      <c r="M1661" t="s">
        <v>42</v>
      </c>
      <c r="N1661" t="s">
        <v>10068</v>
      </c>
      <c r="O1661" t="s">
        <v>57</v>
      </c>
      <c r="P1661" t="s">
        <v>55</v>
      </c>
      <c r="Q1661" t="s">
        <v>56</v>
      </c>
      <c r="R1661" t="s">
        <v>253</v>
      </c>
      <c r="S1661" t="s">
        <v>260</v>
      </c>
      <c r="T1661">
        <v>4</v>
      </c>
      <c r="U1661" t="s">
        <v>10069</v>
      </c>
      <c r="V1661" t="s">
        <v>18108</v>
      </c>
      <c r="W1661" t="s">
        <v>18966</v>
      </c>
      <c r="X1661" t="s">
        <v>43</v>
      </c>
      <c r="Y1661" t="s">
        <v>30</v>
      </c>
      <c r="Z1661" t="s">
        <v>30</v>
      </c>
      <c r="AA1661" t="s">
        <v>30</v>
      </c>
      <c r="AB1661" t="s">
        <v>30</v>
      </c>
      <c r="AC1661">
        <v>-75.590258719999994</v>
      </c>
      <c r="AD1661">
        <v>6.1752245200000004</v>
      </c>
      <c r="AE1661" t="s">
        <v>86</v>
      </c>
      <c r="AF1661" t="s">
        <v>105</v>
      </c>
      <c r="AG1661" t="s">
        <v>102</v>
      </c>
      <c r="AH1661">
        <f>IFERROR(
    VLOOKUP(FENIX_ANS_TABLA[[#This Row],[ESTADO]],
        {"VENCIDO",1;"ALERTA_0 Días",2;"ALERTA",3;"A TIEMPO",4;"SIN FECHA",5},
    2,FALSE),
0)</f>
        <v>3</v>
      </c>
    </row>
    <row r="1662" spans="1:34" x14ac:dyDescent="0.25">
      <c r="A1662">
        <v>23675529</v>
      </c>
      <c r="B1662" s="23" t="str">
        <f>IFERROR(VLOOKUP(FENIX_ANS_TABLA[[#This Row],[PEDIDO]],RESPONSABLE!A:B,2,0),"Pendiente por asignar responsable")</f>
        <v>Pendiente por asignar responsable</v>
      </c>
      <c r="C1662" t="s">
        <v>54</v>
      </c>
      <c r="D1662" t="s">
        <v>24</v>
      </c>
      <c r="E1662" t="s">
        <v>54</v>
      </c>
      <c r="F1662" s="21">
        <v>46080.499525462961</v>
      </c>
      <c r="G1662" t="s">
        <v>10071</v>
      </c>
      <c r="H1662">
        <v>901367738</v>
      </c>
      <c r="I1662" t="s">
        <v>9308</v>
      </c>
      <c r="J1662" s="23" t="s">
        <v>31</v>
      </c>
      <c r="K1662" s="23" t="s">
        <v>9309</v>
      </c>
      <c r="L1662" t="s">
        <v>9310</v>
      </c>
      <c r="M1662" t="s">
        <v>167</v>
      </c>
      <c r="N1662" t="s">
        <v>9311</v>
      </c>
      <c r="O1662" t="s">
        <v>168</v>
      </c>
      <c r="P1662" t="s">
        <v>55</v>
      </c>
      <c r="Q1662" t="s">
        <v>189</v>
      </c>
      <c r="R1662" t="s">
        <v>252</v>
      </c>
      <c r="S1662" t="s">
        <v>260</v>
      </c>
      <c r="T1662">
        <v>4</v>
      </c>
      <c r="U1662" t="s">
        <v>10072</v>
      </c>
      <c r="V1662" t="s">
        <v>18967</v>
      </c>
      <c r="W1662" t="s">
        <v>18968</v>
      </c>
      <c r="X1662" t="s">
        <v>43</v>
      </c>
      <c r="Y1662" t="s">
        <v>30</v>
      </c>
      <c r="Z1662" t="s">
        <v>30</v>
      </c>
      <c r="AA1662" t="s">
        <v>30</v>
      </c>
      <c r="AB1662" t="s">
        <v>30</v>
      </c>
      <c r="AC1662">
        <v>-75.389200169999995</v>
      </c>
      <c r="AD1662">
        <v>6.1303389599999996</v>
      </c>
      <c r="AE1662" t="s">
        <v>86</v>
      </c>
      <c r="AF1662" t="s">
        <v>159</v>
      </c>
      <c r="AG1662" t="s">
        <v>102</v>
      </c>
      <c r="AH1662">
        <f>IFERROR(
    VLOOKUP(FENIX_ANS_TABLA[[#This Row],[ESTADO]],
        {"VENCIDO",1;"ALERTA_0 Días",2;"ALERTA",3;"A TIEMPO",4;"SIN FECHA",5},
    2,FALSE),
0)</f>
        <v>3</v>
      </c>
    </row>
    <row r="1663" spans="1:34" x14ac:dyDescent="0.25">
      <c r="A1663">
        <v>23675531</v>
      </c>
      <c r="B1663" s="23" t="str">
        <f>IFERROR(VLOOKUP(FENIX_ANS_TABLA[[#This Row],[PEDIDO]],RESPONSABLE!A:B,2,0),"Pendiente por asignar responsable")</f>
        <v>Pendiente por asignar responsable</v>
      </c>
      <c r="C1663" t="s">
        <v>54</v>
      </c>
      <c r="D1663" t="s">
        <v>24</v>
      </c>
      <c r="E1663" t="s">
        <v>54</v>
      </c>
      <c r="F1663" s="21">
        <v>46080.500416666669</v>
      </c>
      <c r="G1663" t="s">
        <v>10074</v>
      </c>
      <c r="H1663">
        <v>901900973</v>
      </c>
      <c r="I1663" t="s">
        <v>10075</v>
      </c>
      <c r="J1663" s="23" t="s">
        <v>31</v>
      </c>
      <c r="K1663" s="23" t="s">
        <v>6886</v>
      </c>
      <c r="L1663" t="s">
        <v>10076</v>
      </c>
      <c r="M1663" t="s">
        <v>200</v>
      </c>
      <c r="N1663" t="s">
        <v>10077</v>
      </c>
      <c r="O1663" t="s">
        <v>201</v>
      </c>
      <c r="P1663" t="s">
        <v>55</v>
      </c>
      <c r="Q1663" t="s">
        <v>189</v>
      </c>
      <c r="R1663" t="s">
        <v>253</v>
      </c>
      <c r="S1663" t="s">
        <v>260</v>
      </c>
      <c r="T1663">
        <v>4</v>
      </c>
      <c r="U1663" t="s">
        <v>10078</v>
      </c>
      <c r="V1663" t="s">
        <v>18969</v>
      </c>
      <c r="W1663" t="s">
        <v>18970</v>
      </c>
      <c r="X1663" t="s">
        <v>43</v>
      </c>
      <c r="Y1663" t="s">
        <v>30</v>
      </c>
      <c r="Z1663" t="s">
        <v>30</v>
      </c>
      <c r="AA1663" t="s">
        <v>30</v>
      </c>
      <c r="AB1663" t="s">
        <v>30</v>
      </c>
      <c r="AC1663">
        <v>-75.5037813</v>
      </c>
      <c r="AD1663">
        <v>6.0575429600000001</v>
      </c>
      <c r="AE1663" t="s">
        <v>86</v>
      </c>
      <c r="AF1663" t="s">
        <v>159</v>
      </c>
      <c r="AG1663" t="s">
        <v>102</v>
      </c>
      <c r="AH1663">
        <f>IFERROR(
    VLOOKUP(FENIX_ANS_TABLA[[#This Row],[ESTADO]],
        {"VENCIDO",1;"ALERTA_0 Días",2;"ALERTA",3;"A TIEMPO",4;"SIN FECHA",5},
    2,FALSE),
0)</f>
        <v>3</v>
      </c>
    </row>
    <row r="1664" spans="1:34" x14ac:dyDescent="0.25">
      <c r="A1664">
        <v>23675532</v>
      </c>
      <c r="B1664" s="23" t="str">
        <f>IFERROR(VLOOKUP(FENIX_ANS_TABLA[[#This Row],[PEDIDO]],RESPONSABLE!A:B,2,0),"Pendiente por asignar responsable")</f>
        <v>Pendiente por asignar responsable</v>
      </c>
      <c r="C1664" t="s">
        <v>54</v>
      </c>
      <c r="D1664" t="s">
        <v>24</v>
      </c>
      <c r="E1664" t="s">
        <v>54</v>
      </c>
      <c r="F1664" s="21">
        <v>46080.502002314817</v>
      </c>
      <c r="G1664" t="s">
        <v>10080</v>
      </c>
      <c r="H1664">
        <v>15438056</v>
      </c>
      <c r="I1664" t="s">
        <v>10081</v>
      </c>
      <c r="J1664" s="23" t="s">
        <v>31</v>
      </c>
      <c r="K1664" s="23" t="s">
        <v>10082</v>
      </c>
      <c r="L1664" t="s">
        <v>10083</v>
      </c>
      <c r="M1664" t="s">
        <v>167</v>
      </c>
      <c r="N1664" t="s">
        <v>10084</v>
      </c>
      <c r="O1664" t="s">
        <v>168</v>
      </c>
      <c r="P1664" t="s">
        <v>55</v>
      </c>
      <c r="Q1664" t="s">
        <v>189</v>
      </c>
      <c r="R1664" t="s">
        <v>252</v>
      </c>
      <c r="S1664" t="s">
        <v>260</v>
      </c>
      <c r="T1664">
        <v>4</v>
      </c>
      <c r="U1664" t="s">
        <v>10085</v>
      </c>
      <c r="V1664" t="s">
        <v>18971</v>
      </c>
      <c r="W1664" t="s">
        <v>18972</v>
      </c>
      <c r="X1664" t="s">
        <v>43</v>
      </c>
      <c r="Y1664" t="s">
        <v>30</v>
      </c>
      <c r="Z1664" t="s">
        <v>30</v>
      </c>
      <c r="AA1664" t="s">
        <v>30</v>
      </c>
      <c r="AB1664" t="s">
        <v>30</v>
      </c>
      <c r="AC1664">
        <v>-75.466789000000006</v>
      </c>
      <c r="AD1664">
        <v>6.1311730000000004</v>
      </c>
      <c r="AE1664" t="s">
        <v>86</v>
      </c>
      <c r="AF1664" t="s">
        <v>159</v>
      </c>
      <c r="AG1664" t="s">
        <v>102</v>
      </c>
      <c r="AH1664">
        <f>IFERROR(
    VLOOKUP(FENIX_ANS_TABLA[[#This Row],[ESTADO]],
        {"VENCIDO",1;"ALERTA_0 Días",2;"ALERTA",3;"A TIEMPO",4;"SIN FECHA",5},
    2,FALSE),
0)</f>
        <v>3</v>
      </c>
    </row>
    <row r="1665" spans="1:34" x14ac:dyDescent="0.25">
      <c r="A1665">
        <v>23675534</v>
      </c>
      <c r="B1665" s="23" t="str">
        <f>IFERROR(VLOOKUP(FENIX_ANS_TABLA[[#This Row],[PEDIDO]],RESPONSABLE!A:B,2,0),"Pendiente por asignar responsable")</f>
        <v>Pendiente por asignar responsable</v>
      </c>
      <c r="C1665" t="s">
        <v>23</v>
      </c>
      <c r="D1665" t="s">
        <v>24</v>
      </c>
      <c r="E1665" t="s">
        <v>23</v>
      </c>
      <c r="F1665" s="21">
        <v>46080.502962962957</v>
      </c>
      <c r="G1665" t="s">
        <v>12419</v>
      </c>
      <c r="H1665">
        <v>42885572</v>
      </c>
      <c r="I1665" t="s">
        <v>12420</v>
      </c>
      <c r="J1665" s="23" t="s">
        <v>12421</v>
      </c>
      <c r="K1665" s="23" t="s">
        <v>12422</v>
      </c>
      <c r="L1665" t="s">
        <v>12423</v>
      </c>
      <c r="M1665" t="s">
        <v>25</v>
      </c>
      <c r="N1665" t="s">
        <v>12424</v>
      </c>
      <c r="O1665" t="s">
        <v>26</v>
      </c>
      <c r="P1665" t="s">
        <v>27</v>
      </c>
      <c r="Q1665" t="s">
        <v>32</v>
      </c>
      <c r="R1665" t="s">
        <v>253</v>
      </c>
      <c r="S1665" t="s">
        <v>260</v>
      </c>
      <c r="T1665">
        <v>7</v>
      </c>
      <c r="U1665" t="s">
        <v>12425</v>
      </c>
      <c r="V1665" t="s">
        <v>5015</v>
      </c>
      <c r="W1665" t="s">
        <v>6636</v>
      </c>
      <c r="X1665" t="s">
        <v>29</v>
      </c>
      <c r="Y1665" t="s">
        <v>30</v>
      </c>
      <c r="Z1665" t="s">
        <v>30</v>
      </c>
      <c r="AA1665" t="s">
        <v>30</v>
      </c>
      <c r="AB1665" t="s">
        <v>30</v>
      </c>
      <c r="AC1665">
        <v>-75.583146900000003</v>
      </c>
      <c r="AD1665">
        <v>6.2285687699999999</v>
      </c>
      <c r="AE1665" t="s">
        <v>86</v>
      </c>
      <c r="AF1665" t="s">
        <v>105</v>
      </c>
      <c r="AG1665" t="s">
        <v>102</v>
      </c>
      <c r="AH1665">
        <f>IFERROR(
    VLOOKUP(FENIX_ANS_TABLA[[#This Row],[ESTADO]],
        {"VENCIDO",1;"ALERTA_0 Días",2;"ALERTA",3;"A TIEMPO",4;"SIN FECHA",5},
    2,FALSE),
0)</f>
        <v>4</v>
      </c>
    </row>
    <row r="1666" spans="1:34" x14ac:dyDescent="0.25">
      <c r="A1666">
        <v>23675535</v>
      </c>
      <c r="B1666" s="23" t="str">
        <f>IFERROR(VLOOKUP(FENIX_ANS_TABLA[[#This Row],[PEDIDO]],RESPONSABLE!A:B,2,0),"Pendiente por asignar responsable")</f>
        <v>Pendiente por asignar responsable</v>
      </c>
      <c r="C1666" t="s">
        <v>23</v>
      </c>
      <c r="D1666" t="s">
        <v>24</v>
      </c>
      <c r="E1666" t="s">
        <v>33</v>
      </c>
      <c r="F1666" s="21">
        <v>46080.503136574072</v>
      </c>
      <c r="G1666" t="s">
        <v>10087</v>
      </c>
      <c r="H1666">
        <v>1152192596</v>
      </c>
      <c r="I1666" t="s">
        <v>10088</v>
      </c>
      <c r="J1666" s="23" t="s">
        <v>10089</v>
      </c>
      <c r="K1666" s="23" t="s">
        <v>10090</v>
      </c>
      <c r="L1666" t="s">
        <v>10091</v>
      </c>
      <c r="M1666" t="s">
        <v>25</v>
      </c>
      <c r="N1666" t="s">
        <v>10092</v>
      </c>
      <c r="O1666" t="s">
        <v>26</v>
      </c>
      <c r="P1666" t="s">
        <v>34</v>
      </c>
      <c r="Q1666" t="s">
        <v>35</v>
      </c>
      <c r="R1666" t="s">
        <v>253</v>
      </c>
      <c r="S1666" t="s">
        <v>260</v>
      </c>
      <c r="T1666">
        <v>5</v>
      </c>
      <c r="U1666" t="s">
        <v>10093</v>
      </c>
      <c r="V1666" t="s">
        <v>5015</v>
      </c>
      <c r="W1666" t="s">
        <v>7965</v>
      </c>
      <c r="X1666" t="s">
        <v>43</v>
      </c>
      <c r="Y1666" t="s">
        <v>30</v>
      </c>
      <c r="Z1666" t="s">
        <v>30</v>
      </c>
      <c r="AA1666" t="s">
        <v>30</v>
      </c>
      <c r="AB1666" t="s">
        <v>30</v>
      </c>
      <c r="AC1666">
        <v>-75.613747489999994</v>
      </c>
      <c r="AD1666">
        <v>6.2678987599999996</v>
      </c>
      <c r="AE1666" t="s">
        <v>86</v>
      </c>
      <c r="AF1666" t="s">
        <v>105</v>
      </c>
      <c r="AG1666" t="s">
        <v>102</v>
      </c>
      <c r="AH1666">
        <f>IFERROR(
    VLOOKUP(FENIX_ANS_TABLA[[#This Row],[ESTADO]],
        {"VENCIDO",1;"ALERTA_0 Días",2;"ALERTA",3;"A TIEMPO",4;"SIN FECHA",5},
    2,FALSE),
0)</f>
        <v>3</v>
      </c>
    </row>
    <row r="1667" spans="1:34" x14ac:dyDescent="0.25">
      <c r="A1667">
        <v>23675539</v>
      </c>
      <c r="B1667" s="23" t="str">
        <f>IFERROR(VLOOKUP(FENIX_ANS_TABLA[[#This Row],[PEDIDO]],RESPONSABLE!A:B,2,0),"Pendiente por asignar responsable")</f>
        <v>Pendiente por asignar responsable</v>
      </c>
      <c r="C1667" t="s">
        <v>23</v>
      </c>
      <c r="D1667" t="s">
        <v>24</v>
      </c>
      <c r="E1667" t="s">
        <v>23</v>
      </c>
      <c r="F1667" s="21">
        <v>46080.505347222221</v>
      </c>
      <c r="G1667" t="s">
        <v>12427</v>
      </c>
      <c r="H1667">
        <v>43064717</v>
      </c>
      <c r="I1667" t="s">
        <v>12428</v>
      </c>
      <c r="J1667" s="23" t="s">
        <v>12429</v>
      </c>
      <c r="K1667" s="23" t="s">
        <v>12430</v>
      </c>
      <c r="L1667" t="s">
        <v>12431</v>
      </c>
      <c r="M1667" t="s">
        <v>25</v>
      </c>
      <c r="N1667" t="s">
        <v>12432</v>
      </c>
      <c r="O1667" t="s">
        <v>26</v>
      </c>
      <c r="P1667" t="s">
        <v>27</v>
      </c>
      <c r="Q1667" t="s">
        <v>32</v>
      </c>
      <c r="R1667" t="s">
        <v>253</v>
      </c>
      <c r="S1667" t="s">
        <v>260</v>
      </c>
      <c r="T1667">
        <v>7</v>
      </c>
      <c r="U1667" t="s">
        <v>12433</v>
      </c>
      <c r="V1667" t="s">
        <v>14854</v>
      </c>
      <c r="W1667" t="s">
        <v>17734</v>
      </c>
      <c r="X1667" t="s">
        <v>29</v>
      </c>
      <c r="Y1667" t="s">
        <v>30</v>
      </c>
      <c r="Z1667" t="s">
        <v>30</v>
      </c>
      <c r="AA1667" t="s">
        <v>30</v>
      </c>
      <c r="AB1667" t="s">
        <v>30</v>
      </c>
      <c r="AC1667">
        <v>-75.556731920000004</v>
      </c>
      <c r="AD1667">
        <v>6.2475379999999996</v>
      </c>
      <c r="AE1667" t="s">
        <v>86</v>
      </c>
      <c r="AF1667" t="s">
        <v>105</v>
      </c>
      <c r="AG1667" t="s">
        <v>102</v>
      </c>
      <c r="AH1667">
        <f>IFERROR(
    VLOOKUP(FENIX_ANS_TABLA[[#This Row],[ESTADO]],
        {"VENCIDO",1;"ALERTA_0 Días",2;"ALERTA",3;"A TIEMPO",4;"SIN FECHA",5},
    2,FALSE),
0)</f>
        <v>4</v>
      </c>
    </row>
    <row r="1668" spans="1:34" x14ac:dyDescent="0.25">
      <c r="A1668">
        <v>23675545</v>
      </c>
      <c r="B1668" s="23" t="str">
        <f>IFERROR(VLOOKUP(FENIX_ANS_TABLA[[#This Row],[PEDIDO]],RESPONSABLE!A:B,2,0),"Pendiente por asignar responsable")</f>
        <v>Pendiente por asignar responsable</v>
      </c>
      <c r="C1668" t="s">
        <v>23</v>
      </c>
      <c r="D1668" t="s">
        <v>24</v>
      </c>
      <c r="E1668" t="s">
        <v>23</v>
      </c>
      <c r="F1668" s="21">
        <v>46080.507465277777</v>
      </c>
      <c r="G1668" t="s">
        <v>10095</v>
      </c>
      <c r="H1668">
        <v>70323468</v>
      </c>
      <c r="I1668" t="s">
        <v>10096</v>
      </c>
      <c r="J1668" s="23" t="s">
        <v>31</v>
      </c>
      <c r="K1668" s="23" t="s">
        <v>10097</v>
      </c>
      <c r="L1668" t="s">
        <v>10098</v>
      </c>
      <c r="M1668" t="s">
        <v>139</v>
      </c>
      <c r="N1668" t="s">
        <v>10099</v>
      </c>
      <c r="O1668" t="s">
        <v>140</v>
      </c>
      <c r="P1668" t="s">
        <v>27</v>
      </c>
      <c r="Q1668" t="s">
        <v>135</v>
      </c>
      <c r="R1668" t="s">
        <v>252</v>
      </c>
      <c r="S1668" t="s">
        <v>260</v>
      </c>
      <c r="T1668">
        <v>10</v>
      </c>
      <c r="U1668" t="s">
        <v>10100</v>
      </c>
      <c r="V1668" t="s">
        <v>14617</v>
      </c>
      <c r="W1668" t="s">
        <v>17662</v>
      </c>
      <c r="X1668" t="s">
        <v>29</v>
      </c>
      <c r="Y1668" t="s">
        <v>30</v>
      </c>
      <c r="Z1668" t="s">
        <v>30</v>
      </c>
      <c r="AA1668" t="s">
        <v>30</v>
      </c>
      <c r="AB1668" t="s">
        <v>30</v>
      </c>
      <c r="AC1668">
        <v>-75.788139000000001</v>
      </c>
      <c r="AD1668">
        <v>6.4583830000000004</v>
      </c>
      <c r="AE1668" t="s">
        <v>86</v>
      </c>
      <c r="AF1668" t="s">
        <v>136</v>
      </c>
      <c r="AG1668" t="s">
        <v>102</v>
      </c>
      <c r="AH1668">
        <f>IFERROR(
    VLOOKUP(FENIX_ANS_TABLA[[#This Row],[ESTADO]],
        {"VENCIDO",1;"ALERTA_0 Días",2;"ALERTA",3;"A TIEMPO",4;"SIN FECHA",5},
    2,FALSE),
0)</f>
        <v>4</v>
      </c>
    </row>
    <row r="1669" spans="1:34" x14ac:dyDescent="0.25">
      <c r="A1669">
        <v>23675547</v>
      </c>
      <c r="B1669" s="23" t="str">
        <f>IFERROR(VLOOKUP(FENIX_ANS_TABLA[[#This Row],[PEDIDO]],RESPONSABLE!A:B,2,0),"Pendiente por asignar responsable")</f>
        <v>Pendiente por asignar responsable</v>
      </c>
      <c r="C1669" t="s">
        <v>58</v>
      </c>
      <c r="D1669" t="s">
        <v>24</v>
      </c>
      <c r="E1669" t="s">
        <v>59</v>
      </c>
      <c r="F1669" s="21">
        <v>46080.50886574074</v>
      </c>
      <c r="G1669" t="s">
        <v>10102</v>
      </c>
      <c r="H1669">
        <v>3668908</v>
      </c>
      <c r="I1669" t="s">
        <v>10103</v>
      </c>
      <c r="J1669" s="23" t="s">
        <v>31</v>
      </c>
      <c r="K1669" s="23" t="s">
        <v>10104</v>
      </c>
      <c r="L1669" t="s">
        <v>10105</v>
      </c>
      <c r="M1669" t="s">
        <v>25</v>
      </c>
      <c r="N1669" t="s">
        <v>10106</v>
      </c>
      <c r="O1669" t="s">
        <v>26</v>
      </c>
      <c r="P1669" t="s">
        <v>60</v>
      </c>
      <c r="Q1669" t="s">
        <v>61</v>
      </c>
      <c r="R1669" t="s">
        <v>253</v>
      </c>
      <c r="S1669" t="s">
        <v>260</v>
      </c>
      <c r="T1669">
        <v>9</v>
      </c>
      <c r="U1669" t="s">
        <v>10107</v>
      </c>
      <c r="V1669" t="s">
        <v>18973</v>
      </c>
      <c r="W1669" t="s">
        <v>18974</v>
      </c>
      <c r="X1669" t="s">
        <v>29</v>
      </c>
      <c r="Y1669" t="s">
        <v>30</v>
      </c>
      <c r="Z1669" t="s">
        <v>30</v>
      </c>
      <c r="AA1669" t="s">
        <v>30</v>
      </c>
      <c r="AB1669" t="s">
        <v>30</v>
      </c>
      <c r="AC1669">
        <v>-75.621615579999997</v>
      </c>
      <c r="AD1669">
        <v>6.2598510300000001</v>
      </c>
      <c r="AE1669" t="s">
        <v>86</v>
      </c>
      <c r="AF1669" t="s">
        <v>105</v>
      </c>
      <c r="AG1669" t="s">
        <v>102</v>
      </c>
      <c r="AH1669">
        <f>IFERROR(
    VLOOKUP(FENIX_ANS_TABLA[[#This Row],[ESTADO]],
        {"VENCIDO",1;"ALERTA_0 Días",2;"ALERTA",3;"A TIEMPO",4;"SIN FECHA",5},
    2,FALSE),
0)</f>
        <v>4</v>
      </c>
    </row>
    <row r="1670" spans="1:34" x14ac:dyDescent="0.25">
      <c r="A1670">
        <v>23675548</v>
      </c>
      <c r="B1670" s="23" t="str">
        <f>IFERROR(VLOOKUP(FENIX_ANS_TABLA[[#This Row],[PEDIDO]],RESPONSABLE!A:B,2,0),"Pendiente por asignar responsable")</f>
        <v>Pendiente por asignar responsable</v>
      </c>
      <c r="C1670" t="s">
        <v>23</v>
      </c>
      <c r="D1670" t="s">
        <v>24</v>
      </c>
      <c r="E1670" t="s">
        <v>23</v>
      </c>
      <c r="F1670" s="21">
        <v>46080.509131944447</v>
      </c>
      <c r="G1670" t="s">
        <v>12435</v>
      </c>
      <c r="H1670">
        <v>98660684</v>
      </c>
      <c r="I1670" t="s">
        <v>12436</v>
      </c>
      <c r="J1670" s="23" t="s">
        <v>12437</v>
      </c>
      <c r="K1670" s="23" t="s">
        <v>12438</v>
      </c>
      <c r="L1670" t="s">
        <v>12439</v>
      </c>
      <c r="M1670" t="s">
        <v>42</v>
      </c>
      <c r="N1670" t="s">
        <v>12440</v>
      </c>
      <c r="O1670" t="s">
        <v>57</v>
      </c>
      <c r="P1670" t="s">
        <v>27</v>
      </c>
      <c r="Q1670" t="s">
        <v>32</v>
      </c>
      <c r="R1670" t="s">
        <v>253</v>
      </c>
      <c r="S1670" t="s">
        <v>260</v>
      </c>
      <c r="T1670">
        <v>7</v>
      </c>
      <c r="U1670" t="s">
        <v>12441</v>
      </c>
      <c r="V1670" t="s">
        <v>14351</v>
      </c>
      <c r="W1670" t="s">
        <v>18975</v>
      </c>
      <c r="X1670" t="s">
        <v>29</v>
      </c>
      <c r="Y1670" t="s">
        <v>18976</v>
      </c>
      <c r="Z1670" t="s">
        <v>13354</v>
      </c>
      <c r="AA1670" t="s">
        <v>11790</v>
      </c>
      <c r="AB1670" t="s">
        <v>18977</v>
      </c>
      <c r="AC1670">
        <v>-75.581642939999995</v>
      </c>
      <c r="AD1670">
        <v>6.1629046599999997</v>
      </c>
      <c r="AE1670" t="s">
        <v>86</v>
      </c>
      <c r="AF1670" t="s">
        <v>105</v>
      </c>
      <c r="AG1670" t="s">
        <v>102</v>
      </c>
      <c r="AH1670">
        <f>IFERROR(
    VLOOKUP(FENIX_ANS_TABLA[[#This Row],[ESTADO]],
        {"VENCIDO",1;"ALERTA_0 Días",2;"ALERTA",3;"A TIEMPO",4;"SIN FECHA",5},
    2,FALSE),
0)</f>
        <v>4</v>
      </c>
    </row>
    <row r="1671" spans="1:34" x14ac:dyDescent="0.25">
      <c r="A1671">
        <v>23675550</v>
      </c>
      <c r="B1671" s="23" t="str">
        <f>IFERROR(VLOOKUP(FENIX_ANS_TABLA[[#This Row],[PEDIDO]],RESPONSABLE!A:B,2,0),"Pendiente por asignar responsable")</f>
        <v>Pendiente por asignar responsable</v>
      </c>
      <c r="C1671" t="s">
        <v>36</v>
      </c>
      <c r="D1671" t="s">
        <v>24</v>
      </c>
      <c r="E1671" t="s">
        <v>36</v>
      </c>
      <c r="F1671" s="21">
        <v>46080.509988425933</v>
      </c>
      <c r="G1671" t="s">
        <v>12443</v>
      </c>
      <c r="H1671">
        <v>1128271976</v>
      </c>
      <c r="I1671" t="s">
        <v>12444</v>
      </c>
      <c r="J1671" s="23" t="s">
        <v>31</v>
      </c>
      <c r="K1671" s="23" t="s">
        <v>12445</v>
      </c>
      <c r="L1671" t="s">
        <v>12446</v>
      </c>
      <c r="M1671" t="s">
        <v>25</v>
      </c>
      <c r="N1671" t="s">
        <v>12447</v>
      </c>
      <c r="O1671" t="s">
        <v>26</v>
      </c>
      <c r="P1671" t="s">
        <v>37</v>
      </c>
      <c r="Q1671" t="s">
        <v>32</v>
      </c>
      <c r="R1671" t="s">
        <v>253</v>
      </c>
      <c r="S1671" t="s">
        <v>260</v>
      </c>
      <c r="T1671">
        <v>7</v>
      </c>
      <c r="U1671" t="s">
        <v>12448</v>
      </c>
      <c r="V1671" t="s">
        <v>18978</v>
      </c>
      <c r="W1671" t="s">
        <v>14863</v>
      </c>
      <c r="X1671" t="s">
        <v>29</v>
      </c>
      <c r="Y1671" t="s">
        <v>30</v>
      </c>
      <c r="Z1671" t="s">
        <v>30</v>
      </c>
      <c r="AA1671" t="s">
        <v>30</v>
      </c>
      <c r="AB1671" t="s">
        <v>30</v>
      </c>
      <c r="AC1671">
        <v>-75.586918879999999</v>
      </c>
      <c r="AD1671">
        <v>6.2077985299999998</v>
      </c>
      <c r="AE1671" t="s">
        <v>86</v>
      </c>
      <c r="AF1671" t="s">
        <v>105</v>
      </c>
      <c r="AG1671" t="s">
        <v>102</v>
      </c>
      <c r="AH1671">
        <f>IFERROR(
    VLOOKUP(FENIX_ANS_TABLA[[#This Row],[ESTADO]],
        {"VENCIDO",1;"ALERTA_0 Días",2;"ALERTA",3;"A TIEMPO",4;"SIN FECHA",5},
    2,FALSE),
0)</f>
        <v>4</v>
      </c>
    </row>
    <row r="1672" spans="1:34" x14ac:dyDescent="0.25">
      <c r="A1672">
        <v>23675552</v>
      </c>
      <c r="B1672" s="23" t="str">
        <f>IFERROR(VLOOKUP(FENIX_ANS_TABLA[[#This Row],[PEDIDO]],RESPONSABLE!A:B,2,0),"Pendiente por asignar responsable")</f>
        <v>Pendiente por asignar responsable</v>
      </c>
      <c r="C1672" t="s">
        <v>44</v>
      </c>
      <c r="D1672" t="s">
        <v>24</v>
      </c>
      <c r="E1672" t="s">
        <v>44</v>
      </c>
      <c r="F1672" s="21">
        <v>46080.511944444443</v>
      </c>
      <c r="G1672" t="s">
        <v>10109</v>
      </c>
      <c r="H1672">
        <v>71748571</v>
      </c>
      <c r="I1672" t="s">
        <v>10110</v>
      </c>
      <c r="J1672" s="23" t="s">
        <v>47</v>
      </c>
      <c r="K1672" s="23" t="s">
        <v>10111</v>
      </c>
      <c r="L1672" t="s">
        <v>10112</v>
      </c>
      <c r="M1672" t="s">
        <v>25</v>
      </c>
      <c r="N1672" t="s">
        <v>10113</v>
      </c>
      <c r="O1672" t="s">
        <v>26</v>
      </c>
      <c r="P1672" t="s">
        <v>45</v>
      </c>
      <c r="Q1672" t="s">
        <v>46</v>
      </c>
      <c r="R1672" t="s">
        <v>252</v>
      </c>
      <c r="S1672" t="s">
        <v>260</v>
      </c>
      <c r="T1672">
        <v>11</v>
      </c>
      <c r="U1672" t="s">
        <v>10114</v>
      </c>
      <c r="V1672" t="s">
        <v>18979</v>
      </c>
      <c r="W1672" t="s">
        <v>14257</v>
      </c>
      <c r="X1672" t="s">
        <v>29</v>
      </c>
      <c r="Y1672" t="s">
        <v>30</v>
      </c>
      <c r="Z1672" t="s">
        <v>30</v>
      </c>
      <c r="AA1672" t="s">
        <v>30</v>
      </c>
      <c r="AB1672" t="s">
        <v>30</v>
      </c>
      <c r="AC1672">
        <v>-75.506180999999998</v>
      </c>
      <c r="AD1672">
        <v>6.1910270000000001</v>
      </c>
      <c r="AE1672" t="s">
        <v>86</v>
      </c>
      <c r="AF1672" t="s">
        <v>105</v>
      </c>
      <c r="AG1672" t="s">
        <v>102</v>
      </c>
      <c r="AH1672">
        <f>IFERROR(
    VLOOKUP(FENIX_ANS_TABLA[[#This Row],[ESTADO]],
        {"VENCIDO",1;"ALERTA_0 Días",2;"ALERTA",3;"A TIEMPO",4;"SIN FECHA",5},
    2,FALSE),
0)</f>
        <v>4</v>
      </c>
    </row>
    <row r="1673" spans="1:34" x14ac:dyDescent="0.25">
      <c r="A1673">
        <v>23675554</v>
      </c>
      <c r="B1673" s="23" t="str">
        <f>IFERROR(VLOOKUP(FENIX_ANS_TABLA[[#This Row],[PEDIDO]],RESPONSABLE!A:B,2,0),"Pendiente por asignar responsable")</f>
        <v>Pendiente por asignar responsable</v>
      </c>
      <c r="C1673" t="s">
        <v>54</v>
      </c>
      <c r="D1673" t="s">
        <v>24</v>
      </c>
      <c r="E1673" t="s">
        <v>54</v>
      </c>
      <c r="F1673" s="21">
        <v>46080.51253472222</v>
      </c>
      <c r="G1673" t="s">
        <v>10116</v>
      </c>
      <c r="H1673">
        <v>3438120</v>
      </c>
      <c r="I1673" t="s">
        <v>10117</v>
      </c>
      <c r="J1673" s="23" t="s">
        <v>100</v>
      </c>
      <c r="K1673" s="23" t="s">
        <v>10118</v>
      </c>
      <c r="L1673" t="s">
        <v>10119</v>
      </c>
      <c r="M1673" t="s">
        <v>193</v>
      </c>
      <c r="N1673" t="s">
        <v>10120</v>
      </c>
      <c r="O1673" t="s">
        <v>194</v>
      </c>
      <c r="P1673" t="s">
        <v>55</v>
      </c>
      <c r="Q1673" t="s">
        <v>189</v>
      </c>
      <c r="R1673" t="s">
        <v>253</v>
      </c>
      <c r="S1673" t="s">
        <v>260</v>
      </c>
      <c r="T1673">
        <v>4</v>
      </c>
      <c r="U1673" t="s">
        <v>10121</v>
      </c>
      <c r="V1673" t="s">
        <v>18435</v>
      </c>
      <c r="W1673" t="s">
        <v>18980</v>
      </c>
      <c r="X1673" t="s">
        <v>43</v>
      </c>
      <c r="Y1673" t="s">
        <v>30</v>
      </c>
      <c r="Z1673" t="s">
        <v>30</v>
      </c>
      <c r="AA1673" t="s">
        <v>30</v>
      </c>
      <c r="AB1673" t="s">
        <v>30</v>
      </c>
      <c r="AC1673">
        <v>-75.358646809999996</v>
      </c>
      <c r="AD1673">
        <v>5.9780760199999996</v>
      </c>
      <c r="AE1673" t="s">
        <v>86</v>
      </c>
      <c r="AF1673" t="s">
        <v>159</v>
      </c>
      <c r="AG1673" t="s">
        <v>102</v>
      </c>
      <c r="AH1673">
        <f>IFERROR(
    VLOOKUP(FENIX_ANS_TABLA[[#This Row],[ESTADO]],
        {"VENCIDO",1;"ALERTA_0 Días",2;"ALERTA",3;"A TIEMPO",4;"SIN FECHA",5},
    2,FALSE),
0)</f>
        <v>3</v>
      </c>
    </row>
    <row r="1674" spans="1:34" x14ac:dyDescent="0.25">
      <c r="A1674">
        <v>23675558</v>
      </c>
      <c r="B1674" s="23" t="str">
        <f>IFERROR(VLOOKUP(FENIX_ANS_TABLA[[#This Row],[PEDIDO]],RESPONSABLE!A:B,2,0),"Pendiente por asignar responsable")</f>
        <v>Pendiente por asignar responsable</v>
      </c>
      <c r="C1674" t="s">
        <v>54</v>
      </c>
      <c r="D1674" t="s">
        <v>24</v>
      </c>
      <c r="E1674" t="s">
        <v>54</v>
      </c>
      <c r="F1674" s="21">
        <v>46080.519606481481</v>
      </c>
      <c r="G1674" t="s">
        <v>10123</v>
      </c>
      <c r="H1674">
        <v>71268170</v>
      </c>
      <c r="I1674" t="s">
        <v>10124</v>
      </c>
      <c r="J1674" s="23" t="s">
        <v>31</v>
      </c>
      <c r="K1674" s="23" t="s">
        <v>10125</v>
      </c>
      <c r="L1674" t="s">
        <v>10126</v>
      </c>
      <c r="M1674" t="s">
        <v>25</v>
      </c>
      <c r="N1674" t="s">
        <v>10127</v>
      </c>
      <c r="O1674" t="s">
        <v>26</v>
      </c>
      <c r="P1674" t="s">
        <v>55</v>
      </c>
      <c r="Q1674" t="s">
        <v>56</v>
      </c>
      <c r="R1674" t="s">
        <v>253</v>
      </c>
      <c r="S1674" t="s">
        <v>260</v>
      </c>
      <c r="T1674">
        <v>4</v>
      </c>
      <c r="U1674" t="s">
        <v>10128</v>
      </c>
      <c r="V1674" t="s">
        <v>17705</v>
      </c>
      <c r="W1674" t="s">
        <v>18981</v>
      </c>
      <c r="X1674" t="s">
        <v>43</v>
      </c>
      <c r="Y1674" t="s">
        <v>30</v>
      </c>
      <c r="Z1674" t="s">
        <v>30</v>
      </c>
      <c r="AA1674" t="s">
        <v>30</v>
      </c>
      <c r="AB1674" t="s">
        <v>30</v>
      </c>
      <c r="AC1674">
        <v>-75.553587460000003</v>
      </c>
      <c r="AD1674">
        <v>6.1885006899999997</v>
      </c>
      <c r="AE1674" t="s">
        <v>86</v>
      </c>
      <c r="AF1674" t="s">
        <v>105</v>
      </c>
      <c r="AG1674" t="s">
        <v>102</v>
      </c>
      <c r="AH1674">
        <f>IFERROR(
    VLOOKUP(FENIX_ANS_TABLA[[#This Row],[ESTADO]],
        {"VENCIDO",1;"ALERTA_0 Días",2;"ALERTA",3;"A TIEMPO",4;"SIN FECHA",5},
    2,FALSE),
0)</f>
        <v>3</v>
      </c>
    </row>
    <row r="1675" spans="1:34" x14ac:dyDescent="0.25">
      <c r="A1675">
        <v>23675559</v>
      </c>
      <c r="B1675" s="23" t="str">
        <f>IFERROR(VLOOKUP(FENIX_ANS_TABLA[[#This Row],[PEDIDO]],RESPONSABLE!A:B,2,0),"Pendiente por asignar responsable")</f>
        <v>Pendiente por asignar responsable</v>
      </c>
      <c r="C1675" t="s">
        <v>54</v>
      </c>
      <c r="D1675" t="s">
        <v>24</v>
      </c>
      <c r="E1675" t="s">
        <v>54</v>
      </c>
      <c r="F1675" s="21">
        <v>46080.520196759258</v>
      </c>
      <c r="G1675" t="s">
        <v>10130</v>
      </c>
      <c r="H1675">
        <v>1234089785</v>
      </c>
      <c r="I1675" t="s">
        <v>10131</v>
      </c>
      <c r="J1675" s="23" t="s">
        <v>31</v>
      </c>
      <c r="K1675" s="23" t="s">
        <v>10132</v>
      </c>
      <c r="L1675" t="s">
        <v>10133</v>
      </c>
      <c r="M1675" t="s">
        <v>139</v>
      </c>
      <c r="N1675" t="s">
        <v>10134</v>
      </c>
      <c r="O1675" t="s">
        <v>140</v>
      </c>
      <c r="P1675" t="s">
        <v>55</v>
      </c>
      <c r="Q1675" t="s">
        <v>135</v>
      </c>
      <c r="R1675" t="s">
        <v>252</v>
      </c>
      <c r="S1675" t="s">
        <v>260</v>
      </c>
      <c r="T1675">
        <v>4</v>
      </c>
      <c r="U1675" t="s">
        <v>10135</v>
      </c>
      <c r="V1675" t="s">
        <v>18982</v>
      </c>
      <c r="W1675" t="s">
        <v>18983</v>
      </c>
      <c r="X1675" t="s">
        <v>43</v>
      </c>
      <c r="Y1675" t="s">
        <v>30</v>
      </c>
      <c r="Z1675" t="s">
        <v>30</v>
      </c>
      <c r="AA1675" t="s">
        <v>30</v>
      </c>
      <c r="AB1675" t="s">
        <v>30</v>
      </c>
      <c r="AC1675">
        <v>-75.774214999999998</v>
      </c>
      <c r="AD1675">
        <v>6.5090260000000004</v>
      </c>
      <c r="AE1675" t="s">
        <v>86</v>
      </c>
      <c r="AF1675" t="s">
        <v>136</v>
      </c>
      <c r="AG1675" t="s">
        <v>102</v>
      </c>
      <c r="AH1675">
        <f>IFERROR(
    VLOOKUP(FENIX_ANS_TABLA[[#This Row],[ESTADO]],
        {"VENCIDO",1;"ALERTA_0 Días",2;"ALERTA",3;"A TIEMPO",4;"SIN FECHA",5},
    2,FALSE),
0)</f>
        <v>3</v>
      </c>
    </row>
    <row r="1676" spans="1:34" x14ac:dyDescent="0.25">
      <c r="A1676">
        <v>23675560</v>
      </c>
      <c r="B1676" s="23" t="str">
        <f>IFERROR(VLOOKUP(FENIX_ANS_TABLA[[#This Row],[PEDIDO]],RESPONSABLE!A:B,2,0),"Pendiente por asignar responsable")</f>
        <v>Pendiente por asignar responsable</v>
      </c>
      <c r="C1676" t="s">
        <v>23</v>
      </c>
      <c r="D1676" t="s">
        <v>24</v>
      </c>
      <c r="E1676" t="s">
        <v>33</v>
      </c>
      <c r="F1676" s="21">
        <v>46080.521192129629</v>
      </c>
      <c r="G1676" t="s">
        <v>10137</v>
      </c>
      <c r="H1676">
        <v>1020108685</v>
      </c>
      <c r="I1676" t="s">
        <v>10138</v>
      </c>
      <c r="J1676" s="23" t="s">
        <v>31</v>
      </c>
      <c r="K1676" s="23" t="s">
        <v>10139</v>
      </c>
      <c r="L1676" t="s">
        <v>10140</v>
      </c>
      <c r="M1676" t="s">
        <v>25</v>
      </c>
      <c r="N1676" t="s">
        <v>10141</v>
      </c>
      <c r="O1676" t="s">
        <v>26</v>
      </c>
      <c r="P1676" t="s">
        <v>34</v>
      </c>
      <c r="Q1676" t="s">
        <v>35</v>
      </c>
      <c r="R1676" t="s">
        <v>253</v>
      </c>
      <c r="S1676" t="s">
        <v>260</v>
      </c>
      <c r="T1676">
        <v>5</v>
      </c>
      <c r="U1676" t="s">
        <v>10142</v>
      </c>
      <c r="V1676" t="s">
        <v>14440</v>
      </c>
      <c r="W1676" t="s">
        <v>10592</v>
      </c>
      <c r="X1676" t="s">
        <v>43</v>
      </c>
      <c r="Y1676" t="s">
        <v>30</v>
      </c>
      <c r="Z1676" t="s">
        <v>30</v>
      </c>
      <c r="AA1676" t="s">
        <v>30</v>
      </c>
      <c r="AB1676" t="s">
        <v>30</v>
      </c>
      <c r="AC1676">
        <v>-75.645616050000001</v>
      </c>
      <c r="AD1676">
        <v>6.17321367</v>
      </c>
      <c r="AE1676" t="s">
        <v>86</v>
      </c>
      <c r="AF1676" t="s">
        <v>105</v>
      </c>
      <c r="AG1676" t="s">
        <v>102</v>
      </c>
      <c r="AH1676">
        <f>IFERROR(
    VLOOKUP(FENIX_ANS_TABLA[[#This Row],[ESTADO]],
        {"VENCIDO",1;"ALERTA_0 Días",2;"ALERTA",3;"A TIEMPO",4;"SIN FECHA",5},
    2,FALSE),
0)</f>
        <v>3</v>
      </c>
    </row>
    <row r="1677" spans="1:34" x14ac:dyDescent="0.25">
      <c r="A1677">
        <v>23675576</v>
      </c>
      <c r="B1677" s="23" t="str">
        <f>IFERROR(VLOOKUP(FENIX_ANS_TABLA[[#This Row],[PEDIDO]],RESPONSABLE!A:B,2,0),"Pendiente por asignar responsable")</f>
        <v>Pendiente por asignar responsable</v>
      </c>
      <c r="C1677" t="s">
        <v>23</v>
      </c>
      <c r="D1677" t="s">
        <v>24</v>
      </c>
      <c r="E1677" t="s">
        <v>23</v>
      </c>
      <c r="F1677" s="21">
        <v>46080.529745370368</v>
      </c>
      <c r="G1677" t="s">
        <v>12451</v>
      </c>
      <c r="H1677">
        <v>21802082</v>
      </c>
      <c r="I1677" t="s">
        <v>12452</v>
      </c>
      <c r="J1677" s="23" t="s">
        <v>12453</v>
      </c>
      <c r="K1677" s="23" t="s">
        <v>12454</v>
      </c>
      <c r="L1677" t="s">
        <v>12455</v>
      </c>
      <c r="M1677" t="s">
        <v>42</v>
      </c>
      <c r="N1677" t="s">
        <v>12456</v>
      </c>
      <c r="O1677" t="s">
        <v>57</v>
      </c>
      <c r="P1677" t="s">
        <v>27</v>
      </c>
      <c r="Q1677" t="s">
        <v>32</v>
      </c>
      <c r="R1677" t="s">
        <v>253</v>
      </c>
      <c r="S1677" t="s">
        <v>260</v>
      </c>
      <c r="T1677">
        <v>7</v>
      </c>
      <c r="U1677" t="s">
        <v>12457</v>
      </c>
      <c r="V1677" t="s">
        <v>18984</v>
      </c>
      <c r="W1677" t="s">
        <v>18985</v>
      </c>
      <c r="X1677" t="s">
        <v>29</v>
      </c>
      <c r="Y1677" t="s">
        <v>18986</v>
      </c>
      <c r="Z1677" t="s">
        <v>13354</v>
      </c>
      <c r="AA1677" t="s">
        <v>11790</v>
      </c>
      <c r="AB1677" t="s">
        <v>18977</v>
      </c>
      <c r="AC1677">
        <v>-75.581642939999995</v>
      </c>
      <c r="AD1677">
        <v>6.1629046599999997</v>
      </c>
      <c r="AE1677" t="s">
        <v>86</v>
      </c>
      <c r="AF1677" t="s">
        <v>105</v>
      </c>
      <c r="AG1677" t="s">
        <v>102</v>
      </c>
      <c r="AH1677">
        <f>IFERROR(
    VLOOKUP(FENIX_ANS_TABLA[[#This Row],[ESTADO]],
        {"VENCIDO",1;"ALERTA_0 Días",2;"ALERTA",3;"A TIEMPO",4;"SIN FECHA",5},
    2,FALSE),
0)</f>
        <v>4</v>
      </c>
    </row>
    <row r="1678" spans="1:34" x14ac:dyDescent="0.25">
      <c r="A1678">
        <v>23675581</v>
      </c>
      <c r="B1678" s="23" t="str">
        <f>IFERROR(VLOOKUP(FENIX_ANS_TABLA[[#This Row],[PEDIDO]],RESPONSABLE!A:B,2,0),"Pendiente por asignar responsable")</f>
        <v>Pendiente por asignar responsable</v>
      </c>
      <c r="C1678" t="s">
        <v>54</v>
      </c>
      <c r="D1678" t="s">
        <v>24</v>
      </c>
      <c r="E1678" t="s">
        <v>54</v>
      </c>
      <c r="F1678" s="21">
        <v>46080.534722222219</v>
      </c>
      <c r="G1678" t="s">
        <v>10144</v>
      </c>
      <c r="H1678">
        <v>13849480</v>
      </c>
      <c r="I1678" t="s">
        <v>10145</v>
      </c>
      <c r="J1678" s="23" t="s">
        <v>31</v>
      </c>
      <c r="K1678" s="23" t="s">
        <v>10146</v>
      </c>
      <c r="L1678" t="s">
        <v>10147</v>
      </c>
      <c r="M1678" t="s">
        <v>216</v>
      </c>
      <c r="N1678" t="s">
        <v>10148</v>
      </c>
      <c r="O1678" t="s">
        <v>217</v>
      </c>
      <c r="P1678" t="s">
        <v>55</v>
      </c>
      <c r="Q1678" t="s">
        <v>214</v>
      </c>
      <c r="R1678" t="s">
        <v>252</v>
      </c>
      <c r="S1678" t="s">
        <v>260</v>
      </c>
      <c r="T1678">
        <v>4</v>
      </c>
      <c r="U1678" t="s">
        <v>10149</v>
      </c>
      <c r="V1678" t="s">
        <v>17727</v>
      </c>
      <c r="W1678" t="s">
        <v>18987</v>
      </c>
      <c r="X1678" t="s">
        <v>43</v>
      </c>
      <c r="Y1678" t="s">
        <v>30</v>
      </c>
      <c r="Z1678" t="s">
        <v>30</v>
      </c>
      <c r="AA1678" t="s">
        <v>30</v>
      </c>
      <c r="AB1678" t="s">
        <v>30</v>
      </c>
      <c r="AC1678">
        <v>-75.049930000000003</v>
      </c>
      <c r="AD1678">
        <v>6.4823899999999997</v>
      </c>
      <c r="AE1678" t="s">
        <v>86</v>
      </c>
      <c r="AF1678" t="s">
        <v>215</v>
      </c>
      <c r="AG1678" t="s">
        <v>102</v>
      </c>
      <c r="AH1678">
        <f>IFERROR(
    VLOOKUP(FENIX_ANS_TABLA[[#This Row],[ESTADO]],
        {"VENCIDO",1;"ALERTA_0 Días",2;"ALERTA",3;"A TIEMPO",4;"SIN FECHA",5},
    2,FALSE),
0)</f>
        <v>3</v>
      </c>
    </row>
    <row r="1679" spans="1:34" x14ac:dyDescent="0.25">
      <c r="A1679">
        <v>23675582</v>
      </c>
      <c r="B1679" s="23" t="str">
        <f>IFERROR(VLOOKUP(FENIX_ANS_TABLA[[#This Row],[PEDIDO]],RESPONSABLE!A:B,2,0),"Pendiente por asignar responsable")</f>
        <v>Pendiente por asignar responsable</v>
      </c>
      <c r="C1679" t="s">
        <v>23</v>
      </c>
      <c r="D1679" t="s">
        <v>24</v>
      </c>
      <c r="E1679" t="s">
        <v>23</v>
      </c>
      <c r="F1679" s="21">
        <v>46080.535208333327</v>
      </c>
      <c r="G1679" t="s">
        <v>12459</v>
      </c>
      <c r="H1679">
        <v>98557369</v>
      </c>
      <c r="I1679" t="s">
        <v>12460</v>
      </c>
      <c r="J1679" s="23" t="s">
        <v>31</v>
      </c>
      <c r="K1679" s="23" t="s">
        <v>12449</v>
      </c>
      <c r="L1679" t="s">
        <v>12461</v>
      </c>
      <c r="M1679" t="s">
        <v>25</v>
      </c>
      <c r="N1679" t="s">
        <v>12462</v>
      </c>
      <c r="O1679" t="s">
        <v>26</v>
      </c>
      <c r="P1679" t="s">
        <v>27</v>
      </c>
      <c r="Q1679" t="s">
        <v>32</v>
      </c>
      <c r="R1679" t="s">
        <v>253</v>
      </c>
      <c r="S1679" t="s">
        <v>260</v>
      </c>
      <c r="T1679">
        <v>7</v>
      </c>
      <c r="U1679" t="s">
        <v>12463</v>
      </c>
      <c r="V1679" t="s">
        <v>17727</v>
      </c>
      <c r="W1679" t="s">
        <v>14162</v>
      </c>
      <c r="X1679" t="s">
        <v>29</v>
      </c>
      <c r="Y1679" t="s">
        <v>30</v>
      </c>
      <c r="Z1679" t="s">
        <v>30</v>
      </c>
      <c r="AA1679" t="s">
        <v>30</v>
      </c>
      <c r="AB1679" t="s">
        <v>30</v>
      </c>
      <c r="AC1679">
        <v>-75.584632499999998</v>
      </c>
      <c r="AD1679">
        <v>6.2833986399999997</v>
      </c>
      <c r="AE1679" t="s">
        <v>86</v>
      </c>
      <c r="AF1679" t="s">
        <v>105</v>
      </c>
      <c r="AG1679" t="s">
        <v>102</v>
      </c>
      <c r="AH1679">
        <f>IFERROR(
    VLOOKUP(FENIX_ANS_TABLA[[#This Row],[ESTADO]],
        {"VENCIDO",1;"ALERTA_0 Días",2;"ALERTA",3;"A TIEMPO",4;"SIN FECHA",5},
    2,FALSE),
0)</f>
        <v>4</v>
      </c>
    </row>
    <row r="1680" spans="1:34" x14ac:dyDescent="0.25">
      <c r="A1680">
        <v>23675589</v>
      </c>
      <c r="B1680" s="23" t="str">
        <f>IFERROR(VLOOKUP(FENIX_ANS_TABLA[[#This Row],[PEDIDO]],RESPONSABLE!A:B,2,0),"Pendiente por asignar responsable")</f>
        <v>Pendiente por asignar responsable</v>
      </c>
      <c r="C1680" t="s">
        <v>54</v>
      </c>
      <c r="D1680" t="s">
        <v>24</v>
      </c>
      <c r="E1680" t="s">
        <v>54</v>
      </c>
      <c r="F1680" s="21">
        <v>46080.54283564815</v>
      </c>
      <c r="G1680" t="s">
        <v>10151</v>
      </c>
      <c r="H1680">
        <v>70950588</v>
      </c>
      <c r="I1680" t="s">
        <v>2134</v>
      </c>
      <c r="J1680" s="23" t="s">
        <v>31</v>
      </c>
      <c r="K1680" s="23" t="s">
        <v>10152</v>
      </c>
      <c r="L1680" t="s">
        <v>2136</v>
      </c>
      <c r="M1680" t="s">
        <v>163</v>
      </c>
      <c r="N1680" t="s">
        <v>2137</v>
      </c>
      <c r="O1680" t="s">
        <v>164</v>
      </c>
      <c r="P1680" t="s">
        <v>55</v>
      </c>
      <c r="Q1680" t="s">
        <v>189</v>
      </c>
      <c r="R1680" t="s">
        <v>252</v>
      </c>
      <c r="S1680" t="s">
        <v>260</v>
      </c>
      <c r="T1680">
        <v>4</v>
      </c>
      <c r="U1680" t="s">
        <v>10153</v>
      </c>
      <c r="V1680" t="s">
        <v>8124</v>
      </c>
      <c r="W1680" t="s">
        <v>18988</v>
      </c>
      <c r="X1680" t="s">
        <v>43</v>
      </c>
      <c r="Y1680" t="s">
        <v>30</v>
      </c>
      <c r="Z1680" t="s">
        <v>30</v>
      </c>
      <c r="AA1680" t="s">
        <v>30</v>
      </c>
      <c r="AB1680" t="s">
        <v>30</v>
      </c>
      <c r="AC1680">
        <v>-75.253185999999999</v>
      </c>
      <c r="AD1680">
        <v>6.2256410000000004</v>
      </c>
      <c r="AE1680" t="s">
        <v>86</v>
      </c>
      <c r="AF1680" t="s">
        <v>159</v>
      </c>
      <c r="AG1680" t="s">
        <v>102</v>
      </c>
      <c r="AH1680">
        <f>IFERROR(
    VLOOKUP(FENIX_ANS_TABLA[[#This Row],[ESTADO]],
        {"VENCIDO",1;"ALERTA_0 Días",2;"ALERTA",3;"A TIEMPO",4;"SIN FECHA",5},
    2,FALSE),
0)</f>
        <v>3</v>
      </c>
    </row>
    <row r="1681" spans="1:34" x14ac:dyDescent="0.25">
      <c r="A1681">
        <v>23675592</v>
      </c>
      <c r="B1681" s="23" t="str">
        <f>IFERROR(VLOOKUP(FENIX_ANS_TABLA[[#This Row],[PEDIDO]],RESPONSABLE!A:B,2,0),"Pendiente por asignar responsable")</f>
        <v>Pendiente por asignar responsable</v>
      </c>
      <c r="C1681" t="s">
        <v>58</v>
      </c>
      <c r="D1681" t="s">
        <v>24</v>
      </c>
      <c r="E1681" t="s">
        <v>59</v>
      </c>
      <c r="F1681" s="21">
        <v>46080.545173611114</v>
      </c>
      <c r="G1681" t="s">
        <v>10156</v>
      </c>
      <c r="H1681">
        <v>1023749824</v>
      </c>
      <c r="I1681" t="s">
        <v>2356</v>
      </c>
      <c r="J1681" s="23" t="s">
        <v>31</v>
      </c>
      <c r="K1681" s="23" t="s">
        <v>2357</v>
      </c>
      <c r="L1681" t="s">
        <v>2358</v>
      </c>
      <c r="M1681" t="s">
        <v>246</v>
      </c>
      <c r="N1681" t="s">
        <v>2359</v>
      </c>
      <c r="O1681" t="s">
        <v>247</v>
      </c>
      <c r="P1681" t="s">
        <v>60</v>
      </c>
      <c r="Q1681" t="s">
        <v>135</v>
      </c>
      <c r="R1681" t="s">
        <v>252</v>
      </c>
      <c r="S1681" t="s">
        <v>260</v>
      </c>
      <c r="T1681">
        <v>14</v>
      </c>
      <c r="U1681" t="s">
        <v>10157</v>
      </c>
      <c r="V1681" t="s">
        <v>18989</v>
      </c>
      <c r="W1681" t="s">
        <v>18990</v>
      </c>
      <c r="X1681" t="s">
        <v>29</v>
      </c>
      <c r="Y1681" t="s">
        <v>30</v>
      </c>
      <c r="Z1681" t="s">
        <v>30</v>
      </c>
      <c r="AA1681" t="s">
        <v>30</v>
      </c>
      <c r="AB1681" t="s">
        <v>30</v>
      </c>
      <c r="AC1681">
        <v>-75.959536610000001</v>
      </c>
      <c r="AD1681">
        <v>6.3011043600000001</v>
      </c>
      <c r="AE1681" t="s">
        <v>86</v>
      </c>
      <c r="AF1681" t="s">
        <v>136</v>
      </c>
      <c r="AG1681" t="s">
        <v>102</v>
      </c>
      <c r="AH1681">
        <f>IFERROR(
    VLOOKUP(FENIX_ANS_TABLA[[#This Row],[ESTADO]],
        {"VENCIDO",1;"ALERTA_0 Días",2;"ALERTA",3;"A TIEMPO",4;"SIN FECHA",5},
    2,FALSE),
0)</f>
        <v>4</v>
      </c>
    </row>
    <row r="1682" spans="1:34" x14ac:dyDescent="0.25">
      <c r="A1682">
        <v>23675593</v>
      </c>
      <c r="B1682" s="23" t="str">
        <f>IFERROR(VLOOKUP(FENIX_ANS_TABLA[[#This Row],[PEDIDO]],RESPONSABLE!A:B,2,0),"Pendiente por asignar responsable")</f>
        <v>Pendiente por asignar responsable</v>
      </c>
      <c r="C1682" t="s">
        <v>23</v>
      </c>
      <c r="D1682" t="s">
        <v>24</v>
      </c>
      <c r="E1682" t="s">
        <v>23</v>
      </c>
      <c r="F1682" s="21">
        <v>46080.54546296296</v>
      </c>
      <c r="G1682" t="s">
        <v>12465</v>
      </c>
      <c r="H1682">
        <v>43093531</v>
      </c>
      <c r="I1682" t="s">
        <v>12466</v>
      </c>
      <c r="J1682" s="23" t="s">
        <v>31</v>
      </c>
      <c r="K1682" s="23" t="s">
        <v>12467</v>
      </c>
      <c r="L1682" t="s">
        <v>12468</v>
      </c>
      <c r="M1682" t="s">
        <v>25</v>
      </c>
      <c r="N1682" t="s">
        <v>12469</v>
      </c>
      <c r="O1682" t="s">
        <v>26</v>
      </c>
      <c r="P1682" t="s">
        <v>27</v>
      </c>
      <c r="Q1682" t="s">
        <v>32</v>
      </c>
      <c r="R1682" t="s">
        <v>253</v>
      </c>
      <c r="S1682" t="s">
        <v>260</v>
      </c>
      <c r="T1682">
        <v>7</v>
      </c>
      <c r="U1682" t="s">
        <v>12470</v>
      </c>
      <c r="V1682" t="s">
        <v>18989</v>
      </c>
      <c r="W1682" t="s">
        <v>18991</v>
      </c>
      <c r="X1682" t="s">
        <v>29</v>
      </c>
      <c r="Y1682" t="s">
        <v>30</v>
      </c>
      <c r="Z1682" t="s">
        <v>30</v>
      </c>
      <c r="AA1682" t="s">
        <v>30</v>
      </c>
      <c r="AB1682" t="s">
        <v>30</v>
      </c>
      <c r="AC1682">
        <v>-75.567250380000004</v>
      </c>
      <c r="AD1682">
        <v>6.2378897499999999</v>
      </c>
      <c r="AE1682" t="s">
        <v>86</v>
      </c>
      <c r="AF1682" t="s">
        <v>105</v>
      </c>
      <c r="AG1682" t="s">
        <v>102</v>
      </c>
      <c r="AH1682">
        <f>IFERROR(
    VLOOKUP(FENIX_ANS_TABLA[[#This Row],[ESTADO]],
        {"VENCIDO",1;"ALERTA_0 Días",2;"ALERTA",3;"A TIEMPO",4;"SIN FECHA",5},
    2,FALSE),
0)</f>
        <v>4</v>
      </c>
    </row>
    <row r="1683" spans="1:34" x14ac:dyDescent="0.25">
      <c r="A1683">
        <v>23675595</v>
      </c>
      <c r="B1683" s="23" t="str">
        <f>IFERROR(VLOOKUP(FENIX_ANS_TABLA[[#This Row],[PEDIDO]],RESPONSABLE!A:B,2,0),"Pendiente por asignar responsable")</f>
        <v>Pendiente por asignar responsable</v>
      </c>
      <c r="C1683" t="s">
        <v>54</v>
      </c>
      <c r="D1683" t="s">
        <v>24</v>
      </c>
      <c r="E1683" t="s">
        <v>54</v>
      </c>
      <c r="F1683" s="21">
        <v>46080.548587962963</v>
      </c>
      <c r="G1683" t="s">
        <v>10159</v>
      </c>
      <c r="H1683">
        <v>8472234</v>
      </c>
      <c r="I1683" t="s">
        <v>10160</v>
      </c>
      <c r="J1683" s="23" t="s">
        <v>31</v>
      </c>
      <c r="K1683" s="23" t="s">
        <v>10161</v>
      </c>
      <c r="L1683" t="s">
        <v>10162</v>
      </c>
      <c r="M1683" t="s">
        <v>25</v>
      </c>
      <c r="N1683" t="s">
        <v>10163</v>
      </c>
      <c r="O1683" t="s">
        <v>26</v>
      </c>
      <c r="P1683" t="s">
        <v>55</v>
      </c>
      <c r="Q1683" t="s">
        <v>56</v>
      </c>
      <c r="R1683" t="s">
        <v>252</v>
      </c>
      <c r="S1683" t="s">
        <v>260</v>
      </c>
      <c r="T1683">
        <v>4</v>
      </c>
      <c r="U1683" t="s">
        <v>10164</v>
      </c>
      <c r="V1683" t="s">
        <v>11024</v>
      </c>
      <c r="W1683" t="s">
        <v>18992</v>
      </c>
      <c r="X1683" t="s">
        <v>43</v>
      </c>
      <c r="Y1683" t="s">
        <v>30</v>
      </c>
      <c r="Z1683" t="s">
        <v>30</v>
      </c>
      <c r="AA1683" t="s">
        <v>30</v>
      </c>
      <c r="AB1683" t="s">
        <v>30</v>
      </c>
      <c r="AC1683">
        <v>-75.708350999999993</v>
      </c>
      <c r="AD1683">
        <v>6.3545220000000002</v>
      </c>
      <c r="AE1683" t="s">
        <v>86</v>
      </c>
      <c r="AF1683" t="s">
        <v>105</v>
      </c>
      <c r="AG1683" t="s">
        <v>102</v>
      </c>
      <c r="AH1683">
        <f>IFERROR(
    VLOOKUP(FENIX_ANS_TABLA[[#This Row],[ESTADO]],
        {"VENCIDO",1;"ALERTA_0 Días",2;"ALERTA",3;"A TIEMPO",4;"SIN FECHA",5},
    2,FALSE),
0)</f>
        <v>3</v>
      </c>
    </row>
    <row r="1684" spans="1:34" x14ac:dyDescent="0.25">
      <c r="A1684">
        <v>23675602</v>
      </c>
      <c r="B1684" s="23" t="str">
        <f>IFERROR(VLOOKUP(FENIX_ANS_TABLA[[#This Row],[PEDIDO]],RESPONSABLE!A:B,2,0),"Pendiente por asignar responsable")</f>
        <v>Pendiente por asignar responsable</v>
      </c>
      <c r="C1684" t="s">
        <v>23</v>
      </c>
      <c r="D1684" t="s">
        <v>24</v>
      </c>
      <c r="E1684" t="s">
        <v>33</v>
      </c>
      <c r="F1684" s="21">
        <v>46080.554918981477</v>
      </c>
      <c r="G1684" t="s">
        <v>10166</v>
      </c>
      <c r="H1684">
        <v>1000401326</v>
      </c>
      <c r="I1684" t="s">
        <v>10167</v>
      </c>
      <c r="J1684" s="23" t="s">
        <v>31</v>
      </c>
      <c r="K1684" s="23" t="s">
        <v>10168</v>
      </c>
      <c r="L1684" t="s">
        <v>10169</v>
      </c>
      <c r="M1684" t="s">
        <v>226</v>
      </c>
      <c r="N1684" t="s">
        <v>10170</v>
      </c>
      <c r="O1684" t="s">
        <v>227</v>
      </c>
      <c r="P1684" t="s">
        <v>34</v>
      </c>
      <c r="Q1684" t="s">
        <v>214</v>
      </c>
      <c r="R1684" t="s">
        <v>253</v>
      </c>
      <c r="S1684" t="s">
        <v>260</v>
      </c>
      <c r="T1684">
        <v>5</v>
      </c>
      <c r="U1684" t="s">
        <v>10171</v>
      </c>
      <c r="V1684" t="s">
        <v>18993</v>
      </c>
      <c r="W1684" t="s">
        <v>18691</v>
      </c>
      <c r="X1684" t="s">
        <v>29</v>
      </c>
      <c r="Y1684" t="s">
        <v>30</v>
      </c>
      <c r="Z1684" t="s">
        <v>30</v>
      </c>
      <c r="AA1684" t="s">
        <v>30</v>
      </c>
      <c r="AB1684" t="s">
        <v>30</v>
      </c>
      <c r="AC1684">
        <v>-74.692544470000001</v>
      </c>
      <c r="AD1684">
        <v>7.0813192300000001</v>
      </c>
      <c r="AE1684" t="s">
        <v>86</v>
      </c>
      <c r="AF1684" t="s">
        <v>215</v>
      </c>
      <c r="AG1684" t="s">
        <v>102</v>
      </c>
      <c r="AH1684">
        <f>IFERROR(
    VLOOKUP(FENIX_ANS_TABLA[[#This Row],[ESTADO]],
        {"VENCIDO",1;"ALERTA_0 Días",2;"ALERTA",3;"A TIEMPO",4;"SIN FECHA",5},
    2,FALSE),
0)</f>
        <v>4</v>
      </c>
    </row>
    <row r="1685" spans="1:34" x14ac:dyDescent="0.25">
      <c r="A1685">
        <v>23675604</v>
      </c>
      <c r="B1685" s="23" t="str">
        <f>IFERROR(VLOOKUP(FENIX_ANS_TABLA[[#This Row],[PEDIDO]],RESPONSABLE!A:B,2,0),"Pendiente por asignar responsable")</f>
        <v>Pendiente por asignar responsable</v>
      </c>
      <c r="C1685" t="s">
        <v>23</v>
      </c>
      <c r="D1685" t="s">
        <v>24</v>
      </c>
      <c r="E1685" t="s">
        <v>33</v>
      </c>
      <c r="F1685" s="21">
        <v>46080.555833333332</v>
      </c>
      <c r="G1685" t="s">
        <v>10173</v>
      </c>
      <c r="H1685">
        <v>1045142714</v>
      </c>
      <c r="I1685" t="s">
        <v>10174</v>
      </c>
      <c r="J1685" s="23" t="s">
        <v>31</v>
      </c>
      <c r="K1685" s="23" t="s">
        <v>10175</v>
      </c>
      <c r="L1685" t="s">
        <v>10176</v>
      </c>
      <c r="M1685" t="s">
        <v>25</v>
      </c>
      <c r="N1685" t="s">
        <v>10177</v>
      </c>
      <c r="O1685" t="s">
        <v>26</v>
      </c>
      <c r="P1685" t="s">
        <v>34</v>
      </c>
      <c r="Q1685" t="s">
        <v>35</v>
      </c>
      <c r="R1685" t="s">
        <v>253</v>
      </c>
      <c r="S1685" t="s">
        <v>260</v>
      </c>
      <c r="T1685">
        <v>5</v>
      </c>
      <c r="U1685" t="s">
        <v>10178</v>
      </c>
      <c r="V1685" t="s">
        <v>14621</v>
      </c>
      <c r="W1685" t="s">
        <v>6693</v>
      </c>
      <c r="X1685" t="s">
        <v>43</v>
      </c>
      <c r="Y1685" t="s">
        <v>30</v>
      </c>
      <c r="Z1685" t="s">
        <v>30</v>
      </c>
      <c r="AA1685" t="s">
        <v>30</v>
      </c>
      <c r="AB1685" t="s">
        <v>30</v>
      </c>
      <c r="AC1685">
        <v>-75.543678670000006</v>
      </c>
      <c r="AD1685">
        <v>6.2471835499999999</v>
      </c>
      <c r="AE1685" t="s">
        <v>86</v>
      </c>
      <c r="AF1685" t="s">
        <v>105</v>
      </c>
      <c r="AG1685" t="s">
        <v>102</v>
      </c>
      <c r="AH1685">
        <f>IFERROR(
    VLOOKUP(FENIX_ANS_TABLA[[#This Row],[ESTADO]],
        {"VENCIDO",1;"ALERTA_0 Días",2;"ALERTA",3;"A TIEMPO",4;"SIN FECHA",5},
    2,FALSE),
0)</f>
        <v>3</v>
      </c>
    </row>
    <row r="1686" spans="1:34" x14ac:dyDescent="0.25">
      <c r="A1686">
        <v>23675606</v>
      </c>
      <c r="B1686" s="23" t="str">
        <f>IFERROR(VLOOKUP(FENIX_ANS_TABLA[[#This Row],[PEDIDO]],RESPONSABLE!A:B,2,0),"Pendiente por asignar responsable")</f>
        <v>Pendiente por asignar responsable</v>
      </c>
      <c r="C1686" t="s">
        <v>23</v>
      </c>
      <c r="D1686" t="s">
        <v>24</v>
      </c>
      <c r="E1686" t="s">
        <v>23</v>
      </c>
      <c r="F1686" s="21">
        <v>46080.556261574071</v>
      </c>
      <c r="G1686" t="s">
        <v>12472</v>
      </c>
      <c r="H1686">
        <v>1152185794</v>
      </c>
      <c r="I1686" t="s">
        <v>12473</v>
      </c>
      <c r="J1686" s="23" t="s">
        <v>31</v>
      </c>
      <c r="K1686" s="23" t="s">
        <v>12474</v>
      </c>
      <c r="L1686" t="s">
        <v>12475</v>
      </c>
      <c r="M1686" t="s">
        <v>25</v>
      </c>
      <c r="N1686" t="s">
        <v>12476</v>
      </c>
      <c r="O1686" t="s">
        <v>26</v>
      </c>
      <c r="P1686" t="s">
        <v>27</v>
      </c>
      <c r="Q1686" t="s">
        <v>32</v>
      </c>
      <c r="R1686" t="s">
        <v>253</v>
      </c>
      <c r="S1686" t="s">
        <v>260</v>
      </c>
      <c r="T1686">
        <v>7</v>
      </c>
      <c r="U1686" t="s">
        <v>12477</v>
      </c>
      <c r="V1686" t="s">
        <v>6764</v>
      </c>
      <c r="W1686" t="s">
        <v>18994</v>
      </c>
      <c r="X1686" t="s">
        <v>29</v>
      </c>
      <c r="Y1686" t="s">
        <v>30</v>
      </c>
      <c r="Z1686" t="s">
        <v>30</v>
      </c>
      <c r="AA1686" t="s">
        <v>30</v>
      </c>
      <c r="AB1686" t="s">
        <v>30</v>
      </c>
      <c r="AC1686">
        <v>-75.546561220000001</v>
      </c>
      <c r="AD1686">
        <v>6.2465895199999997</v>
      </c>
      <c r="AE1686" t="s">
        <v>86</v>
      </c>
      <c r="AF1686" t="s">
        <v>105</v>
      </c>
      <c r="AG1686" t="s">
        <v>102</v>
      </c>
      <c r="AH1686">
        <f>IFERROR(
    VLOOKUP(FENIX_ANS_TABLA[[#This Row],[ESTADO]],
        {"VENCIDO",1;"ALERTA_0 Días",2;"ALERTA",3;"A TIEMPO",4;"SIN FECHA",5},
    2,FALSE),
0)</f>
        <v>4</v>
      </c>
    </row>
    <row r="1687" spans="1:34" x14ac:dyDescent="0.25">
      <c r="A1687">
        <v>23675619</v>
      </c>
      <c r="B1687" s="23" t="str">
        <f>IFERROR(VLOOKUP(FENIX_ANS_TABLA[[#This Row],[PEDIDO]],RESPONSABLE!A:B,2,0),"Pendiente por asignar responsable")</f>
        <v>Pendiente por asignar responsable</v>
      </c>
      <c r="C1687" t="s">
        <v>23</v>
      </c>
      <c r="D1687" t="s">
        <v>24</v>
      </c>
      <c r="E1687" t="s">
        <v>33</v>
      </c>
      <c r="F1687" s="21">
        <v>46080.56181712963</v>
      </c>
      <c r="G1687" t="s">
        <v>10180</v>
      </c>
      <c r="H1687">
        <v>1045142714</v>
      </c>
      <c r="I1687" t="s">
        <v>10174</v>
      </c>
      <c r="J1687" s="23" t="s">
        <v>31</v>
      </c>
      <c r="K1687" s="23" t="s">
        <v>10175</v>
      </c>
      <c r="L1687" t="s">
        <v>10181</v>
      </c>
      <c r="M1687" t="s">
        <v>25</v>
      </c>
      <c r="N1687" t="s">
        <v>10182</v>
      </c>
      <c r="O1687" t="s">
        <v>26</v>
      </c>
      <c r="P1687" t="s">
        <v>34</v>
      </c>
      <c r="Q1687" t="s">
        <v>35</v>
      </c>
      <c r="R1687" t="s">
        <v>253</v>
      </c>
      <c r="S1687" t="s">
        <v>260</v>
      </c>
      <c r="T1687">
        <v>5</v>
      </c>
      <c r="U1687" t="s">
        <v>10183</v>
      </c>
      <c r="V1687" t="s">
        <v>10402</v>
      </c>
      <c r="W1687" t="s">
        <v>8070</v>
      </c>
      <c r="X1687" t="s">
        <v>43</v>
      </c>
      <c r="Y1687" t="s">
        <v>30</v>
      </c>
      <c r="Z1687" t="s">
        <v>30</v>
      </c>
      <c r="AA1687" t="s">
        <v>30</v>
      </c>
      <c r="AB1687" t="s">
        <v>30</v>
      </c>
      <c r="AC1687">
        <v>-75.543678670000006</v>
      </c>
      <c r="AD1687">
        <v>6.2471835499999999</v>
      </c>
      <c r="AE1687" t="s">
        <v>86</v>
      </c>
      <c r="AF1687" t="s">
        <v>105</v>
      </c>
      <c r="AG1687" t="s">
        <v>102</v>
      </c>
      <c r="AH1687">
        <f>IFERROR(
    VLOOKUP(FENIX_ANS_TABLA[[#This Row],[ESTADO]],
        {"VENCIDO",1;"ALERTA_0 Días",2;"ALERTA",3;"A TIEMPO",4;"SIN FECHA",5},
    2,FALSE),
0)</f>
        <v>3</v>
      </c>
    </row>
    <row r="1688" spans="1:34" x14ac:dyDescent="0.25">
      <c r="A1688">
        <v>23675622</v>
      </c>
      <c r="B1688" s="23" t="str">
        <f>IFERROR(VLOOKUP(FENIX_ANS_TABLA[[#This Row],[PEDIDO]],RESPONSABLE!A:B,2,0),"Pendiente por asignar responsable")</f>
        <v>Pendiente por asignar responsable</v>
      </c>
      <c r="C1688" t="s">
        <v>23</v>
      </c>
      <c r="D1688" t="s">
        <v>24</v>
      </c>
      <c r="E1688" t="s">
        <v>23</v>
      </c>
      <c r="F1688" s="21">
        <v>46080.563020833331</v>
      </c>
      <c r="G1688" t="s">
        <v>12479</v>
      </c>
      <c r="H1688">
        <v>15326800</v>
      </c>
      <c r="I1688" t="s">
        <v>12480</v>
      </c>
      <c r="J1688" s="23" t="s">
        <v>12481</v>
      </c>
      <c r="K1688" s="23" t="s">
        <v>12482</v>
      </c>
      <c r="L1688" t="s">
        <v>12483</v>
      </c>
      <c r="M1688" t="s">
        <v>663</v>
      </c>
      <c r="N1688" t="s">
        <v>12484</v>
      </c>
      <c r="O1688" t="s">
        <v>664</v>
      </c>
      <c r="P1688" t="s">
        <v>27</v>
      </c>
      <c r="Q1688" t="s">
        <v>214</v>
      </c>
      <c r="R1688" t="s">
        <v>252</v>
      </c>
      <c r="S1688" t="s">
        <v>260</v>
      </c>
      <c r="T1688">
        <v>10</v>
      </c>
      <c r="U1688" t="s">
        <v>12485</v>
      </c>
      <c r="V1688" t="s">
        <v>14239</v>
      </c>
      <c r="W1688" t="s">
        <v>14240</v>
      </c>
      <c r="X1688" t="s">
        <v>29</v>
      </c>
      <c r="Y1688" t="s">
        <v>30</v>
      </c>
      <c r="Z1688" t="s">
        <v>30</v>
      </c>
      <c r="AA1688" t="s">
        <v>30</v>
      </c>
      <c r="AB1688" t="s">
        <v>30</v>
      </c>
      <c r="AC1688">
        <v>-75.227709000000004</v>
      </c>
      <c r="AD1688">
        <v>6.8168800000000003</v>
      </c>
      <c r="AE1688" t="s">
        <v>86</v>
      </c>
      <c r="AF1688" t="s">
        <v>215</v>
      </c>
      <c r="AG1688" t="s">
        <v>102</v>
      </c>
      <c r="AH1688">
        <f>IFERROR(
    VLOOKUP(FENIX_ANS_TABLA[[#This Row],[ESTADO]],
        {"VENCIDO",1;"ALERTA_0 Días",2;"ALERTA",3;"A TIEMPO",4;"SIN FECHA",5},
    2,FALSE),
0)</f>
        <v>4</v>
      </c>
    </row>
    <row r="1689" spans="1:34" x14ac:dyDescent="0.25">
      <c r="A1689">
        <v>23675624</v>
      </c>
      <c r="B1689" s="23" t="str">
        <f>IFERROR(VLOOKUP(FENIX_ANS_TABLA[[#This Row],[PEDIDO]],RESPONSABLE!A:B,2,0),"Pendiente por asignar responsable")</f>
        <v>Pendiente por asignar responsable</v>
      </c>
      <c r="C1689" t="s">
        <v>58</v>
      </c>
      <c r="D1689" t="s">
        <v>24</v>
      </c>
      <c r="E1689" t="s">
        <v>59</v>
      </c>
      <c r="F1689" s="21">
        <v>46080.56449074074</v>
      </c>
      <c r="G1689" t="s">
        <v>10185</v>
      </c>
      <c r="H1689">
        <v>1017184567</v>
      </c>
      <c r="I1689" t="s">
        <v>10186</v>
      </c>
      <c r="J1689" s="23" t="s">
        <v>31</v>
      </c>
      <c r="K1689" s="23" t="s">
        <v>10187</v>
      </c>
      <c r="L1689" t="s">
        <v>10188</v>
      </c>
      <c r="M1689" t="s">
        <v>25</v>
      </c>
      <c r="N1689" t="s">
        <v>10189</v>
      </c>
      <c r="O1689" t="s">
        <v>26</v>
      </c>
      <c r="P1689" t="s">
        <v>60</v>
      </c>
      <c r="Q1689" t="s">
        <v>61</v>
      </c>
      <c r="R1689" t="s">
        <v>253</v>
      </c>
      <c r="S1689" t="s">
        <v>260</v>
      </c>
      <c r="T1689">
        <v>9</v>
      </c>
      <c r="U1689" t="s">
        <v>10190</v>
      </c>
      <c r="V1689" t="s">
        <v>18995</v>
      </c>
      <c r="W1689" t="s">
        <v>14154</v>
      </c>
      <c r="X1689" t="s">
        <v>29</v>
      </c>
      <c r="Y1689" t="s">
        <v>30</v>
      </c>
      <c r="Z1689" t="s">
        <v>30</v>
      </c>
      <c r="AA1689" t="s">
        <v>30</v>
      </c>
      <c r="AB1689" t="s">
        <v>30</v>
      </c>
      <c r="AC1689">
        <v>-75.528651999999994</v>
      </c>
      <c r="AD1689">
        <v>6.2307880000000004</v>
      </c>
      <c r="AE1689" t="s">
        <v>86</v>
      </c>
      <c r="AF1689" t="s">
        <v>105</v>
      </c>
      <c r="AG1689" t="s">
        <v>102</v>
      </c>
      <c r="AH1689">
        <f>IFERROR(
    VLOOKUP(FENIX_ANS_TABLA[[#This Row],[ESTADO]],
        {"VENCIDO",1;"ALERTA_0 Días",2;"ALERTA",3;"A TIEMPO",4;"SIN FECHA",5},
    2,FALSE),
0)</f>
        <v>4</v>
      </c>
    </row>
    <row r="1690" spans="1:34" x14ac:dyDescent="0.25">
      <c r="A1690">
        <v>23675631</v>
      </c>
      <c r="B1690" s="23" t="str">
        <f>IFERROR(VLOOKUP(FENIX_ANS_TABLA[[#This Row],[PEDIDO]],RESPONSABLE!A:B,2,0),"Pendiente por asignar responsable")</f>
        <v>Pendiente por asignar responsable</v>
      </c>
      <c r="C1690" t="s">
        <v>23</v>
      </c>
      <c r="D1690" t="s">
        <v>24</v>
      </c>
      <c r="E1690" t="s">
        <v>33</v>
      </c>
      <c r="F1690" s="21">
        <v>46080.566979166673</v>
      </c>
      <c r="G1690" t="s">
        <v>10192</v>
      </c>
      <c r="H1690">
        <v>1045142714</v>
      </c>
      <c r="I1690" t="s">
        <v>10174</v>
      </c>
      <c r="J1690" s="23" t="s">
        <v>31</v>
      </c>
      <c r="K1690" s="23" t="s">
        <v>10175</v>
      </c>
      <c r="L1690" t="s">
        <v>10193</v>
      </c>
      <c r="M1690" t="s">
        <v>25</v>
      </c>
      <c r="N1690" t="s">
        <v>10194</v>
      </c>
      <c r="O1690" t="s">
        <v>26</v>
      </c>
      <c r="P1690" t="s">
        <v>34</v>
      </c>
      <c r="Q1690" t="s">
        <v>35</v>
      </c>
      <c r="R1690" t="s">
        <v>253</v>
      </c>
      <c r="S1690" t="s">
        <v>260</v>
      </c>
      <c r="T1690">
        <v>5</v>
      </c>
      <c r="U1690" t="s">
        <v>10195</v>
      </c>
      <c r="V1690" t="s">
        <v>14685</v>
      </c>
      <c r="W1690" t="s">
        <v>3524</v>
      </c>
      <c r="X1690" t="s">
        <v>43</v>
      </c>
      <c r="Y1690" t="s">
        <v>30</v>
      </c>
      <c r="Z1690" t="s">
        <v>30</v>
      </c>
      <c r="AA1690" t="s">
        <v>30</v>
      </c>
      <c r="AB1690" t="s">
        <v>30</v>
      </c>
      <c r="AC1690">
        <v>-75.543678670000006</v>
      </c>
      <c r="AD1690">
        <v>6.2471835499999999</v>
      </c>
      <c r="AE1690" t="s">
        <v>86</v>
      </c>
      <c r="AF1690" t="s">
        <v>105</v>
      </c>
      <c r="AG1690" t="s">
        <v>102</v>
      </c>
      <c r="AH1690">
        <f>IFERROR(
    VLOOKUP(FENIX_ANS_TABLA[[#This Row],[ESTADO]],
        {"VENCIDO",1;"ALERTA_0 Días",2;"ALERTA",3;"A TIEMPO",4;"SIN FECHA",5},
    2,FALSE),
0)</f>
        <v>3</v>
      </c>
    </row>
    <row r="1691" spans="1:34" x14ac:dyDescent="0.25">
      <c r="A1691">
        <v>23675633</v>
      </c>
      <c r="B1691" s="23" t="str">
        <f>IFERROR(VLOOKUP(FENIX_ANS_TABLA[[#This Row],[PEDIDO]],RESPONSABLE!A:B,2,0),"Pendiente por asignar responsable")</f>
        <v>Pendiente por asignar responsable</v>
      </c>
      <c r="C1691" t="s">
        <v>23</v>
      </c>
      <c r="D1691" t="s">
        <v>24</v>
      </c>
      <c r="E1691" t="s">
        <v>23</v>
      </c>
      <c r="F1691" s="21">
        <v>46080.569560185177</v>
      </c>
      <c r="G1691" t="s">
        <v>12487</v>
      </c>
      <c r="H1691">
        <v>43731506</v>
      </c>
      <c r="I1691" t="s">
        <v>12488</v>
      </c>
      <c r="J1691" s="23" t="s">
        <v>31</v>
      </c>
      <c r="K1691" s="23" t="s">
        <v>12489</v>
      </c>
      <c r="L1691" t="s">
        <v>12490</v>
      </c>
      <c r="M1691" t="s">
        <v>48</v>
      </c>
      <c r="N1691" t="s">
        <v>12491</v>
      </c>
      <c r="O1691" t="s">
        <v>49</v>
      </c>
      <c r="P1691" t="s">
        <v>27</v>
      </c>
      <c r="Q1691" t="s">
        <v>32</v>
      </c>
      <c r="R1691" t="s">
        <v>253</v>
      </c>
      <c r="S1691" t="s">
        <v>260</v>
      </c>
      <c r="T1691">
        <v>7</v>
      </c>
      <c r="U1691" t="s">
        <v>12492</v>
      </c>
      <c r="V1691" t="s">
        <v>3478</v>
      </c>
      <c r="W1691" t="s">
        <v>17999</v>
      </c>
      <c r="X1691" t="s">
        <v>29</v>
      </c>
      <c r="Y1691" t="s">
        <v>30</v>
      </c>
      <c r="Z1691" t="s">
        <v>30</v>
      </c>
      <c r="AA1691" t="s">
        <v>30</v>
      </c>
      <c r="AB1691" t="s">
        <v>30</v>
      </c>
      <c r="AC1691">
        <v>-75.639084909999994</v>
      </c>
      <c r="AD1691">
        <v>6.1393564400000002</v>
      </c>
      <c r="AE1691" t="s">
        <v>86</v>
      </c>
      <c r="AF1691" t="s">
        <v>105</v>
      </c>
      <c r="AG1691" t="s">
        <v>102</v>
      </c>
      <c r="AH1691">
        <f>IFERROR(
    VLOOKUP(FENIX_ANS_TABLA[[#This Row],[ESTADO]],
        {"VENCIDO",1;"ALERTA_0 Días",2;"ALERTA",3;"A TIEMPO",4;"SIN FECHA",5},
    2,FALSE),
0)</f>
        <v>4</v>
      </c>
    </row>
    <row r="1692" spans="1:34" x14ac:dyDescent="0.25">
      <c r="A1692">
        <v>23675634</v>
      </c>
      <c r="B1692" s="23" t="str">
        <f>IFERROR(VLOOKUP(FENIX_ANS_TABLA[[#This Row],[PEDIDO]],RESPONSABLE!A:B,2,0),"Pendiente por asignar responsable")</f>
        <v>Pendiente por asignar responsable</v>
      </c>
      <c r="C1692" t="s">
        <v>23</v>
      </c>
      <c r="D1692" t="s">
        <v>24</v>
      </c>
      <c r="E1692" t="s">
        <v>33</v>
      </c>
      <c r="F1692" s="21">
        <v>46080.5700462963</v>
      </c>
      <c r="G1692" t="s">
        <v>10197</v>
      </c>
      <c r="H1692">
        <v>1042470144</v>
      </c>
      <c r="I1692" t="s">
        <v>10198</v>
      </c>
      <c r="J1692" s="23" t="s">
        <v>31</v>
      </c>
      <c r="K1692" s="23" t="s">
        <v>10199</v>
      </c>
      <c r="L1692" t="s">
        <v>10200</v>
      </c>
      <c r="M1692" t="s">
        <v>25</v>
      </c>
      <c r="N1692" t="s">
        <v>10201</v>
      </c>
      <c r="O1692" t="s">
        <v>26</v>
      </c>
      <c r="P1692" t="s">
        <v>34</v>
      </c>
      <c r="Q1692" t="s">
        <v>35</v>
      </c>
      <c r="R1692" t="s">
        <v>253</v>
      </c>
      <c r="S1692" t="s">
        <v>260</v>
      </c>
      <c r="T1692">
        <v>5</v>
      </c>
      <c r="U1692" t="s">
        <v>10202</v>
      </c>
      <c r="V1692" t="s">
        <v>3478</v>
      </c>
      <c r="W1692" t="s">
        <v>4968</v>
      </c>
      <c r="X1692" t="s">
        <v>43</v>
      </c>
      <c r="Y1692" t="s">
        <v>30</v>
      </c>
      <c r="Z1692" t="s">
        <v>30</v>
      </c>
      <c r="AA1692" t="s">
        <v>30</v>
      </c>
      <c r="AB1692" t="s">
        <v>30</v>
      </c>
      <c r="AC1692">
        <v>-75.540728000000001</v>
      </c>
      <c r="AD1692">
        <v>6.2564599999999997</v>
      </c>
      <c r="AE1692" t="s">
        <v>86</v>
      </c>
      <c r="AF1692" t="s">
        <v>105</v>
      </c>
      <c r="AG1692" t="s">
        <v>102</v>
      </c>
      <c r="AH1692">
        <f>IFERROR(
    VLOOKUP(FENIX_ANS_TABLA[[#This Row],[ESTADO]],
        {"VENCIDO",1;"ALERTA_0 Días",2;"ALERTA",3;"A TIEMPO",4;"SIN FECHA",5},
    2,FALSE),
0)</f>
        <v>3</v>
      </c>
    </row>
    <row r="1693" spans="1:34" x14ac:dyDescent="0.25">
      <c r="A1693">
        <v>23675637</v>
      </c>
      <c r="B1693" s="23" t="str">
        <f>IFERROR(VLOOKUP(FENIX_ANS_TABLA[[#This Row],[PEDIDO]],RESPONSABLE!A:B,2,0),"Pendiente por asignar responsable")</f>
        <v>Pendiente por asignar responsable</v>
      </c>
      <c r="C1693" t="s">
        <v>23</v>
      </c>
      <c r="D1693" t="s">
        <v>24</v>
      </c>
      <c r="E1693" t="s">
        <v>33</v>
      </c>
      <c r="F1693" s="21">
        <v>46080.57236111111</v>
      </c>
      <c r="G1693" t="s">
        <v>10204</v>
      </c>
      <c r="H1693">
        <v>1045142714</v>
      </c>
      <c r="I1693" t="s">
        <v>10174</v>
      </c>
      <c r="J1693" s="23" t="s">
        <v>31</v>
      </c>
      <c r="K1693" s="23" t="s">
        <v>10175</v>
      </c>
      <c r="L1693" t="s">
        <v>10205</v>
      </c>
      <c r="M1693" t="s">
        <v>25</v>
      </c>
      <c r="N1693" t="s">
        <v>10206</v>
      </c>
      <c r="O1693" t="s">
        <v>26</v>
      </c>
      <c r="P1693" t="s">
        <v>34</v>
      </c>
      <c r="Q1693" t="s">
        <v>35</v>
      </c>
      <c r="R1693" t="s">
        <v>253</v>
      </c>
      <c r="S1693" t="s">
        <v>260</v>
      </c>
      <c r="T1693">
        <v>5</v>
      </c>
      <c r="U1693" t="s">
        <v>10207</v>
      </c>
      <c r="V1693" t="s">
        <v>4967</v>
      </c>
      <c r="W1693" t="s">
        <v>14686</v>
      </c>
      <c r="X1693" t="s">
        <v>43</v>
      </c>
      <c r="Y1693" t="s">
        <v>30</v>
      </c>
      <c r="Z1693" t="s">
        <v>30</v>
      </c>
      <c r="AA1693" t="s">
        <v>30</v>
      </c>
      <c r="AB1693" t="s">
        <v>30</v>
      </c>
      <c r="AC1693">
        <v>-75.543678670000006</v>
      </c>
      <c r="AD1693">
        <v>6.2471835499999999</v>
      </c>
      <c r="AE1693" t="s">
        <v>86</v>
      </c>
      <c r="AF1693" t="s">
        <v>105</v>
      </c>
      <c r="AG1693" t="s">
        <v>102</v>
      </c>
      <c r="AH1693">
        <f>IFERROR(
    VLOOKUP(FENIX_ANS_TABLA[[#This Row],[ESTADO]],
        {"VENCIDO",1;"ALERTA_0 Días",2;"ALERTA",3;"A TIEMPO",4;"SIN FECHA",5},
    2,FALSE),
0)</f>
        <v>3</v>
      </c>
    </row>
    <row r="1694" spans="1:34" x14ac:dyDescent="0.25">
      <c r="A1694">
        <v>23675641</v>
      </c>
      <c r="B1694" s="23" t="str">
        <f>IFERROR(VLOOKUP(FENIX_ANS_TABLA[[#This Row],[PEDIDO]],RESPONSABLE!A:B,2,0),"Pendiente por asignar responsable")</f>
        <v>Pendiente por asignar responsable</v>
      </c>
      <c r="C1694" t="s">
        <v>44</v>
      </c>
      <c r="D1694" t="s">
        <v>24</v>
      </c>
      <c r="E1694" t="s">
        <v>44</v>
      </c>
      <c r="F1694" s="21">
        <v>46080.574363425927</v>
      </c>
      <c r="G1694" t="s">
        <v>13524</v>
      </c>
      <c r="H1694">
        <v>1077448933</v>
      </c>
      <c r="I1694" t="s">
        <v>13525</v>
      </c>
      <c r="J1694" s="23" t="s">
        <v>31</v>
      </c>
      <c r="K1694" s="23" t="s">
        <v>13526</v>
      </c>
      <c r="L1694" t="s">
        <v>13527</v>
      </c>
      <c r="M1694" t="s">
        <v>25</v>
      </c>
      <c r="N1694" t="s">
        <v>13528</v>
      </c>
      <c r="O1694" t="s">
        <v>26</v>
      </c>
      <c r="P1694" t="s">
        <v>34</v>
      </c>
      <c r="Q1694" t="s">
        <v>46</v>
      </c>
      <c r="R1694" t="s">
        <v>253</v>
      </c>
      <c r="S1694" t="s">
        <v>260</v>
      </c>
      <c r="T1694">
        <v>5</v>
      </c>
      <c r="U1694" t="s">
        <v>13529</v>
      </c>
      <c r="V1694" t="s">
        <v>14679</v>
      </c>
      <c r="W1694" t="s">
        <v>18969</v>
      </c>
      <c r="X1694" t="s">
        <v>29</v>
      </c>
      <c r="Y1694" t="s">
        <v>30</v>
      </c>
      <c r="Z1694" t="s">
        <v>30</v>
      </c>
      <c r="AA1694" t="s">
        <v>30</v>
      </c>
      <c r="AB1694" t="s">
        <v>30</v>
      </c>
      <c r="AC1694">
        <v>-75.615532000000002</v>
      </c>
      <c r="AD1694">
        <v>6.261253</v>
      </c>
      <c r="AE1694" t="s">
        <v>86</v>
      </c>
      <c r="AF1694" t="s">
        <v>105</v>
      </c>
      <c r="AG1694" t="s">
        <v>102</v>
      </c>
      <c r="AH1694">
        <f>IFERROR(
    VLOOKUP(FENIX_ANS_TABLA[[#This Row],[ESTADO]],
        {"VENCIDO",1;"ALERTA_0 Días",2;"ALERTA",3;"A TIEMPO",4;"SIN FECHA",5},
    2,FALSE),
0)</f>
        <v>4</v>
      </c>
    </row>
    <row r="1695" spans="1:34" x14ac:dyDescent="0.25">
      <c r="A1695">
        <v>23675653</v>
      </c>
      <c r="B1695" s="23" t="str">
        <f>IFERROR(VLOOKUP(FENIX_ANS_TABLA[[#This Row],[PEDIDO]],RESPONSABLE!A:B,2,0),"Pendiente por asignar responsable")</f>
        <v>Pendiente por asignar responsable</v>
      </c>
      <c r="C1695" t="s">
        <v>44</v>
      </c>
      <c r="D1695" t="s">
        <v>24</v>
      </c>
      <c r="E1695" t="s">
        <v>44</v>
      </c>
      <c r="F1695" s="21">
        <v>46080.58</v>
      </c>
      <c r="G1695" t="s">
        <v>10209</v>
      </c>
      <c r="H1695">
        <v>1036679480</v>
      </c>
      <c r="I1695" t="s">
        <v>10210</v>
      </c>
      <c r="J1695" s="23" t="s">
        <v>31</v>
      </c>
      <c r="K1695" s="23" t="s">
        <v>10211</v>
      </c>
      <c r="L1695" t="s">
        <v>10212</v>
      </c>
      <c r="M1695" t="s">
        <v>38</v>
      </c>
      <c r="N1695" t="s">
        <v>10213</v>
      </c>
      <c r="O1695" t="s">
        <v>39</v>
      </c>
      <c r="P1695" t="s">
        <v>45</v>
      </c>
      <c r="Q1695" t="s">
        <v>46</v>
      </c>
      <c r="R1695" t="s">
        <v>253</v>
      </c>
      <c r="S1695" t="s">
        <v>260</v>
      </c>
      <c r="T1695">
        <v>11</v>
      </c>
      <c r="U1695" t="s">
        <v>10214</v>
      </c>
      <c r="V1695" t="s">
        <v>13999</v>
      </c>
      <c r="W1695" t="s">
        <v>10308</v>
      </c>
      <c r="X1695" t="s">
        <v>29</v>
      </c>
      <c r="Y1695" t="s">
        <v>30</v>
      </c>
      <c r="Z1695" t="s">
        <v>30</v>
      </c>
      <c r="AA1695" t="s">
        <v>30</v>
      </c>
      <c r="AB1695" t="s">
        <v>30</v>
      </c>
      <c r="AC1695">
        <v>-75.618855999999994</v>
      </c>
      <c r="AD1695">
        <v>6.1904769999999996</v>
      </c>
      <c r="AE1695" t="s">
        <v>86</v>
      </c>
      <c r="AF1695" t="s">
        <v>105</v>
      </c>
      <c r="AG1695" t="s">
        <v>102</v>
      </c>
      <c r="AH1695">
        <f>IFERROR(
    VLOOKUP(FENIX_ANS_TABLA[[#This Row],[ESTADO]],
        {"VENCIDO",1;"ALERTA_0 Días",2;"ALERTA",3;"A TIEMPO",4;"SIN FECHA",5},
    2,FALSE),
0)</f>
        <v>4</v>
      </c>
    </row>
    <row r="1696" spans="1:34" x14ac:dyDescent="0.25">
      <c r="A1696">
        <v>23675656</v>
      </c>
      <c r="B1696" s="23" t="str">
        <f>IFERROR(VLOOKUP(FENIX_ANS_TABLA[[#This Row],[PEDIDO]],RESPONSABLE!A:B,2,0),"Pendiente por asignar responsable")</f>
        <v>Pendiente por asignar responsable</v>
      </c>
      <c r="C1696" t="s">
        <v>23</v>
      </c>
      <c r="D1696" t="s">
        <v>24</v>
      </c>
      <c r="E1696" t="s">
        <v>23</v>
      </c>
      <c r="F1696" s="21">
        <v>46080.580497685187</v>
      </c>
      <c r="G1696" t="s">
        <v>12494</v>
      </c>
      <c r="H1696">
        <v>39212611</v>
      </c>
      <c r="I1696" t="s">
        <v>12495</v>
      </c>
      <c r="J1696" s="23" t="s">
        <v>31</v>
      </c>
      <c r="K1696" s="23" t="s">
        <v>12496</v>
      </c>
      <c r="L1696" t="s">
        <v>12497</v>
      </c>
      <c r="M1696" t="s">
        <v>234</v>
      </c>
      <c r="N1696" t="s">
        <v>12498</v>
      </c>
      <c r="O1696" t="s">
        <v>235</v>
      </c>
      <c r="P1696" t="s">
        <v>27</v>
      </c>
      <c r="Q1696" t="s">
        <v>214</v>
      </c>
      <c r="R1696" t="s">
        <v>252</v>
      </c>
      <c r="S1696" t="s">
        <v>260</v>
      </c>
      <c r="T1696">
        <v>10</v>
      </c>
      <c r="U1696" t="s">
        <v>12499</v>
      </c>
      <c r="V1696" t="s">
        <v>13999</v>
      </c>
      <c r="W1696" t="s">
        <v>14000</v>
      </c>
      <c r="X1696" t="s">
        <v>29</v>
      </c>
      <c r="Y1696" t="s">
        <v>30</v>
      </c>
      <c r="Z1696" t="s">
        <v>30</v>
      </c>
      <c r="AA1696" t="s">
        <v>30</v>
      </c>
      <c r="AB1696" t="s">
        <v>30</v>
      </c>
      <c r="AC1696">
        <v>-74.724221319999998</v>
      </c>
      <c r="AD1696">
        <v>6.96302325</v>
      </c>
      <c r="AE1696" t="s">
        <v>86</v>
      </c>
      <c r="AF1696" t="s">
        <v>215</v>
      </c>
      <c r="AG1696" t="s">
        <v>102</v>
      </c>
      <c r="AH1696">
        <f>IFERROR(
    VLOOKUP(FENIX_ANS_TABLA[[#This Row],[ESTADO]],
        {"VENCIDO",1;"ALERTA_0 Días",2;"ALERTA",3;"A TIEMPO",4;"SIN FECHA",5},
    2,FALSE),
0)</f>
        <v>4</v>
      </c>
    </row>
    <row r="1697" spans="1:34" x14ac:dyDescent="0.25">
      <c r="A1697">
        <v>23675657</v>
      </c>
      <c r="B1697" s="23" t="str">
        <f>IFERROR(VLOOKUP(FENIX_ANS_TABLA[[#This Row],[PEDIDO]],RESPONSABLE!A:B,2,0),"Pendiente por asignar responsable")</f>
        <v>Pendiente por asignar responsable</v>
      </c>
      <c r="C1697" t="s">
        <v>23</v>
      </c>
      <c r="D1697" t="s">
        <v>24</v>
      </c>
      <c r="E1697" t="s">
        <v>23</v>
      </c>
      <c r="F1697" s="21">
        <v>46080.58053240741</v>
      </c>
      <c r="G1697" t="s">
        <v>12501</v>
      </c>
      <c r="H1697">
        <v>1020107601</v>
      </c>
      <c r="I1697" t="s">
        <v>12502</v>
      </c>
      <c r="J1697" s="23" t="s">
        <v>31</v>
      </c>
      <c r="K1697" s="23" t="s">
        <v>12503</v>
      </c>
      <c r="L1697" t="s">
        <v>12504</v>
      </c>
      <c r="M1697" t="s">
        <v>25</v>
      </c>
      <c r="N1697" t="s">
        <v>12505</v>
      </c>
      <c r="O1697" t="s">
        <v>26</v>
      </c>
      <c r="P1697" t="s">
        <v>27</v>
      </c>
      <c r="Q1697" t="s">
        <v>32</v>
      </c>
      <c r="R1697" t="s">
        <v>253</v>
      </c>
      <c r="S1697" t="s">
        <v>260</v>
      </c>
      <c r="T1697">
        <v>7</v>
      </c>
      <c r="U1697" t="s">
        <v>12506</v>
      </c>
      <c r="V1697" t="s">
        <v>13999</v>
      </c>
      <c r="W1697" t="s">
        <v>17280</v>
      </c>
      <c r="X1697" t="s">
        <v>29</v>
      </c>
      <c r="Y1697" t="s">
        <v>30</v>
      </c>
      <c r="Z1697" t="s">
        <v>30</v>
      </c>
      <c r="AA1697" t="s">
        <v>30</v>
      </c>
      <c r="AB1697" t="s">
        <v>30</v>
      </c>
      <c r="AC1697">
        <v>-75.528554999999997</v>
      </c>
      <c r="AD1697">
        <v>6.2312019999999997</v>
      </c>
      <c r="AE1697" t="s">
        <v>86</v>
      </c>
      <c r="AF1697" t="s">
        <v>105</v>
      </c>
      <c r="AG1697" t="s">
        <v>102</v>
      </c>
      <c r="AH1697">
        <f>IFERROR(
    VLOOKUP(FENIX_ANS_TABLA[[#This Row],[ESTADO]],
        {"VENCIDO",1;"ALERTA_0 Días",2;"ALERTA",3;"A TIEMPO",4;"SIN FECHA",5},
    2,FALSE),
0)</f>
        <v>4</v>
      </c>
    </row>
    <row r="1698" spans="1:34" x14ac:dyDescent="0.25">
      <c r="A1698">
        <v>23675659</v>
      </c>
      <c r="B1698" s="23" t="str">
        <f>IFERROR(VLOOKUP(FENIX_ANS_TABLA[[#This Row],[PEDIDO]],RESPONSABLE!A:B,2,0),"Pendiente por asignar responsable")</f>
        <v>Pendiente por asignar responsable</v>
      </c>
      <c r="C1698" t="s">
        <v>23</v>
      </c>
      <c r="D1698" t="s">
        <v>24</v>
      </c>
      <c r="E1698" t="s">
        <v>33</v>
      </c>
      <c r="F1698" s="21">
        <v>46080.581157407411</v>
      </c>
      <c r="G1698" t="s">
        <v>10216</v>
      </c>
      <c r="H1698">
        <v>1026144901</v>
      </c>
      <c r="I1698" t="s">
        <v>10217</v>
      </c>
      <c r="J1698" s="23" t="s">
        <v>31</v>
      </c>
      <c r="K1698" s="23" t="s">
        <v>10218</v>
      </c>
      <c r="L1698" t="s">
        <v>10219</v>
      </c>
      <c r="M1698" t="s">
        <v>50</v>
      </c>
      <c r="N1698" t="s">
        <v>10220</v>
      </c>
      <c r="O1698" t="s">
        <v>51</v>
      </c>
      <c r="P1698" t="s">
        <v>34</v>
      </c>
      <c r="Q1698" t="s">
        <v>35</v>
      </c>
      <c r="R1698" t="s">
        <v>252</v>
      </c>
      <c r="S1698" t="s">
        <v>260</v>
      </c>
      <c r="T1698">
        <v>8</v>
      </c>
      <c r="U1698" t="s">
        <v>10221</v>
      </c>
      <c r="V1698" t="s">
        <v>18996</v>
      </c>
      <c r="W1698" t="s">
        <v>18696</v>
      </c>
      <c r="X1698" t="s">
        <v>29</v>
      </c>
      <c r="Y1698" t="s">
        <v>30</v>
      </c>
      <c r="Z1698" t="s">
        <v>30</v>
      </c>
      <c r="AA1698" t="s">
        <v>30</v>
      </c>
      <c r="AB1698" t="s">
        <v>30</v>
      </c>
      <c r="AC1698">
        <v>-75.636968719999999</v>
      </c>
      <c r="AD1698">
        <v>6.0529956599999997</v>
      </c>
      <c r="AE1698" t="s">
        <v>86</v>
      </c>
      <c r="AF1698" t="s">
        <v>105</v>
      </c>
      <c r="AG1698" t="s">
        <v>102</v>
      </c>
      <c r="AH1698">
        <f>IFERROR(
    VLOOKUP(FENIX_ANS_TABLA[[#This Row],[ESTADO]],
        {"VENCIDO",1;"ALERTA_0 Días",2;"ALERTA",3;"A TIEMPO",4;"SIN FECHA",5},
    2,FALSE),
0)</f>
        <v>4</v>
      </c>
    </row>
    <row r="1699" spans="1:34" x14ac:dyDescent="0.25">
      <c r="A1699">
        <v>23675661</v>
      </c>
      <c r="B1699" s="23" t="str">
        <f>IFERROR(VLOOKUP(FENIX_ANS_TABLA[[#This Row],[PEDIDO]],RESPONSABLE!A:B,2,0),"Pendiente por asignar responsable")</f>
        <v>Pendiente por asignar responsable</v>
      </c>
      <c r="C1699" t="s">
        <v>36</v>
      </c>
      <c r="D1699" t="s">
        <v>65</v>
      </c>
      <c r="E1699" t="s">
        <v>36</v>
      </c>
      <c r="F1699" s="21">
        <v>46080.581585648149</v>
      </c>
      <c r="G1699" t="s">
        <v>11026</v>
      </c>
      <c r="H1699">
        <v>32422951</v>
      </c>
      <c r="I1699" t="s">
        <v>2627</v>
      </c>
      <c r="J1699" s="23" t="s">
        <v>31</v>
      </c>
      <c r="K1699" s="23" t="s">
        <v>2628</v>
      </c>
      <c r="L1699" t="s">
        <v>11027</v>
      </c>
      <c r="M1699" t="s">
        <v>167</v>
      </c>
      <c r="N1699" t="s">
        <v>11028</v>
      </c>
      <c r="O1699" t="s">
        <v>168</v>
      </c>
      <c r="P1699" t="s">
        <v>66</v>
      </c>
      <c r="Q1699" t="s">
        <v>158</v>
      </c>
      <c r="R1699" t="s">
        <v>252</v>
      </c>
      <c r="S1699" t="s">
        <v>260</v>
      </c>
      <c r="T1699">
        <v>10</v>
      </c>
      <c r="U1699" t="s">
        <v>11029</v>
      </c>
      <c r="V1699" t="s">
        <v>10657</v>
      </c>
      <c r="W1699" t="s">
        <v>18997</v>
      </c>
      <c r="X1699" t="s">
        <v>29</v>
      </c>
      <c r="Y1699" t="s">
        <v>30</v>
      </c>
      <c r="Z1699" t="s">
        <v>30</v>
      </c>
      <c r="AA1699" t="s">
        <v>30</v>
      </c>
      <c r="AB1699" t="s">
        <v>30</v>
      </c>
      <c r="AC1699">
        <v>-75.420081999999994</v>
      </c>
      <c r="AD1699">
        <v>6.1268539999999998</v>
      </c>
      <c r="AE1699" t="s">
        <v>86</v>
      </c>
      <c r="AF1699" t="s">
        <v>159</v>
      </c>
      <c r="AG1699" t="s">
        <v>103</v>
      </c>
      <c r="AH1699">
        <f>IFERROR(
    VLOOKUP(FENIX_ANS_TABLA[[#This Row],[ESTADO]],
        {"VENCIDO",1;"ALERTA_0 Días",2;"ALERTA",3;"A TIEMPO",4;"SIN FECHA",5},
    2,FALSE),
0)</f>
        <v>4</v>
      </c>
    </row>
    <row r="1700" spans="1:34" x14ac:dyDescent="0.25">
      <c r="A1700">
        <v>23675662</v>
      </c>
      <c r="B1700" s="23" t="str">
        <f>IFERROR(VLOOKUP(FENIX_ANS_TABLA[[#This Row],[PEDIDO]],RESPONSABLE!A:B,2,0),"Pendiente por asignar responsable")</f>
        <v>Pendiente por asignar responsable</v>
      </c>
      <c r="C1700" t="s">
        <v>54</v>
      </c>
      <c r="D1700" t="s">
        <v>24</v>
      </c>
      <c r="E1700" t="s">
        <v>54</v>
      </c>
      <c r="F1700" s="21">
        <v>46080.58184027778</v>
      </c>
      <c r="G1700" t="s">
        <v>10223</v>
      </c>
      <c r="H1700">
        <v>70828467</v>
      </c>
      <c r="I1700" t="s">
        <v>10224</v>
      </c>
      <c r="J1700" s="23" t="s">
        <v>31</v>
      </c>
      <c r="K1700" s="23" t="s">
        <v>10225</v>
      </c>
      <c r="L1700" t="s">
        <v>10226</v>
      </c>
      <c r="M1700" t="s">
        <v>176</v>
      </c>
      <c r="N1700" t="s">
        <v>10227</v>
      </c>
      <c r="O1700" t="s">
        <v>177</v>
      </c>
      <c r="P1700" t="s">
        <v>55</v>
      </c>
      <c r="Q1700" t="s">
        <v>189</v>
      </c>
      <c r="R1700" t="s">
        <v>252</v>
      </c>
      <c r="S1700" t="s">
        <v>260</v>
      </c>
      <c r="T1700">
        <v>4</v>
      </c>
      <c r="U1700" t="s">
        <v>10228</v>
      </c>
      <c r="V1700" t="s">
        <v>10657</v>
      </c>
      <c r="W1700" t="s">
        <v>18998</v>
      </c>
      <c r="X1700" t="s">
        <v>43</v>
      </c>
      <c r="Y1700" t="s">
        <v>30</v>
      </c>
      <c r="Z1700" t="s">
        <v>30</v>
      </c>
      <c r="AA1700" t="s">
        <v>30</v>
      </c>
      <c r="AB1700" t="s">
        <v>30</v>
      </c>
      <c r="AC1700">
        <v>-75.092795179999996</v>
      </c>
      <c r="AD1700">
        <v>6.1259090299999999</v>
      </c>
      <c r="AE1700" t="s">
        <v>86</v>
      </c>
      <c r="AF1700" t="s">
        <v>159</v>
      </c>
      <c r="AG1700" t="s">
        <v>102</v>
      </c>
      <c r="AH1700">
        <f>IFERROR(
    VLOOKUP(FENIX_ANS_TABLA[[#This Row],[ESTADO]],
        {"VENCIDO",1;"ALERTA_0 Días",2;"ALERTA",3;"A TIEMPO",4;"SIN FECHA",5},
    2,FALSE),
0)</f>
        <v>3</v>
      </c>
    </row>
    <row r="1701" spans="1:34" x14ac:dyDescent="0.25">
      <c r="A1701">
        <v>23675664</v>
      </c>
      <c r="B1701" s="23" t="str">
        <f>IFERROR(VLOOKUP(FENIX_ANS_TABLA[[#This Row],[PEDIDO]],RESPONSABLE!A:B,2,0),"Pendiente por asignar responsable")</f>
        <v>Pendiente por asignar responsable</v>
      </c>
      <c r="C1701" t="s">
        <v>23</v>
      </c>
      <c r="D1701" t="s">
        <v>24</v>
      </c>
      <c r="E1701" t="s">
        <v>23</v>
      </c>
      <c r="F1701" s="21">
        <v>46080.583252314813</v>
      </c>
      <c r="G1701" t="s">
        <v>12508</v>
      </c>
      <c r="H1701">
        <v>1000396020</v>
      </c>
      <c r="I1701" t="s">
        <v>12509</v>
      </c>
      <c r="J1701" s="23" t="s">
        <v>31</v>
      </c>
      <c r="K1701" s="23" t="s">
        <v>12510</v>
      </c>
      <c r="L1701" t="s">
        <v>12511</v>
      </c>
      <c r="M1701" t="s">
        <v>220</v>
      </c>
      <c r="N1701" t="s">
        <v>12512</v>
      </c>
      <c r="O1701" t="s">
        <v>221</v>
      </c>
      <c r="P1701" t="s">
        <v>27</v>
      </c>
      <c r="Q1701" t="s">
        <v>214</v>
      </c>
      <c r="R1701" t="s">
        <v>252</v>
      </c>
      <c r="S1701" t="s">
        <v>260</v>
      </c>
      <c r="T1701">
        <v>10</v>
      </c>
      <c r="U1701" t="s">
        <v>12513</v>
      </c>
      <c r="V1701" t="s">
        <v>6631</v>
      </c>
      <c r="W1701" t="s">
        <v>17584</v>
      </c>
      <c r="X1701" t="s">
        <v>29</v>
      </c>
      <c r="Y1701" t="s">
        <v>30</v>
      </c>
      <c r="Z1701" t="s">
        <v>30</v>
      </c>
      <c r="AA1701" t="s">
        <v>30</v>
      </c>
      <c r="AB1701" t="s">
        <v>30</v>
      </c>
      <c r="AC1701">
        <v>-74.876733000000002</v>
      </c>
      <c r="AD1701">
        <v>6.6264519999999996</v>
      </c>
      <c r="AE1701" t="s">
        <v>86</v>
      </c>
      <c r="AF1701" t="s">
        <v>215</v>
      </c>
      <c r="AG1701" t="s">
        <v>102</v>
      </c>
      <c r="AH1701">
        <f>IFERROR(
    VLOOKUP(FENIX_ANS_TABLA[[#This Row],[ESTADO]],
        {"VENCIDO",1;"ALERTA_0 Días",2;"ALERTA",3;"A TIEMPO",4;"SIN FECHA",5},
    2,FALSE),
0)</f>
        <v>4</v>
      </c>
    </row>
    <row r="1702" spans="1:34" x14ac:dyDescent="0.25">
      <c r="A1702">
        <v>23675666</v>
      </c>
      <c r="B1702" s="23" t="str">
        <f>IFERROR(VLOOKUP(FENIX_ANS_TABLA[[#This Row],[PEDIDO]],RESPONSABLE!A:B,2,0),"Pendiente por asignar responsable")</f>
        <v>Pendiente por asignar responsable</v>
      </c>
      <c r="C1702" t="s">
        <v>23</v>
      </c>
      <c r="D1702" t="s">
        <v>65</v>
      </c>
      <c r="E1702" t="s">
        <v>23</v>
      </c>
      <c r="F1702" s="21">
        <v>46080.585138888891</v>
      </c>
      <c r="G1702" t="s">
        <v>10230</v>
      </c>
      <c r="H1702">
        <v>15489938</v>
      </c>
      <c r="I1702" t="s">
        <v>10231</v>
      </c>
      <c r="J1702" s="23" t="s">
        <v>31</v>
      </c>
      <c r="K1702" s="23" t="s">
        <v>10232</v>
      </c>
      <c r="L1702" t="s">
        <v>10233</v>
      </c>
      <c r="M1702" t="s">
        <v>261</v>
      </c>
      <c r="N1702" t="s">
        <v>10234</v>
      </c>
      <c r="O1702" t="s">
        <v>262</v>
      </c>
      <c r="P1702" t="s">
        <v>87</v>
      </c>
      <c r="Q1702" t="s">
        <v>108</v>
      </c>
      <c r="R1702" t="s">
        <v>252</v>
      </c>
      <c r="S1702" t="s">
        <v>260</v>
      </c>
      <c r="T1702">
        <v>10</v>
      </c>
      <c r="U1702" t="s">
        <v>10235</v>
      </c>
      <c r="V1702" t="s">
        <v>14442</v>
      </c>
      <c r="W1702" t="s">
        <v>18999</v>
      </c>
      <c r="X1702" t="s">
        <v>29</v>
      </c>
      <c r="Y1702" t="s">
        <v>30</v>
      </c>
      <c r="Z1702" t="s">
        <v>30</v>
      </c>
      <c r="AA1702" t="s">
        <v>30</v>
      </c>
      <c r="AB1702" t="s">
        <v>30</v>
      </c>
      <c r="AC1702">
        <v>-75.974827000000005</v>
      </c>
      <c r="AD1702">
        <v>6.1713129999999996</v>
      </c>
      <c r="AE1702" t="s">
        <v>86</v>
      </c>
      <c r="AF1702" t="s">
        <v>109</v>
      </c>
      <c r="AG1702" t="s">
        <v>103</v>
      </c>
      <c r="AH1702">
        <f>IFERROR(
    VLOOKUP(FENIX_ANS_TABLA[[#This Row],[ESTADO]],
        {"VENCIDO",1;"ALERTA_0 Días",2;"ALERTA",3;"A TIEMPO",4;"SIN FECHA",5},
    2,FALSE),
0)</f>
        <v>4</v>
      </c>
    </row>
    <row r="1703" spans="1:34" x14ac:dyDescent="0.25">
      <c r="A1703">
        <v>23675671</v>
      </c>
      <c r="B1703" s="23" t="str">
        <f>IFERROR(VLOOKUP(FENIX_ANS_TABLA[[#This Row],[PEDIDO]],RESPONSABLE!A:B,2,0),"Pendiente por asignar responsable")</f>
        <v>Pendiente por asignar responsable</v>
      </c>
      <c r="C1703" t="s">
        <v>23</v>
      </c>
      <c r="D1703" t="s">
        <v>24</v>
      </c>
      <c r="E1703" t="s">
        <v>33</v>
      </c>
      <c r="F1703" s="21">
        <v>46080.588067129633</v>
      </c>
      <c r="G1703" t="s">
        <v>10237</v>
      </c>
      <c r="H1703">
        <v>1192781516</v>
      </c>
      <c r="I1703" t="s">
        <v>10238</v>
      </c>
      <c r="J1703" s="23" t="s">
        <v>31</v>
      </c>
      <c r="K1703" s="23" t="s">
        <v>10239</v>
      </c>
      <c r="L1703" t="s">
        <v>10240</v>
      </c>
      <c r="M1703" t="s">
        <v>226</v>
      </c>
      <c r="N1703" t="s">
        <v>10241</v>
      </c>
      <c r="O1703" t="s">
        <v>227</v>
      </c>
      <c r="P1703" t="s">
        <v>34</v>
      </c>
      <c r="Q1703" t="s">
        <v>214</v>
      </c>
      <c r="R1703" t="s">
        <v>253</v>
      </c>
      <c r="S1703" t="s">
        <v>260</v>
      </c>
      <c r="T1703">
        <v>5</v>
      </c>
      <c r="U1703" t="s">
        <v>10242</v>
      </c>
      <c r="V1703" t="s">
        <v>14625</v>
      </c>
      <c r="W1703" t="s">
        <v>14464</v>
      </c>
      <c r="X1703" t="s">
        <v>29</v>
      </c>
      <c r="Y1703" t="s">
        <v>30</v>
      </c>
      <c r="Z1703" t="s">
        <v>30</v>
      </c>
      <c r="AA1703" t="s">
        <v>30</v>
      </c>
      <c r="AB1703" t="s">
        <v>30</v>
      </c>
      <c r="AC1703">
        <v>-74.693876000000003</v>
      </c>
      <c r="AD1703">
        <v>7.0912189999999997</v>
      </c>
      <c r="AE1703" t="s">
        <v>86</v>
      </c>
      <c r="AF1703" t="s">
        <v>215</v>
      </c>
      <c r="AG1703" t="s">
        <v>102</v>
      </c>
      <c r="AH1703">
        <f>IFERROR(
    VLOOKUP(FENIX_ANS_TABLA[[#This Row],[ESTADO]],
        {"VENCIDO",1;"ALERTA_0 Días",2;"ALERTA",3;"A TIEMPO",4;"SIN FECHA",5},
    2,FALSE),
0)</f>
        <v>4</v>
      </c>
    </row>
    <row r="1704" spans="1:34" x14ac:dyDescent="0.25">
      <c r="A1704">
        <v>23675673</v>
      </c>
      <c r="B1704" s="23" t="str">
        <f>IFERROR(VLOOKUP(FENIX_ANS_TABLA[[#This Row],[PEDIDO]],RESPONSABLE!A:B,2,0),"Pendiente por asignar responsable")</f>
        <v>Pendiente por asignar responsable</v>
      </c>
      <c r="C1704" t="s">
        <v>54</v>
      </c>
      <c r="D1704" t="s">
        <v>24</v>
      </c>
      <c r="E1704" t="s">
        <v>54</v>
      </c>
      <c r="F1704" s="21">
        <v>46080.588796296302</v>
      </c>
      <c r="G1704" t="s">
        <v>10244</v>
      </c>
      <c r="H1704">
        <v>15532821</v>
      </c>
      <c r="I1704" t="s">
        <v>9254</v>
      </c>
      <c r="J1704" s="23" t="s">
        <v>31</v>
      </c>
      <c r="K1704" s="23" t="s">
        <v>2225</v>
      </c>
      <c r="L1704" t="s">
        <v>10245</v>
      </c>
      <c r="M1704" t="s">
        <v>154</v>
      </c>
      <c r="N1704" t="s">
        <v>10246</v>
      </c>
      <c r="O1704" t="s">
        <v>155</v>
      </c>
      <c r="P1704" t="s">
        <v>55</v>
      </c>
      <c r="Q1704" t="s">
        <v>128</v>
      </c>
      <c r="R1704" t="s">
        <v>253</v>
      </c>
      <c r="S1704" t="s">
        <v>260</v>
      </c>
      <c r="T1704">
        <v>4</v>
      </c>
      <c r="U1704" t="s">
        <v>10247</v>
      </c>
      <c r="V1704" t="s">
        <v>10495</v>
      </c>
      <c r="W1704" t="s">
        <v>17939</v>
      </c>
      <c r="X1704" t="s">
        <v>43</v>
      </c>
      <c r="Y1704" t="s">
        <v>30</v>
      </c>
      <c r="Z1704" t="s">
        <v>30</v>
      </c>
      <c r="AA1704" t="s">
        <v>30</v>
      </c>
      <c r="AB1704" t="s">
        <v>30</v>
      </c>
      <c r="AC1704">
        <v>-75.884093559999997</v>
      </c>
      <c r="AD1704">
        <v>5.6558885400000003</v>
      </c>
      <c r="AE1704" t="s">
        <v>86</v>
      </c>
      <c r="AF1704" t="s">
        <v>109</v>
      </c>
      <c r="AG1704" t="s">
        <v>102</v>
      </c>
      <c r="AH1704">
        <f>IFERROR(
    VLOOKUP(FENIX_ANS_TABLA[[#This Row],[ESTADO]],
        {"VENCIDO",1;"ALERTA_0 Días",2;"ALERTA",3;"A TIEMPO",4;"SIN FECHA",5},
    2,FALSE),
0)</f>
        <v>3</v>
      </c>
    </row>
    <row r="1705" spans="1:34" x14ac:dyDescent="0.25">
      <c r="A1705">
        <v>23675676</v>
      </c>
      <c r="B1705" s="23" t="str">
        <f>IFERROR(VLOOKUP(FENIX_ANS_TABLA[[#This Row],[PEDIDO]],RESPONSABLE!A:B,2,0),"Pendiente por asignar responsable")</f>
        <v>Pendiente por asignar responsable</v>
      </c>
      <c r="C1705" t="s">
        <v>23</v>
      </c>
      <c r="D1705" t="s">
        <v>24</v>
      </c>
      <c r="E1705" t="s">
        <v>33</v>
      </c>
      <c r="F1705" s="21">
        <v>46080.590185185189</v>
      </c>
      <c r="G1705" t="s">
        <v>10249</v>
      </c>
      <c r="H1705">
        <v>1193510008</v>
      </c>
      <c r="I1705" t="s">
        <v>10250</v>
      </c>
      <c r="J1705" s="23" t="s">
        <v>31</v>
      </c>
      <c r="K1705" s="23" t="s">
        <v>10251</v>
      </c>
      <c r="L1705" t="s">
        <v>10252</v>
      </c>
      <c r="M1705" t="s">
        <v>25</v>
      </c>
      <c r="N1705" t="s">
        <v>10253</v>
      </c>
      <c r="O1705" t="s">
        <v>26</v>
      </c>
      <c r="P1705" t="s">
        <v>34</v>
      </c>
      <c r="Q1705" t="s">
        <v>35</v>
      </c>
      <c r="R1705" t="s">
        <v>253</v>
      </c>
      <c r="S1705" t="s">
        <v>260</v>
      </c>
      <c r="T1705">
        <v>5</v>
      </c>
      <c r="U1705" t="s">
        <v>10254</v>
      </c>
      <c r="V1705" t="s">
        <v>5016</v>
      </c>
      <c r="W1705" t="s">
        <v>10735</v>
      </c>
      <c r="X1705" t="s">
        <v>43</v>
      </c>
      <c r="Y1705" t="s">
        <v>30</v>
      </c>
      <c r="Z1705" t="s">
        <v>30</v>
      </c>
      <c r="AA1705" t="s">
        <v>30</v>
      </c>
      <c r="AB1705" t="s">
        <v>30</v>
      </c>
      <c r="AC1705">
        <v>-75.532886759999997</v>
      </c>
      <c r="AD1705">
        <v>6.2372706300000003</v>
      </c>
      <c r="AE1705" t="s">
        <v>86</v>
      </c>
      <c r="AF1705" t="s">
        <v>105</v>
      </c>
      <c r="AG1705" t="s">
        <v>102</v>
      </c>
      <c r="AH1705">
        <f>IFERROR(
    VLOOKUP(FENIX_ANS_TABLA[[#This Row],[ESTADO]],
        {"VENCIDO",1;"ALERTA_0 Días",2;"ALERTA",3;"A TIEMPO",4;"SIN FECHA",5},
    2,FALSE),
0)</f>
        <v>3</v>
      </c>
    </row>
    <row r="1706" spans="1:34" x14ac:dyDescent="0.25">
      <c r="A1706">
        <v>23675681</v>
      </c>
      <c r="B1706" s="23" t="str">
        <f>IFERROR(VLOOKUP(FENIX_ANS_TABLA[[#This Row],[PEDIDO]],RESPONSABLE!A:B,2,0),"Pendiente por asignar responsable")</f>
        <v>Pendiente por asignar responsable</v>
      </c>
      <c r="C1706" t="s">
        <v>23</v>
      </c>
      <c r="D1706" t="s">
        <v>24</v>
      </c>
      <c r="E1706" t="s">
        <v>33</v>
      </c>
      <c r="F1706" s="21">
        <v>46080.591400462959</v>
      </c>
      <c r="G1706" t="s">
        <v>10256</v>
      </c>
      <c r="H1706">
        <v>1042470144</v>
      </c>
      <c r="I1706" t="s">
        <v>10198</v>
      </c>
      <c r="J1706" s="23" t="s">
        <v>31</v>
      </c>
      <c r="K1706" s="23" t="s">
        <v>10199</v>
      </c>
      <c r="L1706" t="s">
        <v>10257</v>
      </c>
      <c r="M1706" t="s">
        <v>25</v>
      </c>
      <c r="N1706" t="s">
        <v>10258</v>
      </c>
      <c r="O1706" t="s">
        <v>26</v>
      </c>
      <c r="P1706" t="s">
        <v>34</v>
      </c>
      <c r="Q1706" t="s">
        <v>35</v>
      </c>
      <c r="R1706" t="s">
        <v>253</v>
      </c>
      <c r="S1706" t="s">
        <v>260</v>
      </c>
      <c r="T1706">
        <v>5</v>
      </c>
      <c r="U1706" t="s">
        <v>10259</v>
      </c>
      <c r="V1706" t="s">
        <v>14626</v>
      </c>
      <c r="W1706" t="s">
        <v>10736</v>
      </c>
      <c r="X1706" t="s">
        <v>43</v>
      </c>
      <c r="Y1706" t="s">
        <v>30</v>
      </c>
      <c r="Z1706" t="s">
        <v>30</v>
      </c>
      <c r="AA1706" t="s">
        <v>30</v>
      </c>
      <c r="AB1706" t="s">
        <v>30</v>
      </c>
      <c r="AC1706">
        <v>-75.53691637</v>
      </c>
      <c r="AD1706">
        <v>6.2568875400000001</v>
      </c>
      <c r="AE1706" t="s">
        <v>86</v>
      </c>
      <c r="AF1706" t="s">
        <v>105</v>
      </c>
      <c r="AG1706" t="s">
        <v>102</v>
      </c>
      <c r="AH1706">
        <f>IFERROR(
    VLOOKUP(FENIX_ANS_TABLA[[#This Row],[ESTADO]],
        {"VENCIDO",1;"ALERTA_0 Días",2;"ALERTA",3;"A TIEMPO",4;"SIN FECHA",5},
    2,FALSE),
0)</f>
        <v>3</v>
      </c>
    </row>
    <row r="1707" spans="1:34" x14ac:dyDescent="0.25">
      <c r="A1707">
        <v>23675683</v>
      </c>
      <c r="B1707" s="23" t="str">
        <f>IFERROR(VLOOKUP(FENIX_ANS_TABLA[[#This Row],[PEDIDO]],RESPONSABLE!A:B,2,0),"Pendiente por asignar responsable")</f>
        <v>Pendiente por asignar responsable</v>
      </c>
      <c r="C1707" t="s">
        <v>23</v>
      </c>
      <c r="D1707" t="s">
        <v>24</v>
      </c>
      <c r="E1707" t="s">
        <v>33</v>
      </c>
      <c r="F1707" s="21">
        <v>46080.592037037037</v>
      </c>
      <c r="G1707" t="s">
        <v>10261</v>
      </c>
      <c r="H1707">
        <v>15261190</v>
      </c>
      <c r="I1707" t="s">
        <v>10262</v>
      </c>
      <c r="J1707" s="23" t="s">
        <v>10263</v>
      </c>
      <c r="K1707" s="23" t="s">
        <v>10264</v>
      </c>
      <c r="L1707" t="s">
        <v>10265</v>
      </c>
      <c r="M1707" t="s">
        <v>279</v>
      </c>
      <c r="N1707" t="s">
        <v>10266</v>
      </c>
      <c r="O1707" t="s">
        <v>280</v>
      </c>
      <c r="P1707" t="s">
        <v>34</v>
      </c>
      <c r="Q1707" t="s">
        <v>112</v>
      </c>
      <c r="R1707" t="s">
        <v>252</v>
      </c>
      <c r="S1707" t="s">
        <v>260</v>
      </c>
      <c r="T1707">
        <v>8</v>
      </c>
      <c r="U1707" t="s">
        <v>10267</v>
      </c>
      <c r="V1707" t="s">
        <v>19000</v>
      </c>
      <c r="W1707" t="s">
        <v>19001</v>
      </c>
      <c r="X1707" t="s">
        <v>29</v>
      </c>
      <c r="Y1707" t="s">
        <v>30</v>
      </c>
      <c r="Z1707" t="s">
        <v>30</v>
      </c>
      <c r="AA1707" t="s">
        <v>30</v>
      </c>
      <c r="AB1707" t="s">
        <v>30</v>
      </c>
      <c r="AC1707">
        <v>-75.734702089999999</v>
      </c>
      <c r="AD1707">
        <v>6.0884535199999998</v>
      </c>
      <c r="AE1707" t="s">
        <v>86</v>
      </c>
      <c r="AF1707" t="s">
        <v>109</v>
      </c>
      <c r="AG1707" t="s">
        <v>102</v>
      </c>
      <c r="AH1707">
        <f>IFERROR(
    VLOOKUP(FENIX_ANS_TABLA[[#This Row],[ESTADO]],
        {"VENCIDO",1;"ALERTA_0 Días",2;"ALERTA",3;"A TIEMPO",4;"SIN FECHA",5},
    2,FALSE),
0)</f>
        <v>4</v>
      </c>
    </row>
    <row r="1708" spans="1:34" x14ac:dyDescent="0.25">
      <c r="A1708">
        <v>23675684</v>
      </c>
      <c r="B1708" s="23" t="str">
        <f>IFERROR(VLOOKUP(FENIX_ANS_TABLA[[#This Row],[PEDIDO]],RESPONSABLE!A:B,2,0),"Pendiente por asignar responsable")</f>
        <v>Pendiente por asignar responsable</v>
      </c>
      <c r="C1708" t="s">
        <v>23</v>
      </c>
      <c r="D1708" t="s">
        <v>24</v>
      </c>
      <c r="E1708" t="s">
        <v>23</v>
      </c>
      <c r="F1708" s="21">
        <v>46080.592083333337</v>
      </c>
      <c r="G1708" t="s">
        <v>11031</v>
      </c>
      <c r="H1708">
        <v>14590960</v>
      </c>
      <c r="I1708" t="s">
        <v>11032</v>
      </c>
      <c r="J1708" s="23" t="s">
        <v>31</v>
      </c>
      <c r="K1708" s="23" t="s">
        <v>11033</v>
      </c>
      <c r="L1708" t="s">
        <v>11034</v>
      </c>
      <c r="M1708" t="s">
        <v>187</v>
      </c>
      <c r="N1708" t="s">
        <v>11035</v>
      </c>
      <c r="O1708" t="s">
        <v>188</v>
      </c>
      <c r="P1708" t="s">
        <v>27</v>
      </c>
      <c r="Q1708" t="s">
        <v>158</v>
      </c>
      <c r="R1708" t="s">
        <v>252</v>
      </c>
      <c r="S1708" t="s">
        <v>260</v>
      </c>
      <c r="T1708">
        <v>10</v>
      </c>
      <c r="U1708" t="s">
        <v>11036</v>
      </c>
      <c r="V1708" t="s">
        <v>19000</v>
      </c>
      <c r="W1708" t="s">
        <v>17311</v>
      </c>
      <c r="X1708" t="s">
        <v>29</v>
      </c>
      <c r="Y1708" t="s">
        <v>30</v>
      </c>
      <c r="Z1708" t="s">
        <v>30</v>
      </c>
      <c r="AA1708" t="s">
        <v>30</v>
      </c>
      <c r="AB1708" t="s">
        <v>30</v>
      </c>
      <c r="AC1708">
        <v>-75.019063669999994</v>
      </c>
      <c r="AD1708">
        <v>6.2568727700000002</v>
      </c>
      <c r="AE1708" t="s">
        <v>86</v>
      </c>
      <c r="AF1708" t="s">
        <v>159</v>
      </c>
      <c r="AG1708" t="s">
        <v>102</v>
      </c>
      <c r="AH1708">
        <f>IFERROR(
    VLOOKUP(FENIX_ANS_TABLA[[#This Row],[ESTADO]],
        {"VENCIDO",1;"ALERTA_0 Días",2;"ALERTA",3;"A TIEMPO",4;"SIN FECHA",5},
    2,FALSE),
0)</f>
        <v>4</v>
      </c>
    </row>
    <row r="1709" spans="1:34" x14ac:dyDescent="0.25">
      <c r="A1709">
        <v>23675685</v>
      </c>
      <c r="B1709" s="23" t="str">
        <f>IFERROR(VLOOKUP(FENIX_ANS_TABLA[[#This Row],[PEDIDO]],RESPONSABLE!A:B,2,0),"Pendiente por asignar responsable")</f>
        <v>Pendiente por asignar responsable</v>
      </c>
      <c r="C1709" t="s">
        <v>58</v>
      </c>
      <c r="D1709" t="s">
        <v>24</v>
      </c>
      <c r="E1709" t="s">
        <v>59</v>
      </c>
      <c r="F1709" s="21">
        <v>46080.592523148152</v>
      </c>
      <c r="G1709" t="s">
        <v>10269</v>
      </c>
      <c r="H1709">
        <v>70750655</v>
      </c>
      <c r="I1709" t="s">
        <v>10270</v>
      </c>
      <c r="J1709" s="23" t="s">
        <v>31</v>
      </c>
      <c r="K1709" s="23" t="s">
        <v>10271</v>
      </c>
      <c r="L1709" t="s">
        <v>10272</v>
      </c>
      <c r="M1709" t="s">
        <v>165</v>
      </c>
      <c r="N1709" t="s">
        <v>10273</v>
      </c>
      <c r="O1709" t="s">
        <v>166</v>
      </c>
      <c r="P1709" t="s">
        <v>60</v>
      </c>
      <c r="Q1709" t="s">
        <v>184</v>
      </c>
      <c r="R1709" t="s">
        <v>252</v>
      </c>
      <c r="S1709" t="s">
        <v>260</v>
      </c>
      <c r="T1709">
        <v>14</v>
      </c>
      <c r="U1709" t="s">
        <v>10274</v>
      </c>
      <c r="V1709" t="s">
        <v>5107</v>
      </c>
      <c r="W1709" t="s">
        <v>14627</v>
      </c>
      <c r="X1709" t="s">
        <v>29</v>
      </c>
      <c r="Y1709" t="s">
        <v>30</v>
      </c>
      <c r="Z1709" t="s">
        <v>30</v>
      </c>
      <c r="AA1709" t="s">
        <v>30</v>
      </c>
      <c r="AB1709" t="s">
        <v>30</v>
      </c>
      <c r="AC1709">
        <v>-75.408663599999997</v>
      </c>
      <c r="AD1709">
        <v>6.2250332400000001</v>
      </c>
      <c r="AE1709" t="s">
        <v>86</v>
      </c>
      <c r="AF1709" t="s">
        <v>159</v>
      </c>
      <c r="AG1709" t="s">
        <v>102</v>
      </c>
      <c r="AH1709">
        <f>IFERROR(
    VLOOKUP(FENIX_ANS_TABLA[[#This Row],[ESTADO]],
        {"VENCIDO",1;"ALERTA_0 Días",2;"ALERTA",3;"A TIEMPO",4;"SIN FECHA",5},
    2,FALSE),
0)</f>
        <v>4</v>
      </c>
    </row>
    <row r="1710" spans="1:34" x14ac:dyDescent="0.25">
      <c r="A1710">
        <v>23675686</v>
      </c>
      <c r="B1710" s="23" t="str">
        <f>IFERROR(VLOOKUP(FENIX_ANS_TABLA[[#This Row],[PEDIDO]],RESPONSABLE!A:B,2,0),"Pendiente por asignar responsable")</f>
        <v>Pendiente por asignar responsable</v>
      </c>
      <c r="C1710" t="s">
        <v>54</v>
      </c>
      <c r="D1710" t="s">
        <v>24</v>
      </c>
      <c r="E1710" t="s">
        <v>54</v>
      </c>
      <c r="F1710" s="21">
        <v>46080.592685185176</v>
      </c>
      <c r="G1710" t="s">
        <v>10276</v>
      </c>
      <c r="H1710">
        <v>98512564</v>
      </c>
      <c r="I1710" t="s">
        <v>10277</v>
      </c>
      <c r="J1710" s="23" t="s">
        <v>31</v>
      </c>
      <c r="K1710" s="23" t="s">
        <v>10278</v>
      </c>
      <c r="L1710" t="s">
        <v>10279</v>
      </c>
      <c r="M1710" t="s">
        <v>167</v>
      </c>
      <c r="N1710" t="s">
        <v>10280</v>
      </c>
      <c r="O1710" t="s">
        <v>168</v>
      </c>
      <c r="P1710" t="s">
        <v>55</v>
      </c>
      <c r="Q1710" t="s">
        <v>189</v>
      </c>
      <c r="R1710" t="s">
        <v>253</v>
      </c>
      <c r="S1710" t="s">
        <v>260</v>
      </c>
      <c r="T1710">
        <v>4</v>
      </c>
      <c r="U1710" t="s">
        <v>10281</v>
      </c>
      <c r="V1710" t="s">
        <v>5107</v>
      </c>
      <c r="W1710" t="s">
        <v>19002</v>
      </c>
      <c r="X1710" t="s">
        <v>43</v>
      </c>
      <c r="Y1710" t="s">
        <v>30</v>
      </c>
      <c r="Z1710" t="s">
        <v>30</v>
      </c>
      <c r="AA1710" t="s">
        <v>30</v>
      </c>
      <c r="AB1710" t="s">
        <v>30</v>
      </c>
      <c r="AC1710">
        <v>-75.390740940000001</v>
      </c>
      <c r="AD1710">
        <v>6.1492164100000002</v>
      </c>
      <c r="AE1710" t="s">
        <v>86</v>
      </c>
      <c r="AF1710" t="s">
        <v>159</v>
      </c>
      <c r="AG1710" t="s">
        <v>102</v>
      </c>
      <c r="AH1710">
        <f>IFERROR(
    VLOOKUP(FENIX_ANS_TABLA[[#This Row],[ESTADO]],
        {"VENCIDO",1;"ALERTA_0 Días",2;"ALERTA",3;"A TIEMPO",4;"SIN FECHA",5},
    2,FALSE),
0)</f>
        <v>3</v>
      </c>
    </row>
    <row r="1711" spans="1:34" x14ac:dyDescent="0.25">
      <c r="A1711">
        <v>23675694</v>
      </c>
      <c r="B1711" s="23" t="str">
        <f>IFERROR(VLOOKUP(FENIX_ANS_TABLA[[#This Row],[PEDIDO]],RESPONSABLE!A:B,2,0),"Pendiente por asignar responsable")</f>
        <v>Pendiente por asignar responsable</v>
      </c>
      <c r="C1711" t="s">
        <v>54</v>
      </c>
      <c r="D1711" t="s">
        <v>24</v>
      </c>
      <c r="E1711" t="s">
        <v>54</v>
      </c>
      <c r="F1711" s="21">
        <v>46080.597581018519</v>
      </c>
      <c r="G1711" t="s">
        <v>10283</v>
      </c>
      <c r="H1711">
        <v>1036926950</v>
      </c>
      <c r="I1711" t="s">
        <v>10284</v>
      </c>
      <c r="J1711" s="23" t="s">
        <v>31</v>
      </c>
      <c r="K1711" s="23" t="s">
        <v>10278</v>
      </c>
      <c r="L1711" t="s">
        <v>10285</v>
      </c>
      <c r="M1711" t="s">
        <v>167</v>
      </c>
      <c r="N1711" t="s">
        <v>10286</v>
      </c>
      <c r="O1711" t="s">
        <v>168</v>
      </c>
      <c r="P1711" t="s">
        <v>55</v>
      </c>
      <c r="Q1711" t="s">
        <v>189</v>
      </c>
      <c r="R1711" t="s">
        <v>253</v>
      </c>
      <c r="S1711" t="s">
        <v>260</v>
      </c>
      <c r="T1711">
        <v>4</v>
      </c>
      <c r="U1711" t="s">
        <v>10287</v>
      </c>
      <c r="V1711" t="s">
        <v>19003</v>
      </c>
      <c r="W1711" t="s">
        <v>19004</v>
      </c>
      <c r="X1711" t="s">
        <v>43</v>
      </c>
      <c r="Y1711" t="s">
        <v>30</v>
      </c>
      <c r="Z1711" t="s">
        <v>30</v>
      </c>
      <c r="AA1711" t="s">
        <v>30</v>
      </c>
      <c r="AB1711" t="s">
        <v>30</v>
      </c>
      <c r="AC1711">
        <v>-75.375010669999995</v>
      </c>
      <c r="AD1711">
        <v>6.1572896500000001</v>
      </c>
      <c r="AE1711" t="s">
        <v>86</v>
      </c>
      <c r="AF1711" t="s">
        <v>159</v>
      </c>
      <c r="AG1711" t="s">
        <v>102</v>
      </c>
      <c r="AH1711">
        <f>IFERROR(
    VLOOKUP(FENIX_ANS_TABLA[[#This Row],[ESTADO]],
        {"VENCIDO",1;"ALERTA_0 Días",2;"ALERTA",3;"A TIEMPO",4;"SIN FECHA",5},
    2,FALSE),
0)</f>
        <v>3</v>
      </c>
    </row>
    <row r="1712" spans="1:34" x14ac:dyDescent="0.25">
      <c r="A1712">
        <v>23675695</v>
      </c>
      <c r="B1712" s="23" t="str">
        <f>IFERROR(VLOOKUP(FENIX_ANS_TABLA[[#This Row],[PEDIDO]],RESPONSABLE!A:B,2,0),"Pendiente por asignar responsable")</f>
        <v>Pendiente por asignar responsable</v>
      </c>
      <c r="C1712" t="s">
        <v>23</v>
      </c>
      <c r="D1712" t="s">
        <v>24</v>
      </c>
      <c r="E1712" t="s">
        <v>23</v>
      </c>
      <c r="F1712" s="21">
        <v>46080.59783564815</v>
      </c>
      <c r="G1712" t="s">
        <v>922</v>
      </c>
      <c r="H1712">
        <v>1020107601</v>
      </c>
      <c r="I1712" t="s">
        <v>12502</v>
      </c>
      <c r="J1712" s="23" t="s">
        <v>31</v>
      </c>
      <c r="K1712" s="23" t="s">
        <v>12503</v>
      </c>
      <c r="L1712" t="s">
        <v>12515</v>
      </c>
      <c r="M1712" t="s">
        <v>25</v>
      </c>
      <c r="N1712" t="s">
        <v>12516</v>
      </c>
      <c r="O1712" t="s">
        <v>26</v>
      </c>
      <c r="P1712" t="s">
        <v>27</v>
      </c>
      <c r="Q1712" t="s">
        <v>28</v>
      </c>
      <c r="R1712" t="s">
        <v>253</v>
      </c>
      <c r="S1712" t="s">
        <v>260</v>
      </c>
      <c r="T1712">
        <v>7</v>
      </c>
      <c r="U1712" t="s">
        <v>12517</v>
      </c>
      <c r="V1712" t="s">
        <v>19003</v>
      </c>
      <c r="W1712" t="s">
        <v>14570</v>
      </c>
      <c r="X1712" t="s">
        <v>29</v>
      </c>
      <c r="Y1712" t="s">
        <v>30</v>
      </c>
      <c r="Z1712" t="s">
        <v>30</v>
      </c>
      <c r="AA1712" t="s">
        <v>30</v>
      </c>
      <c r="AB1712" t="s">
        <v>30</v>
      </c>
      <c r="AC1712">
        <v>-75.528554999999997</v>
      </c>
      <c r="AD1712">
        <v>6.2312019999999997</v>
      </c>
      <c r="AE1712" t="s">
        <v>86</v>
      </c>
      <c r="AF1712" t="s">
        <v>105</v>
      </c>
      <c r="AG1712" t="s">
        <v>102</v>
      </c>
      <c r="AH1712">
        <f>IFERROR(
    VLOOKUP(FENIX_ANS_TABLA[[#This Row],[ESTADO]],
        {"VENCIDO",1;"ALERTA_0 Días",2;"ALERTA",3;"A TIEMPO",4;"SIN FECHA",5},
    2,FALSE),
0)</f>
        <v>4</v>
      </c>
    </row>
    <row r="1713" spans="1:34" x14ac:dyDescent="0.25">
      <c r="A1713">
        <v>23675697</v>
      </c>
      <c r="B1713" s="23" t="str">
        <f>IFERROR(VLOOKUP(FENIX_ANS_TABLA[[#This Row],[PEDIDO]],RESPONSABLE!A:B,2,0),"Pendiente por asignar responsable")</f>
        <v>Pendiente por asignar responsable</v>
      </c>
      <c r="C1713" t="s">
        <v>54</v>
      </c>
      <c r="D1713" t="s">
        <v>24</v>
      </c>
      <c r="E1713" t="s">
        <v>54</v>
      </c>
      <c r="F1713" s="21">
        <v>46080.599004629628</v>
      </c>
      <c r="G1713" t="s">
        <v>10289</v>
      </c>
      <c r="H1713">
        <v>1037625269</v>
      </c>
      <c r="I1713" t="s">
        <v>10290</v>
      </c>
      <c r="J1713" s="23" t="s">
        <v>31</v>
      </c>
      <c r="K1713" s="23" t="s">
        <v>3973</v>
      </c>
      <c r="L1713" t="s">
        <v>10291</v>
      </c>
      <c r="M1713" t="s">
        <v>52</v>
      </c>
      <c r="N1713" t="s">
        <v>10292</v>
      </c>
      <c r="O1713" t="s">
        <v>53</v>
      </c>
      <c r="P1713" t="s">
        <v>55</v>
      </c>
      <c r="Q1713" t="s">
        <v>56</v>
      </c>
      <c r="R1713" t="s">
        <v>253</v>
      </c>
      <c r="S1713" t="s">
        <v>260</v>
      </c>
      <c r="T1713">
        <v>4</v>
      </c>
      <c r="U1713" t="s">
        <v>10293</v>
      </c>
      <c r="V1713" t="s">
        <v>19005</v>
      </c>
      <c r="W1713" t="s">
        <v>19006</v>
      </c>
      <c r="X1713" t="s">
        <v>43</v>
      </c>
      <c r="Y1713" t="s">
        <v>30</v>
      </c>
      <c r="Z1713" t="s">
        <v>30</v>
      </c>
      <c r="AA1713" t="s">
        <v>30</v>
      </c>
      <c r="AB1713" t="s">
        <v>30</v>
      </c>
      <c r="AC1713">
        <v>-75.618457300000003</v>
      </c>
      <c r="AD1713">
        <v>6.1518804200000003</v>
      </c>
      <c r="AE1713" t="s">
        <v>86</v>
      </c>
      <c r="AF1713" t="s">
        <v>105</v>
      </c>
      <c r="AG1713" t="s">
        <v>102</v>
      </c>
      <c r="AH1713">
        <f>IFERROR(
    VLOOKUP(FENIX_ANS_TABLA[[#This Row],[ESTADO]],
        {"VENCIDO",1;"ALERTA_0 Días",2;"ALERTA",3;"A TIEMPO",4;"SIN FECHA",5},
    2,FALSE),
0)</f>
        <v>3</v>
      </c>
    </row>
    <row r="1714" spans="1:34" x14ac:dyDescent="0.25">
      <c r="A1714">
        <v>23675700</v>
      </c>
      <c r="B1714" s="23" t="str">
        <f>IFERROR(VLOOKUP(FENIX_ANS_TABLA[[#This Row],[PEDIDO]],RESPONSABLE!A:B,2,0),"Pendiente por asignar responsable")</f>
        <v>Pendiente por asignar responsable</v>
      </c>
      <c r="C1714" t="s">
        <v>44</v>
      </c>
      <c r="D1714" t="s">
        <v>62</v>
      </c>
      <c r="E1714" t="s">
        <v>44</v>
      </c>
      <c r="F1714" s="21">
        <v>46080.599421296298</v>
      </c>
      <c r="G1714" t="s">
        <v>10295</v>
      </c>
      <c r="H1714">
        <v>98514630</v>
      </c>
      <c r="I1714" t="s">
        <v>10296</v>
      </c>
      <c r="J1714" s="23" t="s">
        <v>31</v>
      </c>
      <c r="K1714" s="23" t="s">
        <v>10297</v>
      </c>
      <c r="L1714" t="s">
        <v>10298</v>
      </c>
      <c r="M1714" t="s">
        <v>38</v>
      </c>
      <c r="N1714" t="s">
        <v>10299</v>
      </c>
      <c r="O1714" t="s">
        <v>39</v>
      </c>
      <c r="P1714" t="s">
        <v>63</v>
      </c>
      <c r="Q1714" t="s">
        <v>46</v>
      </c>
      <c r="R1714" t="s">
        <v>253</v>
      </c>
      <c r="S1714" t="s">
        <v>260</v>
      </c>
      <c r="T1714">
        <v>8</v>
      </c>
      <c r="U1714" t="s">
        <v>10300</v>
      </c>
      <c r="V1714" t="s">
        <v>3578</v>
      </c>
      <c r="W1714" t="s">
        <v>19007</v>
      </c>
      <c r="X1714" t="s">
        <v>29</v>
      </c>
      <c r="Y1714" t="s">
        <v>30</v>
      </c>
      <c r="Z1714" t="s">
        <v>30</v>
      </c>
      <c r="AA1714" t="s">
        <v>30</v>
      </c>
      <c r="AB1714" t="s">
        <v>30</v>
      </c>
      <c r="AC1714">
        <v>-75.606742089999997</v>
      </c>
      <c r="AD1714">
        <v>6.17591497</v>
      </c>
      <c r="AE1714" t="s">
        <v>86</v>
      </c>
      <c r="AF1714" t="s">
        <v>105</v>
      </c>
      <c r="AG1714" t="s">
        <v>102</v>
      </c>
      <c r="AH1714">
        <f>IFERROR(
    VLOOKUP(FENIX_ANS_TABLA[[#This Row],[ESTADO]],
        {"VENCIDO",1;"ALERTA_0 Días",2;"ALERTA",3;"A TIEMPO",4;"SIN FECHA",5},
    2,FALSE),
0)</f>
        <v>4</v>
      </c>
    </row>
    <row r="1715" spans="1:34" x14ac:dyDescent="0.25">
      <c r="A1715">
        <v>23675706</v>
      </c>
      <c r="B1715" s="23" t="str">
        <f>IFERROR(VLOOKUP(FENIX_ANS_TABLA[[#This Row],[PEDIDO]],RESPONSABLE!A:B,2,0),"Pendiente por asignar responsable")</f>
        <v>Pendiente por asignar responsable</v>
      </c>
      <c r="C1715" t="s">
        <v>36</v>
      </c>
      <c r="D1715" t="s">
        <v>24</v>
      </c>
      <c r="E1715" t="s">
        <v>36</v>
      </c>
      <c r="F1715" s="21">
        <v>46080.603379629632</v>
      </c>
      <c r="G1715" t="s">
        <v>11038</v>
      </c>
      <c r="H1715">
        <v>43063038</v>
      </c>
      <c r="I1715" t="s">
        <v>11039</v>
      </c>
      <c r="J1715" s="23" t="s">
        <v>11040</v>
      </c>
      <c r="K1715" s="23" t="s">
        <v>11041</v>
      </c>
      <c r="L1715" t="s">
        <v>11042</v>
      </c>
      <c r="M1715" t="s">
        <v>200</v>
      </c>
      <c r="N1715" t="s">
        <v>11043</v>
      </c>
      <c r="O1715" t="s">
        <v>201</v>
      </c>
      <c r="P1715" t="s">
        <v>37</v>
      </c>
      <c r="Q1715" t="s">
        <v>158</v>
      </c>
      <c r="R1715" t="s">
        <v>252</v>
      </c>
      <c r="S1715" t="s">
        <v>260</v>
      </c>
      <c r="T1715">
        <v>10</v>
      </c>
      <c r="U1715" t="s">
        <v>11044</v>
      </c>
      <c r="V1715" t="s">
        <v>14628</v>
      </c>
      <c r="W1715" t="s">
        <v>14629</v>
      </c>
      <c r="X1715" t="s">
        <v>29</v>
      </c>
      <c r="Y1715" t="s">
        <v>30</v>
      </c>
      <c r="Z1715" t="s">
        <v>30</v>
      </c>
      <c r="AA1715" t="s">
        <v>30</v>
      </c>
      <c r="AB1715" t="s">
        <v>30</v>
      </c>
      <c r="AC1715">
        <v>-75.449582000000007</v>
      </c>
      <c r="AD1715">
        <v>6.0464320000000003</v>
      </c>
      <c r="AE1715" t="s">
        <v>86</v>
      </c>
      <c r="AF1715" t="s">
        <v>159</v>
      </c>
      <c r="AG1715" t="s">
        <v>102</v>
      </c>
      <c r="AH1715">
        <f>IFERROR(
    VLOOKUP(FENIX_ANS_TABLA[[#This Row],[ESTADO]],
        {"VENCIDO",1;"ALERTA_0 Días",2;"ALERTA",3;"A TIEMPO",4;"SIN FECHA",5},
    2,FALSE),
0)</f>
        <v>4</v>
      </c>
    </row>
    <row r="1716" spans="1:34" x14ac:dyDescent="0.25">
      <c r="A1716">
        <v>23675707</v>
      </c>
      <c r="B1716" s="23" t="str">
        <f>IFERROR(VLOOKUP(FENIX_ANS_TABLA[[#This Row],[PEDIDO]],RESPONSABLE!A:B,2,0),"Pendiente por asignar responsable")</f>
        <v>Pendiente por asignar responsable</v>
      </c>
      <c r="C1716" t="s">
        <v>23</v>
      </c>
      <c r="D1716" t="s">
        <v>24</v>
      </c>
      <c r="E1716" t="s">
        <v>23</v>
      </c>
      <c r="F1716" s="21">
        <v>46080.603761574072</v>
      </c>
      <c r="G1716" t="s">
        <v>11046</v>
      </c>
      <c r="H1716">
        <v>71729809</v>
      </c>
      <c r="I1716" t="s">
        <v>11047</v>
      </c>
      <c r="J1716" s="23" t="s">
        <v>11048</v>
      </c>
      <c r="K1716" s="23" t="s">
        <v>11049</v>
      </c>
      <c r="L1716" t="s">
        <v>11050</v>
      </c>
      <c r="M1716" t="s">
        <v>169</v>
      </c>
      <c r="N1716" t="s">
        <v>11051</v>
      </c>
      <c r="O1716" t="s">
        <v>170</v>
      </c>
      <c r="P1716" t="s">
        <v>27</v>
      </c>
      <c r="Q1716" t="s">
        <v>158</v>
      </c>
      <c r="R1716" t="s">
        <v>252</v>
      </c>
      <c r="S1716" t="s">
        <v>260</v>
      </c>
      <c r="T1716">
        <v>10</v>
      </c>
      <c r="U1716" t="s">
        <v>11052</v>
      </c>
      <c r="V1716" t="s">
        <v>18451</v>
      </c>
      <c r="W1716" t="s">
        <v>19008</v>
      </c>
      <c r="X1716" t="s">
        <v>29</v>
      </c>
      <c r="Y1716" t="s">
        <v>30</v>
      </c>
      <c r="Z1716" t="s">
        <v>30</v>
      </c>
      <c r="AA1716" t="s">
        <v>30</v>
      </c>
      <c r="AB1716" t="s">
        <v>30</v>
      </c>
      <c r="AC1716">
        <v>-75.281035000000003</v>
      </c>
      <c r="AD1716">
        <v>6.1906470000000002</v>
      </c>
      <c r="AE1716" t="s">
        <v>86</v>
      </c>
      <c r="AF1716" t="s">
        <v>159</v>
      </c>
      <c r="AG1716" t="s">
        <v>102</v>
      </c>
      <c r="AH1716">
        <f>IFERROR(
    VLOOKUP(FENIX_ANS_TABLA[[#This Row],[ESTADO]],
        {"VENCIDO",1;"ALERTA_0 Días",2;"ALERTA",3;"A TIEMPO",4;"SIN FECHA",5},
    2,FALSE),
0)</f>
        <v>4</v>
      </c>
    </row>
    <row r="1717" spans="1:34" x14ac:dyDescent="0.25">
      <c r="A1717">
        <v>23675709</v>
      </c>
      <c r="B1717" s="23" t="str">
        <f>IFERROR(VLOOKUP(FENIX_ANS_TABLA[[#This Row],[PEDIDO]],RESPONSABLE!A:B,2,0),"Pendiente por asignar responsable")</f>
        <v>Pendiente por asignar responsable</v>
      </c>
      <c r="C1717" t="s">
        <v>23</v>
      </c>
      <c r="D1717" t="s">
        <v>24</v>
      </c>
      <c r="E1717" t="s">
        <v>23</v>
      </c>
      <c r="F1717" s="21">
        <v>46080.606203703697</v>
      </c>
      <c r="G1717" t="s">
        <v>11054</v>
      </c>
      <c r="H1717">
        <v>7250402</v>
      </c>
      <c r="I1717" t="s">
        <v>11055</v>
      </c>
      <c r="J1717" s="23" t="s">
        <v>31</v>
      </c>
      <c r="K1717" s="23" t="s">
        <v>11056</v>
      </c>
      <c r="L1717" t="s">
        <v>11057</v>
      </c>
      <c r="M1717" t="s">
        <v>202</v>
      </c>
      <c r="N1717" t="s">
        <v>11058</v>
      </c>
      <c r="O1717" t="s">
        <v>203</v>
      </c>
      <c r="P1717" t="s">
        <v>27</v>
      </c>
      <c r="Q1717" t="s">
        <v>158</v>
      </c>
      <c r="R1717" t="s">
        <v>253</v>
      </c>
      <c r="S1717" t="s">
        <v>260</v>
      </c>
      <c r="T1717">
        <v>7</v>
      </c>
      <c r="U1717" t="s">
        <v>11059</v>
      </c>
      <c r="V1717" t="s">
        <v>14443</v>
      </c>
      <c r="W1717" t="s">
        <v>14178</v>
      </c>
      <c r="X1717" t="s">
        <v>29</v>
      </c>
      <c r="Y1717" t="s">
        <v>30</v>
      </c>
      <c r="Z1717" t="s">
        <v>30</v>
      </c>
      <c r="AA1717" t="s">
        <v>30</v>
      </c>
      <c r="AB1717" t="s">
        <v>30</v>
      </c>
      <c r="AC1717">
        <v>-74.735360290000003</v>
      </c>
      <c r="AD1717">
        <v>5.9013723599999999</v>
      </c>
      <c r="AE1717" t="s">
        <v>86</v>
      </c>
      <c r="AF1717" t="s">
        <v>159</v>
      </c>
      <c r="AG1717" t="s">
        <v>102</v>
      </c>
      <c r="AH1717">
        <f>IFERROR(
    VLOOKUP(FENIX_ANS_TABLA[[#This Row],[ESTADO]],
        {"VENCIDO",1;"ALERTA_0 Días",2;"ALERTA",3;"A TIEMPO",4;"SIN FECHA",5},
    2,FALSE),
0)</f>
        <v>4</v>
      </c>
    </row>
    <row r="1718" spans="1:34" x14ac:dyDescent="0.25">
      <c r="A1718">
        <v>23675710</v>
      </c>
      <c r="B1718" s="23" t="str">
        <f>IFERROR(VLOOKUP(FENIX_ANS_TABLA[[#This Row],[PEDIDO]],RESPONSABLE!A:B,2,0),"Pendiente por asignar responsable")</f>
        <v>Pendiente por asignar responsable</v>
      </c>
      <c r="C1718" t="s">
        <v>23</v>
      </c>
      <c r="D1718" t="s">
        <v>65</v>
      </c>
      <c r="E1718" t="s">
        <v>23</v>
      </c>
      <c r="F1718" s="21">
        <v>46080.606678240743</v>
      </c>
      <c r="G1718" t="s">
        <v>11061</v>
      </c>
      <c r="H1718">
        <v>71799832</v>
      </c>
      <c r="I1718" t="s">
        <v>11062</v>
      </c>
      <c r="J1718" s="23" t="s">
        <v>31</v>
      </c>
      <c r="K1718" s="23" t="s">
        <v>11063</v>
      </c>
      <c r="L1718" t="s">
        <v>11064</v>
      </c>
      <c r="M1718" t="s">
        <v>163</v>
      </c>
      <c r="N1718" t="s">
        <v>11065</v>
      </c>
      <c r="O1718" t="s">
        <v>164</v>
      </c>
      <c r="P1718" t="s">
        <v>87</v>
      </c>
      <c r="Q1718" t="s">
        <v>158</v>
      </c>
      <c r="R1718" t="s">
        <v>252</v>
      </c>
      <c r="S1718" t="s">
        <v>260</v>
      </c>
      <c r="T1718">
        <v>10</v>
      </c>
      <c r="U1718" t="s">
        <v>11066</v>
      </c>
      <c r="V1718" t="s">
        <v>19009</v>
      </c>
      <c r="W1718" t="s">
        <v>19010</v>
      </c>
      <c r="X1718" t="s">
        <v>29</v>
      </c>
      <c r="Y1718" t="s">
        <v>30</v>
      </c>
      <c r="Z1718" t="s">
        <v>30</v>
      </c>
      <c r="AA1718" t="s">
        <v>30</v>
      </c>
      <c r="AB1718" t="s">
        <v>30</v>
      </c>
      <c r="AC1718">
        <v>-75.241607999999999</v>
      </c>
      <c r="AD1718">
        <v>6.2443900000000001</v>
      </c>
      <c r="AE1718" t="s">
        <v>86</v>
      </c>
      <c r="AF1718" t="s">
        <v>159</v>
      </c>
      <c r="AG1718" t="s">
        <v>103</v>
      </c>
      <c r="AH1718">
        <f>IFERROR(
    VLOOKUP(FENIX_ANS_TABLA[[#This Row],[ESTADO]],
        {"VENCIDO",1;"ALERTA_0 Días",2;"ALERTA",3;"A TIEMPO",4;"SIN FECHA",5},
    2,FALSE),
0)</f>
        <v>4</v>
      </c>
    </row>
    <row r="1719" spans="1:34" x14ac:dyDescent="0.25">
      <c r="A1719">
        <v>23675713</v>
      </c>
      <c r="B1719" s="23" t="str">
        <f>IFERROR(VLOOKUP(FENIX_ANS_TABLA[[#This Row],[PEDIDO]],RESPONSABLE!A:B,2,0),"Pendiente por asignar responsable")</f>
        <v>Pendiente por asignar responsable</v>
      </c>
      <c r="C1719" t="s">
        <v>23</v>
      </c>
      <c r="D1719" t="s">
        <v>24</v>
      </c>
      <c r="E1719" t="s">
        <v>23</v>
      </c>
      <c r="F1719" s="21">
        <v>46080.607824074083</v>
      </c>
      <c r="G1719" t="s">
        <v>12519</v>
      </c>
      <c r="H1719">
        <v>1036638164</v>
      </c>
      <c r="I1719" t="s">
        <v>12520</v>
      </c>
      <c r="J1719" s="23" t="s">
        <v>31</v>
      </c>
      <c r="K1719" s="23" t="s">
        <v>12521</v>
      </c>
      <c r="L1719" t="s">
        <v>12522</v>
      </c>
      <c r="M1719" t="s">
        <v>25</v>
      </c>
      <c r="N1719" t="s">
        <v>12523</v>
      </c>
      <c r="O1719" t="s">
        <v>26</v>
      </c>
      <c r="P1719" t="s">
        <v>27</v>
      </c>
      <c r="Q1719" t="s">
        <v>32</v>
      </c>
      <c r="R1719" t="s">
        <v>253</v>
      </c>
      <c r="S1719" t="s">
        <v>260</v>
      </c>
      <c r="T1719">
        <v>7</v>
      </c>
      <c r="U1719" t="s">
        <v>12524</v>
      </c>
      <c r="V1719" t="s">
        <v>18128</v>
      </c>
      <c r="W1719" t="s">
        <v>14048</v>
      </c>
      <c r="X1719" t="s">
        <v>29</v>
      </c>
      <c r="Y1719" t="s">
        <v>30</v>
      </c>
      <c r="Z1719" t="s">
        <v>30</v>
      </c>
      <c r="AA1719" t="s">
        <v>30</v>
      </c>
      <c r="AB1719" t="s">
        <v>30</v>
      </c>
      <c r="AC1719">
        <v>-75.586096150000003</v>
      </c>
      <c r="AD1719">
        <v>6.2082038099999997</v>
      </c>
      <c r="AE1719" t="s">
        <v>86</v>
      </c>
      <c r="AF1719" t="s">
        <v>105</v>
      </c>
      <c r="AG1719" t="s">
        <v>102</v>
      </c>
      <c r="AH1719">
        <f>IFERROR(
    VLOOKUP(FENIX_ANS_TABLA[[#This Row],[ESTADO]],
        {"VENCIDO",1;"ALERTA_0 Días",2;"ALERTA",3;"A TIEMPO",4;"SIN FECHA",5},
    2,FALSE),
0)</f>
        <v>4</v>
      </c>
    </row>
    <row r="1720" spans="1:34" x14ac:dyDescent="0.25">
      <c r="A1720">
        <v>23675718</v>
      </c>
      <c r="B1720" s="23" t="str">
        <f>IFERROR(VLOOKUP(FENIX_ANS_TABLA[[#This Row],[PEDIDO]],RESPONSABLE!A:B,2,0),"Pendiente por asignar responsable")</f>
        <v>Pendiente por asignar responsable</v>
      </c>
      <c r="C1720" t="s">
        <v>23</v>
      </c>
      <c r="D1720" t="s">
        <v>24</v>
      </c>
      <c r="E1720" t="s">
        <v>23</v>
      </c>
      <c r="F1720" s="21">
        <v>46080.609143518523</v>
      </c>
      <c r="G1720" t="s">
        <v>12526</v>
      </c>
      <c r="H1720">
        <v>1020107601</v>
      </c>
      <c r="I1720" t="s">
        <v>12502</v>
      </c>
      <c r="J1720" s="23" t="s">
        <v>31</v>
      </c>
      <c r="K1720" s="23" t="s">
        <v>12503</v>
      </c>
      <c r="L1720" t="s">
        <v>12527</v>
      </c>
      <c r="M1720" t="s">
        <v>25</v>
      </c>
      <c r="N1720" t="s">
        <v>12528</v>
      </c>
      <c r="O1720" t="s">
        <v>26</v>
      </c>
      <c r="P1720" t="s">
        <v>27</v>
      </c>
      <c r="Q1720" t="s">
        <v>28</v>
      </c>
      <c r="R1720" t="s">
        <v>253</v>
      </c>
      <c r="S1720" t="s">
        <v>260</v>
      </c>
      <c r="T1720">
        <v>7</v>
      </c>
      <c r="U1720" t="s">
        <v>12529</v>
      </c>
      <c r="V1720" t="s">
        <v>14444</v>
      </c>
      <c r="W1720" t="s">
        <v>6712</v>
      </c>
      <c r="X1720" t="s">
        <v>29</v>
      </c>
      <c r="Y1720" t="s">
        <v>30</v>
      </c>
      <c r="Z1720" t="s">
        <v>30</v>
      </c>
      <c r="AA1720" t="s">
        <v>30</v>
      </c>
      <c r="AB1720" t="s">
        <v>30</v>
      </c>
      <c r="AC1720">
        <v>-75.528554999999997</v>
      </c>
      <c r="AD1720">
        <v>6.2312019999999997</v>
      </c>
      <c r="AE1720" t="s">
        <v>86</v>
      </c>
      <c r="AF1720" t="s">
        <v>105</v>
      </c>
      <c r="AG1720" t="s">
        <v>102</v>
      </c>
      <c r="AH1720">
        <f>IFERROR(
    VLOOKUP(FENIX_ANS_TABLA[[#This Row],[ESTADO]],
        {"VENCIDO",1;"ALERTA_0 Días",2;"ALERTA",3;"A TIEMPO",4;"SIN FECHA",5},
    2,FALSE),
0)</f>
        <v>4</v>
      </c>
    </row>
    <row r="1721" spans="1:34" x14ac:dyDescent="0.25">
      <c r="A1721">
        <v>23675721</v>
      </c>
      <c r="B1721" s="23" t="str">
        <f>IFERROR(VLOOKUP(FENIX_ANS_TABLA[[#This Row],[PEDIDO]],RESPONSABLE!A:B,2,0),"Pendiente por asignar responsable")</f>
        <v>Pendiente por asignar responsable</v>
      </c>
      <c r="C1721" t="s">
        <v>23</v>
      </c>
      <c r="D1721" t="s">
        <v>24</v>
      </c>
      <c r="E1721" t="s">
        <v>23</v>
      </c>
      <c r="F1721" s="21">
        <v>46080.610960648148</v>
      </c>
      <c r="G1721" t="s">
        <v>12531</v>
      </c>
      <c r="H1721">
        <v>70253710</v>
      </c>
      <c r="I1721" t="s">
        <v>12532</v>
      </c>
      <c r="J1721" s="23" t="s">
        <v>31</v>
      </c>
      <c r="K1721" s="23" t="s">
        <v>12533</v>
      </c>
      <c r="L1721" t="s">
        <v>12534</v>
      </c>
      <c r="M1721" t="s">
        <v>220</v>
      </c>
      <c r="N1721" t="s">
        <v>12535</v>
      </c>
      <c r="O1721" t="s">
        <v>221</v>
      </c>
      <c r="P1721" t="s">
        <v>27</v>
      </c>
      <c r="Q1721" t="s">
        <v>214</v>
      </c>
      <c r="R1721" t="s">
        <v>252</v>
      </c>
      <c r="S1721" t="s">
        <v>260</v>
      </c>
      <c r="T1721">
        <v>10</v>
      </c>
      <c r="U1721" t="s">
        <v>12536</v>
      </c>
      <c r="V1721" t="s">
        <v>1946</v>
      </c>
      <c r="W1721" t="s">
        <v>10529</v>
      </c>
      <c r="X1721" t="s">
        <v>29</v>
      </c>
      <c r="Y1721" t="s">
        <v>30</v>
      </c>
      <c r="Z1721" t="s">
        <v>30</v>
      </c>
      <c r="AA1721" t="s">
        <v>30</v>
      </c>
      <c r="AB1721" t="s">
        <v>30</v>
      </c>
      <c r="AC1721">
        <v>-74.864249130000005</v>
      </c>
      <c r="AD1721">
        <v>6.6350602800000003</v>
      </c>
      <c r="AE1721" t="s">
        <v>86</v>
      </c>
      <c r="AF1721" t="s">
        <v>215</v>
      </c>
      <c r="AG1721" t="s">
        <v>102</v>
      </c>
      <c r="AH1721">
        <f>IFERROR(
    VLOOKUP(FENIX_ANS_TABLA[[#This Row],[ESTADO]],
        {"VENCIDO",1;"ALERTA_0 Días",2;"ALERTA",3;"A TIEMPO",4;"SIN FECHA",5},
    2,FALSE),
0)</f>
        <v>4</v>
      </c>
    </row>
    <row r="1722" spans="1:34" x14ac:dyDescent="0.25">
      <c r="A1722">
        <v>23675725</v>
      </c>
      <c r="B1722" s="23" t="str">
        <f>IFERROR(VLOOKUP(FENIX_ANS_TABLA[[#This Row],[PEDIDO]],RESPONSABLE!A:B,2,0),"Pendiente por asignar responsable")</f>
        <v>Pendiente por asignar responsable</v>
      </c>
      <c r="C1722" t="s">
        <v>54</v>
      </c>
      <c r="D1722" t="s">
        <v>24</v>
      </c>
      <c r="E1722" t="s">
        <v>54</v>
      </c>
      <c r="F1722" s="21">
        <v>46080.616099537037</v>
      </c>
      <c r="G1722" t="s">
        <v>10302</v>
      </c>
      <c r="H1722">
        <v>1033339106</v>
      </c>
      <c r="I1722" t="s">
        <v>10303</v>
      </c>
      <c r="J1722" s="23" t="s">
        <v>31</v>
      </c>
      <c r="K1722" s="23" t="s">
        <v>10304</v>
      </c>
      <c r="L1722" t="s">
        <v>10305</v>
      </c>
      <c r="M1722" t="s">
        <v>119</v>
      </c>
      <c r="N1722" t="s">
        <v>10306</v>
      </c>
      <c r="O1722" t="s">
        <v>120</v>
      </c>
      <c r="P1722" t="s">
        <v>55</v>
      </c>
      <c r="Q1722" t="s">
        <v>31</v>
      </c>
      <c r="R1722" t="s">
        <v>252</v>
      </c>
      <c r="S1722" t="s">
        <v>259</v>
      </c>
      <c r="T1722">
        <v>4</v>
      </c>
      <c r="U1722" t="s">
        <v>10307</v>
      </c>
      <c r="V1722" t="s">
        <v>19011</v>
      </c>
      <c r="W1722" t="s">
        <v>18180</v>
      </c>
      <c r="X1722" t="s">
        <v>43</v>
      </c>
      <c r="Y1722" t="s">
        <v>30</v>
      </c>
      <c r="Z1722" t="s">
        <v>30</v>
      </c>
      <c r="AA1722" t="s">
        <v>30</v>
      </c>
      <c r="AB1722" t="s">
        <v>30</v>
      </c>
      <c r="AC1722">
        <v>-75.69852367</v>
      </c>
      <c r="AD1722">
        <v>6.0728906699999996</v>
      </c>
      <c r="AE1722" t="s">
        <v>86</v>
      </c>
      <c r="AF1722" t="s">
        <v>109</v>
      </c>
      <c r="AG1722" t="s">
        <v>102</v>
      </c>
      <c r="AH1722">
        <f>IFERROR(
    VLOOKUP(FENIX_ANS_TABLA[[#This Row],[ESTADO]],
        {"VENCIDO",1;"ALERTA_0 Días",2;"ALERTA",3;"A TIEMPO",4;"SIN FECHA",5},
    2,FALSE),
0)</f>
        <v>3</v>
      </c>
    </row>
    <row r="1723" spans="1:34" x14ac:dyDescent="0.25">
      <c r="A1723">
        <v>23675728</v>
      </c>
      <c r="B1723" s="23" t="str">
        <f>IFERROR(VLOOKUP(FENIX_ANS_TABLA[[#This Row],[PEDIDO]],RESPONSABLE!A:B,2,0),"Pendiente por asignar responsable")</f>
        <v>Pendiente por asignar responsable</v>
      </c>
      <c r="C1723" t="s">
        <v>58</v>
      </c>
      <c r="D1723" t="s">
        <v>24</v>
      </c>
      <c r="E1723" t="s">
        <v>59</v>
      </c>
      <c r="F1723" s="21">
        <v>46080.617418981477</v>
      </c>
      <c r="G1723" t="s">
        <v>11068</v>
      </c>
      <c r="H1723">
        <v>15484519</v>
      </c>
      <c r="I1723" t="s">
        <v>11069</v>
      </c>
      <c r="J1723" s="23" t="s">
        <v>11070</v>
      </c>
      <c r="K1723" s="23" t="s">
        <v>11071</v>
      </c>
      <c r="L1723" t="s">
        <v>11072</v>
      </c>
      <c r="M1723" t="s">
        <v>145</v>
      </c>
      <c r="N1723" t="s">
        <v>11073</v>
      </c>
      <c r="O1723" t="s">
        <v>146</v>
      </c>
      <c r="P1723" t="s">
        <v>60</v>
      </c>
      <c r="Q1723" t="s">
        <v>31</v>
      </c>
      <c r="R1723" t="s">
        <v>252</v>
      </c>
      <c r="S1723" t="s">
        <v>259</v>
      </c>
      <c r="T1723">
        <v>14</v>
      </c>
      <c r="U1723" t="s">
        <v>11074</v>
      </c>
      <c r="V1723" t="s">
        <v>19012</v>
      </c>
      <c r="W1723" t="s">
        <v>19013</v>
      </c>
      <c r="X1723" t="s">
        <v>29</v>
      </c>
      <c r="Y1723" t="s">
        <v>30</v>
      </c>
      <c r="Z1723" t="s">
        <v>30</v>
      </c>
      <c r="AA1723" t="s">
        <v>30</v>
      </c>
      <c r="AB1723" t="s">
        <v>30</v>
      </c>
      <c r="AC1723">
        <v>-76.131651000000005</v>
      </c>
      <c r="AD1723">
        <v>6.3352250000000003</v>
      </c>
      <c r="AE1723" t="s">
        <v>86</v>
      </c>
      <c r="AF1723" t="s">
        <v>136</v>
      </c>
      <c r="AG1723" t="s">
        <v>102</v>
      </c>
      <c r="AH1723">
        <f>IFERROR(
    VLOOKUP(FENIX_ANS_TABLA[[#This Row],[ESTADO]],
        {"VENCIDO",1;"ALERTA_0 Días",2;"ALERTA",3;"A TIEMPO",4;"SIN FECHA",5},
    2,FALSE),
0)</f>
        <v>4</v>
      </c>
    </row>
    <row r="1724" spans="1:34" x14ac:dyDescent="0.25">
      <c r="A1724">
        <v>23675730</v>
      </c>
      <c r="B1724" s="23" t="str">
        <f>IFERROR(VLOOKUP(FENIX_ANS_TABLA[[#This Row],[PEDIDO]],RESPONSABLE!A:B,2,0),"Pendiente por asignar responsable")</f>
        <v>Pendiente por asignar responsable</v>
      </c>
      <c r="C1724" t="s">
        <v>44</v>
      </c>
      <c r="D1724" t="s">
        <v>24</v>
      </c>
      <c r="E1724" t="s">
        <v>44</v>
      </c>
      <c r="F1724" s="21">
        <v>46080.617534722223</v>
      </c>
      <c r="G1724" t="s">
        <v>11076</v>
      </c>
      <c r="H1724">
        <v>1146440813</v>
      </c>
      <c r="I1724" t="s">
        <v>11077</v>
      </c>
      <c r="J1724" s="23" t="s">
        <v>31</v>
      </c>
      <c r="K1724" s="23" t="s">
        <v>11078</v>
      </c>
      <c r="L1724" t="s">
        <v>11079</v>
      </c>
      <c r="M1724" t="s">
        <v>25</v>
      </c>
      <c r="N1724" t="s">
        <v>11080</v>
      </c>
      <c r="O1724" t="s">
        <v>26</v>
      </c>
      <c r="P1724" t="s">
        <v>45</v>
      </c>
      <c r="Q1724" t="s">
        <v>46</v>
      </c>
      <c r="R1724" t="s">
        <v>253</v>
      </c>
      <c r="S1724" t="s">
        <v>260</v>
      </c>
      <c r="T1724">
        <v>11</v>
      </c>
      <c r="U1724" t="s">
        <v>11081</v>
      </c>
      <c r="V1724" t="s">
        <v>19012</v>
      </c>
      <c r="W1724" t="s">
        <v>13872</v>
      </c>
      <c r="X1724" t="s">
        <v>29</v>
      </c>
      <c r="Y1724" t="s">
        <v>30</v>
      </c>
      <c r="Z1724" t="s">
        <v>30</v>
      </c>
      <c r="AA1724" t="s">
        <v>30</v>
      </c>
      <c r="AB1724" t="s">
        <v>30</v>
      </c>
      <c r="AC1724">
        <v>-75.614879999999999</v>
      </c>
      <c r="AD1724">
        <v>6.2761230000000001</v>
      </c>
      <c r="AE1724" t="s">
        <v>86</v>
      </c>
      <c r="AF1724" t="s">
        <v>105</v>
      </c>
      <c r="AG1724" t="s">
        <v>102</v>
      </c>
      <c r="AH1724">
        <f>IFERROR(
    VLOOKUP(FENIX_ANS_TABLA[[#This Row],[ESTADO]],
        {"VENCIDO",1;"ALERTA_0 Días",2;"ALERTA",3;"A TIEMPO",4;"SIN FECHA",5},
    2,FALSE),
0)</f>
        <v>4</v>
      </c>
    </row>
    <row r="1725" spans="1:34" x14ac:dyDescent="0.25">
      <c r="A1725">
        <v>23675731</v>
      </c>
      <c r="B1725" s="23" t="str">
        <f>IFERROR(VLOOKUP(FENIX_ANS_TABLA[[#This Row],[PEDIDO]],RESPONSABLE!A:B,2,0),"Pendiente por asignar responsable")</f>
        <v>Pendiente por asignar responsable</v>
      </c>
      <c r="C1725" t="s">
        <v>23</v>
      </c>
      <c r="D1725" t="s">
        <v>24</v>
      </c>
      <c r="E1725" t="s">
        <v>33</v>
      </c>
      <c r="F1725" s="21">
        <v>46080.617754629631</v>
      </c>
      <c r="G1725" t="s">
        <v>11083</v>
      </c>
      <c r="H1725">
        <v>1007421961</v>
      </c>
      <c r="I1725" t="s">
        <v>11084</v>
      </c>
      <c r="J1725" s="23" t="s">
        <v>31</v>
      </c>
      <c r="K1725" s="23" t="s">
        <v>11085</v>
      </c>
      <c r="L1725" t="s">
        <v>11086</v>
      </c>
      <c r="M1725" t="s">
        <v>261</v>
      </c>
      <c r="N1725" t="s">
        <v>11087</v>
      </c>
      <c r="O1725" t="s">
        <v>262</v>
      </c>
      <c r="P1725" t="s">
        <v>34</v>
      </c>
      <c r="Q1725" t="s">
        <v>31</v>
      </c>
      <c r="R1725" t="s">
        <v>253</v>
      </c>
      <c r="S1725" t="s">
        <v>259</v>
      </c>
      <c r="T1725">
        <v>5</v>
      </c>
      <c r="U1725" t="s">
        <v>11088</v>
      </c>
      <c r="V1725" t="s">
        <v>19012</v>
      </c>
      <c r="W1725" t="s">
        <v>19014</v>
      </c>
      <c r="X1725" t="s">
        <v>29</v>
      </c>
      <c r="Y1725" t="s">
        <v>30</v>
      </c>
      <c r="Z1725" t="s">
        <v>30</v>
      </c>
      <c r="AA1725" t="s">
        <v>30</v>
      </c>
      <c r="AB1725" t="s">
        <v>30</v>
      </c>
      <c r="AC1725">
        <v>-75.983793000000006</v>
      </c>
      <c r="AD1725">
        <v>6.1193770000000001</v>
      </c>
      <c r="AE1725" t="s">
        <v>86</v>
      </c>
      <c r="AF1725" t="s">
        <v>109</v>
      </c>
      <c r="AG1725" t="s">
        <v>102</v>
      </c>
      <c r="AH1725">
        <f>IFERROR(
    VLOOKUP(FENIX_ANS_TABLA[[#This Row],[ESTADO]],
        {"VENCIDO",1;"ALERTA_0 Días",2;"ALERTA",3;"A TIEMPO",4;"SIN FECHA",5},
    2,FALSE),
0)</f>
        <v>4</v>
      </c>
    </row>
    <row r="1726" spans="1:34" x14ac:dyDescent="0.25">
      <c r="A1726">
        <v>23675732</v>
      </c>
      <c r="B1726" s="23" t="str">
        <f>IFERROR(VLOOKUP(FENIX_ANS_TABLA[[#This Row],[PEDIDO]],RESPONSABLE!A:B,2,0),"Pendiente por asignar responsable")</f>
        <v>Pendiente por asignar responsable</v>
      </c>
      <c r="C1726" t="s">
        <v>58</v>
      </c>
      <c r="D1726" t="s">
        <v>24</v>
      </c>
      <c r="E1726" t="s">
        <v>59</v>
      </c>
      <c r="F1726" s="21">
        <v>46080.618784722217</v>
      </c>
      <c r="G1726" t="s">
        <v>11090</v>
      </c>
      <c r="H1726">
        <v>8355387</v>
      </c>
      <c r="I1726" t="s">
        <v>11091</v>
      </c>
      <c r="J1726" s="23" t="s">
        <v>31</v>
      </c>
      <c r="K1726" s="23" t="s">
        <v>11092</v>
      </c>
      <c r="L1726" t="s">
        <v>11093</v>
      </c>
      <c r="M1726" t="s">
        <v>25</v>
      </c>
      <c r="N1726" t="s">
        <v>11094</v>
      </c>
      <c r="O1726" t="s">
        <v>26</v>
      </c>
      <c r="P1726" t="s">
        <v>60</v>
      </c>
      <c r="Q1726" t="s">
        <v>61</v>
      </c>
      <c r="R1726" t="s">
        <v>253</v>
      </c>
      <c r="S1726" t="s">
        <v>260</v>
      </c>
      <c r="T1726">
        <v>9</v>
      </c>
      <c r="U1726" t="s">
        <v>11095</v>
      </c>
      <c r="V1726" t="s">
        <v>4964</v>
      </c>
      <c r="W1726" t="s">
        <v>19015</v>
      </c>
      <c r="X1726" t="s">
        <v>29</v>
      </c>
      <c r="Y1726" t="s">
        <v>30</v>
      </c>
      <c r="Z1726" t="s">
        <v>30</v>
      </c>
      <c r="AA1726" t="s">
        <v>30</v>
      </c>
      <c r="AB1726" t="s">
        <v>30</v>
      </c>
      <c r="AC1726">
        <v>-75.562912280000006</v>
      </c>
      <c r="AD1726">
        <v>6.2006650299999997</v>
      </c>
      <c r="AE1726" t="s">
        <v>86</v>
      </c>
      <c r="AF1726" t="s">
        <v>105</v>
      </c>
      <c r="AG1726" t="s">
        <v>102</v>
      </c>
      <c r="AH1726">
        <f>IFERROR(
    VLOOKUP(FENIX_ANS_TABLA[[#This Row],[ESTADO]],
        {"VENCIDO",1;"ALERTA_0 Días",2;"ALERTA",3;"A TIEMPO",4;"SIN FECHA",5},
    2,FALSE),
0)</f>
        <v>4</v>
      </c>
    </row>
    <row r="1727" spans="1:34" x14ac:dyDescent="0.25">
      <c r="A1727">
        <v>23675733</v>
      </c>
      <c r="B1727" s="23" t="str">
        <f>IFERROR(VLOOKUP(FENIX_ANS_TABLA[[#This Row],[PEDIDO]],RESPONSABLE!A:B,2,0),"Pendiente por asignar responsable")</f>
        <v>Pendiente por asignar responsable</v>
      </c>
      <c r="C1727" t="s">
        <v>54</v>
      </c>
      <c r="D1727" t="s">
        <v>24</v>
      </c>
      <c r="E1727" t="s">
        <v>54</v>
      </c>
      <c r="F1727" s="21">
        <v>46080.618969907409</v>
      </c>
      <c r="G1727" t="s">
        <v>11097</v>
      </c>
      <c r="H1727">
        <v>900902591</v>
      </c>
      <c r="I1727" t="s">
        <v>11098</v>
      </c>
      <c r="J1727" s="23" t="s">
        <v>11099</v>
      </c>
      <c r="K1727" s="23" t="s">
        <v>11100</v>
      </c>
      <c r="L1727" t="s">
        <v>11101</v>
      </c>
      <c r="M1727" t="s">
        <v>321</v>
      </c>
      <c r="N1727" t="s">
        <v>11102</v>
      </c>
      <c r="O1727" t="s">
        <v>322</v>
      </c>
      <c r="P1727" t="s">
        <v>55</v>
      </c>
      <c r="Q1727" t="s">
        <v>31</v>
      </c>
      <c r="R1727" t="s">
        <v>252</v>
      </c>
      <c r="S1727" t="s">
        <v>259</v>
      </c>
      <c r="T1727">
        <v>4</v>
      </c>
      <c r="U1727" t="s">
        <v>11103</v>
      </c>
      <c r="V1727" t="s">
        <v>4964</v>
      </c>
      <c r="W1727" t="s">
        <v>19016</v>
      </c>
      <c r="X1727" t="s">
        <v>43</v>
      </c>
      <c r="Y1727" t="s">
        <v>30</v>
      </c>
      <c r="Z1727" t="s">
        <v>30</v>
      </c>
      <c r="AA1727" t="s">
        <v>30</v>
      </c>
      <c r="AB1727" t="s">
        <v>30</v>
      </c>
      <c r="AC1727">
        <v>-76.223420009999998</v>
      </c>
      <c r="AD1727">
        <v>6.9159750000000004</v>
      </c>
      <c r="AE1727" t="s">
        <v>86</v>
      </c>
      <c r="AF1727" t="s">
        <v>136</v>
      </c>
      <c r="AG1727" t="s">
        <v>102</v>
      </c>
      <c r="AH1727">
        <f>IFERROR(
    VLOOKUP(FENIX_ANS_TABLA[[#This Row],[ESTADO]],
        {"VENCIDO",1;"ALERTA_0 Días",2;"ALERTA",3;"A TIEMPO",4;"SIN FECHA",5},
    2,FALSE),
0)</f>
        <v>3</v>
      </c>
    </row>
    <row r="1728" spans="1:34" x14ac:dyDescent="0.25">
      <c r="A1728">
        <v>23675735</v>
      </c>
      <c r="B1728" s="23" t="str">
        <f>IFERROR(VLOOKUP(FENIX_ANS_TABLA[[#This Row],[PEDIDO]],RESPONSABLE!A:B,2,0),"Pendiente por asignar responsable")</f>
        <v>Pendiente por asignar responsable</v>
      </c>
      <c r="C1728" t="s">
        <v>23</v>
      </c>
      <c r="D1728" t="s">
        <v>24</v>
      </c>
      <c r="E1728" t="s">
        <v>23</v>
      </c>
      <c r="F1728" s="21">
        <v>46080.619340277779</v>
      </c>
      <c r="G1728" t="s">
        <v>12538</v>
      </c>
      <c r="H1728">
        <v>70253710</v>
      </c>
      <c r="I1728" t="s">
        <v>12532</v>
      </c>
      <c r="J1728" s="23" t="s">
        <v>31</v>
      </c>
      <c r="K1728" s="23" t="s">
        <v>12533</v>
      </c>
      <c r="L1728" t="s">
        <v>12539</v>
      </c>
      <c r="M1728" t="s">
        <v>220</v>
      </c>
      <c r="N1728" t="s">
        <v>12540</v>
      </c>
      <c r="O1728" t="s">
        <v>221</v>
      </c>
      <c r="P1728" t="s">
        <v>27</v>
      </c>
      <c r="Q1728" t="s">
        <v>214</v>
      </c>
      <c r="R1728" t="s">
        <v>252</v>
      </c>
      <c r="S1728" t="s">
        <v>260</v>
      </c>
      <c r="T1728">
        <v>10</v>
      </c>
      <c r="U1728" t="s">
        <v>12541</v>
      </c>
      <c r="V1728" t="s">
        <v>4964</v>
      </c>
      <c r="W1728" t="s">
        <v>14690</v>
      </c>
      <c r="X1728" t="s">
        <v>29</v>
      </c>
      <c r="Y1728" t="s">
        <v>30</v>
      </c>
      <c r="Z1728" t="s">
        <v>30</v>
      </c>
      <c r="AA1728" t="s">
        <v>30</v>
      </c>
      <c r="AB1728" t="s">
        <v>30</v>
      </c>
      <c r="AC1728">
        <v>-74.864249130000005</v>
      </c>
      <c r="AD1728">
        <v>6.6350602800000003</v>
      </c>
      <c r="AE1728" t="s">
        <v>86</v>
      </c>
      <c r="AF1728" t="s">
        <v>215</v>
      </c>
      <c r="AG1728" t="s">
        <v>102</v>
      </c>
      <c r="AH1728">
        <f>IFERROR(
    VLOOKUP(FENIX_ANS_TABLA[[#This Row],[ESTADO]],
        {"VENCIDO",1;"ALERTA_0 Días",2;"ALERTA",3;"A TIEMPO",4;"SIN FECHA",5},
    2,FALSE),
0)</f>
        <v>4</v>
      </c>
    </row>
    <row r="1729" spans="1:34" x14ac:dyDescent="0.25">
      <c r="A1729">
        <v>23675736</v>
      </c>
      <c r="B1729" s="23" t="str">
        <f>IFERROR(VLOOKUP(FENIX_ANS_TABLA[[#This Row],[PEDIDO]],RESPONSABLE!A:B,2,0),"Pendiente por asignar responsable")</f>
        <v>Pendiente por asignar responsable</v>
      </c>
      <c r="C1729" t="s">
        <v>54</v>
      </c>
      <c r="D1729" t="s">
        <v>24</v>
      </c>
      <c r="E1729" t="s">
        <v>54</v>
      </c>
      <c r="F1729" s="21">
        <v>46080.619444444441</v>
      </c>
      <c r="G1729" t="s">
        <v>11105</v>
      </c>
      <c r="H1729">
        <v>70908994</v>
      </c>
      <c r="I1729" t="s">
        <v>11106</v>
      </c>
      <c r="J1729" s="23" t="s">
        <v>31</v>
      </c>
      <c r="K1729" s="23" t="s">
        <v>11107</v>
      </c>
      <c r="L1729" t="s">
        <v>11108</v>
      </c>
      <c r="M1729" t="s">
        <v>169</v>
      </c>
      <c r="N1729" t="s">
        <v>11109</v>
      </c>
      <c r="O1729" t="s">
        <v>170</v>
      </c>
      <c r="P1729" t="s">
        <v>55</v>
      </c>
      <c r="Q1729" t="s">
        <v>189</v>
      </c>
      <c r="R1729" t="s">
        <v>252</v>
      </c>
      <c r="S1729" t="s">
        <v>260</v>
      </c>
      <c r="T1729">
        <v>4</v>
      </c>
      <c r="U1729" t="s">
        <v>11110</v>
      </c>
      <c r="V1729" t="s">
        <v>19017</v>
      </c>
      <c r="W1729" t="s">
        <v>19018</v>
      </c>
      <c r="X1729" t="s">
        <v>43</v>
      </c>
      <c r="Y1729" t="s">
        <v>30</v>
      </c>
      <c r="Z1729" t="s">
        <v>30</v>
      </c>
      <c r="AA1729" t="s">
        <v>30</v>
      </c>
      <c r="AB1729" t="s">
        <v>30</v>
      </c>
      <c r="AC1729">
        <v>-75.354097999999993</v>
      </c>
      <c r="AD1729">
        <v>6.1856299999999997</v>
      </c>
      <c r="AE1729" t="s">
        <v>86</v>
      </c>
      <c r="AF1729" t="s">
        <v>159</v>
      </c>
      <c r="AG1729" t="s">
        <v>102</v>
      </c>
      <c r="AH1729">
        <f>IFERROR(
    VLOOKUP(FENIX_ANS_TABLA[[#This Row],[ESTADO]],
        {"VENCIDO",1;"ALERTA_0 Días",2;"ALERTA",3;"A TIEMPO",4;"SIN FECHA",5},
    2,FALSE),
0)</f>
        <v>3</v>
      </c>
    </row>
    <row r="1730" spans="1:34" x14ac:dyDescent="0.25">
      <c r="A1730">
        <v>23675749</v>
      </c>
      <c r="B1730" s="23" t="str">
        <f>IFERROR(VLOOKUP(FENIX_ANS_TABLA[[#This Row],[PEDIDO]],RESPONSABLE!A:B,2,0),"Pendiente por asignar responsable")</f>
        <v>Pendiente por asignar responsable</v>
      </c>
      <c r="C1730" t="s">
        <v>23</v>
      </c>
      <c r="D1730" t="s">
        <v>24</v>
      </c>
      <c r="E1730" t="s">
        <v>33</v>
      </c>
      <c r="F1730" s="21">
        <v>46080.621064814812</v>
      </c>
      <c r="G1730" t="s">
        <v>11112</v>
      </c>
      <c r="H1730">
        <v>21861786</v>
      </c>
      <c r="I1730" t="s">
        <v>11113</v>
      </c>
      <c r="J1730" s="23" t="s">
        <v>31</v>
      </c>
      <c r="K1730" s="23" t="s">
        <v>11114</v>
      </c>
      <c r="L1730" t="s">
        <v>11115</v>
      </c>
      <c r="M1730" t="s">
        <v>216</v>
      </c>
      <c r="N1730" t="s">
        <v>11116</v>
      </c>
      <c r="O1730" t="s">
        <v>217</v>
      </c>
      <c r="P1730" t="s">
        <v>34</v>
      </c>
      <c r="Q1730" t="s">
        <v>214</v>
      </c>
      <c r="R1730" t="s">
        <v>253</v>
      </c>
      <c r="S1730" t="s">
        <v>260</v>
      </c>
      <c r="T1730">
        <v>5</v>
      </c>
      <c r="U1730" t="s">
        <v>11117</v>
      </c>
      <c r="V1730" t="s">
        <v>18607</v>
      </c>
      <c r="W1730" t="s">
        <v>10342</v>
      </c>
      <c r="X1730" t="s">
        <v>29</v>
      </c>
      <c r="Y1730" t="s">
        <v>30</v>
      </c>
      <c r="Z1730" t="s">
        <v>30</v>
      </c>
      <c r="AA1730" t="s">
        <v>30</v>
      </c>
      <c r="AB1730" t="s">
        <v>30</v>
      </c>
      <c r="AC1730">
        <v>-74.914766279999995</v>
      </c>
      <c r="AD1730">
        <v>6.4840616500000001</v>
      </c>
      <c r="AE1730" t="s">
        <v>86</v>
      </c>
      <c r="AF1730" t="s">
        <v>215</v>
      </c>
      <c r="AG1730" t="s">
        <v>102</v>
      </c>
      <c r="AH1730">
        <f>IFERROR(
    VLOOKUP(FENIX_ANS_TABLA[[#This Row],[ESTADO]],
        {"VENCIDO",1;"ALERTA_0 Días",2;"ALERTA",3;"A TIEMPO",4;"SIN FECHA",5},
    2,FALSE),
0)</f>
        <v>4</v>
      </c>
    </row>
    <row r="1731" spans="1:34" x14ac:dyDescent="0.25">
      <c r="A1731">
        <v>23675751</v>
      </c>
      <c r="B1731" s="23" t="str">
        <f>IFERROR(VLOOKUP(FENIX_ANS_TABLA[[#This Row],[PEDIDO]],RESPONSABLE!A:B,2,0),"Pendiente por asignar responsable")</f>
        <v>Pendiente por asignar responsable</v>
      </c>
      <c r="C1731" t="s">
        <v>23</v>
      </c>
      <c r="D1731" t="s">
        <v>24</v>
      </c>
      <c r="E1731" t="s">
        <v>33</v>
      </c>
      <c r="F1731" s="21">
        <v>46080.621550925927</v>
      </c>
      <c r="G1731" t="s">
        <v>11119</v>
      </c>
      <c r="H1731">
        <v>15445517</v>
      </c>
      <c r="I1731" t="s">
        <v>11120</v>
      </c>
      <c r="J1731" s="23" t="s">
        <v>31</v>
      </c>
      <c r="K1731" s="23" t="s">
        <v>11121</v>
      </c>
      <c r="L1731" t="s">
        <v>11122</v>
      </c>
      <c r="M1731" t="s">
        <v>25</v>
      </c>
      <c r="N1731" t="s">
        <v>11123</v>
      </c>
      <c r="O1731" t="s">
        <v>26</v>
      </c>
      <c r="P1731" t="s">
        <v>34</v>
      </c>
      <c r="Q1731" t="s">
        <v>35</v>
      </c>
      <c r="R1731" t="s">
        <v>253</v>
      </c>
      <c r="S1731" t="s">
        <v>260</v>
      </c>
      <c r="T1731">
        <v>5</v>
      </c>
      <c r="U1731" t="s">
        <v>11124</v>
      </c>
      <c r="V1731" t="s">
        <v>10546</v>
      </c>
      <c r="W1731" t="s">
        <v>14407</v>
      </c>
      <c r="X1731" t="s">
        <v>43</v>
      </c>
      <c r="Y1731" t="s">
        <v>30</v>
      </c>
      <c r="Z1731" t="s">
        <v>30</v>
      </c>
      <c r="AA1731" t="s">
        <v>30</v>
      </c>
      <c r="AB1731" t="s">
        <v>30</v>
      </c>
      <c r="AC1731">
        <v>-75.612482</v>
      </c>
      <c r="AD1731">
        <v>6.271528</v>
      </c>
      <c r="AE1731" t="s">
        <v>86</v>
      </c>
      <c r="AF1731" t="s">
        <v>105</v>
      </c>
      <c r="AG1731" t="s">
        <v>102</v>
      </c>
      <c r="AH1731">
        <f>IFERROR(
    VLOOKUP(FENIX_ANS_TABLA[[#This Row],[ESTADO]],
        {"VENCIDO",1;"ALERTA_0 Días",2;"ALERTA",3;"A TIEMPO",4;"SIN FECHA",5},
    2,FALSE),
0)</f>
        <v>3</v>
      </c>
    </row>
    <row r="1732" spans="1:34" x14ac:dyDescent="0.25">
      <c r="A1732">
        <v>23675752</v>
      </c>
      <c r="B1732" s="23" t="str">
        <f>IFERROR(VLOOKUP(FENIX_ANS_TABLA[[#This Row],[PEDIDO]],RESPONSABLE!A:B,2,0),"Pendiente por asignar responsable")</f>
        <v>Pendiente por asignar responsable</v>
      </c>
      <c r="C1732" t="s">
        <v>23</v>
      </c>
      <c r="D1732" t="s">
        <v>24</v>
      </c>
      <c r="E1732" t="s">
        <v>33</v>
      </c>
      <c r="F1732" s="21">
        <v>46080.621608796297</v>
      </c>
      <c r="G1732" t="s">
        <v>11126</v>
      </c>
      <c r="H1732">
        <v>98505893</v>
      </c>
      <c r="I1732" t="s">
        <v>11127</v>
      </c>
      <c r="J1732" s="23" t="s">
        <v>31</v>
      </c>
      <c r="K1732" s="23" t="s">
        <v>11128</v>
      </c>
      <c r="L1732" t="s">
        <v>11129</v>
      </c>
      <c r="M1732" t="s">
        <v>224</v>
      </c>
      <c r="N1732" t="s">
        <v>11130</v>
      </c>
      <c r="O1732" t="s">
        <v>225</v>
      </c>
      <c r="P1732" t="s">
        <v>34</v>
      </c>
      <c r="Q1732" t="s">
        <v>214</v>
      </c>
      <c r="R1732" t="s">
        <v>253</v>
      </c>
      <c r="S1732" t="s">
        <v>260</v>
      </c>
      <c r="T1732">
        <v>5</v>
      </c>
      <c r="U1732" t="s">
        <v>11131</v>
      </c>
      <c r="V1732" t="s">
        <v>10546</v>
      </c>
      <c r="W1732" t="s">
        <v>18256</v>
      </c>
      <c r="X1732" t="s">
        <v>29</v>
      </c>
      <c r="Y1732" t="s">
        <v>30</v>
      </c>
      <c r="Z1732" t="s">
        <v>30</v>
      </c>
      <c r="AA1732" t="s">
        <v>30</v>
      </c>
      <c r="AB1732" t="s">
        <v>30</v>
      </c>
      <c r="AC1732">
        <v>-75.167617359999994</v>
      </c>
      <c r="AD1732">
        <v>6.4772063199999996</v>
      </c>
      <c r="AE1732" t="s">
        <v>86</v>
      </c>
      <c r="AF1732" t="s">
        <v>215</v>
      </c>
      <c r="AG1732" t="s">
        <v>102</v>
      </c>
      <c r="AH1732">
        <f>IFERROR(
    VLOOKUP(FENIX_ANS_TABLA[[#This Row],[ESTADO]],
        {"VENCIDO",1;"ALERTA_0 Días",2;"ALERTA",3;"A TIEMPO",4;"SIN FECHA",5},
    2,FALSE),
0)</f>
        <v>4</v>
      </c>
    </row>
    <row r="1733" spans="1:34" x14ac:dyDescent="0.25">
      <c r="A1733">
        <v>23675763</v>
      </c>
      <c r="B1733" s="23" t="str">
        <f>IFERROR(VLOOKUP(FENIX_ANS_TABLA[[#This Row],[PEDIDO]],RESPONSABLE!A:B,2,0),"Pendiente por asignar responsable")</f>
        <v>Pendiente por asignar responsable</v>
      </c>
      <c r="C1733" t="s">
        <v>23</v>
      </c>
      <c r="D1733" t="s">
        <v>65</v>
      </c>
      <c r="E1733" t="s">
        <v>23</v>
      </c>
      <c r="F1733" s="21">
        <v>46080.622858796298</v>
      </c>
      <c r="G1733" t="s">
        <v>11133</v>
      </c>
      <c r="H1733">
        <v>71224264</v>
      </c>
      <c r="I1733" t="s">
        <v>11134</v>
      </c>
      <c r="J1733" s="23" t="s">
        <v>31</v>
      </c>
      <c r="K1733" s="23" t="s">
        <v>2691</v>
      </c>
      <c r="L1733" t="s">
        <v>11135</v>
      </c>
      <c r="M1733" t="s">
        <v>202</v>
      </c>
      <c r="N1733" t="s">
        <v>11136</v>
      </c>
      <c r="O1733" t="s">
        <v>203</v>
      </c>
      <c r="P1733" t="s">
        <v>87</v>
      </c>
      <c r="Q1733" t="s">
        <v>158</v>
      </c>
      <c r="R1733" t="s">
        <v>253</v>
      </c>
      <c r="S1733" t="s">
        <v>260</v>
      </c>
      <c r="T1733">
        <v>7</v>
      </c>
      <c r="U1733" t="s">
        <v>11137</v>
      </c>
      <c r="V1733" t="s">
        <v>10464</v>
      </c>
      <c r="W1733" t="s">
        <v>19019</v>
      </c>
      <c r="X1733" t="s">
        <v>29</v>
      </c>
      <c r="Y1733" t="s">
        <v>30</v>
      </c>
      <c r="Z1733" t="s">
        <v>30</v>
      </c>
      <c r="AA1733" t="s">
        <v>30</v>
      </c>
      <c r="AB1733" t="s">
        <v>30</v>
      </c>
      <c r="AC1733">
        <v>-74.734886430000003</v>
      </c>
      <c r="AD1733">
        <v>5.8996655499999999</v>
      </c>
      <c r="AE1733" t="s">
        <v>86</v>
      </c>
      <c r="AF1733" t="s">
        <v>159</v>
      </c>
      <c r="AG1733" t="s">
        <v>103</v>
      </c>
      <c r="AH1733">
        <f>IFERROR(
    VLOOKUP(FENIX_ANS_TABLA[[#This Row],[ESTADO]],
        {"VENCIDO",1;"ALERTA_0 Días",2;"ALERTA",3;"A TIEMPO",4;"SIN FECHA",5},
    2,FALSE),
0)</f>
        <v>4</v>
      </c>
    </row>
    <row r="1734" spans="1:34" x14ac:dyDescent="0.25">
      <c r="A1734">
        <v>23675768</v>
      </c>
      <c r="B1734" s="23" t="str">
        <f>IFERROR(VLOOKUP(FENIX_ANS_TABLA[[#This Row],[PEDIDO]],RESPONSABLE!A:B,2,0),"Pendiente por asignar responsable")</f>
        <v>Pendiente por asignar responsable</v>
      </c>
      <c r="C1734" t="s">
        <v>54</v>
      </c>
      <c r="D1734" t="s">
        <v>24</v>
      </c>
      <c r="E1734" t="s">
        <v>54</v>
      </c>
      <c r="F1734" s="21">
        <v>46080.625196759262</v>
      </c>
      <c r="G1734" t="s">
        <v>11139</v>
      </c>
      <c r="H1734">
        <v>1036682228</v>
      </c>
      <c r="I1734" t="s">
        <v>11140</v>
      </c>
      <c r="J1734" s="23" t="s">
        <v>31</v>
      </c>
      <c r="K1734" s="23" t="s">
        <v>11141</v>
      </c>
      <c r="L1734" t="s">
        <v>11142</v>
      </c>
      <c r="M1734" t="s">
        <v>139</v>
      </c>
      <c r="N1734" t="s">
        <v>11143</v>
      </c>
      <c r="O1734" t="s">
        <v>140</v>
      </c>
      <c r="P1734" t="s">
        <v>55</v>
      </c>
      <c r="Q1734" t="s">
        <v>31</v>
      </c>
      <c r="R1734" t="s">
        <v>252</v>
      </c>
      <c r="S1734" t="s">
        <v>259</v>
      </c>
      <c r="T1734">
        <v>4</v>
      </c>
      <c r="U1734" t="s">
        <v>11144</v>
      </c>
      <c r="V1734" t="s">
        <v>6632</v>
      </c>
      <c r="W1734" t="s">
        <v>19020</v>
      </c>
      <c r="X1734" t="s">
        <v>43</v>
      </c>
      <c r="Y1734" t="s">
        <v>30</v>
      </c>
      <c r="Z1734" t="s">
        <v>30</v>
      </c>
      <c r="AA1734" t="s">
        <v>30</v>
      </c>
      <c r="AB1734" t="s">
        <v>30</v>
      </c>
      <c r="AC1734">
        <v>-75.755657999999997</v>
      </c>
      <c r="AD1734">
        <v>6.4902889999999998</v>
      </c>
      <c r="AE1734" t="s">
        <v>86</v>
      </c>
      <c r="AF1734" t="s">
        <v>136</v>
      </c>
      <c r="AG1734" t="s">
        <v>102</v>
      </c>
      <c r="AH1734">
        <f>IFERROR(
    VLOOKUP(FENIX_ANS_TABLA[[#This Row],[ESTADO]],
        {"VENCIDO",1;"ALERTA_0 Días",2;"ALERTA",3;"A TIEMPO",4;"SIN FECHA",5},
    2,FALSE),
0)</f>
        <v>3</v>
      </c>
    </row>
    <row r="1735" spans="1:34" x14ac:dyDescent="0.25">
      <c r="A1735">
        <v>23675769</v>
      </c>
      <c r="B1735" s="23" t="str">
        <f>IFERROR(VLOOKUP(FENIX_ANS_TABLA[[#This Row],[PEDIDO]],RESPONSABLE!A:B,2,0),"Pendiente por asignar responsable")</f>
        <v>Pendiente por asignar responsable</v>
      </c>
      <c r="C1735" t="s">
        <v>23</v>
      </c>
      <c r="D1735" t="s">
        <v>24</v>
      </c>
      <c r="E1735" t="s">
        <v>23</v>
      </c>
      <c r="F1735" s="21">
        <v>46080.626562500001</v>
      </c>
      <c r="G1735" t="s">
        <v>11146</v>
      </c>
      <c r="H1735">
        <v>70954499</v>
      </c>
      <c r="I1735" t="s">
        <v>11147</v>
      </c>
      <c r="J1735" s="23" t="s">
        <v>31</v>
      </c>
      <c r="K1735" s="23" t="s">
        <v>11148</v>
      </c>
      <c r="L1735" t="s">
        <v>11149</v>
      </c>
      <c r="M1735" t="s">
        <v>163</v>
      </c>
      <c r="N1735" t="s">
        <v>11150</v>
      </c>
      <c r="O1735" t="s">
        <v>164</v>
      </c>
      <c r="P1735" t="s">
        <v>27</v>
      </c>
      <c r="Q1735" t="s">
        <v>158</v>
      </c>
      <c r="R1735" t="s">
        <v>252</v>
      </c>
      <c r="S1735" t="s">
        <v>260</v>
      </c>
      <c r="T1735">
        <v>10</v>
      </c>
      <c r="U1735" t="s">
        <v>11151</v>
      </c>
      <c r="V1735" t="s">
        <v>14001</v>
      </c>
      <c r="W1735" t="s">
        <v>18471</v>
      </c>
      <c r="X1735" t="s">
        <v>29</v>
      </c>
      <c r="Y1735" t="s">
        <v>30</v>
      </c>
      <c r="Z1735" t="s">
        <v>30</v>
      </c>
      <c r="AA1735" t="s">
        <v>30</v>
      </c>
      <c r="AB1735" t="s">
        <v>30</v>
      </c>
      <c r="AC1735">
        <v>-75.197657329999998</v>
      </c>
      <c r="AD1735">
        <v>6.1911188299999997</v>
      </c>
      <c r="AE1735" t="s">
        <v>86</v>
      </c>
      <c r="AF1735" t="s">
        <v>159</v>
      </c>
      <c r="AG1735" t="s">
        <v>102</v>
      </c>
      <c r="AH1735">
        <f>IFERROR(
    VLOOKUP(FENIX_ANS_TABLA[[#This Row],[ESTADO]],
        {"VENCIDO",1;"ALERTA_0 Días",2;"ALERTA",3;"A TIEMPO",4;"SIN FECHA",5},
    2,FALSE),
0)</f>
        <v>4</v>
      </c>
    </row>
    <row r="1736" spans="1:34" x14ac:dyDescent="0.25">
      <c r="A1736">
        <v>23675770</v>
      </c>
      <c r="B1736" s="23" t="str">
        <f>IFERROR(VLOOKUP(FENIX_ANS_TABLA[[#This Row],[PEDIDO]],RESPONSABLE!A:B,2,0),"Pendiente por asignar responsable")</f>
        <v>Pendiente por asignar responsable</v>
      </c>
      <c r="C1736" t="s">
        <v>23</v>
      </c>
      <c r="D1736" t="s">
        <v>24</v>
      </c>
      <c r="E1736" t="s">
        <v>23</v>
      </c>
      <c r="F1736" s="21">
        <v>46080.626875000002</v>
      </c>
      <c r="G1736" t="s">
        <v>11153</v>
      </c>
      <c r="H1736">
        <v>1037072696</v>
      </c>
      <c r="I1736" t="s">
        <v>11154</v>
      </c>
      <c r="J1736" s="23" t="s">
        <v>31</v>
      </c>
      <c r="K1736" s="23" t="s">
        <v>256</v>
      </c>
      <c r="L1736" t="s">
        <v>11155</v>
      </c>
      <c r="M1736" t="s">
        <v>187</v>
      </c>
      <c r="N1736" t="s">
        <v>11156</v>
      </c>
      <c r="O1736" t="s">
        <v>188</v>
      </c>
      <c r="P1736" t="s">
        <v>27</v>
      </c>
      <c r="Q1736" t="s">
        <v>158</v>
      </c>
      <c r="R1736" t="s">
        <v>253</v>
      </c>
      <c r="S1736" t="s">
        <v>260</v>
      </c>
      <c r="T1736">
        <v>7</v>
      </c>
      <c r="U1736" t="s">
        <v>11157</v>
      </c>
      <c r="V1736" t="s">
        <v>14001</v>
      </c>
      <c r="W1736" t="s">
        <v>18471</v>
      </c>
      <c r="X1736" t="s">
        <v>29</v>
      </c>
      <c r="Y1736" t="s">
        <v>30</v>
      </c>
      <c r="Z1736" t="s">
        <v>30</v>
      </c>
      <c r="AA1736" t="s">
        <v>30</v>
      </c>
      <c r="AB1736" t="s">
        <v>30</v>
      </c>
      <c r="AC1736">
        <v>-75.029939959999993</v>
      </c>
      <c r="AD1736">
        <v>6.2957769099999998</v>
      </c>
      <c r="AE1736" t="s">
        <v>86</v>
      </c>
      <c r="AF1736" t="s">
        <v>159</v>
      </c>
      <c r="AG1736" t="s">
        <v>102</v>
      </c>
      <c r="AH1736">
        <f>IFERROR(
    VLOOKUP(FENIX_ANS_TABLA[[#This Row],[ESTADO]],
        {"VENCIDO",1;"ALERTA_0 Días",2;"ALERTA",3;"A TIEMPO",4;"SIN FECHA",5},
    2,FALSE),
0)</f>
        <v>4</v>
      </c>
    </row>
    <row r="1737" spans="1:34" x14ac:dyDescent="0.25">
      <c r="A1737">
        <v>23675780</v>
      </c>
      <c r="B1737" s="23" t="str">
        <f>IFERROR(VLOOKUP(FENIX_ANS_TABLA[[#This Row],[PEDIDO]],RESPONSABLE!A:B,2,0),"Pendiente por asignar responsable")</f>
        <v>Pendiente por asignar responsable</v>
      </c>
      <c r="C1737" t="s">
        <v>54</v>
      </c>
      <c r="D1737" t="s">
        <v>24</v>
      </c>
      <c r="E1737" t="s">
        <v>54</v>
      </c>
      <c r="F1737" s="21">
        <v>46080.632997685178</v>
      </c>
      <c r="G1737" t="s">
        <v>11159</v>
      </c>
      <c r="H1737">
        <v>1041228898</v>
      </c>
      <c r="I1737" t="s">
        <v>11160</v>
      </c>
      <c r="J1737" s="23" t="s">
        <v>31</v>
      </c>
      <c r="K1737" s="23" t="s">
        <v>11161</v>
      </c>
      <c r="L1737" t="s">
        <v>11162</v>
      </c>
      <c r="M1737" t="s">
        <v>163</v>
      </c>
      <c r="N1737" t="s">
        <v>11163</v>
      </c>
      <c r="O1737" t="s">
        <v>164</v>
      </c>
      <c r="P1737" t="s">
        <v>55</v>
      </c>
      <c r="Q1737" t="s">
        <v>189</v>
      </c>
      <c r="R1737" t="s">
        <v>252</v>
      </c>
      <c r="S1737" t="s">
        <v>260</v>
      </c>
      <c r="T1737">
        <v>4</v>
      </c>
      <c r="U1737" t="s">
        <v>11164</v>
      </c>
      <c r="V1737" t="s">
        <v>10708</v>
      </c>
      <c r="W1737" t="s">
        <v>19021</v>
      </c>
      <c r="X1737" t="s">
        <v>43</v>
      </c>
      <c r="Y1737" t="s">
        <v>30</v>
      </c>
      <c r="Z1737" t="s">
        <v>30</v>
      </c>
      <c r="AA1737" t="s">
        <v>30</v>
      </c>
      <c r="AB1737" t="s">
        <v>30</v>
      </c>
      <c r="AC1737">
        <v>-75.223253819999996</v>
      </c>
      <c r="AD1737">
        <v>6.2038364499999998</v>
      </c>
      <c r="AE1737" t="s">
        <v>86</v>
      </c>
      <c r="AF1737" t="s">
        <v>159</v>
      </c>
      <c r="AG1737" t="s">
        <v>102</v>
      </c>
      <c r="AH1737">
        <f>IFERROR(
    VLOOKUP(FENIX_ANS_TABLA[[#This Row],[ESTADO]],
        {"VENCIDO",1;"ALERTA_0 Días",2;"ALERTA",3;"A TIEMPO",4;"SIN FECHA",5},
    2,FALSE),
0)</f>
        <v>3</v>
      </c>
    </row>
    <row r="1738" spans="1:34" x14ac:dyDescent="0.25">
      <c r="A1738">
        <v>23675785</v>
      </c>
      <c r="B1738" s="23" t="str">
        <f>IFERROR(VLOOKUP(FENIX_ANS_TABLA[[#This Row],[PEDIDO]],RESPONSABLE!A:B,2,0),"Pendiente por asignar responsable")</f>
        <v>Pendiente por asignar responsable</v>
      </c>
      <c r="C1738" t="s">
        <v>54</v>
      </c>
      <c r="D1738" t="s">
        <v>24</v>
      </c>
      <c r="E1738" t="s">
        <v>54</v>
      </c>
      <c r="F1738" s="21">
        <v>46080.635312500002</v>
      </c>
      <c r="G1738" t="s">
        <v>11166</v>
      </c>
      <c r="H1738">
        <v>3603037</v>
      </c>
      <c r="I1738" t="s">
        <v>11167</v>
      </c>
      <c r="J1738" s="23" t="s">
        <v>31</v>
      </c>
      <c r="K1738" s="23" t="s">
        <v>11168</v>
      </c>
      <c r="L1738" t="s">
        <v>11169</v>
      </c>
      <c r="M1738" t="s">
        <v>224</v>
      </c>
      <c r="N1738" t="s">
        <v>11170</v>
      </c>
      <c r="O1738" t="s">
        <v>225</v>
      </c>
      <c r="P1738" t="s">
        <v>55</v>
      </c>
      <c r="Q1738" t="s">
        <v>214</v>
      </c>
      <c r="R1738" t="s">
        <v>253</v>
      </c>
      <c r="S1738" t="s">
        <v>260</v>
      </c>
      <c r="T1738">
        <v>4</v>
      </c>
      <c r="U1738" t="s">
        <v>11171</v>
      </c>
      <c r="V1738" t="s">
        <v>6706</v>
      </c>
      <c r="W1738" t="s">
        <v>19022</v>
      </c>
      <c r="X1738" t="s">
        <v>43</v>
      </c>
      <c r="Y1738" t="s">
        <v>30</v>
      </c>
      <c r="Z1738" t="s">
        <v>30</v>
      </c>
      <c r="AA1738" t="s">
        <v>30</v>
      </c>
      <c r="AB1738" t="s">
        <v>30</v>
      </c>
      <c r="AC1738">
        <v>-75.163386029999998</v>
      </c>
      <c r="AD1738">
        <v>6.4686596400000003</v>
      </c>
      <c r="AE1738" t="s">
        <v>86</v>
      </c>
      <c r="AF1738" t="s">
        <v>215</v>
      </c>
      <c r="AG1738" t="s">
        <v>102</v>
      </c>
      <c r="AH1738">
        <f>IFERROR(
    VLOOKUP(FENIX_ANS_TABLA[[#This Row],[ESTADO]],
        {"VENCIDO",1;"ALERTA_0 Días",2;"ALERTA",3;"A TIEMPO",4;"SIN FECHA",5},
    2,FALSE),
0)</f>
        <v>3</v>
      </c>
    </row>
    <row r="1739" spans="1:34" x14ac:dyDescent="0.25">
      <c r="A1739">
        <v>23675790</v>
      </c>
      <c r="B1739" s="23" t="str">
        <f>IFERROR(VLOOKUP(FENIX_ANS_TABLA[[#This Row],[PEDIDO]],RESPONSABLE!A:B,2,0),"Pendiente por asignar responsable")</f>
        <v>Pendiente por asignar responsable</v>
      </c>
      <c r="C1739" t="s">
        <v>23</v>
      </c>
      <c r="D1739" t="s">
        <v>65</v>
      </c>
      <c r="E1739" t="s">
        <v>23</v>
      </c>
      <c r="F1739" s="21">
        <v>46080.638564814813</v>
      </c>
      <c r="G1739" t="s">
        <v>11173</v>
      </c>
      <c r="H1739">
        <v>84041678</v>
      </c>
      <c r="I1739" t="s">
        <v>11174</v>
      </c>
      <c r="J1739" s="23" t="s">
        <v>31</v>
      </c>
      <c r="K1739" s="23" t="s">
        <v>11175</v>
      </c>
      <c r="L1739" t="s">
        <v>11176</v>
      </c>
      <c r="M1739" t="s">
        <v>202</v>
      </c>
      <c r="N1739" t="s">
        <v>11177</v>
      </c>
      <c r="O1739" t="s">
        <v>203</v>
      </c>
      <c r="P1739" t="s">
        <v>87</v>
      </c>
      <c r="Q1739" t="s">
        <v>158</v>
      </c>
      <c r="R1739" t="s">
        <v>253</v>
      </c>
      <c r="S1739" t="s">
        <v>260</v>
      </c>
      <c r="T1739">
        <v>7</v>
      </c>
      <c r="U1739" t="s">
        <v>11178</v>
      </c>
      <c r="V1739" t="s">
        <v>19023</v>
      </c>
      <c r="W1739" t="s">
        <v>19024</v>
      </c>
      <c r="X1739" t="s">
        <v>29</v>
      </c>
      <c r="Y1739" t="s">
        <v>30</v>
      </c>
      <c r="Z1739" t="s">
        <v>30</v>
      </c>
      <c r="AA1739" t="s">
        <v>30</v>
      </c>
      <c r="AB1739" t="s">
        <v>30</v>
      </c>
      <c r="AC1739">
        <v>-74.73529001</v>
      </c>
      <c r="AD1739">
        <v>5.9056900099999998</v>
      </c>
      <c r="AE1739" t="s">
        <v>86</v>
      </c>
      <c r="AF1739" t="s">
        <v>159</v>
      </c>
      <c r="AG1739" t="s">
        <v>103</v>
      </c>
      <c r="AH1739">
        <f>IFERROR(
    VLOOKUP(FENIX_ANS_TABLA[[#This Row],[ESTADO]],
        {"VENCIDO",1;"ALERTA_0 Días",2;"ALERTA",3;"A TIEMPO",4;"SIN FECHA",5},
    2,FALSE),
0)</f>
        <v>4</v>
      </c>
    </row>
    <row r="1740" spans="1:34" x14ac:dyDescent="0.25">
      <c r="A1740">
        <v>23675793</v>
      </c>
      <c r="B1740" s="23" t="str">
        <f>IFERROR(VLOOKUP(FENIX_ANS_TABLA[[#This Row],[PEDIDO]],RESPONSABLE!A:B,2,0),"Pendiente por asignar responsable")</f>
        <v>Pendiente por asignar responsable</v>
      </c>
      <c r="C1740" t="s">
        <v>54</v>
      </c>
      <c r="D1740" t="s">
        <v>24</v>
      </c>
      <c r="E1740" t="s">
        <v>54</v>
      </c>
      <c r="F1740" s="21">
        <v>46080.640474537038</v>
      </c>
      <c r="G1740" t="s">
        <v>11180</v>
      </c>
      <c r="H1740">
        <v>901423559</v>
      </c>
      <c r="I1740" t="s">
        <v>11181</v>
      </c>
      <c r="J1740" s="23" t="s">
        <v>31</v>
      </c>
      <c r="K1740" s="23" t="s">
        <v>542</v>
      </c>
      <c r="L1740" t="s">
        <v>11182</v>
      </c>
      <c r="M1740" t="s">
        <v>167</v>
      </c>
      <c r="N1740" t="s">
        <v>11183</v>
      </c>
      <c r="O1740" t="s">
        <v>168</v>
      </c>
      <c r="P1740" t="s">
        <v>55</v>
      </c>
      <c r="Q1740" t="s">
        <v>189</v>
      </c>
      <c r="R1740" t="s">
        <v>252</v>
      </c>
      <c r="S1740" t="s">
        <v>260</v>
      </c>
      <c r="T1740">
        <v>4</v>
      </c>
      <c r="U1740" t="s">
        <v>11184</v>
      </c>
      <c r="V1740" t="s">
        <v>19025</v>
      </c>
      <c r="W1740" t="s">
        <v>19026</v>
      </c>
      <c r="X1740" t="s">
        <v>43</v>
      </c>
      <c r="Y1740" t="s">
        <v>30</v>
      </c>
      <c r="Z1740" t="s">
        <v>30</v>
      </c>
      <c r="AA1740" t="s">
        <v>30</v>
      </c>
      <c r="AB1740" t="s">
        <v>30</v>
      </c>
      <c r="AC1740">
        <v>-75.434135830000002</v>
      </c>
      <c r="AD1740">
        <v>6.1418848300000004</v>
      </c>
      <c r="AE1740" t="s">
        <v>86</v>
      </c>
      <c r="AF1740" t="s">
        <v>159</v>
      </c>
      <c r="AG1740" t="s">
        <v>102</v>
      </c>
      <c r="AH1740">
        <f>IFERROR(
    VLOOKUP(FENIX_ANS_TABLA[[#This Row],[ESTADO]],
        {"VENCIDO",1;"ALERTA_0 Días",2;"ALERTA",3;"A TIEMPO",4;"SIN FECHA",5},
    2,FALSE),
0)</f>
        <v>3</v>
      </c>
    </row>
    <row r="1741" spans="1:34" x14ac:dyDescent="0.25">
      <c r="A1741">
        <v>23675797</v>
      </c>
      <c r="B1741" s="23" t="str">
        <f>IFERROR(VLOOKUP(FENIX_ANS_TABLA[[#This Row],[PEDIDO]],RESPONSABLE!A:B,2,0),"Pendiente por asignar responsable")</f>
        <v>Pendiente por asignar responsable</v>
      </c>
      <c r="C1741" t="s">
        <v>54</v>
      </c>
      <c r="D1741" t="s">
        <v>24</v>
      </c>
      <c r="E1741" t="s">
        <v>54</v>
      </c>
      <c r="F1741" s="21">
        <v>46080.642361111109</v>
      </c>
      <c r="G1741" t="s">
        <v>11186</v>
      </c>
      <c r="H1741">
        <v>1041228700</v>
      </c>
      <c r="I1741" t="s">
        <v>11187</v>
      </c>
      <c r="J1741" s="23" t="s">
        <v>31</v>
      </c>
      <c r="K1741" s="23" t="s">
        <v>11188</v>
      </c>
      <c r="L1741" t="s">
        <v>11189</v>
      </c>
      <c r="M1741" t="s">
        <v>163</v>
      </c>
      <c r="N1741" t="s">
        <v>11190</v>
      </c>
      <c r="O1741" t="s">
        <v>164</v>
      </c>
      <c r="P1741" t="s">
        <v>55</v>
      </c>
      <c r="Q1741" t="s">
        <v>189</v>
      </c>
      <c r="R1741" t="s">
        <v>252</v>
      </c>
      <c r="S1741" t="s">
        <v>260</v>
      </c>
      <c r="T1741">
        <v>4</v>
      </c>
      <c r="U1741" t="s">
        <v>11191</v>
      </c>
      <c r="V1741" t="s">
        <v>18263</v>
      </c>
      <c r="W1741" t="s">
        <v>18264</v>
      </c>
      <c r="X1741" t="s">
        <v>43</v>
      </c>
      <c r="Y1741" t="s">
        <v>30</v>
      </c>
      <c r="Z1741" t="s">
        <v>30</v>
      </c>
      <c r="AA1741" t="s">
        <v>30</v>
      </c>
      <c r="AB1741" t="s">
        <v>30</v>
      </c>
      <c r="AC1741">
        <v>-75.249510049999998</v>
      </c>
      <c r="AD1741">
        <v>6.2224634700000001</v>
      </c>
      <c r="AE1741" t="s">
        <v>86</v>
      </c>
      <c r="AF1741" t="s">
        <v>159</v>
      </c>
      <c r="AG1741" t="s">
        <v>102</v>
      </c>
      <c r="AH1741">
        <f>IFERROR(
    VLOOKUP(FENIX_ANS_TABLA[[#This Row],[ESTADO]],
        {"VENCIDO",1;"ALERTA_0 Días",2;"ALERTA",3;"A TIEMPO",4;"SIN FECHA",5},
    2,FALSE),
0)</f>
        <v>3</v>
      </c>
    </row>
    <row r="1742" spans="1:34" x14ac:dyDescent="0.25">
      <c r="A1742">
        <v>23675798</v>
      </c>
      <c r="B1742" s="23" t="str">
        <f>IFERROR(VLOOKUP(FENIX_ANS_TABLA[[#This Row],[PEDIDO]],RESPONSABLE!A:B,2,0),"Pendiente por asignar responsable")</f>
        <v>Pendiente por asignar responsable</v>
      </c>
      <c r="C1742" t="s">
        <v>23</v>
      </c>
      <c r="D1742" t="s">
        <v>24</v>
      </c>
      <c r="E1742" t="s">
        <v>23</v>
      </c>
      <c r="F1742" s="21">
        <v>46080.642546296287</v>
      </c>
      <c r="G1742" t="s">
        <v>12543</v>
      </c>
      <c r="H1742">
        <v>3539796</v>
      </c>
      <c r="I1742" t="s">
        <v>12544</v>
      </c>
      <c r="J1742" s="23" t="s">
        <v>31</v>
      </c>
      <c r="K1742" s="23" t="s">
        <v>12545</v>
      </c>
      <c r="L1742" t="s">
        <v>12546</v>
      </c>
      <c r="M1742" t="s">
        <v>216</v>
      </c>
      <c r="N1742" t="s">
        <v>12547</v>
      </c>
      <c r="O1742" t="s">
        <v>217</v>
      </c>
      <c r="P1742" t="s">
        <v>27</v>
      </c>
      <c r="Q1742" t="s">
        <v>214</v>
      </c>
      <c r="R1742" t="s">
        <v>252</v>
      </c>
      <c r="S1742" t="s">
        <v>260</v>
      </c>
      <c r="T1742">
        <v>10</v>
      </c>
      <c r="U1742" t="s">
        <v>12548</v>
      </c>
      <c r="V1742" t="s">
        <v>18263</v>
      </c>
      <c r="W1742" t="s">
        <v>18474</v>
      </c>
      <c r="X1742" t="s">
        <v>29</v>
      </c>
      <c r="Y1742" t="s">
        <v>30</v>
      </c>
      <c r="Z1742" t="s">
        <v>30</v>
      </c>
      <c r="AA1742" t="s">
        <v>30</v>
      </c>
      <c r="AB1742" t="s">
        <v>30</v>
      </c>
      <c r="AC1742">
        <v>-75.013793329999999</v>
      </c>
      <c r="AD1742">
        <v>6.4306033300000003</v>
      </c>
      <c r="AE1742" t="s">
        <v>86</v>
      </c>
      <c r="AF1742" t="s">
        <v>215</v>
      </c>
      <c r="AG1742" t="s">
        <v>102</v>
      </c>
      <c r="AH1742">
        <f>IFERROR(
    VLOOKUP(FENIX_ANS_TABLA[[#This Row],[ESTADO]],
        {"VENCIDO",1;"ALERTA_0 Días",2;"ALERTA",3;"A TIEMPO",4;"SIN FECHA",5},
    2,FALSE),
0)</f>
        <v>4</v>
      </c>
    </row>
    <row r="1743" spans="1:34" x14ac:dyDescent="0.25">
      <c r="A1743">
        <v>23675801</v>
      </c>
      <c r="B1743" s="23" t="str">
        <f>IFERROR(VLOOKUP(FENIX_ANS_TABLA[[#This Row],[PEDIDO]],RESPONSABLE!A:B,2,0),"Pendiente por asignar responsable")</f>
        <v>Pendiente por asignar responsable</v>
      </c>
      <c r="C1743" t="s">
        <v>23</v>
      </c>
      <c r="D1743" t="s">
        <v>24</v>
      </c>
      <c r="E1743" t="s">
        <v>23</v>
      </c>
      <c r="F1743" s="21">
        <v>46080.643425925933</v>
      </c>
      <c r="G1743" t="s">
        <v>12550</v>
      </c>
      <c r="H1743">
        <v>70786076</v>
      </c>
      <c r="I1743" t="s">
        <v>12551</v>
      </c>
      <c r="J1743" s="23" t="s">
        <v>31</v>
      </c>
      <c r="K1743" s="23" t="s">
        <v>12552</v>
      </c>
      <c r="L1743" t="s">
        <v>12553</v>
      </c>
      <c r="M1743" t="s">
        <v>25</v>
      </c>
      <c r="N1743" t="s">
        <v>12554</v>
      </c>
      <c r="O1743" t="s">
        <v>26</v>
      </c>
      <c r="P1743" t="s">
        <v>27</v>
      </c>
      <c r="Q1743" t="s">
        <v>32</v>
      </c>
      <c r="R1743" t="s">
        <v>253</v>
      </c>
      <c r="S1743" t="s">
        <v>260</v>
      </c>
      <c r="T1743">
        <v>7</v>
      </c>
      <c r="U1743" t="s">
        <v>12555</v>
      </c>
      <c r="V1743" t="s">
        <v>10710</v>
      </c>
      <c r="W1743" t="s">
        <v>18382</v>
      </c>
      <c r="X1743" t="s">
        <v>29</v>
      </c>
      <c r="Y1743" t="s">
        <v>30</v>
      </c>
      <c r="Z1743" t="s">
        <v>30</v>
      </c>
      <c r="AA1743" t="s">
        <v>30</v>
      </c>
      <c r="AB1743" t="s">
        <v>30</v>
      </c>
      <c r="AC1743">
        <v>-75.618296270000002</v>
      </c>
      <c r="AD1743">
        <v>6.25999938</v>
      </c>
      <c r="AE1743" t="s">
        <v>86</v>
      </c>
      <c r="AF1743" t="s">
        <v>105</v>
      </c>
      <c r="AG1743" t="s">
        <v>102</v>
      </c>
      <c r="AH1743">
        <f>IFERROR(
    VLOOKUP(FENIX_ANS_TABLA[[#This Row],[ESTADO]],
        {"VENCIDO",1;"ALERTA_0 Días",2;"ALERTA",3;"A TIEMPO",4;"SIN FECHA",5},
    2,FALSE),
0)</f>
        <v>4</v>
      </c>
    </row>
    <row r="1744" spans="1:34" x14ac:dyDescent="0.25">
      <c r="A1744">
        <v>23675802</v>
      </c>
      <c r="B1744" s="23" t="str">
        <f>IFERROR(VLOOKUP(FENIX_ANS_TABLA[[#This Row],[PEDIDO]],RESPONSABLE!A:B,2,0),"Pendiente por asignar responsable")</f>
        <v>Pendiente por asignar responsable</v>
      </c>
      <c r="C1744" t="s">
        <v>23</v>
      </c>
      <c r="D1744" t="s">
        <v>24</v>
      </c>
      <c r="E1744" t="s">
        <v>23</v>
      </c>
      <c r="F1744" s="21">
        <v>46080.644050925926</v>
      </c>
      <c r="G1744" t="s">
        <v>12557</v>
      </c>
      <c r="H1744">
        <v>1036611584</v>
      </c>
      <c r="I1744" t="s">
        <v>12558</v>
      </c>
      <c r="J1744" s="23" t="s">
        <v>31</v>
      </c>
      <c r="K1744" s="23" t="s">
        <v>12559</v>
      </c>
      <c r="L1744" t="s">
        <v>12560</v>
      </c>
      <c r="M1744" t="s">
        <v>224</v>
      </c>
      <c r="N1744" t="s">
        <v>12561</v>
      </c>
      <c r="O1744" t="s">
        <v>225</v>
      </c>
      <c r="P1744" t="s">
        <v>27</v>
      </c>
      <c r="Q1744" t="s">
        <v>214</v>
      </c>
      <c r="R1744" t="s">
        <v>252</v>
      </c>
      <c r="S1744" t="s">
        <v>260</v>
      </c>
      <c r="T1744">
        <v>10</v>
      </c>
      <c r="U1744" t="s">
        <v>12562</v>
      </c>
      <c r="V1744" t="s">
        <v>19027</v>
      </c>
      <c r="W1744" t="s">
        <v>19028</v>
      </c>
      <c r="X1744" t="s">
        <v>29</v>
      </c>
      <c r="Y1744" t="s">
        <v>30</v>
      </c>
      <c r="Z1744" t="s">
        <v>30</v>
      </c>
      <c r="AA1744" t="s">
        <v>30</v>
      </c>
      <c r="AB1744" t="s">
        <v>30</v>
      </c>
      <c r="AC1744">
        <v>-75.237350000000006</v>
      </c>
      <c r="AD1744">
        <v>6.5090469999999998</v>
      </c>
      <c r="AE1744" t="s">
        <v>86</v>
      </c>
      <c r="AF1744" t="s">
        <v>215</v>
      </c>
      <c r="AG1744" t="s">
        <v>102</v>
      </c>
      <c r="AH1744">
        <f>IFERROR(
    VLOOKUP(FENIX_ANS_TABLA[[#This Row],[ESTADO]],
        {"VENCIDO",1;"ALERTA_0 Días",2;"ALERTA",3;"A TIEMPO",4;"SIN FECHA",5},
    2,FALSE),
0)</f>
        <v>4</v>
      </c>
    </row>
    <row r="1745" spans="1:34" x14ac:dyDescent="0.25">
      <c r="A1745">
        <v>23675803</v>
      </c>
      <c r="B1745" s="23" t="str">
        <f>IFERROR(VLOOKUP(FENIX_ANS_TABLA[[#This Row],[PEDIDO]],RESPONSABLE!A:B,2,0),"Pendiente por asignar responsable")</f>
        <v>Pendiente por asignar responsable</v>
      </c>
      <c r="C1745" t="s">
        <v>58</v>
      </c>
      <c r="D1745" t="s">
        <v>24</v>
      </c>
      <c r="E1745" t="s">
        <v>59</v>
      </c>
      <c r="F1745" s="21">
        <v>46080.64466435185</v>
      </c>
      <c r="G1745" t="s">
        <v>11193</v>
      </c>
      <c r="H1745">
        <v>8464642</v>
      </c>
      <c r="I1745" t="s">
        <v>11194</v>
      </c>
      <c r="J1745" s="23" t="s">
        <v>31</v>
      </c>
      <c r="K1745" s="23" t="s">
        <v>11195</v>
      </c>
      <c r="L1745" t="s">
        <v>11196</v>
      </c>
      <c r="M1745" t="s">
        <v>106</v>
      </c>
      <c r="N1745" t="s">
        <v>11197</v>
      </c>
      <c r="O1745" t="s">
        <v>107</v>
      </c>
      <c r="P1745" t="s">
        <v>60</v>
      </c>
      <c r="Q1745" t="s">
        <v>31</v>
      </c>
      <c r="R1745" t="s">
        <v>252</v>
      </c>
      <c r="S1745" t="s">
        <v>259</v>
      </c>
      <c r="T1745">
        <v>14</v>
      </c>
      <c r="U1745" t="s">
        <v>11198</v>
      </c>
      <c r="V1745" t="s">
        <v>19029</v>
      </c>
      <c r="W1745" t="s">
        <v>19030</v>
      </c>
      <c r="X1745" t="s">
        <v>29</v>
      </c>
      <c r="Y1745" t="s">
        <v>30</v>
      </c>
      <c r="Z1745" t="s">
        <v>30</v>
      </c>
      <c r="AA1745" t="s">
        <v>30</v>
      </c>
      <c r="AB1745" t="s">
        <v>30</v>
      </c>
      <c r="AC1745">
        <v>-75.625114479999993</v>
      </c>
      <c r="AD1745">
        <v>5.9472489700000004</v>
      </c>
      <c r="AE1745" t="s">
        <v>86</v>
      </c>
      <c r="AF1745" t="s">
        <v>109</v>
      </c>
      <c r="AG1745" t="s">
        <v>102</v>
      </c>
      <c r="AH1745">
        <f>IFERROR(
    VLOOKUP(FENIX_ANS_TABLA[[#This Row],[ESTADO]],
        {"VENCIDO",1;"ALERTA_0 Días",2;"ALERTA",3;"A TIEMPO",4;"SIN FECHA",5},
    2,FALSE),
0)</f>
        <v>4</v>
      </c>
    </row>
    <row r="1746" spans="1:34" x14ac:dyDescent="0.25">
      <c r="A1746">
        <v>23675807</v>
      </c>
      <c r="B1746" s="23" t="str">
        <f>IFERROR(VLOOKUP(FENIX_ANS_TABLA[[#This Row],[PEDIDO]],RESPONSABLE!A:B,2,0),"Pendiente por asignar responsable")</f>
        <v>Pendiente por asignar responsable</v>
      </c>
      <c r="C1746" t="s">
        <v>23</v>
      </c>
      <c r="D1746" t="s">
        <v>24</v>
      </c>
      <c r="E1746" t="s">
        <v>33</v>
      </c>
      <c r="F1746" s="21">
        <v>46080.646608796298</v>
      </c>
      <c r="G1746" t="s">
        <v>11200</v>
      </c>
      <c r="H1746">
        <v>1037389276</v>
      </c>
      <c r="I1746" t="s">
        <v>11201</v>
      </c>
      <c r="J1746" s="23" t="s">
        <v>31</v>
      </c>
      <c r="K1746" s="23" t="s">
        <v>11202</v>
      </c>
      <c r="L1746" t="s">
        <v>11203</v>
      </c>
      <c r="M1746" t="s">
        <v>38</v>
      </c>
      <c r="N1746" t="s">
        <v>11204</v>
      </c>
      <c r="O1746" t="s">
        <v>39</v>
      </c>
      <c r="P1746" t="s">
        <v>34</v>
      </c>
      <c r="Q1746" t="s">
        <v>35</v>
      </c>
      <c r="R1746" t="s">
        <v>253</v>
      </c>
      <c r="S1746" t="s">
        <v>260</v>
      </c>
      <c r="T1746">
        <v>5</v>
      </c>
      <c r="U1746" t="s">
        <v>11205</v>
      </c>
      <c r="V1746" t="s">
        <v>1353</v>
      </c>
      <c r="W1746" t="s">
        <v>14414</v>
      </c>
      <c r="X1746" t="s">
        <v>43</v>
      </c>
      <c r="Y1746" t="s">
        <v>30</v>
      </c>
      <c r="Z1746" t="s">
        <v>30</v>
      </c>
      <c r="AA1746" t="s">
        <v>30</v>
      </c>
      <c r="AB1746" t="s">
        <v>30</v>
      </c>
      <c r="AC1746">
        <v>-75.615385000000003</v>
      </c>
      <c r="AD1746">
        <v>6.1785119999999996</v>
      </c>
      <c r="AE1746" t="s">
        <v>86</v>
      </c>
      <c r="AF1746" t="s">
        <v>105</v>
      </c>
      <c r="AG1746" t="s">
        <v>102</v>
      </c>
      <c r="AH1746">
        <f>IFERROR(
    VLOOKUP(FENIX_ANS_TABLA[[#This Row],[ESTADO]],
        {"VENCIDO",1;"ALERTA_0 Días",2;"ALERTA",3;"A TIEMPO",4;"SIN FECHA",5},
    2,FALSE),
0)</f>
        <v>3</v>
      </c>
    </row>
    <row r="1747" spans="1:34" x14ac:dyDescent="0.25">
      <c r="A1747">
        <v>23675810</v>
      </c>
      <c r="B1747" s="23" t="str">
        <f>IFERROR(VLOOKUP(FENIX_ANS_TABLA[[#This Row],[PEDIDO]],RESPONSABLE!A:B,2,0),"Pendiente por asignar responsable")</f>
        <v>Pendiente por asignar responsable</v>
      </c>
      <c r="C1747" t="s">
        <v>23</v>
      </c>
      <c r="D1747" t="s">
        <v>24</v>
      </c>
      <c r="E1747" t="s">
        <v>33</v>
      </c>
      <c r="F1747" s="21">
        <v>46080.648888888893</v>
      </c>
      <c r="G1747" t="s">
        <v>11207</v>
      </c>
      <c r="H1747">
        <v>1006842467</v>
      </c>
      <c r="I1747" t="s">
        <v>11208</v>
      </c>
      <c r="J1747" s="23" t="s">
        <v>31</v>
      </c>
      <c r="K1747" s="23" t="s">
        <v>11209</v>
      </c>
      <c r="L1747" t="s">
        <v>11210</v>
      </c>
      <c r="M1747" t="s">
        <v>25</v>
      </c>
      <c r="N1747" t="s">
        <v>11211</v>
      </c>
      <c r="O1747" t="s">
        <v>26</v>
      </c>
      <c r="P1747" t="s">
        <v>34</v>
      </c>
      <c r="Q1747" t="s">
        <v>35</v>
      </c>
      <c r="R1747" t="s">
        <v>253</v>
      </c>
      <c r="S1747" t="s">
        <v>260</v>
      </c>
      <c r="T1747">
        <v>5</v>
      </c>
      <c r="U1747" t="s">
        <v>11212</v>
      </c>
      <c r="V1747" t="s">
        <v>14692</v>
      </c>
      <c r="W1747" t="s">
        <v>6726</v>
      </c>
      <c r="X1747" t="s">
        <v>43</v>
      </c>
      <c r="Y1747" t="s">
        <v>19031</v>
      </c>
      <c r="Z1747" t="s">
        <v>98</v>
      </c>
      <c r="AA1747" t="s">
        <v>290</v>
      </c>
      <c r="AB1747" t="s">
        <v>19032</v>
      </c>
      <c r="AC1747">
        <v>-75.626537470000002</v>
      </c>
      <c r="AD1747">
        <v>6.2586341299999999</v>
      </c>
      <c r="AE1747" t="s">
        <v>86</v>
      </c>
      <c r="AF1747" t="s">
        <v>105</v>
      </c>
      <c r="AG1747" t="s">
        <v>102</v>
      </c>
      <c r="AH1747">
        <f>IFERROR(
    VLOOKUP(FENIX_ANS_TABLA[[#This Row],[ESTADO]],
        {"VENCIDO",1;"ALERTA_0 Días",2;"ALERTA",3;"A TIEMPO",4;"SIN FECHA",5},
    2,FALSE),
0)</f>
        <v>3</v>
      </c>
    </row>
    <row r="1748" spans="1:34" x14ac:dyDescent="0.25">
      <c r="A1748">
        <v>23675812</v>
      </c>
      <c r="B1748" s="23" t="str">
        <f>IFERROR(VLOOKUP(FENIX_ANS_TABLA[[#This Row],[PEDIDO]],RESPONSABLE!A:B,2,0),"Pendiente por asignar responsable")</f>
        <v>Pendiente por asignar responsable</v>
      </c>
      <c r="C1748" t="s">
        <v>23</v>
      </c>
      <c r="D1748" t="s">
        <v>24</v>
      </c>
      <c r="E1748" t="s">
        <v>23</v>
      </c>
      <c r="F1748" s="21">
        <v>46080.649756944447</v>
      </c>
      <c r="G1748" t="s">
        <v>11214</v>
      </c>
      <c r="H1748">
        <v>71376969</v>
      </c>
      <c r="I1748" t="s">
        <v>11215</v>
      </c>
      <c r="J1748" s="23" t="s">
        <v>11216</v>
      </c>
      <c r="K1748" s="23" t="s">
        <v>11217</v>
      </c>
      <c r="L1748" t="s">
        <v>11218</v>
      </c>
      <c r="M1748" t="s">
        <v>165</v>
      </c>
      <c r="N1748" t="s">
        <v>11219</v>
      </c>
      <c r="O1748" t="s">
        <v>166</v>
      </c>
      <c r="P1748" t="s">
        <v>27</v>
      </c>
      <c r="Q1748" t="s">
        <v>158</v>
      </c>
      <c r="R1748" t="s">
        <v>252</v>
      </c>
      <c r="S1748" t="s">
        <v>260</v>
      </c>
      <c r="T1748">
        <v>10</v>
      </c>
      <c r="U1748" t="s">
        <v>11220</v>
      </c>
      <c r="V1748" t="s">
        <v>19033</v>
      </c>
      <c r="W1748" t="s">
        <v>19034</v>
      </c>
      <c r="X1748" t="s">
        <v>29</v>
      </c>
      <c r="Y1748" t="s">
        <v>30</v>
      </c>
      <c r="Z1748" t="s">
        <v>30</v>
      </c>
      <c r="AA1748" t="s">
        <v>30</v>
      </c>
      <c r="AB1748" t="s">
        <v>30</v>
      </c>
      <c r="AC1748">
        <v>-75.482810009999994</v>
      </c>
      <c r="AD1748">
        <v>6.2082045900000002</v>
      </c>
      <c r="AE1748" t="s">
        <v>86</v>
      </c>
      <c r="AF1748" t="s">
        <v>159</v>
      </c>
      <c r="AG1748" t="s">
        <v>102</v>
      </c>
      <c r="AH1748">
        <f>IFERROR(
    VLOOKUP(FENIX_ANS_TABLA[[#This Row],[ESTADO]],
        {"VENCIDO",1;"ALERTA_0 Días",2;"ALERTA",3;"A TIEMPO",4;"SIN FECHA",5},
    2,FALSE),
0)</f>
        <v>4</v>
      </c>
    </row>
    <row r="1749" spans="1:34" x14ac:dyDescent="0.25">
      <c r="A1749">
        <v>23675815</v>
      </c>
      <c r="B1749" s="23" t="str">
        <f>IFERROR(VLOOKUP(FENIX_ANS_TABLA[[#This Row],[PEDIDO]],RESPONSABLE!A:B,2,0),"Pendiente por asignar responsable")</f>
        <v>Pendiente por asignar responsable</v>
      </c>
      <c r="C1749" t="s">
        <v>23</v>
      </c>
      <c r="D1749" t="s">
        <v>24</v>
      </c>
      <c r="E1749" t="s">
        <v>23</v>
      </c>
      <c r="F1749" s="21">
        <v>46080.650972222233</v>
      </c>
      <c r="G1749" t="s">
        <v>11222</v>
      </c>
      <c r="H1749">
        <v>70288140</v>
      </c>
      <c r="I1749" t="s">
        <v>11223</v>
      </c>
      <c r="J1749" s="23" t="s">
        <v>11224</v>
      </c>
      <c r="K1749" s="23" t="s">
        <v>11225</v>
      </c>
      <c r="L1749" t="s">
        <v>11226</v>
      </c>
      <c r="M1749" t="s">
        <v>156</v>
      </c>
      <c r="N1749" t="s">
        <v>11227</v>
      </c>
      <c r="O1749" t="s">
        <v>157</v>
      </c>
      <c r="P1749" t="s">
        <v>27</v>
      </c>
      <c r="Q1749" t="s">
        <v>158</v>
      </c>
      <c r="R1749" t="s">
        <v>252</v>
      </c>
      <c r="S1749" t="s">
        <v>260</v>
      </c>
      <c r="T1749">
        <v>10</v>
      </c>
      <c r="U1749" t="s">
        <v>11228</v>
      </c>
      <c r="V1749" t="s">
        <v>4965</v>
      </c>
      <c r="W1749" t="s">
        <v>19035</v>
      </c>
      <c r="X1749" t="s">
        <v>29</v>
      </c>
      <c r="Y1749" t="s">
        <v>30</v>
      </c>
      <c r="Z1749" t="s">
        <v>30</v>
      </c>
      <c r="AA1749" t="s">
        <v>30</v>
      </c>
      <c r="AB1749" t="s">
        <v>30</v>
      </c>
      <c r="AC1749">
        <v>-75.34462422</v>
      </c>
      <c r="AD1749">
        <v>6.2537539899999999</v>
      </c>
      <c r="AE1749" t="s">
        <v>86</v>
      </c>
      <c r="AF1749" t="s">
        <v>159</v>
      </c>
      <c r="AG1749" t="s">
        <v>102</v>
      </c>
      <c r="AH1749">
        <f>IFERROR(
    VLOOKUP(FENIX_ANS_TABLA[[#This Row],[ESTADO]],
        {"VENCIDO",1;"ALERTA_0 Días",2;"ALERTA",3;"A TIEMPO",4;"SIN FECHA",5},
    2,FALSE),
0)</f>
        <v>4</v>
      </c>
    </row>
    <row r="1750" spans="1:34" x14ac:dyDescent="0.25">
      <c r="A1750">
        <v>23675817</v>
      </c>
      <c r="B1750" s="23" t="str">
        <f>IFERROR(VLOOKUP(FENIX_ANS_TABLA[[#This Row],[PEDIDO]],RESPONSABLE!A:B,2,0),"Pendiente por asignar responsable")</f>
        <v>Pendiente por asignar responsable</v>
      </c>
      <c r="C1750" t="s">
        <v>23</v>
      </c>
      <c r="D1750" t="s">
        <v>24</v>
      </c>
      <c r="E1750" t="s">
        <v>23</v>
      </c>
      <c r="F1750" s="21">
        <v>46080.651342592602</v>
      </c>
      <c r="G1750" t="s">
        <v>12564</v>
      </c>
      <c r="H1750">
        <v>70786076</v>
      </c>
      <c r="I1750" t="s">
        <v>12551</v>
      </c>
      <c r="J1750" s="23" t="s">
        <v>31</v>
      </c>
      <c r="K1750" s="23" t="s">
        <v>12552</v>
      </c>
      <c r="L1750" t="s">
        <v>12565</v>
      </c>
      <c r="M1750" t="s">
        <v>25</v>
      </c>
      <c r="N1750" t="s">
        <v>12566</v>
      </c>
      <c r="O1750" t="s">
        <v>26</v>
      </c>
      <c r="P1750" t="s">
        <v>27</v>
      </c>
      <c r="Q1750" t="s">
        <v>32</v>
      </c>
      <c r="R1750" t="s">
        <v>253</v>
      </c>
      <c r="S1750" t="s">
        <v>260</v>
      </c>
      <c r="T1750">
        <v>7</v>
      </c>
      <c r="U1750" t="s">
        <v>12567</v>
      </c>
      <c r="V1750" t="s">
        <v>4965</v>
      </c>
      <c r="W1750" t="s">
        <v>6634</v>
      </c>
      <c r="X1750" t="s">
        <v>29</v>
      </c>
      <c r="Y1750" t="s">
        <v>30</v>
      </c>
      <c r="Z1750" t="s">
        <v>30</v>
      </c>
      <c r="AA1750" t="s">
        <v>30</v>
      </c>
      <c r="AB1750" t="s">
        <v>30</v>
      </c>
      <c r="AC1750">
        <v>-75.618296270000002</v>
      </c>
      <c r="AD1750">
        <v>6.25999938</v>
      </c>
      <c r="AE1750" t="s">
        <v>86</v>
      </c>
      <c r="AF1750" t="s">
        <v>105</v>
      </c>
      <c r="AG1750" t="s">
        <v>102</v>
      </c>
      <c r="AH1750">
        <f>IFERROR(
    VLOOKUP(FENIX_ANS_TABLA[[#This Row],[ESTADO]],
        {"VENCIDO",1;"ALERTA_0 Días",2;"ALERTA",3;"A TIEMPO",4;"SIN FECHA",5},
    2,FALSE),
0)</f>
        <v>4</v>
      </c>
    </row>
    <row r="1751" spans="1:34" x14ac:dyDescent="0.25">
      <c r="A1751">
        <v>23675818</v>
      </c>
      <c r="B1751" s="23" t="str">
        <f>IFERROR(VLOOKUP(FENIX_ANS_TABLA[[#This Row],[PEDIDO]],RESPONSABLE!A:B,2,0),"Pendiente por asignar responsable")</f>
        <v>Pendiente por asignar responsable</v>
      </c>
      <c r="C1751" t="s">
        <v>23</v>
      </c>
      <c r="D1751" t="s">
        <v>24</v>
      </c>
      <c r="E1751" t="s">
        <v>23</v>
      </c>
      <c r="F1751" s="21">
        <v>46080.652071759258</v>
      </c>
      <c r="G1751" t="s">
        <v>11230</v>
      </c>
      <c r="H1751">
        <v>15426777</v>
      </c>
      <c r="I1751" t="s">
        <v>11231</v>
      </c>
      <c r="J1751" s="23" t="s">
        <v>31</v>
      </c>
      <c r="K1751" s="23" t="s">
        <v>11232</v>
      </c>
      <c r="L1751" t="s">
        <v>11233</v>
      </c>
      <c r="M1751" t="s">
        <v>167</v>
      </c>
      <c r="N1751" t="s">
        <v>11234</v>
      </c>
      <c r="O1751" t="s">
        <v>168</v>
      </c>
      <c r="P1751" t="s">
        <v>27</v>
      </c>
      <c r="Q1751" t="s">
        <v>158</v>
      </c>
      <c r="R1751" t="s">
        <v>252</v>
      </c>
      <c r="S1751" t="s">
        <v>260</v>
      </c>
      <c r="T1751">
        <v>10</v>
      </c>
      <c r="U1751" t="s">
        <v>11235</v>
      </c>
      <c r="V1751" t="s">
        <v>14255</v>
      </c>
      <c r="W1751" t="s">
        <v>19036</v>
      </c>
      <c r="X1751" t="s">
        <v>29</v>
      </c>
      <c r="Y1751" t="s">
        <v>30</v>
      </c>
      <c r="Z1751" t="s">
        <v>30</v>
      </c>
      <c r="AA1751" t="s">
        <v>30</v>
      </c>
      <c r="AB1751" t="s">
        <v>30</v>
      </c>
      <c r="AC1751">
        <v>-75.365312639999999</v>
      </c>
      <c r="AD1751">
        <v>6.2151557400000002</v>
      </c>
      <c r="AE1751" t="s">
        <v>86</v>
      </c>
      <c r="AF1751" t="s">
        <v>159</v>
      </c>
      <c r="AG1751" t="s">
        <v>102</v>
      </c>
      <c r="AH1751">
        <f>IFERROR(
    VLOOKUP(FENIX_ANS_TABLA[[#This Row],[ESTADO]],
        {"VENCIDO",1;"ALERTA_0 Días",2;"ALERTA",3;"A TIEMPO",4;"SIN FECHA",5},
    2,FALSE),
0)</f>
        <v>4</v>
      </c>
    </row>
    <row r="1752" spans="1:34" x14ac:dyDescent="0.25">
      <c r="A1752">
        <v>23675819</v>
      </c>
      <c r="B1752" s="23" t="str">
        <f>IFERROR(VLOOKUP(FENIX_ANS_TABLA[[#This Row],[PEDIDO]],RESPONSABLE!A:B,2,0),"Pendiente por asignar responsable")</f>
        <v>Pendiente por asignar responsable</v>
      </c>
      <c r="C1752" t="s">
        <v>23</v>
      </c>
      <c r="D1752" t="s">
        <v>24</v>
      </c>
      <c r="E1752" t="s">
        <v>23</v>
      </c>
      <c r="F1752" s="21">
        <v>46080.652465277781</v>
      </c>
      <c r="G1752" t="s">
        <v>11237</v>
      </c>
      <c r="H1752">
        <v>1037604982</v>
      </c>
      <c r="I1752" t="s">
        <v>11238</v>
      </c>
      <c r="J1752" s="23" t="s">
        <v>31</v>
      </c>
      <c r="K1752" s="23" t="s">
        <v>11239</v>
      </c>
      <c r="L1752" t="s">
        <v>11240</v>
      </c>
      <c r="M1752" t="s">
        <v>208</v>
      </c>
      <c r="N1752" t="s">
        <v>11241</v>
      </c>
      <c r="O1752" t="s">
        <v>209</v>
      </c>
      <c r="P1752" t="s">
        <v>27</v>
      </c>
      <c r="Q1752" t="s">
        <v>158</v>
      </c>
      <c r="R1752" t="s">
        <v>252</v>
      </c>
      <c r="S1752" t="s">
        <v>260</v>
      </c>
      <c r="T1752">
        <v>10</v>
      </c>
      <c r="U1752" t="s">
        <v>11242</v>
      </c>
      <c r="V1752" t="s">
        <v>5017</v>
      </c>
      <c r="W1752" t="s">
        <v>14588</v>
      </c>
      <c r="X1752" t="s">
        <v>29</v>
      </c>
      <c r="Y1752" t="s">
        <v>30</v>
      </c>
      <c r="Z1752" t="s">
        <v>30</v>
      </c>
      <c r="AA1752" t="s">
        <v>30</v>
      </c>
      <c r="AB1752" t="s">
        <v>30</v>
      </c>
      <c r="AC1752">
        <v>-75.112517780000005</v>
      </c>
      <c r="AD1752">
        <v>6.3993901299999996</v>
      </c>
      <c r="AE1752" t="s">
        <v>86</v>
      </c>
      <c r="AF1752" t="s">
        <v>159</v>
      </c>
      <c r="AG1752" t="s">
        <v>102</v>
      </c>
      <c r="AH1752">
        <f>IFERROR(
    VLOOKUP(FENIX_ANS_TABLA[[#This Row],[ESTADO]],
        {"VENCIDO",1;"ALERTA_0 Días",2;"ALERTA",3;"A TIEMPO",4;"SIN FECHA",5},
    2,FALSE),
0)</f>
        <v>4</v>
      </c>
    </row>
    <row r="1753" spans="1:34" x14ac:dyDescent="0.25">
      <c r="A1753">
        <v>23675826</v>
      </c>
      <c r="B1753" s="23" t="str">
        <f>IFERROR(VLOOKUP(FENIX_ANS_TABLA[[#This Row],[PEDIDO]],RESPONSABLE!A:B,2,0),"Pendiente por asignar responsable")</f>
        <v>Pendiente por asignar responsable</v>
      </c>
      <c r="C1753" t="s">
        <v>23</v>
      </c>
      <c r="D1753" t="s">
        <v>24</v>
      </c>
      <c r="E1753" t="s">
        <v>23</v>
      </c>
      <c r="F1753" s="21">
        <v>46080.654166666667</v>
      </c>
      <c r="G1753" t="s">
        <v>12569</v>
      </c>
      <c r="H1753">
        <v>1000533765</v>
      </c>
      <c r="I1753" t="s">
        <v>12570</v>
      </c>
      <c r="J1753" s="23" t="s">
        <v>31</v>
      </c>
      <c r="K1753" s="23" t="s">
        <v>12571</v>
      </c>
      <c r="L1753" t="s">
        <v>12572</v>
      </c>
      <c r="M1753" t="s">
        <v>25</v>
      </c>
      <c r="N1753" t="s">
        <v>12573</v>
      </c>
      <c r="O1753" t="s">
        <v>26</v>
      </c>
      <c r="P1753" t="s">
        <v>27</v>
      </c>
      <c r="Q1753" t="s">
        <v>32</v>
      </c>
      <c r="R1753" t="s">
        <v>253</v>
      </c>
      <c r="S1753" t="s">
        <v>260</v>
      </c>
      <c r="T1753">
        <v>7</v>
      </c>
      <c r="U1753" t="s">
        <v>12574</v>
      </c>
      <c r="V1753" t="s">
        <v>1352</v>
      </c>
      <c r="W1753" t="s">
        <v>17492</v>
      </c>
      <c r="X1753" t="s">
        <v>29</v>
      </c>
      <c r="Y1753" t="s">
        <v>30</v>
      </c>
      <c r="Z1753" t="s">
        <v>30</v>
      </c>
      <c r="AA1753" t="s">
        <v>30</v>
      </c>
      <c r="AB1753" t="s">
        <v>30</v>
      </c>
      <c r="AC1753">
        <v>-75.546684999999997</v>
      </c>
      <c r="AD1753">
        <v>6.2418310000000004</v>
      </c>
      <c r="AE1753" t="s">
        <v>86</v>
      </c>
      <c r="AF1753" t="s">
        <v>105</v>
      </c>
      <c r="AG1753" t="s">
        <v>102</v>
      </c>
      <c r="AH1753">
        <f>IFERROR(
    VLOOKUP(FENIX_ANS_TABLA[[#This Row],[ESTADO]],
        {"VENCIDO",1;"ALERTA_0 Días",2;"ALERTA",3;"A TIEMPO",4;"SIN FECHA",5},
    2,FALSE),
0)</f>
        <v>4</v>
      </c>
    </row>
    <row r="1754" spans="1:34" x14ac:dyDescent="0.25">
      <c r="A1754">
        <v>23675830</v>
      </c>
      <c r="B1754" s="23" t="str">
        <f>IFERROR(VLOOKUP(FENIX_ANS_TABLA[[#This Row],[PEDIDO]],RESPONSABLE!A:B,2,0),"Pendiente por asignar responsable")</f>
        <v>Pendiente por asignar responsable</v>
      </c>
      <c r="C1754" t="s">
        <v>54</v>
      </c>
      <c r="D1754" t="s">
        <v>24</v>
      </c>
      <c r="E1754" t="s">
        <v>54</v>
      </c>
      <c r="F1754" s="21">
        <v>46080.656238425923</v>
      </c>
      <c r="G1754" t="s">
        <v>11244</v>
      </c>
      <c r="H1754">
        <v>15335249</v>
      </c>
      <c r="I1754" t="s">
        <v>11245</v>
      </c>
      <c r="J1754" s="23" t="s">
        <v>31</v>
      </c>
      <c r="K1754" s="23" t="s">
        <v>11246</v>
      </c>
      <c r="L1754" t="s">
        <v>11247</v>
      </c>
      <c r="M1754" t="s">
        <v>106</v>
      </c>
      <c r="N1754" t="s">
        <v>11248</v>
      </c>
      <c r="O1754" t="s">
        <v>107</v>
      </c>
      <c r="P1754" t="s">
        <v>55</v>
      </c>
      <c r="Q1754" t="s">
        <v>31</v>
      </c>
      <c r="R1754" t="s">
        <v>252</v>
      </c>
      <c r="S1754" t="s">
        <v>259</v>
      </c>
      <c r="T1754">
        <v>4</v>
      </c>
      <c r="U1754" t="s">
        <v>11249</v>
      </c>
      <c r="V1754" t="s">
        <v>4996</v>
      </c>
      <c r="W1754" t="s">
        <v>19037</v>
      </c>
      <c r="X1754" t="s">
        <v>43</v>
      </c>
      <c r="Y1754" t="s">
        <v>30</v>
      </c>
      <c r="Z1754" t="s">
        <v>30</v>
      </c>
      <c r="AA1754" t="s">
        <v>30</v>
      </c>
      <c r="AB1754" t="s">
        <v>30</v>
      </c>
      <c r="AC1754">
        <v>-75.605546000000004</v>
      </c>
      <c r="AD1754">
        <v>5.91686654</v>
      </c>
      <c r="AE1754" t="s">
        <v>86</v>
      </c>
      <c r="AF1754" t="s">
        <v>109</v>
      </c>
      <c r="AG1754" t="s">
        <v>102</v>
      </c>
      <c r="AH1754">
        <f>IFERROR(
    VLOOKUP(FENIX_ANS_TABLA[[#This Row],[ESTADO]],
        {"VENCIDO",1;"ALERTA_0 Días",2;"ALERTA",3;"A TIEMPO",4;"SIN FECHA",5},
    2,FALSE),
0)</f>
        <v>3</v>
      </c>
    </row>
    <row r="1755" spans="1:34" x14ac:dyDescent="0.25">
      <c r="A1755">
        <v>23675831</v>
      </c>
      <c r="B1755" s="23" t="str">
        <f>IFERROR(VLOOKUP(FENIX_ANS_TABLA[[#This Row],[PEDIDO]],RESPONSABLE!A:B,2,0),"Pendiente por asignar responsable")</f>
        <v>Pendiente por asignar responsable</v>
      </c>
      <c r="C1755" t="s">
        <v>23</v>
      </c>
      <c r="D1755" t="s">
        <v>24</v>
      </c>
      <c r="E1755" t="s">
        <v>33</v>
      </c>
      <c r="F1755" s="21">
        <v>46080.656550925924</v>
      </c>
      <c r="G1755" t="s">
        <v>11251</v>
      </c>
      <c r="H1755">
        <v>4415210</v>
      </c>
      <c r="I1755" t="s">
        <v>11252</v>
      </c>
      <c r="J1755" s="23" t="s">
        <v>31</v>
      </c>
      <c r="K1755" s="23" t="s">
        <v>11253</v>
      </c>
      <c r="L1755" t="s">
        <v>11254</v>
      </c>
      <c r="M1755" t="s">
        <v>171</v>
      </c>
      <c r="N1755" t="s">
        <v>11255</v>
      </c>
      <c r="O1755" t="s">
        <v>172</v>
      </c>
      <c r="P1755" t="s">
        <v>34</v>
      </c>
      <c r="Q1755" t="s">
        <v>175</v>
      </c>
      <c r="R1755" t="s">
        <v>253</v>
      </c>
      <c r="S1755" t="s">
        <v>260</v>
      </c>
      <c r="T1755">
        <v>5</v>
      </c>
      <c r="U1755" t="s">
        <v>11256</v>
      </c>
      <c r="V1755" t="s">
        <v>18477</v>
      </c>
      <c r="W1755" t="s">
        <v>19038</v>
      </c>
      <c r="X1755" t="s">
        <v>29</v>
      </c>
      <c r="Y1755" t="s">
        <v>30</v>
      </c>
      <c r="Z1755" t="s">
        <v>30</v>
      </c>
      <c r="AA1755" t="s">
        <v>30</v>
      </c>
      <c r="AB1755" t="s">
        <v>30</v>
      </c>
      <c r="AC1755">
        <v>-74.994496269999999</v>
      </c>
      <c r="AD1755">
        <v>6.1864947199999998</v>
      </c>
      <c r="AE1755" t="s">
        <v>86</v>
      </c>
      <c r="AF1755" t="s">
        <v>159</v>
      </c>
      <c r="AG1755" t="s">
        <v>102</v>
      </c>
      <c r="AH1755">
        <f>IFERROR(
    VLOOKUP(FENIX_ANS_TABLA[[#This Row],[ESTADO]],
        {"VENCIDO",1;"ALERTA_0 Días",2;"ALERTA",3;"A TIEMPO",4;"SIN FECHA",5},
    2,FALSE),
0)</f>
        <v>4</v>
      </c>
    </row>
    <row r="1756" spans="1:34" x14ac:dyDescent="0.25">
      <c r="A1756">
        <v>23675832</v>
      </c>
      <c r="B1756" s="23" t="str">
        <f>IFERROR(VLOOKUP(FENIX_ANS_TABLA[[#This Row],[PEDIDO]],RESPONSABLE!A:B,2,0),"Pendiente por asignar responsable")</f>
        <v>Pendiente por asignar responsable</v>
      </c>
      <c r="C1756" t="s">
        <v>54</v>
      </c>
      <c r="D1756" t="s">
        <v>24</v>
      </c>
      <c r="E1756" t="s">
        <v>54</v>
      </c>
      <c r="F1756" s="21">
        <v>46080.6565625</v>
      </c>
      <c r="G1756" t="s">
        <v>11258</v>
      </c>
      <c r="H1756">
        <v>52867425</v>
      </c>
      <c r="I1756" t="s">
        <v>11259</v>
      </c>
      <c r="J1756" s="23" t="s">
        <v>31</v>
      </c>
      <c r="K1756" s="23" t="s">
        <v>11260</v>
      </c>
      <c r="L1756" t="s">
        <v>11261</v>
      </c>
      <c r="M1756" t="s">
        <v>25</v>
      </c>
      <c r="N1756" t="s">
        <v>11262</v>
      </c>
      <c r="O1756" t="s">
        <v>26</v>
      </c>
      <c r="P1756" t="s">
        <v>55</v>
      </c>
      <c r="Q1756" t="s">
        <v>56</v>
      </c>
      <c r="R1756" t="s">
        <v>253</v>
      </c>
      <c r="S1756" t="s">
        <v>260</v>
      </c>
      <c r="T1756">
        <v>4</v>
      </c>
      <c r="U1756" t="s">
        <v>11263</v>
      </c>
      <c r="V1756" t="s">
        <v>18477</v>
      </c>
      <c r="W1756" t="s">
        <v>18068</v>
      </c>
      <c r="X1756" t="s">
        <v>43</v>
      </c>
      <c r="Y1756" t="s">
        <v>30</v>
      </c>
      <c r="Z1756" t="s">
        <v>30</v>
      </c>
      <c r="AA1756" t="s">
        <v>30</v>
      </c>
      <c r="AB1756" t="s">
        <v>30</v>
      </c>
      <c r="AC1756">
        <v>-75.563332439999996</v>
      </c>
      <c r="AD1756">
        <v>6.2493292</v>
      </c>
      <c r="AE1756" t="s">
        <v>86</v>
      </c>
      <c r="AF1756" t="s">
        <v>105</v>
      </c>
      <c r="AG1756" t="s">
        <v>102</v>
      </c>
      <c r="AH1756">
        <f>IFERROR(
    VLOOKUP(FENIX_ANS_TABLA[[#This Row],[ESTADO]],
        {"VENCIDO",1;"ALERTA_0 Días",2;"ALERTA",3;"A TIEMPO",4;"SIN FECHA",5},
    2,FALSE),
0)</f>
        <v>3</v>
      </c>
    </row>
    <row r="1757" spans="1:34" x14ac:dyDescent="0.25">
      <c r="A1757">
        <v>23675838</v>
      </c>
      <c r="B1757" s="23" t="str">
        <f>IFERROR(VLOOKUP(FENIX_ANS_TABLA[[#This Row],[PEDIDO]],RESPONSABLE!A:B,2,0),"Pendiente por asignar responsable")</f>
        <v>Pendiente por asignar responsable</v>
      </c>
      <c r="C1757" t="s">
        <v>23</v>
      </c>
      <c r="D1757" t="s">
        <v>24</v>
      </c>
      <c r="E1757" t="s">
        <v>33</v>
      </c>
      <c r="F1757" s="21">
        <v>46080.659050925933</v>
      </c>
      <c r="G1757" t="s">
        <v>11265</v>
      </c>
      <c r="H1757">
        <v>1036681359</v>
      </c>
      <c r="I1757" t="s">
        <v>11266</v>
      </c>
      <c r="J1757" s="23" t="s">
        <v>31</v>
      </c>
      <c r="K1757" s="23" t="s">
        <v>11267</v>
      </c>
      <c r="L1757" t="s">
        <v>11268</v>
      </c>
      <c r="M1757" t="s">
        <v>25</v>
      </c>
      <c r="N1757" t="s">
        <v>11269</v>
      </c>
      <c r="O1757" t="s">
        <v>26</v>
      </c>
      <c r="P1757" t="s">
        <v>34</v>
      </c>
      <c r="Q1757" t="s">
        <v>35</v>
      </c>
      <c r="R1757" t="s">
        <v>253</v>
      </c>
      <c r="S1757" t="s">
        <v>260</v>
      </c>
      <c r="T1757">
        <v>5</v>
      </c>
      <c r="U1757" t="s">
        <v>11270</v>
      </c>
      <c r="V1757" t="s">
        <v>5018</v>
      </c>
      <c r="W1757" t="s">
        <v>3477</v>
      </c>
      <c r="X1757" t="s">
        <v>43</v>
      </c>
      <c r="Y1757" t="s">
        <v>30</v>
      </c>
      <c r="Z1757" t="s">
        <v>30</v>
      </c>
      <c r="AA1757" t="s">
        <v>30</v>
      </c>
      <c r="AB1757" t="s">
        <v>30</v>
      </c>
      <c r="AC1757">
        <v>-75.604731000000001</v>
      </c>
      <c r="AD1757">
        <v>6.2078850000000001</v>
      </c>
      <c r="AE1757" t="s">
        <v>86</v>
      </c>
      <c r="AF1757" t="s">
        <v>105</v>
      </c>
      <c r="AG1757" t="s">
        <v>102</v>
      </c>
      <c r="AH1757">
        <f>IFERROR(
    VLOOKUP(FENIX_ANS_TABLA[[#This Row],[ESTADO]],
        {"VENCIDO",1;"ALERTA_0 Días",2;"ALERTA",3;"A TIEMPO",4;"SIN FECHA",5},
    2,FALSE),
0)</f>
        <v>3</v>
      </c>
    </row>
    <row r="1758" spans="1:34" x14ac:dyDescent="0.25">
      <c r="A1758">
        <v>23675839</v>
      </c>
      <c r="B1758" s="23" t="str">
        <f>IFERROR(VLOOKUP(FENIX_ANS_TABLA[[#This Row],[PEDIDO]],RESPONSABLE!A:B,2,0),"Pendiente por asignar responsable")</f>
        <v>Pendiente por asignar responsable</v>
      </c>
      <c r="C1758" t="s">
        <v>54</v>
      </c>
      <c r="D1758" t="s">
        <v>24</v>
      </c>
      <c r="E1758" t="s">
        <v>54</v>
      </c>
      <c r="F1758" s="21">
        <v>46080.659259259257</v>
      </c>
      <c r="G1758" t="s">
        <v>11272</v>
      </c>
      <c r="H1758">
        <v>1041230825</v>
      </c>
      <c r="I1758" t="s">
        <v>11273</v>
      </c>
      <c r="J1758" s="23" t="s">
        <v>11274</v>
      </c>
      <c r="K1758" s="23" t="s">
        <v>11275</v>
      </c>
      <c r="L1758" t="s">
        <v>11276</v>
      </c>
      <c r="M1758" t="s">
        <v>163</v>
      </c>
      <c r="N1758" t="s">
        <v>11277</v>
      </c>
      <c r="O1758" t="s">
        <v>164</v>
      </c>
      <c r="P1758" t="s">
        <v>55</v>
      </c>
      <c r="Q1758" t="s">
        <v>189</v>
      </c>
      <c r="R1758" t="s">
        <v>252</v>
      </c>
      <c r="S1758" t="s">
        <v>260</v>
      </c>
      <c r="T1758">
        <v>4</v>
      </c>
      <c r="U1758" t="s">
        <v>11278</v>
      </c>
      <c r="V1758" t="s">
        <v>5018</v>
      </c>
      <c r="W1758" t="s">
        <v>10451</v>
      </c>
      <c r="X1758" t="s">
        <v>43</v>
      </c>
      <c r="Y1758" t="s">
        <v>30</v>
      </c>
      <c r="Z1758" t="s">
        <v>30</v>
      </c>
      <c r="AA1758" t="s">
        <v>30</v>
      </c>
      <c r="AB1758" t="s">
        <v>30</v>
      </c>
      <c r="AC1758">
        <v>-75.249510049999998</v>
      </c>
      <c r="AD1758">
        <v>6.2224634700000001</v>
      </c>
      <c r="AE1758" t="s">
        <v>86</v>
      </c>
      <c r="AF1758" t="s">
        <v>159</v>
      </c>
      <c r="AG1758" t="s">
        <v>102</v>
      </c>
      <c r="AH1758">
        <f>IFERROR(
    VLOOKUP(FENIX_ANS_TABLA[[#This Row],[ESTADO]],
        {"VENCIDO",1;"ALERTA_0 Días",2;"ALERTA",3;"A TIEMPO",4;"SIN FECHA",5},
    2,FALSE),
0)</f>
        <v>3</v>
      </c>
    </row>
    <row r="1759" spans="1:34" x14ac:dyDescent="0.25">
      <c r="A1759">
        <v>23675851</v>
      </c>
      <c r="B1759" s="23" t="str">
        <f>IFERROR(VLOOKUP(FENIX_ANS_TABLA[[#This Row],[PEDIDO]],RESPONSABLE!A:B,2,0),"Pendiente por asignar responsable")</f>
        <v>Pendiente por asignar responsable</v>
      </c>
      <c r="C1759" t="s">
        <v>58</v>
      </c>
      <c r="D1759" t="s">
        <v>24</v>
      </c>
      <c r="E1759" t="s">
        <v>59</v>
      </c>
      <c r="F1759" s="21">
        <v>46080.663657407407</v>
      </c>
      <c r="G1759" t="s">
        <v>11280</v>
      </c>
      <c r="H1759">
        <v>15286872</v>
      </c>
      <c r="I1759" t="s">
        <v>11281</v>
      </c>
      <c r="J1759" s="23" t="s">
        <v>31</v>
      </c>
      <c r="K1759" s="23" t="s">
        <v>11282</v>
      </c>
      <c r="L1759" t="s">
        <v>11283</v>
      </c>
      <c r="M1759" t="s">
        <v>824</v>
      </c>
      <c r="N1759" t="s">
        <v>11284</v>
      </c>
      <c r="O1759" t="s">
        <v>825</v>
      </c>
      <c r="P1759" t="s">
        <v>60</v>
      </c>
      <c r="Q1759" t="s">
        <v>31</v>
      </c>
      <c r="R1759" t="s">
        <v>252</v>
      </c>
      <c r="S1759" t="s">
        <v>259</v>
      </c>
      <c r="T1759">
        <v>14</v>
      </c>
      <c r="U1759" t="s">
        <v>11285</v>
      </c>
      <c r="V1759" t="s">
        <v>19039</v>
      </c>
      <c r="W1759" t="s">
        <v>19040</v>
      </c>
      <c r="X1759" t="s">
        <v>29</v>
      </c>
      <c r="Y1759" t="s">
        <v>30</v>
      </c>
      <c r="Z1759" t="s">
        <v>30</v>
      </c>
      <c r="AA1759" t="s">
        <v>30</v>
      </c>
      <c r="AB1759" t="s">
        <v>30</v>
      </c>
      <c r="AC1759">
        <v>-75.932015359999994</v>
      </c>
      <c r="AD1759">
        <v>7.0352750999999998</v>
      </c>
      <c r="AE1759" t="s">
        <v>86</v>
      </c>
      <c r="AF1759" t="s">
        <v>136</v>
      </c>
      <c r="AG1759" t="s">
        <v>102</v>
      </c>
      <c r="AH1759">
        <f>IFERROR(
    VLOOKUP(FENIX_ANS_TABLA[[#This Row],[ESTADO]],
        {"VENCIDO",1;"ALERTA_0 Días",2;"ALERTA",3;"A TIEMPO",4;"SIN FECHA",5},
    2,FALSE),
0)</f>
        <v>4</v>
      </c>
    </row>
    <row r="1760" spans="1:34" x14ac:dyDescent="0.25">
      <c r="A1760">
        <v>23675852</v>
      </c>
      <c r="B1760" s="23" t="str">
        <f>IFERROR(VLOOKUP(FENIX_ANS_TABLA[[#This Row],[PEDIDO]],RESPONSABLE!A:B,2,0),"Pendiente por asignar responsable")</f>
        <v>Pendiente por asignar responsable</v>
      </c>
      <c r="C1760" t="s">
        <v>23</v>
      </c>
      <c r="D1760" t="s">
        <v>24</v>
      </c>
      <c r="E1760" t="s">
        <v>33</v>
      </c>
      <c r="F1760" s="21">
        <v>46080.663969907408</v>
      </c>
      <c r="G1760" t="s">
        <v>11287</v>
      </c>
      <c r="H1760">
        <v>70582249</v>
      </c>
      <c r="I1760" t="s">
        <v>11288</v>
      </c>
      <c r="J1760" s="23" t="s">
        <v>31</v>
      </c>
      <c r="K1760" s="23" t="s">
        <v>11289</v>
      </c>
      <c r="L1760" t="s">
        <v>11290</v>
      </c>
      <c r="M1760" t="s">
        <v>25</v>
      </c>
      <c r="N1760" t="s">
        <v>11291</v>
      </c>
      <c r="O1760" t="s">
        <v>26</v>
      </c>
      <c r="P1760" t="s">
        <v>34</v>
      </c>
      <c r="Q1760" t="s">
        <v>35</v>
      </c>
      <c r="R1760" t="s">
        <v>253</v>
      </c>
      <c r="S1760" t="s">
        <v>260</v>
      </c>
      <c r="T1760">
        <v>5</v>
      </c>
      <c r="U1760" t="s">
        <v>11292</v>
      </c>
      <c r="V1760" t="s">
        <v>6641</v>
      </c>
      <c r="W1760" t="s">
        <v>14533</v>
      </c>
      <c r="X1760" t="s">
        <v>43</v>
      </c>
      <c r="Y1760" t="s">
        <v>30</v>
      </c>
      <c r="Z1760" t="s">
        <v>30</v>
      </c>
      <c r="AA1760" t="s">
        <v>30</v>
      </c>
      <c r="AB1760" t="s">
        <v>30</v>
      </c>
      <c r="AC1760">
        <v>-75.539453750000007</v>
      </c>
      <c r="AD1760">
        <v>6.2478641100000001</v>
      </c>
      <c r="AE1760" t="s">
        <v>86</v>
      </c>
      <c r="AF1760" t="s">
        <v>105</v>
      </c>
      <c r="AG1760" t="s">
        <v>102</v>
      </c>
      <c r="AH1760">
        <f>IFERROR(
    VLOOKUP(FENIX_ANS_TABLA[[#This Row],[ESTADO]],
        {"VENCIDO",1;"ALERTA_0 Días",2;"ALERTA",3;"A TIEMPO",4;"SIN FECHA",5},
    2,FALSE),
0)</f>
        <v>3</v>
      </c>
    </row>
    <row r="1761" spans="1:34" x14ac:dyDescent="0.25">
      <c r="A1761">
        <v>23675857</v>
      </c>
      <c r="B1761" s="23" t="str">
        <f>IFERROR(VLOOKUP(FENIX_ANS_TABLA[[#This Row],[PEDIDO]],RESPONSABLE!A:B,2,0),"Pendiente por asignar responsable")</f>
        <v>Pendiente por asignar responsable</v>
      </c>
      <c r="C1761" t="s">
        <v>23</v>
      </c>
      <c r="D1761" t="s">
        <v>24</v>
      </c>
      <c r="E1761" t="s">
        <v>23</v>
      </c>
      <c r="F1761" s="21">
        <v>46080.66510416667</v>
      </c>
      <c r="G1761" t="s">
        <v>12576</v>
      </c>
      <c r="H1761">
        <v>71525981</v>
      </c>
      <c r="I1761" t="s">
        <v>12577</v>
      </c>
      <c r="J1761" s="23" t="s">
        <v>31</v>
      </c>
      <c r="K1761" s="23" t="s">
        <v>12578</v>
      </c>
      <c r="L1761" t="s">
        <v>12579</v>
      </c>
      <c r="M1761" t="s">
        <v>25</v>
      </c>
      <c r="N1761" t="s">
        <v>12580</v>
      </c>
      <c r="O1761" t="s">
        <v>26</v>
      </c>
      <c r="P1761" t="s">
        <v>27</v>
      </c>
      <c r="Q1761" t="s">
        <v>32</v>
      </c>
      <c r="R1761" t="s">
        <v>253</v>
      </c>
      <c r="S1761" t="s">
        <v>260</v>
      </c>
      <c r="T1761">
        <v>7</v>
      </c>
      <c r="U1761" t="s">
        <v>12581</v>
      </c>
      <c r="V1761" t="s">
        <v>17700</v>
      </c>
      <c r="W1761" t="s">
        <v>17873</v>
      </c>
      <c r="X1761" t="s">
        <v>29</v>
      </c>
      <c r="Y1761" t="s">
        <v>30</v>
      </c>
      <c r="Z1761" t="s">
        <v>30</v>
      </c>
      <c r="AA1761" t="s">
        <v>30</v>
      </c>
      <c r="AB1761" t="s">
        <v>30</v>
      </c>
      <c r="AC1761">
        <v>-75.671304230000004</v>
      </c>
      <c r="AD1761">
        <v>6.1814261100000003</v>
      </c>
      <c r="AE1761" t="s">
        <v>86</v>
      </c>
      <c r="AF1761" t="s">
        <v>105</v>
      </c>
      <c r="AG1761" t="s">
        <v>102</v>
      </c>
      <c r="AH1761">
        <f>IFERROR(
    VLOOKUP(FENIX_ANS_TABLA[[#This Row],[ESTADO]],
        {"VENCIDO",1;"ALERTA_0 Días",2;"ALERTA",3;"A TIEMPO",4;"SIN FECHA",5},
    2,FALSE),
0)</f>
        <v>4</v>
      </c>
    </row>
    <row r="1762" spans="1:34" x14ac:dyDescent="0.25">
      <c r="A1762">
        <v>23675860</v>
      </c>
      <c r="B1762" s="23" t="str">
        <f>IFERROR(VLOOKUP(FENIX_ANS_TABLA[[#This Row],[PEDIDO]],RESPONSABLE!A:B,2,0),"Pendiente por asignar responsable")</f>
        <v>Pendiente por asignar responsable</v>
      </c>
      <c r="C1762" t="s">
        <v>58</v>
      </c>
      <c r="D1762" t="s">
        <v>24</v>
      </c>
      <c r="E1762" t="s">
        <v>59</v>
      </c>
      <c r="F1762" s="21">
        <v>46080.667280092603</v>
      </c>
      <c r="G1762" t="s">
        <v>11294</v>
      </c>
      <c r="H1762">
        <v>1128457676</v>
      </c>
      <c r="I1762" t="s">
        <v>11295</v>
      </c>
      <c r="J1762" s="23" t="s">
        <v>31</v>
      </c>
      <c r="K1762" s="23" t="s">
        <v>11296</v>
      </c>
      <c r="L1762" t="s">
        <v>11297</v>
      </c>
      <c r="M1762" t="s">
        <v>163</v>
      </c>
      <c r="N1762" t="s">
        <v>11298</v>
      </c>
      <c r="O1762" t="s">
        <v>164</v>
      </c>
      <c r="P1762" t="s">
        <v>60</v>
      </c>
      <c r="Q1762" t="s">
        <v>184</v>
      </c>
      <c r="R1762" t="s">
        <v>252</v>
      </c>
      <c r="S1762" t="s">
        <v>260</v>
      </c>
      <c r="T1762">
        <v>14</v>
      </c>
      <c r="U1762" t="s">
        <v>11299</v>
      </c>
      <c r="V1762" t="s">
        <v>19041</v>
      </c>
      <c r="W1762" t="s">
        <v>19042</v>
      </c>
      <c r="X1762" t="s">
        <v>29</v>
      </c>
      <c r="Y1762" t="s">
        <v>30</v>
      </c>
      <c r="Z1762" t="s">
        <v>30</v>
      </c>
      <c r="AA1762" t="s">
        <v>30</v>
      </c>
      <c r="AB1762" t="s">
        <v>30</v>
      </c>
      <c r="AC1762">
        <v>-75.245008470000002</v>
      </c>
      <c r="AD1762">
        <v>6.2477771500000001</v>
      </c>
      <c r="AE1762" t="s">
        <v>86</v>
      </c>
      <c r="AF1762" t="s">
        <v>159</v>
      </c>
      <c r="AG1762" t="s">
        <v>102</v>
      </c>
      <c r="AH1762">
        <f>IFERROR(
    VLOOKUP(FENIX_ANS_TABLA[[#This Row],[ESTADO]],
        {"VENCIDO",1;"ALERTA_0 Días",2;"ALERTA",3;"A TIEMPO",4;"SIN FECHA",5},
    2,FALSE),
0)</f>
        <v>4</v>
      </c>
    </row>
    <row r="1763" spans="1:34" x14ac:dyDescent="0.25">
      <c r="A1763">
        <v>23675862</v>
      </c>
      <c r="B1763" s="23" t="str">
        <f>IFERROR(VLOOKUP(FENIX_ANS_TABLA[[#This Row],[PEDIDO]],RESPONSABLE!A:B,2,0),"Pendiente por asignar responsable")</f>
        <v>Pendiente por asignar responsable</v>
      </c>
      <c r="C1763" t="s">
        <v>23</v>
      </c>
      <c r="D1763" t="s">
        <v>24</v>
      </c>
      <c r="E1763" t="s">
        <v>33</v>
      </c>
      <c r="F1763" s="21">
        <v>46080.667442129627</v>
      </c>
      <c r="G1763" t="s">
        <v>11301</v>
      </c>
      <c r="H1763">
        <v>70582249</v>
      </c>
      <c r="I1763" t="s">
        <v>11288</v>
      </c>
      <c r="J1763" s="23" t="s">
        <v>31</v>
      </c>
      <c r="K1763" s="23" t="s">
        <v>11289</v>
      </c>
      <c r="L1763" t="s">
        <v>11302</v>
      </c>
      <c r="M1763" t="s">
        <v>25</v>
      </c>
      <c r="N1763" t="s">
        <v>11303</v>
      </c>
      <c r="O1763" t="s">
        <v>26</v>
      </c>
      <c r="P1763" t="s">
        <v>34</v>
      </c>
      <c r="Q1763" t="s">
        <v>35</v>
      </c>
      <c r="R1763" t="s">
        <v>253</v>
      </c>
      <c r="S1763" t="s">
        <v>260</v>
      </c>
      <c r="T1763">
        <v>5</v>
      </c>
      <c r="U1763" t="s">
        <v>11304</v>
      </c>
      <c r="V1763" t="s">
        <v>6695</v>
      </c>
      <c r="W1763" t="s">
        <v>8043</v>
      </c>
      <c r="X1763" t="s">
        <v>43</v>
      </c>
      <c r="Y1763" t="s">
        <v>30</v>
      </c>
      <c r="Z1763" t="s">
        <v>30</v>
      </c>
      <c r="AA1763" t="s">
        <v>30</v>
      </c>
      <c r="AB1763" t="s">
        <v>30</v>
      </c>
      <c r="AC1763">
        <v>-75.539453750000007</v>
      </c>
      <c r="AD1763">
        <v>6.2478641100000001</v>
      </c>
      <c r="AE1763" t="s">
        <v>86</v>
      </c>
      <c r="AF1763" t="s">
        <v>105</v>
      </c>
      <c r="AG1763" t="s">
        <v>102</v>
      </c>
      <c r="AH1763">
        <f>IFERROR(
    VLOOKUP(FENIX_ANS_TABLA[[#This Row],[ESTADO]],
        {"VENCIDO",1;"ALERTA_0 Días",2;"ALERTA",3;"A TIEMPO",4;"SIN FECHA",5},
    2,FALSE),
0)</f>
        <v>3</v>
      </c>
    </row>
    <row r="1764" spans="1:34" x14ac:dyDescent="0.25">
      <c r="A1764">
        <v>23675864</v>
      </c>
      <c r="B1764" s="23" t="str">
        <f>IFERROR(VLOOKUP(FENIX_ANS_TABLA[[#This Row],[PEDIDO]],RESPONSABLE!A:B,2,0),"Pendiente por asignar responsable")</f>
        <v>Pendiente por asignar responsable</v>
      </c>
      <c r="C1764" t="s">
        <v>23</v>
      </c>
      <c r="D1764" t="s">
        <v>24</v>
      </c>
      <c r="E1764" t="s">
        <v>23</v>
      </c>
      <c r="F1764" s="21">
        <v>46080.668622685182</v>
      </c>
      <c r="G1764" t="s">
        <v>12583</v>
      </c>
      <c r="H1764">
        <v>98634123</v>
      </c>
      <c r="I1764" t="s">
        <v>12584</v>
      </c>
      <c r="J1764" s="23" t="s">
        <v>12585</v>
      </c>
      <c r="K1764" s="23" t="s">
        <v>12586</v>
      </c>
      <c r="L1764" t="s">
        <v>12587</v>
      </c>
      <c r="M1764" t="s">
        <v>25</v>
      </c>
      <c r="N1764" t="s">
        <v>12588</v>
      </c>
      <c r="O1764" t="s">
        <v>26</v>
      </c>
      <c r="P1764" t="s">
        <v>27</v>
      </c>
      <c r="Q1764" t="s">
        <v>32</v>
      </c>
      <c r="R1764" t="s">
        <v>253</v>
      </c>
      <c r="S1764" t="s">
        <v>260</v>
      </c>
      <c r="T1764">
        <v>7</v>
      </c>
      <c r="U1764" t="s">
        <v>12589</v>
      </c>
      <c r="V1764" t="s">
        <v>14226</v>
      </c>
      <c r="W1764" t="s">
        <v>10554</v>
      </c>
      <c r="X1764" t="s">
        <v>29</v>
      </c>
      <c r="Y1764" t="s">
        <v>30</v>
      </c>
      <c r="Z1764" t="s">
        <v>30</v>
      </c>
      <c r="AA1764" t="s">
        <v>30</v>
      </c>
      <c r="AB1764" t="s">
        <v>30</v>
      </c>
      <c r="AC1764">
        <v>-75.658051799999996</v>
      </c>
      <c r="AD1764">
        <v>6.1847852799999998</v>
      </c>
      <c r="AE1764" t="s">
        <v>86</v>
      </c>
      <c r="AF1764" t="s">
        <v>105</v>
      </c>
      <c r="AG1764" t="s">
        <v>102</v>
      </c>
      <c r="AH1764">
        <f>IFERROR(
    VLOOKUP(FENIX_ANS_TABLA[[#This Row],[ESTADO]],
        {"VENCIDO",1;"ALERTA_0 Días",2;"ALERTA",3;"A TIEMPO",4;"SIN FECHA",5},
    2,FALSE),
0)</f>
        <v>4</v>
      </c>
    </row>
    <row r="1765" spans="1:34" x14ac:dyDescent="0.25">
      <c r="A1765">
        <v>23675868</v>
      </c>
      <c r="B1765" s="23" t="str">
        <f>IFERROR(VLOOKUP(FENIX_ANS_TABLA[[#This Row],[PEDIDO]],RESPONSABLE!A:B,2,0),"Pendiente por asignar responsable")</f>
        <v>Pendiente por asignar responsable</v>
      </c>
      <c r="C1765" t="s">
        <v>23</v>
      </c>
      <c r="D1765" t="s">
        <v>24</v>
      </c>
      <c r="E1765" t="s">
        <v>23</v>
      </c>
      <c r="F1765" s="21">
        <v>46080.671157407407</v>
      </c>
      <c r="G1765" t="s">
        <v>12591</v>
      </c>
      <c r="H1765">
        <v>98634123</v>
      </c>
      <c r="I1765" t="s">
        <v>12584</v>
      </c>
      <c r="J1765" s="23" t="s">
        <v>12585</v>
      </c>
      <c r="K1765" s="23" t="s">
        <v>12586</v>
      </c>
      <c r="L1765" t="s">
        <v>12592</v>
      </c>
      <c r="M1765" t="s">
        <v>25</v>
      </c>
      <c r="N1765" t="s">
        <v>12593</v>
      </c>
      <c r="O1765" t="s">
        <v>26</v>
      </c>
      <c r="P1765" t="s">
        <v>27</v>
      </c>
      <c r="Q1765" t="s">
        <v>32</v>
      </c>
      <c r="R1765" t="s">
        <v>253</v>
      </c>
      <c r="S1765" t="s">
        <v>260</v>
      </c>
      <c r="T1765">
        <v>7</v>
      </c>
      <c r="U1765" t="s">
        <v>12594</v>
      </c>
      <c r="V1765" t="s">
        <v>10555</v>
      </c>
      <c r="W1765" t="s">
        <v>14636</v>
      </c>
      <c r="X1765" t="s">
        <v>29</v>
      </c>
      <c r="Y1765" t="s">
        <v>30</v>
      </c>
      <c r="Z1765" t="s">
        <v>30</v>
      </c>
      <c r="AA1765" t="s">
        <v>30</v>
      </c>
      <c r="AB1765" t="s">
        <v>30</v>
      </c>
      <c r="AC1765">
        <v>-75.658051799999996</v>
      </c>
      <c r="AD1765">
        <v>6.1847852799999998</v>
      </c>
      <c r="AE1765" t="s">
        <v>86</v>
      </c>
      <c r="AF1765" t="s">
        <v>105</v>
      </c>
      <c r="AG1765" t="s">
        <v>102</v>
      </c>
      <c r="AH1765">
        <f>IFERROR(
    VLOOKUP(FENIX_ANS_TABLA[[#This Row],[ESTADO]],
        {"VENCIDO",1;"ALERTA_0 Días",2;"ALERTA",3;"A TIEMPO",4;"SIN FECHA",5},
    2,FALSE),
0)</f>
        <v>4</v>
      </c>
    </row>
    <row r="1766" spans="1:34" x14ac:dyDescent="0.25">
      <c r="A1766">
        <v>23675870</v>
      </c>
      <c r="B1766" s="23" t="str">
        <f>IFERROR(VLOOKUP(FENIX_ANS_TABLA[[#This Row],[PEDIDO]],RESPONSABLE!A:B,2,0),"Pendiente por asignar responsable")</f>
        <v>Pendiente por asignar responsable</v>
      </c>
      <c r="C1766" t="s">
        <v>58</v>
      </c>
      <c r="D1766" t="s">
        <v>24</v>
      </c>
      <c r="E1766" t="s">
        <v>59</v>
      </c>
      <c r="F1766" s="21">
        <v>46080.672847222217</v>
      </c>
      <c r="G1766" t="s">
        <v>11306</v>
      </c>
      <c r="H1766">
        <v>8438131</v>
      </c>
      <c r="I1766" t="s">
        <v>11307</v>
      </c>
      <c r="J1766" s="23" t="s">
        <v>31</v>
      </c>
      <c r="K1766" s="23" t="s">
        <v>11308</v>
      </c>
      <c r="L1766" t="s">
        <v>11309</v>
      </c>
      <c r="M1766" t="s">
        <v>295</v>
      </c>
      <c r="N1766" t="s">
        <v>11310</v>
      </c>
      <c r="O1766" t="s">
        <v>296</v>
      </c>
      <c r="P1766" t="s">
        <v>60</v>
      </c>
      <c r="Q1766" t="s">
        <v>31</v>
      </c>
      <c r="R1766" t="s">
        <v>252</v>
      </c>
      <c r="S1766" t="s">
        <v>259</v>
      </c>
      <c r="T1766">
        <v>14</v>
      </c>
      <c r="U1766" t="s">
        <v>11311</v>
      </c>
      <c r="V1766" t="s">
        <v>14637</v>
      </c>
      <c r="W1766" t="s">
        <v>14638</v>
      </c>
      <c r="X1766" t="s">
        <v>29</v>
      </c>
      <c r="Y1766" t="s">
        <v>30</v>
      </c>
      <c r="Z1766" t="s">
        <v>30</v>
      </c>
      <c r="AA1766" t="s">
        <v>30</v>
      </c>
      <c r="AB1766" t="s">
        <v>30</v>
      </c>
      <c r="AC1766">
        <v>-75.56561825</v>
      </c>
      <c r="AD1766">
        <v>5.9566273699999996</v>
      </c>
      <c r="AE1766" t="s">
        <v>86</v>
      </c>
      <c r="AF1766" t="s">
        <v>109</v>
      </c>
      <c r="AG1766" t="s">
        <v>102</v>
      </c>
      <c r="AH1766">
        <f>IFERROR(
    VLOOKUP(FENIX_ANS_TABLA[[#This Row],[ESTADO]],
        {"VENCIDO",1;"ALERTA_0 Días",2;"ALERTA",3;"A TIEMPO",4;"SIN FECHA",5},
    2,FALSE),
0)</f>
        <v>4</v>
      </c>
    </row>
    <row r="1767" spans="1:34" x14ac:dyDescent="0.25">
      <c r="A1767">
        <v>23675876</v>
      </c>
      <c r="B1767" s="23" t="str">
        <f>IFERROR(VLOOKUP(FENIX_ANS_TABLA[[#This Row],[PEDIDO]],RESPONSABLE!A:B,2,0),"Pendiente por asignar responsable")</f>
        <v>Pendiente por asignar responsable</v>
      </c>
      <c r="C1767" t="s">
        <v>44</v>
      </c>
      <c r="D1767" t="s">
        <v>24</v>
      </c>
      <c r="E1767" t="s">
        <v>44</v>
      </c>
      <c r="F1767" s="21">
        <v>46080.674861111111</v>
      </c>
      <c r="G1767" t="s">
        <v>13532</v>
      </c>
      <c r="H1767">
        <v>1040740751</v>
      </c>
      <c r="I1767" t="s">
        <v>13533</v>
      </c>
      <c r="J1767" s="23" t="s">
        <v>31</v>
      </c>
      <c r="K1767" s="23" t="s">
        <v>13534</v>
      </c>
      <c r="L1767" t="s">
        <v>13535</v>
      </c>
      <c r="M1767" t="s">
        <v>38</v>
      </c>
      <c r="N1767" t="s">
        <v>13536</v>
      </c>
      <c r="O1767" t="s">
        <v>39</v>
      </c>
      <c r="P1767" t="s">
        <v>34</v>
      </c>
      <c r="Q1767" t="s">
        <v>46</v>
      </c>
      <c r="R1767" t="s">
        <v>253</v>
      </c>
      <c r="S1767" t="s">
        <v>260</v>
      </c>
      <c r="T1767">
        <v>5</v>
      </c>
      <c r="U1767" t="s">
        <v>13537</v>
      </c>
      <c r="V1767" t="s">
        <v>18338</v>
      </c>
      <c r="W1767" t="s">
        <v>14437</v>
      </c>
      <c r="X1767" t="s">
        <v>29</v>
      </c>
      <c r="Y1767" t="s">
        <v>30</v>
      </c>
      <c r="Z1767" t="s">
        <v>30</v>
      </c>
      <c r="AA1767" t="s">
        <v>30</v>
      </c>
      <c r="AB1767" t="s">
        <v>30</v>
      </c>
      <c r="AC1767">
        <v>-75.627634740000005</v>
      </c>
      <c r="AD1767">
        <v>6.1718905900000003</v>
      </c>
      <c r="AE1767" t="s">
        <v>86</v>
      </c>
      <c r="AF1767" t="s">
        <v>105</v>
      </c>
      <c r="AG1767" t="s">
        <v>102</v>
      </c>
      <c r="AH1767">
        <f>IFERROR(
    VLOOKUP(FENIX_ANS_TABLA[[#This Row],[ESTADO]],
        {"VENCIDO",1;"ALERTA_0 Días",2;"ALERTA",3;"A TIEMPO",4;"SIN FECHA",5},
    2,FALSE),
0)</f>
        <v>4</v>
      </c>
    </row>
    <row r="1768" spans="1:34" x14ac:dyDescent="0.25">
      <c r="A1768">
        <v>23675882</v>
      </c>
      <c r="B1768" s="23" t="str">
        <f>IFERROR(VLOOKUP(FENIX_ANS_TABLA[[#This Row],[PEDIDO]],RESPONSABLE!A:B,2,0),"Pendiente por asignar responsable")</f>
        <v>Pendiente por asignar responsable</v>
      </c>
      <c r="C1768" t="s">
        <v>23</v>
      </c>
      <c r="D1768" t="s">
        <v>24</v>
      </c>
      <c r="E1768" t="s">
        <v>23</v>
      </c>
      <c r="F1768" s="21">
        <v>46080.675347222219</v>
      </c>
      <c r="G1768" t="s">
        <v>11313</v>
      </c>
      <c r="H1768">
        <v>1039462617</v>
      </c>
      <c r="I1768" t="s">
        <v>11314</v>
      </c>
      <c r="J1768" s="23" t="s">
        <v>31</v>
      </c>
      <c r="K1768" s="23" t="s">
        <v>11315</v>
      </c>
      <c r="L1768" t="s">
        <v>11316</v>
      </c>
      <c r="M1768" t="s">
        <v>185</v>
      </c>
      <c r="N1768" t="s">
        <v>11317</v>
      </c>
      <c r="O1768" t="s">
        <v>186</v>
      </c>
      <c r="P1768" t="s">
        <v>27</v>
      </c>
      <c r="Q1768" t="s">
        <v>158</v>
      </c>
      <c r="R1768" t="s">
        <v>252</v>
      </c>
      <c r="S1768" t="s">
        <v>260</v>
      </c>
      <c r="T1768">
        <v>10</v>
      </c>
      <c r="U1768" t="s">
        <v>11318</v>
      </c>
      <c r="V1768" t="s">
        <v>14447</v>
      </c>
      <c r="W1768" t="s">
        <v>14446</v>
      </c>
      <c r="X1768" t="s">
        <v>29</v>
      </c>
      <c r="Y1768" t="s">
        <v>30</v>
      </c>
      <c r="Z1768" t="s">
        <v>30</v>
      </c>
      <c r="AA1768" t="s">
        <v>30</v>
      </c>
      <c r="AB1768" t="s">
        <v>30</v>
      </c>
      <c r="AC1768">
        <v>-75.247967000000003</v>
      </c>
      <c r="AD1768">
        <v>6.1435700000000004</v>
      </c>
      <c r="AE1768" t="s">
        <v>86</v>
      </c>
      <c r="AF1768" t="s">
        <v>159</v>
      </c>
      <c r="AG1768" t="s">
        <v>102</v>
      </c>
      <c r="AH1768">
        <f>IFERROR(
    VLOOKUP(FENIX_ANS_TABLA[[#This Row],[ESTADO]],
        {"VENCIDO",1;"ALERTA_0 Días",2;"ALERTA",3;"A TIEMPO",4;"SIN FECHA",5},
    2,FALSE),
0)</f>
        <v>4</v>
      </c>
    </row>
    <row r="1769" spans="1:34" x14ac:dyDescent="0.25">
      <c r="A1769">
        <v>23675886</v>
      </c>
      <c r="B1769" s="23" t="str">
        <f>IFERROR(VLOOKUP(FENIX_ANS_TABLA[[#This Row],[PEDIDO]],RESPONSABLE!A:B,2,0),"Pendiente por asignar responsable")</f>
        <v>Pendiente por asignar responsable</v>
      </c>
      <c r="C1769" t="s">
        <v>36</v>
      </c>
      <c r="D1769" t="s">
        <v>24</v>
      </c>
      <c r="E1769" t="s">
        <v>36</v>
      </c>
      <c r="F1769" s="21">
        <v>46080.675671296303</v>
      </c>
      <c r="G1769" t="s">
        <v>13539</v>
      </c>
      <c r="H1769">
        <v>15341568</v>
      </c>
      <c r="I1769" t="s">
        <v>13540</v>
      </c>
      <c r="J1769" s="23" t="s">
        <v>31</v>
      </c>
      <c r="K1769" s="23" t="s">
        <v>13541</v>
      </c>
      <c r="L1769" t="s">
        <v>13542</v>
      </c>
      <c r="M1769" t="s">
        <v>234</v>
      </c>
      <c r="N1769" t="s">
        <v>13543</v>
      </c>
      <c r="O1769" t="s">
        <v>235</v>
      </c>
      <c r="P1769" t="s">
        <v>37</v>
      </c>
      <c r="Q1769" t="s">
        <v>214</v>
      </c>
      <c r="R1769" t="s">
        <v>253</v>
      </c>
      <c r="S1769" t="s">
        <v>260</v>
      </c>
      <c r="T1769">
        <v>7</v>
      </c>
      <c r="U1769" t="s">
        <v>13544</v>
      </c>
      <c r="V1769" t="s">
        <v>14447</v>
      </c>
      <c r="W1769" t="s">
        <v>14446</v>
      </c>
      <c r="X1769" t="s">
        <v>29</v>
      </c>
      <c r="Y1769" t="s">
        <v>30</v>
      </c>
      <c r="Z1769" t="s">
        <v>30</v>
      </c>
      <c r="AA1769" t="s">
        <v>30</v>
      </c>
      <c r="AB1769" t="s">
        <v>30</v>
      </c>
      <c r="AC1769">
        <v>-74.719561470000002</v>
      </c>
      <c r="AD1769">
        <v>7.0697772800000003</v>
      </c>
      <c r="AE1769" t="s">
        <v>86</v>
      </c>
      <c r="AF1769" t="s">
        <v>215</v>
      </c>
      <c r="AG1769" t="s">
        <v>102</v>
      </c>
      <c r="AH1769">
        <f>IFERROR(
    VLOOKUP(FENIX_ANS_TABLA[[#This Row],[ESTADO]],
        {"VENCIDO",1;"ALERTA_0 Días",2;"ALERTA",3;"A TIEMPO",4;"SIN FECHA",5},
    2,FALSE),
0)</f>
        <v>4</v>
      </c>
    </row>
    <row r="1770" spans="1:34" x14ac:dyDescent="0.25">
      <c r="A1770">
        <v>23675889</v>
      </c>
      <c r="B1770" s="23" t="str">
        <f>IFERROR(VLOOKUP(FENIX_ANS_TABLA[[#This Row],[PEDIDO]],RESPONSABLE!A:B,2,0),"Pendiente por asignar responsable")</f>
        <v>Pendiente por asignar responsable</v>
      </c>
      <c r="C1770" t="s">
        <v>54</v>
      </c>
      <c r="D1770" t="s">
        <v>24</v>
      </c>
      <c r="E1770" t="s">
        <v>54</v>
      </c>
      <c r="F1770" s="21">
        <v>46080.676111111112</v>
      </c>
      <c r="G1770" t="s">
        <v>11320</v>
      </c>
      <c r="H1770">
        <v>76323428</v>
      </c>
      <c r="I1770" t="s">
        <v>11321</v>
      </c>
      <c r="J1770" s="23" t="s">
        <v>31</v>
      </c>
      <c r="K1770" s="23" t="s">
        <v>11322</v>
      </c>
      <c r="L1770" t="s">
        <v>11323</v>
      </c>
      <c r="M1770" t="s">
        <v>196</v>
      </c>
      <c r="N1770" t="s">
        <v>11324</v>
      </c>
      <c r="O1770" t="s">
        <v>197</v>
      </c>
      <c r="P1770" t="s">
        <v>55</v>
      </c>
      <c r="Q1770" t="s">
        <v>189</v>
      </c>
      <c r="R1770" t="s">
        <v>252</v>
      </c>
      <c r="S1770" t="s">
        <v>260</v>
      </c>
      <c r="T1770">
        <v>4</v>
      </c>
      <c r="U1770" t="s">
        <v>11325</v>
      </c>
      <c r="V1770" t="s">
        <v>6720</v>
      </c>
      <c r="W1770" t="s">
        <v>18846</v>
      </c>
      <c r="X1770" t="s">
        <v>43</v>
      </c>
      <c r="Y1770" t="s">
        <v>30</v>
      </c>
      <c r="Z1770" t="s">
        <v>30</v>
      </c>
      <c r="AA1770" t="s">
        <v>30</v>
      </c>
      <c r="AB1770" t="s">
        <v>30</v>
      </c>
      <c r="AC1770">
        <v>-75.155715330000007</v>
      </c>
      <c r="AD1770">
        <v>6.2132248299999997</v>
      </c>
      <c r="AE1770" t="s">
        <v>86</v>
      </c>
      <c r="AF1770" t="s">
        <v>159</v>
      </c>
      <c r="AG1770" t="s">
        <v>102</v>
      </c>
      <c r="AH1770">
        <f>IFERROR(
    VLOOKUP(FENIX_ANS_TABLA[[#This Row],[ESTADO]],
        {"VENCIDO",1;"ALERTA_0 Días",2;"ALERTA",3;"A TIEMPO",4;"SIN FECHA",5},
    2,FALSE),
0)</f>
        <v>3</v>
      </c>
    </row>
    <row r="1771" spans="1:34" x14ac:dyDescent="0.25">
      <c r="A1771">
        <v>23675890</v>
      </c>
      <c r="B1771" s="23" t="str">
        <f>IFERROR(VLOOKUP(FENIX_ANS_TABLA[[#This Row],[PEDIDO]],RESPONSABLE!A:B,2,0),"Pendiente por asignar responsable")</f>
        <v>Pendiente por asignar responsable</v>
      </c>
      <c r="C1771" t="s">
        <v>23</v>
      </c>
      <c r="D1771" t="s">
        <v>24</v>
      </c>
      <c r="E1771" t="s">
        <v>33</v>
      </c>
      <c r="F1771" s="21">
        <v>46080.676180555558</v>
      </c>
      <c r="G1771" t="s">
        <v>11327</v>
      </c>
      <c r="H1771">
        <v>1017133487</v>
      </c>
      <c r="I1771" t="s">
        <v>11328</v>
      </c>
      <c r="J1771" s="23" t="s">
        <v>31</v>
      </c>
      <c r="K1771" s="23" t="s">
        <v>11329</v>
      </c>
      <c r="L1771" t="s">
        <v>11330</v>
      </c>
      <c r="M1771" t="s">
        <v>25</v>
      </c>
      <c r="N1771" t="s">
        <v>11331</v>
      </c>
      <c r="O1771" t="s">
        <v>26</v>
      </c>
      <c r="P1771" t="s">
        <v>34</v>
      </c>
      <c r="Q1771" t="s">
        <v>35</v>
      </c>
      <c r="R1771" t="s">
        <v>253</v>
      </c>
      <c r="S1771" t="s">
        <v>260</v>
      </c>
      <c r="T1771">
        <v>5</v>
      </c>
      <c r="U1771" t="s">
        <v>11332</v>
      </c>
      <c r="V1771" t="s">
        <v>6720</v>
      </c>
      <c r="W1771" t="s">
        <v>10744</v>
      </c>
      <c r="X1771" t="s">
        <v>43</v>
      </c>
      <c r="Y1771" t="s">
        <v>30</v>
      </c>
      <c r="Z1771" t="s">
        <v>30</v>
      </c>
      <c r="AA1771" t="s">
        <v>30</v>
      </c>
      <c r="AB1771" t="s">
        <v>30</v>
      </c>
      <c r="AC1771">
        <v>-75.54016876</v>
      </c>
      <c r="AD1771">
        <v>6.2505002000000003</v>
      </c>
      <c r="AE1771" t="s">
        <v>86</v>
      </c>
      <c r="AF1771" t="s">
        <v>105</v>
      </c>
      <c r="AG1771" t="s">
        <v>102</v>
      </c>
      <c r="AH1771">
        <f>IFERROR(
    VLOOKUP(FENIX_ANS_TABLA[[#This Row],[ESTADO]],
        {"VENCIDO",1;"ALERTA_0 Días",2;"ALERTA",3;"A TIEMPO",4;"SIN FECHA",5},
    2,FALSE),
0)</f>
        <v>3</v>
      </c>
    </row>
    <row r="1772" spans="1:34" x14ac:dyDescent="0.25">
      <c r="A1772">
        <v>23675894</v>
      </c>
      <c r="B1772" s="23" t="str">
        <f>IFERROR(VLOOKUP(FENIX_ANS_TABLA[[#This Row],[PEDIDO]],RESPONSABLE!A:B,2,0),"Pendiente por asignar responsable")</f>
        <v>Pendiente por asignar responsable</v>
      </c>
      <c r="C1772" t="s">
        <v>23</v>
      </c>
      <c r="D1772" t="s">
        <v>24</v>
      </c>
      <c r="E1772" t="s">
        <v>23</v>
      </c>
      <c r="F1772" s="21">
        <v>46080.677418981482</v>
      </c>
      <c r="G1772" t="s">
        <v>11334</v>
      </c>
      <c r="H1772">
        <v>71593829</v>
      </c>
      <c r="I1772" t="s">
        <v>11335</v>
      </c>
      <c r="J1772" s="23" t="s">
        <v>31</v>
      </c>
      <c r="K1772" s="23" t="s">
        <v>11336</v>
      </c>
      <c r="L1772" t="s">
        <v>11337</v>
      </c>
      <c r="M1772" t="s">
        <v>169</v>
      </c>
      <c r="N1772" t="s">
        <v>11338</v>
      </c>
      <c r="O1772" t="s">
        <v>170</v>
      </c>
      <c r="P1772" t="s">
        <v>27</v>
      </c>
      <c r="Q1772" t="s">
        <v>158</v>
      </c>
      <c r="R1772" t="s">
        <v>252</v>
      </c>
      <c r="S1772" t="s">
        <v>260</v>
      </c>
      <c r="T1772">
        <v>10</v>
      </c>
      <c r="U1772" t="s">
        <v>11339</v>
      </c>
      <c r="V1772" t="s">
        <v>19043</v>
      </c>
      <c r="W1772" t="s">
        <v>19044</v>
      </c>
      <c r="X1772" t="s">
        <v>29</v>
      </c>
      <c r="Y1772" t="s">
        <v>30</v>
      </c>
      <c r="Z1772" t="s">
        <v>30</v>
      </c>
      <c r="AA1772" t="s">
        <v>30</v>
      </c>
      <c r="AB1772" t="s">
        <v>30</v>
      </c>
      <c r="AC1772">
        <v>-75.310649999999995</v>
      </c>
      <c r="AD1772">
        <v>6.1224600000000002</v>
      </c>
      <c r="AE1772" t="s">
        <v>86</v>
      </c>
      <c r="AF1772" t="s">
        <v>159</v>
      </c>
      <c r="AG1772" t="s">
        <v>102</v>
      </c>
      <c r="AH1772">
        <f>IFERROR(
    VLOOKUP(FENIX_ANS_TABLA[[#This Row],[ESTADO]],
        {"VENCIDO",1;"ALERTA_0 Días",2;"ALERTA",3;"A TIEMPO",4;"SIN FECHA",5},
    2,FALSE),
0)</f>
        <v>4</v>
      </c>
    </row>
    <row r="1773" spans="1:34" x14ac:dyDescent="0.25">
      <c r="A1773">
        <v>23675898</v>
      </c>
      <c r="B1773" s="23" t="str">
        <f>IFERROR(VLOOKUP(FENIX_ANS_TABLA[[#This Row],[PEDIDO]],RESPONSABLE!A:B,2,0),"Pendiente por asignar responsable")</f>
        <v>Pendiente por asignar responsable</v>
      </c>
      <c r="C1773" t="s">
        <v>23</v>
      </c>
      <c r="D1773" t="s">
        <v>24</v>
      </c>
      <c r="E1773" t="s">
        <v>23</v>
      </c>
      <c r="F1773" s="21">
        <v>46080.678136574083</v>
      </c>
      <c r="G1773" t="s">
        <v>11342</v>
      </c>
      <c r="H1773">
        <v>32320774</v>
      </c>
      <c r="I1773" t="s">
        <v>11343</v>
      </c>
      <c r="J1773" s="23" t="s">
        <v>31</v>
      </c>
      <c r="K1773" s="23" t="s">
        <v>11344</v>
      </c>
      <c r="L1773" t="s">
        <v>11345</v>
      </c>
      <c r="M1773" t="s">
        <v>171</v>
      </c>
      <c r="N1773" t="s">
        <v>11346</v>
      </c>
      <c r="O1773" t="s">
        <v>172</v>
      </c>
      <c r="P1773" t="s">
        <v>27</v>
      </c>
      <c r="Q1773" t="s">
        <v>158</v>
      </c>
      <c r="R1773" t="s">
        <v>253</v>
      </c>
      <c r="S1773" t="s">
        <v>260</v>
      </c>
      <c r="T1773">
        <v>7</v>
      </c>
      <c r="U1773" t="s">
        <v>11347</v>
      </c>
      <c r="V1773" t="s">
        <v>10746</v>
      </c>
      <c r="W1773" t="s">
        <v>14046</v>
      </c>
      <c r="X1773" t="s">
        <v>29</v>
      </c>
      <c r="Y1773" t="s">
        <v>30</v>
      </c>
      <c r="Z1773" t="s">
        <v>30</v>
      </c>
      <c r="AA1773" t="s">
        <v>30</v>
      </c>
      <c r="AB1773" t="s">
        <v>30</v>
      </c>
      <c r="AC1773">
        <v>-74.98802001</v>
      </c>
      <c r="AD1773">
        <v>6.1919279999999999</v>
      </c>
      <c r="AE1773" t="s">
        <v>86</v>
      </c>
      <c r="AF1773" t="s">
        <v>159</v>
      </c>
      <c r="AG1773" t="s">
        <v>102</v>
      </c>
      <c r="AH1773">
        <f>IFERROR(
    VLOOKUP(FENIX_ANS_TABLA[[#This Row],[ESTADO]],
        {"VENCIDO",1;"ALERTA_0 Días",2;"ALERTA",3;"A TIEMPO",4;"SIN FECHA",5},
    2,FALSE),
0)</f>
        <v>4</v>
      </c>
    </row>
    <row r="1774" spans="1:34" x14ac:dyDescent="0.25">
      <c r="A1774">
        <v>23675901</v>
      </c>
      <c r="B1774" s="23" t="str">
        <f>IFERROR(VLOOKUP(FENIX_ANS_TABLA[[#This Row],[PEDIDO]],RESPONSABLE!A:B,2,0),"Pendiente por asignar responsable")</f>
        <v>Pendiente por asignar responsable</v>
      </c>
      <c r="C1774" t="s">
        <v>58</v>
      </c>
      <c r="D1774" t="s">
        <v>24</v>
      </c>
      <c r="E1774" t="s">
        <v>59</v>
      </c>
      <c r="F1774" s="21">
        <v>46080.679837962962</v>
      </c>
      <c r="G1774" t="s">
        <v>11349</v>
      </c>
      <c r="H1774">
        <v>43741995</v>
      </c>
      <c r="I1774" t="s">
        <v>11350</v>
      </c>
      <c r="J1774" s="23" t="s">
        <v>11351</v>
      </c>
      <c r="K1774" s="23" t="s">
        <v>11352</v>
      </c>
      <c r="L1774" t="s">
        <v>11353</v>
      </c>
      <c r="M1774" t="s">
        <v>25</v>
      </c>
      <c r="N1774" t="s">
        <v>11354</v>
      </c>
      <c r="O1774" t="s">
        <v>26</v>
      </c>
      <c r="P1774" t="s">
        <v>60</v>
      </c>
      <c r="Q1774" t="s">
        <v>61</v>
      </c>
      <c r="R1774" t="s">
        <v>253</v>
      </c>
      <c r="S1774" t="s">
        <v>260</v>
      </c>
      <c r="T1774">
        <v>9</v>
      </c>
      <c r="U1774" t="s">
        <v>11355</v>
      </c>
      <c r="V1774" t="s">
        <v>19045</v>
      </c>
      <c r="W1774" t="s">
        <v>14476</v>
      </c>
      <c r="X1774" t="s">
        <v>29</v>
      </c>
      <c r="Y1774" t="s">
        <v>30</v>
      </c>
      <c r="Z1774" t="s">
        <v>30</v>
      </c>
      <c r="AA1774" t="s">
        <v>30</v>
      </c>
      <c r="AB1774" t="s">
        <v>30</v>
      </c>
      <c r="AC1774">
        <v>-75.627781760000005</v>
      </c>
      <c r="AD1774">
        <v>6.2473327400000001</v>
      </c>
      <c r="AE1774" t="s">
        <v>86</v>
      </c>
      <c r="AF1774" t="s">
        <v>105</v>
      </c>
      <c r="AG1774" t="s">
        <v>102</v>
      </c>
      <c r="AH1774">
        <f>IFERROR(
    VLOOKUP(FENIX_ANS_TABLA[[#This Row],[ESTADO]],
        {"VENCIDO",1;"ALERTA_0 Días",2;"ALERTA",3;"A TIEMPO",4;"SIN FECHA",5},
    2,FALSE),
0)</f>
        <v>4</v>
      </c>
    </row>
    <row r="1775" spans="1:34" x14ac:dyDescent="0.25">
      <c r="A1775">
        <v>23675902</v>
      </c>
      <c r="B1775" s="23" t="str">
        <f>IFERROR(VLOOKUP(FENIX_ANS_TABLA[[#This Row],[PEDIDO]],RESPONSABLE!A:B,2,0),"Pendiente por asignar responsable")</f>
        <v>Pendiente por asignar responsable</v>
      </c>
      <c r="C1775" t="s">
        <v>54</v>
      </c>
      <c r="D1775" t="s">
        <v>24</v>
      </c>
      <c r="E1775" t="s">
        <v>54</v>
      </c>
      <c r="F1775" s="21">
        <v>46080.679884259262</v>
      </c>
      <c r="G1775" t="s">
        <v>11357</v>
      </c>
      <c r="H1775">
        <v>1040048904</v>
      </c>
      <c r="I1775" t="s">
        <v>11358</v>
      </c>
      <c r="J1775" s="23" t="s">
        <v>31</v>
      </c>
      <c r="K1775" s="23" t="s">
        <v>11359</v>
      </c>
      <c r="L1775" t="s">
        <v>11360</v>
      </c>
      <c r="M1775" t="s">
        <v>200</v>
      </c>
      <c r="N1775" t="s">
        <v>11361</v>
      </c>
      <c r="O1775" t="s">
        <v>201</v>
      </c>
      <c r="P1775" t="s">
        <v>55</v>
      </c>
      <c r="Q1775" t="s">
        <v>189</v>
      </c>
      <c r="R1775" t="s">
        <v>252</v>
      </c>
      <c r="S1775" t="s">
        <v>260</v>
      </c>
      <c r="T1775">
        <v>4</v>
      </c>
      <c r="U1775" t="s">
        <v>11362</v>
      </c>
      <c r="V1775" t="s">
        <v>5020</v>
      </c>
      <c r="W1775" t="s">
        <v>19046</v>
      </c>
      <c r="X1775" t="s">
        <v>43</v>
      </c>
      <c r="Y1775" t="s">
        <v>30</v>
      </c>
      <c r="Z1775" t="s">
        <v>30</v>
      </c>
      <c r="AA1775" t="s">
        <v>30</v>
      </c>
      <c r="AB1775" t="s">
        <v>30</v>
      </c>
      <c r="AC1775">
        <v>-75.465415699999994</v>
      </c>
      <c r="AD1775">
        <v>6.05851045</v>
      </c>
      <c r="AE1775" t="s">
        <v>86</v>
      </c>
      <c r="AF1775" t="s">
        <v>159</v>
      </c>
      <c r="AG1775" t="s">
        <v>102</v>
      </c>
      <c r="AH1775">
        <f>IFERROR(
    VLOOKUP(FENIX_ANS_TABLA[[#This Row],[ESTADO]],
        {"VENCIDO",1;"ALERTA_0 Días",2;"ALERTA",3;"A TIEMPO",4;"SIN FECHA",5},
    2,FALSE),
0)</f>
        <v>3</v>
      </c>
    </row>
    <row r="1776" spans="1:34" x14ac:dyDescent="0.25">
      <c r="A1776">
        <v>23675905</v>
      </c>
      <c r="B1776" s="23" t="str">
        <f>IFERROR(VLOOKUP(FENIX_ANS_TABLA[[#This Row],[PEDIDO]],RESPONSABLE!A:B,2,0),"Pendiente por asignar responsable")</f>
        <v>Pendiente por asignar responsable</v>
      </c>
      <c r="C1776" t="s">
        <v>23</v>
      </c>
      <c r="D1776" t="s">
        <v>24</v>
      </c>
      <c r="E1776" t="s">
        <v>23</v>
      </c>
      <c r="F1776" s="21">
        <v>46080.681944444441</v>
      </c>
      <c r="G1776" t="s">
        <v>12596</v>
      </c>
      <c r="H1776">
        <v>1152453516</v>
      </c>
      <c r="I1776" t="s">
        <v>12597</v>
      </c>
      <c r="J1776" s="23" t="s">
        <v>31</v>
      </c>
      <c r="K1776" s="23" t="s">
        <v>12598</v>
      </c>
      <c r="L1776" t="s">
        <v>12599</v>
      </c>
      <c r="M1776" t="s">
        <v>50</v>
      </c>
      <c r="N1776" t="s">
        <v>12600</v>
      </c>
      <c r="O1776" t="s">
        <v>51</v>
      </c>
      <c r="P1776" t="s">
        <v>27</v>
      </c>
      <c r="Q1776" t="s">
        <v>32</v>
      </c>
      <c r="R1776" t="s">
        <v>252</v>
      </c>
      <c r="S1776" t="s">
        <v>260</v>
      </c>
      <c r="T1776">
        <v>10</v>
      </c>
      <c r="U1776" t="s">
        <v>12601</v>
      </c>
      <c r="V1776" t="s">
        <v>10717</v>
      </c>
      <c r="W1776" t="s">
        <v>14642</v>
      </c>
      <c r="X1776" t="s">
        <v>29</v>
      </c>
      <c r="Y1776" t="s">
        <v>19047</v>
      </c>
      <c r="Z1776" t="s">
        <v>19048</v>
      </c>
      <c r="AA1776" t="s">
        <v>11790</v>
      </c>
      <c r="AB1776" t="s">
        <v>19049</v>
      </c>
      <c r="AC1776">
        <v>-75.644455359999995</v>
      </c>
      <c r="AD1776">
        <v>6.1084297999999997</v>
      </c>
      <c r="AE1776" t="s">
        <v>86</v>
      </c>
      <c r="AF1776" t="s">
        <v>105</v>
      </c>
      <c r="AG1776" t="s">
        <v>102</v>
      </c>
      <c r="AH1776">
        <f>IFERROR(
    VLOOKUP(FENIX_ANS_TABLA[[#This Row],[ESTADO]],
        {"VENCIDO",1;"ALERTA_0 Días",2;"ALERTA",3;"A TIEMPO",4;"SIN FECHA",5},
    2,FALSE),
0)</f>
        <v>4</v>
      </c>
    </row>
    <row r="1777" spans="1:34" x14ac:dyDescent="0.25">
      <c r="A1777">
        <v>23675906</v>
      </c>
      <c r="B1777" s="23" t="str">
        <f>IFERROR(VLOOKUP(FENIX_ANS_TABLA[[#This Row],[PEDIDO]],RESPONSABLE!A:B,2,0),"Pendiente por asignar responsable")</f>
        <v>Pendiente por asignar responsable</v>
      </c>
      <c r="C1777" t="s">
        <v>23</v>
      </c>
      <c r="D1777" t="s">
        <v>24</v>
      </c>
      <c r="E1777" t="s">
        <v>33</v>
      </c>
      <c r="F1777" s="21">
        <v>46080.682314814818</v>
      </c>
      <c r="G1777" t="s">
        <v>11364</v>
      </c>
      <c r="H1777">
        <v>70582249</v>
      </c>
      <c r="I1777" t="s">
        <v>11288</v>
      </c>
      <c r="J1777" s="23" t="s">
        <v>31</v>
      </c>
      <c r="K1777" s="23" t="s">
        <v>11289</v>
      </c>
      <c r="L1777" t="s">
        <v>11365</v>
      </c>
      <c r="M1777" t="s">
        <v>25</v>
      </c>
      <c r="N1777" t="s">
        <v>11366</v>
      </c>
      <c r="O1777" t="s">
        <v>26</v>
      </c>
      <c r="P1777" t="s">
        <v>34</v>
      </c>
      <c r="Q1777" t="s">
        <v>35</v>
      </c>
      <c r="R1777" t="s">
        <v>253</v>
      </c>
      <c r="S1777" t="s">
        <v>260</v>
      </c>
      <c r="T1777">
        <v>5</v>
      </c>
      <c r="U1777" t="s">
        <v>11367</v>
      </c>
      <c r="V1777" t="s">
        <v>10717</v>
      </c>
      <c r="W1777" t="s">
        <v>6702</v>
      </c>
      <c r="X1777" t="s">
        <v>43</v>
      </c>
      <c r="Y1777" t="s">
        <v>30</v>
      </c>
      <c r="Z1777" t="s">
        <v>30</v>
      </c>
      <c r="AA1777" t="s">
        <v>30</v>
      </c>
      <c r="AB1777" t="s">
        <v>30</v>
      </c>
      <c r="AC1777">
        <v>-75.539453750000007</v>
      </c>
      <c r="AD1777">
        <v>6.2478641100000001</v>
      </c>
      <c r="AE1777" t="s">
        <v>86</v>
      </c>
      <c r="AF1777" t="s">
        <v>105</v>
      </c>
      <c r="AG1777" t="s">
        <v>102</v>
      </c>
      <c r="AH1777">
        <f>IFERROR(
    VLOOKUP(FENIX_ANS_TABLA[[#This Row],[ESTADO]],
        {"VENCIDO",1;"ALERTA_0 Días",2;"ALERTA",3;"A TIEMPO",4;"SIN FECHA",5},
    2,FALSE),
0)</f>
        <v>3</v>
      </c>
    </row>
    <row r="1778" spans="1:34" x14ac:dyDescent="0.25">
      <c r="A1778">
        <v>23675915</v>
      </c>
      <c r="B1778" s="23" t="str">
        <f>IFERROR(VLOOKUP(FENIX_ANS_TABLA[[#This Row],[PEDIDO]],RESPONSABLE!A:B,2,0),"Pendiente por asignar responsable")</f>
        <v>Pendiente por asignar responsable</v>
      </c>
      <c r="C1778" t="s">
        <v>23</v>
      </c>
      <c r="D1778" t="s">
        <v>24</v>
      </c>
      <c r="E1778" t="s">
        <v>33</v>
      </c>
      <c r="F1778" s="21">
        <v>46080.682847222219</v>
      </c>
      <c r="G1778" t="s">
        <v>11369</v>
      </c>
      <c r="H1778">
        <v>70582249</v>
      </c>
      <c r="I1778" t="s">
        <v>11288</v>
      </c>
      <c r="J1778" s="23" t="s">
        <v>31</v>
      </c>
      <c r="K1778" s="23" t="s">
        <v>11289</v>
      </c>
      <c r="L1778" t="s">
        <v>11370</v>
      </c>
      <c r="M1778" t="s">
        <v>25</v>
      </c>
      <c r="N1778" t="s">
        <v>11371</v>
      </c>
      <c r="O1778" t="s">
        <v>26</v>
      </c>
      <c r="P1778" t="s">
        <v>34</v>
      </c>
      <c r="Q1778" t="s">
        <v>35</v>
      </c>
      <c r="R1778" t="s">
        <v>253</v>
      </c>
      <c r="S1778" t="s">
        <v>260</v>
      </c>
      <c r="T1778">
        <v>5</v>
      </c>
      <c r="U1778" t="s">
        <v>11372</v>
      </c>
      <c r="V1778" t="s">
        <v>6721</v>
      </c>
      <c r="W1778" t="s">
        <v>14538</v>
      </c>
      <c r="X1778" t="s">
        <v>43</v>
      </c>
      <c r="Y1778" t="s">
        <v>30</v>
      </c>
      <c r="Z1778" t="s">
        <v>30</v>
      </c>
      <c r="AA1778" t="s">
        <v>30</v>
      </c>
      <c r="AB1778" t="s">
        <v>30</v>
      </c>
      <c r="AC1778">
        <v>-75.539453750000007</v>
      </c>
      <c r="AD1778">
        <v>6.2478641100000001</v>
      </c>
      <c r="AE1778" t="s">
        <v>86</v>
      </c>
      <c r="AF1778" t="s">
        <v>105</v>
      </c>
      <c r="AG1778" t="s">
        <v>102</v>
      </c>
      <c r="AH1778">
        <f>IFERROR(
    VLOOKUP(FENIX_ANS_TABLA[[#This Row],[ESTADO]],
        {"VENCIDO",1;"ALERTA_0 Días",2;"ALERTA",3;"A TIEMPO",4;"SIN FECHA",5},
    2,FALSE),
0)</f>
        <v>3</v>
      </c>
    </row>
    <row r="1779" spans="1:34" x14ac:dyDescent="0.25">
      <c r="A1779">
        <v>23675921</v>
      </c>
      <c r="B1779" s="23" t="str">
        <f>IFERROR(VLOOKUP(FENIX_ANS_TABLA[[#This Row],[PEDIDO]],RESPONSABLE!A:B,2,0),"Pendiente por asignar responsable")</f>
        <v>Pendiente por asignar responsable</v>
      </c>
      <c r="C1779" t="s">
        <v>54</v>
      </c>
      <c r="D1779" t="s">
        <v>24</v>
      </c>
      <c r="E1779" t="s">
        <v>54</v>
      </c>
      <c r="F1779" s="21">
        <v>46080.684120370373</v>
      </c>
      <c r="G1779" t="s">
        <v>11374</v>
      </c>
      <c r="H1779">
        <v>900477542</v>
      </c>
      <c r="I1779" t="s">
        <v>11375</v>
      </c>
      <c r="J1779" s="23" t="s">
        <v>31</v>
      </c>
      <c r="K1779" s="23" t="s">
        <v>6886</v>
      </c>
      <c r="L1779" t="s">
        <v>11376</v>
      </c>
      <c r="M1779" t="s">
        <v>267</v>
      </c>
      <c r="N1779" t="s">
        <v>11377</v>
      </c>
      <c r="O1779" t="s">
        <v>268</v>
      </c>
      <c r="P1779" t="s">
        <v>55</v>
      </c>
      <c r="Q1779" t="s">
        <v>31</v>
      </c>
      <c r="R1779" t="s">
        <v>252</v>
      </c>
      <c r="S1779" t="s">
        <v>259</v>
      </c>
      <c r="T1779">
        <v>4</v>
      </c>
      <c r="U1779" t="s">
        <v>11378</v>
      </c>
      <c r="V1779" t="s">
        <v>19050</v>
      </c>
      <c r="W1779" t="s">
        <v>19051</v>
      </c>
      <c r="X1779" t="s">
        <v>43</v>
      </c>
      <c r="Y1779" t="s">
        <v>30</v>
      </c>
      <c r="Z1779" t="s">
        <v>30</v>
      </c>
      <c r="AA1779" t="s">
        <v>30</v>
      </c>
      <c r="AB1779" t="s">
        <v>30</v>
      </c>
      <c r="AC1779">
        <v>-75.688447999999994</v>
      </c>
      <c r="AD1779">
        <v>5.8154700000000004</v>
      </c>
      <c r="AE1779" t="s">
        <v>86</v>
      </c>
      <c r="AF1779" t="s">
        <v>109</v>
      </c>
      <c r="AG1779" t="s">
        <v>102</v>
      </c>
      <c r="AH1779">
        <f>IFERROR(
    VLOOKUP(FENIX_ANS_TABLA[[#This Row],[ESTADO]],
        {"VENCIDO",1;"ALERTA_0 Días",2;"ALERTA",3;"A TIEMPO",4;"SIN FECHA",5},
    2,FALSE),
0)</f>
        <v>3</v>
      </c>
    </row>
    <row r="1780" spans="1:34" x14ac:dyDescent="0.25">
      <c r="A1780">
        <v>23675923</v>
      </c>
      <c r="B1780" s="23" t="str">
        <f>IFERROR(VLOOKUP(FENIX_ANS_TABLA[[#This Row],[PEDIDO]],RESPONSABLE!A:B,2,0),"Pendiente por asignar responsable")</f>
        <v>Pendiente por asignar responsable</v>
      </c>
      <c r="C1780" t="s">
        <v>23</v>
      </c>
      <c r="D1780" t="s">
        <v>24</v>
      </c>
      <c r="E1780" t="s">
        <v>23</v>
      </c>
      <c r="F1780" s="21">
        <v>46080.685694444437</v>
      </c>
      <c r="G1780" t="s">
        <v>11380</v>
      </c>
      <c r="H1780">
        <v>22082889</v>
      </c>
      <c r="I1780" t="s">
        <v>11381</v>
      </c>
      <c r="J1780" s="23" t="s">
        <v>31</v>
      </c>
      <c r="K1780" s="23" t="s">
        <v>11382</v>
      </c>
      <c r="L1780" t="s">
        <v>11383</v>
      </c>
      <c r="M1780" t="s">
        <v>185</v>
      </c>
      <c r="N1780" t="s">
        <v>11384</v>
      </c>
      <c r="O1780" t="s">
        <v>186</v>
      </c>
      <c r="P1780" t="s">
        <v>27</v>
      </c>
      <c r="Q1780" t="s">
        <v>158</v>
      </c>
      <c r="R1780" t="s">
        <v>252</v>
      </c>
      <c r="S1780" t="s">
        <v>260</v>
      </c>
      <c r="T1780">
        <v>10</v>
      </c>
      <c r="U1780" t="s">
        <v>11385</v>
      </c>
      <c r="V1780" t="s">
        <v>723</v>
      </c>
      <c r="W1780" t="s">
        <v>19052</v>
      </c>
      <c r="X1780" t="s">
        <v>29</v>
      </c>
      <c r="Y1780" t="s">
        <v>30</v>
      </c>
      <c r="Z1780" t="s">
        <v>30</v>
      </c>
      <c r="AA1780" t="s">
        <v>30</v>
      </c>
      <c r="AB1780" t="s">
        <v>30</v>
      </c>
      <c r="AC1780">
        <v>-75.271232999999995</v>
      </c>
      <c r="AD1780">
        <v>6.1230398299999997</v>
      </c>
      <c r="AE1780" t="s">
        <v>86</v>
      </c>
      <c r="AF1780" t="s">
        <v>159</v>
      </c>
      <c r="AG1780" t="s">
        <v>102</v>
      </c>
      <c r="AH1780">
        <f>IFERROR(
    VLOOKUP(FENIX_ANS_TABLA[[#This Row],[ESTADO]],
        {"VENCIDO",1;"ALERTA_0 Días",2;"ALERTA",3;"A TIEMPO",4;"SIN FECHA",5},
    2,FALSE),
0)</f>
        <v>4</v>
      </c>
    </row>
    <row r="1781" spans="1:34" x14ac:dyDescent="0.25">
      <c r="A1781">
        <v>23675924</v>
      </c>
      <c r="B1781" s="23" t="str">
        <f>IFERROR(VLOOKUP(FENIX_ANS_TABLA[[#This Row],[PEDIDO]],RESPONSABLE!A:B,2,0),"Pendiente por asignar responsable")</f>
        <v>Pendiente por asignar responsable</v>
      </c>
      <c r="C1781" t="s">
        <v>23</v>
      </c>
      <c r="D1781" t="s">
        <v>65</v>
      </c>
      <c r="E1781" t="s">
        <v>23</v>
      </c>
      <c r="F1781" s="21">
        <v>46080.686273148152</v>
      </c>
      <c r="G1781" t="s">
        <v>11387</v>
      </c>
      <c r="H1781">
        <v>1033772910</v>
      </c>
      <c r="I1781" t="s">
        <v>4518</v>
      </c>
      <c r="J1781" s="23" t="s">
        <v>31</v>
      </c>
      <c r="K1781" s="23" t="s">
        <v>4519</v>
      </c>
      <c r="L1781" t="s">
        <v>11388</v>
      </c>
      <c r="M1781" t="s">
        <v>202</v>
      </c>
      <c r="N1781" t="s">
        <v>11389</v>
      </c>
      <c r="O1781" t="s">
        <v>203</v>
      </c>
      <c r="P1781" t="s">
        <v>87</v>
      </c>
      <c r="Q1781" t="s">
        <v>158</v>
      </c>
      <c r="R1781" t="s">
        <v>253</v>
      </c>
      <c r="S1781" t="s">
        <v>260</v>
      </c>
      <c r="T1781">
        <v>7</v>
      </c>
      <c r="U1781" t="s">
        <v>11390</v>
      </c>
      <c r="V1781" t="s">
        <v>19053</v>
      </c>
      <c r="W1781" t="s">
        <v>19054</v>
      </c>
      <c r="X1781" t="s">
        <v>29</v>
      </c>
      <c r="Y1781" t="s">
        <v>30</v>
      </c>
      <c r="Z1781" t="s">
        <v>30</v>
      </c>
      <c r="AA1781" t="s">
        <v>30</v>
      </c>
      <c r="AB1781" t="s">
        <v>30</v>
      </c>
      <c r="AC1781">
        <v>-74.738567000000003</v>
      </c>
      <c r="AD1781">
        <v>5.8989180000000001</v>
      </c>
      <c r="AE1781" t="s">
        <v>86</v>
      </c>
      <c r="AF1781" t="s">
        <v>159</v>
      </c>
      <c r="AG1781" t="s">
        <v>103</v>
      </c>
      <c r="AH1781">
        <f>IFERROR(
    VLOOKUP(FENIX_ANS_TABLA[[#This Row],[ESTADO]],
        {"VENCIDO",1;"ALERTA_0 Días",2;"ALERTA",3;"A TIEMPO",4;"SIN FECHA",5},
    2,FALSE),
0)</f>
        <v>4</v>
      </c>
    </row>
    <row r="1782" spans="1:34" x14ac:dyDescent="0.25">
      <c r="A1782">
        <v>23675925</v>
      </c>
      <c r="B1782" s="23" t="str">
        <f>IFERROR(VLOOKUP(FENIX_ANS_TABLA[[#This Row],[PEDIDO]],RESPONSABLE!A:B,2,0),"Pendiente por asignar responsable")</f>
        <v>Pendiente por asignar responsable</v>
      </c>
      <c r="C1782" t="s">
        <v>54</v>
      </c>
      <c r="D1782" t="s">
        <v>24</v>
      </c>
      <c r="E1782" t="s">
        <v>54</v>
      </c>
      <c r="F1782" s="21">
        <v>46080.686296296299</v>
      </c>
      <c r="G1782" t="s">
        <v>11392</v>
      </c>
      <c r="H1782">
        <v>70787201</v>
      </c>
      <c r="I1782" t="s">
        <v>11393</v>
      </c>
      <c r="J1782" s="23" t="s">
        <v>31</v>
      </c>
      <c r="K1782" s="23" t="s">
        <v>11394</v>
      </c>
      <c r="L1782" t="s">
        <v>11395</v>
      </c>
      <c r="M1782" t="s">
        <v>173</v>
      </c>
      <c r="N1782" t="s">
        <v>11396</v>
      </c>
      <c r="O1782" t="s">
        <v>174</v>
      </c>
      <c r="P1782" t="s">
        <v>55</v>
      </c>
      <c r="Q1782" t="s">
        <v>189</v>
      </c>
      <c r="R1782" t="s">
        <v>252</v>
      </c>
      <c r="S1782" t="s">
        <v>260</v>
      </c>
      <c r="T1782">
        <v>4</v>
      </c>
      <c r="U1782" t="s">
        <v>11397</v>
      </c>
      <c r="V1782" t="s">
        <v>19053</v>
      </c>
      <c r="W1782" t="s">
        <v>18280</v>
      </c>
      <c r="X1782" t="s">
        <v>43</v>
      </c>
      <c r="Y1782" t="s">
        <v>30</v>
      </c>
      <c r="Z1782" t="s">
        <v>30</v>
      </c>
      <c r="AA1782" t="s">
        <v>30</v>
      </c>
      <c r="AB1782" t="s">
        <v>30</v>
      </c>
      <c r="AC1782">
        <v>-75.463389969999994</v>
      </c>
      <c r="AD1782">
        <v>5.8908247300000003</v>
      </c>
      <c r="AE1782" t="s">
        <v>86</v>
      </c>
      <c r="AF1782" t="s">
        <v>159</v>
      </c>
      <c r="AG1782" t="s">
        <v>102</v>
      </c>
      <c r="AH1782">
        <f>IFERROR(
    VLOOKUP(FENIX_ANS_TABLA[[#This Row],[ESTADO]],
        {"VENCIDO",1;"ALERTA_0 Días",2;"ALERTA",3;"A TIEMPO",4;"SIN FECHA",5},
    2,FALSE),
0)</f>
        <v>3</v>
      </c>
    </row>
    <row r="1783" spans="1:34" x14ac:dyDescent="0.25">
      <c r="A1783">
        <v>23675930</v>
      </c>
      <c r="B1783" s="23" t="str">
        <f>IFERROR(VLOOKUP(FENIX_ANS_TABLA[[#This Row],[PEDIDO]],RESPONSABLE!A:B,2,0),"Pendiente por asignar responsable")</f>
        <v>Pendiente por asignar responsable</v>
      </c>
      <c r="C1783" t="s">
        <v>23</v>
      </c>
      <c r="D1783" t="s">
        <v>24</v>
      </c>
      <c r="E1783" t="s">
        <v>23</v>
      </c>
      <c r="F1783" s="21">
        <v>46080.688611111109</v>
      </c>
      <c r="G1783" t="s">
        <v>11399</v>
      </c>
      <c r="H1783">
        <v>70905006</v>
      </c>
      <c r="I1783" t="s">
        <v>11400</v>
      </c>
      <c r="J1783" s="23" t="s">
        <v>31</v>
      </c>
      <c r="K1783" s="23" t="s">
        <v>11401</v>
      </c>
      <c r="L1783" t="s">
        <v>11402</v>
      </c>
      <c r="M1783" t="s">
        <v>185</v>
      </c>
      <c r="N1783" t="s">
        <v>11403</v>
      </c>
      <c r="O1783" t="s">
        <v>186</v>
      </c>
      <c r="P1783" t="s">
        <v>27</v>
      </c>
      <c r="Q1783" t="s">
        <v>158</v>
      </c>
      <c r="R1783" t="s">
        <v>252</v>
      </c>
      <c r="S1783" t="s">
        <v>260</v>
      </c>
      <c r="T1783">
        <v>10</v>
      </c>
      <c r="U1783" t="s">
        <v>11404</v>
      </c>
      <c r="V1783" t="s">
        <v>5036</v>
      </c>
      <c r="W1783" t="s">
        <v>10719</v>
      </c>
      <c r="X1783" t="s">
        <v>29</v>
      </c>
      <c r="Y1783" t="s">
        <v>30</v>
      </c>
      <c r="Z1783" t="s">
        <v>30</v>
      </c>
      <c r="AA1783" t="s">
        <v>30</v>
      </c>
      <c r="AB1783" t="s">
        <v>30</v>
      </c>
      <c r="AC1783">
        <v>-75.251264430000006</v>
      </c>
      <c r="AD1783">
        <v>6.1301999599999997</v>
      </c>
      <c r="AE1783" t="s">
        <v>86</v>
      </c>
      <c r="AF1783" t="s">
        <v>159</v>
      </c>
      <c r="AG1783" t="s">
        <v>102</v>
      </c>
      <c r="AH1783">
        <f>IFERROR(
    VLOOKUP(FENIX_ANS_TABLA[[#This Row],[ESTADO]],
        {"VENCIDO",1;"ALERTA_0 Días",2;"ALERTA",3;"A TIEMPO",4;"SIN FECHA",5},
    2,FALSE),
0)</f>
        <v>4</v>
      </c>
    </row>
    <row r="1784" spans="1:34" x14ac:dyDescent="0.25">
      <c r="A1784">
        <v>23675931</v>
      </c>
      <c r="B1784" s="23" t="str">
        <f>IFERROR(VLOOKUP(FENIX_ANS_TABLA[[#This Row],[PEDIDO]],RESPONSABLE!A:B,2,0),"Pendiente por asignar responsable")</f>
        <v>Pendiente por asignar responsable</v>
      </c>
      <c r="C1784" t="s">
        <v>54</v>
      </c>
      <c r="D1784" t="s">
        <v>24</v>
      </c>
      <c r="E1784" t="s">
        <v>54</v>
      </c>
      <c r="F1784" s="21">
        <v>46080.689212962963</v>
      </c>
      <c r="G1784" t="s">
        <v>11406</v>
      </c>
      <c r="H1784">
        <v>43523788</v>
      </c>
      <c r="I1784" t="s">
        <v>11407</v>
      </c>
      <c r="J1784" s="23" t="s">
        <v>11408</v>
      </c>
      <c r="K1784" s="23" t="s">
        <v>11409</v>
      </c>
      <c r="L1784" t="s">
        <v>11410</v>
      </c>
      <c r="M1784" t="s">
        <v>167</v>
      </c>
      <c r="N1784" t="s">
        <v>11411</v>
      </c>
      <c r="O1784" t="s">
        <v>168</v>
      </c>
      <c r="P1784" t="s">
        <v>55</v>
      </c>
      <c r="Q1784" t="s">
        <v>189</v>
      </c>
      <c r="R1784" t="s">
        <v>252</v>
      </c>
      <c r="S1784" t="s">
        <v>260</v>
      </c>
      <c r="T1784">
        <v>4</v>
      </c>
      <c r="U1784" t="s">
        <v>11412</v>
      </c>
      <c r="V1784" t="s">
        <v>8075</v>
      </c>
      <c r="W1784" t="s">
        <v>19055</v>
      </c>
      <c r="X1784" t="s">
        <v>43</v>
      </c>
      <c r="Y1784" t="s">
        <v>30</v>
      </c>
      <c r="Z1784" t="s">
        <v>30</v>
      </c>
      <c r="AA1784" t="s">
        <v>30</v>
      </c>
      <c r="AB1784" t="s">
        <v>30</v>
      </c>
      <c r="AC1784">
        <v>-75.405547999999996</v>
      </c>
      <c r="AD1784">
        <v>6.1012240000000002</v>
      </c>
      <c r="AE1784" t="s">
        <v>86</v>
      </c>
      <c r="AF1784" t="s">
        <v>159</v>
      </c>
      <c r="AG1784" t="s">
        <v>102</v>
      </c>
      <c r="AH1784">
        <f>IFERROR(
    VLOOKUP(FENIX_ANS_TABLA[[#This Row],[ESTADO]],
        {"VENCIDO",1;"ALERTA_0 Días",2;"ALERTA",3;"A TIEMPO",4;"SIN FECHA",5},
    2,FALSE),
0)</f>
        <v>3</v>
      </c>
    </row>
    <row r="1785" spans="1:34" x14ac:dyDescent="0.25">
      <c r="A1785">
        <v>23675956</v>
      </c>
      <c r="B1785" s="23" t="str">
        <f>IFERROR(VLOOKUP(FENIX_ANS_TABLA[[#This Row],[PEDIDO]],RESPONSABLE!A:B,2,0),"Pendiente por asignar responsable")</f>
        <v>Pendiente por asignar responsable</v>
      </c>
      <c r="C1785" t="s">
        <v>23</v>
      </c>
      <c r="D1785" t="s">
        <v>24</v>
      </c>
      <c r="E1785" t="s">
        <v>33</v>
      </c>
      <c r="F1785" s="21">
        <v>46080.695150462961</v>
      </c>
      <c r="G1785" t="s">
        <v>11414</v>
      </c>
      <c r="H1785">
        <v>1076381355</v>
      </c>
      <c r="I1785" t="s">
        <v>11415</v>
      </c>
      <c r="J1785" s="23" t="s">
        <v>31</v>
      </c>
      <c r="K1785" s="23" t="s">
        <v>11416</v>
      </c>
      <c r="L1785" t="s">
        <v>11417</v>
      </c>
      <c r="M1785" t="s">
        <v>25</v>
      </c>
      <c r="N1785" t="s">
        <v>11418</v>
      </c>
      <c r="O1785" t="s">
        <v>26</v>
      </c>
      <c r="P1785" t="s">
        <v>34</v>
      </c>
      <c r="Q1785" t="s">
        <v>35</v>
      </c>
      <c r="R1785" t="s">
        <v>253</v>
      </c>
      <c r="S1785" t="s">
        <v>260</v>
      </c>
      <c r="T1785">
        <v>5</v>
      </c>
      <c r="U1785" t="s">
        <v>11419</v>
      </c>
      <c r="V1785" t="s">
        <v>14448</v>
      </c>
      <c r="W1785" t="s">
        <v>2888</v>
      </c>
      <c r="X1785" t="s">
        <v>43</v>
      </c>
      <c r="Y1785" t="s">
        <v>30</v>
      </c>
      <c r="Z1785" t="s">
        <v>30</v>
      </c>
      <c r="AA1785" t="s">
        <v>30</v>
      </c>
      <c r="AB1785" t="s">
        <v>30</v>
      </c>
      <c r="AC1785">
        <v>-75.541522299999997</v>
      </c>
      <c r="AD1785">
        <v>6.2424138500000002</v>
      </c>
      <c r="AE1785" t="s">
        <v>86</v>
      </c>
      <c r="AF1785" t="s">
        <v>105</v>
      </c>
      <c r="AG1785" t="s">
        <v>102</v>
      </c>
      <c r="AH1785">
        <f>IFERROR(
    VLOOKUP(FENIX_ANS_TABLA[[#This Row],[ESTADO]],
        {"VENCIDO",1;"ALERTA_0 Días",2;"ALERTA",3;"A TIEMPO",4;"SIN FECHA",5},
    2,FALSE),
0)</f>
        <v>3</v>
      </c>
    </row>
    <row r="1786" spans="1:34" x14ac:dyDescent="0.25">
      <c r="A1786">
        <v>23675967</v>
      </c>
      <c r="B1786" s="23" t="str">
        <f>IFERROR(VLOOKUP(FENIX_ANS_TABLA[[#This Row],[PEDIDO]],RESPONSABLE!A:B,2,0),"Pendiente por asignar responsable")</f>
        <v>Pendiente por asignar responsable</v>
      </c>
      <c r="C1786" t="s">
        <v>23</v>
      </c>
      <c r="D1786" t="s">
        <v>24</v>
      </c>
      <c r="E1786" t="s">
        <v>23</v>
      </c>
      <c r="F1786" s="21">
        <v>46080.697025462963</v>
      </c>
      <c r="G1786" t="s">
        <v>11421</v>
      </c>
      <c r="H1786">
        <v>1000441183</v>
      </c>
      <c r="I1786" t="s">
        <v>11422</v>
      </c>
      <c r="J1786" s="23" t="s">
        <v>31</v>
      </c>
      <c r="K1786" s="23" t="s">
        <v>11423</v>
      </c>
      <c r="L1786" t="s">
        <v>11424</v>
      </c>
      <c r="M1786" t="s">
        <v>169</v>
      </c>
      <c r="N1786" t="s">
        <v>11425</v>
      </c>
      <c r="O1786" t="s">
        <v>170</v>
      </c>
      <c r="P1786" t="s">
        <v>27</v>
      </c>
      <c r="Q1786" t="s">
        <v>158</v>
      </c>
      <c r="R1786" t="s">
        <v>252</v>
      </c>
      <c r="S1786" t="s">
        <v>260</v>
      </c>
      <c r="T1786">
        <v>10</v>
      </c>
      <c r="U1786" t="s">
        <v>11426</v>
      </c>
      <c r="V1786" t="s">
        <v>14451</v>
      </c>
      <c r="W1786" t="s">
        <v>14450</v>
      </c>
      <c r="X1786" t="s">
        <v>29</v>
      </c>
      <c r="Y1786" t="s">
        <v>30</v>
      </c>
      <c r="Z1786" t="s">
        <v>30</v>
      </c>
      <c r="AA1786" t="s">
        <v>30</v>
      </c>
      <c r="AB1786" t="s">
        <v>30</v>
      </c>
      <c r="AC1786">
        <v>-75.323160000000001</v>
      </c>
      <c r="AD1786">
        <v>6.1737570000000002</v>
      </c>
      <c r="AE1786" t="s">
        <v>86</v>
      </c>
      <c r="AF1786" t="s">
        <v>159</v>
      </c>
      <c r="AG1786" t="s">
        <v>102</v>
      </c>
      <c r="AH1786">
        <f>IFERROR(
    VLOOKUP(FENIX_ANS_TABLA[[#This Row],[ESTADO]],
        {"VENCIDO",1;"ALERTA_0 Días",2;"ALERTA",3;"A TIEMPO",4;"SIN FECHA",5},
    2,FALSE),
0)</f>
        <v>4</v>
      </c>
    </row>
    <row r="1787" spans="1:34" x14ac:dyDescent="0.25">
      <c r="A1787">
        <v>23675980</v>
      </c>
      <c r="B1787" s="23" t="str">
        <f>IFERROR(VLOOKUP(FENIX_ANS_TABLA[[#This Row],[PEDIDO]],RESPONSABLE!A:B,2,0),"Pendiente por asignar responsable")</f>
        <v>Pendiente por asignar responsable</v>
      </c>
      <c r="C1787" t="s">
        <v>23</v>
      </c>
      <c r="D1787" t="s">
        <v>24</v>
      </c>
      <c r="E1787" t="s">
        <v>23</v>
      </c>
      <c r="F1787" s="21">
        <v>46080.699560185189</v>
      </c>
      <c r="G1787" t="s">
        <v>12603</v>
      </c>
      <c r="H1787">
        <v>42690623</v>
      </c>
      <c r="I1787" t="s">
        <v>12604</v>
      </c>
      <c r="J1787" s="23" t="s">
        <v>31</v>
      </c>
      <c r="K1787" s="23" t="s">
        <v>12605</v>
      </c>
      <c r="L1787" t="s">
        <v>12606</v>
      </c>
      <c r="M1787" t="s">
        <v>224</v>
      </c>
      <c r="N1787" t="s">
        <v>12607</v>
      </c>
      <c r="O1787" t="s">
        <v>225</v>
      </c>
      <c r="P1787" t="s">
        <v>27</v>
      </c>
      <c r="Q1787" t="s">
        <v>214</v>
      </c>
      <c r="R1787" t="s">
        <v>252</v>
      </c>
      <c r="S1787" t="s">
        <v>260</v>
      </c>
      <c r="T1787">
        <v>10</v>
      </c>
      <c r="U1787" t="s">
        <v>12608</v>
      </c>
      <c r="V1787" t="s">
        <v>5023</v>
      </c>
      <c r="W1787" t="s">
        <v>14453</v>
      </c>
      <c r="X1787" t="s">
        <v>29</v>
      </c>
      <c r="Y1787" t="s">
        <v>30</v>
      </c>
      <c r="Z1787" t="s">
        <v>30</v>
      </c>
      <c r="AA1787" t="s">
        <v>30</v>
      </c>
      <c r="AB1787" t="s">
        <v>30</v>
      </c>
      <c r="AC1787">
        <v>-75.205139329999994</v>
      </c>
      <c r="AD1787">
        <v>6.5310649999999999</v>
      </c>
      <c r="AE1787" t="s">
        <v>86</v>
      </c>
      <c r="AF1787" t="s">
        <v>215</v>
      </c>
      <c r="AG1787" t="s">
        <v>102</v>
      </c>
      <c r="AH1787">
        <f>IFERROR(
    VLOOKUP(FENIX_ANS_TABLA[[#This Row],[ESTADO]],
        {"VENCIDO",1;"ALERTA_0 Días",2;"ALERTA",3;"A TIEMPO",4;"SIN FECHA",5},
    2,FALSE),
0)</f>
        <v>4</v>
      </c>
    </row>
    <row r="1788" spans="1:34" x14ac:dyDescent="0.25">
      <c r="A1788">
        <v>23675981</v>
      </c>
      <c r="B1788" s="23" t="str">
        <f>IFERROR(VLOOKUP(FENIX_ANS_TABLA[[#This Row],[PEDIDO]],RESPONSABLE!A:B,2,0),"Pendiente por asignar responsable")</f>
        <v>Pendiente por asignar responsable</v>
      </c>
      <c r="C1788" t="s">
        <v>23</v>
      </c>
      <c r="D1788" t="s">
        <v>24</v>
      </c>
      <c r="E1788" t="s">
        <v>33</v>
      </c>
      <c r="F1788" s="21">
        <v>46080.701539351852</v>
      </c>
      <c r="G1788" t="s">
        <v>11428</v>
      </c>
      <c r="H1788">
        <v>70582249</v>
      </c>
      <c r="I1788" t="s">
        <v>11288</v>
      </c>
      <c r="J1788" s="23" t="s">
        <v>31</v>
      </c>
      <c r="K1788" s="23" t="s">
        <v>11289</v>
      </c>
      <c r="L1788" t="s">
        <v>11429</v>
      </c>
      <c r="M1788" t="s">
        <v>25</v>
      </c>
      <c r="N1788" t="s">
        <v>11430</v>
      </c>
      <c r="O1788" t="s">
        <v>26</v>
      </c>
      <c r="P1788" t="s">
        <v>34</v>
      </c>
      <c r="Q1788" t="s">
        <v>35</v>
      </c>
      <c r="R1788" t="s">
        <v>253</v>
      </c>
      <c r="S1788" t="s">
        <v>260</v>
      </c>
      <c r="T1788">
        <v>5</v>
      </c>
      <c r="U1788" t="s">
        <v>11431</v>
      </c>
      <c r="V1788" t="s">
        <v>14701</v>
      </c>
      <c r="W1788" t="s">
        <v>14700</v>
      </c>
      <c r="X1788" t="s">
        <v>43</v>
      </c>
      <c r="Y1788" t="s">
        <v>30</v>
      </c>
      <c r="Z1788" t="s">
        <v>30</v>
      </c>
      <c r="AA1788" t="s">
        <v>30</v>
      </c>
      <c r="AB1788" t="s">
        <v>30</v>
      </c>
      <c r="AC1788">
        <v>-75.539453750000007</v>
      </c>
      <c r="AD1788">
        <v>6.2478641100000001</v>
      </c>
      <c r="AE1788" t="s">
        <v>86</v>
      </c>
      <c r="AF1788" t="s">
        <v>105</v>
      </c>
      <c r="AG1788" t="s">
        <v>102</v>
      </c>
      <c r="AH1788">
        <f>IFERROR(
    VLOOKUP(FENIX_ANS_TABLA[[#This Row],[ESTADO]],
        {"VENCIDO",1;"ALERTA_0 Días",2;"ALERTA",3;"A TIEMPO",4;"SIN FECHA",5},
    2,FALSE),
0)</f>
        <v>3</v>
      </c>
    </row>
    <row r="1789" spans="1:34" x14ac:dyDescent="0.25">
      <c r="A1789">
        <v>23675992</v>
      </c>
      <c r="B1789" s="23" t="str">
        <f>IFERROR(VLOOKUP(FENIX_ANS_TABLA[[#This Row],[PEDIDO]],RESPONSABLE!A:B,2,0),"Pendiente por asignar responsable")</f>
        <v>Pendiente por asignar responsable</v>
      </c>
      <c r="C1789" t="s">
        <v>23</v>
      </c>
      <c r="D1789" t="s">
        <v>24</v>
      </c>
      <c r="E1789" t="s">
        <v>33</v>
      </c>
      <c r="F1789" s="21">
        <v>46080.706909722219</v>
      </c>
      <c r="G1789" t="s">
        <v>11433</v>
      </c>
      <c r="H1789">
        <v>1042766933</v>
      </c>
      <c r="I1789" t="s">
        <v>11434</v>
      </c>
      <c r="J1789" s="23" t="s">
        <v>31</v>
      </c>
      <c r="K1789" s="23" t="s">
        <v>11435</v>
      </c>
      <c r="L1789" t="s">
        <v>11436</v>
      </c>
      <c r="M1789" t="s">
        <v>167</v>
      </c>
      <c r="N1789" t="s">
        <v>11437</v>
      </c>
      <c r="O1789" t="s">
        <v>168</v>
      </c>
      <c r="P1789" t="s">
        <v>34</v>
      </c>
      <c r="Q1789" t="s">
        <v>175</v>
      </c>
      <c r="R1789" t="s">
        <v>253</v>
      </c>
      <c r="S1789" t="s">
        <v>260</v>
      </c>
      <c r="T1789">
        <v>5</v>
      </c>
      <c r="U1789" t="s">
        <v>11438</v>
      </c>
      <c r="V1789" t="s">
        <v>378</v>
      </c>
      <c r="W1789" t="s">
        <v>14211</v>
      </c>
      <c r="X1789" t="s">
        <v>29</v>
      </c>
      <c r="Y1789" t="s">
        <v>30</v>
      </c>
      <c r="Z1789" t="s">
        <v>30</v>
      </c>
      <c r="AA1789" t="s">
        <v>30</v>
      </c>
      <c r="AB1789" t="s">
        <v>30</v>
      </c>
      <c r="AC1789">
        <v>-75.388981670000007</v>
      </c>
      <c r="AD1789">
        <v>6.15815833</v>
      </c>
      <c r="AE1789" t="s">
        <v>86</v>
      </c>
      <c r="AF1789" t="s">
        <v>159</v>
      </c>
      <c r="AG1789" t="s">
        <v>102</v>
      </c>
      <c r="AH1789">
        <f>IFERROR(
    VLOOKUP(FENIX_ANS_TABLA[[#This Row],[ESTADO]],
        {"VENCIDO",1;"ALERTA_0 Días",2;"ALERTA",3;"A TIEMPO",4;"SIN FECHA",5},
    2,FALSE),
0)</f>
        <v>4</v>
      </c>
    </row>
    <row r="1790" spans="1:34" x14ac:dyDescent="0.25">
      <c r="A1790">
        <v>23675995</v>
      </c>
      <c r="B1790" s="23" t="str">
        <f>IFERROR(VLOOKUP(FENIX_ANS_TABLA[[#This Row],[PEDIDO]],RESPONSABLE!A:B,2,0),"Pendiente por asignar responsable")</f>
        <v>Pendiente por asignar responsable</v>
      </c>
      <c r="C1790" t="s">
        <v>58</v>
      </c>
      <c r="D1790" t="s">
        <v>24</v>
      </c>
      <c r="E1790" t="s">
        <v>59</v>
      </c>
      <c r="F1790" s="21">
        <v>46080.710127314807</v>
      </c>
      <c r="G1790" t="s">
        <v>11440</v>
      </c>
      <c r="H1790">
        <v>1128427454</v>
      </c>
      <c r="I1790" t="s">
        <v>11441</v>
      </c>
      <c r="J1790" s="23" t="s">
        <v>11442</v>
      </c>
      <c r="K1790" s="23" t="s">
        <v>11443</v>
      </c>
      <c r="L1790" t="s">
        <v>11444</v>
      </c>
      <c r="M1790" t="s">
        <v>25</v>
      </c>
      <c r="N1790" t="s">
        <v>11445</v>
      </c>
      <c r="O1790" t="s">
        <v>26</v>
      </c>
      <c r="P1790" t="s">
        <v>60</v>
      </c>
      <c r="Q1790" t="s">
        <v>61</v>
      </c>
      <c r="R1790" t="s">
        <v>253</v>
      </c>
      <c r="S1790" t="s">
        <v>260</v>
      </c>
      <c r="T1790">
        <v>9</v>
      </c>
      <c r="U1790" t="s">
        <v>11446</v>
      </c>
      <c r="V1790" t="s">
        <v>10721</v>
      </c>
      <c r="W1790" t="s">
        <v>19056</v>
      </c>
      <c r="X1790" t="s">
        <v>29</v>
      </c>
      <c r="Y1790" t="s">
        <v>30</v>
      </c>
      <c r="Z1790" t="s">
        <v>30</v>
      </c>
      <c r="AA1790" t="s">
        <v>30</v>
      </c>
      <c r="AB1790" t="s">
        <v>30</v>
      </c>
      <c r="AC1790">
        <v>-75.541181109999997</v>
      </c>
      <c r="AD1790">
        <v>6.2528268899999997</v>
      </c>
      <c r="AE1790" t="s">
        <v>86</v>
      </c>
      <c r="AF1790" t="s">
        <v>105</v>
      </c>
      <c r="AG1790" t="s">
        <v>102</v>
      </c>
      <c r="AH1790">
        <f>IFERROR(
    VLOOKUP(FENIX_ANS_TABLA[[#This Row],[ESTADO]],
        {"VENCIDO",1;"ALERTA_0 Días",2;"ALERTA",3;"A TIEMPO",4;"SIN FECHA",5},
    2,FALSE),
0)</f>
        <v>4</v>
      </c>
    </row>
    <row r="1791" spans="1:34" x14ac:dyDescent="0.25">
      <c r="A1791">
        <v>23675996</v>
      </c>
      <c r="B1791" s="23" t="str">
        <f>IFERROR(VLOOKUP(FENIX_ANS_TABLA[[#This Row],[PEDIDO]],RESPONSABLE!A:B,2,0),"Pendiente por asignar responsable")</f>
        <v>Pendiente por asignar responsable</v>
      </c>
      <c r="C1791" t="s">
        <v>23</v>
      </c>
      <c r="D1791" t="s">
        <v>24</v>
      </c>
      <c r="E1791" t="s">
        <v>23</v>
      </c>
      <c r="F1791" s="21">
        <v>46080.7106712963</v>
      </c>
      <c r="G1791" t="s">
        <v>12610</v>
      </c>
      <c r="H1791">
        <v>1041149167</v>
      </c>
      <c r="I1791" t="s">
        <v>12611</v>
      </c>
      <c r="J1791" s="23" t="s">
        <v>12612</v>
      </c>
      <c r="K1791" s="23" t="s">
        <v>12613</v>
      </c>
      <c r="L1791" t="s">
        <v>12614</v>
      </c>
      <c r="M1791" t="s">
        <v>50</v>
      </c>
      <c r="N1791" t="s">
        <v>12615</v>
      </c>
      <c r="O1791" t="s">
        <v>51</v>
      </c>
      <c r="P1791" t="s">
        <v>27</v>
      </c>
      <c r="Q1791" t="s">
        <v>32</v>
      </c>
      <c r="R1791" t="s">
        <v>252</v>
      </c>
      <c r="S1791" t="s">
        <v>260</v>
      </c>
      <c r="T1791">
        <v>10</v>
      </c>
      <c r="U1791" t="s">
        <v>12616</v>
      </c>
      <c r="V1791" t="s">
        <v>5170</v>
      </c>
      <c r="W1791" t="s">
        <v>19057</v>
      </c>
      <c r="X1791" t="s">
        <v>29</v>
      </c>
      <c r="Y1791" t="s">
        <v>19058</v>
      </c>
      <c r="Z1791" t="s">
        <v>94</v>
      </c>
      <c r="AA1791" t="s">
        <v>11790</v>
      </c>
      <c r="AB1791" t="s">
        <v>19059</v>
      </c>
      <c r="AC1791">
        <v>-75.625328330000002</v>
      </c>
      <c r="AD1791">
        <v>6.0854202300000004</v>
      </c>
      <c r="AE1791" t="s">
        <v>86</v>
      </c>
      <c r="AF1791" t="s">
        <v>105</v>
      </c>
      <c r="AG1791" t="s">
        <v>102</v>
      </c>
      <c r="AH1791">
        <f>IFERROR(
    VLOOKUP(FENIX_ANS_TABLA[[#This Row],[ESTADO]],
        {"VENCIDO",1;"ALERTA_0 Días",2;"ALERTA",3;"A TIEMPO",4;"SIN FECHA",5},
    2,FALSE),
0)</f>
        <v>4</v>
      </c>
    </row>
    <row r="1792" spans="1:34" x14ac:dyDescent="0.25">
      <c r="A1792">
        <v>23675997</v>
      </c>
      <c r="B1792" s="23" t="str">
        <f>IFERROR(VLOOKUP(FENIX_ANS_TABLA[[#This Row],[PEDIDO]],RESPONSABLE!A:B,2,0),"Pendiente por asignar responsable")</f>
        <v>Pendiente por asignar responsable</v>
      </c>
      <c r="C1792" t="s">
        <v>23</v>
      </c>
      <c r="D1792" t="s">
        <v>24</v>
      </c>
      <c r="E1792" t="s">
        <v>23</v>
      </c>
      <c r="F1792" s="21">
        <v>46080.711296296293</v>
      </c>
      <c r="G1792" t="s">
        <v>11448</v>
      </c>
      <c r="H1792">
        <v>43459788</v>
      </c>
      <c r="I1792" t="s">
        <v>561</v>
      </c>
      <c r="J1792" s="23" t="s">
        <v>31</v>
      </c>
      <c r="K1792" s="23" t="s">
        <v>2774</v>
      </c>
      <c r="L1792" t="s">
        <v>11449</v>
      </c>
      <c r="M1792" t="s">
        <v>167</v>
      </c>
      <c r="N1792" t="s">
        <v>11450</v>
      </c>
      <c r="O1792" t="s">
        <v>168</v>
      </c>
      <c r="P1792" t="s">
        <v>27</v>
      </c>
      <c r="Q1792" t="s">
        <v>158</v>
      </c>
      <c r="R1792" t="s">
        <v>253</v>
      </c>
      <c r="S1792" t="s">
        <v>260</v>
      </c>
      <c r="T1792">
        <v>7</v>
      </c>
      <c r="U1792" t="s">
        <v>11451</v>
      </c>
      <c r="V1792" t="s">
        <v>14643</v>
      </c>
      <c r="W1792" t="s">
        <v>19060</v>
      </c>
      <c r="X1792" t="s">
        <v>29</v>
      </c>
      <c r="Y1792" t="s">
        <v>30</v>
      </c>
      <c r="Z1792" t="s">
        <v>30</v>
      </c>
      <c r="AA1792" t="s">
        <v>30</v>
      </c>
      <c r="AB1792" t="s">
        <v>30</v>
      </c>
      <c r="AC1792">
        <v>-75.373012000000003</v>
      </c>
      <c r="AD1792">
        <v>6.1435810000000002</v>
      </c>
      <c r="AE1792" t="s">
        <v>86</v>
      </c>
      <c r="AF1792" t="s">
        <v>159</v>
      </c>
      <c r="AG1792" t="s">
        <v>102</v>
      </c>
      <c r="AH1792">
        <f>IFERROR(
    VLOOKUP(FENIX_ANS_TABLA[[#This Row],[ESTADO]],
        {"VENCIDO",1;"ALERTA_0 Días",2;"ALERTA",3;"A TIEMPO",4;"SIN FECHA",5},
    2,FALSE),
0)</f>
        <v>4</v>
      </c>
    </row>
    <row r="1793" spans="1:34" x14ac:dyDescent="0.25">
      <c r="A1793">
        <v>23676005</v>
      </c>
      <c r="B1793" s="23" t="str">
        <f>IFERROR(VLOOKUP(FENIX_ANS_TABLA[[#This Row],[PEDIDO]],RESPONSABLE!A:B,2,0),"Pendiente por asignar responsable")</f>
        <v>Pendiente por asignar responsable</v>
      </c>
      <c r="C1793" t="s">
        <v>23</v>
      </c>
      <c r="D1793" t="s">
        <v>65</v>
      </c>
      <c r="E1793" t="s">
        <v>23</v>
      </c>
      <c r="F1793" s="21">
        <v>46080.717094907413</v>
      </c>
      <c r="G1793" t="s">
        <v>12618</v>
      </c>
      <c r="H1793">
        <v>32544224</v>
      </c>
      <c r="I1793" t="s">
        <v>12246</v>
      </c>
      <c r="J1793" s="23" t="s">
        <v>31</v>
      </c>
      <c r="K1793" s="23" t="s">
        <v>12247</v>
      </c>
      <c r="L1793" t="s">
        <v>12619</v>
      </c>
      <c r="M1793" t="s">
        <v>25</v>
      </c>
      <c r="N1793" t="s">
        <v>12620</v>
      </c>
      <c r="O1793" t="s">
        <v>26</v>
      </c>
      <c r="P1793" t="s">
        <v>87</v>
      </c>
      <c r="Q1793" t="s">
        <v>28</v>
      </c>
      <c r="R1793" t="s">
        <v>253</v>
      </c>
      <c r="S1793" t="s">
        <v>260</v>
      </c>
      <c r="T1793">
        <v>7</v>
      </c>
      <c r="U1793" t="s">
        <v>12621</v>
      </c>
      <c r="V1793" t="s">
        <v>14207</v>
      </c>
      <c r="W1793" t="s">
        <v>19061</v>
      </c>
      <c r="X1793" t="s">
        <v>29</v>
      </c>
      <c r="Y1793" t="s">
        <v>30</v>
      </c>
      <c r="Z1793" t="s">
        <v>30</v>
      </c>
      <c r="AA1793" t="s">
        <v>30</v>
      </c>
      <c r="AB1793" t="s">
        <v>30</v>
      </c>
      <c r="AC1793">
        <v>-75.565518440000005</v>
      </c>
      <c r="AD1793">
        <v>6.2406346800000003</v>
      </c>
      <c r="AE1793" t="s">
        <v>86</v>
      </c>
      <c r="AF1793" t="s">
        <v>105</v>
      </c>
      <c r="AG1793" t="s">
        <v>103</v>
      </c>
      <c r="AH1793">
        <f>IFERROR(
    VLOOKUP(FENIX_ANS_TABLA[[#This Row],[ESTADO]],
        {"VENCIDO",1;"ALERTA_0 Días",2;"ALERTA",3;"A TIEMPO",4;"SIN FECHA",5},
    2,FALSE),
0)</f>
        <v>4</v>
      </c>
    </row>
    <row r="1794" spans="1:34" x14ac:dyDescent="0.25">
      <c r="A1794">
        <v>23676008</v>
      </c>
      <c r="B1794" s="23" t="str">
        <f>IFERROR(VLOOKUP(FENIX_ANS_TABLA[[#This Row],[PEDIDO]],RESPONSABLE!A:B,2,0),"Pendiente por asignar responsable")</f>
        <v>Pendiente por asignar responsable</v>
      </c>
      <c r="C1794" t="s">
        <v>23</v>
      </c>
      <c r="D1794" t="s">
        <v>24</v>
      </c>
      <c r="E1794" t="s">
        <v>23</v>
      </c>
      <c r="F1794" s="21">
        <v>46080.721898148149</v>
      </c>
      <c r="G1794" t="s">
        <v>12623</v>
      </c>
      <c r="H1794">
        <v>98620507</v>
      </c>
      <c r="I1794" t="s">
        <v>7069</v>
      </c>
      <c r="J1794" s="23" t="s">
        <v>31</v>
      </c>
      <c r="K1794" s="23" t="s">
        <v>12624</v>
      </c>
      <c r="L1794" t="s">
        <v>12625</v>
      </c>
      <c r="M1794" t="s">
        <v>50</v>
      </c>
      <c r="N1794" t="s">
        <v>12626</v>
      </c>
      <c r="O1794" t="s">
        <v>51</v>
      </c>
      <c r="P1794" t="s">
        <v>27</v>
      </c>
      <c r="Q1794" t="s">
        <v>28</v>
      </c>
      <c r="R1794" t="s">
        <v>252</v>
      </c>
      <c r="S1794" t="s">
        <v>260</v>
      </c>
      <c r="T1794">
        <v>10</v>
      </c>
      <c r="U1794" t="s">
        <v>12627</v>
      </c>
      <c r="V1794" t="s">
        <v>19062</v>
      </c>
      <c r="W1794" t="s">
        <v>19063</v>
      </c>
      <c r="X1794" t="s">
        <v>29</v>
      </c>
      <c r="Y1794" t="s">
        <v>19064</v>
      </c>
      <c r="Z1794" t="s">
        <v>94</v>
      </c>
      <c r="AA1794" t="s">
        <v>11790</v>
      </c>
      <c r="AB1794" t="s">
        <v>19059</v>
      </c>
      <c r="AC1794">
        <v>-75.625328330000002</v>
      </c>
      <c r="AD1794">
        <v>6.0854202300000004</v>
      </c>
      <c r="AE1794" t="s">
        <v>86</v>
      </c>
      <c r="AF1794" t="s">
        <v>105</v>
      </c>
      <c r="AG1794" t="s">
        <v>102</v>
      </c>
      <c r="AH1794">
        <f>IFERROR(
    VLOOKUP(FENIX_ANS_TABLA[[#This Row],[ESTADO]],
        {"VENCIDO",1;"ALERTA_0 Días",2;"ALERTA",3;"A TIEMPO",4;"SIN FECHA",5},
    2,FALSE),
0)</f>
        <v>4</v>
      </c>
    </row>
    <row r="1795" spans="1:34" x14ac:dyDescent="0.25">
      <c r="A1795">
        <v>23676014</v>
      </c>
      <c r="B1795" s="23" t="str">
        <f>IFERROR(VLOOKUP(FENIX_ANS_TABLA[[#This Row],[PEDIDO]],RESPONSABLE!A:B,2,0),"Pendiente por asignar responsable")</f>
        <v>Pendiente por asignar responsable</v>
      </c>
      <c r="C1795" t="s">
        <v>23</v>
      </c>
      <c r="D1795" t="s">
        <v>24</v>
      </c>
      <c r="E1795" t="s">
        <v>23</v>
      </c>
      <c r="F1795" s="21">
        <v>46080.729537037027</v>
      </c>
      <c r="G1795" t="s">
        <v>12629</v>
      </c>
      <c r="H1795">
        <v>98620507</v>
      </c>
      <c r="I1795" t="s">
        <v>7069</v>
      </c>
      <c r="J1795" s="23" t="s">
        <v>31</v>
      </c>
      <c r="K1795" s="23" t="s">
        <v>12624</v>
      </c>
      <c r="L1795" t="s">
        <v>12630</v>
      </c>
      <c r="M1795" t="s">
        <v>50</v>
      </c>
      <c r="N1795" t="s">
        <v>12631</v>
      </c>
      <c r="O1795" t="s">
        <v>51</v>
      </c>
      <c r="P1795" t="s">
        <v>27</v>
      </c>
      <c r="Q1795" t="s">
        <v>28</v>
      </c>
      <c r="R1795" t="s">
        <v>252</v>
      </c>
      <c r="S1795" t="s">
        <v>260</v>
      </c>
      <c r="T1795">
        <v>10</v>
      </c>
      <c r="U1795" t="s">
        <v>12632</v>
      </c>
      <c r="V1795" t="s">
        <v>14647</v>
      </c>
      <c r="W1795" t="s">
        <v>14648</v>
      </c>
      <c r="X1795" t="s">
        <v>29</v>
      </c>
      <c r="Y1795" t="s">
        <v>19065</v>
      </c>
      <c r="Z1795" t="s">
        <v>94</v>
      </c>
      <c r="AA1795" t="s">
        <v>11790</v>
      </c>
      <c r="AB1795" t="s">
        <v>19059</v>
      </c>
      <c r="AC1795">
        <v>-75.625328330000002</v>
      </c>
      <c r="AD1795">
        <v>6.0854202300000004</v>
      </c>
      <c r="AE1795" t="s">
        <v>86</v>
      </c>
      <c r="AF1795" t="s">
        <v>105</v>
      </c>
      <c r="AG1795" t="s">
        <v>102</v>
      </c>
      <c r="AH1795">
        <f>IFERROR(
    VLOOKUP(FENIX_ANS_TABLA[[#This Row],[ESTADO]],
        {"VENCIDO",1;"ALERTA_0 Días",2;"ALERTA",3;"A TIEMPO",4;"SIN FECHA",5},
    2,FALSE),
0)</f>
        <v>4</v>
      </c>
    </row>
    <row r="1796" spans="1:34" x14ac:dyDescent="0.25">
      <c r="A1796">
        <v>23676021</v>
      </c>
      <c r="B1796" s="23" t="str">
        <f>IFERROR(VLOOKUP(FENIX_ANS_TABLA[[#This Row],[PEDIDO]],RESPONSABLE!A:B,2,0),"Pendiente por asignar responsable")</f>
        <v>Pendiente por asignar responsable</v>
      </c>
      <c r="C1796" t="s">
        <v>58</v>
      </c>
      <c r="D1796" t="s">
        <v>24</v>
      </c>
      <c r="E1796" t="s">
        <v>59</v>
      </c>
      <c r="F1796" s="21">
        <v>46080.737673611111</v>
      </c>
      <c r="G1796" t="s">
        <v>11453</v>
      </c>
      <c r="H1796">
        <v>71389851</v>
      </c>
      <c r="I1796" t="s">
        <v>11454</v>
      </c>
      <c r="J1796" s="23" t="s">
        <v>11455</v>
      </c>
      <c r="K1796" s="23" t="s">
        <v>11456</v>
      </c>
      <c r="L1796" t="s">
        <v>11457</v>
      </c>
      <c r="M1796" t="s">
        <v>38</v>
      </c>
      <c r="N1796" t="s">
        <v>11458</v>
      </c>
      <c r="O1796" t="s">
        <v>39</v>
      </c>
      <c r="P1796" t="s">
        <v>60</v>
      </c>
      <c r="Q1796" t="s">
        <v>64</v>
      </c>
      <c r="R1796" t="s">
        <v>253</v>
      </c>
      <c r="S1796" t="s">
        <v>260</v>
      </c>
      <c r="T1796">
        <v>9</v>
      </c>
      <c r="U1796" t="s">
        <v>11459</v>
      </c>
      <c r="V1796" t="s">
        <v>10313</v>
      </c>
      <c r="W1796" t="s">
        <v>14018</v>
      </c>
      <c r="X1796" t="s">
        <v>29</v>
      </c>
      <c r="Y1796" t="s">
        <v>30</v>
      </c>
      <c r="Z1796" t="s">
        <v>30</v>
      </c>
      <c r="AA1796" t="s">
        <v>30</v>
      </c>
      <c r="AB1796" t="s">
        <v>30</v>
      </c>
      <c r="AC1796">
        <v>-75.614312745000007</v>
      </c>
      <c r="AD1796">
        <v>6.1789636690000398</v>
      </c>
      <c r="AE1796" t="s">
        <v>86</v>
      </c>
      <c r="AF1796" t="s">
        <v>105</v>
      </c>
      <c r="AG1796" t="s">
        <v>102</v>
      </c>
      <c r="AH1796">
        <f>IFERROR(
    VLOOKUP(FENIX_ANS_TABLA[[#This Row],[ESTADO]],
        {"VENCIDO",1;"ALERTA_0 Días",2;"ALERTA",3;"A TIEMPO",4;"SIN FECHA",5},
    2,FALSE),
0)</f>
        <v>4</v>
      </c>
    </row>
    <row r="1797" spans="1:34" x14ac:dyDescent="0.25">
      <c r="A1797">
        <v>23676030</v>
      </c>
      <c r="B1797" s="23" t="str">
        <f>IFERROR(VLOOKUP(FENIX_ANS_TABLA[[#This Row],[PEDIDO]],RESPONSABLE!A:B,2,0),"Pendiente por asignar responsable")</f>
        <v>Pendiente por asignar responsable</v>
      </c>
      <c r="C1797" t="s">
        <v>54</v>
      </c>
      <c r="D1797" t="s">
        <v>24</v>
      </c>
      <c r="E1797" t="s">
        <v>54</v>
      </c>
      <c r="F1797" s="21">
        <v>46080.756030092591</v>
      </c>
      <c r="G1797" t="s">
        <v>11461</v>
      </c>
      <c r="H1797">
        <v>98593097</v>
      </c>
      <c r="I1797" t="s">
        <v>11462</v>
      </c>
      <c r="J1797" s="23" t="s">
        <v>31</v>
      </c>
      <c r="K1797" s="23" t="s">
        <v>11463</v>
      </c>
      <c r="L1797" t="s">
        <v>11464</v>
      </c>
      <c r="M1797" t="s">
        <v>167</v>
      </c>
      <c r="N1797" t="s">
        <v>11465</v>
      </c>
      <c r="O1797" t="s">
        <v>168</v>
      </c>
      <c r="P1797" t="s">
        <v>55</v>
      </c>
      <c r="Q1797" t="s">
        <v>189</v>
      </c>
      <c r="R1797" t="s">
        <v>253</v>
      </c>
      <c r="S1797" t="s">
        <v>260</v>
      </c>
      <c r="T1797">
        <v>4</v>
      </c>
      <c r="U1797" t="s">
        <v>11466</v>
      </c>
      <c r="V1797" t="s">
        <v>11467</v>
      </c>
      <c r="W1797" t="s">
        <v>19066</v>
      </c>
      <c r="X1797" t="s">
        <v>43</v>
      </c>
      <c r="Y1797" t="s">
        <v>30</v>
      </c>
      <c r="Z1797" t="s">
        <v>30</v>
      </c>
      <c r="AA1797" t="s">
        <v>30</v>
      </c>
      <c r="AB1797" t="s">
        <v>30</v>
      </c>
      <c r="AC1797">
        <v>-75.410936840999995</v>
      </c>
      <c r="AD1797">
        <v>6.1513271930000402</v>
      </c>
      <c r="AE1797" t="s">
        <v>86</v>
      </c>
      <c r="AF1797" t="s">
        <v>159</v>
      </c>
      <c r="AG1797" t="s">
        <v>102</v>
      </c>
      <c r="AH1797">
        <f>IFERROR(
    VLOOKUP(FENIX_ANS_TABLA[[#This Row],[ESTADO]],
        {"VENCIDO",1;"ALERTA_0 Días",2;"ALERTA",3;"A TIEMPO",4;"SIN FECHA",5},
    2,FALSE),
0)</f>
        <v>3</v>
      </c>
    </row>
    <row r="1798" spans="1:34" x14ac:dyDescent="0.25">
      <c r="A1798">
        <v>23676033</v>
      </c>
      <c r="B1798" s="23" t="str">
        <f>IFERROR(VLOOKUP(FENIX_ANS_TABLA[[#This Row],[PEDIDO]],RESPONSABLE!A:B,2,0),"Pendiente por asignar responsable")</f>
        <v>Pendiente por asignar responsable</v>
      </c>
      <c r="C1798" t="s">
        <v>54</v>
      </c>
      <c r="D1798" t="s">
        <v>24</v>
      </c>
      <c r="E1798" t="s">
        <v>54</v>
      </c>
      <c r="F1798" s="21">
        <v>46080.757430555554</v>
      </c>
      <c r="G1798" t="s">
        <v>11469</v>
      </c>
      <c r="H1798">
        <v>1041326996</v>
      </c>
      <c r="I1798" t="s">
        <v>11470</v>
      </c>
      <c r="J1798" s="23" t="s">
        <v>31</v>
      </c>
      <c r="K1798" s="23" t="s">
        <v>11471</v>
      </c>
      <c r="L1798" t="s">
        <v>11472</v>
      </c>
      <c r="M1798" t="s">
        <v>167</v>
      </c>
      <c r="N1798" t="s">
        <v>11473</v>
      </c>
      <c r="O1798" t="s">
        <v>168</v>
      </c>
      <c r="P1798" t="s">
        <v>55</v>
      </c>
      <c r="Q1798" t="s">
        <v>189</v>
      </c>
      <c r="R1798" t="s">
        <v>252</v>
      </c>
      <c r="S1798" t="s">
        <v>260</v>
      </c>
      <c r="T1798">
        <v>4</v>
      </c>
      <c r="U1798" t="s">
        <v>11474</v>
      </c>
      <c r="V1798" t="s">
        <v>19067</v>
      </c>
      <c r="W1798" t="s">
        <v>19068</v>
      </c>
      <c r="X1798" t="s">
        <v>43</v>
      </c>
      <c r="Y1798" t="s">
        <v>30</v>
      </c>
      <c r="Z1798" t="s">
        <v>30</v>
      </c>
      <c r="AA1798" t="s">
        <v>30</v>
      </c>
      <c r="AB1798" t="s">
        <v>30</v>
      </c>
      <c r="AC1798">
        <v>-75.340762999999995</v>
      </c>
      <c r="AD1798">
        <v>6.2338570000000004</v>
      </c>
      <c r="AE1798" t="s">
        <v>86</v>
      </c>
      <c r="AF1798" t="s">
        <v>159</v>
      </c>
      <c r="AG1798" t="s">
        <v>102</v>
      </c>
      <c r="AH1798">
        <f>IFERROR(
    VLOOKUP(FENIX_ANS_TABLA[[#This Row],[ESTADO]],
        {"VENCIDO",1;"ALERTA_0 Días",2;"ALERTA",3;"A TIEMPO",4;"SIN FECHA",5},
    2,FALSE),
0)</f>
        <v>3</v>
      </c>
    </row>
    <row r="1799" spans="1:34" x14ac:dyDescent="0.25">
      <c r="A1799">
        <v>23676034</v>
      </c>
      <c r="B1799" s="23" t="str">
        <f>IFERROR(VLOOKUP(FENIX_ANS_TABLA[[#This Row],[PEDIDO]],RESPONSABLE!A:B,2,0),"Pendiente por asignar responsable")</f>
        <v>Pendiente por asignar responsable</v>
      </c>
      <c r="C1799" t="s">
        <v>54</v>
      </c>
      <c r="D1799" t="s">
        <v>24</v>
      </c>
      <c r="E1799" t="s">
        <v>54</v>
      </c>
      <c r="F1799" s="21">
        <v>46080.764618055553</v>
      </c>
      <c r="G1799" t="s">
        <v>11476</v>
      </c>
      <c r="H1799">
        <v>71688072</v>
      </c>
      <c r="I1799" t="s">
        <v>11477</v>
      </c>
      <c r="J1799" s="23" t="s">
        <v>11478</v>
      </c>
      <c r="K1799" s="23" t="s">
        <v>11479</v>
      </c>
      <c r="L1799" t="s">
        <v>11480</v>
      </c>
      <c r="M1799" t="s">
        <v>25</v>
      </c>
      <c r="N1799" t="s">
        <v>11481</v>
      </c>
      <c r="O1799" t="s">
        <v>26</v>
      </c>
      <c r="P1799" t="s">
        <v>55</v>
      </c>
      <c r="Q1799" t="s">
        <v>56</v>
      </c>
      <c r="R1799" t="s">
        <v>253</v>
      </c>
      <c r="S1799" t="s">
        <v>260</v>
      </c>
      <c r="T1799">
        <v>4</v>
      </c>
      <c r="U1799" t="s">
        <v>11482</v>
      </c>
      <c r="V1799" t="s">
        <v>19069</v>
      </c>
      <c r="W1799" t="s">
        <v>19070</v>
      </c>
      <c r="X1799" t="s">
        <v>43</v>
      </c>
      <c r="Y1799" t="s">
        <v>30</v>
      </c>
      <c r="Z1799" t="s">
        <v>30</v>
      </c>
      <c r="AA1799" t="s">
        <v>30</v>
      </c>
      <c r="AB1799" t="s">
        <v>30</v>
      </c>
      <c r="AC1799">
        <v>-75.628799000000001</v>
      </c>
      <c r="AD1799">
        <v>6.2496499999999999</v>
      </c>
      <c r="AE1799" t="s">
        <v>86</v>
      </c>
      <c r="AF1799" t="s">
        <v>105</v>
      </c>
      <c r="AG1799" t="s">
        <v>102</v>
      </c>
      <c r="AH1799">
        <f>IFERROR(
    VLOOKUP(FENIX_ANS_TABLA[[#This Row],[ESTADO]],
        {"VENCIDO",1;"ALERTA_0 Días",2;"ALERTA",3;"A TIEMPO",4;"SIN FECHA",5},
    2,FALSE),
0)</f>
        <v>3</v>
      </c>
    </row>
    <row r="1800" spans="1:34" x14ac:dyDescent="0.25">
      <c r="A1800">
        <v>23676037</v>
      </c>
      <c r="B1800" s="23" t="str">
        <f>IFERROR(VLOOKUP(FENIX_ANS_TABLA[[#This Row],[PEDIDO]],RESPONSABLE!A:B,2,0),"Pendiente por asignar responsable")</f>
        <v>Pendiente por asignar responsable</v>
      </c>
      <c r="C1800" t="s">
        <v>54</v>
      </c>
      <c r="D1800" t="s">
        <v>24</v>
      </c>
      <c r="E1800" t="s">
        <v>54</v>
      </c>
      <c r="F1800" s="21">
        <v>46080.816423611112</v>
      </c>
      <c r="G1800" t="s">
        <v>11484</v>
      </c>
      <c r="H1800">
        <v>15436432</v>
      </c>
      <c r="I1800" t="s">
        <v>2515</v>
      </c>
      <c r="J1800" s="23" t="s">
        <v>2516</v>
      </c>
      <c r="K1800" s="23" t="s">
        <v>2485</v>
      </c>
      <c r="L1800" t="s">
        <v>11485</v>
      </c>
      <c r="M1800" t="s">
        <v>190</v>
      </c>
      <c r="N1800" t="s">
        <v>11486</v>
      </c>
      <c r="O1800" t="s">
        <v>191</v>
      </c>
      <c r="P1800" t="s">
        <v>55</v>
      </c>
      <c r="Q1800" t="s">
        <v>189</v>
      </c>
      <c r="R1800" t="s">
        <v>252</v>
      </c>
      <c r="S1800" t="s">
        <v>260</v>
      </c>
      <c r="T1800">
        <v>4</v>
      </c>
      <c r="U1800" t="s">
        <v>11487</v>
      </c>
      <c r="V1800" t="s">
        <v>19071</v>
      </c>
      <c r="W1800" t="s">
        <v>19072</v>
      </c>
      <c r="X1800" t="s">
        <v>43</v>
      </c>
      <c r="Y1800" t="s">
        <v>30</v>
      </c>
      <c r="Z1800" t="s">
        <v>30</v>
      </c>
      <c r="AA1800" t="s">
        <v>30</v>
      </c>
      <c r="AB1800" t="s">
        <v>30</v>
      </c>
      <c r="AC1800">
        <v>-75.377682340000007</v>
      </c>
      <c r="AD1800">
        <v>6.1008388599999996</v>
      </c>
      <c r="AE1800" t="s">
        <v>86</v>
      </c>
      <c r="AF1800" t="s">
        <v>159</v>
      </c>
      <c r="AG1800" t="s">
        <v>102</v>
      </c>
      <c r="AH1800">
        <f>IFERROR(
    VLOOKUP(FENIX_ANS_TABLA[[#This Row],[ESTADO]],
        {"VENCIDO",1;"ALERTA_0 Días",2;"ALERTA",3;"A TIEMPO",4;"SIN FECHA",5},
    2,FALSE),
0)</f>
        <v>3</v>
      </c>
    </row>
    <row r="1801" spans="1:34" x14ac:dyDescent="0.25">
      <c r="A1801">
        <v>23676041</v>
      </c>
      <c r="B1801" s="23" t="str">
        <f>IFERROR(VLOOKUP(FENIX_ANS_TABLA[[#This Row],[PEDIDO]],RESPONSABLE!A:B,2,0),"Pendiente por asignar responsable")</f>
        <v>Pendiente por asignar responsable</v>
      </c>
      <c r="C1801" t="s">
        <v>23</v>
      </c>
      <c r="D1801" t="s">
        <v>24</v>
      </c>
      <c r="E1801" t="s">
        <v>33</v>
      </c>
      <c r="F1801" s="21">
        <v>46080.87263888889</v>
      </c>
      <c r="G1801" t="s">
        <v>11489</v>
      </c>
      <c r="H1801">
        <v>43184204</v>
      </c>
      <c r="I1801" t="s">
        <v>11490</v>
      </c>
      <c r="J1801" s="23" t="s">
        <v>31</v>
      </c>
      <c r="K1801" s="23" t="s">
        <v>11491</v>
      </c>
      <c r="L1801" t="s">
        <v>11492</v>
      </c>
      <c r="M1801" t="s">
        <v>25</v>
      </c>
      <c r="N1801" t="s">
        <v>11493</v>
      </c>
      <c r="O1801" t="s">
        <v>26</v>
      </c>
      <c r="P1801" t="s">
        <v>34</v>
      </c>
      <c r="Q1801" t="s">
        <v>35</v>
      </c>
      <c r="R1801" t="s">
        <v>253</v>
      </c>
      <c r="S1801" t="s">
        <v>260</v>
      </c>
      <c r="T1801">
        <v>5</v>
      </c>
      <c r="U1801" t="s">
        <v>11494</v>
      </c>
      <c r="V1801" t="s">
        <v>14705</v>
      </c>
      <c r="W1801" t="s">
        <v>14704</v>
      </c>
      <c r="X1801" t="s">
        <v>43</v>
      </c>
      <c r="Y1801" t="s">
        <v>30</v>
      </c>
      <c r="Z1801" t="s">
        <v>30</v>
      </c>
      <c r="AA1801" t="s">
        <v>30</v>
      </c>
      <c r="AB1801" t="s">
        <v>30</v>
      </c>
      <c r="AC1801">
        <v>-75.63216534</v>
      </c>
      <c r="AD1801">
        <v>6.24703506</v>
      </c>
      <c r="AE1801" t="s">
        <v>86</v>
      </c>
      <c r="AF1801" t="s">
        <v>105</v>
      </c>
      <c r="AG1801" t="s">
        <v>102</v>
      </c>
      <c r="AH1801">
        <f>IFERROR(
    VLOOKUP(FENIX_ANS_TABLA[[#This Row],[ESTADO]],
        {"VENCIDO",1;"ALERTA_0 Días",2;"ALERTA",3;"A TIEMPO",4;"SIN FECHA",5},
    2,FALSE),
0)</f>
        <v>3</v>
      </c>
    </row>
    <row r="1802" spans="1:34" x14ac:dyDescent="0.25">
      <c r="A1802">
        <v>23676238</v>
      </c>
      <c r="B1802" s="23" t="str">
        <f>IFERROR(VLOOKUP(FENIX_ANS_TABLA[[#This Row],[PEDIDO]],RESPONSABLE!A:B,2,0),"Pendiente por asignar responsable")</f>
        <v>Pendiente por asignar responsable</v>
      </c>
      <c r="C1802" t="s">
        <v>36</v>
      </c>
      <c r="D1802" t="s">
        <v>24</v>
      </c>
      <c r="E1802" t="s">
        <v>36</v>
      </c>
      <c r="F1802" s="21">
        <v>46081.346273148149</v>
      </c>
      <c r="G1802" t="s">
        <v>12634</v>
      </c>
      <c r="H1802">
        <v>900425557</v>
      </c>
      <c r="I1802" t="s">
        <v>12635</v>
      </c>
      <c r="J1802" s="23" t="s">
        <v>12636</v>
      </c>
      <c r="K1802" s="23" t="s">
        <v>12637</v>
      </c>
      <c r="L1802" t="s">
        <v>12638</v>
      </c>
      <c r="M1802" t="s">
        <v>52</v>
      </c>
      <c r="N1802" t="s">
        <v>12639</v>
      </c>
      <c r="O1802" t="s">
        <v>53</v>
      </c>
      <c r="P1802" t="s">
        <v>37</v>
      </c>
      <c r="Q1802" t="s">
        <v>28</v>
      </c>
      <c r="R1802" t="s">
        <v>253</v>
      </c>
      <c r="S1802" t="s">
        <v>260</v>
      </c>
      <c r="T1802">
        <v>7</v>
      </c>
      <c r="U1802" t="s">
        <v>12640</v>
      </c>
      <c r="V1802" t="s">
        <v>18907</v>
      </c>
      <c r="W1802" t="s">
        <v>18908</v>
      </c>
      <c r="X1802" t="s">
        <v>29</v>
      </c>
      <c r="Y1802" t="s">
        <v>30</v>
      </c>
      <c r="Z1802" t="s">
        <v>30</v>
      </c>
      <c r="AA1802" t="s">
        <v>30</v>
      </c>
      <c r="AB1802" t="s">
        <v>30</v>
      </c>
      <c r="AC1802">
        <v>-75.609610000000004</v>
      </c>
      <c r="AD1802">
        <v>6.1570229999999997</v>
      </c>
      <c r="AE1802" t="s">
        <v>86</v>
      </c>
      <c r="AF1802" t="s">
        <v>105</v>
      </c>
      <c r="AG1802" t="s">
        <v>102</v>
      </c>
      <c r="AH1802">
        <f>IFERROR(
    VLOOKUP(FENIX_ANS_TABLA[[#This Row],[ESTADO]],
        {"VENCIDO",1;"ALERTA_0 Días",2;"ALERTA",3;"A TIEMPO",4;"SIN FECHA",5},
    2,FALSE),
0)</f>
        <v>4</v>
      </c>
    </row>
    <row r="1803" spans="1:34" x14ac:dyDescent="0.25">
      <c r="A1803">
        <v>23676270</v>
      </c>
      <c r="B1803" s="23" t="str">
        <f>IFERROR(VLOOKUP(FENIX_ANS_TABLA[[#This Row],[PEDIDO]],RESPONSABLE!A:B,2,0),"Pendiente por asignar responsable")</f>
        <v>Pendiente por asignar responsable</v>
      </c>
      <c r="C1803" t="s">
        <v>54</v>
      </c>
      <c r="D1803" t="s">
        <v>24</v>
      </c>
      <c r="E1803" t="s">
        <v>54</v>
      </c>
      <c r="F1803" s="21">
        <v>46081.405405092592</v>
      </c>
      <c r="G1803" t="s">
        <v>11496</v>
      </c>
      <c r="H1803">
        <v>3379515</v>
      </c>
      <c r="I1803" t="s">
        <v>11497</v>
      </c>
      <c r="J1803" s="23" t="s">
        <v>11498</v>
      </c>
      <c r="K1803" s="23" t="s">
        <v>11499</v>
      </c>
      <c r="L1803" t="s">
        <v>11500</v>
      </c>
      <c r="M1803" t="s">
        <v>25</v>
      </c>
      <c r="N1803" t="s">
        <v>11501</v>
      </c>
      <c r="O1803" t="s">
        <v>26</v>
      </c>
      <c r="P1803" t="s">
        <v>55</v>
      </c>
      <c r="Q1803" t="s">
        <v>56</v>
      </c>
      <c r="R1803" t="s">
        <v>253</v>
      </c>
      <c r="S1803" t="s">
        <v>260</v>
      </c>
      <c r="T1803">
        <v>4</v>
      </c>
      <c r="U1803" t="s">
        <v>11502</v>
      </c>
      <c r="V1803" t="s">
        <v>8105</v>
      </c>
      <c r="W1803" t="s">
        <v>18230</v>
      </c>
      <c r="X1803" t="s">
        <v>43</v>
      </c>
      <c r="Y1803" t="s">
        <v>30</v>
      </c>
      <c r="Z1803" t="s">
        <v>30</v>
      </c>
      <c r="AA1803" t="s">
        <v>30</v>
      </c>
      <c r="AB1803" t="s">
        <v>30</v>
      </c>
      <c r="AC1803">
        <v>-75.650276759999997</v>
      </c>
      <c r="AD1803">
        <v>6.1783437000000001</v>
      </c>
      <c r="AE1803" t="s">
        <v>86</v>
      </c>
      <c r="AF1803" t="s">
        <v>105</v>
      </c>
      <c r="AG1803" t="s">
        <v>102</v>
      </c>
      <c r="AH1803">
        <f>IFERROR(
    VLOOKUP(FENIX_ANS_TABLA[[#This Row],[ESTADO]],
        {"VENCIDO",1;"ALERTA_0 Días",2;"ALERTA",3;"A TIEMPO",4;"SIN FECHA",5},
    2,FALSE),
0)</f>
        <v>3</v>
      </c>
    </row>
    <row r="1804" spans="1:34" x14ac:dyDescent="0.25">
      <c r="A1804">
        <v>23676274</v>
      </c>
      <c r="B1804" s="23" t="str">
        <f>IFERROR(VLOOKUP(FENIX_ANS_TABLA[[#This Row],[PEDIDO]],RESPONSABLE!A:B,2,0),"Pendiente por asignar responsable")</f>
        <v>Pendiente por asignar responsable</v>
      </c>
      <c r="C1804" t="s">
        <v>44</v>
      </c>
      <c r="D1804" t="s">
        <v>67</v>
      </c>
      <c r="E1804" t="s">
        <v>44</v>
      </c>
      <c r="F1804" s="21">
        <v>46081.410752314812</v>
      </c>
      <c r="G1804" t="s">
        <v>11504</v>
      </c>
      <c r="H1804">
        <v>39167153</v>
      </c>
      <c r="I1804" t="s">
        <v>11505</v>
      </c>
      <c r="J1804" s="23" t="s">
        <v>31</v>
      </c>
      <c r="K1804" s="23" t="s">
        <v>11506</v>
      </c>
      <c r="L1804" t="s">
        <v>11507</v>
      </c>
      <c r="M1804" t="s">
        <v>50</v>
      </c>
      <c r="N1804" t="s">
        <v>11508</v>
      </c>
      <c r="O1804" t="s">
        <v>51</v>
      </c>
      <c r="P1804" t="s">
        <v>68</v>
      </c>
      <c r="Q1804" t="s">
        <v>46</v>
      </c>
      <c r="R1804" t="s">
        <v>253</v>
      </c>
      <c r="S1804" t="s">
        <v>260</v>
      </c>
      <c r="T1804">
        <v>11</v>
      </c>
      <c r="U1804" t="s">
        <v>11509</v>
      </c>
      <c r="V1804" t="s">
        <v>14258</v>
      </c>
      <c r="W1804" t="s">
        <v>17891</v>
      </c>
      <c r="X1804" t="s">
        <v>29</v>
      </c>
      <c r="Y1804" t="s">
        <v>30</v>
      </c>
      <c r="Z1804" t="s">
        <v>30</v>
      </c>
      <c r="AA1804" t="s">
        <v>30</v>
      </c>
      <c r="AB1804" t="s">
        <v>30</v>
      </c>
      <c r="AC1804">
        <v>-75.636742729999995</v>
      </c>
      <c r="AD1804">
        <v>6.0850661800000001</v>
      </c>
      <c r="AE1804" t="s">
        <v>86</v>
      </c>
      <c r="AF1804" t="s">
        <v>105</v>
      </c>
      <c r="AG1804" t="s">
        <v>102</v>
      </c>
      <c r="AH1804">
        <f>IFERROR(
    VLOOKUP(FENIX_ANS_TABLA[[#This Row],[ESTADO]],
        {"VENCIDO",1;"ALERTA_0 Días",2;"ALERTA",3;"A TIEMPO",4;"SIN FECHA",5},
    2,FALSE),
0)</f>
        <v>4</v>
      </c>
    </row>
    <row r="1805" spans="1:34" x14ac:dyDescent="0.25">
      <c r="A1805">
        <v>23676276</v>
      </c>
      <c r="B1805" s="23" t="str">
        <f>IFERROR(VLOOKUP(FENIX_ANS_TABLA[[#This Row],[PEDIDO]],RESPONSABLE!A:B,2,0),"Pendiente por asignar responsable")</f>
        <v>Pendiente por asignar responsable</v>
      </c>
      <c r="C1805" t="s">
        <v>36</v>
      </c>
      <c r="D1805" t="s">
        <v>24</v>
      </c>
      <c r="E1805" t="s">
        <v>36</v>
      </c>
      <c r="F1805" s="21">
        <v>46081.413738425923</v>
      </c>
      <c r="G1805" t="s">
        <v>11511</v>
      </c>
      <c r="H1805">
        <v>71371767</v>
      </c>
      <c r="I1805" t="s">
        <v>11512</v>
      </c>
      <c r="J1805" s="23" t="s">
        <v>31</v>
      </c>
      <c r="K1805" s="23" t="s">
        <v>211</v>
      </c>
      <c r="L1805" t="s">
        <v>11513</v>
      </c>
      <c r="M1805" t="s">
        <v>165</v>
      </c>
      <c r="N1805" t="s">
        <v>11514</v>
      </c>
      <c r="O1805" t="s">
        <v>166</v>
      </c>
      <c r="P1805" t="s">
        <v>37</v>
      </c>
      <c r="Q1805" t="s">
        <v>158</v>
      </c>
      <c r="R1805" t="s">
        <v>252</v>
      </c>
      <c r="S1805" t="s">
        <v>260</v>
      </c>
      <c r="T1805">
        <v>10</v>
      </c>
      <c r="U1805" t="s">
        <v>11515</v>
      </c>
      <c r="V1805" t="s">
        <v>18939</v>
      </c>
      <c r="W1805" t="s">
        <v>16733</v>
      </c>
      <c r="X1805" t="s">
        <v>29</v>
      </c>
      <c r="Y1805" t="s">
        <v>30</v>
      </c>
      <c r="Z1805" t="s">
        <v>30</v>
      </c>
      <c r="AA1805" t="s">
        <v>30</v>
      </c>
      <c r="AB1805" t="s">
        <v>30</v>
      </c>
      <c r="AC1805">
        <v>-75.452961509999994</v>
      </c>
      <c r="AD1805">
        <v>6.3025564300000001</v>
      </c>
      <c r="AE1805" t="s">
        <v>86</v>
      </c>
      <c r="AF1805" t="s">
        <v>159</v>
      </c>
      <c r="AG1805" t="s">
        <v>102</v>
      </c>
      <c r="AH1805">
        <f>IFERROR(
    VLOOKUP(FENIX_ANS_TABLA[[#This Row],[ESTADO]],
        {"VENCIDO",1;"ALERTA_0 Días",2;"ALERTA",3;"A TIEMPO",4;"SIN FECHA",5},
    2,FALSE),
0)</f>
        <v>4</v>
      </c>
    </row>
    <row r="1806" spans="1:34" x14ac:dyDescent="0.25">
      <c r="A1806">
        <v>23676277</v>
      </c>
      <c r="B1806" s="23" t="str">
        <f>IFERROR(VLOOKUP(FENIX_ANS_TABLA[[#This Row],[PEDIDO]],RESPONSABLE!A:B,2,0),"Pendiente por asignar responsable")</f>
        <v>Pendiente por asignar responsable</v>
      </c>
      <c r="C1806" t="s">
        <v>23</v>
      </c>
      <c r="D1806" t="s">
        <v>24</v>
      </c>
      <c r="E1806" t="s">
        <v>33</v>
      </c>
      <c r="F1806" s="21">
        <v>46081.417488425926</v>
      </c>
      <c r="G1806" t="s">
        <v>11517</v>
      </c>
      <c r="H1806">
        <v>32102447</v>
      </c>
      <c r="I1806" t="s">
        <v>11518</v>
      </c>
      <c r="J1806" s="23" t="s">
        <v>31</v>
      </c>
      <c r="K1806" s="23" t="s">
        <v>11519</v>
      </c>
      <c r="L1806" t="s">
        <v>11520</v>
      </c>
      <c r="M1806" t="s">
        <v>25</v>
      </c>
      <c r="N1806" t="s">
        <v>11521</v>
      </c>
      <c r="O1806" t="s">
        <v>26</v>
      </c>
      <c r="P1806" t="s">
        <v>34</v>
      </c>
      <c r="Q1806" t="s">
        <v>35</v>
      </c>
      <c r="R1806" t="s">
        <v>253</v>
      </c>
      <c r="S1806" t="s">
        <v>260</v>
      </c>
      <c r="T1806">
        <v>5</v>
      </c>
      <c r="U1806" t="s">
        <v>11522</v>
      </c>
      <c r="V1806" t="s">
        <v>2793</v>
      </c>
      <c r="W1806" t="s">
        <v>14365</v>
      </c>
      <c r="X1806" t="s">
        <v>43</v>
      </c>
      <c r="Y1806" t="s">
        <v>19073</v>
      </c>
      <c r="Z1806" t="s">
        <v>98</v>
      </c>
      <c r="AA1806" t="s">
        <v>290</v>
      </c>
      <c r="AB1806" t="s">
        <v>19074</v>
      </c>
      <c r="AC1806">
        <v>-75.611511960000001</v>
      </c>
      <c r="AD1806">
        <v>6.2730002999999996</v>
      </c>
      <c r="AE1806" t="s">
        <v>86</v>
      </c>
      <c r="AF1806" t="s">
        <v>105</v>
      </c>
      <c r="AG1806" t="s">
        <v>102</v>
      </c>
      <c r="AH1806">
        <f>IFERROR(
    VLOOKUP(FENIX_ANS_TABLA[[#This Row],[ESTADO]],
        {"VENCIDO",1;"ALERTA_0 Días",2;"ALERTA",3;"A TIEMPO",4;"SIN FECHA",5},
    2,FALSE),
0)</f>
        <v>3</v>
      </c>
    </row>
    <row r="1807" spans="1:34" x14ac:dyDescent="0.25">
      <c r="A1807">
        <v>23676281</v>
      </c>
      <c r="B1807" s="23" t="str">
        <f>IFERROR(VLOOKUP(FENIX_ANS_TABLA[[#This Row],[PEDIDO]],RESPONSABLE!A:B,2,0),"Pendiente por asignar responsable")</f>
        <v>Pendiente por asignar responsable</v>
      </c>
      <c r="C1807" t="s">
        <v>54</v>
      </c>
      <c r="D1807" t="s">
        <v>24</v>
      </c>
      <c r="E1807" t="s">
        <v>54</v>
      </c>
      <c r="F1807" s="21">
        <v>46081.420682870368</v>
      </c>
      <c r="G1807" t="s">
        <v>11524</v>
      </c>
      <c r="H1807">
        <v>50956342</v>
      </c>
      <c r="I1807" t="s">
        <v>11525</v>
      </c>
      <c r="J1807" s="23" t="s">
        <v>31</v>
      </c>
      <c r="K1807" s="23" t="s">
        <v>11526</v>
      </c>
      <c r="L1807" t="s">
        <v>11527</v>
      </c>
      <c r="M1807" t="s">
        <v>190</v>
      </c>
      <c r="N1807" t="s">
        <v>11528</v>
      </c>
      <c r="O1807" t="s">
        <v>191</v>
      </c>
      <c r="P1807" t="s">
        <v>55</v>
      </c>
      <c r="Q1807" t="s">
        <v>189</v>
      </c>
      <c r="R1807" t="s">
        <v>252</v>
      </c>
      <c r="S1807" t="s">
        <v>260</v>
      </c>
      <c r="T1807">
        <v>4</v>
      </c>
      <c r="U1807" t="s">
        <v>11529</v>
      </c>
      <c r="V1807" t="s">
        <v>10648</v>
      </c>
      <c r="W1807" t="s">
        <v>19075</v>
      </c>
      <c r="X1807" t="s">
        <v>43</v>
      </c>
      <c r="Y1807" t="s">
        <v>30</v>
      </c>
      <c r="Z1807" t="s">
        <v>30</v>
      </c>
      <c r="AA1807" t="s">
        <v>30</v>
      </c>
      <c r="AB1807" t="s">
        <v>30</v>
      </c>
      <c r="AC1807">
        <v>-75.345979999999997</v>
      </c>
      <c r="AD1807">
        <v>6.0740829999999999</v>
      </c>
      <c r="AE1807" t="s">
        <v>86</v>
      </c>
      <c r="AF1807" t="s">
        <v>159</v>
      </c>
      <c r="AG1807" t="s">
        <v>102</v>
      </c>
      <c r="AH1807">
        <f>IFERROR(
    VLOOKUP(FENIX_ANS_TABLA[[#This Row],[ESTADO]],
        {"VENCIDO",1;"ALERTA_0 Días",2;"ALERTA",3;"A TIEMPO",4;"SIN FECHA",5},
    2,FALSE),
0)</f>
        <v>3</v>
      </c>
    </row>
    <row r="1808" spans="1:34" x14ac:dyDescent="0.25">
      <c r="A1808">
        <v>23676298</v>
      </c>
      <c r="B1808" s="23" t="str">
        <f>IFERROR(VLOOKUP(FENIX_ANS_TABLA[[#This Row],[PEDIDO]],RESPONSABLE!A:B,2,0),"Pendiente por asignar responsable")</f>
        <v>Pendiente por asignar responsable</v>
      </c>
      <c r="C1808" t="s">
        <v>54</v>
      </c>
      <c r="D1808" t="s">
        <v>24</v>
      </c>
      <c r="E1808" t="s">
        <v>54</v>
      </c>
      <c r="F1808" s="21">
        <v>46081.442141203697</v>
      </c>
      <c r="G1808" t="s">
        <v>11531</v>
      </c>
      <c r="H1808">
        <v>71531266</v>
      </c>
      <c r="I1808" t="s">
        <v>11532</v>
      </c>
      <c r="J1808" s="23" t="s">
        <v>11533</v>
      </c>
      <c r="K1808" s="23" t="s">
        <v>11534</v>
      </c>
      <c r="L1808" t="s">
        <v>11535</v>
      </c>
      <c r="M1808" t="s">
        <v>25</v>
      </c>
      <c r="N1808" t="s">
        <v>11536</v>
      </c>
      <c r="O1808" t="s">
        <v>26</v>
      </c>
      <c r="P1808" t="s">
        <v>55</v>
      </c>
      <c r="Q1808" t="s">
        <v>56</v>
      </c>
      <c r="R1808" t="s">
        <v>253</v>
      </c>
      <c r="S1808" t="s">
        <v>260</v>
      </c>
      <c r="T1808">
        <v>4</v>
      </c>
      <c r="U1808" t="s">
        <v>11537</v>
      </c>
      <c r="V1808" t="s">
        <v>19076</v>
      </c>
      <c r="W1808" t="s">
        <v>19077</v>
      </c>
      <c r="X1808" t="s">
        <v>43</v>
      </c>
      <c r="Y1808" t="s">
        <v>30</v>
      </c>
      <c r="Z1808" t="s">
        <v>30</v>
      </c>
      <c r="AA1808" t="s">
        <v>30</v>
      </c>
      <c r="AB1808" t="s">
        <v>30</v>
      </c>
      <c r="AC1808">
        <v>-75.638684609999999</v>
      </c>
      <c r="AD1808">
        <v>6.2792085100000001</v>
      </c>
      <c r="AE1808" t="s">
        <v>86</v>
      </c>
      <c r="AF1808" t="s">
        <v>105</v>
      </c>
      <c r="AG1808" t="s">
        <v>102</v>
      </c>
      <c r="AH1808">
        <f>IFERROR(
    VLOOKUP(FENIX_ANS_TABLA[[#This Row],[ESTADO]],
        {"VENCIDO",1;"ALERTA_0 Días",2;"ALERTA",3;"A TIEMPO",4;"SIN FECHA",5},
    2,FALSE),
0)</f>
        <v>3</v>
      </c>
    </row>
    <row r="1809" spans="1:34" x14ac:dyDescent="0.25">
      <c r="A1809">
        <v>23676299</v>
      </c>
      <c r="B1809" s="23" t="str">
        <f>IFERROR(VLOOKUP(FENIX_ANS_TABLA[[#This Row],[PEDIDO]],RESPONSABLE!A:B,2,0),"Pendiente por asignar responsable")</f>
        <v>Pendiente por asignar responsable</v>
      </c>
      <c r="C1809" t="s">
        <v>23</v>
      </c>
      <c r="D1809" t="s">
        <v>24</v>
      </c>
      <c r="E1809" t="s">
        <v>33</v>
      </c>
      <c r="F1809" s="21">
        <v>46081.444247685176</v>
      </c>
      <c r="G1809" t="s">
        <v>11539</v>
      </c>
      <c r="H1809">
        <v>1037592584</v>
      </c>
      <c r="I1809" t="s">
        <v>11540</v>
      </c>
      <c r="J1809" s="23" t="s">
        <v>31</v>
      </c>
      <c r="K1809" s="23" t="s">
        <v>11541</v>
      </c>
      <c r="L1809" t="s">
        <v>11542</v>
      </c>
      <c r="M1809" t="s">
        <v>42</v>
      </c>
      <c r="N1809" t="s">
        <v>11543</v>
      </c>
      <c r="O1809" t="s">
        <v>57</v>
      </c>
      <c r="P1809" t="s">
        <v>34</v>
      </c>
      <c r="Q1809" t="s">
        <v>35</v>
      </c>
      <c r="R1809" t="s">
        <v>252</v>
      </c>
      <c r="S1809" t="s">
        <v>260</v>
      </c>
      <c r="T1809">
        <v>8</v>
      </c>
      <c r="U1809" t="s">
        <v>11544</v>
      </c>
      <c r="V1809" t="s">
        <v>17697</v>
      </c>
      <c r="W1809" t="s">
        <v>19078</v>
      </c>
      <c r="X1809" t="s">
        <v>29</v>
      </c>
      <c r="Y1809" t="s">
        <v>30</v>
      </c>
      <c r="Z1809" t="s">
        <v>30</v>
      </c>
      <c r="AA1809" t="s">
        <v>30</v>
      </c>
      <c r="AB1809" t="s">
        <v>30</v>
      </c>
      <c r="AC1809">
        <v>-75.490895379999998</v>
      </c>
      <c r="AD1809">
        <v>6.1848539699999998</v>
      </c>
      <c r="AE1809" t="s">
        <v>86</v>
      </c>
      <c r="AF1809" t="s">
        <v>105</v>
      </c>
      <c r="AG1809" t="s">
        <v>102</v>
      </c>
      <c r="AH1809">
        <f>IFERROR(
    VLOOKUP(FENIX_ANS_TABLA[[#This Row],[ESTADO]],
        {"VENCIDO",1;"ALERTA_0 Días",2;"ALERTA",3;"A TIEMPO",4;"SIN FECHA",5},
    2,FALSE),
0)</f>
        <v>4</v>
      </c>
    </row>
    <row r="1810" spans="1:34" x14ac:dyDescent="0.25">
      <c r="A1810">
        <v>23676304</v>
      </c>
      <c r="B1810" s="23" t="str">
        <f>IFERROR(VLOOKUP(FENIX_ANS_TABLA[[#This Row],[PEDIDO]],RESPONSABLE!A:B,2,0),"Pendiente por asignar responsable")</f>
        <v>Pendiente por asignar responsable</v>
      </c>
      <c r="C1810" t="s">
        <v>54</v>
      </c>
      <c r="D1810" t="s">
        <v>24</v>
      </c>
      <c r="E1810" t="s">
        <v>54</v>
      </c>
      <c r="F1810" s="21">
        <v>46081.448009259257</v>
      </c>
      <c r="G1810" t="s">
        <v>11547</v>
      </c>
      <c r="H1810">
        <v>901601041</v>
      </c>
      <c r="I1810" t="s">
        <v>11548</v>
      </c>
      <c r="J1810" s="23" t="s">
        <v>11549</v>
      </c>
      <c r="K1810" s="23" t="s">
        <v>11550</v>
      </c>
      <c r="L1810" t="s">
        <v>11551</v>
      </c>
      <c r="M1810" t="s">
        <v>234</v>
      </c>
      <c r="N1810" t="s">
        <v>11552</v>
      </c>
      <c r="O1810" t="s">
        <v>235</v>
      </c>
      <c r="P1810" t="s">
        <v>55</v>
      </c>
      <c r="Q1810" t="s">
        <v>214</v>
      </c>
      <c r="R1810" t="s">
        <v>253</v>
      </c>
      <c r="S1810" t="s">
        <v>260</v>
      </c>
      <c r="T1810">
        <v>4</v>
      </c>
      <c r="U1810" t="s">
        <v>11553</v>
      </c>
      <c r="V1810" t="s">
        <v>8014</v>
      </c>
      <c r="W1810" t="s">
        <v>10637</v>
      </c>
      <c r="X1810" t="s">
        <v>43</v>
      </c>
      <c r="Y1810" t="s">
        <v>30</v>
      </c>
      <c r="Z1810" t="s">
        <v>30</v>
      </c>
      <c r="AA1810" t="s">
        <v>30</v>
      </c>
      <c r="AB1810" t="s">
        <v>30</v>
      </c>
      <c r="AC1810">
        <v>-74.702132000000006</v>
      </c>
      <c r="AD1810">
        <v>7.0532269999999997</v>
      </c>
      <c r="AE1810" t="s">
        <v>86</v>
      </c>
      <c r="AF1810" t="s">
        <v>215</v>
      </c>
      <c r="AG1810" t="s">
        <v>102</v>
      </c>
      <c r="AH1810">
        <f>IFERROR(
    VLOOKUP(FENIX_ANS_TABLA[[#This Row],[ESTADO]],
        {"VENCIDO",1;"ALERTA_0 Días",2;"ALERTA",3;"A TIEMPO",4;"SIN FECHA",5},
    2,FALSE),
0)</f>
        <v>3</v>
      </c>
    </row>
    <row r="1811" spans="1:34" x14ac:dyDescent="0.25">
      <c r="A1811">
        <v>23676305</v>
      </c>
      <c r="B1811" s="23" t="str">
        <f>IFERROR(VLOOKUP(FENIX_ANS_TABLA[[#This Row],[PEDIDO]],RESPONSABLE!A:B,2,0),"Pendiente por asignar responsable")</f>
        <v>Pendiente por asignar responsable</v>
      </c>
      <c r="C1811" t="s">
        <v>58</v>
      </c>
      <c r="D1811" t="s">
        <v>24</v>
      </c>
      <c r="E1811" t="s">
        <v>59</v>
      </c>
      <c r="F1811" s="21">
        <v>46081.449305555558</v>
      </c>
      <c r="G1811" t="s">
        <v>11555</v>
      </c>
      <c r="H1811">
        <v>42896941</v>
      </c>
      <c r="I1811" t="s">
        <v>11556</v>
      </c>
      <c r="J1811" s="23" t="s">
        <v>31</v>
      </c>
      <c r="K1811" s="23" t="s">
        <v>11557</v>
      </c>
      <c r="L1811" t="s">
        <v>11558</v>
      </c>
      <c r="M1811" t="s">
        <v>163</v>
      </c>
      <c r="N1811" t="s">
        <v>11559</v>
      </c>
      <c r="O1811" t="s">
        <v>164</v>
      </c>
      <c r="P1811" t="s">
        <v>60</v>
      </c>
      <c r="Q1811" t="s">
        <v>184</v>
      </c>
      <c r="R1811" t="s">
        <v>252</v>
      </c>
      <c r="S1811" t="s">
        <v>260</v>
      </c>
      <c r="T1811">
        <v>14</v>
      </c>
      <c r="U1811" t="s">
        <v>11560</v>
      </c>
      <c r="V1811" t="s">
        <v>8111</v>
      </c>
      <c r="W1811" t="s">
        <v>19079</v>
      </c>
      <c r="X1811" t="s">
        <v>29</v>
      </c>
      <c r="Y1811" t="s">
        <v>30</v>
      </c>
      <c r="Z1811" t="s">
        <v>30</v>
      </c>
      <c r="AA1811" t="s">
        <v>30</v>
      </c>
      <c r="AB1811" t="s">
        <v>30</v>
      </c>
      <c r="AC1811">
        <v>-75.233123030000002</v>
      </c>
      <c r="AD1811">
        <v>6.2470823600000003</v>
      </c>
      <c r="AE1811" t="s">
        <v>86</v>
      </c>
      <c r="AF1811" t="s">
        <v>159</v>
      </c>
      <c r="AG1811" t="s">
        <v>102</v>
      </c>
      <c r="AH1811">
        <f>IFERROR(
    VLOOKUP(FENIX_ANS_TABLA[[#This Row],[ESTADO]],
        {"VENCIDO",1;"ALERTA_0 Días",2;"ALERTA",3;"A TIEMPO",4;"SIN FECHA",5},
    2,FALSE),
0)</f>
        <v>4</v>
      </c>
    </row>
    <row r="1812" spans="1:34" x14ac:dyDescent="0.25">
      <c r="A1812">
        <v>23676307</v>
      </c>
      <c r="B1812" s="23" t="str">
        <f>IFERROR(VLOOKUP(FENIX_ANS_TABLA[[#This Row],[PEDIDO]],RESPONSABLE!A:B,2,0),"Pendiente por asignar responsable")</f>
        <v>Pendiente por asignar responsable</v>
      </c>
      <c r="C1812" t="s">
        <v>36</v>
      </c>
      <c r="D1812" t="s">
        <v>65</v>
      </c>
      <c r="E1812" t="s">
        <v>36</v>
      </c>
      <c r="F1812" s="21">
        <v>46081.450011574067</v>
      </c>
      <c r="G1812" t="s">
        <v>12642</v>
      </c>
      <c r="H1812">
        <v>901725012</v>
      </c>
      <c r="I1812" t="s">
        <v>12643</v>
      </c>
      <c r="J1812" s="23" t="s">
        <v>12644</v>
      </c>
      <c r="K1812" s="23" t="s">
        <v>12645</v>
      </c>
      <c r="L1812" t="s">
        <v>12646</v>
      </c>
      <c r="M1812" t="s">
        <v>25</v>
      </c>
      <c r="N1812" t="s">
        <v>12647</v>
      </c>
      <c r="O1812" t="s">
        <v>26</v>
      </c>
      <c r="P1812" t="s">
        <v>66</v>
      </c>
      <c r="Q1812" t="s">
        <v>28</v>
      </c>
      <c r="R1812" t="s">
        <v>253</v>
      </c>
      <c r="S1812" t="s">
        <v>260</v>
      </c>
      <c r="T1812">
        <v>7</v>
      </c>
      <c r="U1812" t="s">
        <v>12648</v>
      </c>
      <c r="V1812" t="s">
        <v>19080</v>
      </c>
      <c r="W1812" t="s">
        <v>16527</v>
      </c>
      <c r="X1812" t="s">
        <v>29</v>
      </c>
      <c r="Y1812" t="s">
        <v>30</v>
      </c>
      <c r="Z1812" t="s">
        <v>30</v>
      </c>
      <c r="AA1812" t="s">
        <v>30</v>
      </c>
      <c r="AB1812" t="s">
        <v>30</v>
      </c>
      <c r="AC1812">
        <v>-75.593728069999997</v>
      </c>
      <c r="AD1812">
        <v>6.2311623300000001</v>
      </c>
      <c r="AE1812" t="s">
        <v>86</v>
      </c>
      <c r="AF1812" t="s">
        <v>105</v>
      </c>
      <c r="AG1812" t="s">
        <v>103</v>
      </c>
      <c r="AH1812">
        <f>IFERROR(
    VLOOKUP(FENIX_ANS_TABLA[[#This Row],[ESTADO]],
        {"VENCIDO",1;"ALERTA_0 Días",2;"ALERTA",3;"A TIEMPO",4;"SIN FECHA",5},
    2,FALSE),
0)</f>
        <v>4</v>
      </c>
    </row>
    <row r="1813" spans="1:34" x14ac:dyDescent="0.25">
      <c r="A1813">
        <v>23676311</v>
      </c>
      <c r="B1813" s="23" t="str">
        <f>IFERROR(VLOOKUP(FENIX_ANS_TABLA[[#This Row],[PEDIDO]],RESPONSABLE!A:B,2,0),"Pendiente por asignar responsable")</f>
        <v>Pendiente por asignar responsable</v>
      </c>
      <c r="C1813" t="s">
        <v>23</v>
      </c>
      <c r="D1813" t="s">
        <v>24</v>
      </c>
      <c r="E1813" t="s">
        <v>33</v>
      </c>
      <c r="F1813" s="21">
        <v>46081.455995370372</v>
      </c>
      <c r="G1813" t="s">
        <v>11562</v>
      </c>
      <c r="H1813">
        <v>1017191628</v>
      </c>
      <c r="I1813" t="s">
        <v>11563</v>
      </c>
      <c r="J1813" s="23" t="s">
        <v>31</v>
      </c>
      <c r="K1813" s="23" t="s">
        <v>11564</v>
      </c>
      <c r="L1813" t="s">
        <v>11565</v>
      </c>
      <c r="M1813" t="s">
        <v>25</v>
      </c>
      <c r="N1813" t="s">
        <v>11566</v>
      </c>
      <c r="O1813" t="s">
        <v>26</v>
      </c>
      <c r="P1813" t="s">
        <v>34</v>
      </c>
      <c r="Q1813" t="s">
        <v>35</v>
      </c>
      <c r="R1813" t="s">
        <v>253</v>
      </c>
      <c r="S1813" t="s">
        <v>260</v>
      </c>
      <c r="T1813">
        <v>5</v>
      </c>
      <c r="U1813" t="s">
        <v>11567</v>
      </c>
      <c r="V1813" t="s">
        <v>10349</v>
      </c>
      <c r="W1813" t="s">
        <v>7936</v>
      </c>
      <c r="X1813" t="s">
        <v>43</v>
      </c>
      <c r="Y1813" t="s">
        <v>30</v>
      </c>
      <c r="Z1813" t="s">
        <v>30</v>
      </c>
      <c r="AA1813" t="s">
        <v>30</v>
      </c>
      <c r="AB1813" t="s">
        <v>30</v>
      </c>
      <c r="AC1813">
        <v>-75.553085370000005</v>
      </c>
      <c r="AD1813">
        <v>6.2287094600000001</v>
      </c>
      <c r="AE1813" t="s">
        <v>86</v>
      </c>
      <c r="AF1813" t="s">
        <v>105</v>
      </c>
      <c r="AG1813" t="s">
        <v>102</v>
      </c>
      <c r="AH1813">
        <f>IFERROR(
    VLOOKUP(FENIX_ANS_TABLA[[#This Row],[ESTADO]],
        {"VENCIDO",1;"ALERTA_0 Días",2;"ALERTA",3;"A TIEMPO",4;"SIN FECHA",5},
    2,FALSE),
0)</f>
        <v>3</v>
      </c>
    </row>
    <row r="1814" spans="1:34" x14ac:dyDescent="0.25">
      <c r="A1814">
        <v>23676322</v>
      </c>
      <c r="B1814" s="23" t="str">
        <f>IFERROR(VLOOKUP(FENIX_ANS_TABLA[[#This Row],[PEDIDO]],RESPONSABLE!A:B,2,0),"Pendiente por asignar responsable")</f>
        <v>Pendiente por asignar responsable</v>
      </c>
      <c r="C1814" t="s">
        <v>54</v>
      </c>
      <c r="D1814" t="s">
        <v>24</v>
      </c>
      <c r="E1814" t="s">
        <v>54</v>
      </c>
      <c r="F1814" s="21">
        <v>46081.474664351852</v>
      </c>
      <c r="G1814" t="s">
        <v>11570</v>
      </c>
      <c r="H1814">
        <v>560648</v>
      </c>
      <c r="I1814" t="s">
        <v>11571</v>
      </c>
      <c r="J1814" s="23" t="s">
        <v>31</v>
      </c>
      <c r="K1814" s="23" t="s">
        <v>11572</v>
      </c>
      <c r="L1814" t="s">
        <v>11573</v>
      </c>
      <c r="M1814" t="s">
        <v>25</v>
      </c>
      <c r="N1814" t="s">
        <v>11574</v>
      </c>
      <c r="O1814" t="s">
        <v>26</v>
      </c>
      <c r="P1814" t="s">
        <v>55</v>
      </c>
      <c r="Q1814" t="s">
        <v>56</v>
      </c>
      <c r="R1814" t="s">
        <v>253</v>
      </c>
      <c r="S1814" t="s">
        <v>260</v>
      </c>
      <c r="T1814">
        <v>4</v>
      </c>
      <c r="U1814" t="s">
        <v>11575</v>
      </c>
      <c r="V1814" t="s">
        <v>10469</v>
      </c>
      <c r="W1814" t="s">
        <v>19081</v>
      </c>
      <c r="X1814" t="s">
        <v>43</v>
      </c>
      <c r="Y1814" t="s">
        <v>30</v>
      </c>
      <c r="Z1814" t="s">
        <v>30</v>
      </c>
      <c r="AA1814" t="s">
        <v>30</v>
      </c>
      <c r="AB1814" t="s">
        <v>30</v>
      </c>
      <c r="AC1814">
        <v>-75.5633689</v>
      </c>
      <c r="AD1814">
        <v>6.2066443199999997</v>
      </c>
      <c r="AE1814" t="s">
        <v>86</v>
      </c>
      <c r="AF1814" t="s">
        <v>105</v>
      </c>
      <c r="AG1814" t="s">
        <v>102</v>
      </c>
      <c r="AH1814">
        <f>IFERROR(
    VLOOKUP(FENIX_ANS_TABLA[[#This Row],[ESTADO]],
        {"VENCIDO",1;"ALERTA_0 Días",2;"ALERTA",3;"A TIEMPO",4;"SIN FECHA",5},
    2,FALSE),
0)</f>
        <v>3</v>
      </c>
    </row>
    <row r="1815" spans="1:34" x14ac:dyDescent="0.25">
      <c r="A1815">
        <v>23676324</v>
      </c>
      <c r="B1815" s="23" t="str">
        <f>IFERROR(VLOOKUP(FENIX_ANS_TABLA[[#This Row],[PEDIDO]],RESPONSABLE!A:B,2,0),"Pendiente por asignar responsable")</f>
        <v>Pendiente por asignar responsable</v>
      </c>
      <c r="C1815" t="s">
        <v>54</v>
      </c>
      <c r="D1815" t="s">
        <v>24</v>
      </c>
      <c r="E1815" t="s">
        <v>54</v>
      </c>
      <c r="F1815" s="21">
        <v>46081.485196759262</v>
      </c>
      <c r="G1815" t="s">
        <v>11577</v>
      </c>
      <c r="H1815">
        <v>21778893</v>
      </c>
      <c r="I1815" t="s">
        <v>11578</v>
      </c>
      <c r="J1815" s="23" t="s">
        <v>31</v>
      </c>
      <c r="K1815" s="23" t="s">
        <v>11579</v>
      </c>
      <c r="L1815" t="s">
        <v>11580</v>
      </c>
      <c r="M1815" t="s">
        <v>169</v>
      </c>
      <c r="N1815" t="s">
        <v>11581</v>
      </c>
      <c r="O1815" t="s">
        <v>170</v>
      </c>
      <c r="P1815" t="s">
        <v>55</v>
      </c>
      <c r="Q1815" t="s">
        <v>189</v>
      </c>
      <c r="R1815" t="s">
        <v>252</v>
      </c>
      <c r="S1815" t="s">
        <v>260</v>
      </c>
      <c r="T1815">
        <v>4</v>
      </c>
      <c r="U1815" t="s">
        <v>11582</v>
      </c>
      <c r="V1815" t="s">
        <v>19082</v>
      </c>
      <c r="W1815" t="s">
        <v>19083</v>
      </c>
      <c r="X1815" t="s">
        <v>43</v>
      </c>
      <c r="Y1815" t="s">
        <v>30</v>
      </c>
      <c r="Z1815" t="s">
        <v>30</v>
      </c>
      <c r="AA1815" t="s">
        <v>30</v>
      </c>
      <c r="AB1815" t="s">
        <v>30</v>
      </c>
      <c r="AC1815">
        <v>-75.302889117000007</v>
      </c>
      <c r="AD1815">
        <v>6.1865375130000801</v>
      </c>
      <c r="AE1815" t="s">
        <v>86</v>
      </c>
      <c r="AF1815" t="s">
        <v>159</v>
      </c>
      <c r="AG1815" t="s">
        <v>102</v>
      </c>
      <c r="AH1815">
        <f>IFERROR(
    VLOOKUP(FENIX_ANS_TABLA[[#This Row],[ESTADO]],
        {"VENCIDO",1;"ALERTA_0 Días",2;"ALERTA",3;"A TIEMPO",4;"SIN FECHA",5},
    2,FALSE),
0)</f>
        <v>3</v>
      </c>
    </row>
    <row r="1816" spans="1:34" x14ac:dyDescent="0.25">
      <c r="A1816">
        <v>23676326</v>
      </c>
      <c r="B1816" s="23" t="str">
        <f>IFERROR(VLOOKUP(FENIX_ANS_TABLA[[#This Row],[PEDIDO]],RESPONSABLE!A:B,2,0),"Pendiente por asignar responsable")</f>
        <v>Pendiente por asignar responsable</v>
      </c>
      <c r="C1816" t="s">
        <v>44</v>
      </c>
      <c r="D1816" t="s">
        <v>67</v>
      </c>
      <c r="E1816" t="s">
        <v>44</v>
      </c>
      <c r="F1816" s="21">
        <v>46081.490949074083</v>
      </c>
      <c r="G1816" t="s">
        <v>11584</v>
      </c>
      <c r="H1816">
        <v>1017135249</v>
      </c>
      <c r="I1816" t="s">
        <v>11585</v>
      </c>
      <c r="J1816" s="23" t="s">
        <v>31</v>
      </c>
      <c r="K1816" s="23" t="s">
        <v>11586</v>
      </c>
      <c r="L1816" t="s">
        <v>11587</v>
      </c>
      <c r="M1816" t="s">
        <v>25</v>
      </c>
      <c r="N1816" t="s">
        <v>11588</v>
      </c>
      <c r="O1816" t="s">
        <v>26</v>
      </c>
      <c r="P1816" t="s">
        <v>68</v>
      </c>
      <c r="Q1816" t="s">
        <v>46</v>
      </c>
      <c r="R1816" t="s">
        <v>253</v>
      </c>
      <c r="S1816" t="s">
        <v>260</v>
      </c>
      <c r="T1816">
        <v>11</v>
      </c>
      <c r="U1816" t="s">
        <v>11589</v>
      </c>
      <c r="V1816" t="s">
        <v>18961</v>
      </c>
      <c r="W1816" t="s">
        <v>19084</v>
      </c>
      <c r="X1816" t="s">
        <v>29</v>
      </c>
      <c r="Y1816" t="s">
        <v>30</v>
      </c>
      <c r="Z1816" t="s">
        <v>30</v>
      </c>
      <c r="AA1816" t="s">
        <v>30</v>
      </c>
      <c r="AB1816" t="s">
        <v>30</v>
      </c>
      <c r="AC1816">
        <v>-75.613715470000002</v>
      </c>
      <c r="AD1816">
        <v>6.2226472099999999</v>
      </c>
      <c r="AE1816" t="s">
        <v>86</v>
      </c>
      <c r="AF1816" t="s">
        <v>105</v>
      </c>
      <c r="AG1816" t="s">
        <v>102</v>
      </c>
      <c r="AH1816">
        <f>IFERROR(
    VLOOKUP(FENIX_ANS_TABLA[[#This Row],[ESTADO]],
        {"VENCIDO",1;"ALERTA_0 Días",2;"ALERTA",3;"A TIEMPO",4;"SIN FECHA",5},
    2,FALSE),
0)</f>
        <v>4</v>
      </c>
    </row>
    <row r="1817" spans="1:34" x14ac:dyDescent="0.25">
      <c r="A1817">
        <v>23676327</v>
      </c>
      <c r="B1817" s="23" t="str">
        <f>IFERROR(VLOOKUP(FENIX_ANS_TABLA[[#This Row],[PEDIDO]],RESPONSABLE!A:B,2,0),"Pendiente por asignar responsable")</f>
        <v>Pendiente por asignar responsable</v>
      </c>
      <c r="C1817" t="s">
        <v>58</v>
      </c>
      <c r="D1817" t="s">
        <v>24</v>
      </c>
      <c r="E1817" t="s">
        <v>59</v>
      </c>
      <c r="F1817" s="21">
        <v>46081.496620370373</v>
      </c>
      <c r="G1817" t="s">
        <v>11591</v>
      </c>
      <c r="H1817">
        <v>43712531</v>
      </c>
      <c r="I1817" t="s">
        <v>11592</v>
      </c>
      <c r="J1817" s="23" t="s">
        <v>31</v>
      </c>
      <c r="K1817" s="23" t="s">
        <v>11593</v>
      </c>
      <c r="L1817" t="s">
        <v>11594</v>
      </c>
      <c r="M1817" t="s">
        <v>190</v>
      </c>
      <c r="N1817" t="s">
        <v>11595</v>
      </c>
      <c r="O1817" t="s">
        <v>191</v>
      </c>
      <c r="P1817" t="s">
        <v>60</v>
      </c>
      <c r="Q1817" t="s">
        <v>184</v>
      </c>
      <c r="R1817" t="s">
        <v>252</v>
      </c>
      <c r="S1817" t="s">
        <v>260</v>
      </c>
      <c r="T1817">
        <v>14</v>
      </c>
      <c r="U1817" t="s">
        <v>11596</v>
      </c>
      <c r="V1817" t="s">
        <v>18964</v>
      </c>
      <c r="W1817" t="s">
        <v>19085</v>
      </c>
      <c r="X1817" t="s">
        <v>29</v>
      </c>
      <c r="Y1817" t="s">
        <v>30</v>
      </c>
      <c r="Z1817" t="s">
        <v>30</v>
      </c>
      <c r="AA1817" t="s">
        <v>30</v>
      </c>
      <c r="AB1817" t="s">
        <v>30</v>
      </c>
      <c r="AC1817">
        <v>-75.331090000000003</v>
      </c>
      <c r="AD1817">
        <v>6.0826739999999999</v>
      </c>
      <c r="AE1817" t="s">
        <v>86</v>
      </c>
      <c r="AF1817" t="s">
        <v>159</v>
      </c>
      <c r="AG1817" t="s">
        <v>102</v>
      </c>
      <c r="AH1817">
        <f>IFERROR(
    VLOOKUP(FENIX_ANS_TABLA[[#This Row],[ESTADO]],
        {"VENCIDO",1;"ALERTA_0 Días",2;"ALERTA",3;"A TIEMPO",4;"SIN FECHA",5},
    2,FALSE),
0)</f>
        <v>4</v>
      </c>
    </row>
    <row r="1818" spans="1:34" x14ac:dyDescent="0.25">
      <c r="A1818">
        <v>23676340</v>
      </c>
      <c r="B1818" s="23" t="str">
        <f>IFERROR(VLOOKUP(FENIX_ANS_TABLA[[#This Row],[PEDIDO]],RESPONSABLE!A:B,2,0),"Pendiente por asignar responsable")</f>
        <v>Pendiente por asignar responsable</v>
      </c>
      <c r="C1818" t="s">
        <v>58</v>
      </c>
      <c r="D1818" t="s">
        <v>24</v>
      </c>
      <c r="E1818" t="s">
        <v>59</v>
      </c>
      <c r="F1818" s="21">
        <v>46081.52621527778</v>
      </c>
      <c r="G1818" t="s">
        <v>11598</v>
      </c>
      <c r="H1818">
        <v>43263920</v>
      </c>
      <c r="I1818" t="s">
        <v>11599</v>
      </c>
      <c r="J1818" s="23" t="s">
        <v>31</v>
      </c>
      <c r="K1818" s="23" t="s">
        <v>11600</v>
      </c>
      <c r="L1818" t="s">
        <v>11601</v>
      </c>
      <c r="M1818" t="s">
        <v>25</v>
      </c>
      <c r="N1818" t="s">
        <v>11602</v>
      </c>
      <c r="O1818" t="s">
        <v>26</v>
      </c>
      <c r="P1818" t="s">
        <v>60</v>
      </c>
      <c r="Q1818" t="s">
        <v>61</v>
      </c>
      <c r="R1818" t="s">
        <v>253</v>
      </c>
      <c r="S1818" t="s">
        <v>260</v>
      </c>
      <c r="T1818">
        <v>9</v>
      </c>
      <c r="U1818" t="s">
        <v>11603</v>
      </c>
      <c r="V1818" t="s">
        <v>19086</v>
      </c>
      <c r="W1818" t="s">
        <v>19087</v>
      </c>
      <c r="X1818" t="s">
        <v>29</v>
      </c>
      <c r="Y1818" t="s">
        <v>30</v>
      </c>
      <c r="Z1818" t="s">
        <v>30</v>
      </c>
      <c r="AA1818" t="s">
        <v>30</v>
      </c>
      <c r="AB1818" t="s">
        <v>30</v>
      </c>
      <c r="AC1818">
        <v>-75.539766999999998</v>
      </c>
      <c r="AD1818">
        <v>6.2501429999999996</v>
      </c>
      <c r="AE1818" t="s">
        <v>86</v>
      </c>
      <c r="AF1818" t="s">
        <v>105</v>
      </c>
      <c r="AG1818" t="s">
        <v>102</v>
      </c>
      <c r="AH1818">
        <f>IFERROR(
    VLOOKUP(FENIX_ANS_TABLA[[#This Row],[ESTADO]],
        {"VENCIDO",1;"ALERTA_0 Días",2;"ALERTA",3;"A TIEMPO",4;"SIN FECHA",5},
    2,FALSE),
0)</f>
        <v>4</v>
      </c>
    </row>
    <row r="1819" spans="1:34" x14ac:dyDescent="0.25">
      <c r="A1819">
        <v>23676352</v>
      </c>
      <c r="B1819" s="23" t="str">
        <f>IFERROR(VLOOKUP(FENIX_ANS_TABLA[[#This Row],[PEDIDO]],RESPONSABLE!A:B,2,0),"Pendiente por asignar responsable")</f>
        <v>Pendiente por asignar responsable</v>
      </c>
      <c r="C1819" t="s">
        <v>58</v>
      </c>
      <c r="D1819" t="s">
        <v>24</v>
      </c>
      <c r="E1819" t="s">
        <v>59</v>
      </c>
      <c r="F1819" s="21">
        <v>46081.55972222222</v>
      </c>
      <c r="G1819" t="s">
        <v>11605</v>
      </c>
      <c r="H1819">
        <v>98772924</v>
      </c>
      <c r="I1819" t="s">
        <v>11606</v>
      </c>
      <c r="J1819" s="23" t="s">
        <v>11607</v>
      </c>
      <c r="K1819" s="23" t="s">
        <v>11608</v>
      </c>
      <c r="L1819" t="s">
        <v>11609</v>
      </c>
      <c r="M1819" t="s">
        <v>277</v>
      </c>
      <c r="N1819" t="s">
        <v>11610</v>
      </c>
      <c r="O1819" t="s">
        <v>278</v>
      </c>
      <c r="P1819" t="s">
        <v>60</v>
      </c>
      <c r="Q1819" t="s">
        <v>184</v>
      </c>
      <c r="R1819" t="s">
        <v>252</v>
      </c>
      <c r="S1819" t="s">
        <v>260</v>
      </c>
      <c r="T1819">
        <v>14</v>
      </c>
      <c r="U1819" t="s">
        <v>11611</v>
      </c>
      <c r="V1819" t="s">
        <v>17787</v>
      </c>
      <c r="W1819" t="s">
        <v>19088</v>
      </c>
      <c r="X1819" t="s">
        <v>29</v>
      </c>
      <c r="Y1819" t="s">
        <v>30</v>
      </c>
      <c r="Z1819" t="s">
        <v>30</v>
      </c>
      <c r="AA1819" t="s">
        <v>30</v>
      </c>
      <c r="AB1819" t="s">
        <v>30</v>
      </c>
      <c r="AC1819">
        <v>-75.060039000000003</v>
      </c>
      <c r="AD1819">
        <v>5.9706039999999998</v>
      </c>
      <c r="AE1819" t="s">
        <v>86</v>
      </c>
      <c r="AF1819" t="s">
        <v>159</v>
      </c>
      <c r="AG1819" t="s">
        <v>102</v>
      </c>
      <c r="AH1819">
        <f>IFERROR(
    VLOOKUP(FENIX_ANS_TABLA[[#This Row],[ESTADO]],
        {"VENCIDO",1;"ALERTA_0 Días",2;"ALERTA",3;"A TIEMPO",4;"SIN FECHA",5},
    2,FALSE),
0)</f>
        <v>4</v>
      </c>
    </row>
    <row r="1820" spans="1:34" x14ac:dyDescent="0.25">
      <c r="A1820">
        <v>23676358</v>
      </c>
      <c r="B1820" s="23" t="str">
        <f>IFERROR(VLOOKUP(FENIX_ANS_TABLA[[#This Row],[PEDIDO]],RESPONSABLE!A:B,2,0),"Pendiente por asignar responsable")</f>
        <v>Pendiente por asignar responsable</v>
      </c>
      <c r="C1820" t="s">
        <v>54</v>
      </c>
      <c r="D1820" t="s">
        <v>24</v>
      </c>
      <c r="E1820" t="s">
        <v>54</v>
      </c>
      <c r="F1820" s="21">
        <v>46081.568298611113</v>
      </c>
      <c r="G1820" t="s">
        <v>11613</v>
      </c>
      <c r="H1820">
        <v>3556346</v>
      </c>
      <c r="I1820" t="s">
        <v>11614</v>
      </c>
      <c r="J1820" s="23" t="s">
        <v>11615</v>
      </c>
      <c r="K1820" s="23" t="s">
        <v>4051</v>
      </c>
      <c r="L1820" t="s">
        <v>11616</v>
      </c>
      <c r="M1820" t="s">
        <v>25</v>
      </c>
      <c r="N1820" t="s">
        <v>11617</v>
      </c>
      <c r="O1820" t="s">
        <v>26</v>
      </c>
      <c r="P1820" t="s">
        <v>55</v>
      </c>
      <c r="Q1820" t="s">
        <v>56</v>
      </c>
      <c r="R1820" t="s">
        <v>253</v>
      </c>
      <c r="S1820" t="s">
        <v>260</v>
      </c>
      <c r="T1820">
        <v>4</v>
      </c>
      <c r="U1820" t="s">
        <v>11618</v>
      </c>
      <c r="V1820" t="s">
        <v>2802</v>
      </c>
      <c r="W1820" t="s">
        <v>17855</v>
      </c>
      <c r="X1820" t="s">
        <v>43</v>
      </c>
      <c r="Y1820" t="s">
        <v>30</v>
      </c>
      <c r="Z1820" t="s">
        <v>30</v>
      </c>
      <c r="AA1820" t="s">
        <v>30</v>
      </c>
      <c r="AB1820" t="s">
        <v>30</v>
      </c>
      <c r="AC1820">
        <v>-75.610345589999994</v>
      </c>
      <c r="AD1820">
        <v>6.2104205600000002</v>
      </c>
      <c r="AE1820" t="s">
        <v>86</v>
      </c>
      <c r="AF1820" t="s">
        <v>105</v>
      </c>
      <c r="AG1820" t="s">
        <v>102</v>
      </c>
      <c r="AH1820">
        <f>IFERROR(
    VLOOKUP(FENIX_ANS_TABLA[[#This Row],[ESTADO]],
        {"VENCIDO",1;"ALERTA_0 Días",2;"ALERTA",3;"A TIEMPO",4;"SIN FECHA",5},
    2,FALSE),
0)</f>
        <v>3</v>
      </c>
    </row>
    <row r="1821" spans="1:34" x14ac:dyDescent="0.25">
      <c r="A1821">
        <v>23676383</v>
      </c>
      <c r="B1821" s="23" t="str">
        <f>IFERROR(VLOOKUP(FENIX_ANS_TABLA[[#This Row],[PEDIDO]],RESPONSABLE!A:B,2,0),"Pendiente por asignar responsable")</f>
        <v>Pendiente por asignar responsable</v>
      </c>
      <c r="C1821" t="s">
        <v>54</v>
      </c>
      <c r="D1821" t="s">
        <v>24</v>
      </c>
      <c r="E1821" t="s">
        <v>54</v>
      </c>
      <c r="F1821" s="21">
        <v>46081.671979166669</v>
      </c>
      <c r="G1821" t="s">
        <v>11620</v>
      </c>
      <c r="H1821">
        <v>43614235</v>
      </c>
      <c r="I1821" t="s">
        <v>11621</v>
      </c>
      <c r="J1821" s="23" t="s">
        <v>11622</v>
      </c>
      <c r="K1821" s="23" t="s">
        <v>11623</v>
      </c>
      <c r="L1821" t="s">
        <v>11624</v>
      </c>
      <c r="M1821" t="s">
        <v>165</v>
      </c>
      <c r="N1821" t="s">
        <v>11625</v>
      </c>
      <c r="O1821" t="s">
        <v>166</v>
      </c>
      <c r="P1821" t="s">
        <v>55</v>
      </c>
      <c r="Q1821" t="s">
        <v>189</v>
      </c>
      <c r="R1821" t="s">
        <v>252</v>
      </c>
      <c r="S1821" t="s">
        <v>260</v>
      </c>
      <c r="T1821">
        <v>4</v>
      </c>
      <c r="U1821" t="s">
        <v>11626</v>
      </c>
      <c r="V1821" t="s">
        <v>10716</v>
      </c>
      <c r="W1821" t="s">
        <v>18842</v>
      </c>
      <c r="X1821" t="s">
        <v>43</v>
      </c>
      <c r="Y1821" t="s">
        <v>30</v>
      </c>
      <c r="Z1821" t="s">
        <v>30</v>
      </c>
      <c r="AA1821" t="s">
        <v>30</v>
      </c>
      <c r="AB1821" t="s">
        <v>30</v>
      </c>
      <c r="AC1821">
        <v>-75.477717929999997</v>
      </c>
      <c r="AD1821">
        <v>6.2771337799999998</v>
      </c>
      <c r="AE1821" t="s">
        <v>86</v>
      </c>
      <c r="AF1821" t="s">
        <v>159</v>
      </c>
      <c r="AG1821" t="s">
        <v>102</v>
      </c>
      <c r="AH1821">
        <f>IFERROR(
    VLOOKUP(FENIX_ANS_TABLA[[#This Row],[ESTADO]],
        {"VENCIDO",1;"ALERTA_0 Días",2;"ALERTA",3;"A TIEMPO",4;"SIN FECHA",5},
    2,FALSE),
0)</f>
        <v>3</v>
      </c>
    </row>
    <row r="1822" spans="1:34" x14ac:dyDescent="0.25">
      <c r="A1822">
        <v>23676455</v>
      </c>
      <c r="B1822" s="23" t="str">
        <f>IFERROR(VLOOKUP(FENIX_ANS_TABLA[[#This Row],[PEDIDO]],RESPONSABLE!A:B,2,0),"Pendiente por asignar responsable")</f>
        <v>Pendiente por asignar responsable</v>
      </c>
      <c r="C1822" t="s">
        <v>23</v>
      </c>
      <c r="D1822" t="s">
        <v>24</v>
      </c>
      <c r="E1822" t="s">
        <v>23</v>
      </c>
      <c r="F1822" s="21">
        <v>46082.301493055558</v>
      </c>
      <c r="G1822" t="s">
        <v>12650</v>
      </c>
      <c r="H1822">
        <v>890921670</v>
      </c>
      <c r="I1822" t="s">
        <v>12122</v>
      </c>
      <c r="J1822" s="23" t="s">
        <v>12123</v>
      </c>
      <c r="K1822" s="23" t="s">
        <v>12124</v>
      </c>
      <c r="L1822" t="s">
        <v>12651</v>
      </c>
      <c r="M1822" t="s">
        <v>52</v>
      </c>
      <c r="N1822" t="s">
        <v>12652</v>
      </c>
      <c r="O1822" t="s">
        <v>53</v>
      </c>
      <c r="P1822" t="s">
        <v>27</v>
      </c>
      <c r="Q1822" t="s">
        <v>32</v>
      </c>
      <c r="R1822" t="s">
        <v>253</v>
      </c>
      <c r="S1822" t="s">
        <v>260</v>
      </c>
      <c r="T1822">
        <v>7</v>
      </c>
      <c r="U1822" t="s">
        <v>12653</v>
      </c>
      <c r="V1822" t="s">
        <v>19089</v>
      </c>
      <c r="W1822" t="s">
        <v>19090</v>
      </c>
      <c r="X1822" t="s">
        <v>29</v>
      </c>
      <c r="Y1822" t="s">
        <v>30</v>
      </c>
      <c r="Z1822" t="s">
        <v>30</v>
      </c>
      <c r="AA1822" t="s">
        <v>30</v>
      </c>
      <c r="AB1822" t="s">
        <v>30</v>
      </c>
      <c r="AC1822">
        <v>-75.611823000000001</v>
      </c>
      <c r="AD1822">
        <v>6.151986</v>
      </c>
      <c r="AE1822" t="s">
        <v>86</v>
      </c>
      <c r="AF1822" t="s">
        <v>105</v>
      </c>
      <c r="AG1822" t="s">
        <v>102</v>
      </c>
      <c r="AH1822">
        <f>IFERROR(
    VLOOKUP(FENIX_ANS_TABLA[[#This Row],[ESTADO]],
        {"VENCIDO",1;"ALERTA_0 Días",2;"ALERTA",3;"A TIEMPO",4;"SIN FECHA",5},
    2,FALSE),
0)</f>
        <v>4</v>
      </c>
    </row>
    <row r="1823" spans="1:34" x14ac:dyDescent="0.25">
      <c r="A1823">
        <v>23676473</v>
      </c>
      <c r="B1823" s="23" t="str">
        <f>IFERROR(VLOOKUP(FENIX_ANS_TABLA[[#This Row],[PEDIDO]],RESPONSABLE!A:B,2,0),"Pendiente por asignar responsable")</f>
        <v>Pendiente por asignar responsable</v>
      </c>
      <c r="C1823" t="s">
        <v>54</v>
      </c>
      <c r="D1823" t="s">
        <v>24</v>
      </c>
      <c r="E1823" t="s">
        <v>54</v>
      </c>
      <c r="F1823" s="21">
        <v>46082.382662037038</v>
      </c>
      <c r="G1823" t="s">
        <v>11628</v>
      </c>
      <c r="H1823">
        <v>900397244</v>
      </c>
      <c r="I1823" t="s">
        <v>10660</v>
      </c>
      <c r="J1823" s="23" t="s">
        <v>11629</v>
      </c>
      <c r="K1823" s="23" t="s">
        <v>11630</v>
      </c>
      <c r="L1823" t="s">
        <v>11631</v>
      </c>
      <c r="M1823" t="s">
        <v>25</v>
      </c>
      <c r="N1823" t="s">
        <v>11632</v>
      </c>
      <c r="O1823" t="s">
        <v>26</v>
      </c>
      <c r="P1823" t="s">
        <v>55</v>
      </c>
      <c r="Q1823" t="s">
        <v>56</v>
      </c>
      <c r="R1823" t="s">
        <v>253</v>
      </c>
      <c r="S1823" t="s">
        <v>260</v>
      </c>
      <c r="T1823">
        <v>4</v>
      </c>
      <c r="U1823" t="s">
        <v>11633</v>
      </c>
      <c r="V1823" t="s">
        <v>18929</v>
      </c>
      <c r="W1823" t="s">
        <v>19091</v>
      </c>
      <c r="X1823" t="s">
        <v>43</v>
      </c>
      <c r="Y1823" t="s">
        <v>30</v>
      </c>
      <c r="Z1823" t="s">
        <v>30</v>
      </c>
      <c r="AA1823" t="s">
        <v>30</v>
      </c>
      <c r="AB1823" t="s">
        <v>30</v>
      </c>
      <c r="AC1823">
        <v>-75.580183750000003</v>
      </c>
      <c r="AD1823">
        <v>6.1883627800000003</v>
      </c>
      <c r="AE1823" t="s">
        <v>86</v>
      </c>
      <c r="AF1823" t="s">
        <v>105</v>
      </c>
      <c r="AG1823" t="s">
        <v>102</v>
      </c>
      <c r="AH1823">
        <f>IFERROR(
    VLOOKUP(FENIX_ANS_TABLA[[#This Row],[ESTADO]],
        {"VENCIDO",1;"ALERTA_0 Días",2;"ALERTA",3;"A TIEMPO",4;"SIN FECHA",5},
    2,FALSE),
0)</f>
        <v>3</v>
      </c>
    </row>
    <row r="1824" spans="1:34" x14ac:dyDescent="0.25">
      <c r="A1824">
        <v>23676480</v>
      </c>
      <c r="B1824" s="23" t="str">
        <f>IFERROR(VLOOKUP(FENIX_ANS_TABLA[[#This Row],[PEDIDO]],RESPONSABLE!A:B,2,0),"Pendiente por asignar responsable")</f>
        <v>Pendiente por asignar responsable</v>
      </c>
      <c r="C1824" t="s">
        <v>23</v>
      </c>
      <c r="D1824" t="s">
        <v>24</v>
      </c>
      <c r="E1824" t="s">
        <v>33</v>
      </c>
      <c r="F1824" s="21">
        <v>46082.41547453704</v>
      </c>
      <c r="G1824" t="s">
        <v>11635</v>
      </c>
      <c r="H1824">
        <v>8355663</v>
      </c>
      <c r="I1824" t="s">
        <v>11636</v>
      </c>
      <c r="J1824" s="23" t="s">
        <v>31</v>
      </c>
      <c r="K1824" s="23" t="s">
        <v>11637</v>
      </c>
      <c r="L1824" t="s">
        <v>11638</v>
      </c>
      <c r="M1824" t="s">
        <v>25</v>
      </c>
      <c r="N1824" t="s">
        <v>11639</v>
      </c>
      <c r="O1824" t="s">
        <v>26</v>
      </c>
      <c r="P1824" t="s">
        <v>34</v>
      </c>
      <c r="Q1824" t="s">
        <v>35</v>
      </c>
      <c r="R1824" t="s">
        <v>253</v>
      </c>
      <c r="S1824" t="s">
        <v>260</v>
      </c>
      <c r="T1824">
        <v>5</v>
      </c>
      <c r="U1824" t="s">
        <v>11640</v>
      </c>
      <c r="V1824" t="s">
        <v>3639</v>
      </c>
      <c r="W1824" t="s">
        <v>5024</v>
      </c>
      <c r="X1824" t="s">
        <v>43</v>
      </c>
      <c r="Y1824" t="s">
        <v>30</v>
      </c>
      <c r="Z1824" t="s">
        <v>30</v>
      </c>
      <c r="AA1824" t="s">
        <v>30</v>
      </c>
      <c r="AB1824" t="s">
        <v>30</v>
      </c>
      <c r="AC1824">
        <v>-75.606705000000005</v>
      </c>
      <c r="AD1824">
        <v>6.2259260000000003</v>
      </c>
      <c r="AE1824" t="s">
        <v>86</v>
      </c>
      <c r="AF1824" t="s">
        <v>105</v>
      </c>
      <c r="AG1824" t="s">
        <v>102</v>
      </c>
      <c r="AH1824">
        <f>IFERROR(
    VLOOKUP(FENIX_ANS_TABLA[[#This Row],[ESTADO]],
        {"VENCIDO",1;"ALERTA_0 Días",2;"ALERTA",3;"A TIEMPO",4;"SIN FECHA",5},
    2,FALSE),
0)</f>
        <v>3</v>
      </c>
    </row>
    <row r="1825" spans="1:34" x14ac:dyDescent="0.25">
      <c r="A1825">
        <v>23676494</v>
      </c>
      <c r="B1825" s="23" t="str">
        <f>IFERROR(VLOOKUP(FENIX_ANS_TABLA[[#This Row],[PEDIDO]],RESPONSABLE!A:B,2,0),"Pendiente por asignar responsable")</f>
        <v>Pendiente por asignar responsable</v>
      </c>
      <c r="C1825" t="s">
        <v>54</v>
      </c>
      <c r="D1825" t="s">
        <v>24</v>
      </c>
      <c r="E1825" t="s">
        <v>54</v>
      </c>
      <c r="F1825" s="21">
        <v>46082.544999999998</v>
      </c>
      <c r="G1825" t="s">
        <v>11642</v>
      </c>
      <c r="H1825">
        <v>1040034037</v>
      </c>
      <c r="I1825" t="s">
        <v>11643</v>
      </c>
      <c r="J1825" s="23" t="s">
        <v>11644</v>
      </c>
      <c r="K1825" s="23" t="s">
        <v>192</v>
      </c>
      <c r="L1825" t="s">
        <v>11645</v>
      </c>
      <c r="M1825" t="s">
        <v>167</v>
      </c>
      <c r="N1825" t="s">
        <v>11646</v>
      </c>
      <c r="O1825" t="s">
        <v>168</v>
      </c>
      <c r="P1825" t="s">
        <v>55</v>
      </c>
      <c r="Q1825" t="s">
        <v>189</v>
      </c>
      <c r="R1825" t="s">
        <v>252</v>
      </c>
      <c r="S1825" t="s">
        <v>260</v>
      </c>
      <c r="T1825">
        <v>4</v>
      </c>
      <c r="U1825" t="s">
        <v>11647</v>
      </c>
      <c r="V1825" t="s">
        <v>2782</v>
      </c>
      <c r="W1825" t="s">
        <v>6697</v>
      </c>
      <c r="X1825" t="s">
        <v>43</v>
      </c>
      <c r="Y1825" t="s">
        <v>30</v>
      </c>
      <c r="Z1825" t="s">
        <v>30</v>
      </c>
      <c r="AA1825" t="s">
        <v>30</v>
      </c>
      <c r="AB1825" t="s">
        <v>30</v>
      </c>
      <c r="AC1825">
        <v>-75.420369140000005</v>
      </c>
      <c r="AD1825">
        <v>6.0720307599999996</v>
      </c>
      <c r="AE1825" t="s">
        <v>86</v>
      </c>
      <c r="AF1825" t="s">
        <v>159</v>
      </c>
      <c r="AG1825" t="s">
        <v>102</v>
      </c>
      <c r="AH1825">
        <f>IFERROR(
    VLOOKUP(FENIX_ANS_TABLA[[#This Row],[ESTADO]],
        {"VENCIDO",1;"ALERTA_0 Días",2;"ALERTA",3;"A TIEMPO",4;"SIN FECHA",5},
    2,FALSE),
0)</f>
        <v>3</v>
      </c>
    </row>
    <row r="1826" spans="1:34" x14ac:dyDescent="0.25">
      <c r="A1826">
        <v>23676658</v>
      </c>
      <c r="B1826" s="23" t="str">
        <f>IFERROR(VLOOKUP(FENIX_ANS_TABLA[[#This Row],[PEDIDO]],RESPONSABLE!A:B,2,0),"Pendiente por asignar responsable")</f>
        <v>Pendiente por asignar responsable</v>
      </c>
      <c r="C1826" t="s">
        <v>36</v>
      </c>
      <c r="D1826" t="s">
        <v>24</v>
      </c>
      <c r="E1826" t="s">
        <v>36</v>
      </c>
      <c r="F1826" s="21">
        <v>46082.85324074074</v>
      </c>
      <c r="G1826" t="s">
        <v>12655</v>
      </c>
      <c r="H1826">
        <v>890984423</v>
      </c>
      <c r="I1826" t="s">
        <v>3261</v>
      </c>
      <c r="J1826" s="23" t="s">
        <v>3262</v>
      </c>
      <c r="K1826" s="23" t="s">
        <v>12656</v>
      </c>
      <c r="L1826" t="s">
        <v>12657</v>
      </c>
      <c r="M1826" t="s">
        <v>50</v>
      </c>
      <c r="N1826" t="s">
        <v>12658</v>
      </c>
      <c r="O1826" t="s">
        <v>51</v>
      </c>
      <c r="P1826" t="s">
        <v>37</v>
      </c>
      <c r="Q1826" t="s">
        <v>32</v>
      </c>
      <c r="R1826" t="s">
        <v>253</v>
      </c>
      <c r="S1826" t="s">
        <v>260</v>
      </c>
      <c r="T1826">
        <v>7</v>
      </c>
      <c r="U1826" t="s">
        <v>12659</v>
      </c>
      <c r="V1826" t="s">
        <v>19092</v>
      </c>
      <c r="W1826" t="s">
        <v>19093</v>
      </c>
      <c r="X1826" t="s">
        <v>29</v>
      </c>
      <c r="Y1826" t="s">
        <v>19094</v>
      </c>
      <c r="Z1826" t="s">
        <v>94</v>
      </c>
      <c r="AA1826" t="s">
        <v>11790</v>
      </c>
      <c r="AB1826" t="s">
        <v>19095</v>
      </c>
      <c r="AC1826">
        <v>-75.638208050000003</v>
      </c>
      <c r="AD1826">
        <v>6.0809516199999996</v>
      </c>
      <c r="AE1826" t="s">
        <v>86</v>
      </c>
      <c r="AF1826" t="s">
        <v>105</v>
      </c>
      <c r="AG1826" t="s">
        <v>102</v>
      </c>
      <c r="AH1826">
        <f>IFERROR(
    VLOOKUP(FENIX_ANS_TABLA[[#This Row],[ESTADO]],
        {"VENCIDO",1;"ALERTA_0 Días",2;"ALERTA",3;"A TIEMPO",4;"SIN FECHA",5},
    2,FALSE),
0)</f>
        <v>4</v>
      </c>
    </row>
    <row r="1827" spans="1:34" x14ac:dyDescent="0.25">
      <c r="A1827">
        <v>23676684</v>
      </c>
      <c r="B1827" s="23" t="str">
        <f>IFERROR(VLOOKUP(FENIX_ANS_TABLA[[#This Row],[PEDIDO]],RESPONSABLE!A:B,2,0),"Pendiente por asignar responsable")</f>
        <v>Pendiente por asignar responsable</v>
      </c>
      <c r="C1827" t="s">
        <v>23</v>
      </c>
      <c r="D1827" t="s">
        <v>24</v>
      </c>
      <c r="E1827" t="s">
        <v>23</v>
      </c>
      <c r="F1827" s="21">
        <v>46083.283206018517</v>
      </c>
      <c r="G1827" t="s">
        <v>12661</v>
      </c>
      <c r="H1827">
        <v>1128478016</v>
      </c>
      <c r="I1827" t="s">
        <v>12662</v>
      </c>
      <c r="J1827" s="23" t="s">
        <v>31</v>
      </c>
      <c r="K1827" s="23" t="s">
        <v>12663</v>
      </c>
      <c r="L1827" t="s">
        <v>12664</v>
      </c>
      <c r="M1827" t="s">
        <v>25</v>
      </c>
      <c r="N1827" t="s">
        <v>12665</v>
      </c>
      <c r="O1827" t="s">
        <v>26</v>
      </c>
      <c r="P1827" t="s">
        <v>27</v>
      </c>
      <c r="Q1827" t="s">
        <v>32</v>
      </c>
      <c r="R1827" t="s">
        <v>252</v>
      </c>
      <c r="S1827" t="s">
        <v>260</v>
      </c>
      <c r="T1827">
        <v>10</v>
      </c>
      <c r="U1827" t="s">
        <v>12666</v>
      </c>
      <c r="V1827" t="s">
        <v>19096</v>
      </c>
      <c r="W1827" t="s">
        <v>19097</v>
      </c>
      <c r="X1827" t="s">
        <v>29</v>
      </c>
      <c r="Y1827" t="s">
        <v>30</v>
      </c>
      <c r="Z1827" t="s">
        <v>30</v>
      </c>
      <c r="AA1827" t="s">
        <v>30</v>
      </c>
      <c r="AB1827" t="s">
        <v>30</v>
      </c>
      <c r="AC1827">
        <v>-75.610884501000001</v>
      </c>
      <c r="AD1827">
        <v>6.2574398200000596</v>
      </c>
      <c r="AE1827" t="s">
        <v>86</v>
      </c>
      <c r="AF1827" t="s">
        <v>105</v>
      </c>
      <c r="AG1827" t="s">
        <v>102</v>
      </c>
      <c r="AH1827">
        <f>IFERROR(
    VLOOKUP(FENIX_ANS_TABLA[[#This Row],[ESTADO]],
        {"VENCIDO",1;"ALERTA_0 Días",2;"ALERTA",3;"A TIEMPO",4;"SIN FECHA",5},
    2,FALSE),
0)</f>
        <v>4</v>
      </c>
    </row>
    <row r="1828" spans="1:34" x14ac:dyDescent="0.25">
      <c r="A1828">
        <v>23676685</v>
      </c>
      <c r="B1828" s="23" t="str">
        <f>IFERROR(VLOOKUP(FENIX_ANS_TABLA[[#This Row],[PEDIDO]],RESPONSABLE!A:B,2,0),"Pendiente por asignar responsable")</f>
        <v>Pendiente por asignar responsable</v>
      </c>
      <c r="C1828" t="s">
        <v>58</v>
      </c>
      <c r="D1828" t="s">
        <v>24</v>
      </c>
      <c r="E1828" t="s">
        <v>59</v>
      </c>
      <c r="F1828" s="21">
        <v>46083.292708333327</v>
      </c>
      <c r="G1828" t="s">
        <v>12668</v>
      </c>
      <c r="H1828">
        <v>98512557</v>
      </c>
      <c r="I1828" t="s">
        <v>12669</v>
      </c>
      <c r="J1828" s="23" t="s">
        <v>12670</v>
      </c>
      <c r="K1828" s="23" t="s">
        <v>12671</v>
      </c>
      <c r="L1828" t="s">
        <v>12672</v>
      </c>
      <c r="M1828" t="s">
        <v>196</v>
      </c>
      <c r="N1828" t="s">
        <v>12673</v>
      </c>
      <c r="O1828" t="s">
        <v>197</v>
      </c>
      <c r="P1828" t="s">
        <v>60</v>
      </c>
      <c r="Q1828" t="s">
        <v>184</v>
      </c>
      <c r="R1828" t="s">
        <v>252</v>
      </c>
      <c r="S1828" t="s">
        <v>260</v>
      </c>
      <c r="T1828">
        <v>14</v>
      </c>
      <c r="U1828" t="s">
        <v>12674</v>
      </c>
      <c r="V1828" t="s">
        <v>19098</v>
      </c>
      <c r="W1828" t="s">
        <v>19099</v>
      </c>
      <c r="X1828" t="s">
        <v>29</v>
      </c>
      <c r="Y1828" t="s">
        <v>30</v>
      </c>
      <c r="Z1828" t="s">
        <v>30</v>
      </c>
      <c r="AA1828" t="s">
        <v>30</v>
      </c>
      <c r="AB1828" t="s">
        <v>30</v>
      </c>
      <c r="AC1828">
        <v>-75.157743463000003</v>
      </c>
      <c r="AD1828">
        <v>6.24563899000003</v>
      </c>
      <c r="AE1828" t="s">
        <v>86</v>
      </c>
      <c r="AF1828" t="s">
        <v>159</v>
      </c>
      <c r="AG1828" t="s">
        <v>102</v>
      </c>
      <c r="AH1828">
        <f>IFERROR(
    VLOOKUP(FENIX_ANS_TABLA[[#This Row],[ESTADO]],
        {"VENCIDO",1;"ALERTA_0 Días",2;"ALERTA",3;"A TIEMPO",4;"SIN FECHA",5},
    2,FALSE),
0)</f>
        <v>4</v>
      </c>
    </row>
    <row r="1829" spans="1:34" x14ac:dyDescent="0.25">
      <c r="A1829">
        <v>23676687</v>
      </c>
      <c r="B1829" s="23" t="str">
        <f>IFERROR(VLOOKUP(FENIX_ANS_TABLA[[#This Row],[PEDIDO]],RESPONSABLE!A:B,2,0),"Pendiente por asignar responsable")</f>
        <v>Pendiente por asignar responsable</v>
      </c>
      <c r="C1829" t="s">
        <v>58</v>
      </c>
      <c r="D1829" t="s">
        <v>24</v>
      </c>
      <c r="E1829" t="s">
        <v>59</v>
      </c>
      <c r="F1829" s="21">
        <v>46083.331203703703</v>
      </c>
      <c r="G1829" t="s">
        <v>12676</v>
      </c>
      <c r="H1829">
        <v>6706828</v>
      </c>
      <c r="I1829" t="s">
        <v>12677</v>
      </c>
      <c r="J1829" s="23" t="s">
        <v>31</v>
      </c>
      <c r="K1829" s="23" t="s">
        <v>12678</v>
      </c>
      <c r="L1829" t="s">
        <v>12679</v>
      </c>
      <c r="M1829" t="s">
        <v>25</v>
      </c>
      <c r="N1829" t="s">
        <v>12680</v>
      </c>
      <c r="O1829" t="s">
        <v>26</v>
      </c>
      <c r="P1829" t="s">
        <v>60</v>
      </c>
      <c r="Q1829" t="s">
        <v>61</v>
      </c>
      <c r="R1829" t="s">
        <v>253</v>
      </c>
      <c r="S1829" t="s">
        <v>260</v>
      </c>
      <c r="T1829">
        <v>9</v>
      </c>
      <c r="U1829" t="s">
        <v>12681</v>
      </c>
      <c r="V1829" t="s">
        <v>14481</v>
      </c>
      <c r="W1829" t="s">
        <v>19100</v>
      </c>
      <c r="X1829" t="s">
        <v>29</v>
      </c>
      <c r="Y1829" t="s">
        <v>30</v>
      </c>
      <c r="Z1829" t="s">
        <v>30</v>
      </c>
      <c r="AA1829" t="s">
        <v>30</v>
      </c>
      <c r="AB1829" t="s">
        <v>30</v>
      </c>
      <c r="AC1829">
        <v>-75.610884501000001</v>
      </c>
      <c r="AD1829">
        <v>6.2574398200000596</v>
      </c>
      <c r="AE1829" t="s">
        <v>86</v>
      </c>
      <c r="AF1829" t="s">
        <v>105</v>
      </c>
      <c r="AG1829" t="s">
        <v>102</v>
      </c>
      <c r="AH1829">
        <f>IFERROR(
    VLOOKUP(FENIX_ANS_TABLA[[#This Row],[ESTADO]],
        {"VENCIDO",1;"ALERTA_0 Días",2;"ALERTA",3;"A TIEMPO",4;"SIN FECHA",5},
    2,FALSE),
0)</f>
        <v>4</v>
      </c>
    </row>
    <row r="1830" spans="1:34" x14ac:dyDescent="0.25">
      <c r="A1830">
        <v>23676689</v>
      </c>
      <c r="B1830" s="23" t="str">
        <f>IFERROR(VLOOKUP(FENIX_ANS_TABLA[[#This Row],[PEDIDO]],RESPONSABLE!A:B,2,0),"Pendiente por asignar responsable")</f>
        <v>Pendiente por asignar responsable</v>
      </c>
      <c r="C1830" t="s">
        <v>23</v>
      </c>
      <c r="D1830" t="s">
        <v>24</v>
      </c>
      <c r="E1830" t="s">
        <v>23</v>
      </c>
      <c r="F1830" s="21">
        <v>46083.338020833333</v>
      </c>
      <c r="G1830" t="s">
        <v>14714</v>
      </c>
      <c r="H1830">
        <v>71557335</v>
      </c>
      <c r="I1830" t="s">
        <v>14715</v>
      </c>
      <c r="J1830" s="23" t="s">
        <v>31</v>
      </c>
      <c r="K1830" s="23" t="s">
        <v>14716</v>
      </c>
      <c r="L1830" t="s">
        <v>14717</v>
      </c>
      <c r="M1830" t="s">
        <v>200</v>
      </c>
      <c r="N1830" t="s">
        <v>14718</v>
      </c>
      <c r="O1830" t="s">
        <v>201</v>
      </c>
      <c r="P1830" t="s">
        <v>27</v>
      </c>
      <c r="Q1830" t="s">
        <v>158</v>
      </c>
      <c r="R1830" t="s">
        <v>252</v>
      </c>
      <c r="S1830" t="s">
        <v>260</v>
      </c>
      <c r="T1830">
        <v>10</v>
      </c>
      <c r="U1830" t="s">
        <v>14719</v>
      </c>
      <c r="V1830" t="s">
        <v>10723</v>
      </c>
      <c r="W1830" t="s">
        <v>19101</v>
      </c>
      <c r="X1830" t="s">
        <v>29</v>
      </c>
      <c r="Y1830" t="s">
        <v>30</v>
      </c>
      <c r="Z1830" t="s">
        <v>30</v>
      </c>
      <c r="AA1830" t="s">
        <v>30</v>
      </c>
      <c r="AB1830" t="s">
        <v>30</v>
      </c>
      <c r="AC1830">
        <v>-75.502930169999999</v>
      </c>
      <c r="AD1830">
        <v>6.0250041699999999</v>
      </c>
      <c r="AE1830" t="s">
        <v>86</v>
      </c>
      <c r="AF1830" t="s">
        <v>159</v>
      </c>
      <c r="AG1830" t="s">
        <v>102</v>
      </c>
      <c r="AH1830">
        <f>IFERROR(
    VLOOKUP(FENIX_ANS_TABLA[[#This Row],[ESTADO]],
        {"VENCIDO",1;"ALERTA_0 Días",2;"ALERTA",3;"A TIEMPO",4;"SIN FECHA",5},
    2,FALSE),
0)</f>
        <v>4</v>
      </c>
    </row>
    <row r="1831" spans="1:34" x14ac:dyDescent="0.25">
      <c r="A1831">
        <v>23676691</v>
      </c>
      <c r="B1831" s="23" t="str">
        <f>IFERROR(VLOOKUP(FENIX_ANS_TABLA[[#This Row],[PEDIDO]],RESPONSABLE!A:B,2,0),"Pendiente por asignar responsable")</f>
        <v>Pendiente por asignar responsable</v>
      </c>
      <c r="C1831" t="s">
        <v>36</v>
      </c>
      <c r="D1831" t="s">
        <v>24</v>
      </c>
      <c r="E1831" t="s">
        <v>36</v>
      </c>
      <c r="F1831" s="21">
        <v>46083.338587962957</v>
      </c>
      <c r="G1831" t="s">
        <v>15722</v>
      </c>
      <c r="H1831">
        <v>1060653494</v>
      </c>
      <c r="I1831" t="s">
        <v>15723</v>
      </c>
      <c r="J1831" s="23" t="s">
        <v>31</v>
      </c>
      <c r="K1831" s="23" t="s">
        <v>15724</v>
      </c>
      <c r="L1831" t="s">
        <v>15725</v>
      </c>
      <c r="M1831" t="s">
        <v>169</v>
      </c>
      <c r="N1831" t="s">
        <v>15726</v>
      </c>
      <c r="O1831" t="s">
        <v>170</v>
      </c>
      <c r="P1831" t="s">
        <v>37</v>
      </c>
      <c r="Q1831" t="s">
        <v>158</v>
      </c>
      <c r="R1831" t="s">
        <v>252</v>
      </c>
      <c r="S1831" t="s">
        <v>260</v>
      </c>
      <c r="T1831">
        <v>10</v>
      </c>
      <c r="U1831" t="s">
        <v>15727</v>
      </c>
      <c r="V1831" t="s">
        <v>18302</v>
      </c>
      <c r="W1831" t="s">
        <v>18301</v>
      </c>
      <c r="X1831" t="s">
        <v>29</v>
      </c>
      <c r="Y1831" t="s">
        <v>30</v>
      </c>
      <c r="Z1831" t="s">
        <v>30</v>
      </c>
      <c r="AA1831" t="s">
        <v>30</v>
      </c>
      <c r="AB1831" t="s">
        <v>30</v>
      </c>
      <c r="AC1831">
        <v>-75.312389479999993</v>
      </c>
      <c r="AD1831">
        <v>6.2054627800000004</v>
      </c>
      <c r="AE1831" t="s">
        <v>86</v>
      </c>
      <c r="AF1831" t="s">
        <v>159</v>
      </c>
      <c r="AG1831" t="s">
        <v>102</v>
      </c>
      <c r="AH1831">
        <f>IFERROR(
    VLOOKUP(FENIX_ANS_TABLA[[#This Row],[ESTADO]],
        {"VENCIDO",1;"ALERTA_0 Días",2;"ALERTA",3;"A TIEMPO",4;"SIN FECHA",5},
    2,FALSE),
0)</f>
        <v>4</v>
      </c>
    </row>
    <row r="1832" spans="1:34" x14ac:dyDescent="0.25">
      <c r="A1832">
        <v>23676692</v>
      </c>
      <c r="B1832" s="23" t="str">
        <f>IFERROR(VLOOKUP(FENIX_ANS_TABLA[[#This Row],[PEDIDO]],RESPONSABLE!A:B,2,0),"Pendiente por asignar responsable")</f>
        <v>Pendiente por asignar responsable</v>
      </c>
      <c r="C1832" t="s">
        <v>54</v>
      </c>
      <c r="D1832" t="s">
        <v>24</v>
      </c>
      <c r="E1832" t="s">
        <v>54</v>
      </c>
      <c r="F1832" s="21">
        <v>46083.341666666667</v>
      </c>
      <c r="G1832" t="s">
        <v>12683</v>
      </c>
      <c r="H1832">
        <v>98525562</v>
      </c>
      <c r="I1832" t="s">
        <v>12684</v>
      </c>
      <c r="J1832" s="23" t="s">
        <v>31</v>
      </c>
      <c r="K1832" s="23" t="s">
        <v>319</v>
      </c>
      <c r="L1832" t="s">
        <v>12685</v>
      </c>
      <c r="M1832" t="s">
        <v>38</v>
      </c>
      <c r="N1832" t="s">
        <v>12686</v>
      </c>
      <c r="O1832" t="s">
        <v>39</v>
      </c>
      <c r="P1832" t="s">
        <v>55</v>
      </c>
      <c r="Q1832" t="s">
        <v>56</v>
      </c>
      <c r="R1832" t="s">
        <v>253</v>
      </c>
      <c r="S1832" t="s">
        <v>260</v>
      </c>
      <c r="T1832">
        <v>4</v>
      </c>
      <c r="U1832" t="s">
        <v>12687</v>
      </c>
      <c r="V1832" t="s">
        <v>19102</v>
      </c>
      <c r="W1832" t="s">
        <v>19102</v>
      </c>
      <c r="X1832" t="s">
        <v>43</v>
      </c>
      <c r="Y1832" t="s">
        <v>30</v>
      </c>
      <c r="Z1832" t="s">
        <v>30</v>
      </c>
      <c r="AA1832" t="s">
        <v>30</v>
      </c>
      <c r="AB1832" t="s">
        <v>30</v>
      </c>
      <c r="AC1832">
        <v>-75.636177230000001</v>
      </c>
      <c r="AD1832">
        <v>6.1730389399999996</v>
      </c>
      <c r="AE1832" t="s">
        <v>86</v>
      </c>
      <c r="AF1832" t="s">
        <v>105</v>
      </c>
      <c r="AG1832" t="s">
        <v>102</v>
      </c>
      <c r="AH1832">
        <f>IFERROR(
    VLOOKUP(FENIX_ANS_TABLA[[#This Row],[ESTADO]],
        {"VENCIDO",1;"ALERTA_0 Días",2;"ALERTA",3;"A TIEMPO",4;"SIN FECHA",5},
    2,FALSE),
0)</f>
        <v>3</v>
      </c>
    </row>
    <row r="1833" spans="1:34" x14ac:dyDescent="0.25">
      <c r="A1833">
        <v>23676694</v>
      </c>
      <c r="B1833" s="23" t="str">
        <f>IFERROR(VLOOKUP(FENIX_ANS_TABLA[[#This Row],[PEDIDO]],RESPONSABLE!A:B,2,0),"Pendiente por asignar responsable")</f>
        <v>Pendiente por asignar responsable</v>
      </c>
      <c r="C1833" t="s">
        <v>23</v>
      </c>
      <c r="D1833" t="s">
        <v>65</v>
      </c>
      <c r="E1833" t="s">
        <v>23</v>
      </c>
      <c r="F1833" s="21">
        <v>46083.342002314806</v>
      </c>
      <c r="G1833" t="s">
        <v>15729</v>
      </c>
      <c r="H1833">
        <v>15535492</v>
      </c>
      <c r="I1833" t="s">
        <v>15730</v>
      </c>
      <c r="J1833" s="23" t="s">
        <v>31</v>
      </c>
      <c r="K1833" s="23" t="s">
        <v>15731</v>
      </c>
      <c r="L1833" t="s">
        <v>15732</v>
      </c>
      <c r="M1833" t="s">
        <v>180</v>
      </c>
      <c r="N1833" t="s">
        <v>15733</v>
      </c>
      <c r="O1833" t="s">
        <v>181</v>
      </c>
      <c r="P1833" t="s">
        <v>87</v>
      </c>
      <c r="Q1833" t="s">
        <v>158</v>
      </c>
      <c r="R1833" t="s">
        <v>252</v>
      </c>
      <c r="S1833" t="s">
        <v>260</v>
      </c>
      <c r="T1833">
        <v>10</v>
      </c>
      <c r="U1833" t="s">
        <v>15734</v>
      </c>
      <c r="V1833" t="s">
        <v>19102</v>
      </c>
      <c r="W1833" t="s">
        <v>6707</v>
      </c>
      <c r="X1833" t="s">
        <v>29</v>
      </c>
      <c r="Y1833" t="s">
        <v>30</v>
      </c>
      <c r="Z1833" t="s">
        <v>30</v>
      </c>
      <c r="AA1833" t="s">
        <v>30</v>
      </c>
      <c r="AB1833" t="s">
        <v>30</v>
      </c>
      <c r="AC1833">
        <v>-75.380933639999995</v>
      </c>
      <c r="AD1833">
        <v>6.0318128199999999</v>
      </c>
      <c r="AE1833" t="s">
        <v>86</v>
      </c>
      <c r="AF1833" t="s">
        <v>159</v>
      </c>
      <c r="AG1833" t="s">
        <v>103</v>
      </c>
      <c r="AH1833">
        <f>IFERROR(
    VLOOKUP(FENIX_ANS_TABLA[[#This Row],[ESTADO]],
        {"VENCIDO",1;"ALERTA_0 Días",2;"ALERTA",3;"A TIEMPO",4;"SIN FECHA",5},
    2,FALSE),
0)</f>
        <v>4</v>
      </c>
    </row>
    <row r="1834" spans="1:34" x14ac:dyDescent="0.25">
      <c r="A1834">
        <v>23676756</v>
      </c>
      <c r="B1834" s="23" t="str">
        <f>IFERROR(VLOOKUP(FENIX_ANS_TABLA[[#This Row],[PEDIDO]],RESPONSABLE!A:B,2,0),"Pendiente por asignar responsable")</f>
        <v>Pendiente por asignar responsable</v>
      </c>
      <c r="C1834" t="s">
        <v>23</v>
      </c>
      <c r="D1834" t="s">
        <v>24</v>
      </c>
      <c r="E1834" t="s">
        <v>23</v>
      </c>
      <c r="F1834" s="21">
        <v>46083.346875000003</v>
      </c>
      <c r="G1834" t="s">
        <v>14721</v>
      </c>
      <c r="H1834">
        <v>71761169</v>
      </c>
      <c r="I1834" t="s">
        <v>14722</v>
      </c>
      <c r="J1834" s="23" t="s">
        <v>14723</v>
      </c>
      <c r="K1834" s="23" t="s">
        <v>1322</v>
      </c>
      <c r="L1834" t="s">
        <v>14724</v>
      </c>
      <c r="M1834" t="s">
        <v>163</v>
      </c>
      <c r="N1834" t="s">
        <v>14725</v>
      </c>
      <c r="O1834" t="s">
        <v>164</v>
      </c>
      <c r="P1834" t="s">
        <v>27</v>
      </c>
      <c r="Q1834" t="s">
        <v>158</v>
      </c>
      <c r="R1834" t="s">
        <v>252</v>
      </c>
      <c r="S1834" t="s">
        <v>260</v>
      </c>
      <c r="T1834">
        <v>10</v>
      </c>
      <c r="U1834" t="s">
        <v>14726</v>
      </c>
      <c r="V1834" t="s">
        <v>10404</v>
      </c>
      <c r="W1834" t="s">
        <v>10403</v>
      </c>
      <c r="X1834" t="s">
        <v>29</v>
      </c>
      <c r="Y1834" t="s">
        <v>30</v>
      </c>
      <c r="Z1834" t="s">
        <v>30</v>
      </c>
      <c r="AA1834" t="s">
        <v>30</v>
      </c>
      <c r="AB1834" t="s">
        <v>30</v>
      </c>
      <c r="AC1834">
        <v>-75.245557140000003</v>
      </c>
      <c r="AD1834">
        <v>6.2499198199999997</v>
      </c>
      <c r="AE1834" t="s">
        <v>86</v>
      </c>
      <c r="AF1834" t="s">
        <v>159</v>
      </c>
      <c r="AG1834" t="s">
        <v>102</v>
      </c>
      <c r="AH1834">
        <f>IFERROR(
    VLOOKUP(FENIX_ANS_TABLA[[#This Row],[ESTADO]],
        {"VENCIDO",1;"ALERTA_0 Días",2;"ALERTA",3;"A TIEMPO",4;"SIN FECHA",5},
    2,FALSE),
0)</f>
        <v>4</v>
      </c>
    </row>
    <row r="1835" spans="1:34" x14ac:dyDescent="0.25">
      <c r="A1835">
        <v>23676787</v>
      </c>
      <c r="B1835" s="23" t="str">
        <f>IFERROR(VLOOKUP(FENIX_ANS_TABLA[[#This Row],[PEDIDO]],RESPONSABLE!A:B,2,0),"Pendiente por asignar responsable")</f>
        <v>Pendiente por asignar responsable</v>
      </c>
      <c r="C1835" t="s">
        <v>54</v>
      </c>
      <c r="D1835" t="s">
        <v>24</v>
      </c>
      <c r="E1835" t="s">
        <v>54</v>
      </c>
      <c r="F1835" s="21">
        <v>46083.352384259262</v>
      </c>
      <c r="G1835" t="s">
        <v>12689</v>
      </c>
      <c r="H1835">
        <v>8060634</v>
      </c>
      <c r="I1835" t="s">
        <v>12690</v>
      </c>
      <c r="J1835" s="23" t="s">
        <v>31</v>
      </c>
      <c r="K1835" s="23" t="s">
        <v>3040</v>
      </c>
      <c r="L1835" t="s">
        <v>12691</v>
      </c>
      <c r="M1835" t="s">
        <v>119</v>
      </c>
      <c r="N1835" t="s">
        <v>12692</v>
      </c>
      <c r="O1835" t="s">
        <v>120</v>
      </c>
      <c r="P1835" t="s">
        <v>55</v>
      </c>
      <c r="Q1835" t="s">
        <v>31</v>
      </c>
      <c r="R1835" t="s">
        <v>252</v>
      </c>
      <c r="S1835" t="s">
        <v>259</v>
      </c>
      <c r="T1835">
        <v>4</v>
      </c>
      <c r="U1835" t="s">
        <v>12693</v>
      </c>
      <c r="V1835" t="s">
        <v>17737</v>
      </c>
      <c r="W1835" t="s">
        <v>17737</v>
      </c>
      <c r="X1835" t="s">
        <v>43</v>
      </c>
      <c r="Y1835" t="s">
        <v>30</v>
      </c>
      <c r="Z1835" t="s">
        <v>30</v>
      </c>
      <c r="AA1835" t="s">
        <v>30</v>
      </c>
      <c r="AB1835" t="s">
        <v>30</v>
      </c>
      <c r="AC1835">
        <v>-75.665444870000002</v>
      </c>
      <c r="AD1835">
        <v>6.0482490899999997</v>
      </c>
      <c r="AE1835" t="s">
        <v>86</v>
      </c>
      <c r="AF1835" t="s">
        <v>109</v>
      </c>
      <c r="AG1835" t="s">
        <v>102</v>
      </c>
      <c r="AH1835">
        <f>IFERROR(
    VLOOKUP(FENIX_ANS_TABLA[[#This Row],[ESTADO]],
        {"VENCIDO",1;"ALERTA_0 Días",2;"ALERTA",3;"A TIEMPO",4;"SIN FECHA",5},
    2,FALSE),
0)</f>
        <v>3</v>
      </c>
    </row>
    <row r="1836" spans="1:34" x14ac:dyDescent="0.25">
      <c r="A1836">
        <v>23676788</v>
      </c>
      <c r="B1836" s="23" t="str">
        <f>IFERROR(VLOOKUP(FENIX_ANS_TABLA[[#This Row],[PEDIDO]],RESPONSABLE!A:B,2,0),"Pendiente por asignar responsable")</f>
        <v>Pendiente por asignar responsable</v>
      </c>
      <c r="C1836" t="s">
        <v>23</v>
      </c>
      <c r="D1836" t="s">
        <v>24</v>
      </c>
      <c r="E1836" t="s">
        <v>33</v>
      </c>
      <c r="F1836" s="21">
        <v>46083.352673611109</v>
      </c>
      <c r="G1836" t="s">
        <v>12695</v>
      </c>
      <c r="H1836">
        <v>3530799</v>
      </c>
      <c r="I1836" t="s">
        <v>12696</v>
      </c>
      <c r="J1836" s="23" t="s">
        <v>31</v>
      </c>
      <c r="K1836" s="23" t="s">
        <v>12697</v>
      </c>
      <c r="L1836" t="s">
        <v>12698</v>
      </c>
      <c r="M1836" t="s">
        <v>295</v>
      </c>
      <c r="N1836" t="s">
        <v>12699</v>
      </c>
      <c r="O1836" t="s">
        <v>296</v>
      </c>
      <c r="P1836" t="s">
        <v>34</v>
      </c>
      <c r="Q1836" t="s">
        <v>31</v>
      </c>
      <c r="R1836" t="s">
        <v>253</v>
      </c>
      <c r="S1836" t="s">
        <v>259</v>
      </c>
      <c r="T1836">
        <v>5</v>
      </c>
      <c r="U1836" t="s">
        <v>12700</v>
      </c>
      <c r="V1836" t="s">
        <v>17737</v>
      </c>
      <c r="W1836" t="s">
        <v>14167</v>
      </c>
      <c r="X1836" t="s">
        <v>29</v>
      </c>
      <c r="Y1836" t="s">
        <v>30</v>
      </c>
      <c r="Z1836" t="s">
        <v>30</v>
      </c>
      <c r="AA1836" t="s">
        <v>30</v>
      </c>
      <c r="AB1836" t="s">
        <v>30</v>
      </c>
      <c r="AC1836">
        <v>-75.523007620000001</v>
      </c>
      <c r="AD1836">
        <v>5.9482192200000004</v>
      </c>
      <c r="AE1836" t="s">
        <v>86</v>
      </c>
      <c r="AF1836" t="s">
        <v>109</v>
      </c>
      <c r="AG1836" t="s">
        <v>102</v>
      </c>
      <c r="AH1836">
        <f>IFERROR(
    VLOOKUP(FENIX_ANS_TABLA[[#This Row],[ESTADO]],
        {"VENCIDO",1;"ALERTA_0 Días",2;"ALERTA",3;"A TIEMPO",4;"SIN FECHA",5},
    2,FALSE),
0)</f>
        <v>4</v>
      </c>
    </row>
    <row r="1837" spans="1:34" x14ac:dyDescent="0.25">
      <c r="A1837">
        <v>23676792</v>
      </c>
      <c r="B1837" s="23" t="str">
        <f>IFERROR(VLOOKUP(FENIX_ANS_TABLA[[#This Row],[PEDIDO]],RESPONSABLE!A:B,2,0),"Pendiente por asignar responsable")</f>
        <v>Pendiente por asignar responsable</v>
      </c>
      <c r="C1837" t="s">
        <v>23</v>
      </c>
      <c r="D1837" t="s">
        <v>24</v>
      </c>
      <c r="E1837" t="s">
        <v>23</v>
      </c>
      <c r="F1837" s="21">
        <v>46083.354756944442</v>
      </c>
      <c r="G1837" t="s">
        <v>12702</v>
      </c>
      <c r="H1837">
        <v>15536694</v>
      </c>
      <c r="I1837" t="s">
        <v>12703</v>
      </c>
      <c r="J1837" s="23" t="s">
        <v>31</v>
      </c>
      <c r="K1837" s="23" t="s">
        <v>12704</v>
      </c>
      <c r="L1837" t="s">
        <v>12705</v>
      </c>
      <c r="M1837" t="s">
        <v>234</v>
      </c>
      <c r="N1837" t="s">
        <v>12706</v>
      </c>
      <c r="O1837" t="s">
        <v>235</v>
      </c>
      <c r="P1837" t="s">
        <v>27</v>
      </c>
      <c r="Q1837" t="s">
        <v>214</v>
      </c>
      <c r="R1837" t="s">
        <v>253</v>
      </c>
      <c r="S1837" t="s">
        <v>260</v>
      </c>
      <c r="T1837">
        <v>7</v>
      </c>
      <c r="U1837" t="s">
        <v>12707</v>
      </c>
      <c r="V1837" t="s">
        <v>14655</v>
      </c>
      <c r="W1837" t="s">
        <v>10532</v>
      </c>
      <c r="X1837" t="s">
        <v>29</v>
      </c>
      <c r="Y1837" t="s">
        <v>30</v>
      </c>
      <c r="Z1837" t="s">
        <v>30</v>
      </c>
      <c r="AA1837" t="s">
        <v>30</v>
      </c>
      <c r="AB1837" t="s">
        <v>30</v>
      </c>
      <c r="AC1837">
        <v>-74.715174000000005</v>
      </c>
      <c r="AD1837">
        <v>7.0693869999999999</v>
      </c>
      <c r="AE1837" t="s">
        <v>86</v>
      </c>
      <c r="AF1837" t="s">
        <v>215</v>
      </c>
      <c r="AG1837" t="s">
        <v>102</v>
      </c>
      <c r="AH1837">
        <f>IFERROR(
    VLOOKUP(FENIX_ANS_TABLA[[#This Row],[ESTADO]],
        {"VENCIDO",1;"ALERTA_0 Días",2;"ALERTA",3;"A TIEMPO",4;"SIN FECHA",5},
    2,FALSE),
0)</f>
        <v>4</v>
      </c>
    </row>
    <row r="1838" spans="1:34" x14ac:dyDescent="0.25">
      <c r="A1838">
        <v>23676793</v>
      </c>
      <c r="B1838" s="23" t="str">
        <f>IFERROR(VLOOKUP(FENIX_ANS_TABLA[[#This Row],[PEDIDO]],RESPONSABLE!A:B,2,0),"Pendiente por asignar responsable")</f>
        <v>Pendiente por asignar responsable</v>
      </c>
      <c r="C1838" t="s">
        <v>54</v>
      </c>
      <c r="D1838" t="s">
        <v>24</v>
      </c>
      <c r="E1838" t="s">
        <v>54</v>
      </c>
      <c r="F1838" s="21">
        <v>46083.35564814815</v>
      </c>
      <c r="G1838" t="s">
        <v>12709</v>
      </c>
      <c r="H1838">
        <v>39185460</v>
      </c>
      <c r="I1838" t="s">
        <v>12710</v>
      </c>
      <c r="J1838" s="23" t="s">
        <v>31</v>
      </c>
      <c r="K1838" s="23" t="s">
        <v>12711</v>
      </c>
      <c r="L1838" t="s">
        <v>12712</v>
      </c>
      <c r="M1838" t="s">
        <v>180</v>
      </c>
      <c r="N1838" t="s">
        <v>12713</v>
      </c>
      <c r="O1838" t="s">
        <v>181</v>
      </c>
      <c r="P1838" t="s">
        <v>55</v>
      </c>
      <c r="Q1838" t="s">
        <v>189</v>
      </c>
      <c r="R1838" t="s">
        <v>252</v>
      </c>
      <c r="S1838" t="s">
        <v>260</v>
      </c>
      <c r="T1838">
        <v>4</v>
      </c>
      <c r="U1838" t="s">
        <v>12714</v>
      </c>
      <c r="V1838" t="s">
        <v>19103</v>
      </c>
      <c r="W1838" t="s">
        <v>19103</v>
      </c>
      <c r="X1838" t="s">
        <v>43</v>
      </c>
      <c r="Y1838" t="s">
        <v>30</v>
      </c>
      <c r="Z1838" t="s">
        <v>30</v>
      </c>
      <c r="AA1838" t="s">
        <v>30</v>
      </c>
      <c r="AB1838" t="s">
        <v>30</v>
      </c>
      <c r="AC1838">
        <v>-75.441861669999994</v>
      </c>
      <c r="AD1838">
        <v>6.0229869999999996</v>
      </c>
      <c r="AE1838" t="s">
        <v>86</v>
      </c>
      <c r="AF1838" t="s">
        <v>159</v>
      </c>
      <c r="AG1838" t="s">
        <v>102</v>
      </c>
      <c r="AH1838">
        <f>IFERROR(
    VLOOKUP(FENIX_ANS_TABLA[[#This Row],[ESTADO]],
        {"VENCIDO",1;"ALERTA_0 Días",2;"ALERTA",3;"A TIEMPO",4;"SIN FECHA",5},
    2,FALSE),
0)</f>
        <v>3</v>
      </c>
    </row>
    <row r="1839" spans="1:34" x14ac:dyDescent="0.25">
      <c r="A1839">
        <v>23676798</v>
      </c>
      <c r="B1839" s="23" t="str">
        <f>IFERROR(VLOOKUP(FENIX_ANS_TABLA[[#This Row],[PEDIDO]],RESPONSABLE!A:B,2,0),"Pendiente por asignar responsable")</f>
        <v>Pendiente por asignar responsable</v>
      </c>
      <c r="C1839" t="s">
        <v>54</v>
      </c>
      <c r="D1839" t="s">
        <v>24</v>
      </c>
      <c r="E1839" t="s">
        <v>54</v>
      </c>
      <c r="F1839" s="21">
        <v>46083.358043981483</v>
      </c>
      <c r="G1839" t="s">
        <v>12717</v>
      </c>
      <c r="H1839">
        <v>22217374</v>
      </c>
      <c r="I1839" t="s">
        <v>12718</v>
      </c>
      <c r="J1839" s="23" t="s">
        <v>12719</v>
      </c>
      <c r="K1839" s="23" t="s">
        <v>12720</v>
      </c>
      <c r="L1839" t="s">
        <v>12721</v>
      </c>
      <c r="M1839" t="s">
        <v>147</v>
      </c>
      <c r="N1839" t="s">
        <v>12722</v>
      </c>
      <c r="O1839" t="s">
        <v>148</v>
      </c>
      <c r="P1839" t="s">
        <v>55</v>
      </c>
      <c r="Q1839" t="s">
        <v>31</v>
      </c>
      <c r="R1839" t="s">
        <v>252</v>
      </c>
      <c r="S1839" t="s">
        <v>259</v>
      </c>
      <c r="T1839">
        <v>4</v>
      </c>
      <c r="U1839" t="s">
        <v>12723</v>
      </c>
      <c r="V1839" t="s">
        <v>8128</v>
      </c>
      <c r="W1839" t="s">
        <v>8128</v>
      </c>
      <c r="X1839" t="s">
        <v>43</v>
      </c>
      <c r="Y1839" t="s">
        <v>30</v>
      </c>
      <c r="Z1839" t="s">
        <v>30</v>
      </c>
      <c r="AA1839" t="s">
        <v>30</v>
      </c>
      <c r="AB1839" t="s">
        <v>30</v>
      </c>
      <c r="AC1839">
        <v>-75.722251360000001</v>
      </c>
      <c r="AD1839">
        <v>6.41833834</v>
      </c>
      <c r="AE1839" t="s">
        <v>86</v>
      </c>
      <c r="AF1839" t="s">
        <v>136</v>
      </c>
      <c r="AG1839" t="s">
        <v>102</v>
      </c>
      <c r="AH1839">
        <f>IFERROR(
    VLOOKUP(FENIX_ANS_TABLA[[#This Row],[ESTADO]],
        {"VENCIDO",1;"ALERTA_0 Días",2;"ALERTA",3;"A TIEMPO",4;"SIN FECHA",5},
    2,FALSE),
0)</f>
        <v>3</v>
      </c>
    </row>
    <row r="1840" spans="1:34" x14ac:dyDescent="0.25">
      <c r="A1840">
        <v>23676799</v>
      </c>
      <c r="B1840" s="23" t="str">
        <f>IFERROR(VLOOKUP(FENIX_ANS_TABLA[[#This Row],[PEDIDO]],RESPONSABLE!A:B,2,0),"Pendiente por asignar responsable")</f>
        <v>Pendiente por asignar responsable</v>
      </c>
      <c r="C1840" t="s">
        <v>54</v>
      </c>
      <c r="D1840" t="s">
        <v>24</v>
      </c>
      <c r="E1840" t="s">
        <v>54</v>
      </c>
      <c r="F1840" s="21">
        <v>46083.358275462961</v>
      </c>
      <c r="G1840" t="s">
        <v>12725</v>
      </c>
      <c r="H1840">
        <v>70103520</v>
      </c>
      <c r="I1840" t="s">
        <v>12726</v>
      </c>
      <c r="J1840" s="23" t="s">
        <v>31</v>
      </c>
      <c r="K1840" s="23" t="s">
        <v>12727</v>
      </c>
      <c r="L1840" t="s">
        <v>12728</v>
      </c>
      <c r="M1840" t="s">
        <v>25</v>
      </c>
      <c r="N1840" t="s">
        <v>12729</v>
      </c>
      <c r="O1840" t="s">
        <v>26</v>
      </c>
      <c r="P1840" t="s">
        <v>55</v>
      </c>
      <c r="Q1840" t="s">
        <v>56</v>
      </c>
      <c r="R1840" t="s">
        <v>253</v>
      </c>
      <c r="S1840" t="s">
        <v>260</v>
      </c>
      <c r="T1840">
        <v>4</v>
      </c>
      <c r="U1840" t="s">
        <v>12730</v>
      </c>
      <c r="V1840" t="s">
        <v>8128</v>
      </c>
      <c r="W1840" t="s">
        <v>8128</v>
      </c>
      <c r="X1840" t="s">
        <v>43</v>
      </c>
      <c r="Y1840" t="s">
        <v>30</v>
      </c>
      <c r="Z1840" t="s">
        <v>30</v>
      </c>
      <c r="AA1840" t="s">
        <v>30</v>
      </c>
      <c r="AB1840" t="s">
        <v>30</v>
      </c>
      <c r="AC1840">
        <v>-75.573141000000007</v>
      </c>
      <c r="AD1840">
        <v>6.2530349999999997</v>
      </c>
      <c r="AE1840" t="s">
        <v>86</v>
      </c>
      <c r="AF1840" t="s">
        <v>105</v>
      </c>
      <c r="AG1840" t="s">
        <v>102</v>
      </c>
      <c r="AH1840">
        <f>IFERROR(
    VLOOKUP(FENIX_ANS_TABLA[[#This Row],[ESTADO]],
        {"VENCIDO",1;"ALERTA_0 Días",2;"ALERTA",3;"A TIEMPO",4;"SIN FECHA",5},
    2,FALSE),
0)</f>
        <v>3</v>
      </c>
    </row>
    <row r="1841" spans="1:34" x14ac:dyDescent="0.25">
      <c r="A1841">
        <v>23676800</v>
      </c>
      <c r="B1841" s="23" t="str">
        <f>IFERROR(VLOOKUP(FENIX_ANS_TABLA[[#This Row],[PEDIDO]],RESPONSABLE!A:B,2,0),"Pendiente por asignar responsable")</f>
        <v>Pendiente por asignar responsable</v>
      </c>
      <c r="C1841" t="s">
        <v>23</v>
      </c>
      <c r="D1841" t="s">
        <v>24</v>
      </c>
      <c r="E1841" t="s">
        <v>23</v>
      </c>
      <c r="F1841" s="21">
        <v>46083.360868055563</v>
      </c>
      <c r="G1841" t="s">
        <v>14731</v>
      </c>
      <c r="H1841">
        <v>1040034112</v>
      </c>
      <c r="I1841" t="s">
        <v>14732</v>
      </c>
      <c r="J1841" s="23" t="s">
        <v>31</v>
      </c>
      <c r="K1841" s="23" t="s">
        <v>14733</v>
      </c>
      <c r="L1841" t="s">
        <v>14734</v>
      </c>
      <c r="M1841" t="s">
        <v>193</v>
      </c>
      <c r="N1841" t="s">
        <v>14735</v>
      </c>
      <c r="O1841" t="s">
        <v>194</v>
      </c>
      <c r="P1841" t="s">
        <v>27</v>
      </c>
      <c r="Q1841" t="s">
        <v>158</v>
      </c>
      <c r="R1841" t="s">
        <v>253</v>
      </c>
      <c r="S1841" t="s">
        <v>260</v>
      </c>
      <c r="T1841">
        <v>7</v>
      </c>
      <c r="U1841" t="s">
        <v>14736</v>
      </c>
      <c r="V1841" t="s">
        <v>14658</v>
      </c>
      <c r="W1841" t="s">
        <v>14659</v>
      </c>
      <c r="X1841" t="s">
        <v>29</v>
      </c>
      <c r="Y1841" t="s">
        <v>30</v>
      </c>
      <c r="Z1841" t="s">
        <v>30</v>
      </c>
      <c r="AA1841" t="s">
        <v>30</v>
      </c>
      <c r="AB1841" t="s">
        <v>30</v>
      </c>
      <c r="AC1841">
        <v>-75.359911670000002</v>
      </c>
      <c r="AD1841">
        <v>5.978205</v>
      </c>
      <c r="AE1841" t="s">
        <v>86</v>
      </c>
      <c r="AF1841" t="s">
        <v>159</v>
      </c>
      <c r="AG1841" t="s">
        <v>102</v>
      </c>
      <c r="AH1841">
        <f>IFERROR(
    VLOOKUP(FENIX_ANS_TABLA[[#This Row],[ESTADO]],
        {"VENCIDO",1;"ALERTA_0 Días",2;"ALERTA",3;"A TIEMPO",4;"SIN FECHA",5},
    2,FALSE),
0)</f>
        <v>4</v>
      </c>
    </row>
    <row r="1842" spans="1:34" x14ac:dyDescent="0.25">
      <c r="A1842">
        <v>23676807</v>
      </c>
      <c r="B1842" s="23" t="str">
        <f>IFERROR(VLOOKUP(FENIX_ANS_TABLA[[#This Row],[PEDIDO]],RESPONSABLE!A:B,2,0),"Pendiente por asignar responsable")</f>
        <v>Pendiente por asignar responsable</v>
      </c>
      <c r="C1842" t="s">
        <v>23</v>
      </c>
      <c r="D1842" t="s">
        <v>24</v>
      </c>
      <c r="E1842" t="s">
        <v>23</v>
      </c>
      <c r="F1842" s="21">
        <v>46083.364224537043</v>
      </c>
      <c r="G1842" t="s">
        <v>12732</v>
      </c>
      <c r="H1842">
        <v>39288388</v>
      </c>
      <c r="I1842" t="s">
        <v>12733</v>
      </c>
      <c r="J1842" s="23" t="s">
        <v>31</v>
      </c>
      <c r="K1842" s="23" t="s">
        <v>12734</v>
      </c>
      <c r="L1842" t="s">
        <v>12735</v>
      </c>
      <c r="M1842" t="s">
        <v>243</v>
      </c>
      <c r="N1842" t="s">
        <v>12736</v>
      </c>
      <c r="O1842" t="s">
        <v>223</v>
      </c>
      <c r="P1842" t="s">
        <v>27</v>
      </c>
      <c r="Q1842" t="s">
        <v>214</v>
      </c>
      <c r="R1842" t="s">
        <v>252</v>
      </c>
      <c r="S1842" t="s">
        <v>260</v>
      </c>
      <c r="T1842">
        <v>10</v>
      </c>
      <c r="U1842" t="s">
        <v>12737</v>
      </c>
      <c r="V1842" t="s">
        <v>19104</v>
      </c>
      <c r="W1842" t="s">
        <v>14275</v>
      </c>
      <c r="X1842" t="s">
        <v>29</v>
      </c>
      <c r="Y1842" t="s">
        <v>30</v>
      </c>
      <c r="Z1842" t="s">
        <v>30</v>
      </c>
      <c r="AA1842" t="s">
        <v>30</v>
      </c>
      <c r="AB1842" t="s">
        <v>30</v>
      </c>
      <c r="AC1842">
        <v>-75.087364030000003</v>
      </c>
      <c r="AD1842">
        <v>6.5342323499999999</v>
      </c>
      <c r="AE1842" t="s">
        <v>86</v>
      </c>
      <c r="AF1842" t="s">
        <v>215</v>
      </c>
      <c r="AG1842" t="s">
        <v>102</v>
      </c>
      <c r="AH1842">
        <f>IFERROR(
    VLOOKUP(FENIX_ANS_TABLA[[#This Row],[ESTADO]],
        {"VENCIDO",1;"ALERTA_0 Días",2;"ALERTA",3;"A TIEMPO",4;"SIN FECHA",5},
    2,FALSE),
0)</f>
        <v>4</v>
      </c>
    </row>
    <row r="1843" spans="1:34" x14ac:dyDescent="0.25">
      <c r="A1843">
        <v>23676811</v>
      </c>
      <c r="B1843" s="23" t="str">
        <f>IFERROR(VLOOKUP(FENIX_ANS_TABLA[[#This Row],[PEDIDO]],RESPONSABLE!A:B,2,0),"Pendiente por asignar responsable")</f>
        <v>Pendiente por asignar responsable</v>
      </c>
      <c r="C1843" t="s">
        <v>23</v>
      </c>
      <c r="D1843" t="s">
        <v>24</v>
      </c>
      <c r="E1843" t="s">
        <v>23</v>
      </c>
      <c r="F1843" s="21">
        <v>46083.365856481483</v>
      </c>
      <c r="G1843" t="s">
        <v>12739</v>
      </c>
      <c r="H1843">
        <v>98698658</v>
      </c>
      <c r="I1843" t="s">
        <v>12740</v>
      </c>
      <c r="J1843" s="23" t="s">
        <v>31</v>
      </c>
      <c r="K1843" s="23" t="s">
        <v>1829</v>
      </c>
      <c r="L1843" t="s">
        <v>12741</v>
      </c>
      <c r="M1843" t="s">
        <v>25</v>
      </c>
      <c r="N1843" t="s">
        <v>12742</v>
      </c>
      <c r="O1843" t="s">
        <v>26</v>
      </c>
      <c r="P1843" t="s">
        <v>27</v>
      </c>
      <c r="Q1843" t="s">
        <v>28</v>
      </c>
      <c r="R1843" t="s">
        <v>252</v>
      </c>
      <c r="S1843" t="s">
        <v>260</v>
      </c>
      <c r="T1843">
        <v>10</v>
      </c>
      <c r="U1843" t="s">
        <v>12743</v>
      </c>
      <c r="V1843" t="s">
        <v>7963</v>
      </c>
      <c r="W1843" t="s">
        <v>17583</v>
      </c>
      <c r="X1843" t="s">
        <v>29</v>
      </c>
      <c r="Y1843" t="s">
        <v>19105</v>
      </c>
      <c r="Z1843" t="s">
        <v>94</v>
      </c>
      <c r="AA1843" t="s">
        <v>104</v>
      </c>
      <c r="AB1843" t="s">
        <v>19106</v>
      </c>
      <c r="AC1843">
        <v>-75.641298689999999</v>
      </c>
      <c r="AD1843">
        <v>6.2927216399999999</v>
      </c>
      <c r="AE1843" t="s">
        <v>86</v>
      </c>
      <c r="AF1843" t="s">
        <v>105</v>
      </c>
      <c r="AG1843" t="s">
        <v>102</v>
      </c>
      <c r="AH1843">
        <f>IFERROR(
    VLOOKUP(FENIX_ANS_TABLA[[#This Row],[ESTADO]],
        {"VENCIDO",1;"ALERTA_0 Días",2;"ALERTA",3;"A TIEMPO",4;"SIN FECHA",5},
    2,FALSE),
0)</f>
        <v>4</v>
      </c>
    </row>
    <row r="1844" spans="1:34" x14ac:dyDescent="0.25">
      <c r="A1844">
        <v>23676813</v>
      </c>
      <c r="B1844" s="23" t="str">
        <f>IFERROR(VLOOKUP(FENIX_ANS_TABLA[[#This Row],[PEDIDO]],RESPONSABLE!A:B,2,0),"Pendiente por asignar responsable")</f>
        <v>Pendiente por asignar responsable</v>
      </c>
      <c r="C1844" t="s">
        <v>54</v>
      </c>
      <c r="D1844" t="s">
        <v>24</v>
      </c>
      <c r="E1844" t="s">
        <v>54</v>
      </c>
      <c r="F1844" s="21">
        <v>46083.366678240738</v>
      </c>
      <c r="G1844" t="s">
        <v>12745</v>
      </c>
      <c r="H1844">
        <v>900902591</v>
      </c>
      <c r="I1844" t="s">
        <v>11098</v>
      </c>
      <c r="J1844" s="23" t="s">
        <v>11099</v>
      </c>
      <c r="K1844" s="23" t="s">
        <v>11100</v>
      </c>
      <c r="L1844" t="s">
        <v>11101</v>
      </c>
      <c r="M1844" t="s">
        <v>321</v>
      </c>
      <c r="N1844" t="s">
        <v>11102</v>
      </c>
      <c r="O1844" t="s">
        <v>322</v>
      </c>
      <c r="P1844" t="s">
        <v>55</v>
      </c>
      <c r="Q1844" t="s">
        <v>31</v>
      </c>
      <c r="R1844" t="s">
        <v>252</v>
      </c>
      <c r="S1844" t="s">
        <v>259</v>
      </c>
      <c r="T1844">
        <v>4</v>
      </c>
      <c r="U1844" t="s">
        <v>12746</v>
      </c>
      <c r="V1844" t="s">
        <v>19107</v>
      </c>
      <c r="W1844" t="s">
        <v>19107</v>
      </c>
      <c r="X1844" t="s">
        <v>43</v>
      </c>
      <c r="Y1844" t="s">
        <v>30</v>
      </c>
      <c r="Z1844" t="s">
        <v>30</v>
      </c>
      <c r="AA1844" t="s">
        <v>30</v>
      </c>
      <c r="AB1844" t="s">
        <v>30</v>
      </c>
      <c r="AC1844">
        <v>-76.223420009999998</v>
      </c>
      <c r="AD1844">
        <v>6.9159750000000004</v>
      </c>
      <c r="AE1844" t="s">
        <v>86</v>
      </c>
      <c r="AF1844" t="s">
        <v>136</v>
      </c>
      <c r="AG1844" t="s">
        <v>102</v>
      </c>
      <c r="AH1844">
        <f>IFERROR(
    VLOOKUP(FENIX_ANS_TABLA[[#This Row],[ESTADO]],
        {"VENCIDO",1;"ALERTA_0 Días",2;"ALERTA",3;"A TIEMPO",4;"SIN FECHA",5},
    2,FALSE),
0)</f>
        <v>3</v>
      </c>
    </row>
    <row r="1845" spans="1:34" x14ac:dyDescent="0.25">
      <c r="A1845">
        <v>23676814</v>
      </c>
      <c r="B1845" s="23" t="str">
        <f>IFERROR(VLOOKUP(FENIX_ANS_TABLA[[#This Row],[PEDIDO]],RESPONSABLE!A:B,2,0),"Pendiente por asignar responsable")</f>
        <v>Pendiente por asignar responsable</v>
      </c>
      <c r="C1845" t="s">
        <v>23</v>
      </c>
      <c r="D1845" t="s">
        <v>24</v>
      </c>
      <c r="E1845" t="s">
        <v>23</v>
      </c>
      <c r="F1845" s="21">
        <v>46083.366712962961</v>
      </c>
      <c r="G1845" t="s">
        <v>14741</v>
      </c>
      <c r="H1845">
        <v>1040034112</v>
      </c>
      <c r="I1845" t="s">
        <v>14732</v>
      </c>
      <c r="J1845" s="23" t="s">
        <v>31</v>
      </c>
      <c r="K1845" s="23" t="s">
        <v>14092</v>
      </c>
      <c r="L1845" t="s">
        <v>14742</v>
      </c>
      <c r="M1845" t="s">
        <v>193</v>
      </c>
      <c r="N1845" t="s">
        <v>14743</v>
      </c>
      <c r="O1845" t="s">
        <v>194</v>
      </c>
      <c r="P1845" t="s">
        <v>27</v>
      </c>
      <c r="Q1845" t="s">
        <v>158</v>
      </c>
      <c r="R1845" t="s">
        <v>253</v>
      </c>
      <c r="S1845" t="s">
        <v>260</v>
      </c>
      <c r="T1845">
        <v>7</v>
      </c>
      <c r="U1845" t="s">
        <v>14744</v>
      </c>
      <c r="V1845" t="s">
        <v>19107</v>
      </c>
      <c r="W1845" t="s">
        <v>19108</v>
      </c>
      <c r="X1845" t="s">
        <v>29</v>
      </c>
      <c r="Y1845" t="s">
        <v>30</v>
      </c>
      <c r="Z1845" t="s">
        <v>30</v>
      </c>
      <c r="AA1845" t="s">
        <v>30</v>
      </c>
      <c r="AB1845" t="s">
        <v>30</v>
      </c>
      <c r="AC1845">
        <v>-75.359911670000002</v>
      </c>
      <c r="AD1845">
        <v>5.978205</v>
      </c>
      <c r="AE1845" t="s">
        <v>86</v>
      </c>
      <c r="AF1845" t="s">
        <v>159</v>
      </c>
      <c r="AG1845" t="s">
        <v>102</v>
      </c>
      <c r="AH1845">
        <f>IFERROR(
    VLOOKUP(FENIX_ANS_TABLA[[#This Row],[ESTADO]],
        {"VENCIDO",1;"ALERTA_0 Días",2;"ALERTA",3;"A TIEMPO",4;"SIN FECHA",5},
    2,FALSE),
0)</f>
        <v>4</v>
      </c>
    </row>
    <row r="1846" spans="1:34" x14ac:dyDescent="0.25">
      <c r="A1846">
        <v>23676816</v>
      </c>
      <c r="B1846" s="23" t="str">
        <f>IFERROR(VLOOKUP(FENIX_ANS_TABLA[[#This Row],[PEDIDO]],RESPONSABLE!A:B,2,0),"Pendiente por asignar responsable")</f>
        <v>Pendiente por asignar responsable</v>
      </c>
      <c r="C1846" t="s">
        <v>23</v>
      </c>
      <c r="D1846" t="s">
        <v>24</v>
      </c>
      <c r="E1846" t="s">
        <v>23</v>
      </c>
      <c r="F1846" s="21">
        <v>46083.367222222223</v>
      </c>
      <c r="G1846" t="s">
        <v>12749</v>
      </c>
      <c r="H1846">
        <v>98698658</v>
      </c>
      <c r="I1846" t="s">
        <v>12740</v>
      </c>
      <c r="J1846" s="23" t="s">
        <v>31</v>
      </c>
      <c r="K1846" s="23" t="s">
        <v>1829</v>
      </c>
      <c r="L1846" t="s">
        <v>12750</v>
      </c>
      <c r="M1846" t="s">
        <v>25</v>
      </c>
      <c r="N1846" t="s">
        <v>12751</v>
      </c>
      <c r="O1846" t="s">
        <v>26</v>
      </c>
      <c r="P1846" t="s">
        <v>27</v>
      </c>
      <c r="Q1846" t="s">
        <v>28</v>
      </c>
      <c r="R1846" t="s">
        <v>252</v>
      </c>
      <c r="S1846" t="s">
        <v>260</v>
      </c>
      <c r="T1846">
        <v>10</v>
      </c>
      <c r="U1846" t="s">
        <v>12752</v>
      </c>
      <c r="V1846" t="s">
        <v>19107</v>
      </c>
      <c r="W1846" t="s">
        <v>19108</v>
      </c>
      <c r="X1846" t="s">
        <v>29</v>
      </c>
      <c r="Y1846" t="s">
        <v>19109</v>
      </c>
      <c r="Z1846" t="s">
        <v>94</v>
      </c>
      <c r="AA1846" t="s">
        <v>104</v>
      </c>
      <c r="AB1846" t="s">
        <v>19110</v>
      </c>
      <c r="AC1846">
        <v>-75.641298689999999</v>
      </c>
      <c r="AD1846">
        <v>6.2927216399999999</v>
      </c>
      <c r="AE1846" t="s">
        <v>86</v>
      </c>
      <c r="AF1846" t="s">
        <v>105</v>
      </c>
      <c r="AG1846" t="s">
        <v>102</v>
      </c>
      <c r="AH1846">
        <f>IFERROR(
    VLOOKUP(FENIX_ANS_TABLA[[#This Row],[ESTADO]],
        {"VENCIDO",1;"ALERTA_0 Días",2;"ALERTA",3;"A TIEMPO",4;"SIN FECHA",5},
    2,FALSE),
0)</f>
        <v>4</v>
      </c>
    </row>
    <row r="1847" spans="1:34" x14ac:dyDescent="0.25">
      <c r="A1847">
        <v>23676824</v>
      </c>
      <c r="B1847" s="23" t="str">
        <f>IFERROR(VLOOKUP(FENIX_ANS_TABLA[[#This Row],[PEDIDO]],RESPONSABLE!A:B,2,0),"Pendiente por asignar responsable")</f>
        <v>Pendiente por asignar responsable</v>
      </c>
      <c r="C1847" t="s">
        <v>23</v>
      </c>
      <c r="D1847" t="s">
        <v>24</v>
      </c>
      <c r="E1847" t="s">
        <v>33</v>
      </c>
      <c r="F1847" s="21">
        <v>46083.368125000001</v>
      </c>
      <c r="G1847" t="s">
        <v>12754</v>
      </c>
      <c r="H1847">
        <v>15536111</v>
      </c>
      <c r="I1847" t="s">
        <v>12755</v>
      </c>
      <c r="J1847" s="23" t="s">
        <v>31</v>
      </c>
      <c r="K1847" s="23" t="s">
        <v>12756</v>
      </c>
      <c r="L1847" t="s">
        <v>12757</v>
      </c>
      <c r="M1847" t="s">
        <v>234</v>
      </c>
      <c r="N1847" t="s">
        <v>12758</v>
      </c>
      <c r="O1847" t="s">
        <v>235</v>
      </c>
      <c r="P1847" t="s">
        <v>34</v>
      </c>
      <c r="Q1847" t="s">
        <v>214</v>
      </c>
      <c r="R1847" t="s">
        <v>253</v>
      </c>
      <c r="S1847" t="s">
        <v>260</v>
      </c>
      <c r="T1847">
        <v>5</v>
      </c>
      <c r="U1847" t="s">
        <v>12759</v>
      </c>
      <c r="V1847" t="s">
        <v>14660</v>
      </c>
      <c r="W1847" t="s">
        <v>14398</v>
      </c>
      <c r="X1847" t="s">
        <v>29</v>
      </c>
      <c r="Y1847" t="s">
        <v>30</v>
      </c>
      <c r="Z1847" t="s">
        <v>30</v>
      </c>
      <c r="AA1847" t="s">
        <v>30</v>
      </c>
      <c r="AB1847" t="s">
        <v>30</v>
      </c>
      <c r="AC1847">
        <v>-74.708473380000001</v>
      </c>
      <c r="AD1847">
        <v>7.0352022300000003</v>
      </c>
      <c r="AE1847" t="s">
        <v>86</v>
      </c>
      <c r="AF1847" t="s">
        <v>215</v>
      </c>
      <c r="AG1847" t="s">
        <v>102</v>
      </c>
      <c r="AH1847">
        <f>IFERROR(
    VLOOKUP(FENIX_ANS_TABLA[[#This Row],[ESTADO]],
        {"VENCIDO",1;"ALERTA_0 Días",2;"ALERTA",3;"A TIEMPO",4;"SIN FECHA",5},
    2,FALSE),
0)</f>
        <v>4</v>
      </c>
    </row>
    <row r="1848" spans="1:34" x14ac:dyDescent="0.25">
      <c r="A1848">
        <v>23676829</v>
      </c>
      <c r="B1848" s="23" t="str">
        <f>IFERROR(VLOOKUP(FENIX_ANS_TABLA[[#This Row],[PEDIDO]],RESPONSABLE!A:B,2,0),"Pendiente por asignar responsable")</f>
        <v>Pendiente por asignar responsable</v>
      </c>
      <c r="C1848" t="s">
        <v>54</v>
      </c>
      <c r="D1848" t="s">
        <v>24</v>
      </c>
      <c r="E1848" t="s">
        <v>54</v>
      </c>
      <c r="F1848" s="21">
        <v>46083.368611111109</v>
      </c>
      <c r="G1848" t="s">
        <v>12762</v>
      </c>
      <c r="H1848">
        <v>1041230186</v>
      </c>
      <c r="I1848" t="s">
        <v>12763</v>
      </c>
      <c r="J1848" s="23" t="s">
        <v>31</v>
      </c>
      <c r="K1848" s="23" t="s">
        <v>12764</v>
      </c>
      <c r="L1848" t="s">
        <v>12765</v>
      </c>
      <c r="M1848" t="s">
        <v>163</v>
      </c>
      <c r="N1848" t="s">
        <v>12766</v>
      </c>
      <c r="O1848" t="s">
        <v>164</v>
      </c>
      <c r="P1848" t="s">
        <v>55</v>
      </c>
      <c r="Q1848" t="s">
        <v>189</v>
      </c>
      <c r="R1848" t="s">
        <v>252</v>
      </c>
      <c r="S1848" t="s">
        <v>260</v>
      </c>
      <c r="T1848">
        <v>4</v>
      </c>
      <c r="U1848" t="s">
        <v>12767</v>
      </c>
      <c r="V1848" t="s">
        <v>14660</v>
      </c>
      <c r="W1848" t="s">
        <v>14660</v>
      </c>
      <c r="X1848" t="s">
        <v>43</v>
      </c>
      <c r="Y1848" t="s">
        <v>30</v>
      </c>
      <c r="Z1848" t="s">
        <v>30</v>
      </c>
      <c r="AA1848" t="s">
        <v>30</v>
      </c>
      <c r="AB1848" t="s">
        <v>30</v>
      </c>
      <c r="AC1848">
        <v>-75.249510049999998</v>
      </c>
      <c r="AD1848">
        <v>6.2224634700000001</v>
      </c>
      <c r="AE1848" t="s">
        <v>86</v>
      </c>
      <c r="AF1848" t="s">
        <v>159</v>
      </c>
      <c r="AG1848" t="s">
        <v>102</v>
      </c>
      <c r="AH1848">
        <f>IFERROR(
    VLOOKUP(FENIX_ANS_TABLA[[#This Row],[ESTADO]],
        {"VENCIDO",1;"ALERTA_0 Días",2;"ALERTA",3;"A TIEMPO",4;"SIN FECHA",5},
    2,FALSE),
0)</f>
        <v>3</v>
      </c>
    </row>
    <row r="1849" spans="1:34" x14ac:dyDescent="0.25">
      <c r="A1849">
        <v>23676830</v>
      </c>
      <c r="B1849" s="23" t="str">
        <f>IFERROR(VLOOKUP(FENIX_ANS_TABLA[[#This Row],[PEDIDO]],RESPONSABLE!A:B,2,0),"Pendiente por asignar responsable")</f>
        <v>Pendiente por asignar responsable</v>
      </c>
      <c r="C1849" t="s">
        <v>23</v>
      </c>
      <c r="D1849" t="s">
        <v>24</v>
      </c>
      <c r="E1849" t="s">
        <v>23</v>
      </c>
      <c r="F1849" s="21">
        <v>46083.368842592587</v>
      </c>
      <c r="G1849" t="s">
        <v>12769</v>
      </c>
      <c r="H1849">
        <v>98698658</v>
      </c>
      <c r="I1849" t="s">
        <v>12740</v>
      </c>
      <c r="J1849" s="23" t="s">
        <v>31</v>
      </c>
      <c r="K1849" s="23" t="s">
        <v>1829</v>
      </c>
      <c r="L1849" t="s">
        <v>12770</v>
      </c>
      <c r="M1849" t="s">
        <v>25</v>
      </c>
      <c r="N1849" t="s">
        <v>12771</v>
      </c>
      <c r="O1849" t="s">
        <v>26</v>
      </c>
      <c r="P1849" t="s">
        <v>27</v>
      </c>
      <c r="Q1849" t="s">
        <v>32</v>
      </c>
      <c r="R1849" t="s">
        <v>252</v>
      </c>
      <c r="S1849" t="s">
        <v>260</v>
      </c>
      <c r="T1849">
        <v>10</v>
      </c>
      <c r="U1849" t="s">
        <v>12772</v>
      </c>
      <c r="V1849" t="s">
        <v>14083</v>
      </c>
      <c r="W1849" t="s">
        <v>14084</v>
      </c>
      <c r="X1849" t="s">
        <v>29</v>
      </c>
      <c r="Y1849" t="s">
        <v>30</v>
      </c>
      <c r="Z1849" t="s">
        <v>30</v>
      </c>
      <c r="AA1849" t="s">
        <v>30</v>
      </c>
      <c r="AB1849" t="s">
        <v>30</v>
      </c>
      <c r="AC1849">
        <v>-75.641298689999999</v>
      </c>
      <c r="AD1849">
        <v>6.2927216399999999</v>
      </c>
      <c r="AE1849" t="s">
        <v>86</v>
      </c>
      <c r="AF1849" t="s">
        <v>105</v>
      </c>
      <c r="AG1849" t="s">
        <v>102</v>
      </c>
      <c r="AH1849">
        <f>IFERROR(
    VLOOKUP(FENIX_ANS_TABLA[[#This Row],[ESTADO]],
        {"VENCIDO",1;"ALERTA_0 Días",2;"ALERTA",3;"A TIEMPO",4;"SIN FECHA",5},
    2,FALSE),
0)</f>
        <v>4</v>
      </c>
    </row>
    <row r="1850" spans="1:34" x14ac:dyDescent="0.25">
      <c r="A1850">
        <v>23676831</v>
      </c>
      <c r="B1850" s="23" t="str">
        <f>IFERROR(VLOOKUP(FENIX_ANS_TABLA[[#This Row],[PEDIDO]],RESPONSABLE!A:B,2,0),"Pendiente por asignar responsable")</f>
        <v>Pendiente por asignar responsable</v>
      </c>
      <c r="C1850" t="s">
        <v>54</v>
      </c>
      <c r="D1850" t="s">
        <v>24</v>
      </c>
      <c r="E1850" t="s">
        <v>54</v>
      </c>
      <c r="F1850" s="21">
        <v>46083.369328703702</v>
      </c>
      <c r="G1850" t="s">
        <v>12774</v>
      </c>
      <c r="H1850">
        <v>900100952</v>
      </c>
      <c r="I1850" t="s">
        <v>12775</v>
      </c>
      <c r="J1850" s="23" t="s">
        <v>12776</v>
      </c>
      <c r="K1850" s="23" t="s">
        <v>12777</v>
      </c>
      <c r="L1850" t="s">
        <v>12778</v>
      </c>
      <c r="M1850" t="s">
        <v>202</v>
      </c>
      <c r="N1850" t="s">
        <v>12779</v>
      </c>
      <c r="O1850" t="s">
        <v>203</v>
      </c>
      <c r="P1850" t="s">
        <v>55</v>
      </c>
      <c r="Q1850" t="s">
        <v>189</v>
      </c>
      <c r="R1850" t="s">
        <v>252</v>
      </c>
      <c r="S1850" t="s">
        <v>260</v>
      </c>
      <c r="T1850">
        <v>4</v>
      </c>
      <c r="U1850" t="s">
        <v>12780</v>
      </c>
      <c r="V1850" t="s">
        <v>14083</v>
      </c>
      <c r="W1850" t="s">
        <v>14083</v>
      </c>
      <c r="X1850" t="s">
        <v>43</v>
      </c>
      <c r="Y1850" t="s">
        <v>30</v>
      </c>
      <c r="Z1850" t="s">
        <v>30</v>
      </c>
      <c r="AA1850" t="s">
        <v>30</v>
      </c>
      <c r="AB1850" t="s">
        <v>30</v>
      </c>
      <c r="AC1850">
        <v>-74.812754999999996</v>
      </c>
      <c r="AD1850">
        <v>5.9301570000000003</v>
      </c>
      <c r="AE1850" t="s">
        <v>86</v>
      </c>
      <c r="AF1850" t="s">
        <v>159</v>
      </c>
      <c r="AG1850" t="s">
        <v>102</v>
      </c>
      <c r="AH1850">
        <f>IFERROR(
    VLOOKUP(FENIX_ANS_TABLA[[#This Row],[ESTADO]],
        {"VENCIDO",1;"ALERTA_0 Días",2;"ALERTA",3;"A TIEMPO",4;"SIN FECHA",5},
    2,FALSE),
0)</f>
        <v>3</v>
      </c>
    </row>
    <row r="1851" spans="1:34" x14ac:dyDescent="0.25">
      <c r="A1851">
        <v>23676835</v>
      </c>
      <c r="B1851" s="23" t="str">
        <f>IFERROR(VLOOKUP(FENIX_ANS_TABLA[[#This Row],[PEDIDO]],RESPONSABLE!A:B,2,0),"Pendiente por asignar responsable")</f>
        <v>Pendiente por asignar responsable</v>
      </c>
      <c r="C1851" t="s">
        <v>23</v>
      </c>
      <c r="D1851" t="s">
        <v>24</v>
      </c>
      <c r="E1851" t="s">
        <v>23</v>
      </c>
      <c r="F1851" s="21">
        <v>46083.36991898148</v>
      </c>
      <c r="G1851" t="s">
        <v>12782</v>
      </c>
      <c r="H1851">
        <v>98698658</v>
      </c>
      <c r="I1851" t="s">
        <v>12740</v>
      </c>
      <c r="J1851" s="23" t="s">
        <v>31</v>
      </c>
      <c r="K1851" s="23" t="s">
        <v>1829</v>
      </c>
      <c r="L1851" t="s">
        <v>12783</v>
      </c>
      <c r="M1851" t="s">
        <v>25</v>
      </c>
      <c r="N1851" t="s">
        <v>12784</v>
      </c>
      <c r="O1851" t="s">
        <v>26</v>
      </c>
      <c r="P1851" t="s">
        <v>27</v>
      </c>
      <c r="Q1851" t="s">
        <v>28</v>
      </c>
      <c r="R1851" t="s">
        <v>252</v>
      </c>
      <c r="S1851" t="s">
        <v>260</v>
      </c>
      <c r="T1851">
        <v>10</v>
      </c>
      <c r="U1851" t="s">
        <v>12785</v>
      </c>
      <c r="V1851" t="s">
        <v>19111</v>
      </c>
      <c r="W1851" t="s">
        <v>18536</v>
      </c>
      <c r="X1851" t="s">
        <v>29</v>
      </c>
      <c r="Y1851" t="s">
        <v>19112</v>
      </c>
      <c r="Z1851" t="s">
        <v>94</v>
      </c>
      <c r="AA1851" t="s">
        <v>104</v>
      </c>
      <c r="AB1851" t="s">
        <v>19110</v>
      </c>
      <c r="AC1851">
        <v>-75.641298689999999</v>
      </c>
      <c r="AD1851">
        <v>6.2927216399999999</v>
      </c>
      <c r="AE1851" t="s">
        <v>86</v>
      </c>
      <c r="AF1851" t="s">
        <v>105</v>
      </c>
      <c r="AG1851" t="s">
        <v>102</v>
      </c>
      <c r="AH1851">
        <f>IFERROR(
    VLOOKUP(FENIX_ANS_TABLA[[#This Row],[ESTADO]],
        {"VENCIDO",1;"ALERTA_0 Días",2;"ALERTA",3;"A TIEMPO",4;"SIN FECHA",5},
    2,FALSE),
0)</f>
        <v>4</v>
      </c>
    </row>
    <row r="1852" spans="1:34" x14ac:dyDescent="0.25">
      <c r="A1852">
        <v>23676836</v>
      </c>
      <c r="B1852" s="23" t="str">
        <f>IFERROR(VLOOKUP(FENIX_ANS_TABLA[[#This Row],[PEDIDO]],RESPONSABLE!A:B,2,0),"Pendiente por asignar responsable")</f>
        <v>Pendiente por asignar responsable</v>
      </c>
      <c r="C1852" t="s">
        <v>23</v>
      </c>
      <c r="D1852" t="s">
        <v>24</v>
      </c>
      <c r="E1852" t="s">
        <v>23</v>
      </c>
      <c r="F1852" s="21">
        <v>46083.370763888888</v>
      </c>
      <c r="G1852" t="s">
        <v>14747</v>
      </c>
      <c r="H1852">
        <v>1040034112</v>
      </c>
      <c r="I1852" t="s">
        <v>14732</v>
      </c>
      <c r="J1852" s="23" t="s">
        <v>31</v>
      </c>
      <c r="K1852" s="23" t="s">
        <v>14733</v>
      </c>
      <c r="L1852" t="s">
        <v>14748</v>
      </c>
      <c r="M1852" t="s">
        <v>193</v>
      </c>
      <c r="N1852" t="s">
        <v>14749</v>
      </c>
      <c r="O1852" t="s">
        <v>194</v>
      </c>
      <c r="P1852" t="s">
        <v>27</v>
      </c>
      <c r="Q1852" t="s">
        <v>158</v>
      </c>
      <c r="R1852" t="s">
        <v>253</v>
      </c>
      <c r="S1852" t="s">
        <v>260</v>
      </c>
      <c r="T1852">
        <v>7</v>
      </c>
      <c r="U1852" t="s">
        <v>14750</v>
      </c>
      <c r="V1852" t="s">
        <v>19113</v>
      </c>
      <c r="W1852" t="s">
        <v>19114</v>
      </c>
      <c r="X1852" t="s">
        <v>29</v>
      </c>
      <c r="Y1852" t="s">
        <v>30</v>
      </c>
      <c r="Z1852" t="s">
        <v>30</v>
      </c>
      <c r="AA1852" t="s">
        <v>30</v>
      </c>
      <c r="AB1852" t="s">
        <v>30</v>
      </c>
      <c r="AC1852">
        <v>-75.359911670000002</v>
      </c>
      <c r="AD1852">
        <v>5.978205</v>
      </c>
      <c r="AE1852" t="s">
        <v>86</v>
      </c>
      <c r="AF1852" t="s">
        <v>159</v>
      </c>
      <c r="AG1852" t="s">
        <v>102</v>
      </c>
      <c r="AH1852">
        <f>IFERROR(
    VLOOKUP(FENIX_ANS_TABLA[[#This Row],[ESTADO]],
        {"VENCIDO",1;"ALERTA_0 Días",2;"ALERTA",3;"A TIEMPO",4;"SIN FECHA",5},
    2,FALSE),
0)</f>
        <v>4</v>
      </c>
    </row>
    <row r="1853" spans="1:34" x14ac:dyDescent="0.25">
      <c r="A1853">
        <v>23676839</v>
      </c>
      <c r="B1853" s="23" t="str">
        <f>IFERROR(VLOOKUP(FENIX_ANS_TABLA[[#This Row],[PEDIDO]],RESPONSABLE!A:B,2,0),"Pendiente por asignar responsable")</f>
        <v>Pendiente por asignar responsable</v>
      </c>
      <c r="C1853" t="s">
        <v>23</v>
      </c>
      <c r="D1853" t="s">
        <v>24</v>
      </c>
      <c r="E1853" t="s">
        <v>23</v>
      </c>
      <c r="F1853" s="21">
        <v>46083.372025462973</v>
      </c>
      <c r="G1853" t="s">
        <v>12787</v>
      </c>
      <c r="H1853">
        <v>98698658</v>
      </c>
      <c r="I1853" t="s">
        <v>12740</v>
      </c>
      <c r="J1853" s="23" t="s">
        <v>31</v>
      </c>
      <c r="K1853" s="23" t="s">
        <v>1829</v>
      </c>
      <c r="L1853" t="s">
        <v>12788</v>
      </c>
      <c r="M1853" t="s">
        <v>25</v>
      </c>
      <c r="N1853" t="s">
        <v>12789</v>
      </c>
      <c r="O1853" t="s">
        <v>26</v>
      </c>
      <c r="P1853" t="s">
        <v>27</v>
      </c>
      <c r="Q1853" t="s">
        <v>28</v>
      </c>
      <c r="R1853" t="s">
        <v>252</v>
      </c>
      <c r="S1853" t="s">
        <v>260</v>
      </c>
      <c r="T1853">
        <v>10</v>
      </c>
      <c r="U1853" t="s">
        <v>12790</v>
      </c>
      <c r="V1853" t="s">
        <v>8129</v>
      </c>
      <c r="W1853" t="s">
        <v>19115</v>
      </c>
      <c r="X1853" t="s">
        <v>29</v>
      </c>
      <c r="Y1853" t="s">
        <v>19116</v>
      </c>
      <c r="Z1853" t="s">
        <v>94</v>
      </c>
      <c r="AA1853" t="s">
        <v>104</v>
      </c>
      <c r="AB1853" t="s">
        <v>19110</v>
      </c>
      <c r="AC1853">
        <v>-75.641298689999999</v>
      </c>
      <c r="AD1853">
        <v>6.2927216399999999</v>
      </c>
      <c r="AE1853" t="s">
        <v>86</v>
      </c>
      <c r="AF1853" t="s">
        <v>105</v>
      </c>
      <c r="AG1853" t="s">
        <v>102</v>
      </c>
      <c r="AH1853">
        <f>IFERROR(
    VLOOKUP(FENIX_ANS_TABLA[[#This Row],[ESTADO]],
        {"VENCIDO",1;"ALERTA_0 Días",2;"ALERTA",3;"A TIEMPO",4;"SIN FECHA",5},
    2,FALSE),
0)</f>
        <v>4</v>
      </c>
    </row>
    <row r="1854" spans="1:34" x14ac:dyDescent="0.25">
      <c r="A1854">
        <v>23676841</v>
      </c>
      <c r="B1854" s="23" t="str">
        <f>IFERROR(VLOOKUP(FENIX_ANS_TABLA[[#This Row],[PEDIDO]],RESPONSABLE!A:B,2,0),"Pendiente por asignar responsable")</f>
        <v>Pendiente por asignar responsable</v>
      </c>
      <c r="C1854" t="s">
        <v>23</v>
      </c>
      <c r="D1854" t="s">
        <v>24</v>
      </c>
      <c r="E1854" t="s">
        <v>23</v>
      </c>
      <c r="F1854" s="21">
        <v>46083.372361111113</v>
      </c>
      <c r="G1854" t="s">
        <v>12792</v>
      </c>
      <c r="H1854">
        <v>98698658</v>
      </c>
      <c r="I1854" t="s">
        <v>12740</v>
      </c>
      <c r="J1854" s="23" t="s">
        <v>31</v>
      </c>
      <c r="K1854" s="23" t="s">
        <v>1829</v>
      </c>
      <c r="L1854" t="s">
        <v>12793</v>
      </c>
      <c r="M1854" t="s">
        <v>25</v>
      </c>
      <c r="N1854" t="s">
        <v>12794</v>
      </c>
      <c r="O1854" t="s">
        <v>26</v>
      </c>
      <c r="P1854" t="s">
        <v>27</v>
      </c>
      <c r="Q1854" t="s">
        <v>28</v>
      </c>
      <c r="R1854" t="s">
        <v>252</v>
      </c>
      <c r="S1854" t="s">
        <v>260</v>
      </c>
      <c r="T1854">
        <v>10</v>
      </c>
      <c r="U1854" t="s">
        <v>12795</v>
      </c>
      <c r="V1854" t="s">
        <v>18052</v>
      </c>
      <c r="W1854" t="s">
        <v>19117</v>
      </c>
      <c r="X1854" t="s">
        <v>29</v>
      </c>
      <c r="Y1854" t="s">
        <v>19118</v>
      </c>
      <c r="Z1854" t="s">
        <v>94</v>
      </c>
      <c r="AA1854" t="s">
        <v>104</v>
      </c>
      <c r="AB1854" t="s">
        <v>19119</v>
      </c>
      <c r="AC1854">
        <v>-75.641298689999999</v>
      </c>
      <c r="AD1854">
        <v>6.2927216399999999</v>
      </c>
      <c r="AE1854" t="s">
        <v>86</v>
      </c>
      <c r="AF1854" t="s">
        <v>105</v>
      </c>
      <c r="AG1854" t="s">
        <v>102</v>
      </c>
      <c r="AH1854">
        <f>IFERROR(
    VLOOKUP(FENIX_ANS_TABLA[[#This Row],[ESTADO]],
        {"VENCIDO",1;"ALERTA_0 Días",2;"ALERTA",3;"A TIEMPO",4;"SIN FECHA",5},
    2,FALSE),
0)</f>
        <v>4</v>
      </c>
    </row>
    <row r="1855" spans="1:34" x14ac:dyDescent="0.25">
      <c r="A1855">
        <v>23676842</v>
      </c>
      <c r="B1855" s="23" t="str">
        <f>IFERROR(VLOOKUP(FENIX_ANS_TABLA[[#This Row],[PEDIDO]],RESPONSABLE!A:B,2,0),"Pendiente por asignar responsable")</f>
        <v>Pendiente por asignar responsable</v>
      </c>
      <c r="C1855" t="s">
        <v>23</v>
      </c>
      <c r="D1855" t="s">
        <v>24</v>
      </c>
      <c r="E1855" t="s">
        <v>23</v>
      </c>
      <c r="F1855" s="21">
        <v>46083.372511574067</v>
      </c>
      <c r="G1855" t="s">
        <v>12797</v>
      </c>
      <c r="H1855">
        <v>3505883</v>
      </c>
      <c r="I1855" t="s">
        <v>12798</v>
      </c>
      <c r="J1855" s="23" t="s">
        <v>12799</v>
      </c>
      <c r="K1855" s="23" t="s">
        <v>12800</v>
      </c>
      <c r="L1855" t="s">
        <v>12801</v>
      </c>
      <c r="M1855" t="s">
        <v>234</v>
      </c>
      <c r="N1855" t="s">
        <v>12802</v>
      </c>
      <c r="O1855" t="s">
        <v>235</v>
      </c>
      <c r="P1855" t="s">
        <v>27</v>
      </c>
      <c r="Q1855" t="s">
        <v>214</v>
      </c>
      <c r="R1855" t="s">
        <v>253</v>
      </c>
      <c r="S1855" t="s">
        <v>260</v>
      </c>
      <c r="T1855">
        <v>7</v>
      </c>
      <c r="U1855" t="s">
        <v>12803</v>
      </c>
      <c r="V1855" t="s">
        <v>18052</v>
      </c>
      <c r="W1855" t="s">
        <v>19117</v>
      </c>
      <c r="X1855" t="s">
        <v>29</v>
      </c>
      <c r="Y1855" t="s">
        <v>30</v>
      </c>
      <c r="Z1855" t="s">
        <v>30</v>
      </c>
      <c r="AA1855" t="s">
        <v>30</v>
      </c>
      <c r="AB1855" t="s">
        <v>30</v>
      </c>
      <c r="AC1855">
        <v>-74.743291999999997</v>
      </c>
      <c r="AD1855">
        <v>6.9438700000000004</v>
      </c>
      <c r="AE1855" t="s">
        <v>86</v>
      </c>
      <c r="AF1855" t="s">
        <v>215</v>
      </c>
      <c r="AG1855" t="s">
        <v>102</v>
      </c>
      <c r="AH1855">
        <f>IFERROR(
    VLOOKUP(FENIX_ANS_TABLA[[#This Row],[ESTADO]],
        {"VENCIDO",1;"ALERTA_0 Días",2;"ALERTA",3;"A TIEMPO",4;"SIN FECHA",5},
    2,FALSE),
0)</f>
        <v>4</v>
      </c>
    </row>
    <row r="1856" spans="1:34" x14ac:dyDescent="0.25">
      <c r="A1856">
        <v>23676845</v>
      </c>
      <c r="B1856" s="23" t="str">
        <f>IFERROR(VLOOKUP(FENIX_ANS_TABLA[[#This Row],[PEDIDO]],RESPONSABLE!A:B,2,0),"Pendiente por asignar responsable")</f>
        <v>Pendiente por asignar responsable</v>
      </c>
      <c r="C1856" t="s">
        <v>23</v>
      </c>
      <c r="D1856" t="s">
        <v>24</v>
      </c>
      <c r="E1856" t="s">
        <v>23</v>
      </c>
      <c r="F1856" s="21">
        <v>46083.373541666668</v>
      </c>
      <c r="G1856" t="s">
        <v>12805</v>
      </c>
      <c r="H1856">
        <v>98698658</v>
      </c>
      <c r="I1856" t="s">
        <v>12740</v>
      </c>
      <c r="J1856" s="23" t="s">
        <v>31</v>
      </c>
      <c r="K1856" s="23" t="s">
        <v>1829</v>
      </c>
      <c r="L1856" t="s">
        <v>12806</v>
      </c>
      <c r="M1856" t="s">
        <v>25</v>
      </c>
      <c r="N1856" t="s">
        <v>12807</v>
      </c>
      <c r="O1856" t="s">
        <v>26</v>
      </c>
      <c r="P1856" t="s">
        <v>27</v>
      </c>
      <c r="Q1856" t="s">
        <v>28</v>
      </c>
      <c r="R1856" t="s">
        <v>252</v>
      </c>
      <c r="S1856" t="s">
        <v>260</v>
      </c>
      <c r="T1856">
        <v>10</v>
      </c>
      <c r="U1856" t="s">
        <v>12808</v>
      </c>
      <c r="V1856" t="s">
        <v>14661</v>
      </c>
      <c r="W1856" t="s">
        <v>16202</v>
      </c>
      <c r="X1856" t="s">
        <v>29</v>
      </c>
      <c r="Y1856" t="s">
        <v>19120</v>
      </c>
      <c r="Z1856" t="s">
        <v>94</v>
      </c>
      <c r="AA1856" t="s">
        <v>104</v>
      </c>
      <c r="AB1856" t="s">
        <v>19110</v>
      </c>
      <c r="AC1856">
        <v>-75.641298689999999</v>
      </c>
      <c r="AD1856">
        <v>6.2927216399999999</v>
      </c>
      <c r="AE1856" t="s">
        <v>86</v>
      </c>
      <c r="AF1856" t="s">
        <v>105</v>
      </c>
      <c r="AG1856" t="s">
        <v>102</v>
      </c>
      <c r="AH1856">
        <f>IFERROR(
    VLOOKUP(FENIX_ANS_TABLA[[#This Row],[ESTADO]],
        {"VENCIDO",1;"ALERTA_0 Días",2;"ALERTA",3;"A TIEMPO",4;"SIN FECHA",5},
    2,FALSE),
0)</f>
        <v>4</v>
      </c>
    </row>
    <row r="1857" spans="1:34" x14ac:dyDescent="0.25">
      <c r="A1857">
        <v>23676848</v>
      </c>
      <c r="B1857" s="23" t="str">
        <f>IFERROR(VLOOKUP(FENIX_ANS_TABLA[[#This Row],[PEDIDO]],RESPONSABLE!A:B,2,0),"Pendiente por asignar responsable")</f>
        <v>Pendiente por asignar responsable</v>
      </c>
      <c r="C1857" t="s">
        <v>23</v>
      </c>
      <c r="D1857" t="s">
        <v>24</v>
      </c>
      <c r="E1857" t="s">
        <v>23</v>
      </c>
      <c r="F1857" s="21">
        <v>46083.374560185177</v>
      </c>
      <c r="G1857" t="s">
        <v>12810</v>
      </c>
      <c r="H1857">
        <v>98698658</v>
      </c>
      <c r="I1857" t="s">
        <v>12740</v>
      </c>
      <c r="J1857" s="23" t="s">
        <v>31</v>
      </c>
      <c r="K1857" s="23" t="s">
        <v>1829</v>
      </c>
      <c r="L1857" t="s">
        <v>12811</v>
      </c>
      <c r="M1857" t="s">
        <v>25</v>
      </c>
      <c r="N1857" t="s">
        <v>12812</v>
      </c>
      <c r="O1857" t="s">
        <v>26</v>
      </c>
      <c r="P1857" t="s">
        <v>27</v>
      </c>
      <c r="Q1857" t="s">
        <v>28</v>
      </c>
      <c r="R1857" t="s">
        <v>252</v>
      </c>
      <c r="S1857" t="s">
        <v>260</v>
      </c>
      <c r="T1857">
        <v>10</v>
      </c>
      <c r="U1857" t="s">
        <v>12813</v>
      </c>
      <c r="V1857" t="s">
        <v>14223</v>
      </c>
      <c r="W1857" t="s">
        <v>14224</v>
      </c>
      <c r="X1857" t="s">
        <v>29</v>
      </c>
      <c r="Y1857" t="s">
        <v>19121</v>
      </c>
      <c r="Z1857" t="s">
        <v>94</v>
      </c>
      <c r="AA1857" t="s">
        <v>104</v>
      </c>
      <c r="AB1857" t="s">
        <v>19110</v>
      </c>
      <c r="AC1857">
        <v>-75.641298689999999</v>
      </c>
      <c r="AD1857">
        <v>6.2927216399999999</v>
      </c>
      <c r="AE1857" t="s">
        <v>86</v>
      </c>
      <c r="AF1857" t="s">
        <v>105</v>
      </c>
      <c r="AG1857" t="s">
        <v>102</v>
      </c>
      <c r="AH1857">
        <f>IFERROR(
    VLOOKUP(FENIX_ANS_TABLA[[#This Row],[ESTADO]],
        {"VENCIDO",1;"ALERTA_0 Días",2;"ALERTA",3;"A TIEMPO",4;"SIN FECHA",5},
    2,FALSE),
0)</f>
        <v>4</v>
      </c>
    </row>
    <row r="1858" spans="1:34" x14ac:dyDescent="0.25">
      <c r="A1858">
        <v>23676849</v>
      </c>
      <c r="B1858" s="23" t="str">
        <f>IFERROR(VLOOKUP(FENIX_ANS_TABLA[[#This Row],[PEDIDO]],RESPONSABLE!A:B,2,0),"Pendiente por asignar responsable")</f>
        <v>Pendiente por asignar responsable</v>
      </c>
      <c r="C1858" t="s">
        <v>23</v>
      </c>
      <c r="D1858" t="s">
        <v>24</v>
      </c>
      <c r="E1858" t="s">
        <v>23</v>
      </c>
      <c r="F1858" s="21">
        <v>46083.375381944446</v>
      </c>
      <c r="G1858" t="s">
        <v>12815</v>
      </c>
      <c r="H1858">
        <v>3505883</v>
      </c>
      <c r="I1858" t="s">
        <v>12798</v>
      </c>
      <c r="J1858" s="23" t="s">
        <v>12799</v>
      </c>
      <c r="K1858" s="23" t="s">
        <v>12800</v>
      </c>
      <c r="L1858" t="s">
        <v>12816</v>
      </c>
      <c r="M1858" t="s">
        <v>234</v>
      </c>
      <c r="N1858" t="s">
        <v>12817</v>
      </c>
      <c r="O1858" t="s">
        <v>235</v>
      </c>
      <c r="P1858" t="s">
        <v>27</v>
      </c>
      <c r="Q1858" t="s">
        <v>214</v>
      </c>
      <c r="R1858" t="s">
        <v>253</v>
      </c>
      <c r="S1858" t="s">
        <v>260</v>
      </c>
      <c r="T1858">
        <v>7</v>
      </c>
      <c r="U1858" t="s">
        <v>12818</v>
      </c>
      <c r="V1858" t="s">
        <v>19122</v>
      </c>
      <c r="W1858" t="s">
        <v>19123</v>
      </c>
      <c r="X1858" t="s">
        <v>29</v>
      </c>
      <c r="Y1858" t="s">
        <v>30</v>
      </c>
      <c r="Z1858" t="s">
        <v>30</v>
      </c>
      <c r="AA1858" t="s">
        <v>30</v>
      </c>
      <c r="AB1858" t="s">
        <v>30</v>
      </c>
      <c r="AC1858">
        <v>-74.743291999999997</v>
      </c>
      <c r="AD1858">
        <v>6.9438700000000004</v>
      </c>
      <c r="AE1858" t="s">
        <v>86</v>
      </c>
      <c r="AF1858" t="s">
        <v>215</v>
      </c>
      <c r="AG1858" t="s">
        <v>102</v>
      </c>
      <c r="AH1858">
        <f>IFERROR(
    VLOOKUP(FENIX_ANS_TABLA[[#This Row],[ESTADO]],
        {"VENCIDO",1;"ALERTA_0 Días",2;"ALERTA",3;"A TIEMPO",4;"SIN FECHA",5},
    2,FALSE),
0)</f>
        <v>4</v>
      </c>
    </row>
    <row r="1859" spans="1:34" x14ac:dyDescent="0.25">
      <c r="A1859">
        <v>23676850</v>
      </c>
      <c r="B1859" s="23" t="str">
        <f>IFERROR(VLOOKUP(FENIX_ANS_TABLA[[#This Row],[PEDIDO]],RESPONSABLE!A:B,2,0),"Pendiente por asignar responsable")</f>
        <v>Pendiente por asignar responsable</v>
      </c>
      <c r="C1859" t="s">
        <v>23</v>
      </c>
      <c r="D1859" t="s">
        <v>24</v>
      </c>
      <c r="E1859" t="s">
        <v>23</v>
      </c>
      <c r="F1859" s="21">
        <v>46083.375578703701</v>
      </c>
      <c r="G1859" t="s">
        <v>12820</v>
      </c>
      <c r="H1859">
        <v>98698658</v>
      </c>
      <c r="I1859" t="s">
        <v>12740</v>
      </c>
      <c r="J1859" s="23" t="s">
        <v>31</v>
      </c>
      <c r="K1859" s="23" t="s">
        <v>1829</v>
      </c>
      <c r="L1859" t="s">
        <v>12821</v>
      </c>
      <c r="M1859" t="s">
        <v>25</v>
      </c>
      <c r="N1859" t="s">
        <v>12822</v>
      </c>
      <c r="O1859" t="s">
        <v>26</v>
      </c>
      <c r="P1859" t="s">
        <v>27</v>
      </c>
      <c r="Q1859" t="s">
        <v>28</v>
      </c>
      <c r="R1859" t="s">
        <v>252</v>
      </c>
      <c r="S1859" t="s">
        <v>260</v>
      </c>
      <c r="T1859">
        <v>10</v>
      </c>
      <c r="U1859" t="s">
        <v>12823</v>
      </c>
      <c r="V1859" t="s">
        <v>19122</v>
      </c>
      <c r="W1859" t="s">
        <v>19123</v>
      </c>
      <c r="X1859" t="s">
        <v>29</v>
      </c>
      <c r="Y1859" t="s">
        <v>19124</v>
      </c>
      <c r="Z1859" t="s">
        <v>94</v>
      </c>
      <c r="AA1859" t="s">
        <v>104</v>
      </c>
      <c r="AB1859" t="s">
        <v>19110</v>
      </c>
      <c r="AC1859">
        <v>-75.641298689999999</v>
      </c>
      <c r="AD1859">
        <v>6.2927216399999999</v>
      </c>
      <c r="AE1859" t="s">
        <v>86</v>
      </c>
      <c r="AF1859" t="s">
        <v>105</v>
      </c>
      <c r="AG1859" t="s">
        <v>102</v>
      </c>
      <c r="AH1859">
        <f>IFERROR(
    VLOOKUP(FENIX_ANS_TABLA[[#This Row],[ESTADO]],
        {"VENCIDO",1;"ALERTA_0 Días",2;"ALERTA",3;"A TIEMPO",4;"SIN FECHA",5},
    2,FALSE),
0)</f>
        <v>4</v>
      </c>
    </row>
    <row r="1860" spans="1:34" x14ac:dyDescent="0.25">
      <c r="A1860">
        <v>23676852</v>
      </c>
      <c r="B1860" s="23" t="str">
        <f>IFERROR(VLOOKUP(FENIX_ANS_TABLA[[#This Row],[PEDIDO]],RESPONSABLE!A:B,2,0),"Pendiente por asignar responsable")</f>
        <v>Pendiente por asignar responsable</v>
      </c>
      <c r="C1860" t="s">
        <v>23</v>
      </c>
      <c r="D1860" t="s">
        <v>24</v>
      </c>
      <c r="E1860" t="s">
        <v>23</v>
      </c>
      <c r="F1860" s="21">
        <v>46083.376574074071</v>
      </c>
      <c r="G1860" t="s">
        <v>12825</v>
      </c>
      <c r="H1860">
        <v>98698658</v>
      </c>
      <c r="I1860" t="s">
        <v>12740</v>
      </c>
      <c r="J1860" s="23" t="s">
        <v>31</v>
      </c>
      <c r="K1860" s="23" t="s">
        <v>1829</v>
      </c>
      <c r="L1860" t="s">
        <v>12826</v>
      </c>
      <c r="M1860" t="s">
        <v>25</v>
      </c>
      <c r="N1860" t="s">
        <v>12827</v>
      </c>
      <c r="O1860" t="s">
        <v>26</v>
      </c>
      <c r="P1860" t="s">
        <v>27</v>
      </c>
      <c r="Q1860" t="s">
        <v>28</v>
      </c>
      <c r="R1860" t="s">
        <v>252</v>
      </c>
      <c r="S1860" t="s">
        <v>260</v>
      </c>
      <c r="T1860">
        <v>10</v>
      </c>
      <c r="U1860" t="s">
        <v>12828</v>
      </c>
      <c r="V1860" t="s">
        <v>19125</v>
      </c>
      <c r="W1860" t="s">
        <v>19126</v>
      </c>
      <c r="X1860" t="s">
        <v>29</v>
      </c>
      <c r="Y1860" t="s">
        <v>19127</v>
      </c>
      <c r="Z1860" t="s">
        <v>94</v>
      </c>
      <c r="AA1860" t="s">
        <v>104</v>
      </c>
      <c r="AB1860" t="s">
        <v>19119</v>
      </c>
      <c r="AC1860">
        <v>-75.641298689999999</v>
      </c>
      <c r="AD1860">
        <v>6.2927216399999999</v>
      </c>
      <c r="AE1860" t="s">
        <v>86</v>
      </c>
      <c r="AF1860" t="s">
        <v>105</v>
      </c>
      <c r="AG1860" t="s">
        <v>102</v>
      </c>
      <c r="AH1860">
        <f>IFERROR(
    VLOOKUP(FENIX_ANS_TABLA[[#This Row],[ESTADO]],
        {"VENCIDO",1;"ALERTA_0 Días",2;"ALERTA",3;"A TIEMPO",4;"SIN FECHA",5},
    2,FALSE),
0)</f>
        <v>4</v>
      </c>
    </row>
    <row r="1861" spans="1:34" x14ac:dyDescent="0.25">
      <c r="A1861">
        <v>23676856</v>
      </c>
      <c r="B1861" s="23" t="str">
        <f>IFERROR(VLOOKUP(FENIX_ANS_TABLA[[#This Row],[PEDIDO]],RESPONSABLE!A:B,2,0),"Pendiente por asignar responsable")</f>
        <v>Pendiente por asignar responsable</v>
      </c>
      <c r="C1861" t="s">
        <v>23</v>
      </c>
      <c r="D1861" t="s">
        <v>24</v>
      </c>
      <c r="E1861" t="s">
        <v>23</v>
      </c>
      <c r="F1861" s="21">
        <v>46083.378854166673</v>
      </c>
      <c r="G1861" t="s">
        <v>14754</v>
      </c>
      <c r="H1861">
        <v>43467373</v>
      </c>
      <c r="I1861" t="s">
        <v>14755</v>
      </c>
      <c r="J1861" s="23" t="s">
        <v>14756</v>
      </c>
      <c r="K1861" s="23" t="s">
        <v>31</v>
      </c>
      <c r="L1861" t="s">
        <v>14757</v>
      </c>
      <c r="M1861" t="s">
        <v>169</v>
      </c>
      <c r="N1861" t="s">
        <v>14758</v>
      </c>
      <c r="O1861" t="s">
        <v>170</v>
      </c>
      <c r="P1861" t="s">
        <v>27</v>
      </c>
      <c r="Q1861" t="s">
        <v>158</v>
      </c>
      <c r="R1861" t="s">
        <v>253</v>
      </c>
      <c r="S1861" t="s">
        <v>260</v>
      </c>
      <c r="T1861">
        <v>7</v>
      </c>
      <c r="U1861" t="s">
        <v>14759</v>
      </c>
      <c r="V1861" t="s">
        <v>19128</v>
      </c>
      <c r="W1861" t="s">
        <v>19129</v>
      </c>
      <c r="X1861" t="s">
        <v>29</v>
      </c>
      <c r="Y1861" t="s">
        <v>30</v>
      </c>
      <c r="Z1861" t="s">
        <v>30</v>
      </c>
      <c r="AA1861" t="s">
        <v>30</v>
      </c>
      <c r="AB1861" t="s">
        <v>30</v>
      </c>
      <c r="AC1861">
        <v>-75.341018000000005</v>
      </c>
      <c r="AD1861">
        <v>6.1753960000000001</v>
      </c>
      <c r="AE1861" t="s">
        <v>86</v>
      </c>
      <c r="AF1861" t="s">
        <v>159</v>
      </c>
      <c r="AG1861" t="s">
        <v>102</v>
      </c>
      <c r="AH1861">
        <f>IFERROR(
    VLOOKUP(FENIX_ANS_TABLA[[#This Row],[ESTADO]],
        {"VENCIDO",1;"ALERTA_0 Días",2;"ALERTA",3;"A TIEMPO",4;"SIN FECHA",5},
    2,FALSE),
0)</f>
        <v>4</v>
      </c>
    </row>
    <row r="1862" spans="1:34" x14ac:dyDescent="0.25">
      <c r="A1862">
        <v>23676857</v>
      </c>
      <c r="B1862" s="23" t="str">
        <f>IFERROR(VLOOKUP(FENIX_ANS_TABLA[[#This Row],[PEDIDO]],RESPONSABLE!A:B,2,0),"Pendiente por asignar responsable")</f>
        <v>Pendiente por asignar responsable</v>
      </c>
      <c r="C1862" t="s">
        <v>23</v>
      </c>
      <c r="D1862" t="s">
        <v>24</v>
      </c>
      <c r="E1862" t="s">
        <v>23</v>
      </c>
      <c r="F1862" s="21">
        <v>46083.379236111112</v>
      </c>
      <c r="G1862" t="s">
        <v>12830</v>
      </c>
      <c r="H1862">
        <v>1040750344</v>
      </c>
      <c r="I1862" t="s">
        <v>12831</v>
      </c>
      <c r="J1862" s="23" t="s">
        <v>31</v>
      </c>
      <c r="K1862" s="23" t="s">
        <v>12832</v>
      </c>
      <c r="L1862" t="s">
        <v>12833</v>
      </c>
      <c r="M1862" t="s">
        <v>48</v>
      </c>
      <c r="N1862" t="s">
        <v>12834</v>
      </c>
      <c r="O1862" t="s">
        <v>49</v>
      </c>
      <c r="P1862" t="s">
        <v>27</v>
      </c>
      <c r="Q1862" t="s">
        <v>32</v>
      </c>
      <c r="R1862" t="s">
        <v>253</v>
      </c>
      <c r="S1862" t="s">
        <v>260</v>
      </c>
      <c r="T1862">
        <v>7</v>
      </c>
      <c r="U1862" t="s">
        <v>12835</v>
      </c>
      <c r="V1862" t="s">
        <v>19130</v>
      </c>
      <c r="W1862" t="s">
        <v>19131</v>
      </c>
      <c r="X1862" t="s">
        <v>29</v>
      </c>
      <c r="Y1862" t="s">
        <v>19132</v>
      </c>
      <c r="Z1862" t="s">
        <v>2783</v>
      </c>
      <c r="AA1862" t="s">
        <v>1809</v>
      </c>
      <c r="AB1862" t="s">
        <v>17875</v>
      </c>
      <c r="AC1862">
        <v>-75.649320119999999</v>
      </c>
      <c r="AD1862">
        <v>6.1535343500000002</v>
      </c>
      <c r="AE1862" t="s">
        <v>86</v>
      </c>
      <c r="AF1862" t="s">
        <v>105</v>
      </c>
      <c r="AG1862" t="s">
        <v>102</v>
      </c>
      <c r="AH1862">
        <f>IFERROR(
    VLOOKUP(FENIX_ANS_TABLA[[#This Row],[ESTADO]],
        {"VENCIDO",1;"ALERTA_0 Días",2;"ALERTA",3;"A TIEMPO",4;"SIN FECHA",5},
    2,FALSE),
0)</f>
        <v>4</v>
      </c>
    </row>
    <row r="1863" spans="1:34" x14ac:dyDescent="0.25">
      <c r="A1863">
        <v>23676859</v>
      </c>
      <c r="B1863" s="23" t="str">
        <f>IFERROR(VLOOKUP(FENIX_ANS_TABLA[[#This Row],[PEDIDO]],RESPONSABLE!A:B,2,0),"Pendiente por asignar responsable")</f>
        <v>Pendiente por asignar responsable</v>
      </c>
      <c r="C1863" t="s">
        <v>54</v>
      </c>
      <c r="D1863" t="s">
        <v>24</v>
      </c>
      <c r="E1863" t="s">
        <v>54</v>
      </c>
      <c r="F1863" s="21">
        <v>46083.379710648151</v>
      </c>
      <c r="G1863" t="s">
        <v>12837</v>
      </c>
      <c r="H1863">
        <v>1038626327</v>
      </c>
      <c r="I1863" t="s">
        <v>12838</v>
      </c>
      <c r="J1863" s="23" t="s">
        <v>12839</v>
      </c>
      <c r="K1863" s="23" t="s">
        <v>2955</v>
      </c>
      <c r="L1863" t="s">
        <v>12840</v>
      </c>
      <c r="M1863" t="s">
        <v>42</v>
      </c>
      <c r="N1863" t="s">
        <v>12841</v>
      </c>
      <c r="O1863" t="s">
        <v>57</v>
      </c>
      <c r="P1863" t="s">
        <v>55</v>
      </c>
      <c r="Q1863" t="s">
        <v>56</v>
      </c>
      <c r="R1863" t="s">
        <v>253</v>
      </c>
      <c r="S1863" t="s">
        <v>260</v>
      </c>
      <c r="T1863">
        <v>4</v>
      </c>
      <c r="U1863" t="s">
        <v>12842</v>
      </c>
      <c r="V1863" t="s">
        <v>19130</v>
      </c>
      <c r="W1863" t="s">
        <v>19130</v>
      </c>
      <c r="X1863" t="s">
        <v>43</v>
      </c>
      <c r="Y1863" t="s">
        <v>30</v>
      </c>
      <c r="Z1863" t="s">
        <v>30</v>
      </c>
      <c r="AA1863" t="s">
        <v>30</v>
      </c>
      <c r="AB1863" t="s">
        <v>30</v>
      </c>
      <c r="AC1863">
        <v>-75.551660999999996</v>
      </c>
      <c r="AD1863">
        <v>6.1735790000000001</v>
      </c>
      <c r="AE1863" t="s">
        <v>86</v>
      </c>
      <c r="AF1863" t="s">
        <v>105</v>
      </c>
      <c r="AG1863" t="s">
        <v>102</v>
      </c>
      <c r="AH1863">
        <f>IFERROR(
    VLOOKUP(FENIX_ANS_TABLA[[#This Row],[ESTADO]],
        {"VENCIDO",1;"ALERTA_0 Días",2;"ALERTA",3;"A TIEMPO",4;"SIN FECHA",5},
    2,FALSE),
0)</f>
        <v>3</v>
      </c>
    </row>
    <row r="1864" spans="1:34" x14ac:dyDescent="0.25">
      <c r="A1864">
        <v>23676868</v>
      </c>
      <c r="B1864" s="23" t="str">
        <f>IFERROR(VLOOKUP(FENIX_ANS_TABLA[[#This Row],[PEDIDO]],RESPONSABLE!A:B,2,0),"Pendiente por asignar responsable")</f>
        <v>Pendiente por asignar responsable</v>
      </c>
      <c r="C1864" t="s">
        <v>23</v>
      </c>
      <c r="D1864" t="s">
        <v>24</v>
      </c>
      <c r="E1864" t="s">
        <v>33</v>
      </c>
      <c r="F1864" s="21">
        <v>46083.38449074074</v>
      </c>
      <c r="G1864" t="s">
        <v>12844</v>
      </c>
      <c r="H1864">
        <v>43743902</v>
      </c>
      <c r="I1864" t="s">
        <v>12845</v>
      </c>
      <c r="J1864" s="23" t="s">
        <v>12846</v>
      </c>
      <c r="K1864" s="23" t="s">
        <v>12847</v>
      </c>
      <c r="L1864" t="s">
        <v>12848</v>
      </c>
      <c r="M1864" t="s">
        <v>25</v>
      </c>
      <c r="N1864" t="s">
        <v>12849</v>
      </c>
      <c r="O1864" t="s">
        <v>26</v>
      </c>
      <c r="P1864" t="s">
        <v>34</v>
      </c>
      <c r="Q1864" t="s">
        <v>35</v>
      </c>
      <c r="R1864" t="s">
        <v>253</v>
      </c>
      <c r="S1864" t="s">
        <v>260</v>
      </c>
      <c r="T1864">
        <v>5</v>
      </c>
      <c r="U1864" t="s">
        <v>12850</v>
      </c>
      <c r="V1864" t="s">
        <v>18080</v>
      </c>
      <c r="W1864" t="s">
        <v>14350</v>
      </c>
      <c r="X1864" t="s">
        <v>29</v>
      </c>
      <c r="Y1864" t="s">
        <v>30</v>
      </c>
      <c r="Z1864" t="s">
        <v>30</v>
      </c>
      <c r="AA1864" t="s">
        <v>30</v>
      </c>
      <c r="AB1864" t="s">
        <v>30</v>
      </c>
      <c r="AC1864">
        <v>-75.616026219999995</v>
      </c>
      <c r="AD1864">
        <v>6.2687391200000002</v>
      </c>
      <c r="AE1864" t="s">
        <v>86</v>
      </c>
      <c r="AF1864" t="s">
        <v>105</v>
      </c>
      <c r="AG1864" t="s">
        <v>102</v>
      </c>
      <c r="AH1864">
        <f>IFERROR(
    VLOOKUP(FENIX_ANS_TABLA[[#This Row],[ESTADO]],
        {"VENCIDO",1;"ALERTA_0 Días",2;"ALERTA",3;"A TIEMPO",4;"SIN FECHA",5},
    2,FALSE),
0)</f>
        <v>4</v>
      </c>
    </row>
    <row r="1865" spans="1:34" x14ac:dyDescent="0.25">
      <c r="A1865">
        <v>23676871</v>
      </c>
      <c r="B1865" s="23" t="str">
        <f>IFERROR(VLOOKUP(FENIX_ANS_TABLA[[#This Row],[PEDIDO]],RESPONSABLE!A:B,2,0),"Pendiente por asignar responsable")</f>
        <v>Pendiente por asignar responsable</v>
      </c>
      <c r="C1865" t="s">
        <v>54</v>
      </c>
      <c r="D1865" t="s">
        <v>24</v>
      </c>
      <c r="E1865" t="s">
        <v>54</v>
      </c>
      <c r="F1865" s="21">
        <v>46083.385949074072</v>
      </c>
      <c r="G1865" t="s">
        <v>12853</v>
      </c>
      <c r="H1865">
        <v>902016280</v>
      </c>
      <c r="I1865" t="s">
        <v>12854</v>
      </c>
      <c r="J1865" s="23" t="s">
        <v>31</v>
      </c>
      <c r="K1865" s="23" t="s">
        <v>6763</v>
      </c>
      <c r="L1865" t="s">
        <v>12855</v>
      </c>
      <c r="M1865" t="s">
        <v>42</v>
      </c>
      <c r="N1865" t="s">
        <v>12856</v>
      </c>
      <c r="O1865" t="s">
        <v>57</v>
      </c>
      <c r="P1865" t="s">
        <v>55</v>
      </c>
      <c r="Q1865" t="s">
        <v>56</v>
      </c>
      <c r="R1865" t="s">
        <v>253</v>
      </c>
      <c r="S1865" t="s">
        <v>260</v>
      </c>
      <c r="T1865">
        <v>4</v>
      </c>
      <c r="U1865" t="s">
        <v>12857</v>
      </c>
      <c r="V1865" t="s">
        <v>19133</v>
      </c>
      <c r="W1865" t="s">
        <v>19133</v>
      </c>
      <c r="X1865" t="s">
        <v>43</v>
      </c>
      <c r="Y1865" t="s">
        <v>30</v>
      </c>
      <c r="Z1865" t="s">
        <v>30</v>
      </c>
      <c r="AA1865" t="s">
        <v>30</v>
      </c>
      <c r="AB1865" t="s">
        <v>30</v>
      </c>
      <c r="AC1865">
        <v>-75.584689690000005</v>
      </c>
      <c r="AD1865">
        <v>6.1774697999999999</v>
      </c>
      <c r="AE1865" t="s">
        <v>86</v>
      </c>
      <c r="AF1865" t="s">
        <v>105</v>
      </c>
      <c r="AG1865" t="s">
        <v>102</v>
      </c>
      <c r="AH1865">
        <f>IFERROR(
    VLOOKUP(FENIX_ANS_TABLA[[#This Row],[ESTADO]],
        {"VENCIDO",1;"ALERTA_0 Días",2;"ALERTA",3;"A TIEMPO",4;"SIN FECHA",5},
    2,FALSE),
0)</f>
        <v>3</v>
      </c>
    </row>
    <row r="1866" spans="1:34" x14ac:dyDescent="0.25">
      <c r="A1866">
        <v>23676875</v>
      </c>
      <c r="B1866" s="23" t="str">
        <f>IFERROR(VLOOKUP(FENIX_ANS_TABLA[[#This Row],[PEDIDO]],RESPONSABLE!A:B,2,0),"Pendiente por asignar responsable")</f>
        <v>Pendiente por asignar responsable</v>
      </c>
      <c r="C1866" t="s">
        <v>23</v>
      </c>
      <c r="D1866" t="s">
        <v>24</v>
      </c>
      <c r="E1866" t="s">
        <v>23</v>
      </c>
      <c r="F1866" s="21">
        <v>46083.386817129627</v>
      </c>
      <c r="G1866" t="s">
        <v>14763</v>
      </c>
      <c r="H1866">
        <v>43050237</v>
      </c>
      <c r="I1866" t="s">
        <v>14764</v>
      </c>
      <c r="J1866" s="23" t="s">
        <v>14765</v>
      </c>
      <c r="K1866" s="23" t="s">
        <v>869</v>
      </c>
      <c r="L1866" t="s">
        <v>14766</v>
      </c>
      <c r="M1866" t="s">
        <v>193</v>
      </c>
      <c r="N1866" t="s">
        <v>14767</v>
      </c>
      <c r="O1866" t="s">
        <v>194</v>
      </c>
      <c r="P1866" t="s">
        <v>27</v>
      </c>
      <c r="Q1866" t="s">
        <v>158</v>
      </c>
      <c r="R1866" t="s">
        <v>253</v>
      </c>
      <c r="S1866" t="s">
        <v>260</v>
      </c>
      <c r="T1866">
        <v>7</v>
      </c>
      <c r="U1866" t="s">
        <v>14768</v>
      </c>
      <c r="V1866" t="s">
        <v>19134</v>
      </c>
      <c r="W1866" t="s">
        <v>19135</v>
      </c>
      <c r="X1866" t="s">
        <v>29</v>
      </c>
      <c r="Y1866" t="s">
        <v>30</v>
      </c>
      <c r="Z1866" t="s">
        <v>30</v>
      </c>
      <c r="AA1866" t="s">
        <v>30</v>
      </c>
      <c r="AB1866" t="s">
        <v>30</v>
      </c>
      <c r="AC1866">
        <v>-75.356656670000007</v>
      </c>
      <c r="AD1866">
        <v>5.9705066699999998</v>
      </c>
      <c r="AE1866" t="s">
        <v>86</v>
      </c>
      <c r="AF1866" t="s">
        <v>159</v>
      </c>
      <c r="AG1866" t="s">
        <v>102</v>
      </c>
      <c r="AH1866">
        <f>IFERROR(
    VLOOKUP(FENIX_ANS_TABLA[[#This Row],[ESTADO]],
        {"VENCIDO",1;"ALERTA_0 Días",2;"ALERTA",3;"A TIEMPO",4;"SIN FECHA",5},
    2,FALSE),
0)</f>
        <v>4</v>
      </c>
    </row>
    <row r="1867" spans="1:34" x14ac:dyDescent="0.25">
      <c r="A1867">
        <v>23676877</v>
      </c>
      <c r="B1867" s="23" t="str">
        <f>IFERROR(VLOOKUP(FENIX_ANS_TABLA[[#This Row],[PEDIDO]],RESPONSABLE!A:B,2,0),"Pendiente por asignar responsable")</f>
        <v>Pendiente por asignar responsable</v>
      </c>
      <c r="C1867" t="s">
        <v>23</v>
      </c>
      <c r="D1867" t="s">
        <v>24</v>
      </c>
      <c r="E1867" t="s">
        <v>33</v>
      </c>
      <c r="F1867" s="21">
        <v>46083.387685185182</v>
      </c>
      <c r="G1867" t="s">
        <v>12859</v>
      </c>
      <c r="H1867">
        <v>1007500991</v>
      </c>
      <c r="I1867" t="s">
        <v>12860</v>
      </c>
      <c r="J1867" s="23" t="s">
        <v>31</v>
      </c>
      <c r="K1867" s="23" t="s">
        <v>12861</v>
      </c>
      <c r="L1867" t="s">
        <v>12862</v>
      </c>
      <c r="M1867" t="s">
        <v>234</v>
      </c>
      <c r="N1867" t="s">
        <v>12863</v>
      </c>
      <c r="O1867" t="s">
        <v>235</v>
      </c>
      <c r="P1867" t="s">
        <v>34</v>
      </c>
      <c r="Q1867" t="s">
        <v>214</v>
      </c>
      <c r="R1867" t="s">
        <v>253</v>
      </c>
      <c r="S1867" t="s">
        <v>260</v>
      </c>
      <c r="T1867">
        <v>5</v>
      </c>
      <c r="U1867" t="s">
        <v>12864</v>
      </c>
      <c r="V1867" t="s">
        <v>19136</v>
      </c>
      <c r="W1867" t="s">
        <v>19137</v>
      </c>
      <c r="X1867" t="s">
        <v>29</v>
      </c>
      <c r="Y1867" t="s">
        <v>30</v>
      </c>
      <c r="Z1867" t="s">
        <v>30</v>
      </c>
      <c r="AA1867" t="s">
        <v>30</v>
      </c>
      <c r="AB1867" t="s">
        <v>30</v>
      </c>
      <c r="AC1867">
        <v>-74.718316669999993</v>
      </c>
      <c r="AD1867">
        <v>7.0762435000000004</v>
      </c>
      <c r="AE1867" t="s">
        <v>86</v>
      </c>
      <c r="AF1867" t="s">
        <v>215</v>
      </c>
      <c r="AG1867" t="s">
        <v>102</v>
      </c>
      <c r="AH1867">
        <f>IFERROR(
    VLOOKUP(FENIX_ANS_TABLA[[#This Row],[ESTADO]],
        {"VENCIDO",1;"ALERTA_0 Días",2;"ALERTA",3;"A TIEMPO",4;"SIN FECHA",5},
    2,FALSE),
0)</f>
        <v>4</v>
      </c>
    </row>
    <row r="1868" spans="1:34" x14ac:dyDescent="0.25">
      <c r="A1868">
        <v>23676881</v>
      </c>
      <c r="B1868" s="23" t="str">
        <f>IFERROR(VLOOKUP(FENIX_ANS_TABLA[[#This Row],[PEDIDO]],RESPONSABLE!A:B,2,0),"Pendiente por asignar responsable")</f>
        <v>Pendiente por asignar responsable</v>
      </c>
      <c r="C1868" t="s">
        <v>23</v>
      </c>
      <c r="D1868" t="s">
        <v>24</v>
      </c>
      <c r="E1868" t="s">
        <v>33</v>
      </c>
      <c r="F1868" s="21">
        <v>46083.388958333337</v>
      </c>
      <c r="G1868" t="s">
        <v>12866</v>
      </c>
      <c r="H1868">
        <v>43159407</v>
      </c>
      <c r="I1868" t="s">
        <v>12867</v>
      </c>
      <c r="J1868" s="23" t="s">
        <v>31</v>
      </c>
      <c r="K1868" s="23" t="s">
        <v>12868</v>
      </c>
      <c r="L1868" t="s">
        <v>12869</v>
      </c>
      <c r="M1868" t="s">
        <v>25</v>
      </c>
      <c r="N1868" t="s">
        <v>12870</v>
      </c>
      <c r="O1868" t="s">
        <v>26</v>
      </c>
      <c r="P1868" t="s">
        <v>34</v>
      </c>
      <c r="Q1868" t="s">
        <v>35</v>
      </c>
      <c r="R1868" t="s">
        <v>253</v>
      </c>
      <c r="S1868" t="s">
        <v>260</v>
      </c>
      <c r="T1868">
        <v>5</v>
      </c>
      <c r="U1868" t="s">
        <v>12871</v>
      </c>
      <c r="V1868" t="s">
        <v>14367</v>
      </c>
      <c r="W1868" t="s">
        <v>18118</v>
      </c>
      <c r="X1868" t="s">
        <v>29</v>
      </c>
      <c r="Y1868" t="s">
        <v>30</v>
      </c>
      <c r="Z1868" t="s">
        <v>30</v>
      </c>
      <c r="AA1868" t="s">
        <v>30</v>
      </c>
      <c r="AB1868" t="s">
        <v>30</v>
      </c>
      <c r="AC1868">
        <v>-75.607009000000005</v>
      </c>
      <c r="AD1868">
        <v>6.2786229999999996</v>
      </c>
      <c r="AE1868" t="s">
        <v>86</v>
      </c>
      <c r="AF1868" t="s">
        <v>105</v>
      </c>
      <c r="AG1868" t="s">
        <v>102</v>
      </c>
      <c r="AH1868">
        <f>IFERROR(
    VLOOKUP(FENIX_ANS_TABLA[[#This Row],[ESTADO]],
        {"VENCIDO",1;"ALERTA_0 Días",2;"ALERTA",3;"A TIEMPO",4;"SIN FECHA",5},
    2,FALSE),
0)</f>
        <v>4</v>
      </c>
    </row>
    <row r="1869" spans="1:34" x14ac:dyDescent="0.25">
      <c r="A1869">
        <v>23676889</v>
      </c>
      <c r="B1869" s="23" t="str">
        <f>IFERROR(VLOOKUP(FENIX_ANS_TABLA[[#This Row],[PEDIDO]],RESPONSABLE!A:B,2,0),"Pendiente por asignar responsable")</f>
        <v>Pendiente por asignar responsable</v>
      </c>
      <c r="C1869" t="s">
        <v>23</v>
      </c>
      <c r="D1869" t="s">
        <v>24</v>
      </c>
      <c r="E1869" t="s">
        <v>33</v>
      </c>
      <c r="F1869" s="21">
        <v>46083.391932870371</v>
      </c>
      <c r="G1869" t="s">
        <v>12873</v>
      </c>
      <c r="H1869">
        <v>42773416</v>
      </c>
      <c r="I1869" t="s">
        <v>12874</v>
      </c>
      <c r="J1869" s="23" t="s">
        <v>31</v>
      </c>
      <c r="K1869" s="23" t="s">
        <v>12875</v>
      </c>
      <c r="L1869" t="s">
        <v>12876</v>
      </c>
      <c r="M1869" t="s">
        <v>165</v>
      </c>
      <c r="N1869" t="s">
        <v>12877</v>
      </c>
      <c r="O1869" t="s">
        <v>166</v>
      </c>
      <c r="P1869" t="s">
        <v>34</v>
      </c>
      <c r="Q1869" t="s">
        <v>175</v>
      </c>
      <c r="R1869" t="s">
        <v>253</v>
      </c>
      <c r="S1869" t="s">
        <v>260</v>
      </c>
      <c r="T1869">
        <v>5</v>
      </c>
      <c r="U1869" t="s">
        <v>12878</v>
      </c>
      <c r="V1869" t="s">
        <v>14639</v>
      </c>
      <c r="W1869" t="s">
        <v>14640</v>
      </c>
      <c r="X1869" t="s">
        <v>29</v>
      </c>
      <c r="Y1869" t="s">
        <v>30</v>
      </c>
      <c r="Z1869" t="s">
        <v>30</v>
      </c>
      <c r="AA1869" t="s">
        <v>30</v>
      </c>
      <c r="AB1869" t="s">
        <v>30</v>
      </c>
      <c r="AC1869">
        <v>-75.438254540000003</v>
      </c>
      <c r="AD1869">
        <v>6.2819493499999997</v>
      </c>
      <c r="AE1869" t="s">
        <v>86</v>
      </c>
      <c r="AF1869" t="s">
        <v>159</v>
      </c>
      <c r="AG1869" t="s">
        <v>102</v>
      </c>
      <c r="AH1869">
        <f>IFERROR(
    VLOOKUP(FENIX_ANS_TABLA[[#This Row],[ESTADO]],
        {"VENCIDO",1;"ALERTA_0 Días",2;"ALERTA",3;"A TIEMPO",4;"SIN FECHA",5},
    2,FALSE),
0)</f>
        <v>4</v>
      </c>
    </row>
    <row r="1870" spans="1:34" x14ac:dyDescent="0.25">
      <c r="A1870">
        <v>23676892</v>
      </c>
      <c r="B1870" s="23" t="str">
        <f>IFERROR(VLOOKUP(FENIX_ANS_TABLA[[#This Row],[PEDIDO]],RESPONSABLE!A:B,2,0),"Pendiente por asignar responsable")</f>
        <v>Pendiente por asignar responsable</v>
      </c>
      <c r="C1870" t="s">
        <v>54</v>
      </c>
      <c r="D1870" t="s">
        <v>24</v>
      </c>
      <c r="E1870" t="s">
        <v>54</v>
      </c>
      <c r="F1870" s="21">
        <v>46083.393125000002</v>
      </c>
      <c r="G1870" t="s">
        <v>12880</v>
      </c>
      <c r="H1870">
        <v>901510702</v>
      </c>
      <c r="I1870" t="s">
        <v>6209</v>
      </c>
      <c r="J1870" s="23" t="s">
        <v>6210</v>
      </c>
      <c r="K1870" s="23" t="s">
        <v>4869</v>
      </c>
      <c r="L1870" t="s">
        <v>12881</v>
      </c>
      <c r="M1870" t="s">
        <v>167</v>
      </c>
      <c r="N1870" t="s">
        <v>12882</v>
      </c>
      <c r="O1870" t="s">
        <v>168</v>
      </c>
      <c r="P1870" t="s">
        <v>55</v>
      </c>
      <c r="Q1870" t="s">
        <v>189</v>
      </c>
      <c r="R1870" t="s">
        <v>252</v>
      </c>
      <c r="S1870" t="s">
        <v>260</v>
      </c>
      <c r="T1870">
        <v>4</v>
      </c>
      <c r="U1870" t="s">
        <v>12883</v>
      </c>
      <c r="V1870" t="s">
        <v>14663</v>
      </c>
      <c r="W1870" t="s">
        <v>14663</v>
      </c>
      <c r="X1870" t="s">
        <v>43</v>
      </c>
      <c r="Y1870" t="s">
        <v>30</v>
      </c>
      <c r="Z1870" t="s">
        <v>30</v>
      </c>
      <c r="AA1870" t="s">
        <v>30</v>
      </c>
      <c r="AB1870" t="s">
        <v>30</v>
      </c>
      <c r="AC1870">
        <v>-75.421313740000002</v>
      </c>
      <c r="AD1870">
        <v>6.1230913300000003</v>
      </c>
      <c r="AE1870" t="s">
        <v>86</v>
      </c>
      <c r="AF1870" t="s">
        <v>159</v>
      </c>
      <c r="AG1870" t="s">
        <v>102</v>
      </c>
      <c r="AH1870">
        <f>IFERROR(
    VLOOKUP(FENIX_ANS_TABLA[[#This Row],[ESTADO]],
        {"VENCIDO",1;"ALERTA_0 Días",2;"ALERTA",3;"A TIEMPO",4;"SIN FECHA",5},
    2,FALSE),
0)</f>
        <v>3</v>
      </c>
    </row>
    <row r="1871" spans="1:34" x14ac:dyDescent="0.25">
      <c r="A1871">
        <v>23676896</v>
      </c>
      <c r="B1871" s="23" t="str">
        <f>IFERROR(VLOOKUP(FENIX_ANS_TABLA[[#This Row],[PEDIDO]],RESPONSABLE!A:B,2,0),"Pendiente por asignar responsable")</f>
        <v>Pendiente por asignar responsable</v>
      </c>
      <c r="C1871" t="s">
        <v>54</v>
      </c>
      <c r="D1871" t="s">
        <v>24</v>
      </c>
      <c r="E1871" t="s">
        <v>54</v>
      </c>
      <c r="F1871" s="21">
        <v>46083.39435185185</v>
      </c>
      <c r="G1871" t="s">
        <v>12885</v>
      </c>
      <c r="H1871">
        <v>1152215303</v>
      </c>
      <c r="I1871" t="s">
        <v>12886</v>
      </c>
      <c r="J1871" s="23" t="s">
        <v>31</v>
      </c>
      <c r="K1871" s="23" t="s">
        <v>12887</v>
      </c>
      <c r="L1871" t="s">
        <v>12888</v>
      </c>
      <c r="M1871" t="s">
        <v>25</v>
      </c>
      <c r="N1871" t="s">
        <v>12889</v>
      </c>
      <c r="O1871" t="s">
        <v>26</v>
      </c>
      <c r="P1871" t="s">
        <v>55</v>
      </c>
      <c r="Q1871" t="s">
        <v>56</v>
      </c>
      <c r="R1871" t="s">
        <v>253</v>
      </c>
      <c r="S1871" t="s">
        <v>260</v>
      </c>
      <c r="T1871">
        <v>4</v>
      </c>
      <c r="U1871" t="s">
        <v>12890</v>
      </c>
      <c r="V1871" t="s">
        <v>17538</v>
      </c>
      <c r="W1871" t="s">
        <v>17538</v>
      </c>
      <c r="X1871" t="s">
        <v>43</v>
      </c>
      <c r="Y1871" t="s">
        <v>30</v>
      </c>
      <c r="Z1871" t="s">
        <v>30</v>
      </c>
      <c r="AA1871" t="s">
        <v>30</v>
      </c>
      <c r="AB1871" t="s">
        <v>30</v>
      </c>
      <c r="AC1871">
        <v>-75.619194469999996</v>
      </c>
      <c r="AD1871">
        <v>6.2556030099999997</v>
      </c>
      <c r="AE1871" t="s">
        <v>86</v>
      </c>
      <c r="AF1871" t="s">
        <v>105</v>
      </c>
      <c r="AG1871" t="s">
        <v>102</v>
      </c>
      <c r="AH1871">
        <f>IFERROR(
    VLOOKUP(FENIX_ANS_TABLA[[#This Row],[ESTADO]],
        {"VENCIDO",1;"ALERTA_0 Días",2;"ALERTA",3;"A TIEMPO",4;"SIN FECHA",5},
    2,FALSE),
0)</f>
        <v>3</v>
      </c>
    </row>
    <row r="1872" spans="1:34" x14ac:dyDescent="0.25">
      <c r="A1872">
        <v>23676900</v>
      </c>
      <c r="B1872" s="23" t="str">
        <f>IFERROR(VLOOKUP(FENIX_ANS_TABLA[[#This Row],[PEDIDO]],RESPONSABLE!A:B,2,0),"Pendiente por asignar responsable")</f>
        <v>Pendiente por asignar responsable</v>
      </c>
      <c r="C1872" t="s">
        <v>23</v>
      </c>
      <c r="D1872" t="s">
        <v>24</v>
      </c>
      <c r="E1872" t="s">
        <v>33</v>
      </c>
      <c r="F1872" s="21">
        <v>46083.395196759258</v>
      </c>
      <c r="G1872" t="s">
        <v>12892</v>
      </c>
      <c r="H1872">
        <v>71850558</v>
      </c>
      <c r="I1872" t="s">
        <v>12893</v>
      </c>
      <c r="J1872" s="23" t="s">
        <v>31</v>
      </c>
      <c r="K1872" s="23" t="s">
        <v>12894</v>
      </c>
      <c r="L1872" t="s">
        <v>12895</v>
      </c>
      <c r="M1872" t="s">
        <v>160</v>
      </c>
      <c r="N1872" t="s">
        <v>12896</v>
      </c>
      <c r="O1872" t="s">
        <v>161</v>
      </c>
      <c r="P1872" t="s">
        <v>34</v>
      </c>
      <c r="Q1872" t="s">
        <v>175</v>
      </c>
      <c r="R1872" t="s">
        <v>253</v>
      </c>
      <c r="S1872" t="s">
        <v>260</v>
      </c>
      <c r="T1872">
        <v>5</v>
      </c>
      <c r="U1872" t="s">
        <v>12897</v>
      </c>
      <c r="V1872" t="s">
        <v>19138</v>
      </c>
      <c r="W1872" t="s">
        <v>19139</v>
      </c>
      <c r="X1872" t="s">
        <v>29</v>
      </c>
      <c r="Y1872" t="s">
        <v>30</v>
      </c>
      <c r="Z1872" t="s">
        <v>30</v>
      </c>
      <c r="AA1872" t="s">
        <v>30</v>
      </c>
      <c r="AB1872" t="s">
        <v>30</v>
      </c>
      <c r="AC1872">
        <v>-74.988512</v>
      </c>
      <c r="AD1872">
        <v>6.0432439999999996</v>
      </c>
      <c r="AE1872" t="s">
        <v>86</v>
      </c>
      <c r="AF1872" t="s">
        <v>159</v>
      </c>
      <c r="AG1872" t="s">
        <v>102</v>
      </c>
      <c r="AH1872">
        <f>IFERROR(
    VLOOKUP(FENIX_ANS_TABLA[[#This Row],[ESTADO]],
        {"VENCIDO",1;"ALERTA_0 Días",2;"ALERTA",3;"A TIEMPO",4;"SIN FECHA",5},
    2,FALSE),
0)</f>
        <v>4</v>
      </c>
    </row>
    <row r="1873" spans="1:34" x14ac:dyDescent="0.25">
      <c r="A1873">
        <v>23676902</v>
      </c>
      <c r="B1873" s="23" t="str">
        <f>IFERROR(VLOOKUP(FENIX_ANS_TABLA[[#This Row],[PEDIDO]],RESPONSABLE!A:B,2,0),"Pendiente por asignar responsable")</f>
        <v>Pendiente por asignar responsable</v>
      </c>
      <c r="C1873" t="s">
        <v>44</v>
      </c>
      <c r="D1873" t="s">
        <v>24</v>
      </c>
      <c r="E1873" t="s">
        <v>44</v>
      </c>
      <c r="F1873" s="21">
        <v>46083.395821759259</v>
      </c>
      <c r="G1873" t="s">
        <v>12899</v>
      </c>
      <c r="H1873">
        <v>1039288673</v>
      </c>
      <c r="I1873" t="s">
        <v>12900</v>
      </c>
      <c r="J1873" s="23" t="s">
        <v>31</v>
      </c>
      <c r="K1873" s="23" t="s">
        <v>12901</v>
      </c>
      <c r="L1873" t="s">
        <v>12902</v>
      </c>
      <c r="M1873" t="s">
        <v>25</v>
      </c>
      <c r="N1873" t="s">
        <v>12903</v>
      </c>
      <c r="O1873" t="s">
        <v>26</v>
      </c>
      <c r="P1873" t="s">
        <v>45</v>
      </c>
      <c r="Q1873" t="s">
        <v>46</v>
      </c>
      <c r="R1873" t="s">
        <v>253</v>
      </c>
      <c r="S1873" t="s">
        <v>260</v>
      </c>
      <c r="T1873">
        <v>11</v>
      </c>
      <c r="U1873" t="s">
        <v>12904</v>
      </c>
      <c r="V1873" t="s">
        <v>19138</v>
      </c>
      <c r="W1873" t="s">
        <v>14384</v>
      </c>
      <c r="X1873" t="s">
        <v>29</v>
      </c>
      <c r="Y1873" t="s">
        <v>30</v>
      </c>
      <c r="Z1873" t="s">
        <v>30</v>
      </c>
      <c r="AA1873" t="s">
        <v>30</v>
      </c>
      <c r="AB1873" t="s">
        <v>30</v>
      </c>
      <c r="AC1873">
        <v>-75.542180009999996</v>
      </c>
      <c r="AD1873">
        <v>6.2385890000000002</v>
      </c>
      <c r="AE1873" t="s">
        <v>86</v>
      </c>
      <c r="AF1873" t="s">
        <v>105</v>
      </c>
      <c r="AG1873" t="s">
        <v>102</v>
      </c>
      <c r="AH1873">
        <f>IFERROR(
    VLOOKUP(FENIX_ANS_TABLA[[#This Row],[ESTADO]],
        {"VENCIDO",1;"ALERTA_0 Días",2;"ALERTA",3;"A TIEMPO",4;"SIN FECHA",5},
    2,FALSE),
0)</f>
        <v>4</v>
      </c>
    </row>
    <row r="1874" spans="1:34" x14ac:dyDescent="0.25">
      <c r="A1874">
        <v>23676908</v>
      </c>
      <c r="B1874" s="23" t="str">
        <f>IFERROR(VLOOKUP(FENIX_ANS_TABLA[[#This Row],[PEDIDO]],RESPONSABLE!A:B,2,0),"Pendiente por asignar responsable")</f>
        <v>Pendiente por asignar responsable</v>
      </c>
      <c r="C1874" t="s">
        <v>58</v>
      </c>
      <c r="D1874" t="s">
        <v>24</v>
      </c>
      <c r="E1874" t="s">
        <v>59</v>
      </c>
      <c r="F1874" s="21">
        <v>46083.399293981478</v>
      </c>
      <c r="G1874" t="s">
        <v>12906</v>
      </c>
      <c r="H1874">
        <v>1038385915</v>
      </c>
      <c r="I1874" t="s">
        <v>12907</v>
      </c>
      <c r="J1874" s="23" t="s">
        <v>31</v>
      </c>
      <c r="K1874" s="23" t="s">
        <v>12908</v>
      </c>
      <c r="L1874" t="s">
        <v>12909</v>
      </c>
      <c r="M1874" t="s">
        <v>263</v>
      </c>
      <c r="N1874" t="s">
        <v>12910</v>
      </c>
      <c r="O1874" t="s">
        <v>264</v>
      </c>
      <c r="P1874" t="s">
        <v>60</v>
      </c>
      <c r="Q1874" t="s">
        <v>31</v>
      </c>
      <c r="R1874" t="s">
        <v>253</v>
      </c>
      <c r="S1874" t="s">
        <v>259</v>
      </c>
      <c r="T1874">
        <v>9</v>
      </c>
      <c r="U1874" t="s">
        <v>12911</v>
      </c>
      <c r="V1874" t="s">
        <v>19140</v>
      </c>
      <c r="W1874" t="s">
        <v>19141</v>
      </c>
      <c r="X1874" t="s">
        <v>29</v>
      </c>
      <c r="Y1874" t="s">
        <v>30</v>
      </c>
      <c r="Z1874" t="s">
        <v>30</v>
      </c>
      <c r="AA1874" t="s">
        <v>30</v>
      </c>
      <c r="AB1874" t="s">
        <v>30</v>
      </c>
      <c r="AC1874">
        <v>-75.607652000000002</v>
      </c>
      <c r="AD1874">
        <v>5.7471490000000003</v>
      </c>
      <c r="AE1874" t="s">
        <v>86</v>
      </c>
      <c r="AF1874" t="s">
        <v>109</v>
      </c>
      <c r="AG1874" t="s">
        <v>102</v>
      </c>
      <c r="AH1874">
        <f>IFERROR(
    VLOOKUP(FENIX_ANS_TABLA[[#This Row],[ESTADO]],
        {"VENCIDO",1;"ALERTA_0 Días",2;"ALERTA",3;"A TIEMPO",4;"SIN FECHA",5},
    2,FALSE),
0)</f>
        <v>4</v>
      </c>
    </row>
    <row r="1875" spans="1:34" x14ac:dyDescent="0.25">
      <c r="A1875">
        <v>23676914</v>
      </c>
      <c r="B1875" s="23" t="str">
        <f>IFERROR(VLOOKUP(FENIX_ANS_TABLA[[#This Row],[PEDIDO]],RESPONSABLE!A:B,2,0),"Pendiente por asignar responsable")</f>
        <v>Pendiente por asignar responsable</v>
      </c>
      <c r="C1875" t="s">
        <v>23</v>
      </c>
      <c r="D1875" t="s">
        <v>65</v>
      </c>
      <c r="E1875" t="s">
        <v>23</v>
      </c>
      <c r="F1875" s="21">
        <v>46083.401388888888</v>
      </c>
      <c r="G1875" t="s">
        <v>13546</v>
      </c>
      <c r="H1875">
        <v>1018349930</v>
      </c>
      <c r="I1875" t="s">
        <v>12971</v>
      </c>
      <c r="J1875" s="23" t="s">
        <v>31</v>
      </c>
      <c r="K1875" s="23" t="s">
        <v>12972</v>
      </c>
      <c r="L1875" t="s">
        <v>13547</v>
      </c>
      <c r="M1875" t="s">
        <v>275</v>
      </c>
      <c r="N1875" t="s">
        <v>13548</v>
      </c>
      <c r="O1875" t="s">
        <v>276</v>
      </c>
      <c r="P1875" t="s">
        <v>87</v>
      </c>
      <c r="Q1875" t="s">
        <v>214</v>
      </c>
      <c r="R1875" t="s">
        <v>253</v>
      </c>
      <c r="S1875" t="s">
        <v>260</v>
      </c>
      <c r="T1875">
        <v>7</v>
      </c>
      <c r="U1875" t="s">
        <v>13549</v>
      </c>
      <c r="V1875" t="s">
        <v>14480</v>
      </c>
      <c r="W1875" t="s">
        <v>19142</v>
      </c>
      <c r="X1875" t="s">
        <v>29</v>
      </c>
      <c r="Y1875" t="s">
        <v>30</v>
      </c>
      <c r="Z1875" t="s">
        <v>30</v>
      </c>
      <c r="AA1875" t="s">
        <v>30</v>
      </c>
      <c r="AB1875" t="s">
        <v>30</v>
      </c>
      <c r="AC1875">
        <v>-75.07836657</v>
      </c>
      <c r="AD1875">
        <v>6.9106397900000003</v>
      </c>
      <c r="AE1875" t="s">
        <v>86</v>
      </c>
      <c r="AF1875" t="s">
        <v>215</v>
      </c>
      <c r="AG1875" t="s">
        <v>103</v>
      </c>
      <c r="AH1875">
        <f>IFERROR(
    VLOOKUP(FENIX_ANS_TABLA[[#This Row],[ESTADO]],
        {"VENCIDO",1;"ALERTA_0 Días",2;"ALERTA",3;"A TIEMPO",4;"SIN FECHA",5},
    2,FALSE),
0)</f>
        <v>4</v>
      </c>
    </row>
    <row r="1876" spans="1:34" x14ac:dyDescent="0.25">
      <c r="A1876">
        <v>23676919</v>
      </c>
      <c r="B1876" s="23" t="str">
        <f>IFERROR(VLOOKUP(FENIX_ANS_TABLA[[#This Row],[PEDIDO]],RESPONSABLE!A:B,2,0),"Pendiente por asignar responsable")</f>
        <v>Pendiente por asignar responsable</v>
      </c>
      <c r="C1876" t="s">
        <v>54</v>
      </c>
      <c r="D1876" t="s">
        <v>24</v>
      </c>
      <c r="E1876" t="s">
        <v>54</v>
      </c>
      <c r="F1876" s="21">
        <v>46083.404074074067</v>
      </c>
      <c r="G1876" t="s">
        <v>12913</v>
      </c>
      <c r="H1876">
        <v>21833014</v>
      </c>
      <c r="I1876" t="s">
        <v>12914</v>
      </c>
      <c r="J1876" s="23" t="s">
        <v>31</v>
      </c>
      <c r="K1876" s="23" t="s">
        <v>12915</v>
      </c>
      <c r="L1876" t="s">
        <v>12916</v>
      </c>
      <c r="M1876" t="s">
        <v>267</v>
      </c>
      <c r="N1876" t="s">
        <v>12917</v>
      </c>
      <c r="O1876" t="s">
        <v>268</v>
      </c>
      <c r="P1876" t="s">
        <v>55</v>
      </c>
      <c r="Q1876" t="s">
        <v>31</v>
      </c>
      <c r="R1876" t="s">
        <v>252</v>
      </c>
      <c r="S1876" t="s">
        <v>259</v>
      </c>
      <c r="T1876">
        <v>4</v>
      </c>
      <c r="U1876" t="s">
        <v>12918</v>
      </c>
      <c r="V1876" t="s">
        <v>8131</v>
      </c>
      <c r="W1876" t="s">
        <v>8131</v>
      </c>
      <c r="X1876" t="s">
        <v>43</v>
      </c>
      <c r="Y1876" t="s">
        <v>30</v>
      </c>
      <c r="Z1876" t="s">
        <v>30</v>
      </c>
      <c r="AA1876" t="s">
        <v>30</v>
      </c>
      <c r="AB1876" t="s">
        <v>30</v>
      </c>
      <c r="AC1876">
        <v>-75.778997570000001</v>
      </c>
      <c r="AD1876">
        <v>5.7569946999999999</v>
      </c>
      <c r="AE1876" t="s">
        <v>86</v>
      </c>
      <c r="AF1876" t="s">
        <v>109</v>
      </c>
      <c r="AG1876" t="s">
        <v>102</v>
      </c>
      <c r="AH1876">
        <f>IFERROR(
    VLOOKUP(FENIX_ANS_TABLA[[#This Row],[ESTADO]],
        {"VENCIDO",1;"ALERTA_0 Días",2;"ALERTA",3;"A TIEMPO",4;"SIN FECHA",5},
    2,FALSE),
0)</f>
        <v>3</v>
      </c>
    </row>
    <row r="1877" spans="1:34" x14ac:dyDescent="0.25">
      <c r="A1877">
        <v>23676921</v>
      </c>
      <c r="B1877" s="23" t="str">
        <f>IFERROR(VLOOKUP(FENIX_ANS_TABLA[[#This Row],[PEDIDO]],RESPONSABLE!A:B,2,0),"Pendiente por asignar responsable")</f>
        <v>Pendiente por asignar responsable</v>
      </c>
      <c r="C1877" t="s">
        <v>23</v>
      </c>
      <c r="D1877" t="s">
        <v>65</v>
      </c>
      <c r="E1877" t="s">
        <v>23</v>
      </c>
      <c r="F1877" s="21">
        <v>46083.40421296296</v>
      </c>
      <c r="G1877" t="s">
        <v>15736</v>
      </c>
      <c r="H1877">
        <v>98519626</v>
      </c>
      <c r="I1877" t="s">
        <v>8483</v>
      </c>
      <c r="J1877" s="23" t="s">
        <v>31</v>
      </c>
      <c r="K1877" s="23" t="s">
        <v>8484</v>
      </c>
      <c r="L1877" t="s">
        <v>15737</v>
      </c>
      <c r="M1877" t="s">
        <v>180</v>
      </c>
      <c r="N1877" t="s">
        <v>15738</v>
      </c>
      <c r="O1877" t="s">
        <v>181</v>
      </c>
      <c r="P1877" t="s">
        <v>87</v>
      </c>
      <c r="Q1877" t="s">
        <v>158</v>
      </c>
      <c r="R1877" t="s">
        <v>252</v>
      </c>
      <c r="S1877" t="s">
        <v>260</v>
      </c>
      <c r="T1877">
        <v>10</v>
      </c>
      <c r="U1877" t="s">
        <v>15739</v>
      </c>
      <c r="V1877" t="s">
        <v>8132</v>
      </c>
      <c r="W1877" t="s">
        <v>19143</v>
      </c>
      <c r="X1877" t="s">
        <v>29</v>
      </c>
      <c r="Y1877" t="s">
        <v>30</v>
      </c>
      <c r="Z1877" t="s">
        <v>30</v>
      </c>
      <c r="AA1877" t="s">
        <v>30</v>
      </c>
      <c r="AB1877" t="s">
        <v>30</v>
      </c>
      <c r="AC1877">
        <v>-75.436946169999999</v>
      </c>
      <c r="AD1877">
        <v>6.0440956699999999</v>
      </c>
      <c r="AE1877" t="s">
        <v>86</v>
      </c>
      <c r="AF1877" t="s">
        <v>159</v>
      </c>
      <c r="AG1877" t="s">
        <v>103</v>
      </c>
      <c r="AH1877">
        <f>IFERROR(
    VLOOKUP(FENIX_ANS_TABLA[[#This Row],[ESTADO]],
        {"VENCIDO",1;"ALERTA_0 Días",2;"ALERTA",3;"A TIEMPO",4;"SIN FECHA",5},
    2,FALSE),
0)</f>
        <v>4</v>
      </c>
    </row>
    <row r="1878" spans="1:34" x14ac:dyDescent="0.25">
      <c r="A1878">
        <v>23676925</v>
      </c>
      <c r="B1878" s="23" t="str">
        <f>IFERROR(VLOOKUP(FENIX_ANS_TABLA[[#This Row],[PEDIDO]],RESPONSABLE!A:B,2,0),"Pendiente por asignar responsable")</f>
        <v>Pendiente por asignar responsable</v>
      </c>
      <c r="C1878" t="s">
        <v>58</v>
      </c>
      <c r="D1878" t="s">
        <v>24</v>
      </c>
      <c r="E1878" t="s">
        <v>59</v>
      </c>
      <c r="F1878" s="21">
        <v>46083.404861111107</v>
      </c>
      <c r="G1878" t="s">
        <v>12920</v>
      </c>
      <c r="H1878">
        <v>71671409</v>
      </c>
      <c r="I1878" t="s">
        <v>12921</v>
      </c>
      <c r="J1878" s="23" t="s">
        <v>12922</v>
      </c>
      <c r="K1878" s="23" t="s">
        <v>12923</v>
      </c>
      <c r="L1878" t="s">
        <v>12924</v>
      </c>
      <c r="M1878" t="s">
        <v>163</v>
      </c>
      <c r="N1878" t="s">
        <v>12925</v>
      </c>
      <c r="O1878" t="s">
        <v>164</v>
      </c>
      <c r="P1878" t="s">
        <v>60</v>
      </c>
      <c r="Q1878" t="s">
        <v>184</v>
      </c>
      <c r="R1878" t="s">
        <v>252</v>
      </c>
      <c r="S1878" t="s">
        <v>260</v>
      </c>
      <c r="T1878">
        <v>14</v>
      </c>
      <c r="U1878" t="s">
        <v>12926</v>
      </c>
      <c r="V1878" t="s">
        <v>10725</v>
      </c>
      <c r="W1878" t="s">
        <v>19144</v>
      </c>
      <c r="X1878" t="s">
        <v>29</v>
      </c>
      <c r="Y1878" t="s">
        <v>30</v>
      </c>
      <c r="Z1878" t="s">
        <v>30</v>
      </c>
      <c r="AA1878" t="s">
        <v>30</v>
      </c>
      <c r="AB1878" t="s">
        <v>30</v>
      </c>
      <c r="AC1878">
        <v>-75.215470999999994</v>
      </c>
      <c r="AD1878">
        <v>6.19195853</v>
      </c>
      <c r="AE1878" t="s">
        <v>86</v>
      </c>
      <c r="AF1878" t="s">
        <v>159</v>
      </c>
      <c r="AG1878" t="s">
        <v>102</v>
      </c>
      <c r="AH1878">
        <f>IFERROR(
    VLOOKUP(FENIX_ANS_TABLA[[#This Row],[ESTADO]],
        {"VENCIDO",1;"ALERTA_0 Días",2;"ALERTA",3;"A TIEMPO",4;"SIN FECHA",5},
    2,FALSE),
0)</f>
        <v>4</v>
      </c>
    </row>
    <row r="1879" spans="1:34" x14ac:dyDescent="0.25">
      <c r="A1879">
        <v>23676929</v>
      </c>
      <c r="B1879" s="23" t="str">
        <f>IFERROR(VLOOKUP(FENIX_ANS_TABLA[[#This Row],[PEDIDO]],RESPONSABLE!A:B,2,0),"Pendiente por asignar responsable")</f>
        <v>Pendiente por asignar responsable</v>
      </c>
      <c r="C1879" t="s">
        <v>58</v>
      </c>
      <c r="D1879" t="s">
        <v>24</v>
      </c>
      <c r="E1879" t="s">
        <v>59</v>
      </c>
      <c r="F1879" s="21">
        <v>46083.406400462962</v>
      </c>
      <c r="G1879" t="s">
        <v>12927</v>
      </c>
      <c r="H1879">
        <v>71576879</v>
      </c>
      <c r="I1879" t="s">
        <v>12929</v>
      </c>
      <c r="J1879" s="23" t="s">
        <v>31</v>
      </c>
      <c r="K1879" s="23" t="s">
        <v>12930</v>
      </c>
      <c r="L1879" t="s">
        <v>12931</v>
      </c>
      <c r="M1879" t="s">
        <v>38</v>
      </c>
      <c r="N1879" t="s">
        <v>12932</v>
      </c>
      <c r="O1879" t="s">
        <v>39</v>
      </c>
      <c r="P1879" t="s">
        <v>60</v>
      </c>
      <c r="Q1879" t="s">
        <v>64</v>
      </c>
      <c r="R1879" t="s">
        <v>253</v>
      </c>
      <c r="S1879" t="s">
        <v>260</v>
      </c>
      <c r="T1879">
        <v>9</v>
      </c>
      <c r="U1879" t="s">
        <v>12933</v>
      </c>
      <c r="V1879" t="s">
        <v>6698</v>
      </c>
      <c r="W1879" t="s">
        <v>8106</v>
      </c>
      <c r="X1879" t="s">
        <v>29</v>
      </c>
      <c r="Y1879" t="s">
        <v>30</v>
      </c>
      <c r="Z1879" t="s">
        <v>30</v>
      </c>
      <c r="AA1879" t="s">
        <v>30</v>
      </c>
      <c r="AB1879" t="s">
        <v>30</v>
      </c>
      <c r="AC1879">
        <v>-75.589997999999994</v>
      </c>
      <c r="AD1879">
        <v>6.1904669999999999</v>
      </c>
      <c r="AE1879" t="s">
        <v>86</v>
      </c>
      <c r="AF1879" t="s">
        <v>105</v>
      </c>
      <c r="AG1879" t="s">
        <v>102</v>
      </c>
      <c r="AH1879">
        <f>IFERROR(
    VLOOKUP(FENIX_ANS_TABLA[[#This Row],[ESTADO]],
        {"VENCIDO",1;"ALERTA_0 Días",2;"ALERTA",3;"A TIEMPO",4;"SIN FECHA",5},
    2,FALSE),
0)</f>
        <v>4</v>
      </c>
    </row>
    <row r="1880" spans="1:34" x14ac:dyDescent="0.25">
      <c r="A1880">
        <v>23676931</v>
      </c>
      <c r="B1880" s="23" t="str">
        <f>IFERROR(VLOOKUP(FENIX_ANS_TABLA[[#This Row],[PEDIDO]],RESPONSABLE!A:B,2,0),"Pendiente por asignar responsable")</f>
        <v>Pendiente por asignar responsable</v>
      </c>
      <c r="C1880" t="s">
        <v>54</v>
      </c>
      <c r="D1880" t="s">
        <v>24</v>
      </c>
      <c r="E1880" t="s">
        <v>54</v>
      </c>
      <c r="F1880" s="21">
        <v>46083.4065162037</v>
      </c>
      <c r="G1880" t="s">
        <v>12935</v>
      </c>
      <c r="H1880">
        <v>71600517</v>
      </c>
      <c r="I1880" t="s">
        <v>12936</v>
      </c>
      <c r="J1880" s="23" t="s">
        <v>31</v>
      </c>
      <c r="K1880" s="23" t="s">
        <v>12937</v>
      </c>
      <c r="L1880" t="s">
        <v>12938</v>
      </c>
      <c r="M1880" t="s">
        <v>25</v>
      </c>
      <c r="N1880" t="s">
        <v>12939</v>
      </c>
      <c r="O1880" t="s">
        <v>26</v>
      </c>
      <c r="P1880" t="s">
        <v>55</v>
      </c>
      <c r="Q1880" t="s">
        <v>56</v>
      </c>
      <c r="R1880" t="s">
        <v>253</v>
      </c>
      <c r="S1880" t="s">
        <v>260</v>
      </c>
      <c r="T1880">
        <v>4</v>
      </c>
      <c r="U1880" t="s">
        <v>12940</v>
      </c>
      <c r="V1880" t="s">
        <v>6698</v>
      </c>
      <c r="W1880" t="s">
        <v>6698</v>
      </c>
      <c r="X1880" t="s">
        <v>43</v>
      </c>
      <c r="Y1880" t="s">
        <v>30</v>
      </c>
      <c r="Z1880" t="s">
        <v>30</v>
      </c>
      <c r="AA1880" t="s">
        <v>30</v>
      </c>
      <c r="AB1880" t="s">
        <v>30</v>
      </c>
      <c r="AC1880">
        <v>-75.565299839999994</v>
      </c>
      <c r="AD1880">
        <v>6.20804958</v>
      </c>
      <c r="AE1880" t="s">
        <v>86</v>
      </c>
      <c r="AF1880" t="s">
        <v>105</v>
      </c>
      <c r="AG1880" t="s">
        <v>102</v>
      </c>
      <c r="AH1880">
        <f>IFERROR(
    VLOOKUP(FENIX_ANS_TABLA[[#This Row],[ESTADO]],
        {"VENCIDO",1;"ALERTA_0 Días",2;"ALERTA",3;"A TIEMPO",4;"SIN FECHA",5},
    2,FALSE),
0)</f>
        <v>3</v>
      </c>
    </row>
    <row r="1881" spans="1:34" x14ac:dyDescent="0.25">
      <c r="A1881">
        <v>23676935</v>
      </c>
      <c r="B1881" s="23" t="str">
        <f>IFERROR(VLOOKUP(FENIX_ANS_TABLA[[#This Row],[PEDIDO]],RESPONSABLE!A:B,2,0),"Pendiente por asignar responsable")</f>
        <v>Pendiente por asignar responsable</v>
      </c>
      <c r="C1881" t="s">
        <v>23</v>
      </c>
      <c r="D1881" t="s">
        <v>24</v>
      </c>
      <c r="E1881" t="s">
        <v>23</v>
      </c>
      <c r="F1881" s="21">
        <v>46083.407384259262</v>
      </c>
      <c r="G1881" t="s">
        <v>12942</v>
      </c>
      <c r="H1881">
        <v>70507295</v>
      </c>
      <c r="I1881" t="s">
        <v>12943</v>
      </c>
      <c r="J1881" s="23" t="s">
        <v>12944</v>
      </c>
      <c r="K1881" s="23" t="s">
        <v>12945</v>
      </c>
      <c r="L1881" t="s">
        <v>12946</v>
      </c>
      <c r="M1881" t="s">
        <v>38</v>
      </c>
      <c r="N1881" t="s">
        <v>12947</v>
      </c>
      <c r="O1881" t="s">
        <v>39</v>
      </c>
      <c r="P1881" t="s">
        <v>27</v>
      </c>
      <c r="Q1881" t="s">
        <v>32</v>
      </c>
      <c r="R1881" t="s">
        <v>253</v>
      </c>
      <c r="S1881" t="s">
        <v>260</v>
      </c>
      <c r="T1881">
        <v>7</v>
      </c>
      <c r="U1881" t="s">
        <v>12948</v>
      </c>
      <c r="V1881" t="s">
        <v>19145</v>
      </c>
      <c r="W1881" t="s">
        <v>18658</v>
      </c>
      <c r="X1881" t="s">
        <v>29</v>
      </c>
      <c r="Y1881" t="s">
        <v>30</v>
      </c>
      <c r="Z1881" t="s">
        <v>30</v>
      </c>
      <c r="AA1881" t="s">
        <v>30</v>
      </c>
      <c r="AB1881" t="s">
        <v>30</v>
      </c>
      <c r="AC1881">
        <v>-75.640022999999999</v>
      </c>
      <c r="AD1881">
        <v>6.1715689999999999</v>
      </c>
      <c r="AE1881" t="s">
        <v>86</v>
      </c>
      <c r="AF1881" t="s">
        <v>105</v>
      </c>
      <c r="AG1881" t="s">
        <v>102</v>
      </c>
      <c r="AH1881">
        <f>IFERROR(
    VLOOKUP(FENIX_ANS_TABLA[[#This Row],[ESTADO]],
        {"VENCIDO",1;"ALERTA_0 Días",2;"ALERTA",3;"A TIEMPO",4;"SIN FECHA",5},
    2,FALSE),
0)</f>
        <v>4</v>
      </c>
    </row>
    <row r="1882" spans="1:34" x14ac:dyDescent="0.25">
      <c r="A1882">
        <v>23676937</v>
      </c>
      <c r="B1882" s="23" t="str">
        <f>IFERROR(VLOOKUP(FENIX_ANS_TABLA[[#This Row],[PEDIDO]],RESPONSABLE!A:B,2,0),"Pendiente por asignar responsable")</f>
        <v>Pendiente por asignar responsable</v>
      </c>
      <c r="C1882" t="s">
        <v>23</v>
      </c>
      <c r="D1882" t="s">
        <v>65</v>
      </c>
      <c r="E1882" t="s">
        <v>23</v>
      </c>
      <c r="F1882" s="21">
        <v>46083.408217592587</v>
      </c>
      <c r="G1882" t="s">
        <v>12950</v>
      </c>
      <c r="H1882">
        <v>43622248</v>
      </c>
      <c r="I1882" t="s">
        <v>12951</v>
      </c>
      <c r="J1882" s="23" t="s">
        <v>31</v>
      </c>
      <c r="K1882" s="23" t="s">
        <v>12952</v>
      </c>
      <c r="L1882" t="s">
        <v>12953</v>
      </c>
      <c r="M1882" t="s">
        <v>25</v>
      </c>
      <c r="N1882" t="s">
        <v>12954</v>
      </c>
      <c r="O1882" t="s">
        <v>26</v>
      </c>
      <c r="P1882" t="s">
        <v>87</v>
      </c>
      <c r="Q1882" t="s">
        <v>28</v>
      </c>
      <c r="R1882" t="s">
        <v>253</v>
      </c>
      <c r="S1882" t="s">
        <v>260</v>
      </c>
      <c r="T1882">
        <v>7</v>
      </c>
      <c r="U1882" t="s">
        <v>12955</v>
      </c>
      <c r="V1882" t="s">
        <v>10726</v>
      </c>
      <c r="W1882" t="s">
        <v>14498</v>
      </c>
      <c r="X1882" t="s">
        <v>29</v>
      </c>
      <c r="Y1882" t="s">
        <v>30</v>
      </c>
      <c r="Z1882" t="s">
        <v>30</v>
      </c>
      <c r="AA1882" t="s">
        <v>30</v>
      </c>
      <c r="AB1882" t="s">
        <v>30</v>
      </c>
      <c r="AC1882">
        <v>-75.56689772</v>
      </c>
      <c r="AD1882">
        <v>6.2092884899999996</v>
      </c>
      <c r="AE1882" t="s">
        <v>86</v>
      </c>
      <c r="AF1882" t="s">
        <v>105</v>
      </c>
      <c r="AG1882" t="s">
        <v>103</v>
      </c>
      <c r="AH1882">
        <f>IFERROR(
    VLOOKUP(FENIX_ANS_TABLA[[#This Row],[ESTADO]],
        {"VENCIDO",1;"ALERTA_0 Días",2;"ALERTA",3;"A TIEMPO",4;"SIN FECHA",5},
    2,FALSE),
0)</f>
        <v>4</v>
      </c>
    </row>
    <row r="1883" spans="1:34" x14ac:dyDescent="0.25">
      <c r="A1883">
        <v>23676941</v>
      </c>
      <c r="B1883" s="23" t="str">
        <f>IFERROR(VLOOKUP(FENIX_ANS_TABLA[[#This Row],[PEDIDO]],RESPONSABLE!A:B,2,0),"Pendiente por asignar responsable")</f>
        <v>Pendiente por asignar responsable</v>
      </c>
      <c r="C1883" t="s">
        <v>36</v>
      </c>
      <c r="D1883" t="s">
        <v>24</v>
      </c>
      <c r="E1883" t="s">
        <v>36</v>
      </c>
      <c r="F1883" s="21">
        <v>46083.410451388889</v>
      </c>
      <c r="G1883" t="s">
        <v>12957</v>
      </c>
      <c r="H1883">
        <v>1012373733</v>
      </c>
      <c r="I1883" t="s">
        <v>12958</v>
      </c>
      <c r="J1883" s="23" t="s">
        <v>31</v>
      </c>
      <c r="K1883" s="23" t="s">
        <v>483</v>
      </c>
      <c r="L1883" t="s">
        <v>12959</v>
      </c>
      <c r="M1883" t="s">
        <v>25</v>
      </c>
      <c r="N1883" t="s">
        <v>12960</v>
      </c>
      <c r="O1883" t="s">
        <v>26</v>
      </c>
      <c r="P1883" t="s">
        <v>37</v>
      </c>
      <c r="Q1883" t="s">
        <v>32</v>
      </c>
      <c r="R1883" t="s">
        <v>253</v>
      </c>
      <c r="S1883" t="s">
        <v>260</v>
      </c>
      <c r="T1883">
        <v>7</v>
      </c>
      <c r="U1883" t="s">
        <v>12961</v>
      </c>
      <c r="V1883" t="s">
        <v>14030</v>
      </c>
      <c r="W1883" t="s">
        <v>17562</v>
      </c>
      <c r="X1883" t="s">
        <v>29</v>
      </c>
      <c r="Y1883" t="s">
        <v>30</v>
      </c>
      <c r="Z1883" t="s">
        <v>30</v>
      </c>
      <c r="AA1883" t="s">
        <v>30</v>
      </c>
      <c r="AB1883" t="s">
        <v>30</v>
      </c>
      <c r="AC1883">
        <v>-75.614359489999998</v>
      </c>
      <c r="AD1883">
        <v>6.25691066</v>
      </c>
      <c r="AE1883" t="s">
        <v>86</v>
      </c>
      <c r="AF1883" t="s">
        <v>105</v>
      </c>
      <c r="AG1883" t="s">
        <v>102</v>
      </c>
      <c r="AH1883">
        <f>IFERROR(
    VLOOKUP(FENIX_ANS_TABLA[[#This Row],[ESTADO]],
        {"VENCIDO",1;"ALERTA_0 Días",2;"ALERTA",3;"A TIEMPO",4;"SIN FECHA",5},
    2,FALSE),
0)</f>
        <v>4</v>
      </c>
    </row>
    <row r="1884" spans="1:34" x14ac:dyDescent="0.25">
      <c r="A1884">
        <v>23676949</v>
      </c>
      <c r="B1884" s="23" t="str">
        <f>IFERROR(VLOOKUP(FENIX_ANS_TABLA[[#This Row],[PEDIDO]],RESPONSABLE!A:B,2,0),"Pendiente por asignar responsable")</f>
        <v>Pendiente por asignar responsable</v>
      </c>
      <c r="C1884" t="s">
        <v>23</v>
      </c>
      <c r="D1884" t="s">
        <v>24</v>
      </c>
      <c r="E1884" t="s">
        <v>33</v>
      </c>
      <c r="F1884" s="21">
        <v>46083.413912037038</v>
      </c>
      <c r="G1884" t="s">
        <v>12963</v>
      </c>
      <c r="H1884">
        <v>1052400181</v>
      </c>
      <c r="I1884" t="s">
        <v>12964</v>
      </c>
      <c r="J1884" s="23" t="s">
        <v>31</v>
      </c>
      <c r="K1884" s="23" t="s">
        <v>12965</v>
      </c>
      <c r="L1884" t="s">
        <v>12966</v>
      </c>
      <c r="M1884" t="s">
        <v>234</v>
      </c>
      <c r="N1884" t="s">
        <v>12967</v>
      </c>
      <c r="O1884" t="s">
        <v>235</v>
      </c>
      <c r="P1884" t="s">
        <v>34</v>
      </c>
      <c r="Q1884" t="s">
        <v>214</v>
      </c>
      <c r="R1884" t="s">
        <v>253</v>
      </c>
      <c r="S1884" t="s">
        <v>260</v>
      </c>
      <c r="T1884">
        <v>5</v>
      </c>
      <c r="U1884" t="s">
        <v>12968</v>
      </c>
      <c r="V1884" t="s">
        <v>17669</v>
      </c>
      <c r="W1884" t="s">
        <v>19146</v>
      </c>
      <c r="X1884" t="s">
        <v>29</v>
      </c>
      <c r="Y1884" t="s">
        <v>30</v>
      </c>
      <c r="Z1884" t="s">
        <v>30</v>
      </c>
      <c r="AA1884" t="s">
        <v>30</v>
      </c>
      <c r="AB1884" t="s">
        <v>30</v>
      </c>
      <c r="AC1884">
        <v>-74.704926130000004</v>
      </c>
      <c r="AD1884">
        <v>7.0365559700000002</v>
      </c>
      <c r="AE1884" t="s">
        <v>86</v>
      </c>
      <c r="AF1884" t="s">
        <v>215</v>
      </c>
      <c r="AG1884" t="s">
        <v>102</v>
      </c>
      <c r="AH1884">
        <f>IFERROR(
    VLOOKUP(FENIX_ANS_TABLA[[#This Row],[ESTADO]],
        {"VENCIDO",1;"ALERTA_0 Días",2;"ALERTA",3;"A TIEMPO",4;"SIN FECHA",5},
    2,FALSE),
0)</f>
        <v>4</v>
      </c>
    </row>
    <row r="1885" spans="1:34" x14ac:dyDescent="0.25">
      <c r="A1885">
        <v>23676953</v>
      </c>
      <c r="B1885" s="23" t="str">
        <f>IFERROR(VLOOKUP(FENIX_ANS_TABLA[[#This Row],[PEDIDO]],RESPONSABLE!A:B,2,0),"Pendiente por asignar responsable")</f>
        <v>Pendiente por asignar responsable</v>
      </c>
      <c r="C1885" t="s">
        <v>23</v>
      </c>
      <c r="D1885" t="s">
        <v>24</v>
      </c>
      <c r="E1885" t="s">
        <v>23</v>
      </c>
      <c r="F1885" s="21">
        <v>46083.416921296302</v>
      </c>
      <c r="G1885" t="s">
        <v>12970</v>
      </c>
      <c r="H1885">
        <v>1018349930</v>
      </c>
      <c r="I1885" t="s">
        <v>12971</v>
      </c>
      <c r="J1885" s="23" t="s">
        <v>31</v>
      </c>
      <c r="K1885" s="23" t="s">
        <v>12972</v>
      </c>
      <c r="L1885" t="s">
        <v>12973</v>
      </c>
      <c r="M1885" t="s">
        <v>275</v>
      </c>
      <c r="N1885" t="s">
        <v>12974</v>
      </c>
      <c r="O1885" t="s">
        <v>276</v>
      </c>
      <c r="P1885" t="s">
        <v>27</v>
      </c>
      <c r="Q1885" t="s">
        <v>214</v>
      </c>
      <c r="R1885" t="s">
        <v>253</v>
      </c>
      <c r="S1885" t="s">
        <v>260</v>
      </c>
      <c r="T1885">
        <v>7</v>
      </c>
      <c r="U1885" t="s">
        <v>12975</v>
      </c>
      <c r="V1885" t="s">
        <v>6654</v>
      </c>
      <c r="W1885" t="s">
        <v>7996</v>
      </c>
      <c r="X1885" t="s">
        <v>29</v>
      </c>
      <c r="Y1885" t="s">
        <v>30</v>
      </c>
      <c r="Z1885" t="s">
        <v>30</v>
      </c>
      <c r="AA1885" t="s">
        <v>30</v>
      </c>
      <c r="AB1885" t="s">
        <v>30</v>
      </c>
      <c r="AC1885">
        <v>-75.07836657</v>
      </c>
      <c r="AD1885">
        <v>6.9106397900000003</v>
      </c>
      <c r="AE1885" t="s">
        <v>86</v>
      </c>
      <c r="AF1885" t="s">
        <v>215</v>
      </c>
      <c r="AG1885" t="s">
        <v>102</v>
      </c>
      <c r="AH1885">
        <f>IFERROR(
    VLOOKUP(FENIX_ANS_TABLA[[#This Row],[ESTADO]],
        {"VENCIDO",1;"ALERTA_0 Días",2;"ALERTA",3;"A TIEMPO",4;"SIN FECHA",5},
    2,FALSE),
0)</f>
        <v>4</v>
      </c>
    </row>
    <row r="1886" spans="1:34" x14ac:dyDescent="0.25">
      <c r="A1886">
        <v>23676956</v>
      </c>
      <c r="B1886" s="23" t="str">
        <f>IFERROR(VLOOKUP(FENIX_ANS_TABLA[[#This Row],[PEDIDO]],RESPONSABLE!A:B,2,0),"Pendiente por asignar responsable")</f>
        <v>Pendiente por asignar responsable</v>
      </c>
      <c r="C1886" t="s">
        <v>23</v>
      </c>
      <c r="D1886" t="s">
        <v>24</v>
      </c>
      <c r="E1886" t="s">
        <v>23</v>
      </c>
      <c r="F1886" s="21">
        <v>46083.417858796303</v>
      </c>
      <c r="G1886" t="s">
        <v>12977</v>
      </c>
      <c r="H1886">
        <v>42882232</v>
      </c>
      <c r="I1886" t="s">
        <v>12978</v>
      </c>
      <c r="J1886" s="23" t="s">
        <v>12979</v>
      </c>
      <c r="K1886" s="23" t="s">
        <v>483</v>
      </c>
      <c r="L1886" t="s">
        <v>12980</v>
      </c>
      <c r="M1886" t="s">
        <v>25</v>
      </c>
      <c r="N1886" t="s">
        <v>12981</v>
      </c>
      <c r="O1886" t="s">
        <v>26</v>
      </c>
      <c r="P1886" t="s">
        <v>27</v>
      </c>
      <c r="Q1886" t="s">
        <v>32</v>
      </c>
      <c r="R1886" t="s">
        <v>253</v>
      </c>
      <c r="S1886" t="s">
        <v>260</v>
      </c>
      <c r="T1886">
        <v>7</v>
      </c>
      <c r="U1886" t="s">
        <v>12982</v>
      </c>
      <c r="V1886" t="s">
        <v>14365</v>
      </c>
      <c r="W1886" t="s">
        <v>14499</v>
      </c>
      <c r="X1886" t="s">
        <v>29</v>
      </c>
      <c r="Y1886" t="s">
        <v>30</v>
      </c>
      <c r="Z1886" t="s">
        <v>30</v>
      </c>
      <c r="AA1886" t="s">
        <v>30</v>
      </c>
      <c r="AB1886" t="s">
        <v>30</v>
      </c>
      <c r="AC1886">
        <v>-75.594761059999996</v>
      </c>
      <c r="AD1886">
        <v>6.2633767999999996</v>
      </c>
      <c r="AE1886" t="s">
        <v>86</v>
      </c>
      <c r="AF1886" t="s">
        <v>105</v>
      </c>
      <c r="AG1886" t="s">
        <v>102</v>
      </c>
      <c r="AH1886">
        <f>IFERROR(
    VLOOKUP(FENIX_ANS_TABLA[[#This Row],[ESTADO]],
        {"VENCIDO",1;"ALERTA_0 Días",2;"ALERTA",3;"A TIEMPO",4;"SIN FECHA",5},
    2,FALSE),
0)</f>
        <v>4</v>
      </c>
    </row>
    <row r="1887" spans="1:34" x14ac:dyDescent="0.25">
      <c r="A1887">
        <v>23676958</v>
      </c>
      <c r="B1887" s="23" t="str">
        <f>IFERROR(VLOOKUP(FENIX_ANS_TABLA[[#This Row],[PEDIDO]],RESPONSABLE!A:B,2,0),"Pendiente por asignar responsable")</f>
        <v>Pendiente por asignar responsable</v>
      </c>
      <c r="C1887" t="s">
        <v>23</v>
      </c>
      <c r="D1887" t="s">
        <v>24</v>
      </c>
      <c r="E1887" t="s">
        <v>23</v>
      </c>
      <c r="F1887" s="21">
        <v>46083.418530092589</v>
      </c>
      <c r="G1887" t="s">
        <v>12984</v>
      </c>
      <c r="H1887">
        <v>21653311</v>
      </c>
      <c r="I1887" t="s">
        <v>12985</v>
      </c>
      <c r="J1887" s="23" t="s">
        <v>31</v>
      </c>
      <c r="K1887" s="23" t="s">
        <v>12986</v>
      </c>
      <c r="L1887" t="s">
        <v>12987</v>
      </c>
      <c r="M1887" t="s">
        <v>243</v>
      </c>
      <c r="N1887" t="s">
        <v>12988</v>
      </c>
      <c r="O1887" t="s">
        <v>223</v>
      </c>
      <c r="P1887" t="s">
        <v>27</v>
      </c>
      <c r="Q1887" t="s">
        <v>214</v>
      </c>
      <c r="R1887" t="s">
        <v>253</v>
      </c>
      <c r="S1887" t="s">
        <v>260</v>
      </c>
      <c r="T1887">
        <v>7</v>
      </c>
      <c r="U1887" t="s">
        <v>12989</v>
      </c>
      <c r="V1887" t="s">
        <v>19147</v>
      </c>
      <c r="W1887" t="s">
        <v>19148</v>
      </c>
      <c r="X1887" t="s">
        <v>29</v>
      </c>
      <c r="Y1887" t="s">
        <v>30</v>
      </c>
      <c r="Z1887" t="s">
        <v>30</v>
      </c>
      <c r="AA1887" t="s">
        <v>30</v>
      </c>
      <c r="AB1887" t="s">
        <v>30</v>
      </c>
      <c r="AC1887">
        <v>-75.0858262</v>
      </c>
      <c r="AD1887">
        <v>6.5369888200000004</v>
      </c>
      <c r="AE1887" t="s">
        <v>86</v>
      </c>
      <c r="AF1887" t="s">
        <v>215</v>
      </c>
      <c r="AG1887" t="s">
        <v>102</v>
      </c>
      <c r="AH1887">
        <f>IFERROR(
    VLOOKUP(FENIX_ANS_TABLA[[#This Row],[ESTADO]],
        {"VENCIDO",1;"ALERTA_0 Días",2;"ALERTA",3;"A TIEMPO",4;"SIN FECHA",5},
    2,FALSE),
0)</f>
        <v>4</v>
      </c>
    </row>
    <row r="1888" spans="1:34" x14ac:dyDescent="0.25">
      <c r="A1888">
        <v>23676960</v>
      </c>
      <c r="B1888" s="23" t="str">
        <f>IFERROR(VLOOKUP(FENIX_ANS_TABLA[[#This Row],[PEDIDO]],RESPONSABLE!A:B,2,0),"Pendiente por asignar responsable")</f>
        <v>Pendiente por asignar responsable</v>
      </c>
      <c r="C1888" t="s">
        <v>23</v>
      </c>
      <c r="D1888" t="s">
        <v>24</v>
      </c>
      <c r="E1888" t="s">
        <v>33</v>
      </c>
      <c r="F1888" s="21">
        <v>46083.420358796298</v>
      </c>
      <c r="G1888" t="s">
        <v>12991</v>
      </c>
      <c r="H1888">
        <v>1046912300</v>
      </c>
      <c r="I1888" t="s">
        <v>12992</v>
      </c>
      <c r="J1888" s="23" t="s">
        <v>31</v>
      </c>
      <c r="K1888" s="23" t="s">
        <v>12993</v>
      </c>
      <c r="L1888" t="s">
        <v>12994</v>
      </c>
      <c r="M1888" t="s">
        <v>226</v>
      </c>
      <c r="N1888" t="s">
        <v>12995</v>
      </c>
      <c r="O1888" t="s">
        <v>227</v>
      </c>
      <c r="P1888" t="s">
        <v>34</v>
      </c>
      <c r="Q1888" t="s">
        <v>214</v>
      </c>
      <c r="R1888" t="s">
        <v>253</v>
      </c>
      <c r="S1888" t="s">
        <v>260</v>
      </c>
      <c r="T1888">
        <v>5</v>
      </c>
      <c r="U1888" t="s">
        <v>12996</v>
      </c>
      <c r="V1888" t="s">
        <v>8137</v>
      </c>
      <c r="W1888" t="s">
        <v>17806</v>
      </c>
      <c r="X1888" t="s">
        <v>29</v>
      </c>
      <c r="Y1888" t="s">
        <v>30</v>
      </c>
      <c r="Z1888" t="s">
        <v>30</v>
      </c>
      <c r="AA1888" t="s">
        <v>30</v>
      </c>
      <c r="AB1888" t="s">
        <v>30</v>
      </c>
      <c r="AC1888">
        <v>-74.694590000000005</v>
      </c>
      <c r="AD1888">
        <v>7.0756069999999998</v>
      </c>
      <c r="AE1888" t="s">
        <v>86</v>
      </c>
      <c r="AF1888" t="s">
        <v>215</v>
      </c>
      <c r="AG1888" t="s">
        <v>102</v>
      </c>
      <c r="AH1888">
        <f>IFERROR(
    VLOOKUP(FENIX_ANS_TABLA[[#This Row],[ESTADO]],
        {"VENCIDO",1;"ALERTA_0 Días",2;"ALERTA",3;"A TIEMPO",4;"SIN FECHA",5},
    2,FALSE),
0)</f>
        <v>4</v>
      </c>
    </row>
    <row r="1889" spans="1:34" x14ac:dyDescent="0.25">
      <c r="A1889">
        <v>23676961</v>
      </c>
      <c r="B1889" s="23" t="str">
        <f>IFERROR(VLOOKUP(FENIX_ANS_TABLA[[#This Row],[PEDIDO]],RESPONSABLE!A:B,2,0),"Pendiente por asignar responsable")</f>
        <v>Pendiente por asignar responsable</v>
      </c>
      <c r="C1889" t="s">
        <v>23</v>
      </c>
      <c r="D1889" t="s">
        <v>24</v>
      </c>
      <c r="E1889" t="s">
        <v>23</v>
      </c>
      <c r="F1889" s="21">
        <v>46083.420428240737</v>
      </c>
      <c r="G1889" t="s">
        <v>14781</v>
      </c>
      <c r="H1889">
        <v>22101276</v>
      </c>
      <c r="I1889" t="s">
        <v>14782</v>
      </c>
      <c r="J1889" s="23" t="s">
        <v>31</v>
      </c>
      <c r="K1889" s="23" t="s">
        <v>4557</v>
      </c>
      <c r="L1889" t="s">
        <v>14783</v>
      </c>
      <c r="M1889" t="s">
        <v>190</v>
      </c>
      <c r="N1889" t="s">
        <v>14784</v>
      </c>
      <c r="O1889" t="s">
        <v>191</v>
      </c>
      <c r="P1889" t="s">
        <v>27</v>
      </c>
      <c r="Q1889" t="s">
        <v>158</v>
      </c>
      <c r="R1889" t="s">
        <v>253</v>
      </c>
      <c r="S1889" t="s">
        <v>260</v>
      </c>
      <c r="T1889">
        <v>7</v>
      </c>
      <c r="U1889" t="s">
        <v>14785</v>
      </c>
      <c r="V1889" t="s">
        <v>8137</v>
      </c>
      <c r="W1889" t="s">
        <v>19149</v>
      </c>
      <c r="X1889" t="s">
        <v>29</v>
      </c>
      <c r="Y1889" t="s">
        <v>30</v>
      </c>
      <c r="Z1889" t="s">
        <v>30</v>
      </c>
      <c r="AA1889" t="s">
        <v>30</v>
      </c>
      <c r="AB1889" t="s">
        <v>30</v>
      </c>
      <c r="AC1889">
        <v>-75.338160999999999</v>
      </c>
      <c r="AD1889">
        <v>6.088984</v>
      </c>
      <c r="AE1889" t="s">
        <v>86</v>
      </c>
      <c r="AF1889" t="s">
        <v>159</v>
      </c>
      <c r="AG1889" t="s">
        <v>102</v>
      </c>
      <c r="AH1889">
        <f>IFERROR(
    VLOOKUP(FENIX_ANS_TABLA[[#This Row],[ESTADO]],
        {"VENCIDO",1;"ALERTA_0 Días",2;"ALERTA",3;"A TIEMPO",4;"SIN FECHA",5},
    2,FALSE),
0)</f>
        <v>4</v>
      </c>
    </row>
    <row r="1890" spans="1:34" x14ac:dyDescent="0.25">
      <c r="A1890">
        <v>23676962</v>
      </c>
      <c r="B1890" s="23" t="str">
        <f>IFERROR(VLOOKUP(FENIX_ANS_TABLA[[#This Row],[PEDIDO]],RESPONSABLE!A:B,2,0),"Pendiente por asignar responsable")</f>
        <v>Pendiente por asignar responsable</v>
      </c>
      <c r="C1890" t="s">
        <v>54</v>
      </c>
      <c r="D1890" t="s">
        <v>24</v>
      </c>
      <c r="E1890" t="s">
        <v>54</v>
      </c>
      <c r="F1890" s="21">
        <v>46083.42046296296</v>
      </c>
      <c r="G1890" t="s">
        <v>12998</v>
      </c>
      <c r="H1890">
        <v>42967955</v>
      </c>
      <c r="I1890" t="s">
        <v>12999</v>
      </c>
      <c r="J1890" s="23" t="s">
        <v>31</v>
      </c>
      <c r="K1890" s="23" t="s">
        <v>13000</v>
      </c>
      <c r="L1890" t="s">
        <v>13001</v>
      </c>
      <c r="M1890" t="s">
        <v>169</v>
      </c>
      <c r="N1890" t="s">
        <v>13002</v>
      </c>
      <c r="O1890" t="s">
        <v>170</v>
      </c>
      <c r="P1890" t="s">
        <v>55</v>
      </c>
      <c r="Q1890" t="s">
        <v>189</v>
      </c>
      <c r="R1890" t="s">
        <v>252</v>
      </c>
      <c r="S1890" t="s">
        <v>260</v>
      </c>
      <c r="T1890">
        <v>4</v>
      </c>
      <c r="U1890" t="s">
        <v>13003</v>
      </c>
      <c r="V1890" t="s">
        <v>8137</v>
      </c>
      <c r="W1890" t="s">
        <v>8137</v>
      </c>
      <c r="X1890" t="s">
        <v>43</v>
      </c>
      <c r="Y1890" t="s">
        <v>30</v>
      </c>
      <c r="Z1890" t="s">
        <v>30</v>
      </c>
      <c r="AA1890" t="s">
        <v>30</v>
      </c>
      <c r="AB1890" t="s">
        <v>30</v>
      </c>
      <c r="AC1890">
        <v>-75.269371000000007</v>
      </c>
      <c r="AD1890">
        <v>6.2160789999999997</v>
      </c>
      <c r="AE1890" t="s">
        <v>86</v>
      </c>
      <c r="AF1890" t="s">
        <v>159</v>
      </c>
      <c r="AG1890" t="s">
        <v>102</v>
      </c>
      <c r="AH1890">
        <f>IFERROR(
    VLOOKUP(FENIX_ANS_TABLA[[#This Row],[ESTADO]],
        {"VENCIDO",1;"ALERTA_0 Días",2;"ALERTA",3;"A TIEMPO",4;"SIN FECHA",5},
    2,FALSE),
0)</f>
        <v>3</v>
      </c>
    </row>
    <row r="1891" spans="1:34" x14ac:dyDescent="0.25">
      <c r="A1891">
        <v>23676966</v>
      </c>
      <c r="B1891" s="23" t="str">
        <f>IFERROR(VLOOKUP(FENIX_ANS_TABLA[[#This Row],[PEDIDO]],RESPONSABLE!A:B,2,0),"Pendiente por asignar responsable")</f>
        <v>Pendiente por asignar responsable</v>
      </c>
      <c r="C1891" t="s">
        <v>44</v>
      </c>
      <c r="D1891" t="s">
        <v>24</v>
      </c>
      <c r="E1891" t="s">
        <v>44</v>
      </c>
      <c r="F1891" s="21">
        <v>46083.421331018522</v>
      </c>
      <c r="G1891" t="s">
        <v>13005</v>
      </c>
      <c r="H1891">
        <v>1007113816</v>
      </c>
      <c r="I1891" t="s">
        <v>13006</v>
      </c>
      <c r="J1891" s="23" t="s">
        <v>31</v>
      </c>
      <c r="K1891" s="23" t="s">
        <v>13007</v>
      </c>
      <c r="L1891" t="s">
        <v>13008</v>
      </c>
      <c r="M1891" t="s">
        <v>133</v>
      </c>
      <c r="N1891" t="s">
        <v>13009</v>
      </c>
      <c r="O1891" t="s">
        <v>134</v>
      </c>
      <c r="P1891" t="s">
        <v>45</v>
      </c>
      <c r="Q1891" t="s">
        <v>31</v>
      </c>
      <c r="R1891" t="s">
        <v>252</v>
      </c>
      <c r="S1891" t="s">
        <v>259</v>
      </c>
      <c r="T1891">
        <v>11</v>
      </c>
      <c r="U1891" t="s">
        <v>13010</v>
      </c>
      <c r="V1891" t="s">
        <v>10727</v>
      </c>
      <c r="W1891" t="s">
        <v>19150</v>
      </c>
      <c r="X1891" t="s">
        <v>29</v>
      </c>
      <c r="Y1891" t="s">
        <v>30</v>
      </c>
      <c r="Z1891" t="s">
        <v>30</v>
      </c>
      <c r="AA1891" t="s">
        <v>30</v>
      </c>
      <c r="AB1891" t="s">
        <v>30</v>
      </c>
      <c r="AC1891">
        <v>-76.277192999999997</v>
      </c>
      <c r="AD1891">
        <v>6.9611799999999997</v>
      </c>
      <c r="AE1891" t="s">
        <v>86</v>
      </c>
      <c r="AF1891" t="s">
        <v>136</v>
      </c>
      <c r="AG1891" t="s">
        <v>102</v>
      </c>
      <c r="AH1891">
        <f>IFERROR(
    VLOOKUP(FENIX_ANS_TABLA[[#This Row],[ESTADO]],
        {"VENCIDO",1;"ALERTA_0 Días",2;"ALERTA",3;"A TIEMPO",4;"SIN FECHA",5},
    2,FALSE),
0)</f>
        <v>4</v>
      </c>
    </row>
    <row r="1892" spans="1:34" x14ac:dyDescent="0.25">
      <c r="A1892">
        <v>23676970</v>
      </c>
      <c r="B1892" s="23" t="str">
        <f>IFERROR(VLOOKUP(FENIX_ANS_TABLA[[#This Row],[PEDIDO]],RESPONSABLE!A:B,2,0),"Pendiente por asignar responsable")</f>
        <v>Pendiente por asignar responsable</v>
      </c>
      <c r="C1892" t="s">
        <v>23</v>
      </c>
      <c r="D1892" t="s">
        <v>24</v>
      </c>
      <c r="E1892" t="s">
        <v>33</v>
      </c>
      <c r="F1892" s="21">
        <v>46083.422430555547</v>
      </c>
      <c r="G1892" t="s">
        <v>13012</v>
      </c>
      <c r="H1892">
        <v>21708956</v>
      </c>
      <c r="I1892" t="s">
        <v>13013</v>
      </c>
      <c r="J1892" s="23" t="s">
        <v>31</v>
      </c>
      <c r="K1892" s="23" t="s">
        <v>13014</v>
      </c>
      <c r="L1892" t="s">
        <v>13015</v>
      </c>
      <c r="M1892" t="s">
        <v>25</v>
      </c>
      <c r="N1892" t="s">
        <v>13016</v>
      </c>
      <c r="O1892" t="s">
        <v>26</v>
      </c>
      <c r="P1892" t="s">
        <v>34</v>
      </c>
      <c r="Q1892" t="s">
        <v>35</v>
      </c>
      <c r="R1892" t="s">
        <v>252</v>
      </c>
      <c r="S1892" t="s">
        <v>260</v>
      </c>
      <c r="T1892">
        <v>8</v>
      </c>
      <c r="U1892" t="s">
        <v>13017</v>
      </c>
      <c r="V1892" t="s">
        <v>14666</v>
      </c>
      <c r="W1892" t="s">
        <v>3574</v>
      </c>
      <c r="X1892" t="s">
        <v>29</v>
      </c>
      <c r="Y1892" t="s">
        <v>30</v>
      </c>
      <c r="Z1892" t="s">
        <v>30</v>
      </c>
      <c r="AA1892" t="s">
        <v>30</v>
      </c>
      <c r="AB1892" t="s">
        <v>30</v>
      </c>
      <c r="AC1892">
        <v>-75.646974</v>
      </c>
      <c r="AD1892">
        <v>6.2853649999999996</v>
      </c>
      <c r="AE1892" t="s">
        <v>86</v>
      </c>
      <c r="AF1892" t="s">
        <v>105</v>
      </c>
      <c r="AG1892" t="s">
        <v>102</v>
      </c>
      <c r="AH1892">
        <f>IFERROR(
    VLOOKUP(FENIX_ANS_TABLA[[#This Row],[ESTADO]],
        {"VENCIDO",1;"ALERTA_0 Días",2;"ALERTA",3;"A TIEMPO",4;"SIN FECHA",5},
    2,FALSE),
0)</f>
        <v>4</v>
      </c>
    </row>
    <row r="1893" spans="1:34" x14ac:dyDescent="0.25">
      <c r="A1893">
        <v>23676976</v>
      </c>
      <c r="B1893" s="23" t="str">
        <f>IFERROR(VLOOKUP(FENIX_ANS_TABLA[[#This Row],[PEDIDO]],RESPONSABLE!A:B,2,0),"Pendiente por asignar responsable")</f>
        <v>Pendiente por asignar responsable</v>
      </c>
      <c r="C1893" t="s">
        <v>44</v>
      </c>
      <c r="D1893" t="s">
        <v>24</v>
      </c>
      <c r="E1893" t="s">
        <v>44</v>
      </c>
      <c r="F1893" s="21">
        <v>46083.424618055556</v>
      </c>
      <c r="G1893" t="s">
        <v>13020</v>
      </c>
      <c r="H1893">
        <v>43534488</v>
      </c>
      <c r="I1893" t="s">
        <v>13021</v>
      </c>
      <c r="J1893" s="23" t="s">
        <v>31</v>
      </c>
      <c r="K1893" s="23" t="s">
        <v>13022</v>
      </c>
      <c r="L1893" t="s">
        <v>13023</v>
      </c>
      <c r="M1893" t="s">
        <v>25</v>
      </c>
      <c r="N1893" t="s">
        <v>13024</v>
      </c>
      <c r="O1893" t="s">
        <v>26</v>
      </c>
      <c r="P1893" t="s">
        <v>45</v>
      </c>
      <c r="Q1893" t="s">
        <v>46</v>
      </c>
      <c r="R1893" t="s">
        <v>253</v>
      </c>
      <c r="S1893" t="s">
        <v>260</v>
      </c>
      <c r="T1893">
        <v>11</v>
      </c>
      <c r="U1893" t="s">
        <v>13025</v>
      </c>
      <c r="V1893" t="s">
        <v>19151</v>
      </c>
      <c r="W1893" t="s">
        <v>19152</v>
      </c>
      <c r="X1893" t="s">
        <v>29</v>
      </c>
      <c r="Y1893" t="s">
        <v>30</v>
      </c>
      <c r="Z1893" t="s">
        <v>30</v>
      </c>
      <c r="AA1893" t="s">
        <v>30</v>
      </c>
      <c r="AB1893" t="s">
        <v>30</v>
      </c>
      <c r="AC1893">
        <v>-75.531339000000003</v>
      </c>
      <c r="AD1893">
        <v>6.2361639999999996</v>
      </c>
      <c r="AE1893" t="s">
        <v>86</v>
      </c>
      <c r="AF1893" t="s">
        <v>105</v>
      </c>
      <c r="AG1893" t="s">
        <v>102</v>
      </c>
      <c r="AH1893">
        <f>IFERROR(
    VLOOKUP(FENIX_ANS_TABLA[[#This Row],[ESTADO]],
        {"VENCIDO",1;"ALERTA_0 Días",2;"ALERTA",3;"A TIEMPO",4;"SIN FECHA",5},
    2,FALSE),
0)</f>
        <v>4</v>
      </c>
    </row>
    <row r="1894" spans="1:34" x14ac:dyDescent="0.25">
      <c r="A1894">
        <v>23676979</v>
      </c>
      <c r="B1894" s="23" t="str">
        <f>IFERROR(VLOOKUP(FENIX_ANS_TABLA[[#This Row],[PEDIDO]],RESPONSABLE!A:B,2,0),"Pendiente por asignar responsable")</f>
        <v>Pendiente por asignar responsable</v>
      </c>
      <c r="C1894" t="s">
        <v>54</v>
      </c>
      <c r="D1894" t="s">
        <v>24</v>
      </c>
      <c r="E1894" t="s">
        <v>54</v>
      </c>
      <c r="F1894" s="21">
        <v>46083.425752314812</v>
      </c>
      <c r="G1894" t="s">
        <v>13027</v>
      </c>
      <c r="H1894">
        <v>70951008</v>
      </c>
      <c r="I1894" t="s">
        <v>13028</v>
      </c>
      <c r="J1894" s="23" t="s">
        <v>31</v>
      </c>
      <c r="K1894" s="23" t="s">
        <v>13029</v>
      </c>
      <c r="L1894" t="s">
        <v>13030</v>
      </c>
      <c r="M1894" t="s">
        <v>169</v>
      </c>
      <c r="N1894" t="s">
        <v>13031</v>
      </c>
      <c r="O1894" t="s">
        <v>170</v>
      </c>
      <c r="P1894" t="s">
        <v>55</v>
      </c>
      <c r="Q1894" t="s">
        <v>189</v>
      </c>
      <c r="R1894" t="s">
        <v>252</v>
      </c>
      <c r="S1894" t="s">
        <v>260</v>
      </c>
      <c r="T1894">
        <v>4</v>
      </c>
      <c r="U1894" t="s">
        <v>13032</v>
      </c>
      <c r="V1894" t="s">
        <v>19153</v>
      </c>
      <c r="W1894" t="s">
        <v>19153</v>
      </c>
      <c r="X1894" t="s">
        <v>43</v>
      </c>
      <c r="Y1894" t="s">
        <v>30</v>
      </c>
      <c r="Z1894" t="s">
        <v>30</v>
      </c>
      <c r="AA1894" t="s">
        <v>30</v>
      </c>
      <c r="AB1894" t="s">
        <v>30</v>
      </c>
      <c r="AC1894">
        <v>-75.269665000000003</v>
      </c>
      <c r="AD1894">
        <v>6.221457</v>
      </c>
      <c r="AE1894" t="s">
        <v>86</v>
      </c>
      <c r="AF1894" t="s">
        <v>159</v>
      </c>
      <c r="AG1894" t="s">
        <v>102</v>
      </c>
      <c r="AH1894">
        <f>IFERROR(
    VLOOKUP(FENIX_ANS_TABLA[[#This Row],[ESTADO]],
        {"VENCIDO",1;"ALERTA_0 Días",2;"ALERTA",3;"A TIEMPO",4;"SIN FECHA",5},
    2,FALSE),
0)</f>
        <v>3</v>
      </c>
    </row>
    <row r="1895" spans="1:34" x14ac:dyDescent="0.25">
      <c r="A1895">
        <v>23676986</v>
      </c>
      <c r="B1895" s="23" t="str">
        <f>IFERROR(VLOOKUP(FENIX_ANS_TABLA[[#This Row],[PEDIDO]],RESPONSABLE!A:B,2,0),"Pendiente por asignar responsable")</f>
        <v>Pendiente por asignar responsable</v>
      </c>
      <c r="C1895" t="s">
        <v>58</v>
      </c>
      <c r="D1895" t="s">
        <v>24</v>
      </c>
      <c r="E1895" t="s">
        <v>59</v>
      </c>
      <c r="F1895" s="21">
        <v>46083.430671296293</v>
      </c>
      <c r="G1895" t="s">
        <v>13034</v>
      </c>
      <c r="H1895">
        <v>1041087158</v>
      </c>
      <c r="I1895" t="s">
        <v>2670</v>
      </c>
      <c r="J1895" s="23" t="s">
        <v>31</v>
      </c>
      <c r="K1895" s="23" t="s">
        <v>2671</v>
      </c>
      <c r="L1895" t="s">
        <v>2672</v>
      </c>
      <c r="M1895" t="s">
        <v>234</v>
      </c>
      <c r="N1895" t="s">
        <v>2673</v>
      </c>
      <c r="O1895" t="s">
        <v>235</v>
      </c>
      <c r="P1895" t="s">
        <v>60</v>
      </c>
      <c r="Q1895" t="s">
        <v>236</v>
      </c>
      <c r="R1895" t="s">
        <v>253</v>
      </c>
      <c r="S1895" t="s">
        <v>260</v>
      </c>
      <c r="T1895">
        <v>9</v>
      </c>
      <c r="U1895" t="s">
        <v>13035</v>
      </c>
      <c r="V1895" t="s">
        <v>17673</v>
      </c>
      <c r="W1895" t="s">
        <v>19154</v>
      </c>
      <c r="X1895" t="s">
        <v>29</v>
      </c>
      <c r="Y1895" t="s">
        <v>30</v>
      </c>
      <c r="Z1895" t="s">
        <v>30</v>
      </c>
      <c r="AA1895" t="s">
        <v>30</v>
      </c>
      <c r="AB1895" t="s">
        <v>30</v>
      </c>
      <c r="AC1895">
        <v>-74.704926130000004</v>
      </c>
      <c r="AD1895">
        <v>7.0365559700000002</v>
      </c>
      <c r="AE1895" t="s">
        <v>86</v>
      </c>
      <c r="AF1895" t="s">
        <v>215</v>
      </c>
      <c r="AG1895" t="s">
        <v>102</v>
      </c>
      <c r="AH1895">
        <f>IFERROR(
    VLOOKUP(FENIX_ANS_TABLA[[#This Row],[ESTADO]],
        {"VENCIDO",1;"ALERTA_0 Días",2;"ALERTA",3;"A TIEMPO",4;"SIN FECHA",5},
    2,FALSE),
0)</f>
        <v>4</v>
      </c>
    </row>
    <row r="1896" spans="1:34" x14ac:dyDescent="0.25">
      <c r="A1896">
        <v>23676988</v>
      </c>
      <c r="B1896" s="23" t="str">
        <f>IFERROR(VLOOKUP(FENIX_ANS_TABLA[[#This Row],[PEDIDO]],RESPONSABLE!A:B,2,0),"Pendiente por asignar responsable")</f>
        <v>Pendiente por asignar responsable</v>
      </c>
      <c r="C1896" t="s">
        <v>23</v>
      </c>
      <c r="D1896" t="s">
        <v>24</v>
      </c>
      <c r="E1896" t="s">
        <v>23</v>
      </c>
      <c r="F1896" s="21">
        <v>46083.431261574071</v>
      </c>
      <c r="G1896" t="s">
        <v>14788</v>
      </c>
      <c r="H1896">
        <v>1007334926</v>
      </c>
      <c r="I1896" t="s">
        <v>14789</v>
      </c>
      <c r="J1896" s="23" t="s">
        <v>31</v>
      </c>
      <c r="K1896" s="23" t="s">
        <v>14790</v>
      </c>
      <c r="L1896" t="s">
        <v>14791</v>
      </c>
      <c r="M1896" t="s">
        <v>185</v>
      </c>
      <c r="N1896" t="s">
        <v>14792</v>
      </c>
      <c r="O1896" t="s">
        <v>186</v>
      </c>
      <c r="P1896" t="s">
        <v>27</v>
      </c>
      <c r="Q1896" t="s">
        <v>158</v>
      </c>
      <c r="R1896" t="s">
        <v>252</v>
      </c>
      <c r="S1896" t="s">
        <v>260</v>
      </c>
      <c r="T1896">
        <v>10</v>
      </c>
      <c r="U1896" t="s">
        <v>14793</v>
      </c>
      <c r="V1896" t="s">
        <v>8138</v>
      </c>
      <c r="W1896" t="s">
        <v>14264</v>
      </c>
      <c r="X1896" t="s">
        <v>29</v>
      </c>
      <c r="Y1896" t="s">
        <v>30</v>
      </c>
      <c r="Z1896" t="s">
        <v>30</v>
      </c>
      <c r="AA1896" t="s">
        <v>30</v>
      </c>
      <c r="AB1896" t="s">
        <v>30</v>
      </c>
      <c r="AC1896">
        <v>-75.248441040000003</v>
      </c>
      <c r="AD1896">
        <v>6.1439356399999996</v>
      </c>
      <c r="AE1896" t="s">
        <v>86</v>
      </c>
      <c r="AF1896" t="s">
        <v>159</v>
      </c>
      <c r="AG1896" t="s">
        <v>102</v>
      </c>
      <c r="AH1896">
        <f>IFERROR(
    VLOOKUP(FENIX_ANS_TABLA[[#This Row],[ESTADO]],
        {"VENCIDO",1;"ALERTA_0 Días",2;"ALERTA",3;"A TIEMPO",4;"SIN FECHA",5},
    2,FALSE),
0)</f>
        <v>4</v>
      </c>
    </row>
    <row r="1897" spans="1:34" x14ac:dyDescent="0.25">
      <c r="A1897">
        <v>23676992</v>
      </c>
      <c r="B1897" s="23" t="str">
        <f>IFERROR(VLOOKUP(FENIX_ANS_TABLA[[#This Row],[PEDIDO]],RESPONSABLE!A:B,2,0),"Pendiente por asignar responsable")</f>
        <v>Pendiente por asignar responsable</v>
      </c>
      <c r="C1897" t="s">
        <v>54</v>
      </c>
      <c r="D1897" t="s">
        <v>24</v>
      </c>
      <c r="E1897" t="s">
        <v>54</v>
      </c>
      <c r="F1897" s="21">
        <v>46083.432500000003</v>
      </c>
      <c r="G1897" t="s">
        <v>13037</v>
      </c>
      <c r="H1897">
        <v>70093852</v>
      </c>
      <c r="I1897" t="s">
        <v>13038</v>
      </c>
      <c r="J1897" s="23" t="s">
        <v>31</v>
      </c>
      <c r="K1897" s="23" t="s">
        <v>13039</v>
      </c>
      <c r="L1897" t="s">
        <v>13040</v>
      </c>
      <c r="M1897" t="s">
        <v>295</v>
      </c>
      <c r="N1897" t="s">
        <v>13041</v>
      </c>
      <c r="O1897" t="s">
        <v>296</v>
      </c>
      <c r="P1897" t="s">
        <v>55</v>
      </c>
      <c r="Q1897" t="s">
        <v>31</v>
      </c>
      <c r="R1897" t="s">
        <v>252</v>
      </c>
      <c r="S1897" t="s">
        <v>259</v>
      </c>
      <c r="T1897">
        <v>4</v>
      </c>
      <c r="U1897" t="s">
        <v>13042</v>
      </c>
      <c r="V1897" t="s">
        <v>14213</v>
      </c>
      <c r="W1897" t="s">
        <v>14213</v>
      </c>
      <c r="X1897" t="s">
        <v>43</v>
      </c>
      <c r="Y1897" t="s">
        <v>30</v>
      </c>
      <c r="Z1897" t="s">
        <v>30</v>
      </c>
      <c r="AA1897" t="s">
        <v>30</v>
      </c>
      <c r="AB1897" t="s">
        <v>30</v>
      </c>
      <c r="AC1897">
        <v>-75.521876039999995</v>
      </c>
      <c r="AD1897">
        <v>5.9412238999999998</v>
      </c>
      <c r="AE1897" t="s">
        <v>86</v>
      </c>
      <c r="AF1897" t="s">
        <v>109</v>
      </c>
      <c r="AG1897" t="s">
        <v>102</v>
      </c>
      <c r="AH1897">
        <f>IFERROR(
    VLOOKUP(FENIX_ANS_TABLA[[#This Row],[ESTADO]],
        {"VENCIDO",1;"ALERTA_0 Días",2;"ALERTA",3;"A TIEMPO",4;"SIN FECHA",5},
    2,FALSE),
0)</f>
        <v>3</v>
      </c>
    </row>
    <row r="1898" spans="1:34" x14ac:dyDescent="0.25">
      <c r="A1898">
        <v>23676993</v>
      </c>
      <c r="B1898" s="23" t="str">
        <f>IFERROR(VLOOKUP(FENIX_ANS_TABLA[[#This Row],[PEDIDO]],RESPONSABLE!A:B,2,0),"Pendiente por asignar responsable")</f>
        <v>Pendiente por asignar responsable</v>
      </c>
      <c r="C1898" t="s">
        <v>23</v>
      </c>
      <c r="D1898" t="s">
        <v>24</v>
      </c>
      <c r="E1898" t="s">
        <v>23</v>
      </c>
      <c r="F1898" s="21">
        <v>46083.432638888888</v>
      </c>
      <c r="G1898" t="s">
        <v>13044</v>
      </c>
      <c r="H1898">
        <v>1216725973</v>
      </c>
      <c r="I1898" t="s">
        <v>13045</v>
      </c>
      <c r="J1898" s="23" t="s">
        <v>31</v>
      </c>
      <c r="K1898" s="23" t="s">
        <v>13046</v>
      </c>
      <c r="L1898" t="s">
        <v>13047</v>
      </c>
      <c r="M1898" t="s">
        <v>25</v>
      </c>
      <c r="N1898" t="s">
        <v>13048</v>
      </c>
      <c r="O1898" t="s">
        <v>26</v>
      </c>
      <c r="P1898" t="s">
        <v>27</v>
      </c>
      <c r="Q1898" t="s">
        <v>32</v>
      </c>
      <c r="R1898" t="s">
        <v>253</v>
      </c>
      <c r="S1898" t="s">
        <v>260</v>
      </c>
      <c r="T1898">
        <v>7</v>
      </c>
      <c r="U1898" t="s">
        <v>13049</v>
      </c>
      <c r="V1898" t="s">
        <v>10729</v>
      </c>
      <c r="W1898" t="s">
        <v>19155</v>
      </c>
      <c r="X1898" t="s">
        <v>29</v>
      </c>
      <c r="Y1898" t="s">
        <v>30</v>
      </c>
      <c r="Z1898" t="s">
        <v>30</v>
      </c>
      <c r="AA1898" t="s">
        <v>30</v>
      </c>
      <c r="AB1898" t="s">
        <v>30</v>
      </c>
      <c r="AC1898">
        <v>-75.614693000000003</v>
      </c>
      <c r="AD1898">
        <v>6.2748419999999996</v>
      </c>
      <c r="AE1898" t="s">
        <v>86</v>
      </c>
      <c r="AF1898" t="s">
        <v>105</v>
      </c>
      <c r="AG1898" t="s">
        <v>102</v>
      </c>
      <c r="AH1898">
        <f>IFERROR(
    VLOOKUP(FENIX_ANS_TABLA[[#This Row],[ESTADO]],
        {"VENCIDO",1;"ALERTA_0 Días",2;"ALERTA",3;"A TIEMPO",4;"SIN FECHA",5},
    2,FALSE),
0)</f>
        <v>4</v>
      </c>
    </row>
    <row r="1899" spans="1:34" x14ac:dyDescent="0.25">
      <c r="A1899">
        <v>23676995</v>
      </c>
      <c r="B1899" s="23" t="str">
        <f>IFERROR(VLOOKUP(FENIX_ANS_TABLA[[#This Row],[PEDIDO]],RESPONSABLE!A:B,2,0),"Pendiente por asignar responsable")</f>
        <v>Pendiente por asignar responsable</v>
      </c>
      <c r="C1899" t="s">
        <v>54</v>
      </c>
      <c r="D1899" t="s">
        <v>24</v>
      </c>
      <c r="E1899" t="s">
        <v>54</v>
      </c>
      <c r="F1899" s="21">
        <v>46083.432719907411</v>
      </c>
      <c r="G1899" t="s">
        <v>13052</v>
      </c>
      <c r="H1899">
        <v>70905299</v>
      </c>
      <c r="I1899" t="s">
        <v>13053</v>
      </c>
      <c r="J1899" s="23" t="s">
        <v>13054</v>
      </c>
      <c r="K1899" s="23" t="s">
        <v>13055</v>
      </c>
      <c r="L1899" t="s">
        <v>13056</v>
      </c>
      <c r="M1899" t="s">
        <v>169</v>
      </c>
      <c r="N1899" t="s">
        <v>13057</v>
      </c>
      <c r="O1899" t="s">
        <v>170</v>
      </c>
      <c r="P1899" t="s">
        <v>55</v>
      </c>
      <c r="Q1899" t="s">
        <v>189</v>
      </c>
      <c r="R1899" t="s">
        <v>253</v>
      </c>
      <c r="S1899" t="s">
        <v>260</v>
      </c>
      <c r="T1899">
        <v>4</v>
      </c>
      <c r="U1899" t="s">
        <v>13058</v>
      </c>
      <c r="V1899" t="s">
        <v>10729</v>
      </c>
      <c r="W1899" t="s">
        <v>10729</v>
      </c>
      <c r="X1899" t="s">
        <v>43</v>
      </c>
      <c r="Y1899" t="s">
        <v>30</v>
      </c>
      <c r="Z1899" t="s">
        <v>30</v>
      </c>
      <c r="AA1899" t="s">
        <v>30</v>
      </c>
      <c r="AB1899" t="s">
        <v>30</v>
      </c>
      <c r="AC1899">
        <v>-75.302889117000007</v>
      </c>
      <c r="AD1899">
        <v>6.1865375130000801</v>
      </c>
      <c r="AE1899" t="s">
        <v>86</v>
      </c>
      <c r="AF1899" t="s">
        <v>159</v>
      </c>
      <c r="AG1899" t="s">
        <v>102</v>
      </c>
      <c r="AH1899">
        <f>IFERROR(
    VLOOKUP(FENIX_ANS_TABLA[[#This Row],[ESTADO]],
        {"VENCIDO",1;"ALERTA_0 Días",2;"ALERTA",3;"A TIEMPO",4;"SIN FECHA",5},
    2,FALSE),
0)</f>
        <v>3</v>
      </c>
    </row>
    <row r="1900" spans="1:34" x14ac:dyDescent="0.25">
      <c r="A1900">
        <v>23676999</v>
      </c>
      <c r="B1900" s="23" t="str">
        <f>IFERROR(VLOOKUP(FENIX_ANS_TABLA[[#This Row],[PEDIDO]],RESPONSABLE!A:B,2,0),"Pendiente por asignar responsable")</f>
        <v>Pendiente por asignar responsable</v>
      </c>
      <c r="C1900" t="s">
        <v>58</v>
      </c>
      <c r="D1900" t="s">
        <v>24</v>
      </c>
      <c r="E1900" t="s">
        <v>59</v>
      </c>
      <c r="F1900" s="21">
        <v>46083.433310185188</v>
      </c>
      <c r="G1900" t="s">
        <v>13061</v>
      </c>
      <c r="H1900">
        <v>1001580821</v>
      </c>
      <c r="I1900" t="s">
        <v>13062</v>
      </c>
      <c r="J1900" s="23" t="s">
        <v>31</v>
      </c>
      <c r="K1900" s="23" t="s">
        <v>13063</v>
      </c>
      <c r="L1900" t="s">
        <v>13064</v>
      </c>
      <c r="M1900" t="s">
        <v>141</v>
      </c>
      <c r="N1900" t="s">
        <v>13065</v>
      </c>
      <c r="O1900" t="s">
        <v>142</v>
      </c>
      <c r="P1900" t="s">
        <v>60</v>
      </c>
      <c r="Q1900" t="s">
        <v>31</v>
      </c>
      <c r="R1900" t="s">
        <v>253</v>
      </c>
      <c r="S1900" t="s">
        <v>259</v>
      </c>
      <c r="T1900">
        <v>9</v>
      </c>
      <c r="U1900" t="s">
        <v>13066</v>
      </c>
      <c r="V1900" t="s">
        <v>10729</v>
      </c>
      <c r="W1900" t="s">
        <v>19156</v>
      </c>
      <c r="X1900" t="s">
        <v>29</v>
      </c>
      <c r="Y1900" t="s">
        <v>30</v>
      </c>
      <c r="Z1900" t="s">
        <v>30</v>
      </c>
      <c r="AA1900" t="s">
        <v>30</v>
      </c>
      <c r="AB1900" t="s">
        <v>30</v>
      </c>
      <c r="AC1900">
        <v>-76.132705740000006</v>
      </c>
      <c r="AD1900">
        <v>6.7704800499999997</v>
      </c>
      <c r="AE1900" t="s">
        <v>86</v>
      </c>
      <c r="AF1900" t="s">
        <v>136</v>
      </c>
      <c r="AG1900" t="s">
        <v>102</v>
      </c>
      <c r="AH1900">
        <f>IFERROR(
    VLOOKUP(FENIX_ANS_TABLA[[#This Row],[ESTADO]],
        {"VENCIDO",1;"ALERTA_0 Días",2;"ALERTA",3;"A TIEMPO",4;"SIN FECHA",5},
    2,FALSE),
0)</f>
        <v>4</v>
      </c>
    </row>
    <row r="1901" spans="1:34" x14ac:dyDescent="0.25">
      <c r="A1901">
        <v>23677007</v>
      </c>
      <c r="B1901" s="23" t="str">
        <f>IFERROR(VLOOKUP(FENIX_ANS_TABLA[[#This Row],[PEDIDO]],RESPONSABLE!A:B,2,0),"Pendiente por asignar responsable")</f>
        <v>Pendiente por asignar responsable</v>
      </c>
      <c r="C1901" t="s">
        <v>23</v>
      </c>
      <c r="D1901" t="s">
        <v>24</v>
      </c>
      <c r="E1901" t="s">
        <v>23</v>
      </c>
      <c r="F1901" s="21">
        <v>46083.435127314813</v>
      </c>
      <c r="G1901" t="s">
        <v>13068</v>
      </c>
      <c r="H1901">
        <v>1152196948</v>
      </c>
      <c r="I1901" t="s">
        <v>13069</v>
      </c>
      <c r="J1901" s="23" t="s">
        <v>31</v>
      </c>
      <c r="K1901" s="23" t="s">
        <v>13070</v>
      </c>
      <c r="L1901" t="s">
        <v>13071</v>
      </c>
      <c r="M1901" t="s">
        <v>25</v>
      </c>
      <c r="N1901" t="s">
        <v>13072</v>
      </c>
      <c r="O1901" t="s">
        <v>26</v>
      </c>
      <c r="P1901" t="s">
        <v>27</v>
      </c>
      <c r="Q1901" t="s">
        <v>32</v>
      </c>
      <c r="R1901" t="s">
        <v>253</v>
      </c>
      <c r="S1901" t="s">
        <v>260</v>
      </c>
      <c r="T1901">
        <v>7</v>
      </c>
      <c r="U1901" t="s">
        <v>13073</v>
      </c>
      <c r="V1901" t="s">
        <v>19157</v>
      </c>
      <c r="W1901" t="s">
        <v>14108</v>
      </c>
      <c r="X1901" t="s">
        <v>29</v>
      </c>
      <c r="Y1901" t="s">
        <v>30</v>
      </c>
      <c r="Z1901" t="s">
        <v>30</v>
      </c>
      <c r="AA1901" t="s">
        <v>30</v>
      </c>
      <c r="AB1901" t="s">
        <v>30</v>
      </c>
      <c r="AC1901">
        <v>-75.612482</v>
      </c>
      <c r="AD1901">
        <v>6.271528</v>
      </c>
      <c r="AE1901" t="s">
        <v>86</v>
      </c>
      <c r="AF1901" t="s">
        <v>105</v>
      </c>
      <c r="AG1901" t="s">
        <v>102</v>
      </c>
      <c r="AH1901">
        <f>IFERROR(
    VLOOKUP(FENIX_ANS_TABLA[[#This Row],[ESTADO]],
        {"VENCIDO",1;"ALERTA_0 Días",2;"ALERTA",3;"A TIEMPO",4;"SIN FECHA",5},
    2,FALSE),
0)</f>
        <v>4</v>
      </c>
    </row>
    <row r="1902" spans="1:34" x14ac:dyDescent="0.25">
      <c r="A1902">
        <v>23677010</v>
      </c>
      <c r="B1902" s="23" t="str">
        <f>IFERROR(VLOOKUP(FENIX_ANS_TABLA[[#This Row],[PEDIDO]],RESPONSABLE!A:B,2,0),"Pendiente por asignar responsable")</f>
        <v>Pendiente por asignar responsable</v>
      </c>
      <c r="C1902" t="s">
        <v>23</v>
      </c>
      <c r="D1902" t="s">
        <v>24</v>
      </c>
      <c r="E1902" t="s">
        <v>23</v>
      </c>
      <c r="F1902" s="21">
        <v>46083.435960648138</v>
      </c>
      <c r="G1902" t="s">
        <v>13075</v>
      </c>
      <c r="H1902">
        <v>11792962</v>
      </c>
      <c r="I1902" t="s">
        <v>13076</v>
      </c>
      <c r="J1902" s="23" t="s">
        <v>31</v>
      </c>
      <c r="K1902" s="23" t="s">
        <v>13077</v>
      </c>
      <c r="L1902" t="s">
        <v>13078</v>
      </c>
      <c r="M1902" t="s">
        <v>25</v>
      </c>
      <c r="N1902" t="s">
        <v>13079</v>
      </c>
      <c r="O1902" t="s">
        <v>26</v>
      </c>
      <c r="P1902" t="s">
        <v>27</v>
      </c>
      <c r="Q1902" t="s">
        <v>32</v>
      </c>
      <c r="R1902" t="s">
        <v>253</v>
      </c>
      <c r="S1902" t="s">
        <v>260</v>
      </c>
      <c r="T1902">
        <v>7</v>
      </c>
      <c r="U1902" t="s">
        <v>13080</v>
      </c>
      <c r="V1902" t="s">
        <v>8047</v>
      </c>
      <c r="W1902" t="s">
        <v>14385</v>
      </c>
      <c r="X1902" t="s">
        <v>29</v>
      </c>
      <c r="Y1902" t="s">
        <v>19158</v>
      </c>
      <c r="Z1902" t="s">
        <v>94</v>
      </c>
      <c r="AA1902" t="s">
        <v>3480</v>
      </c>
      <c r="AB1902" t="s">
        <v>19159</v>
      </c>
      <c r="AC1902">
        <v>-75.550777999999994</v>
      </c>
      <c r="AD1902">
        <v>6.2415890000000003</v>
      </c>
      <c r="AE1902" t="s">
        <v>86</v>
      </c>
      <c r="AF1902" t="s">
        <v>105</v>
      </c>
      <c r="AG1902" t="s">
        <v>102</v>
      </c>
      <c r="AH1902">
        <f>IFERROR(
    VLOOKUP(FENIX_ANS_TABLA[[#This Row],[ESTADO]],
        {"VENCIDO",1;"ALERTA_0 Días",2;"ALERTA",3;"A TIEMPO",4;"SIN FECHA",5},
    2,FALSE),
0)</f>
        <v>4</v>
      </c>
    </row>
    <row r="1903" spans="1:34" x14ac:dyDescent="0.25">
      <c r="A1903">
        <v>23677011</v>
      </c>
      <c r="B1903" s="23" t="str">
        <f>IFERROR(VLOOKUP(FENIX_ANS_TABLA[[#This Row],[PEDIDO]],RESPONSABLE!A:B,2,0),"Pendiente por asignar responsable")</f>
        <v>Pendiente por asignar responsable</v>
      </c>
      <c r="C1903" t="s">
        <v>58</v>
      </c>
      <c r="D1903" t="s">
        <v>24</v>
      </c>
      <c r="E1903" t="s">
        <v>59</v>
      </c>
      <c r="F1903" s="21">
        <v>46083.436412037037</v>
      </c>
      <c r="G1903" t="s">
        <v>13083</v>
      </c>
      <c r="H1903">
        <v>4838555</v>
      </c>
      <c r="I1903" t="s">
        <v>13084</v>
      </c>
      <c r="J1903" s="23" t="s">
        <v>31</v>
      </c>
      <c r="K1903" s="23" t="s">
        <v>13085</v>
      </c>
      <c r="L1903" t="s">
        <v>13086</v>
      </c>
      <c r="M1903" t="s">
        <v>25</v>
      </c>
      <c r="N1903" t="s">
        <v>13087</v>
      </c>
      <c r="O1903" t="s">
        <v>26</v>
      </c>
      <c r="P1903" t="s">
        <v>60</v>
      </c>
      <c r="Q1903" t="s">
        <v>61</v>
      </c>
      <c r="R1903" t="s">
        <v>253</v>
      </c>
      <c r="S1903" t="s">
        <v>260</v>
      </c>
      <c r="T1903">
        <v>9</v>
      </c>
      <c r="U1903" t="s">
        <v>13088</v>
      </c>
      <c r="V1903" t="s">
        <v>14668</v>
      </c>
      <c r="W1903" t="s">
        <v>10340</v>
      </c>
      <c r="X1903" t="s">
        <v>29</v>
      </c>
      <c r="Y1903" t="s">
        <v>30</v>
      </c>
      <c r="Z1903" t="s">
        <v>30</v>
      </c>
      <c r="AA1903" t="s">
        <v>30</v>
      </c>
      <c r="AB1903" t="s">
        <v>30</v>
      </c>
      <c r="AC1903">
        <v>-75.531338989999995</v>
      </c>
      <c r="AD1903">
        <v>6.2368180799999999</v>
      </c>
      <c r="AE1903" t="s">
        <v>86</v>
      </c>
      <c r="AF1903" t="s">
        <v>105</v>
      </c>
      <c r="AG1903" t="s">
        <v>102</v>
      </c>
      <c r="AH1903">
        <f>IFERROR(
    VLOOKUP(FENIX_ANS_TABLA[[#This Row],[ESTADO]],
        {"VENCIDO",1;"ALERTA_0 Días",2;"ALERTA",3;"A TIEMPO",4;"SIN FECHA",5},
    2,FALSE),
0)</f>
        <v>4</v>
      </c>
    </row>
    <row r="1904" spans="1:34" x14ac:dyDescent="0.25">
      <c r="A1904">
        <v>23677014</v>
      </c>
      <c r="B1904" s="23" t="str">
        <f>IFERROR(VLOOKUP(FENIX_ANS_TABLA[[#This Row],[PEDIDO]],RESPONSABLE!A:B,2,0),"Pendiente por asignar responsable")</f>
        <v>Pendiente por asignar responsable</v>
      </c>
      <c r="C1904" t="s">
        <v>23</v>
      </c>
      <c r="D1904" t="s">
        <v>24</v>
      </c>
      <c r="E1904" t="s">
        <v>23</v>
      </c>
      <c r="F1904" s="21">
        <v>46083.438657407409</v>
      </c>
      <c r="G1904" t="s">
        <v>13090</v>
      </c>
      <c r="H1904">
        <v>1018349930</v>
      </c>
      <c r="I1904" t="s">
        <v>12971</v>
      </c>
      <c r="J1904" s="23" t="s">
        <v>31</v>
      </c>
      <c r="K1904" s="23" t="s">
        <v>12972</v>
      </c>
      <c r="L1904" t="s">
        <v>13091</v>
      </c>
      <c r="M1904" t="s">
        <v>275</v>
      </c>
      <c r="N1904" t="s">
        <v>13092</v>
      </c>
      <c r="O1904" t="s">
        <v>276</v>
      </c>
      <c r="P1904" t="s">
        <v>27</v>
      </c>
      <c r="Q1904" t="s">
        <v>214</v>
      </c>
      <c r="R1904" t="s">
        <v>253</v>
      </c>
      <c r="S1904" t="s">
        <v>260</v>
      </c>
      <c r="T1904">
        <v>7</v>
      </c>
      <c r="U1904" t="s">
        <v>13093</v>
      </c>
      <c r="V1904" t="s">
        <v>17580</v>
      </c>
      <c r="W1904" t="s">
        <v>19160</v>
      </c>
      <c r="X1904" t="s">
        <v>29</v>
      </c>
      <c r="Y1904" t="s">
        <v>30</v>
      </c>
      <c r="Z1904" t="s">
        <v>30</v>
      </c>
      <c r="AA1904" t="s">
        <v>30</v>
      </c>
      <c r="AB1904" t="s">
        <v>30</v>
      </c>
      <c r="AC1904">
        <v>-75.07836657</v>
      </c>
      <c r="AD1904">
        <v>6.9106397900000003</v>
      </c>
      <c r="AE1904" t="s">
        <v>86</v>
      </c>
      <c r="AF1904" t="s">
        <v>215</v>
      </c>
      <c r="AG1904" t="s">
        <v>102</v>
      </c>
      <c r="AH1904">
        <f>IFERROR(
    VLOOKUP(FENIX_ANS_TABLA[[#This Row],[ESTADO]],
        {"VENCIDO",1;"ALERTA_0 Días",2;"ALERTA",3;"A TIEMPO",4;"SIN FECHA",5},
    2,FALSE),
0)</f>
        <v>4</v>
      </c>
    </row>
    <row r="1905" spans="1:34" x14ac:dyDescent="0.25">
      <c r="A1905">
        <v>23677016</v>
      </c>
      <c r="B1905" s="23" t="str">
        <f>IFERROR(VLOOKUP(FENIX_ANS_TABLA[[#This Row],[PEDIDO]],RESPONSABLE!A:B,2,0),"Pendiente por asignar responsable")</f>
        <v>Pendiente por asignar responsable</v>
      </c>
      <c r="C1905" t="s">
        <v>58</v>
      </c>
      <c r="D1905" t="s">
        <v>24</v>
      </c>
      <c r="E1905" t="s">
        <v>59</v>
      </c>
      <c r="F1905" s="21">
        <v>46083.439953703702</v>
      </c>
      <c r="G1905" t="s">
        <v>13095</v>
      </c>
      <c r="H1905">
        <v>1033338957</v>
      </c>
      <c r="I1905" t="s">
        <v>13096</v>
      </c>
      <c r="J1905" s="23" t="s">
        <v>31</v>
      </c>
      <c r="K1905" s="23" t="s">
        <v>13097</v>
      </c>
      <c r="L1905" t="s">
        <v>13098</v>
      </c>
      <c r="M1905" t="s">
        <v>119</v>
      </c>
      <c r="N1905" t="s">
        <v>13099</v>
      </c>
      <c r="O1905" t="s">
        <v>120</v>
      </c>
      <c r="P1905" t="s">
        <v>60</v>
      </c>
      <c r="Q1905" t="s">
        <v>31</v>
      </c>
      <c r="R1905" t="s">
        <v>252</v>
      </c>
      <c r="S1905" t="s">
        <v>259</v>
      </c>
      <c r="T1905">
        <v>14</v>
      </c>
      <c r="U1905" t="s">
        <v>13100</v>
      </c>
      <c r="V1905" t="s">
        <v>19161</v>
      </c>
      <c r="W1905" t="s">
        <v>19162</v>
      </c>
      <c r="X1905" t="s">
        <v>29</v>
      </c>
      <c r="Y1905" t="s">
        <v>30</v>
      </c>
      <c r="Z1905" t="s">
        <v>30</v>
      </c>
      <c r="AA1905" t="s">
        <v>30</v>
      </c>
      <c r="AB1905" t="s">
        <v>30</v>
      </c>
      <c r="AC1905">
        <v>-75.708599770000006</v>
      </c>
      <c r="AD1905">
        <v>6.0645742</v>
      </c>
      <c r="AE1905" t="s">
        <v>86</v>
      </c>
      <c r="AF1905" t="s">
        <v>109</v>
      </c>
      <c r="AG1905" t="s">
        <v>102</v>
      </c>
      <c r="AH1905">
        <f>IFERROR(
    VLOOKUP(FENIX_ANS_TABLA[[#This Row],[ESTADO]],
        {"VENCIDO",1;"ALERTA_0 Días",2;"ALERTA",3;"A TIEMPO",4;"SIN FECHA",5},
    2,FALSE),
0)</f>
        <v>4</v>
      </c>
    </row>
    <row r="1906" spans="1:34" x14ac:dyDescent="0.25">
      <c r="A1906">
        <v>23677019</v>
      </c>
      <c r="B1906" s="23" t="str">
        <f>IFERROR(VLOOKUP(FENIX_ANS_TABLA[[#This Row],[PEDIDO]],RESPONSABLE!A:B,2,0),"Pendiente por asignar responsable")</f>
        <v>Pendiente por asignar responsable</v>
      </c>
      <c r="C1906" t="s">
        <v>58</v>
      </c>
      <c r="D1906" t="s">
        <v>24</v>
      </c>
      <c r="E1906" t="s">
        <v>59</v>
      </c>
      <c r="F1906" s="21">
        <v>46083.442511574067</v>
      </c>
      <c r="G1906" t="s">
        <v>13102</v>
      </c>
      <c r="H1906">
        <v>70724503</v>
      </c>
      <c r="I1906" t="s">
        <v>13103</v>
      </c>
      <c r="J1906" s="23" t="s">
        <v>31</v>
      </c>
      <c r="K1906" s="23" t="s">
        <v>13104</v>
      </c>
      <c r="L1906" t="s">
        <v>13105</v>
      </c>
      <c r="M1906" t="s">
        <v>182</v>
      </c>
      <c r="N1906" t="s">
        <v>13106</v>
      </c>
      <c r="O1906" t="s">
        <v>183</v>
      </c>
      <c r="P1906" t="s">
        <v>60</v>
      </c>
      <c r="Q1906" t="s">
        <v>184</v>
      </c>
      <c r="R1906" t="s">
        <v>252</v>
      </c>
      <c r="S1906" t="s">
        <v>260</v>
      </c>
      <c r="T1906">
        <v>14</v>
      </c>
      <c r="U1906" t="s">
        <v>13107</v>
      </c>
      <c r="V1906" t="s">
        <v>9746</v>
      </c>
      <c r="W1906" t="s">
        <v>19163</v>
      </c>
      <c r="X1906" t="s">
        <v>29</v>
      </c>
      <c r="Y1906" t="s">
        <v>30</v>
      </c>
      <c r="Z1906" t="s">
        <v>30</v>
      </c>
      <c r="AA1906" t="s">
        <v>30</v>
      </c>
      <c r="AB1906" t="s">
        <v>30</v>
      </c>
      <c r="AC1906">
        <v>-75.259792169999997</v>
      </c>
      <c r="AD1906">
        <v>5.7697459699999998</v>
      </c>
      <c r="AE1906" t="s">
        <v>86</v>
      </c>
      <c r="AF1906" t="s">
        <v>159</v>
      </c>
      <c r="AG1906" t="s">
        <v>102</v>
      </c>
      <c r="AH1906">
        <f>IFERROR(
    VLOOKUP(FENIX_ANS_TABLA[[#This Row],[ESTADO]],
        {"VENCIDO",1;"ALERTA_0 Días",2;"ALERTA",3;"A TIEMPO",4;"SIN FECHA",5},
    2,FALSE),
0)</f>
        <v>4</v>
      </c>
    </row>
    <row r="1907" spans="1:34" x14ac:dyDescent="0.25">
      <c r="A1907">
        <v>23677026</v>
      </c>
      <c r="B1907" s="23" t="str">
        <f>IFERROR(VLOOKUP(FENIX_ANS_TABLA[[#This Row],[PEDIDO]],RESPONSABLE!A:B,2,0),"Pendiente por asignar responsable")</f>
        <v>Pendiente por asignar responsable</v>
      </c>
      <c r="C1907" t="s">
        <v>23</v>
      </c>
      <c r="D1907" t="s">
        <v>24</v>
      </c>
      <c r="E1907" t="s">
        <v>23</v>
      </c>
      <c r="F1907" s="21">
        <v>46083.444652777784</v>
      </c>
      <c r="G1907" t="s">
        <v>14801</v>
      </c>
      <c r="H1907">
        <v>43552898</v>
      </c>
      <c r="I1907" t="s">
        <v>14802</v>
      </c>
      <c r="J1907" s="23" t="s">
        <v>31</v>
      </c>
      <c r="K1907" s="23" t="s">
        <v>14803</v>
      </c>
      <c r="L1907" t="s">
        <v>14804</v>
      </c>
      <c r="M1907" t="s">
        <v>167</v>
      </c>
      <c r="N1907" t="s">
        <v>14805</v>
      </c>
      <c r="O1907" t="s">
        <v>168</v>
      </c>
      <c r="P1907" t="s">
        <v>27</v>
      </c>
      <c r="Q1907" t="s">
        <v>158</v>
      </c>
      <c r="R1907" t="s">
        <v>252</v>
      </c>
      <c r="S1907" t="s">
        <v>260</v>
      </c>
      <c r="T1907">
        <v>10</v>
      </c>
      <c r="U1907" t="s">
        <v>14806</v>
      </c>
      <c r="V1907" t="s">
        <v>19164</v>
      </c>
      <c r="W1907" t="s">
        <v>19165</v>
      </c>
      <c r="X1907" t="s">
        <v>29</v>
      </c>
      <c r="Y1907" t="s">
        <v>30</v>
      </c>
      <c r="Z1907" t="s">
        <v>30</v>
      </c>
      <c r="AA1907" t="s">
        <v>30</v>
      </c>
      <c r="AB1907" t="s">
        <v>30</v>
      </c>
      <c r="AC1907">
        <v>-75.366334640000005</v>
      </c>
      <c r="AD1907">
        <v>6.2277443899999998</v>
      </c>
      <c r="AE1907" t="s">
        <v>86</v>
      </c>
      <c r="AF1907" t="s">
        <v>159</v>
      </c>
      <c r="AG1907" t="s">
        <v>102</v>
      </c>
      <c r="AH1907">
        <f>IFERROR(
    VLOOKUP(FENIX_ANS_TABLA[[#This Row],[ESTADO]],
        {"VENCIDO",1;"ALERTA_0 Días",2;"ALERTA",3;"A TIEMPO",4;"SIN FECHA",5},
    2,FALSE),
0)</f>
        <v>4</v>
      </c>
    </row>
    <row r="1908" spans="1:34" x14ac:dyDescent="0.25">
      <c r="A1908">
        <v>23677029</v>
      </c>
      <c r="B1908" s="23" t="str">
        <f>IFERROR(VLOOKUP(FENIX_ANS_TABLA[[#This Row],[PEDIDO]],RESPONSABLE!A:B,2,0),"Pendiente por asignar responsable")</f>
        <v>Pendiente por asignar responsable</v>
      </c>
      <c r="C1908" t="s">
        <v>23</v>
      </c>
      <c r="D1908" t="s">
        <v>24</v>
      </c>
      <c r="E1908" t="s">
        <v>33</v>
      </c>
      <c r="F1908" s="21">
        <v>46083.444907407407</v>
      </c>
      <c r="G1908" t="s">
        <v>13110</v>
      </c>
      <c r="H1908">
        <v>70257694</v>
      </c>
      <c r="I1908" t="s">
        <v>13111</v>
      </c>
      <c r="J1908" s="23" t="s">
        <v>31</v>
      </c>
      <c r="K1908" s="23" t="s">
        <v>13112</v>
      </c>
      <c r="L1908" t="s">
        <v>13113</v>
      </c>
      <c r="M1908" t="s">
        <v>220</v>
      </c>
      <c r="N1908" t="s">
        <v>13114</v>
      </c>
      <c r="O1908" t="s">
        <v>221</v>
      </c>
      <c r="P1908" t="s">
        <v>34</v>
      </c>
      <c r="Q1908" t="s">
        <v>214</v>
      </c>
      <c r="R1908" t="s">
        <v>253</v>
      </c>
      <c r="S1908" t="s">
        <v>260</v>
      </c>
      <c r="T1908">
        <v>5</v>
      </c>
      <c r="U1908" t="s">
        <v>13115</v>
      </c>
      <c r="V1908" t="s">
        <v>19164</v>
      </c>
      <c r="W1908" t="s">
        <v>17582</v>
      </c>
      <c r="X1908" t="s">
        <v>29</v>
      </c>
      <c r="Y1908" t="s">
        <v>30</v>
      </c>
      <c r="Z1908" t="s">
        <v>30</v>
      </c>
      <c r="AA1908" t="s">
        <v>30</v>
      </c>
      <c r="AB1908" t="s">
        <v>30</v>
      </c>
      <c r="AC1908">
        <v>-75.013687899999994</v>
      </c>
      <c r="AD1908">
        <v>6.5920741999999999</v>
      </c>
      <c r="AE1908" t="s">
        <v>86</v>
      </c>
      <c r="AF1908" t="s">
        <v>215</v>
      </c>
      <c r="AG1908" t="s">
        <v>102</v>
      </c>
      <c r="AH1908">
        <f>IFERROR(
    VLOOKUP(FENIX_ANS_TABLA[[#This Row],[ESTADO]],
        {"VENCIDO",1;"ALERTA_0 Días",2;"ALERTA",3;"A TIEMPO",4;"SIN FECHA",5},
    2,FALSE),
0)</f>
        <v>4</v>
      </c>
    </row>
    <row r="1909" spans="1:34" x14ac:dyDescent="0.25">
      <c r="A1909">
        <v>23677030</v>
      </c>
      <c r="B1909" s="23" t="str">
        <f>IFERROR(VLOOKUP(FENIX_ANS_TABLA[[#This Row],[PEDIDO]],RESPONSABLE!A:B,2,0),"Pendiente por asignar responsable")</f>
        <v>Pendiente por asignar responsable</v>
      </c>
      <c r="C1909" t="s">
        <v>58</v>
      </c>
      <c r="D1909" t="s">
        <v>24</v>
      </c>
      <c r="E1909" t="s">
        <v>59</v>
      </c>
      <c r="F1909" s="21">
        <v>46083.445138888892</v>
      </c>
      <c r="G1909" t="s">
        <v>13117</v>
      </c>
      <c r="H1909">
        <v>8105914</v>
      </c>
      <c r="I1909" t="s">
        <v>13118</v>
      </c>
      <c r="J1909" s="23" t="s">
        <v>31</v>
      </c>
      <c r="K1909" s="23" t="s">
        <v>13119</v>
      </c>
      <c r="L1909" t="s">
        <v>13120</v>
      </c>
      <c r="M1909" t="s">
        <v>224</v>
      </c>
      <c r="N1909" t="s">
        <v>13121</v>
      </c>
      <c r="O1909" t="s">
        <v>225</v>
      </c>
      <c r="P1909" t="s">
        <v>60</v>
      </c>
      <c r="Q1909" t="s">
        <v>236</v>
      </c>
      <c r="R1909" t="s">
        <v>252</v>
      </c>
      <c r="S1909" t="s">
        <v>260</v>
      </c>
      <c r="T1909">
        <v>14</v>
      </c>
      <c r="U1909" t="s">
        <v>13122</v>
      </c>
      <c r="V1909" t="s">
        <v>19166</v>
      </c>
      <c r="W1909" t="s">
        <v>19167</v>
      </c>
      <c r="X1909" t="s">
        <v>29</v>
      </c>
      <c r="Y1909" t="s">
        <v>30</v>
      </c>
      <c r="Z1909" t="s">
        <v>30</v>
      </c>
      <c r="AA1909" t="s">
        <v>30</v>
      </c>
      <c r="AB1909" t="s">
        <v>30</v>
      </c>
      <c r="AC1909">
        <v>-75.103831769999999</v>
      </c>
      <c r="AD1909">
        <v>6.4676507699999997</v>
      </c>
      <c r="AE1909" t="s">
        <v>86</v>
      </c>
      <c r="AF1909" t="s">
        <v>215</v>
      </c>
      <c r="AG1909" t="s">
        <v>102</v>
      </c>
      <c r="AH1909">
        <f>IFERROR(
    VLOOKUP(FENIX_ANS_TABLA[[#This Row],[ESTADO]],
        {"VENCIDO",1;"ALERTA_0 Días",2;"ALERTA",3;"A TIEMPO",4;"SIN FECHA",5},
    2,FALSE),
0)</f>
        <v>4</v>
      </c>
    </row>
    <row r="1910" spans="1:34" x14ac:dyDescent="0.25">
      <c r="A1910">
        <v>23677032</v>
      </c>
      <c r="B1910" s="23" t="str">
        <f>IFERROR(VLOOKUP(FENIX_ANS_TABLA[[#This Row],[PEDIDO]],RESPONSABLE!A:B,2,0),"Pendiente por asignar responsable")</f>
        <v>Pendiente por asignar responsable</v>
      </c>
      <c r="C1910" t="s">
        <v>23</v>
      </c>
      <c r="D1910" t="s">
        <v>24</v>
      </c>
      <c r="E1910" t="s">
        <v>33</v>
      </c>
      <c r="F1910" s="21">
        <v>46083.447245370371</v>
      </c>
      <c r="G1910" t="s">
        <v>13124</v>
      </c>
      <c r="H1910">
        <v>70003478</v>
      </c>
      <c r="I1910" t="s">
        <v>13125</v>
      </c>
      <c r="J1910" s="23" t="s">
        <v>31</v>
      </c>
      <c r="K1910" s="23" t="s">
        <v>13126</v>
      </c>
      <c r="L1910" t="s">
        <v>13127</v>
      </c>
      <c r="M1910" t="s">
        <v>115</v>
      </c>
      <c r="N1910" t="s">
        <v>13128</v>
      </c>
      <c r="O1910" t="s">
        <v>116</v>
      </c>
      <c r="P1910" t="s">
        <v>34</v>
      </c>
      <c r="Q1910" t="s">
        <v>31</v>
      </c>
      <c r="R1910" t="s">
        <v>253</v>
      </c>
      <c r="S1910" t="s">
        <v>259</v>
      </c>
      <c r="T1910">
        <v>5</v>
      </c>
      <c r="U1910" t="s">
        <v>13129</v>
      </c>
      <c r="V1910" t="s">
        <v>19168</v>
      </c>
      <c r="W1910" t="s">
        <v>14063</v>
      </c>
      <c r="X1910" t="s">
        <v>29</v>
      </c>
      <c r="Y1910" t="s">
        <v>30</v>
      </c>
      <c r="Z1910" t="s">
        <v>30</v>
      </c>
      <c r="AA1910" t="s">
        <v>30</v>
      </c>
      <c r="AB1910" t="s">
        <v>30</v>
      </c>
      <c r="AC1910">
        <v>-75.8612703269999</v>
      </c>
      <c r="AD1910">
        <v>5.8101225160000398</v>
      </c>
      <c r="AE1910" t="s">
        <v>86</v>
      </c>
      <c r="AF1910" t="s">
        <v>109</v>
      </c>
      <c r="AG1910" t="s">
        <v>102</v>
      </c>
      <c r="AH1910">
        <f>IFERROR(
    VLOOKUP(FENIX_ANS_TABLA[[#This Row],[ESTADO]],
        {"VENCIDO",1;"ALERTA_0 Días",2;"ALERTA",3;"A TIEMPO",4;"SIN FECHA",5},
    2,FALSE),
0)</f>
        <v>4</v>
      </c>
    </row>
    <row r="1911" spans="1:34" x14ac:dyDescent="0.25">
      <c r="A1911">
        <v>23677035</v>
      </c>
      <c r="B1911" s="23" t="str">
        <f>IFERROR(VLOOKUP(FENIX_ANS_TABLA[[#This Row],[PEDIDO]],RESPONSABLE!A:B,2,0),"Pendiente por asignar responsable")</f>
        <v>Pendiente por asignar responsable</v>
      </c>
      <c r="C1911" t="s">
        <v>58</v>
      </c>
      <c r="D1911" t="s">
        <v>24</v>
      </c>
      <c r="E1911" t="s">
        <v>59</v>
      </c>
      <c r="F1911" s="21">
        <v>46083.447476851848</v>
      </c>
      <c r="G1911" t="s">
        <v>13131</v>
      </c>
      <c r="H1911">
        <v>42941157</v>
      </c>
      <c r="I1911" t="s">
        <v>13132</v>
      </c>
      <c r="J1911" s="23" t="s">
        <v>31</v>
      </c>
      <c r="K1911" s="23" t="s">
        <v>13133</v>
      </c>
      <c r="L1911" t="s">
        <v>13134</v>
      </c>
      <c r="M1911" t="s">
        <v>234</v>
      </c>
      <c r="N1911" t="s">
        <v>13135</v>
      </c>
      <c r="O1911" t="s">
        <v>235</v>
      </c>
      <c r="P1911" t="s">
        <v>60</v>
      </c>
      <c r="Q1911" t="s">
        <v>236</v>
      </c>
      <c r="R1911" t="s">
        <v>253</v>
      </c>
      <c r="S1911" t="s">
        <v>260</v>
      </c>
      <c r="T1911">
        <v>9</v>
      </c>
      <c r="U1911" t="s">
        <v>13136</v>
      </c>
      <c r="V1911" t="s">
        <v>19168</v>
      </c>
      <c r="W1911" t="s">
        <v>19169</v>
      </c>
      <c r="X1911" t="s">
        <v>29</v>
      </c>
      <c r="Y1911" t="s">
        <v>30</v>
      </c>
      <c r="Z1911" t="s">
        <v>30</v>
      </c>
      <c r="AA1911" t="s">
        <v>30</v>
      </c>
      <c r="AB1911" t="s">
        <v>30</v>
      </c>
      <c r="AC1911">
        <v>-74.706394000000003</v>
      </c>
      <c r="AD1911">
        <v>7.0708539999999998</v>
      </c>
      <c r="AE1911" t="s">
        <v>86</v>
      </c>
      <c r="AF1911" t="s">
        <v>215</v>
      </c>
      <c r="AG1911" t="s">
        <v>102</v>
      </c>
      <c r="AH1911">
        <f>IFERROR(
    VLOOKUP(FENIX_ANS_TABLA[[#This Row],[ESTADO]],
        {"VENCIDO",1;"ALERTA_0 Días",2;"ALERTA",3;"A TIEMPO",4;"SIN FECHA",5},
    2,FALSE),
0)</f>
        <v>4</v>
      </c>
    </row>
    <row r="1912" spans="1:34" x14ac:dyDescent="0.25">
      <c r="A1912">
        <v>23677043</v>
      </c>
      <c r="B1912" s="23" t="str">
        <f>IFERROR(VLOOKUP(FENIX_ANS_TABLA[[#This Row],[PEDIDO]],RESPONSABLE!A:B,2,0),"Pendiente por asignar responsable")</f>
        <v>Pendiente por asignar responsable</v>
      </c>
      <c r="C1912" t="s">
        <v>54</v>
      </c>
      <c r="D1912" t="s">
        <v>24</v>
      </c>
      <c r="E1912" t="s">
        <v>54</v>
      </c>
      <c r="F1912" s="21">
        <v>46083.449432870373</v>
      </c>
      <c r="G1912" t="s">
        <v>13138</v>
      </c>
      <c r="H1912">
        <v>1041231342</v>
      </c>
      <c r="I1912" t="s">
        <v>13139</v>
      </c>
      <c r="J1912" s="23" t="s">
        <v>31</v>
      </c>
      <c r="K1912" s="23" t="s">
        <v>13140</v>
      </c>
      <c r="L1912" t="s">
        <v>13141</v>
      </c>
      <c r="M1912" t="s">
        <v>163</v>
      </c>
      <c r="N1912" t="s">
        <v>13142</v>
      </c>
      <c r="O1912" t="s">
        <v>164</v>
      </c>
      <c r="P1912" t="s">
        <v>55</v>
      </c>
      <c r="Q1912" t="s">
        <v>189</v>
      </c>
      <c r="R1912" t="s">
        <v>252</v>
      </c>
      <c r="S1912" t="s">
        <v>260</v>
      </c>
      <c r="T1912">
        <v>4</v>
      </c>
      <c r="U1912" t="s">
        <v>13143</v>
      </c>
      <c r="V1912" t="s">
        <v>6724</v>
      </c>
      <c r="W1912" t="s">
        <v>6724</v>
      </c>
      <c r="X1912" t="s">
        <v>43</v>
      </c>
      <c r="Y1912" t="s">
        <v>30</v>
      </c>
      <c r="Z1912" t="s">
        <v>30</v>
      </c>
      <c r="AA1912" t="s">
        <v>30</v>
      </c>
      <c r="AB1912" t="s">
        <v>30</v>
      </c>
      <c r="AC1912">
        <v>-75.223659220000002</v>
      </c>
      <c r="AD1912">
        <v>6.2994926800000002</v>
      </c>
      <c r="AE1912" t="s">
        <v>86</v>
      </c>
      <c r="AF1912" t="s">
        <v>159</v>
      </c>
      <c r="AG1912" t="s">
        <v>102</v>
      </c>
      <c r="AH1912">
        <f>IFERROR(
    VLOOKUP(FENIX_ANS_TABLA[[#This Row],[ESTADO]],
        {"VENCIDO",1;"ALERTA_0 Días",2;"ALERTA",3;"A TIEMPO",4;"SIN FECHA",5},
    2,FALSE),
0)</f>
        <v>3</v>
      </c>
    </row>
    <row r="1913" spans="1:34" x14ac:dyDescent="0.25">
      <c r="A1913">
        <v>23677044</v>
      </c>
      <c r="B1913" s="23" t="str">
        <f>IFERROR(VLOOKUP(FENIX_ANS_TABLA[[#This Row],[PEDIDO]],RESPONSABLE!A:B,2,0),"Pendiente por asignar responsable")</f>
        <v>Pendiente por asignar responsable</v>
      </c>
      <c r="C1913" t="s">
        <v>44</v>
      </c>
      <c r="D1913" t="s">
        <v>24</v>
      </c>
      <c r="E1913" t="s">
        <v>44</v>
      </c>
      <c r="F1913" s="21">
        <v>46083.449907407397</v>
      </c>
      <c r="G1913" t="s">
        <v>13145</v>
      </c>
      <c r="H1913">
        <v>15401094</v>
      </c>
      <c r="I1913" t="s">
        <v>13146</v>
      </c>
      <c r="J1913" s="23" t="s">
        <v>13147</v>
      </c>
      <c r="K1913" s="23" t="s">
        <v>13148</v>
      </c>
      <c r="L1913" t="s">
        <v>13149</v>
      </c>
      <c r="M1913" t="s">
        <v>137</v>
      </c>
      <c r="N1913" t="s">
        <v>13150</v>
      </c>
      <c r="O1913" t="s">
        <v>138</v>
      </c>
      <c r="P1913" t="s">
        <v>45</v>
      </c>
      <c r="Q1913" t="s">
        <v>31</v>
      </c>
      <c r="R1913" t="s">
        <v>253</v>
      </c>
      <c r="S1913" t="s">
        <v>259</v>
      </c>
      <c r="T1913">
        <v>11</v>
      </c>
      <c r="U1913" t="s">
        <v>13151</v>
      </c>
      <c r="V1913" t="s">
        <v>6724</v>
      </c>
      <c r="W1913" t="s">
        <v>19170</v>
      </c>
      <c r="X1913" t="s">
        <v>29</v>
      </c>
      <c r="Y1913" t="s">
        <v>30</v>
      </c>
      <c r="Z1913" t="s">
        <v>30</v>
      </c>
      <c r="AA1913" t="s">
        <v>30</v>
      </c>
      <c r="AB1913" t="s">
        <v>30</v>
      </c>
      <c r="AC1913">
        <v>-75.818717649999996</v>
      </c>
      <c r="AD1913">
        <v>6.5632279200000001</v>
      </c>
      <c r="AE1913" t="s">
        <v>86</v>
      </c>
      <c r="AF1913" t="s">
        <v>136</v>
      </c>
      <c r="AG1913" t="s">
        <v>102</v>
      </c>
      <c r="AH1913">
        <f>IFERROR(
    VLOOKUP(FENIX_ANS_TABLA[[#This Row],[ESTADO]],
        {"VENCIDO",1;"ALERTA_0 Días",2;"ALERTA",3;"A TIEMPO",4;"SIN FECHA",5},
    2,FALSE),
0)</f>
        <v>4</v>
      </c>
    </row>
    <row r="1914" spans="1:34" x14ac:dyDescent="0.25">
      <c r="A1914">
        <v>23677046</v>
      </c>
      <c r="B1914" s="23" t="str">
        <f>IFERROR(VLOOKUP(FENIX_ANS_TABLA[[#This Row],[PEDIDO]],RESPONSABLE!A:B,2,0),"Pendiente por asignar responsable")</f>
        <v>Pendiente por asignar responsable</v>
      </c>
      <c r="C1914" t="s">
        <v>58</v>
      </c>
      <c r="D1914" t="s">
        <v>24</v>
      </c>
      <c r="E1914" t="s">
        <v>59</v>
      </c>
      <c r="F1914" s="21">
        <v>46083.450636574067</v>
      </c>
      <c r="G1914" t="s">
        <v>13153</v>
      </c>
      <c r="H1914">
        <v>1017149869</v>
      </c>
      <c r="I1914" t="s">
        <v>13154</v>
      </c>
      <c r="J1914" s="23" t="s">
        <v>13155</v>
      </c>
      <c r="K1914" s="23" t="s">
        <v>13156</v>
      </c>
      <c r="L1914" t="s">
        <v>13157</v>
      </c>
      <c r="M1914" t="s">
        <v>25</v>
      </c>
      <c r="N1914" t="s">
        <v>13158</v>
      </c>
      <c r="O1914" t="s">
        <v>26</v>
      </c>
      <c r="P1914" t="s">
        <v>60</v>
      </c>
      <c r="Q1914" t="s">
        <v>61</v>
      </c>
      <c r="R1914" t="s">
        <v>253</v>
      </c>
      <c r="S1914" t="s">
        <v>260</v>
      </c>
      <c r="T1914">
        <v>9</v>
      </c>
      <c r="U1914" t="s">
        <v>13159</v>
      </c>
      <c r="V1914" t="s">
        <v>14708</v>
      </c>
      <c r="W1914" t="s">
        <v>19171</v>
      </c>
      <c r="X1914" t="s">
        <v>29</v>
      </c>
      <c r="Y1914" t="s">
        <v>30</v>
      </c>
      <c r="Z1914" t="s">
        <v>30</v>
      </c>
      <c r="AA1914" t="s">
        <v>30</v>
      </c>
      <c r="AB1914" t="s">
        <v>30</v>
      </c>
      <c r="AC1914">
        <v>-75.528614849999997</v>
      </c>
      <c r="AD1914">
        <v>6.2284728200000004</v>
      </c>
      <c r="AE1914" t="s">
        <v>86</v>
      </c>
      <c r="AF1914" t="s">
        <v>105</v>
      </c>
      <c r="AG1914" t="s">
        <v>102</v>
      </c>
      <c r="AH1914">
        <f>IFERROR(
    VLOOKUP(FENIX_ANS_TABLA[[#This Row],[ESTADO]],
        {"VENCIDO",1;"ALERTA_0 Días",2;"ALERTA",3;"A TIEMPO",4;"SIN FECHA",5},
    2,FALSE),
0)</f>
        <v>4</v>
      </c>
    </row>
    <row r="1915" spans="1:34" x14ac:dyDescent="0.25">
      <c r="A1915">
        <v>23677049</v>
      </c>
      <c r="B1915" s="23" t="str">
        <f>IFERROR(VLOOKUP(FENIX_ANS_TABLA[[#This Row],[PEDIDO]],RESPONSABLE!A:B,2,0),"Pendiente por asignar responsable")</f>
        <v>Pendiente por asignar responsable</v>
      </c>
      <c r="C1915" t="s">
        <v>23</v>
      </c>
      <c r="D1915" t="s">
        <v>24</v>
      </c>
      <c r="E1915" t="s">
        <v>23</v>
      </c>
      <c r="F1915" s="21">
        <v>46083.451597222222</v>
      </c>
      <c r="G1915" t="s">
        <v>15741</v>
      </c>
      <c r="H1915">
        <v>900085852</v>
      </c>
      <c r="I1915" t="s">
        <v>15742</v>
      </c>
      <c r="J1915" s="23" t="s">
        <v>15743</v>
      </c>
      <c r="K1915" s="23" t="s">
        <v>15744</v>
      </c>
      <c r="L1915" t="s">
        <v>15745</v>
      </c>
      <c r="M1915" t="s">
        <v>52</v>
      </c>
      <c r="N1915" t="s">
        <v>15746</v>
      </c>
      <c r="O1915" t="s">
        <v>53</v>
      </c>
      <c r="P1915" t="s">
        <v>27</v>
      </c>
      <c r="Q1915" t="s">
        <v>32</v>
      </c>
      <c r="R1915" t="s">
        <v>253</v>
      </c>
      <c r="S1915" t="s">
        <v>260</v>
      </c>
      <c r="T1915">
        <v>7</v>
      </c>
      <c r="U1915" t="s">
        <v>15747</v>
      </c>
      <c r="V1915" t="s">
        <v>19172</v>
      </c>
      <c r="W1915" t="s">
        <v>19173</v>
      </c>
      <c r="X1915" t="s">
        <v>29</v>
      </c>
      <c r="Y1915" t="s">
        <v>30</v>
      </c>
      <c r="Z1915" t="s">
        <v>30</v>
      </c>
      <c r="AA1915" t="s">
        <v>30</v>
      </c>
      <c r="AB1915" t="s">
        <v>30</v>
      </c>
      <c r="AC1915">
        <v>-75.609673309000001</v>
      </c>
      <c r="AD1915">
        <v>6.1384108720000699</v>
      </c>
      <c r="AE1915" t="s">
        <v>86</v>
      </c>
      <c r="AF1915" t="s">
        <v>105</v>
      </c>
      <c r="AG1915" t="s">
        <v>102</v>
      </c>
      <c r="AH1915">
        <f>IFERROR(
    VLOOKUP(FENIX_ANS_TABLA[[#This Row],[ESTADO]],
        {"VENCIDO",1;"ALERTA_0 Días",2;"ALERTA",3;"A TIEMPO",4;"SIN FECHA",5},
    2,FALSE),
0)</f>
        <v>4</v>
      </c>
    </row>
    <row r="1916" spans="1:34" x14ac:dyDescent="0.25">
      <c r="A1916">
        <v>23677053</v>
      </c>
      <c r="B1916" s="23" t="str">
        <f>IFERROR(VLOOKUP(FENIX_ANS_TABLA[[#This Row],[PEDIDO]],RESPONSABLE!A:B,2,0),"Pendiente por asignar responsable")</f>
        <v>Pendiente por asignar responsable</v>
      </c>
      <c r="C1916" t="s">
        <v>54</v>
      </c>
      <c r="D1916" t="s">
        <v>24</v>
      </c>
      <c r="E1916" t="s">
        <v>54</v>
      </c>
      <c r="F1916" s="21">
        <v>46083.452557870369</v>
      </c>
      <c r="G1916" t="s">
        <v>13161</v>
      </c>
      <c r="H1916">
        <v>1007324533</v>
      </c>
      <c r="I1916" t="s">
        <v>13162</v>
      </c>
      <c r="J1916" s="23" t="s">
        <v>31</v>
      </c>
      <c r="K1916" s="23" t="s">
        <v>13163</v>
      </c>
      <c r="L1916" t="s">
        <v>13164</v>
      </c>
      <c r="M1916" t="s">
        <v>206</v>
      </c>
      <c r="N1916" t="s">
        <v>13165</v>
      </c>
      <c r="O1916" t="s">
        <v>207</v>
      </c>
      <c r="P1916" t="s">
        <v>55</v>
      </c>
      <c r="Q1916" t="s">
        <v>189</v>
      </c>
      <c r="R1916" t="s">
        <v>252</v>
      </c>
      <c r="S1916" t="s">
        <v>260</v>
      </c>
      <c r="T1916">
        <v>4</v>
      </c>
      <c r="U1916" t="s">
        <v>13166</v>
      </c>
      <c r="V1916" t="s">
        <v>10535</v>
      </c>
      <c r="W1916" t="s">
        <v>10535</v>
      </c>
      <c r="X1916" t="s">
        <v>43</v>
      </c>
      <c r="Y1916" t="s">
        <v>30</v>
      </c>
      <c r="Z1916" t="s">
        <v>30</v>
      </c>
      <c r="AA1916" t="s">
        <v>30</v>
      </c>
      <c r="AB1916" t="s">
        <v>30</v>
      </c>
      <c r="AC1916">
        <v>-75.16978503</v>
      </c>
      <c r="AD1916">
        <v>5.6055062800000002</v>
      </c>
      <c r="AE1916" t="s">
        <v>86</v>
      </c>
      <c r="AF1916" t="s">
        <v>159</v>
      </c>
      <c r="AG1916" t="s">
        <v>102</v>
      </c>
      <c r="AH1916">
        <f>IFERROR(
    VLOOKUP(FENIX_ANS_TABLA[[#This Row],[ESTADO]],
        {"VENCIDO",1;"ALERTA_0 Días",2;"ALERTA",3;"A TIEMPO",4;"SIN FECHA",5},
    2,FALSE),
0)</f>
        <v>3</v>
      </c>
    </row>
    <row r="1917" spans="1:34" x14ac:dyDescent="0.25">
      <c r="A1917">
        <v>23677055</v>
      </c>
      <c r="B1917" s="23" t="str">
        <f>IFERROR(VLOOKUP(FENIX_ANS_TABLA[[#This Row],[PEDIDO]],RESPONSABLE!A:B,2,0),"Pendiente por asignar responsable")</f>
        <v>Pendiente por asignar responsable</v>
      </c>
      <c r="C1917" t="s">
        <v>58</v>
      </c>
      <c r="D1917" t="s">
        <v>24</v>
      </c>
      <c r="E1917" t="s">
        <v>59</v>
      </c>
      <c r="F1917" s="21">
        <v>46083.453159722223</v>
      </c>
      <c r="G1917" t="s">
        <v>13168</v>
      </c>
      <c r="H1917">
        <v>42700257</v>
      </c>
      <c r="I1917" t="s">
        <v>13169</v>
      </c>
      <c r="J1917" s="23" t="s">
        <v>31</v>
      </c>
      <c r="K1917" s="23" t="s">
        <v>13170</v>
      </c>
      <c r="L1917" t="s">
        <v>13171</v>
      </c>
      <c r="M1917" t="s">
        <v>275</v>
      </c>
      <c r="N1917" t="s">
        <v>13172</v>
      </c>
      <c r="O1917" t="s">
        <v>276</v>
      </c>
      <c r="P1917" t="s">
        <v>60</v>
      </c>
      <c r="Q1917" t="s">
        <v>236</v>
      </c>
      <c r="R1917" t="s">
        <v>253</v>
      </c>
      <c r="S1917" t="s">
        <v>260</v>
      </c>
      <c r="T1917">
        <v>9</v>
      </c>
      <c r="U1917" t="s">
        <v>13173</v>
      </c>
      <c r="V1917" t="s">
        <v>17981</v>
      </c>
      <c r="W1917" t="s">
        <v>19174</v>
      </c>
      <c r="X1917" t="s">
        <v>29</v>
      </c>
      <c r="Y1917" t="s">
        <v>30</v>
      </c>
      <c r="Z1917" t="s">
        <v>30</v>
      </c>
      <c r="AA1917" t="s">
        <v>30</v>
      </c>
      <c r="AB1917" t="s">
        <v>30</v>
      </c>
      <c r="AC1917">
        <v>-75.08480093</v>
      </c>
      <c r="AD1917">
        <v>6.9142853100000004</v>
      </c>
      <c r="AE1917" t="s">
        <v>86</v>
      </c>
      <c r="AF1917" t="s">
        <v>215</v>
      </c>
      <c r="AG1917" t="s">
        <v>102</v>
      </c>
      <c r="AH1917">
        <f>IFERROR(
    VLOOKUP(FENIX_ANS_TABLA[[#This Row],[ESTADO]],
        {"VENCIDO",1;"ALERTA_0 Días",2;"ALERTA",3;"A TIEMPO",4;"SIN FECHA",5},
    2,FALSE),
0)</f>
        <v>4</v>
      </c>
    </row>
    <row r="1918" spans="1:34" x14ac:dyDescent="0.25">
      <c r="A1918">
        <v>23677058</v>
      </c>
      <c r="B1918" s="23" t="str">
        <f>IFERROR(VLOOKUP(FENIX_ANS_TABLA[[#This Row],[PEDIDO]],RESPONSABLE!A:B,2,0),"Pendiente por asignar responsable")</f>
        <v>Pendiente por asignar responsable</v>
      </c>
      <c r="C1918" t="s">
        <v>54</v>
      </c>
      <c r="D1918" t="s">
        <v>24</v>
      </c>
      <c r="E1918" t="s">
        <v>54</v>
      </c>
      <c r="F1918" s="21">
        <v>46083.453923611109</v>
      </c>
      <c r="G1918" t="s">
        <v>13175</v>
      </c>
      <c r="H1918">
        <v>800191700</v>
      </c>
      <c r="I1918" t="s">
        <v>13176</v>
      </c>
      <c r="J1918" s="23" t="s">
        <v>13177</v>
      </c>
      <c r="K1918" s="23" t="s">
        <v>13178</v>
      </c>
      <c r="L1918" t="s">
        <v>13179</v>
      </c>
      <c r="M1918" t="s">
        <v>25</v>
      </c>
      <c r="N1918" t="s">
        <v>13180</v>
      </c>
      <c r="O1918" t="s">
        <v>26</v>
      </c>
      <c r="P1918" t="s">
        <v>55</v>
      </c>
      <c r="Q1918" t="s">
        <v>56</v>
      </c>
      <c r="R1918" t="s">
        <v>253</v>
      </c>
      <c r="S1918" t="s">
        <v>260</v>
      </c>
      <c r="T1918">
        <v>4</v>
      </c>
      <c r="U1918" t="s">
        <v>13181</v>
      </c>
      <c r="V1918" t="s">
        <v>19175</v>
      </c>
      <c r="W1918" t="s">
        <v>19175</v>
      </c>
      <c r="X1918" t="s">
        <v>43</v>
      </c>
      <c r="Y1918" t="s">
        <v>30</v>
      </c>
      <c r="Z1918" t="s">
        <v>30</v>
      </c>
      <c r="AA1918" t="s">
        <v>30</v>
      </c>
      <c r="AB1918" t="s">
        <v>30</v>
      </c>
      <c r="AC1918">
        <v>-75.578986999999998</v>
      </c>
      <c r="AD1918">
        <v>6.2281339999999998</v>
      </c>
      <c r="AE1918" t="s">
        <v>86</v>
      </c>
      <c r="AF1918" t="s">
        <v>105</v>
      </c>
      <c r="AG1918" t="s">
        <v>102</v>
      </c>
      <c r="AH1918">
        <f>IFERROR(
    VLOOKUP(FENIX_ANS_TABLA[[#This Row],[ESTADO]],
        {"VENCIDO",1;"ALERTA_0 Días",2;"ALERTA",3;"A TIEMPO",4;"SIN FECHA",5},
    2,FALSE),
0)</f>
        <v>3</v>
      </c>
    </row>
    <row r="1919" spans="1:34" x14ac:dyDescent="0.25">
      <c r="A1919">
        <v>23677062</v>
      </c>
      <c r="B1919" s="23" t="str">
        <f>IFERROR(VLOOKUP(FENIX_ANS_TABLA[[#This Row],[PEDIDO]],RESPONSABLE!A:B,2,0),"Pendiente por asignar responsable")</f>
        <v>Pendiente por asignar responsable</v>
      </c>
      <c r="C1919" t="s">
        <v>23</v>
      </c>
      <c r="D1919" t="s">
        <v>24</v>
      </c>
      <c r="E1919" t="s">
        <v>23</v>
      </c>
      <c r="F1919" s="21">
        <v>46083.454675925917</v>
      </c>
      <c r="G1919" t="s">
        <v>13183</v>
      </c>
      <c r="H1919">
        <v>32211453</v>
      </c>
      <c r="I1919" t="s">
        <v>13184</v>
      </c>
      <c r="J1919" s="23" t="s">
        <v>31</v>
      </c>
      <c r="K1919" s="23" t="s">
        <v>13185</v>
      </c>
      <c r="L1919" t="s">
        <v>13186</v>
      </c>
      <c r="M1919" t="s">
        <v>234</v>
      </c>
      <c r="N1919" t="s">
        <v>13187</v>
      </c>
      <c r="O1919" t="s">
        <v>235</v>
      </c>
      <c r="P1919" t="s">
        <v>27</v>
      </c>
      <c r="Q1919" t="s">
        <v>214</v>
      </c>
      <c r="R1919" t="s">
        <v>253</v>
      </c>
      <c r="S1919" t="s">
        <v>260</v>
      </c>
      <c r="T1919">
        <v>7</v>
      </c>
      <c r="U1919" t="s">
        <v>13188</v>
      </c>
      <c r="V1919" t="s">
        <v>10730</v>
      </c>
      <c r="W1919" t="s">
        <v>18327</v>
      </c>
      <c r="X1919" t="s">
        <v>29</v>
      </c>
      <c r="Y1919" t="s">
        <v>30</v>
      </c>
      <c r="Z1919" t="s">
        <v>30</v>
      </c>
      <c r="AA1919" t="s">
        <v>30</v>
      </c>
      <c r="AB1919" t="s">
        <v>30</v>
      </c>
      <c r="AC1919">
        <v>-74.691108</v>
      </c>
      <c r="AD1919">
        <v>7.0221989999999996</v>
      </c>
      <c r="AE1919" t="s">
        <v>86</v>
      </c>
      <c r="AF1919" t="s">
        <v>215</v>
      </c>
      <c r="AG1919" t="s">
        <v>102</v>
      </c>
      <c r="AH1919">
        <f>IFERROR(
    VLOOKUP(FENIX_ANS_TABLA[[#This Row],[ESTADO]],
        {"VENCIDO",1;"ALERTA_0 Días",2;"ALERTA",3;"A TIEMPO",4;"SIN FECHA",5},
    2,FALSE),
0)</f>
        <v>4</v>
      </c>
    </row>
    <row r="1920" spans="1:34" x14ac:dyDescent="0.25">
      <c r="A1920">
        <v>23677065</v>
      </c>
      <c r="B1920" s="23" t="str">
        <f>IFERROR(VLOOKUP(FENIX_ANS_TABLA[[#This Row],[PEDIDO]],RESPONSABLE!A:B,2,0),"Pendiente por asignar responsable")</f>
        <v>Pendiente por asignar responsable</v>
      </c>
      <c r="C1920" t="s">
        <v>23</v>
      </c>
      <c r="D1920" t="s">
        <v>24</v>
      </c>
      <c r="E1920" t="s">
        <v>33</v>
      </c>
      <c r="F1920" s="21">
        <v>46083.454988425918</v>
      </c>
      <c r="G1920" t="s">
        <v>13190</v>
      </c>
      <c r="H1920">
        <v>25035135</v>
      </c>
      <c r="I1920" t="s">
        <v>13191</v>
      </c>
      <c r="J1920" s="23" t="s">
        <v>13192</v>
      </c>
      <c r="K1920" s="23" t="s">
        <v>13193</v>
      </c>
      <c r="L1920" t="s">
        <v>13194</v>
      </c>
      <c r="M1920" t="s">
        <v>25</v>
      </c>
      <c r="N1920" t="s">
        <v>13195</v>
      </c>
      <c r="O1920" t="s">
        <v>26</v>
      </c>
      <c r="P1920" t="s">
        <v>34</v>
      </c>
      <c r="Q1920" t="s">
        <v>35</v>
      </c>
      <c r="R1920" t="s">
        <v>253</v>
      </c>
      <c r="S1920" t="s">
        <v>260</v>
      </c>
      <c r="T1920">
        <v>5</v>
      </c>
      <c r="U1920" t="s">
        <v>13196</v>
      </c>
      <c r="V1920" t="s">
        <v>17829</v>
      </c>
      <c r="W1920" t="s">
        <v>17942</v>
      </c>
      <c r="X1920" t="s">
        <v>29</v>
      </c>
      <c r="Y1920" t="s">
        <v>19176</v>
      </c>
      <c r="Z1920" t="s">
        <v>13354</v>
      </c>
      <c r="AA1920" t="s">
        <v>290</v>
      </c>
      <c r="AB1920" t="s">
        <v>19177</v>
      </c>
      <c r="AC1920">
        <v>-75.619383999999997</v>
      </c>
      <c r="AD1920">
        <v>6.2582259999999996</v>
      </c>
      <c r="AE1920" t="s">
        <v>86</v>
      </c>
      <c r="AF1920" t="s">
        <v>105</v>
      </c>
      <c r="AG1920" t="s">
        <v>102</v>
      </c>
      <c r="AH1920">
        <f>IFERROR(
    VLOOKUP(FENIX_ANS_TABLA[[#This Row],[ESTADO]],
        {"VENCIDO",1;"ALERTA_0 Días",2;"ALERTA",3;"A TIEMPO",4;"SIN FECHA",5},
    2,FALSE),
0)</f>
        <v>4</v>
      </c>
    </row>
    <row r="1921" spans="1:34" x14ac:dyDescent="0.25">
      <c r="A1921">
        <v>23677066</v>
      </c>
      <c r="B1921" s="23" t="str">
        <f>IFERROR(VLOOKUP(FENIX_ANS_TABLA[[#This Row],[PEDIDO]],RESPONSABLE!A:B,2,0),"Pendiente por asignar responsable")</f>
        <v>Pendiente por asignar responsable</v>
      </c>
      <c r="C1921" t="s">
        <v>23</v>
      </c>
      <c r="D1921" t="s">
        <v>24</v>
      </c>
      <c r="E1921" t="s">
        <v>23</v>
      </c>
      <c r="F1921" s="21">
        <v>46083.455474537041</v>
      </c>
      <c r="G1921" t="s">
        <v>15749</v>
      </c>
      <c r="H1921">
        <v>98641837</v>
      </c>
      <c r="I1921" t="s">
        <v>15750</v>
      </c>
      <c r="J1921" s="23" t="s">
        <v>31</v>
      </c>
      <c r="K1921" s="23" t="s">
        <v>15751</v>
      </c>
      <c r="L1921" t="s">
        <v>15752</v>
      </c>
      <c r="M1921" t="s">
        <v>25</v>
      </c>
      <c r="N1921" t="s">
        <v>15753</v>
      </c>
      <c r="O1921" t="s">
        <v>26</v>
      </c>
      <c r="P1921" t="s">
        <v>27</v>
      </c>
      <c r="Q1921" t="s">
        <v>32</v>
      </c>
      <c r="R1921" t="s">
        <v>253</v>
      </c>
      <c r="S1921" t="s">
        <v>260</v>
      </c>
      <c r="T1921">
        <v>7</v>
      </c>
      <c r="U1921" t="s">
        <v>15754</v>
      </c>
      <c r="V1921" t="s">
        <v>17829</v>
      </c>
      <c r="W1921" t="s">
        <v>17830</v>
      </c>
      <c r="X1921" t="s">
        <v>29</v>
      </c>
      <c r="Y1921" t="s">
        <v>30</v>
      </c>
      <c r="Z1921" t="s">
        <v>30</v>
      </c>
      <c r="AA1921" t="s">
        <v>30</v>
      </c>
      <c r="AB1921" t="s">
        <v>30</v>
      </c>
      <c r="AC1921">
        <v>-75.627763999999999</v>
      </c>
      <c r="AD1921">
        <v>6.2676660000000002</v>
      </c>
      <c r="AE1921" t="s">
        <v>86</v>
      </c>
      <c r="AF1921" t="s">
        <v>105</v>
      </c>
      <c r="AG1921" t="s">
        <v>102</v>
      </c>
      <c r="AH1921">
        <f>IFERROR(
    VLOOKUP(FENIX_ANS_TABLA[[#This Row],[ESTADO]],
        {"VENCIDO",1;"ALERTA_0 Días",2;"ALERTA",3;"A TIEMPO",4;"SIN FECHA",5},
    2,FALSE),
0)</f>
        <v>4</v>
      </c>
    </row>
    <row r="1922" spans="1:34" x14ac:dyDescent="0.25">
      <c r="A1922">
        <v>23677067</v>
      </c>
      <c r="B1922" s="23" t="str">
        <f>IFERROR(VLOOKUP(FENIX_ANS_TABLA[[#This Row],[PEDIDO]],RESPONSABLE!A:B,2,0),"Pendiente por asignar responsable")</f>
        <v>Pendiente por asignar responsable</v>
      </c>
      <c r="C1922" t="s">
        <v>58</v>
      </c>
      <c r="D1922" t="s">
        <v>24</v>
      </c>
      <c r="E1922" t="s">
        <v>59</v>
      </c>
      <c r="F1922" s="21">
        <v>46083.45553240741</v>
      </c>
      <c r="G1922" t="s">
        <v>13198</v>
      </c>
      <c r="H1922">
        <v>42679561</v>
      </c>
      <c r="I1922" t="s">
        <v>13199</v>
      </c>
      <c r="J1922" s="23" t="s">
        <v>31</v>
      </c>
      <c r="K1922" s="23" t="s">
        <v>13200</v>
      </c>
      <c r="L1922" t="s">
        <v>13201</v>
      </c>
      <c r="M1922" t="s">
        <v>129</v>
      </c>
      <c r="N1922" t="s">
        <v>13202</v>
      </c>
      <c r="O1922" t="s">
        <v>130</v>
      </c>
      <c r="P1922" t="s">
        <v>60</v>
      </c>
      <c r="Q1922" t="s">
        <v>31</v>
      </c>
      <c r="R1922" t="s">
        <v>252</v>
      </c>
      <c r="S1922" t="s">
        <v>259</v>
      </c>
      <c r="T1922">
        <v>14</v>
      </c>
      <c r="U1922" t="s">
        <v>13203</v>
      </c>
      <c r="V1922" t="s">
        <v>17829</v>
      </c>
      <c r="W1922" t="s">
        <v>19178</v>
      </c>
      <c r="X1922" t="s">
        <v>29</v>
      </c>
      <c r="Y1922" t="s">
        <v>30</v>
      </c>
      <c r="Z1922" t="s">
        <v>30</v>
      </c>
      <c r="AA1922" t="s">
        <v>30</v>
      </c>
      <c r="AB1922" t="s">
        <v>30</v>
      </c>
      <c r="AC1922">
        <v>-75.773424669999997</v>
      </c>
      <c r="AD1922">
        <v>6.0719588699999996</v>
      </c>
      <c r="AE1922" t="s">
        <v>86</v>
      </c>
      <c r="AF1922" t="s">
        <v>109</v>
      </c>
      <c r="AG1922" t="s">
        <v>102</v>
      </c>
      <c r="AH1922">
        <f>IFERROR(
    VLOOKUP(FENIX_ANS_TABLA[[#This Row],[ESTADO]],
        {"VENCIDO",1;"ALERTA_0 Días",2;"ALERTA",3;"A TIEMPO",4;"SIN FECHA",5},
    2,FALSE),
0)</f>
        <v>4</v>
      </c>
    </row>
    <row r="1923" spans="1:34" x14ac:dyDescent="0.25">
      <c r="A1923">
        <v>23677076</v>
      </c>
      <c r="B1923" s="23" t="str">
        <f>IFERROR(VLOOKUP(FENIX_ANS_TABLA[[#This Row],[PEDIDO]],RESPONSABLE!A:B,2,0),"Pendiente por asignar responsable")</f>
        <v>Pendiente por asignar responsable</v>
      </c>
      <c r="C1923" t="s">
        <v>23</v>
      </c>
      <c r="D1923" t="s">
        <v>24</v>
      </c>
      <c r="E1923" t="s">
        <v>23</v>
      </c>
      <c r="F1923" s="21">
        <v>46083.457141203697</v>
      </c>
      <c r="G1923" t="s">
        <v>15756</v>
      </c>
      <c r="H1923">
        <v>98537370</v>
      </c>
      <c r="I1923" t="s">
        <v>15757</v>
      </c>
      <c r="J1923" s="23" t="s">
        <v>31</v>
      </c>
      <c r="K1923" s="23" t="s">
        <v>15758</v>
      </c>
      <c r="L1923" t="s">
        <v>15759</v>
      </c>
      <c r="M1923" t="s">
        <v>25</v>
      </c>
      <c r="N1923" t="s">
        <v>15760</v>
      </c>
      <c r="O1923" t="s">
        <v>26</v>
      </c>
      <c r="P1923" t="s">
        <v>27</v>
      </c>
      <c r="Q1923" t="s">
        <v>32</v>
      </c>
      <c r="R1923" t="s">
        <v>253</v>
      </c>
      <c r="S1923" t="s">
        <v>260</v>
      </c>
      <c r="T1923">
        <v>7</v>
      </c>
      <c r="U1923" t="s">
        <v>15761</v>
      </c>
      <c r="V1923" t="s">
        <v>4992</v>
      </c>
      <c r="W1923" t="s">
        <v>14506</v>
      </c>
      <c r="X1923" t="s">
        <v>29</v>
      </c>
      <c r="Y1923" t="s">
        <v>30</v>
      </c>
      <c r="Z1923" t="s">
        <v>30</v>
      </c>
      <c r="AA1923" t="s">
        <v>30</v>
      </c>
      <c r="AB1923" t="s">
        <v>30</v>
      </c>
      <c r="AC1923">
        <v>-75.656968539999994</v>
      </c>
      <c r="AD1923">
        <v>6.17464981</v>
      </c>
      <c r="AE1923" t="s">
        <v>86</v>
      </c>
      <c r="AF1923" t="s">
        <v>105</v>
      </c>
      <c r="AG1923" t="s">
        <v>102</v>
      </c>
      <c r="AH1923">
        <f>IFERROR(
    VLOOKUP(FENIX_ANS_TABLA[[#This Row],[ESTADO]],
        {"VENCIDO",1;"ALERTA_0 Días",2;"ALERTA",3;"A TIEMPO",4;"SIN FECHA",5},
    2,FALSE),
0)</f>
        <v>4</v>
      </c>
    </row>
    <row r="1924" spans="1:34" x14ac:dyDescent="0.25">
      <c r="A1924">
        <v>23677079</v>
      </c>
      <c r="B1924" s="23" t="str">
        <f>IFERROR(VLOOKUP(FENIX_ANS_TABLA[[#This Row],[PEDIDO]],RESPONSABLE!A:B,2,0),"Pendiente por asignar responsable")</f>
        <v>Pendiente por asignar responsable</v>
      </c>
      <c r="C1924" t="s">
        <v>54</v>
      </c>
      <c r="D1924" t="s">
        <v>24</v>
      </c>
      <c r="E1924" t="s">
        <v>54</v>
      </c>
      <c r="F1924" s="21">
        <v>46083.458078703698</v>
      </c>
      <c r="G1924" t="s">
        <v>13205</v>
      </c>
      <c r="H1924">
        <v>811024730</v>
      </c>
      <c r="I1924" t="s">
        <v>13206</v>
      </c>
      <c r="J1924" s="23" t="s">
        <v>13207</v>
      </c>
      <c r="K1924" s="23" t="s">
        <v>13178</v>
      </c>
      <c r="L1924" t="s">
        <v>13208</v>
      </c>
      <c r="M1924" t="s">
        <v>25</v>
      </c>
      <c r="N1924" t="s">
        <v>13209</v>
      </c>
      <c r="O1924" t="s">
        <v>26</v>
      </c>
      <c r="P1924" t="s">
        <v>55</v>
      </c>
      <c r="Q1924" t="s">
        <v>56</v>
      </c>
      <c r="R1924" t="s">
        <v>253</v>
      </c>
      <c r="S1924" t="s">
        <v>260</v>
      </c>
      <c r="T1924">
        <v>4</v>
      </c>
      <c r="U1924" t="s">
        <v>13210</v>
      </c>
      <c r="V1924" t="s">
        <v>19179</v>
      </c>
      <c r="W1924" t="s">
        <v>19179</v>
      </c>
      <c r="X1924" t="s">
        <v>43</v>
      </c>
      <c r="Y1924" t="s">
        <v>30</v>
      </c>
      <c r="Z1924" t="s">
        <v>30</v>
      </c>
      <c r="AA1924" t="s">
        <v>30</v>
      </c>
      <c r="AB1924" t="s">
        <v>30</v>
      </c>
      <c r="AC1924">
        <v>-75.590441530000007</v>
      </c>
      <c r="AD1924">
        <v>6.2495698900000001</v>
      </c>
      <c r="AE1924" t="s">
        <v>86</v>
      </c>
      <c r="AF1924" t="s">
        <v>105</v>
      </c>
      <c r="AG1924" t="s">
        <v>102</v>
      </c>
      <c r="AH1924">
        <f>IFERROR(
    VLOOKUP(FENIX_ANS_TABLA[[#This Row],[ESTADO]],
        {"VENCIDO",1;"ALERTA_0 Días",2;"ALERTA",3;"A TIEMPO",4;"SIN FECHA",5},
    2,FALSE),
0)</f>
        <v>3</v>
      </c>
    </row>
    <row r="1925" spans="1:34" x14ac:dyDescent="0.25">
      <c r="A1925">
        <v>23677081</v>
      </c>
      <c r="B1925" s="23" t="str">
        <f>IFERROR(VLOOKUP(FENIX_ANS_TABLA[[#This Row],[PEDIDO]],RESPONSABLE!A:B,2,0),"Pendiente por asignar responsable")</f>
        <v>Pendiente por asignar responsable</v>
      </c>
      <c r="C1925" t="s">
        <v>54</v>
      </c>
      <c r="D1925" t="s">
        <v>24</v>
      </c>
      <c r="E1925" t="s">
        <v>54</v>
      </c>
      <c r="F1925" s="21">
        <v>46083.458252314813</v>
      </c>
      <c r="G1925" t="s">
        <v>13212</v>
      </c>
      <c r="H1925">
        <v>901614857</v>
      </c>
      <c r="I1925" t="s">
        <v>13213</v>
      </c>
      <c r="J1925" s="23" t="s">
        <v>31</v>
      </c>
      <c r="K1925" s="23" t="s">
        <v>13214</v>
      </c>
      <c r="L1925" t="s">
        <v>13215</v>
      </c>
      <c r="M1925" t="s">
        <v>25</v>
      </c>
      <c r="N1925" t="s">
        <v>13216</v>
      </c>
      <c r="O1925" t="s">
        <v>26</v>
      </c>
      <c r="P1925" t="s">
        <v>55</v>
      </c>
      <c r="Q1925" t="s">
        <v>56</v>
      </c>
      <c r="R1925" t="s">
        <v>253</v>
      </c>
      <c r="S1925" t="s">
        <v>260</v>
      </c>
      <c r="T1925">
        <v>4</v>
      </c>
      <c r="U1925" t="s">
        <v>13217</v>
      </c>
      <c r="V1925" t="s">
        <v>19179</v>
      </c>
      <c r="W1925" t="s">
        <v>19179</v>
      </c>
      <c r="X1925" t="s">
        <v>43</v>
      </c>
      <c r="Y1925" t="s">
        <v>30</v>
      </c>
      <c r="Z1925" t="s">
        <v>30</v>
      </c>
      <c r="AA1925" t="s">
        <v>30</v>
      </c>
      <c r="AB1925" t="s">
        <v>30</v>
      </c>
      <c r="AC1925">
        <v>-75.58497002</v>
      </c>
      <c r="AD1925">
        <v>6.2470223200000001</v>
      </c>
      <c r="AE1925" t="s">
        <v>86</v>
      </c>
      <c r="AF1925" t="s">
        <v>105</v>
      </c>
      <c r="AG1925" t="s">
        <v>102</v>
      </c>
      <c r="AH1925">
        <f>IFERROR(
    VLOOKUP(FENIX_ANS_TABLA[[#This Row],[ESTADO]],
        {"VENCIDO",1;"ALERTA_0 Días",2;"ALERTA",3;"A TIEMPO",4;"SIN FECHA",5},
    2,FALSE),
0)</f>
        <v>3</v>
      </c>
    </row>
    <row r="1926" spans="1:34" x14ac:dyDescent="0.25">
      <c r="A1926">
        <v>23677082</v>
      </c>
      <c r="B1926" s="23" t="str">
        <f>IFERROR(VLOOKUP(FENIX_ANS_TABLA[[#This Row],[PEDIDO]],RESPONSABLE!A:B,2,0),"Pendiente por asignar responsable")</f>
        <v>Pendiente por asignar responsable</v>
      </c>
      <c r="C1926" t="s">
        <v>23</v>
      </c>
      <c r="D1926" t="s">
        <v>24</v>
      </c>
      <c r="E1926" t="s">
        <v>33</v>
      </c>
      <c r="F1926" s="21">
        <v>46083.458564814813</v>
      </c>
      <c r="G1926" t="s">
        <v>13219</v>
      </c>
      <c r="H1926">
        <v>43496507</v>
      </c>
      <c r="I1926" t="s">
        <v>13220</v>
      </c>
      <c r="J1926" s="23" t="s">
        <v>13221</v>
      </c>
      <c r="K1926" s="23" t="s">
        <v>13222</v>
      </c>
      <c r="L1926" t="s">
        <v>13223</v>
      </c>
      <c r="M1926" t="s">
        <v>145</v>
      </c>
      <c r="N1926" t="s">
        <v>13224</v>
      </c>
      <c r="O1926" t="s">
        <v>146</v>
      </c>
      <c r="P1926" t="s">
        <v>34</v>
      </c>
      <c r="Q1926" t="s">
        <v>31</v>
      </c>
      <c r="R1926" t="s">
        <v>253</v>
      </c>
      <c r="S1926" t="s">
        <v>259</v>
      </c>
      <c r="T1926">
        <v>5</v>
      </c>
      <c r="U1926" t="s">
        <v>13225</v>
      </c>
      <c r="V1926" t="s">
        <v>379</v>
      </c>
      <c r="W1926" t="s">
        <v>18565</v>
      </c>
      <c r="X1926" t="s">
        <v>29</v>
      </c>
      <c r="Y1926" t="s">
        <v>30</v>
      </c>
      <c r="Z1926" t="s">
        <v>30</v>
      </c>
      <c r="AA1926" t="s">
        <v>30</v>
      </c>
      <c r="AB1926" t="s">
        <v>30</v>
      </c>
      <c r="AC1926">
        <v>-76.128763169999999</v>
      </c>
      <c r="AD1926">
        <v>6.3063564799999998</v>
      </c>
      <c r="AE1926" t="s">
        <v>86</v>
      </c>
      <c r="AF1926" t="s">
        <v>136</v>
      </c>
      <c r="AG1926" t="s">
        <v>102</v>
      </c>
      <c r="AH1926">
        <f>IFERROR(
    VLOOKUP(FENIX_ANS_TABLA[[#This Row],[ESTADO]],
        {"VENCIDO",1;"ALERTA_0 Días",2;"ALERTA",3;"A TIEMPO",4;"SIN FECHA",5},
    2,FALSE),
0)</f>
        <v>4</v>
      </c>
    </row>
    <row r="1927" spans="1:34" x14ac:dyDescent="0.25">
      <c r="A1927">
        <v>23677088</v>
      </c>
      <c r="B1927" s="23" t="str">
        <f>IFERROR(VLOOKUP(FENIX_ANS_TABLA[[#This Row],[PEDIDO]],RESPONSABLE!A:B,2,0),"Pendiente por asignar responsable")</f>
        <v>Pendiente por asignar responsable</v>
      </c>
      <c r="C1927" t="s">
        <v>23</v>
      </c>
      <c r="D1927" t="s">
        <v>24</v>
      </c>
      <c r="E1927" t="s">
        <v>33</v>
      </c>
      <c r="F1927" s="21">
        <v>46083.459953703707</v>
      </c>
      <c r="G1927" t="s">
        <v>13227</v>
      </c>
      <c r="H1927">
        <v>42155552</v>
      </c>
      <c r="I1927" t="s">
        <v>13228</v>
      </c>
      <c r="J1927" s="23" t="s">
        <v>31</v>
      </c>
      <c r="K1927" s="23" t="s">
        <v>13229</v>
      </c>
      <c r="L1927" t="s">
        <v>13230</v>
      </c>
      <c r="M1927" t="s">
        <v>25</v>
      </c>
      <c r="N1927" t="s">
        <v>13231</v>
      </c>
      <c r="O1927" t="s">
        <v>26</v>
      </c>
      <c r="P1927" t="s">
        <v>34</v>
      </c>
      <c r="Q1927" t="s">
        <v>35</v>
      </c>
      <c r="R1927" t="s">
        <v>253</v>
      </c>
      <c r="S1927" t="s">
        <v>260</v>
      </c>
      <c r="T1927">
        <v>5</v>
      </c>
      <c r="U1927" t="s">
        <v>13232</v>
      </c>
      <c r="V1927" t="s">
        <v>19180</v>
      </c>
      <c r="W1927" t="s">
        <v>14812</v>
      </c>
      <c r="X1927" t="s">
        <v>29</v>
      </c>
      <c r="Y1927" t="s">
        <v>30</v>
      </c>
      <c r="Z1927" t="s">
        <v>30</v>
      </c>
      <c r="AA1927" t="s">
        <v>30</v>
      </c>
      <c r="AB1927" t="s">
        <v>30</v>
      </c>
      <c r="AC1927">
        <v>-75.533036620000004</v>
      </c>
      <c r="AD1927">
        <v>6.2358263200000001</v>
      </c>
      <c r="AE1927" t="s">
        <v>86</v>
      </c>
      <c r="AF1927" t="s">
        <v>105</v>
      </c>
      <c r="AG1927" t="s">
        <v>102</v>
      </c>
      <c r="AH1927">
        <f>IFERROR(
    VLOOKUP(FENIX_ANS_TABLA[[#This Row],[ESTADO]],
        {"VENCIDO",1;"ALERTA_0 Días",2;"ALERTA",3;"A TIEMPO",4;"SIN FECHA",5},
    2,FALSE),
0)</f>
        <v>4</v>
      </c>
    </row>
    <row r="1928" spans="1:34" x14ac:dyDescent="0.25">
      <c r="A1928">
        <v>23677089</v>
      </c>
      <c r="B1928" s="23" t="str">
        <f>IFERROR(VLOOKUP(FENIX_ANS_TABLA[[#This Row],[PEDIDO]],RESPONSABLE!A:B,2,0),"Pendiente por asignar responsable")</f>
        <v>Pendiente por asignar responsable</v>
      </c>
      <c r="C1928" t="s">
        <v>54</v>
      </c>
      <c r="D1928" t="s">
        <v>24</v>
      </c>
      <c r="E1928" t="s">
        <v>54</v>
      </c>
      <c r="F1928" s="21">
        <v>46083.460243055553</v>
      </c>
      <c r="G1928" t="s">
        <v>13234</v>
      </c>
      <c r="H1928">
        <v>901614857</v>
      </c>
      <c r="I1928" t="s">
        <v>13213</v>
      </c>
      <c r="J1928" s="23" t="s">
        <v>31</v>
      </c>
      <c r="K1928" s="23" t="s">
        <v>13235</v>
      </c>
      <c r="L1928" t="s">
        <v>13236</v>
      </c>
      <c r="M1928" t="s">
        <v>25</v>
      </c>
      <c r="N1928" t="s">
        <v>13237</v>
      </c>
      <c r="O1928" t="s">
        <v>26</v>
      </c>
      <c r="P1928" t="s">
        <v>55</v>
      </c>
      <c r="Q1928" t="s">
        <v>56</v>
      </c>
      <c r="R1928" t="s">
        <v>253</v>
      </c>
      <c r="S1928" t="s">
        <v>260</v>
      </c>
      <c r="T1928">
        <v>4</v>
      </c>
      <c r="U1928" t="s">
        <v>13238</v>
      </c>
      <c r="V1928" t="s">
        <v>19180</v>
      </c>
      <c r="W1928" t="s">
        <v>19180</v>
      </c>
      <c r="X1928" t="s">
        <v>43</v>
      </c>
      <c r="Y1928" t="s">
        <v>30</v>
      </c>
      <c r="Z1928" t="s">
        <v>30</v>
      </c>
      <c r="AA1928" t="s">
        <v>30</v>
      </c>
      <c r="AB1928" t="s">
        <v>30</v>
      </c>
      <c r="AC1928">
        <v>-75.584966350000002</v>
      </c>
      <c r="AD1928">
        <v>6.2470540699999999</v>
      </c>
      <c r="AE1928" t="s">
        <v>86</v>
      </c>
      <c r="AF1928" t="s">
        <v>105</v>
      </c>
      <c r="AG1928" t="s">
        <v>102</v>
      </c>
      <c r="AH1928">
        <f>IFERROR(
    VLOOKUP(FENIX_ANS_TABLA[[#This Row],[ESTADO]],
        {"VENCIDO",1;"ALERTA_0 Días",2;"ALERTA",3;"A TIEMPO",4;"SIN FECHA",5},
    2,FALSE),
0)</f>
        <v>3</v>
      </c>
    </row>
    <row r="1929" spans="1:34" x14ac:dyDescent="0.25">
      <c r="A1929">
        <v>23677090</v>
      </c>
      <c r="B1929" s="23" t="str">
        <f>IFERROR(VLOOKUP(FENIX_ANS_TABLA[[#This Row],[PEDIDO]],RESPONSABLE!A:B,2,0),"Pendiente por asignar responsable")</f>
        <v>Pendiente por asignar responsable</v>
      </c>
      <c r="C1929" t="s">
        <v>54</v>
      </c>
      <c r="D1929" t="s">
        <v>24</v>
      </c>
      <c r="E1929" t="s">
        <v>54</v>
      </c>
      <c r="F1929" s="21">
        <v>46083.461030092592</v>
      </c>
      <c r="G1929" t="s">
        <v>13240</v>
      </c>
      <c r="H1929">
        <v>98669068</v>
      </c>
      <c r="I1929" t="s">
        <v>13241</v>
      </c>
      <c r="J1929" s="23" t="s">
        <v>31</v>
      </c>
      <c r="K1929" s="23" t="s">
        <v>12521</v>
      </c>
      <c r="L1929" t="s">
        <v>13242</v>
      </c>
      <c r="M1929" t="s">
        <v>200</v>
      </c>
      <c r="N1929" t="s">
        <v>13243</v>
      </c>
      <c r="O1929" t="s">
        <v>201</v>
      </c>
      <c r="P1929" t="s">
        <v>55</v>
      </c>
      <c r="Q1929" t="s">
        <v>189</v>
      </c>
      <c r="R1929" t="s">
        <v>252</v>
      </c>
      <c r="S1929" t="s">
        <v>260</v>
      </c>
      <c r="T1929">
        <v>4</v>
      </c>
      <c r="U1929" t="s">
        <v>13244</v>
      </c>
      <c r="V1929" t="s">
        <v>19181</v>
      </c>
      <c r="W1929" t="s">
        <v>19181</v>
      </c>
      <c r="X1929" t="s">
        <v>43</v>
      </c>
      <c r="Y1929" t="s">
        <v>30</v>
      </c>
      <c r="Z1929" t="s">
        <v>30</v>
      </c>
      <c r="AA1929" t="s">
        <v>30</v>
      </c>
      <c r="AB1929" t="s">
        <v>30</v>
      </c>
      <c r="AC1929">
        <v>-75.486633920000003</v>
      </c>
      <c r="AD1929">
        <v>6.0356180699999999</v>
      </c>
      <c r="AE1929" t="s">
        <v>86</v>
      </c>
      <c r="AF1929" t="s">
        <v>159</v>
      </c>
      <c r="AG1929" t="s">
        <v>102</v>
      </c>
      <c r="AH1929">
        <f>IFERROR(
    VLOOKUP(FENIX_ANS_TABLA[[#This Row],[ESTADO]],
        {"VENCIDO",1;"ALERTA_0 Días",2;"ALERTA",3;"A TIEMPO",4;"SIN FECHA",5},
    2,FALSE),
0)</f>
        <v>3</v>
      </c>
    </row>
    <row r="1930" spans="1:34" x14ac:dyDescent="0.25">
      <c r="A1930">
        <v>23677092</v>
      </c>
      <c r="B1930" s="23" t="str">
        <f>IFERROR(VLOOKUP(FENIX_ANS_TABLA[[#This Row],[PEDIDO]],RESPONSABLE!A:B,2,0),"Pendiente por asignar responsable")</f>
        <v>Pendiente por asignar responsable</v>
      </c>
      <c r="C1930" t="s">
        <v>54</v>
      </c>
      <c r="D1930" t="s">
        <v>24</v>
      </c>
      <c r="E1930" t="s">
        <v>54</v>
      </c>
      <c r="F1930" s="21">
        <v>46083.461574074077</v>
      </c>
      <c r="G1930" t="s">
        <v>13246</v>
      </c>
      <c r="H1930">
        <v>79414698</v>
      </c>
      <c r="I1930" t="s">
        <v>13247</v>
      </c>
      <c r="J1930" s="23" t="s">
        <v>31</v>
      </c>
      <c r="K1930" s="23" t="s">
        <v>13248</v>
      </c>
      <c r="L1930" t="s">
        <v>13249</v>
      </c>
      <c r="M1930" t="s">
        <v>167</v>
      </c>
      <c r="N1930" t="s">
        <v>13250</v>
      </c>
      <c r="O1930" t="s">
        <v>168</v>
      </c>
      <c r="P1930" t="s">
        <v>55</v>
      </c>
      <c r="Q1930" t="s">
        <v>189</v>
      </c>
      <c r="R1930" t="s">
        <v>253</v>
      </c>
      <c r="S1930" t="s">
        <v>260</v>
      </c>
      <c r="T1930">
        <v>4</v>
      </c>
      <c r="U1930" t="s">
        <v>13251</v>
      </c>
      <c r="V1930" t="s">
        <v>10480</v>
      </c>
      <c r="W1930" t="s">
        <v>10480</v>
      </c>
      <c r="X1930" t="s">
        <v>43</v>
      </c>
      <c r="Y1930" t="s">
        <v>30</v>
      </c>
      <c r="Z1930" t="s">
        <v>30</v>
      </c>
      <c r="AA1930" t="s">
        <v>30</v>
      </c>
      <c r="AB1930" t="s">
        <v>30</v>
      </c>
      <c r="AC1930">
        <v>-75.374718610000002</v>
      </c>
      <c r="AD1930">
        <v>6.1518427200000003</v>
      </c>
      <c r="AE1930" t="s">
        <v>86</v>
      </c>
      <c r="AF1930" t="s">
        <v>159</v>
      </c>
      <c r="AG1930" t="s">
        <v>102</v>
      </c>
      <c r="AH1930">
        <f>IFERROR(
    VLOOKUP(FENIX_ANS_TABLA[[#This Row],[ESTADO]],
        {"VENCIDO",1;"ALERTA_0 Días",2;"ALERTA",3;"A TIEMPO",4;"SIN FECHA",5},
    2,FALSE),
0)</f>
        <v>3</v>
      </c>
    </row>
    <row r="1931" spans="1:34" x14ac:dyDescent="0.25">
      <c r="A1931">
        <v>23677094</v>
      </c>
      <c r="B1931" s="23" t="str">
        <f>IFERROR(VLOOKUP(FENIX_ANS_TABLA[[#This Row],[PEDIDO]],RESPONSABLE!A:B,2,0),"Pendiente por asignar responsable")</f>
        <v>Pendiente por asignar responsable</v>
      </c>
      <c r="C1931" t="s">
        <v>54</v>
      </c>
      <c r="D1931" t="s">
        <v>24</v>
      </c>
      <c r="E1931" t="s">
        <v>54</v>
      </c>
      <c r="F1931" s="21">
        <v>46083.461898148147</v>
      </c>
      <c r="G1931" t="s">
        <v>13253</v>
      </c>
      <c r="H1931">
        <v>70072852</v>
      </c>
      <c r="I1931" t="s">
        <v>13254</v>
      </c>
      <c r="J1931" s="23" t="s">
        <v>31</v>
      </c>
      <c r="K1931" s="23" t="s">
        <v>3284</v>
      </c>
      <c r="L1931" t="s">
        <v>13255</v>
      </c>
      <c r="M1931" t="s">
        <v>50</v>
      </c>
      <c r="N1931" t="s">
        <v>13256</v>
      </c>
      <c r="O1931" t="s">
        <v>51</v>
      </c>
      <c r="P1931" t="s">
        <v>55</v>
      </c>
      <c r="Q1931" t="s">
        <v>56</v>
      </c>
      <c r="R1931" t="s">
        <v>253</v>
      </c>
      <c r="S1931" t="s">
        <v>260</v>
      </c>
      <c r="T1931">
        <v>4</v>
      </c>
      <c r="U1931" t="s">
        <v>13257</v>
      </c>
      <c r="V1931" t="s">
        <v>14671</v>
      </c>
      <c r="W1931" t="s">
        <v>14671</v>
      </c>
      <c r="X1931" t="s">
        <v>43</v>
      </c>
      <c r="Y1931" t="s">
        <v>30</v>
      </c>
      <c r="Z1931" t="s">
        <v>30</v>
      </c>
      <c r="AA1931" t="s">
        <v>30</v>
      </c>
      <c r="AB1931" t="s">
        <v>30</v>
      </c>
      <c r="AC1931">
        <v>-75.636953000000005</v>
      </c>
      <c r="AD1931">
        <v>6.1068429999999996</v>
      </c>
      <c r="AE1931" t="s">
        <v>86</v>
      </c>
      <c r="AF1931" t="s">
        <v>105</v>
      </c>
      <c r="AG1931" t="s">
        <v>102</v>
      </c>
      <c r="AH1931">
        <f>IFERROR(
    VLOOKUP(FENIX_ANS_TABLA[[#This Row],[ESTADO]],
        {"VENCIDO",1;"ALERTA_0 Días",2;"ALERTA",3;"A TIEMPO",4;"SIN FECHA",5},
    2,FALSE),
0)</f>
        <v>3</v>
      </c>
    </row>
    <row r="1932" spans="1:34" x14ac:dyDescent="0.25">
      <c r="A1932">
        <v>23677096</v>
      </c>
      <c r="B1932" s="23" t="str">
        <f>IFERROR(VLOOKUP(FENIX_ANS_TABLA[[#This Row],[PEDIDO]],RESPONSABLE!A:B,2,0),"Pendiente por asignar responsable")</f>
        <v>Pendiente por asignar responsable</v>
      </c>
      <c r="C1932" t="s">
        <v>23</v>
      </c>
      <c r="D1932" t="s">
        <v>24</v>
      </c>
      <c r="E1932" t="s">
        <v>33</v>
      </c>
      <c r="F1932" s="21">
        <v>46083.462118055562</v>
      </c>
      <c r="G1932" t="s">
        <v>13259</v>
      </c>
      <c r="H1932">
        <v>21660175</v>
      </c>
      <c r="I1932" t="s">
        <v>13260</v>
      </c>
      <c r="J1932" s="23" t="s">
        <v>31</v>
      </c>
      <c r="K1932" s="23" t="s">
        <v>13261</v>
      </c>
      <c r="L1932" t="s">
        <v>13262</v>
      </c>
      <c r="M1932" t="s">
        <v>25</v>
      </c>
      <c r="N1932" t="s">
        <v>13263</v>
      </c>
      <c r="O1932" t="s">
        <v>26</v>
      </c>
      <c r="P1932" t="s">
        <v>34</v>
      </c>
      <c r="Q1932" t="s">
        <v>35</v>
      </c>
      <c r="R1932" t="s">
        <v>253</v>
      </c>
      <c r="S1932" t="s">
        <v>260</v>
      </c>
      <c r="T1932">
        <v>5</v>
      </c>
      <c r="U1932" t="s">
        <v>13264</v>
      </c>
      <c r="V1932" t="s">
        <v>14671</v>
      </c>
      <c r="W1932" t="s">
        <v>8074</v>
      </c>
      <c r="X1932" t="s">
        <v>29</v>
      </c>
      <c r="Y1932" t="s">
        <v>30</v>
      </c>
      <c r="Z1932" t="s">
        <v>30</v>
      </c>
      <c r="AA1932" t="s">
        <v>30</v>
      </c>
      <c r="AB1932" t="s">
        <v>30</v>
      </c>
      <c r="AC1932">
        <v>-75.633872999999994</v>
      </c>
      <c r="AD1932">
        <v>6.2229320000000001</v>
      </c>
      <c r="AE1932" t="s">
        <v>86</v>
      </c>
      <c r="AF1932" t="s">
        <v>105</v>
      </c>
      <c r="AG1932" t="s">
        <v>102</v>
      </c>
      <c r="AH1932">
        <f>IFERROR(
    VLOOKUP(FENIX_ANS_TABLA[[#This Row],[ESTADO]],
        {"VENCIDO",1;"ALERTA_0 Días",2;"ALERTA",3;"A TIEMPO",4;"SIN FECHA",5},
    2,FALSE),
0)</f>
        <v>4</v>
      </c>
    </row>
    <row r="1933" spans="1:34" x14ac:dyDescent="0.25">
      <c r="A1933">
        <v>23677098</v>
      </c>
      <c r="B1933" s="23" t="str">
        <f>IFERROR(VLOOKUP(FENIX_ANS_TABLA[[#This Row],[PEDIDO]],RESPONSABLE!A:B,2,0),"Pendiente por asignar responsable")</f>
        <v>Pendiente por asignar responsable</v>
      </c>
      <c r="C1933" t="s">
        <v>54</v>
      </c>
      <c r="D1933" t="s">
        <v>24</v>
      </c>
      <c r="E1933" t="s">
        <v>54</v>
      </c>
      <c r="F1933" s="21">
        <v>46083.464155092603</v>
      </c>
      <c r="G1933" t="s">
        <v>13266</v>
      </c>
      <c r="H1933">
        <v>901531897</v>
      </c>
      <c r="I1933" t="s">
        <v>13267</v>
      </c>
      <c r="J1933" s="23" t="s">
        <v>31</v>
      </c>
      <c r="K1933" s="23" t="s">
        <v>13268</v>
      </c>
      <c r="L1933" t="s">
        <v>13269</v>
      </c>
      <c r="M1933" t="s">
        <v>42</v>
      </c>
      <c r="N1933" t="s">
        <v>13270</v>
      </c>
      <c r="O1933" t="s">
        <v>57</v>
      </c>
      <c r="P1933" t="s">
        <v>55</v>
      </c>
      <c r="Q1933" t="s">
        <v>56</v>
      </c>
      <c r="R1933" t="s">
        <v>253</v>
      </c>
      <c r="S1933" t="s">
        <v>260</v>
      </c>
      <c r="T1933">
        <v>4</v>
      </c>
      <c r="U1933" t="s">
        <v>13271</v>
      </c>
      <c r="V1933" t="s">
        <v>18085</v>
      </c>
      <c r="W1933" t="s">
        <v>18085</v>
      </c>
      <c r="X1933" t="s">
        <v>43</v>
      </c>
      <c r="Y1933" t="s">
        <v>30</v>
      </c>
      <c r="Z1933" t="s">
        <v>30</v>
      </c>
      <c r="AA1933" t="s">
        <v>30</v>
      </c>
      <c r="AB1933" t="s">
        <v>30</v>
      </c>
      <c r="AC1933">
        <v>-75.582842839999998</v>
      </c>
      <c r="AD1933">
        <v>6.1710966599999999</v>
      </c>
      <c r="AE1933" t="s">
        <v>86</v>
      </c>
      <c r="AF1933" t="s">
        <v>105</v>
      </c>
      <c r="AG1933" t="s">
        <v>102</v>
      </c>
      <c r="AH1933">
        <f>IFERROR(
    VLOOKUP(FENIX_ANS_TABLA[[#This Row],[ESTADO]],
        {"VENCIDO",1;"ALERTA_0 Días",2;"ALERTA",3;"A TIEMPO",4;"SIN FECHA",5},
    2,FALSE),
0)</f>
        <v>3</v>
      </c>
    </row>
    <row r="1934" spans="1:34" x14ac:dyDescent="0.25">
      <c r="A1934">
        <v>23677103</v>
      </c>
      <c r="B1934" s="23" t="str">
        <f>IFERROR(VLOOKUP(FENIX_ANS_TABLA[[#This Row],[PEDIDO]],RESPONSABLE!A:B,2,0),"Pendiente por asignar responsable")</f>
        <v>Pendiente por asignar responsable</v>
      </c>
      <c r="C1934" t="s">
        <v>44</v>
      </c>
      <c r="D1934" t="s">
        <v>24</v>
      </c>
      <c r="E1934" t="s">
        <v>44</v>
      </c>
      <c r="F1934" s="21">
        <v>46083.466481481482</v>
      </c>
      <c r="G1934" t="s">
        <v>13273</v>
      </c>
      <c r="H1934">
        <v>70034763</v>
      </c>
      <c r="I1934" t="s">
        <v>13274</v>
      </c>
      <c r="J1934" s="23" t="s">
        <v>13275</v>
      </c>
      <c r="K1934" s="23" t="s">
        <v>13276</v>
      </c>
      <c r="L1934" t="s">
        <v>13277</v>
      </c>
      <c r="M1934" t="s">
        <v>25</v>
      </c>
      <c r="N1934" t="s">
        <v>13278</v>
      </c>
      <c r="O1934" t="s">
        <v>26</v>
      </c>
      <c r="P1934" t="s">
        <v>45</v>
      </c>
      <c r="Q1934" t="s">
        <v>46</v>
      </c>
      <c r="R1934" t="s">
        <v>253</v>
      </c>
      <c r="S1934" t="s">
        <v>260</v>
      </c>
      <c r="T1934">
        <v>11</v>
      </c>
      <c r="U1934" t="s">
        <v>13279</v>
      </c>
      <c r="V1934" t="s">
        <v>19182</v>
      </c>
      <c r="W1934" t="s">
        <v>14386</v>
      </c>
      <c r="X1934" t="s">
        <v>29</v>
      </c>
      <c r="Y1934" t="s">
        <v>30</v>
      </c>
      <c r="Z1934" t="s">
        <v>30</v>
      </c>
      <c r="AA1934" t="s">
        <v>30</v>
      </c>
      <c r="AB1934" t="s">
        <v>30</v>
      </c>
      <c r="AC1934">
        <v>-75.629270000000005</v>
      </c>
      <c r="AD1934">
        <v>6.2569290000000004</v>
      </c>
      <c r="AE1934" t="s">
        <v>86</v>
      </c>
      <c r="AF1934" t="s">
        <v>105</v>
      </c>
      <c r="AG1934" t="s">
        <v>102</v>
      </c>
      <c r="AH1934">
        <f>IFERROR(
    VLOOKUP(FENIX_ANS_TABLA[[#This Row],[ESTADO]],
        {"VENCIDO",1;"ALERTA_0 Días",2;"ALERTA",3;"A TIEMPO",4;"SIN FECHA",5},
    2,FALSE),
0)</f>
        <v>4</v>
      </c>
    </row>
    <row r="1935" spans="1:34" x14ac:dyDescent="0.25">
      <c r="A1935">
        <v>23677105</v>
      </c>
      <c r="B1935" s="23" t="str">
        <f>IFERROR(VLOOKUP(FENIX_ANS_TABLA[[#This Row],[PEDIDO]],RESPONSABLE!A:B,2,0),"Pendiente por asignar responsable")</f>
        <v>Pendiente por asignar responsable</v>
      </c>
      <c r="C1935" t="s">
        <v>58</v>
      </c>
      <c r="D1935" t="s">
        <v>24</v>
      </c>
      <c r="E1935" t="s">
        <v>59</v>
      </c>
      <c r="F1935" s="21">
        <v>46083.46665509259</v>
      </c>
      <c r="G1935" t="s">
        <v>13281</v>
      </c>
      <c r="H1935">
        <v>42941953</v>
      </c>
      <c r="I1935" t="s">
        <v>13282</v>
      </c>
      <c r="J1935" s="23" t="s">
        <v>31</v>
      </c>
      <c r="K1935" s="23" t="s">
        <v>13283</v>
      </c>
      <c r="L1935" t="s">
        <v>13284</v>
      </c>
      <c r="M1935" t="s">
        <v>230</v>
      </c>
      <c r="N1935" t="s">
        <v>13285</v>
      </c>
      <c r="O1935" t="s">
        <v>231</v>
      </c>
      <c r="P1935" t="s">
        <v>60</v>
      </c>
      <c r="Q1935" t="s">
        <v>236</v>
      </c>
      <c r="R1935" t="s">
        <v>253</v>
      </c>
      <c r="S1935" t="s">
        <v>260</v>
      </c>
      <c r="T1935">
        <v>9</v>
      </c>
      <c r="U1935" t="s">
        <v>13286</v>
      </c>
      <c r="V1935" t="s">
        <v>19182</v>
      </c>
      <c r="W1935" t="s">
        <v>19183</v>
      </c>
      <c r="X1935" t="s">
        <v>29</v>
      </c>
      <c r="Y1935" t="s">
        <v>30</v>
      </c>
      <c r="Z1935" t="s">
        <v>30</v>
      </c>
      <c r="AA1935" t="s">
        <v>30</v>
      </c>
      <c r="AB1935" t="s">
        <v>30</v>
      </c>
      <c r="AC1935">
        <v>-74.795183390000005</v>
      </c>
      <c r="AD1935">
        <v>6.8540226100000003</v>
      </c>
      <c r="AE1935" t="s">
        <v>86</v>
      </c>
      <c r="AF1935" t="s">
        <v>215</v>
      </c>
      <c r="AG1935" t="s">
        <v>102</v>
      </c>
      <c r="AH1935">
        <f>IFERROR(
    VLOOKUP(FENIX_ANS_TABLA[[#This Row],[ESTADO]],
        {"VENCIDO",1;"ALERTA_0 Días",2;"ALERTA",3;"A TIEMPO",4;"SIN FECHA",5},
    2,FALSE),
0)</f>
        <v>4</v>
      </c>
    </row>
    <row r="1936" spans="1:34" x14ac:dyDescent="0.25">
      <c r="A1936">
        <v>23677107</v>
      </c>
      <c r="B1936" s="23" t="str">
        <f>IFERROR(VLOOKUP(FENIX_ANS_TABLA[[#This Row],[PEDIDO]],RESPONSABLE!A:B,2,0),"Pendiente por asignar responsable")</f>
        <v>Pendiente por asignar responsable</v>
      </c>
      <c r="C1936" t="s">
        <v>58</v>
      </c>
      <c r="D1936" t="s">
        <v>24</v>
      </c>
      <c r="E1936" t="s">
        <v>59</v>
      </c>
      <c r="F1936" s="21">
        <v>46083.467256944437</v>
      </c>
      <c r="G1936" t="s">
        <v>13288</v>
      </c>
      <c r="H1936">
        <v>6804432</v>
      </c>
      <c r="I1936" t="s">
        <v>13289</v>
      </c>
      <c r="J1936" s="23" t="s">
        <v>31</v>
      </c>
      <c r="K1936" s="23" t="s">
        <v>13290</v>
      </c>
      <c r="L1936" t="s">
        <v>13291</v>
      </c>
      <c r="M1936" t="s">
        <v>239</v>
      </c>
      <c r="N1936" t="s">
        <v>13292</v>
      </c>
      <c r="O1936" t="s">
        <v>240</v>
      </c>
      <c r="P1936" t="s">
        <v>60</v>
      </c>
      <c r="Q1936" t="s">
        <v>236</v>
      </c>
      <c r="R1936" t="s">
        <v>253</v>
      </c>
      <c r="S1936" t="s">
        <v>260</v>
      </c>
      <c r="T1936">
        <v>9</v>
      </c>
      <c r="U1936" t="s">
        <v>13293</v>
      </c>
      <c r="V1936" t="s">
        <v>14002</v>
      </c>
      <c r="W1936" t="s">
        <v>14343</v>
      </c>
      <c r="X1936" t="s">
        <v>29</v>
      </c>
      <c r="Y1936" t="s">
        <v>30</v>
      </c>
      <c r="Z1936" t="s">
        <v>30</v>
      </c>
      <c r="AA1936" t="s">
        <v>30</v>
      </c>
      <c r="AB1936" t="s">
        <v>30</v>
      </c>
      <c r="AC1936">
        <v>-74.84511852</v>
      </c>
      <c r="AD1936">
        <v>6.6746570900000002</v>
      </c>
      <c r="AE1936" t="s">
        <v>86</v>
      </c>
      <c r="AF1936" t="s">
        <v>215</v>
      </c>
      <c r="AG1936" t="s">
        <v>102</v>
      </c>
      <c r="AH1936">
        <f>IFERROR(
    VLOOKUP(FENIX_ANS_TABLA[[#This Row],[ESTADO]],
        {"VENCIDO",1;"ALERTA_0 Días",2;"ALERTA",3;"A TIEMPO",4;"SIN FECHA",5},
    2,FALSE),
0)</f>
        <v>4</v>
      </c>
    </row>
    <row r="1937" spans="1:34" x14ac:dyDescent="0.25">
      <c r="A1937">
        <v>23677112</v>
      </c>
      <c r="B1937" s="23" t="str">
        <f>IFERROR(VLOOKUP(FENIX_ANS_TABLA[[#This Row],[PEDIDO]],RESPONSABLE!A:B,2,0),"Pendiente por asignar responsable")</f>
        <v>Pendiente por asignar responsable</v>
      </c>
      <c r="C1937" t="s">
        <v>36</v>
      </c>
      <c r="D1937" t="s">
        <v>24</v>
      </c>
      <c r="E1937" t="s">
        <v>36</v>
      </c>
      <c r="F1937" s="21">
        <v>46083.468032407407</v>
      </c>
      <c r="G1937" t="s">
        <v>15763</v>
      </c>
      <c r="H1937">
        <v>71113568</v>
      </c>
      <c r="I1937" t="s">
        <v>15764</v>
      </c>
      <c r="J1937" s="23" t="s">
        <v>31</v>
      </c>
      <c r="K1937" s="23" t="s">
        <v>305</v>
      </c>
      <c r="L1937" t="s">
        <v>15765</v>
      </c>
      <c r="M1937" t="s">
        <v>190</v>
      </c>
      <c r="N1937" t="s">
        <v>15766</v>
      </c>
      <c r="O1937" t="s">
        <v>191</v>
      </c>
      <c r="P1937" t="s">
        <v>37</v>
      </c>
      <c r="Q1937" t="s">
        <v>158</v>
      </c>
      <c r="R1937" t="s">
        <v>253</v>
      </c>
      <c r="S1937" t="s">
        <v>260</v>
      </c>
      <c r="T1937">
        <v>7</v>
      </c>
      <c r="U1937" t="s">
        <v>15767</v>
      </c>
      <c r="V1937" t="s">
        <v>14672</v>
      </c>
      <c r="W1937" t="s">
        <v>14507</v>
      </c>
      <c r="X1937" t="s">
        <v>29</v>
      </c>
      <c r="Y1937" t="s">
        <v>30</v>
      </c>
      <c r="Z1937" t="s">
        <v>30</v>
      </c>
      <c r="AA1937" t="s">
        <v>30</v>
      </c>
      <c r="AB1937" t="s">
        <v>30</v>
      </c>
      <c r="AC1937">
        <v>-75.336569999999995</v>
      </c>
      <c r="AD1937">
        <v>6.0850280000000003</v>
      </c>
      <c r="AE1937" t="s">
        <v>86</v>
      </c>
      <c r="AF1937" t="s">
        <v>159</v>
      </c>
      <c r="AG1937" t="s">
        <v>102</v>
      </c>
      <c r="AH1937">
        <f>IFERROR(
    VLOOKUP(FENIX_ANS_TABLA[[#This Row],[ESTADO]],
        {"VENCIDO",1;"ALERTA_0 Días",2;"ALERTA",3;"A TIEMPO",4;"SIN FECHA",5},
    2,FALSE),
0)</f>
        <v>4</v>
      </c>
    </row>
    <row r="1938" spans="1:34" x14ac:dyDescent="0.25">
      <c r="A1938">
        <v>23677123</v>
      </c>
      <c r="B1938" s="23" t="str">
        <f>IFERROR(VLOOKUP(FENIX_ANS_TABLA[[#This Row],[PEDIDO]],RESPONSABLE!A:B,2,0),"Pendiente por asignar responsable")</f>
        <v>Pendiente por asignar responsable</v>
      </c>
      <c r="C1938" t="s">
        <v>54</v>
      </c>
      <c r="D1938" t="s">
        <v>24</v>
      </c>
      <c r="E1938" t="s">
        <v>54</v>
      </c>
      <c r="F1938" s="21">
        <v>46083.471574074072</v>
      </c>
      <c r="G1938" t="s">
        <v>13295</v>
      </c>
      <c r="H1938">
        <v>51953886</v>
      </c>
      <c r="I1938" t="s">
        <v>13296</v>
      </c>
      <c r="J1938" s="23" t="s">
        <v>13297</v>
      </c>
      <c r="K1938" s="23" t="s">
        <v>13298</v>
      </c>
      <c r="L1938" t="s">
        <v>13299</v>
      </c>
      <c r="M1938" t="s">
        <v>123</v>
      </c>
      <c r="N1938" t="s">
        <v>13300</v>
      </c>
      <c r="O1938" t="s">
        <v>124</v>
      </c>
      <c r="P1938" t="s">
        <v>55</v>
      </c>
      <c r="Q1938" t="s">
        <v>31</v>
      </c>
      <c r="R1938" t="s">
        <v>252</v>
      </c>
      <c r="S1938" t="s">
        <v>259</v>
      </c>
      <c r="T1938">
        <v>4</v>
      </c>
      <c r="U1938" t="s">
        <v>13301</v>
      </c>
      <c r="V1938" t="s">
        <v>6699</v>
      </c>
      <c r="W1938" t="s">
        <v>6699</v>
      </c>
      <c r="X1938" t="s">
        <v>43</v>
      </c>
      <c r="Y1938" t="s">
        <v>30</v>
      </c>
      <c r="Z1938" t="s">
        <v>30</v>
      </c>
      <c r="AA1938" t="s">
        <v>30</v>
      </c>
      <c r="AB1938" t="s">
        <v>30</v>
      </c>
      <c r="AC1938">
        <v>-76.149045000000001</v>
      </c>
      <c r="AD1938">
        <v>5.8663309999999997</v>
      </c>
      <c r="AE1938" t="s">
        <v>86</v>
      </c>
      <c r="AF1938" t="s">
        <v>109</v>
      </c>
      <c r="AG1938" t="s">
        <v>102</v>
      </c>
      <c r="AH1938">
        <f>IFERROR(
    VLOOKUP(FENIX_ANS_TABLA[[#This Row],[ESTADO]],
        {"VENCIDO",1;"ALERTA_0 Días",2;"ALERTA",3;"A TIEMPO",4;"SIN FECHA",5},
    2,FALSE),
0)</f>
        <v>3</v>
      </c>
    </row>
    <row r="1939" spans="1:34" x14ac:dyDescent="0.25">
      <c r="A1939">
        <v>23677125</v>
      </c>
      <c r="B1939" s="23" t="str">
        <f>IFERROR(VLOOKUP(FENIX_ANS_TABLA[[#This Row],[PEDIDO]],RESPONSABLE!A:B,2,0),"Pendiente por asignar responsable")</f>
        <v>Pendiente por asignar responsable</v>
      </c>
      <c r="C1939" t="s">
        <v>23</v>
      </c>
      <c r="D1939" t="s">
        <v>24</v>
      </c>
      <c r="E1939" t="s">
        <v>33</v>
      </c>
      <c r="F1939" s="21">
        <v>46083.471944444442</v>
      </c>
      <c r="G1939" t="s">
        <v>13303</v>
      </c>
      <c r="H1939">
        <v>1128396212</v>
      </c>
      <c r="I1939" t="s">
        <v>13304</v>
      </c>
      <c r="J1939" s="23" t="s">
        <v>13305</v>
      </c>
      <c r="K1939" s="23" t="s">
        <v>13306</v>
      </c>
      <c r="L1939" t="s">
        <v>13307</v>
      </c>
      <c r="M1939" t="s">
        <v>25</v>
      </c>
      <c r="N1939" t="s">
        <v>13308</v>
      </c>
      <c r="O1939" t="s">
        <v>26</v>
      </c>
      <c r="P1939" t="s">
        <v>34</v>
      </c>
      <c r="Q1939" t="s">
        <v>35</v>
      </c>
      <c r="R1939" t="s">
        <v>253</v>
      </c>
      <c r="S1939" t="s">
        <v>260</v>
      </c>
      <c r="T1939">
        <v>5</v>
      </c>
      <c r="U1939" t="s">
        <v>13309</v>
      </c>
      <c r="V1939" t="s">
        <v>6699</v>
      </c>
      <c r="W1939" t="s">
        <v>8087</v>
      </c>
      <c r="X1939" t="s">
        <v>29</v>
      </c>
      <c r="Y1939" t="s">
        <v>30</v>
      </c>
      <c r="Z1939" t="s">
        <v>30</v>
      </c>
      <c r="AA1939" t="s">
        <v>30</v>
      </c>
      <c r="AB1939" t="s">
        <v>30</v>
      </c>
      <c r="AC1939">
        <v>-75.626138400000002</v>
      </c>
      <c r="AD1939">
        <v>6.2053352100000003</v>
      </c>
      <c r="AE1939" t="s">
        <v>86</v>
      </c>
      <c r="AF1939" t="s">
        <v>105</v>
      </c>
      <c r="AG1939" t="s">
        <v>102</v>
      </c>
      <c r="AH1939">
        <f>IFERROR(
    VLOOKUP(FENIX_ANS_TABLA[[#This Row],[ESTADO]],
        {"VENCIDO",1;"ALERTA_0 Días",2;"ALERTA",3;"A TIEMPO",4;"SIN FECHA",5},
    2,FALSE),
0)</f>
        <v>4</v>
      </c>
    </row>
    <row r="1940" spans="1:34" x14ac:dyDescent="0.25">
      <c r="A1940">
        <v>23677127</v>
      </c>
      <c r="B1940" s="23" t="str">
        <f>IFERROR(VLOOKUP(FENIX_ANS_TABLA[[#This Row],[PEDIDO]],RESPONSABLE!A:B,2,0),"Pendiente por asignar responsable")</f>
        <v>Pendiente por asignar responsable</v>
      </c>
      <c r="C1940" t="s">
        <v>58</v>
      </c>
      <c r="D1940" t="s">
        <v>24</v>
      </c>
      <c r="E1940" t="s">
        <v>59</v>
      </c>
      <c r="F1940" s="21">
        <v>46083.472754629627</v>
      </c>
      <c r="G1940" t="s">
        <v>13311</v>
      </c>
      <c r="H1940">
        <v>1152701349</v>
      </c>
      <c r="I1940" t="s">
        <v>13312</v>
      </c>
      <c r="J1940" s="23" t="s">
        <v>31</v>
      </c>
      <c r="K1940" s="23" t="s">
        <v>13313</v>
      </c>
      <c r="L1940" t="s">
        <v>13314</v>
      </c>
      <c r="M1940" t="s">
        <v>25</v>
      </c>
      <c r="N1940" t="s">
        <v>13315</v>
      </c>
      <c r="O1940" t="s">
        <v>26</v>
      </c>
      <c r="P1940" t="s">
        <v>60</v>
      </c>
      <c r="Q1940" t="s">
        <v>64</v>
      </c>
      <c r="R1940" t="s">
        <v>253</v>
      </c>
      <c r="S1940" t="s">
        <v>260</v>
      </c>
      <c r="T1940">
        <v>9</v>
      </c>
      <c r="U1940" t="s">
        <v>13316</v>
      </c>
      <c r="V1940" t="s">
        <v>10732</v>
      </c>
      <c r="W1940" t="s">
        <v>14208</v>
      </c>
      <c r="X1940" t="s">
        <v>29</v>
      </c>
      <c r="Y1940" t="s">
        <v>30</v>
      </c>
      <c r="Z1940" t="s">
        <v>30</v>
      </c>
      <c r="AA1940" t="s">
        <v>30</v>
      </c>
      <c r="AB1940" t="s">
        <v>30</v>
      </c>
      <c r="AC1940">
        <v>-75.642537410000003</v>
      </c>
      <c r="AD1940">
        <v>6.1725807499999998</v>
      </c>
      <c r="AE1940" t="s">
        <v>86</v>
      </c>
      <c r="AF1940" t="s">
        <v>105</v>
      </c>
      <c r="AG1940" t="s">
        <v>102</v>
      </c>
      <c r="AH1940">
        <f>IFERROR(
    VLOOKUP(FENIX_ANS_TABLA[[#This Row],[ESTADO]],
        {"VENCIDO",1;"ALERTA_0 Días",2;"ALERTA",3;"A TIEMPO",4;"SIN FECHA",5},
    2,FALSE),
0)</f>
        <v>4</v>
      </c>
    </row>
    <row r="1941" spans="1:34" x14ac:dyDescent="0.25">
      <c r="A1941">
        <v>23677128</v>
      </c>
      <c r="B1941" s="23" t="str">
        <f>IFERROR(VLOOKUP(FENIX_ANS_TABLA[[#This Row],[PEDIDO]],RESPONSABLE!A:B,2,0),"Pendiente por asignar responsable")</f>
        <v>Pendiente por asignar responsable</v>
      </c>
      <c r="C1941" t="s">
        <v>23</v>
      </c>
      <c r="D1941" t="s">
        <v>24</v>
      </c>
      <c r="E1941" t="s">
        <v>23</v>
      </c>
      <c r="F1941" s="21">
        <v>46083.472939814812</v>
      </c>
      <c r="G1941" t="s">
        <v>14819</v>
      </c>
      <c r="H1941">
        <v>1036928336</v>
      </c>
      <c r="I1941" t="s">
        <v>10853</v>
      </c>
      <c r="J1941" s="23" t="s">
        <v>31</v>
      </c>
      <c r="K1941" s="23" t="s">
        <v>10854</v>
      </c>
      <c r="L1941" t="s">
        <v>14820</v>
      </c>
      <c r="M1941" t="s">
        <v>167</v>
      </c>
      <c r="N1941" t="s">
        <v>14821</v>
      </c>
      <c r="O1941" t="s">
        <v>168</v>
      </c>
      <c r="P1941" t="s">
        <v>27</v>
      </c>
      <c r="Q1941" t="s">
        <v>158</v>
      </c>
      <c r="R1941" t="s">
        <v>253</v>
      </c>
      <c r="S1941" t="s">
        <v>260</v>
      </c>
      <c r="T1941">
        <v>7</v>
      </c>
      <c r="U1941" t="s">
        <v>14822</v>
      </c>
      <c r="V1941" t="s">
        <v>17604</v>
      </c>
      <c r="W1941" t="s">
        <v>19184</v>
      </c>
      <c r="X1941" t="s">
        <v>29</v>
      </c>
      <c r="Y1941" t="s">
        <v>30</v>
      </c>
      <c r="Z1941" t="s">
        <v>30</v>
      </c>
      <c r="AA1941" t="s">
        <v>30</v>
      </c>
      <c r="AB1941" t="s">
        <v>30</v>
      </c>
      <c r="AC1941">
        <v>-75.374124460000004</v>
      </c>
      <c r="AD1941">
        <v>6.1610930499999998</v>
      </c>
      <c r="AE1941" t="s">
        <v>86</v>
      </c>
      <c r="AF1941" t="s">
        <v>159</v>
      </c>
      <c r="AG1941" t="s">
        <v>102</v>
      </c>
      <c r="AH1941">
        <f>IFERROR(
    VLOOKUP(FENIX_ANS_TABLA[[#This Row],[ESTADO]],
        {"VENCIDO",1;"ALERTA_0 Días",2;"ALERTA",3;"A TIEMPO",4;"SIN FECHA",5},
    2,FALSE),
0)</f>
        <v>4</v>
      </c>
    </row>
    <row r="1942" spans="1:34" x14ac:dyDescent="0.25">
      <c r="A1942">
        <v>23677130</v>
      </c>
      <c r="B1942" s="23" t="str">
        <f>IFERROR(VLOOKUP(FENIX_ANS_TABLA[[#This Row],[PEDIDO]],RESPONSABLE!A:B,2,0),"Pendiente por asignar responsable")</f>
        <v>Pendiente por asignar responsable</v>
      </c>
      <c r="C1942" t="s">
        <v>54</v>
      </c>
      <c r="D1942" t="s">
        <v>24</v>
      </c>
      <c r="E1942" t="s">
        <v>54</v>
      </c>
      <c r="F1942" s="21">
        <v>46083.473194444443</v>
      </c>
      <c r="G1942" t="s">
        <v>13318</v>
      </c>
      <c r="H1942">
        <v>22233594</v>
      </c>
      <c r="I1942" t="s">
        <v>13319</v>
      </c>
      <c r="J1942" s="23" t="s">
        <v>31</v>
      </c>
      <c r="K1942" s="23" t="s">
        <v>13320</v>
      </c>
      <c r="L1942" t="s">
        <v>13321</v>
      </c>
      <c r="M1942" t="s">
        <v>230</v>
      </c>
      <c r="N1942" t="s">
        <v>13322</v>
      </c>
      <c r="O1942" t="s">
        <v>231</v>
      </c>
      <c r="P1942" t="s">
        <v>55</v>
      </c>
      <c r="Q1942" t="s">
        <v>214</v>
      </c>
      <c r="R1942" t="s">
        <v>253</v>
      </c>
      <c r="S1942" t="s">
        <v>260</v>
      </c>
      <c r="T1942">
        <v>4</v>
      </c>
      <c r="U1942" t="s">
        <v>13323</v>
      </c>
      <c r="V1942" t="s">
        <v>17604</v>
      </c>
      <c r="W1942" t="s">
        <v>17604</v>
      </c>
      <c r="X1942" t="s">
        <v>43</v>
      </c>
      <c r="Y1942" t="s">
        <v>30</v>
      </c>
      <c r="Z1942" t="s">
        <v>30</v>
      </c>
      <c r="AA1942" t="s">
        <v>30</v>
      </c>
      <c r="AB1942" t="s">
        <v>30</v>
      </c>
      <c r="AC1942">
        <v>-74.799954720000002</v>
      </c>
      <c r="AD1942">
        <v>6.7699979199999998</v>
      </c>
      <c r="AE1942" t="s">
        <v>86</v>
      </c>
      <c r="AF1942" t="s">
        <v>215</v>
      </c>
      <c r="AG1942" t="s">
        <v>102</v>
      </c>
      <c r="AH1942">
        <f>IFERROR(
    VLOOKUP(FENIX_ANS_TABLA[[#This Row],[ESTADO]],
        {"VENCIDO",1;"ALERTA_0 Días",2;"ALERTA",3;"A TIEMPO",4;"SIN FECHA",5},
    2,FALSE),
0)</f>
        <v>3</v>
      </c>
    </row>
    <row r="1943" spans="1:34" x14ac:dyDescent="0.25">
      <c r="A1943">
        <v>23677133</v>
      </c>
      <c r="B1943" s="23" t="str">
        <f>IFERROR(VLOOKUP(FENIX_ANS_TABLA[[#This Row],[PEDIDO]],RESPONSABLE!A:B,2,0),"Pendiente por asignar responsable")</f>
        <v>Pendiente por asignar responsable</v>
      </c>
      <c r="C1943" t="s">
        <v>54</v>
      </c>
      <c r="D1943" t="s">
        <v>24</v>
      </c>
      <c r="E1943" t="s">
        <v>54</v>
      </c>
      <c r="F1943" s="21">
        <v>46083.47451388889</v>
      </c>
      <c r="G1943" t="s">
        <v>13325</v>
      </c>
      <c r="H1943">
        <v>800153993</v>
      </c>
      <c r="I1943" t="s">
        <v>608</v>
      </c>
      <c r="J1943" s="23" t="s">
        <v>1001</v>
      </c>
      <c r="K1943" s="23" t="s">
        <v>13326</v>
      </c>
      <c r="L1943" t="s">
        <v>13327</v>
      </c>
      <c r="M1943" t="s">
        <v>25</v>
      </c>
      <c r="N1943" t="s">
        <v>13328</v>
      </c>
      <c r="O1943" t="s">
        <v>26</v>
      </c>
      <c r="P1943" t="s">
        <v>55</v>
      </c>
      <c r="Q1943" t="s">
        <v>56</v>
      </c>
      <c r="R1943" t="s">
        <v>253</v>
      </c>
      <c r="S1943" t="s">
        <v>260</v>
      </c>
      <c r="T1943">
        <v>4</v>
      </c>
      <c r="U1943" t="s">
        <v>13329</v>
      </c>
      <c r="V1943" t="s">
        <v>14709</v>
      </c>
      <c r="W1943" t="s">
        <v>14709</v>
      </c>
      <c r="X1943" t="s">
        <v>43</v>
      </c>
      <c r="Y1943" t="s">
        <v>30</v>
      </c>
      <c r="Z1943" t="s">
        <v>30</v>
      </c>
      <c r="AA1943" t="s">
        <v>30</v>
      </c>
      <c r="AB1943" t="s">
        <v>30</v>
      </c>
      <c r="AC1943">
        <v>-75.576030000000003</v>
      </c>
      <c r="AD1943">
        <v>6.2744989999999996</v>
      </c>
      <c r="AE1943" t="s">
        <v>86</v>
      </c>
      <c r="AF1943" t="s">
        <v>105</v>
      </c>
      <c r="AG1943" t="s">
        <v>102</v>
      </c>
      <c r="AH1943">
        <f>IFERROR(
    VLOOKUP(FENIX_ANS_TABLA[[#This Row],[ESTADO]],
        {"VENCIDO",1;"ALERTA_0 Días",2;"ALERTA",3;"A TIEMPO",4;"SIN FECHA",5},
    2,FALSE),
0)</f>
        <v>3</v>
      </c>
    </row>
    <row r="1944" spans="1:34" x14ac:dyDescent="0.25">
      <c r="A1944">
        <v>23677137</v>
      </c>
      <c r="B1944" s="23" t="str">
        <f>IFERROR(VLOOKUP(FENIX_ANS_TABLA[[#This Row],[PEDIDO]],RESPONSABLE!A:B,2,0),"Pendiente por asignar responsable")</f>
        <v>Pendiente por asignar responsable</v>
      </c>
      <c r="C1944" t="s">
        <v>23</v>
      </c>
      <c r="D1944" t="s">
        <v>24</v>
      </c>
      <c r="E1944" t="s">
        <v>23</v>
      </c>
      <c r="F1944" s="21">
        <v>46083.476423611108</v>
      </c>
      <c r="G1944" t="s">
        <v>14824</v>
      </c>
      <c r="H1944">
        <v>32515581</v>
      </c>
      <c r="I1944" t="s">
        <v>14825</v>
      </c>
      <c r="J1944" s="23" t="s">
        <v>31</v>
      </c>
      <c r="K1944" s="23" t="s">
        <v>14826</v>
      </c>
      <c r="L1944" t="s">
        <v>14827</v>
      </c>
      <c r="M1944" t="s">
        <v>163</v>
      </c>
      <c r="N1944" t="s">
        <v>14828</v>
      </c>
      <c r="O1944" t="s">
        <v>164</v>
      </c>
      <c r="P1944" t="s">
        <v>27</v>
      </c>
      <c r="Q1944" t="s">
        <v>158</v>
      </c>
      <c r="R1944" t="s">
        <v>252</v>
      </c>
      <c r="S1944" t="s">
        <v>260</v>
      </c>
      <c r="T1944">
        <v>10</v>
      </c>
      <c r="U1944" t="s">
        <v>14829</v>
      </c>
      <c r="V1944" t="s">
        <v>19185</v>
      </c>
      <c r="W1944" t="s">
        <v>19186</v>
      </c>
      <c r="X1944" t="s">
        <v>29</v>
      </c>
      <c r="Y1944" t="s">
        <v>30</v>
      </c>
      <c r="Z1944" t="s">
        <v>30</v>
      </c>
      <c r="AA1944" t="s">
        <v>30</v>
      </c>
      <c r="AB1944" t="s">
        <v>30</v>
      </c>
      <c r="AC1944">
        <v>-75.218955170000001</v>
      </c>
      <c r="AD1944">
        <v>6.1872307199999996</v>
      </c>
      <c r="AE1944" t="s">
        <v>86</v>
      </c>
      <c r="AF1944" t="s">
        <v>159</v>
      </c>
      <c r="AG1944" t="s">
        <v>102</v>
      </c>
      <c r="AH1944">
        <f>IFERROR(
    VLOOKUP(FENIX_ANS_TABLA[[#This Row],[ESTADO]],
        {"VENCIDO",1;"ALERTA_0 Días",2;"ALERTA",3;"A TIEMPO",4;"SIN FECHA",5},
    2,FALSE),
0)</f>
        <v>4</v>
      </c>
    </row>
    <row r="1945" spans="1:34" x14ac:dyDescent="0.25">
      <c r="A1945">
        <v>23677142</v>
      </c>
      <c r="B1945" s="23" t="str">
        <f>IFERROR(VLOOKUP(FENIX_ANS_TABLA[[#This Row],[PEDIDO]],RESPONSABLE!A:B,2,0),"Pendiente por asignar responsable")</f>
        <v>Pendiente por asignar responsable</v>
      </c>
      <c r="C1945" t="s">
        <v>54</v>
      </c>
      <c r="D1945" t="s">
        <v>24</v>
      </c>
      <c r="E1945" t="s">
        <v>54</v>
      </c>
      <c r="F1945" s="21">
        <v>46083.477337962962</v>
      </c>
      <c r="G1945" t="s">
        <v>13331</v>
      </c>
      <c r="H1945">
        <v>800153993</v>
      </c>
      <c r="I1945" t="s">
        <v>608</v>
      </c>
      <c r="J1945" s="23" t="s">
        <v>1001</v>
      </c>
      <c r="K1945" s="23" t="s">
        <v>13326</v>
      </c>
      <c r="L1945" t="s">
        <v>13327</v>
      </c>
      <c r="M1945" t="s">
        <v>25</v>
      </c>
      <c r="N1945" t="s">
        <v>13328</v>
      </c>
      <c r="O1945" t="s">
        <v>26</v>
      </c>
      <c r="P1945" t="s">
        <v>55</v>
      </c>
      <c r="Q1945" t="s">
        <v>56</v>
      </c>
      <c r="R1945" t="s">
        <v>253</v>
      </c>
      <c r="S1945" t="s">
        <v>260</v>
      </c>
      <c r="T1945">
        <v>4</v>
      </c>
      <c r="U1945" t="s">
        <v>13332</v>
      </c>
      <c r="V1945" t="s">
        <v>10416</v>
      </c>
      <c r="W1945" t="s">
        <v>10416</v>
      </c>
      <c r="X1945" t="s">
        <v>43</v>
      </c>
      <c r="Y1945" t="s">
        <v>30</v>
      </c>
      <c r="Z1945" t="s">
        <v>30</v>
      </c>
      <c r="AA1945" t="s">
        <v>30</v>
      </c>
      <c r="AB1945" t="s">
        <v>30</v>
      </c>
      <c r="AC1945">
        <v>-75.576030000000003</v>
      </c>
      <c r="AD1945">
        <v>6.2744989999999996</v>
      </c>
      <c r="AE1945" t="s">
        <v>86</v>
      </c>
      <c r="AF1945" t="s">
        <v>105</v>
      </c>
      <c r="AG1945" t="s">
        <v>102</v>
      </c>
      <c r="AH1945">
        <f>IFERROR(
    VLOOKUP(FENIX_ANS_TABLA[[#This Row],[ESTADO]],
        {"VENCIDO",1;"ALERTA_0 Días",2;"ALERTA",3;"A TIEMPO",4;"SIN FECHA",5},
    2,FALSE),
0)</f>
        <v>3</v>
      </c>
    </row>
    <row r="1946" spans="1:34" x14ac:dyDescent="0.25">
      <c r="A1946">
        <v>23677143</v>
      </c>
      <c r="B1946" s="23" t="str">
        <f>IFERROR(VLOOKUP(FENIX_ANS_TABLA[[#This Row],[PEDIDO]],RESPONSABLE!A:B,2,0),"Pendiente por asignar responsable")</f>
        <v>Pendiente por asignar responsable</v>
      </c>
      <c r="C1946" t="s">
        <v>23</v>
      </c>
      <c r="D1946" t="s">
        <v>24</v>
      </c>
      <c r="E1946" t="s">
        <v>33</v>
      </c>
      <c r="F1946" s="21">
        <v>46083.478078703702</v>
      </c>
      <c r="G1946" t="s">
        <v>13335</v>
      </c>
      <c r="H1946">
        <v>21908371</v>
      </c>
      <c r="I1946" t="s">
        <v>13336</v>
      </c>
      <c r="J1946" s="23" t="s">
        <v>31</v>
      </c>
      <c r="K1946" s="23" t="s">
        <v>13337</v>
      </c>
      <c r="L1946" t="s">
        <v>13338</v>
      </c>
      <c r="M1946" t="s">
        <v>163</v>
      </c>
      <c r="N1946" t="s">
        <v>13339</v>
      </c>
      <c r="O1946" t="s">
        <v>164</v>
      </c>
      <c r="P1946" t="s">
        <v>34</v>
      </c>
      <c r="Q1946" t="s">
        <v>175</v>
      </c>
      <c r="R1946" t="s">
        <v>252</v>
      </c>
      <c r="S1946" t="s">
        <v>260</v>
      </c>
      <c r="T1946">
        <v>8</v>
      </c>
      <c r="U1946" t="s">
        <v>13340</v>
      </c>
      <c r="V1946" t="s">
        <v>19187</v>
      </c>
      <c r="W1946" t="s">
        <v>19188</v>
      </c>
      <c r="X1946" t="s">
        <v>29</v>
      </c>
      <c r="Y1946" t="s">
        <v>30</v>
      </c>
      <c r="Z1946" t="s">
        <v>30</v>
      </c>
      <c r="AA1946" t="s">
        <v>30</v>
      </c>
      <c r="AB1946" t="s">
        <v>30</v>
      </c>
      <c r="AC1946">
        <v>-75.220904683999905</v>
      </c>
      <c r="AD1946">
        <v>6.2470431240000703</v>
      </c>
      <c r="AE1946" t="s">
        <v>86</v>
      </c>
      <c r="AF1946" t="s">
        <v>159</v>
      </c>
      <c r="AG1946" t="s">
        <v>102</v>
      </c>
      <c r="AH1946">
        <f>IFERROR(
    VLOOKUP(FENIX_ANS_TABLA[[#This Row],[ESTADO]],
        {"VENCIDO",1;"ALERTA_0 Días",2;"ALERTA",3;"A TIEMPO",4;"SIN FECHA",5},
    2,FALSE),
0)</f>
        <v>4</v>
      </c>
    </row>
    <row r="1947" spans="1:34" x14ac:dyDescent="0.25">
      <c r="A1947">
        <v>23677147</v>
      </c>
      <c r="B1947" s="23" t="str">
        <f>IFERROR(VLOOKUP(FENIX_ANS_TABLA[[#This Row],[PEDIDO]],RESPONSABLE!A:B,2,0),"Pendiente por asignar responsable")</f>
        <v>Pendiente por asignar responsable</v>
      </c>
      <c r="C1947" t="s">
        <v>36</v>
      </c>
      <c r="D1947" t="s">
        <v>24</v>
      </c>
      <c r="E1947" t="s">
        <v>36</v>
      </c>
      <c r="F1947" s="21">
        <v>46083.480567129627</v>
      </c>
      <c r="G1947" t="s">
        <v>13551</v>
      </c>
      <c r="H1947">
        <v>70140401</v>
      </c>
      <c r="I1947" t="s">
        <v>13552</v>
      </c>
      <c r="J1947" s="23" t="s">
        <v>31</v>
      </c>
      <c r="K1947" s="23" t="s">
        <v>13553</v>
      </c>
      <c r="L1947" t="s">
        <v>13554</v>
      </c>
      <c r="M1947" t="s">
        <v>224</v>
      </c>
      <c r="N1947" t="s">
        <v>13555</v>
      </c>
      <c r="O1947" t="s">
        <v>225</v>
      </c>
      <c r="P1947" t="s">
        <v>37</v>
      </c>
      <c r="Q1947" t="s">
        <v>214</v>
      </c>
      <c r="R1947" t="s">
        <v>252</v>
      </c>
      <c r="S1947" t="s">
        <v>260</v>
      </c>
      <c r="T1947">
        <v>10</v>
      </c>
      <c r="U1947" t="s">
        <v>13556</v>
      </c>
      <c r="V1947" t="s">
        <v>2798</v>
      </c>
      <c r="W1947" t="s">
        <v>6700</v>
      </c>
      <c r="X1947" t="s">
        <v>29</v>
      </c>
      <c r="Y1947" t="s">
        <v>30</v>
      </c>
      <c r="Z1947" t="s">
        <v>30</v>
      </c>
      <c r="AA1947" t="s">
        <v>30</v>
      </c>
      <c r="AB1947" t="s">
        <v>30</v>
      </c>
      <c r="AC1947">
        <v>-75.170116550000003</v>
      </c>
      <c r="AD1947">
        <v>6.4898296200000001</v>
      </c>
      <c r="AE1947" t="s">
        <v>86</v>
      </c>
      <c r="AF1947" t="s">
        <v>215</v>
      </c>
      <c r="AG1947" t="s">
        <v>102</v>
      </c>
      <c r="AH1947">
        <f>IFERROR(
    VLOOKUP(FENIX_ANS_TABLA[[#This Row],[ESTADO]],
        {"VENCIDO",1;"ALERTA_0 Días",2;"ALERTA",3;"A TIEMPO",4;"SIN FECHA",5},
    2,FALSE),
0)</f>
        <v>4</v>
      </c>
    </row>
    <row r="1948" spans="1:34" x14ac:dyDescent="0.25">
      <c r="A1948">
        <v>23677151</v>
      </c>
      <c r="B1948" s="23" t="str">
        <f>IFERROR(VLOOKUP(FENIX_ANS_TABLA[[#This Row],[PEDIDO]],RESPONSABLE!A:B,2,0),"Pendiente por asignar responsable")</f>
        <v>Pendiente por asignar responsable</v>
      </c>
      <c r="C1948" t="s">
        <v>23</v>
      </c>
      <c r="D1948" t="s">
        <v>24</v>
      </c>
      <c r="E1948" t="s">
        <v>23</v>
      </c>
      <c r="F1948" s="21">
        <v>46083.481527777767</v>
      </c>
      <c r="G1948" t="s">
        <v>14831</v>
      </c>
      <c r="H1948">
        <v>98586750</v>
      </c>
      <c r="I1948" t="s">
        <v>7915</v>
      </c>
      <c r="J1948" s="23" t="s">
        <v>31</v>
      </c>
      <c r="K1948" s="23" t="s">
        <v>7923</v>
      </c>
      <c r="L1948" t="s">
        <v>14832</v>
      </c>
      <c r="M1948" t="s">
        <v>196</v>
      </c>
      <c r="N1948" t="s">
        <v>14833</v>
      </c>
      <c r="O1948" t="s">
        <v>197</v>
      </c>
      <c r="P1948" t="s">
        <v>27</v>
      </c>
      <c r="Q1948" t="s">
        <v>158</v>
      </c>
      <c r="R1948" t="s">
        <v>252</v>
      </c>
      <c r="S1948" t="s">
        <v>260</v>
      </c>
      <c r="T1948">
        <v>10</v>
      </c>
      <c r="U1948" t="s">
        <v>14834</v>
      </c>
      <c r="V1948" t="s">
        <v>19189</v>
      </c>
      <c r="W1948" t="s">
        <v>19190</v>
      </c>
      <c r="X1948" t="s">
        <v>29</v>
      </c>
      <c r="Y1948" t="s">
        <v>30</v>
      </c>
      <c r="Z1948" t="s">
        <v>30</v>
      </c>
      <c r="AA1948" t="s">
        <v>30</v>
      </c>
      <c r="AB1948" t="s">
        <v>30</v>
      </c>
      <c r="AC1948">
        <v>-75.144537</v>
      </c>
      <c r="AD1948">
        <v>6.2505986699999996</v>
      </c>
      <c r="AE1948" t="s">
        <v>86</v>
      </c>
      <c r="AF1948" t="s">
        <v>159</v>
      </c>
      <c r="AG1948" t="s">
        <v>102</v>
      </c>
      <c r="AH1948">
        <f>IFERROR(
    VLOOKUP(FENIX_ANS_TABLA[[#This Row],[ESTADO]],
        {"VENCIDO",1;"ALERTA_0 Días",2;"ALERTA",3;"A TIEMPO",4;"SIN FECHA",5},
    2,FALSE),
0)</f>
        <v>4</v>
      </c>
    </row>
    <row r="1949" spans="1:34" x14ac:dyDescent="0.25">
      <c r="A1949">
        <v>23677153</v>
      </c>
      <c r="B1949" s="23" t="str">
        <f>IFERROR(VLOOKUP(FENIX_ANS_TABLA[[#This Row],[PEDIDO]],RESPONSABLE!A:B,2,0),"Pendiente por asignar responsable")</f>
        <v>Pendiente por asignar responsable</v>
      </c>
      <c r="C1949" t="s">
        <v>23</v>
      </c>
      <c r="D1949" t="s">
        <v>24</v>
      </c>
      <c r="E1949" t="s">
        <v>23</v>
      </c>
      <c r="F1949" s="21">
        <v>46083.481631944444</v>
      </c>
      <c r="G1949" t="s">
        <v>15770</v>
      </c>
      <c r="H1949">
        <v>26328979</v>
      </c>
      <c r="I1949" t="s">
        <v>15771</v>
      </c>
      <c r="J1949" s="23" t="s">
        <v>15772</v>
      </c>
      <c r="K1949" s="23" t="s">
        <v>15773</v>
      </c>
      <c r="L1949" t="s">
        <v>15774</v>
      </c>
      <c r="M1949" t="s">
        <v>25</v>
      </c>
      <c r="N1949" t="s">
        <v>15775</v>
      </c>
      <c r="O1949" t="s">
        <v>26</v>
      </c>
      <c r="P1949" t="s">
        <v>27</v>
      </c>
      <c r="Q1949" t="s">
        <v>32</v>
      </c>
      <c r="R1949" t="s">
        <v>253</v>
      </c>
      <c r="S1949" t="s">
        <v>260</v>
      </c>
      <c r="T1949">
        <v>7</v>
      </c>
      <c r="U1949" t="s">
        <v>15776</v>
      </c>
      <c r="V1949" t="s">
        <v>19189</v>
      </c>
      <c r="W1949" t="s">
        <v>19191</v>
      </c>
      <c r="X1949" t="s">
        <v>29</v>
      </c>
      <c r="Y1949" t="s">
        <v>30</v>
      </c>
      <c r="Z1949" t="s">
        <v>30</v>
      </c>
      <c r="AA1949" t="s">
        <v>30</v>
      </c>
      <c r="AB1949" t="s">
        <v>30</v>
      </c>
      <c r="AC1949">
        <v>-75.539161429999993</v>
      </c>
      <c r="AD1949">
        <v>6.2321074999999997</v>
      </c>
      <c r="AE1949" t="s">
        <v>86</v>
      </c>
      <c r="AF1949" t="s">
        <v>105</v>
      </c>
      <c r="AG1949" t="s">
        <v>102</v>
      </c>
      <c r="AH1949">
        <f>IFERROR(
    VLOOKUP(FENIX_ANS_TABLA[[#This Row],[ESTADO]],
        {"VENCIDO",1;"ALERTA_0 Días",2;"ALERTA",3;"A TIEMPO",4;"SIN FECHA",5},
    2,FALSE),
0)</f>
        <v>4</v>
      </c>
    </row>
    <row r="1950" spans="1:34" x14ac:dyDescent="0.25">
      <c r="A1950">
        <v>23677155</v>
      </c>
      <c r="B1950" s="23" t="str">
        <f>IFERROR(VLOOKUP(FENIX_ANS_TABLA[[#This Row],[PEDIDO]],RESPONSABLE!A:B,2,0),"Pendiente por asignar responsable")</f>
        <v>Pendiente por asignar responsable</v>
      </c>
      <c r="C1950" t="s">
        <v>23</v>
      </c>
      <c r="D1950" t="s">
        <v>24</v>
      </c>
      <c r="E1950" t="s">
        <v>23</v>
      </c>
      <c r="F1950" s="21">
        <v>46083.481921296298</v>
      </c>
      <c r="G1950" t="s">
        <v>14836</v>
      </c>
      <c r="H1950">
        <v>70950161</v>
      </c>
      <c r="I1950" t="s">
        <v>14837</v>
      </c>
      <c r="J1950" s="23" t="s">
        <v>31</v>
      </c>
      <c r="K1950" s="23" t="s">
        <v>14838</v>
      </c>
      <c r="L1950" t="s">
        <v>14839</v>
      </c>
      <c r="M1950" t="s">
        <v>163</v>
      </c>
      <c r="N1950" t="s">
        <v>14840</v>
      </c>
      <c r="O1950" t="s">
        <v>164</v>
      </c>
      <c r="P1950" t="s">
        <v>27</v>
      </c>
      <c r="Q1950" t="s">
        <v>158</v>
      </c>
      <c r="R1950" t="s">
        <v>252</v>
      </c>
      <c r="S1950" t="s">
        <v>260</v>
      </c>
      <c r="T1950">
        <v>10</v>
      </c>
      <c r="U1950" t="s">
        <v>14841</v>
      </c>
      <c r="V1950" t="s">
        <v>19189</v>
      </c>
      <c r="W1950" t="s">
        <v>19190</v>
      </c>
      <c r="X1950" t="s">
        <v>29</v>
      </c>
      <c r="Y1950" t="s">
        <v>30</v>
      </c>
      <c r="Z1950" t="s">
        <v>30</v>
      </c>
      <c r="AA1950" t="s">
        <v>30</v>
      </c>
      <c r="AB1950" t="s">
        <v>30</v>
      </c>
      <c r="AC1950">
        <v>-75.242357630000001</v>
      </c>
      <c r="AD1950">
        <v>6.27414103</v>
      </c>
      <c r="AE1950" t="s">
        <v>86</v>
      </c>
      <c r="AF1950" t="s">
        <v>159</v>
      </c>
      <c r="AG1950" t="s">
        <v>102</v>
      </c>
      <c r="AH1950">
        <f>IFERROR(
    VLOOKUP(FENIX_ANS_TABLA[[#This Row],[ESTADO]],
        {"VENCIDO",1;"ALERTA_0 Días",2;"ALERTA",3;"A TIEMPO",4;"SIN FECHA",5},
    2,FALSE),
0)</f>
        <v>4</v>
      </c>
    </row>
    <row r="1951" spans="1:34" x14ac:dyDescent="0.25">
      <c r="A1951">
        <v>23677162</v>
      </c>
      <c r="B1951" s="23" t="str">
        <f>IFERROR(VLOOKUP(FENIX_ANS_TABLA[[#This Row],[PEDIDO]],RESPONSABLE!A:B,2,0),"Pendiente por asignar responsable")</f>
        <v>Pendiente por asignar responsable</v>
      </c>
      <c r="C1951" t="s">
        <v>23</v>
      </c>
      <c r="D1951" t="s">
        <v>24</v>
      </c>
      <c r="E1951" t="s">
        <v>33</v>
      </c>
      <c r="F1951" s="21">
        <v>46083.483726851853</v>
      </c>
      <c r="G1951" t="s">
        <v>13342</v>
      </c>
      <c r="H1951">
        <v>43455529</v>
      </c>
      <c r="I1951" t="s">
        <v>13343</v>
      </c>
      <c r="J1951" s="23" t="s">
        <v>13344</v>
      </c>
      <c r="K1951" s="23" t="s">
        <v>13345</v>
      </c>
      <c r="L1951" t="s">
        <v>13346</v>
      </c>
      <c r="M1951" t="s">
        <v>25</v>
      </c>
      <c r="N1951" t="s">
        <v>13347</v>
      </c>
      <c r="O1951" t="s">
        <v>26</v>
      </c>
      <c r="P1951" t="s">
        <v>34</v>
      </c>
      <c r="Q1951" t="s">
        <v>35</v>
      </c>
      <c r="R1951" t="s">
        <v>253</v>
      </c>
      <c r="S1951" t="s">
        <v>260</v>
      </c>
      <c r="T1951">
        <v>5</v>
      </c>
      <c r="U1951" t="s">
        <v>13348</v>
      </c>
      <c r="V1951" t="s">
        <v>14401</v>
      </c>
      <c r="W1951" t="s">
        <v>19192</v>
      </c>
      <c r="X1951" t="s">
        <v>29</v>
      </c>
      <c r="Y1951" t="s">
        <v>30</v>
      </c>
      <c r="Z1951" t="s">
        <v>30</v>
      </c>
      <c r="AA1951" t="s">
        <v>30</v>
      </c>
      <c r="AB1951" t="s">
        <v>30</v>
      </c>
      <c r="AC1951">
        <v>-75.540483330000001</v>
      </c>
      <c r="AD1951">
        <v>6.24306333</v>
      </c>
      <c r="AE1951" t="s">
        <v>86</v>
      </c>
      <c r="AF1951" t="s">
        <v>105</v>
      </c>
      <c r="AG1951" t="s">
        <v>102</v>
      </c>
      <c r="AH1951">
        <f>IFERROR(
    VLOOKUP(FENIX_ANS_TABLA[[#This Row],[ESTADO]],
        {"VENCIDO",1;"ALERTA_0 Días",2;"ALERTA",3;"A TIEMPO",4;"SIN FECHA",5},
    2,FALSE),
0)</f>
        <v>4</v>
      </c>
    </row>
    <row r="1952" spans="1:34" x14ac:dyDescent="0.25">
      <c r="A1952">
        <v>23677165</v>
      </c>
      <c r="B1952" s="23" t="str">
        <f>IFERROR(VLOOKUP(FENIX_ANS_TABLA[[#This Row],[PEDIDO]],RESPONSABLE!A:B,2,0),"Pendiente por asignar responsable")</f>
        <v>Pendiente por asignar responsable</v>
      </c>
      <c r="C1952" t="s">
        <v>58</v>
      </c>
      <c r="D1952" t="s">
        <v>24</v>
      </c>
      <c r="E1952" t="s">
        <v>59</v>
      </c>
      <c r="F1952" s="21">
        <v>46083.485810185193</v>
      </c>
      <c r="G1952" t="s">
        <v>13350</v>
      </c>
      <c r="H1952">
        <v>1036392985</v>
      </c>
      <c r="I1952" t="s">
        <v>544</v>
      </c>
      <c r="J1952" s="23" t="s">
        <v>31</v>
      </c>
      <c r="K1952" s="23" t="s">
        <v>210</v>
      </c>
      <c r="L1952" t="s">
        <v>13351</v>
      </c>
      <c r="M1952" t="s">
        <v>182</v>
      </c>
      <c r="N1952" t="s">
        <v>13352</v>
      </c>
      <c r="O1952" t="s">
        <v>183</v>
      </c>
      <c r="P1952" t="s">
        <v>60</v>
      </c>
      <c r="Q1952" t="s">
        <v>184</v>
      </c>
      <c r="R1952" t="s">
        <v>253</v>
      </c>
      <c r="S1952" t="s">
        <v>260</v>
      </c>
      <c r="T1952">
        <v>9</v>
      </c>
      <c r="U1952" t="s">
        <v>13353</v>
      </c>
      <c r="V1952" t="s">
        <v>4993</v>
      </c>
      <c r="W1952" t="s">
        <v>19193</v>
      </c>
      <c r="X1952" t="s">
        <v>29</v>
      </c>
      <c r="Y1952" t="s">
        <v>30</v>
      </c>
      <c r="Z1952" t="s">
        <v>30</v>
      </c>
      <c r="AA1952" t="s">
        <v>30</v>
      </c>
      <c r="AB1952" t="s">
        <v>30</v>
      </c>
      <c r="AC1952">
        <v>-74.829369880000002</v>
      </c>
      <c r="AD1952">
        <v>5.8366995299999997</v>
      </c>
      <c r="AE1952" t="s">
        <v>86</v>
      </c>
      <c r="AF1952" t="s">
        <v>159</v>
      </c>
      <c r="AG1952" t="s">
        <v>102</v>
      </c>
      <c r="AH1952">
        <f>IFERROR(
    VLOOKUP(FENIX_ANS_TABLA[[#This Row],[ESTADO]],
        {"VENCIDO",1;"ALERTA_0 Días",2;"ALERTA",3;"A TIEMPO",4;"SIN FECHA",5},
    2,FALSE),
0)</f>
        <v>4</v>
      </c>
    </row>
    <row r="1953" spans="1:34" x14ac:dyDescent="0.25">
      <c r="A1953">
        <v>23677173</v>
      </c>
      <c r="B1953" s="23" t="str">
        <f>IFERROR(VLOOKUP(FENIX_ANS_TABLA[[#This Row],[PEDIDO]],RESPONSABLE!A:B,2,0),"Pendiente por asignar responsable")</f>
        <v>Pendiente por asignar responsable</v>
      </c>
      <c r="C1953" t="s">
        <v>23</v>
      </c>
      <c r="D1953" t="s">
        <v>24</v>
      </c>
      <c r="E1953" t="s">
        <v>23</v>
      </c>
      <c r="F1953" s="21">
        <v>46083.487256944441</v>
      </c>
      <c r="G1953" t="s">
        <v>14843</v>
      </c>
      <c r="H1953">
        <v>901928605</v>
      </c>
      <c r="I1953" t="s">
        <v>14844</v>
      </c>
      <c r="J1953" s="23" t="s">
        <v>31</v>
      </c>
      <c r="K1953" s="23" t="s">
        <v>14845</v>
      </c>
      <c r="L1953" t="s">
        <v>14846</v>
      </c>
      <c r="M1953" t="s">
        <v>200</v>
      </c>
      <c r="N1953" t="s">
        <v>14847</v>
      </c>
      <c r="O1953" t="s">
        <v>201</v>
      </c>
      <c r="P1953" t="s">
        <v>27</v>
      </c>
      <c r="Q1953" t="s">
        <v>158</v>
      </c>
      <c r="R1953" t="s">
        <v>252</v>
      </c>
      <c r="S1953" t="s">
        <v>260</v>
      </c>
      <c r="T1953">
        <v>10</v>
      </c>
      <c r="U1953" t="s">
        <v>14848</v>
      </c>
      <c r="V1953" t="s">
        <v>8034</v>
      </c>
      <c r="W1953" t="s">
        <v>10733</v>
      </c>
      <c r="X1953" t="s">
        <v>29</v>
      </c>
      <c r="Y1953" t="s">
        <v>30</v>
      </c>
      <c r="Z1953" t="s">
        <v>30</v>
      </c>
      <c r="AA1953" t="s">
        <v>30</v>
      </c>
      <c r="AB1953" t="s">
        <v>30</v>
      </c>
      <c r="AC1953">
        <v>-75.486633920000003</v>
      </c>
      <c r="AD1953">
        <v>6.0356180699999999</v>
      </c>
      <c r="AE1953" t="s">
        <v>86</v>
      </c>
      <c r="AF1953" t="s">
        <v>159</v>
      </c>
      <c r="AG1953" t="s">
        <v>102</v>
      </c>
      <c r="AH1953">
        <f>IFERROR(
    VLOOKUP(FENIX_ANS_TABLA[[#This Row],[ESTADO]],
        {"VENCIDO",1;"ALERTA_0 Días",2;"ALERTA",3;"A TIEMPO",4;"SIN FECHA",5},
    2,FALSE),
0)</f>
        <v>4</v>
      </c>
    </row>
    <row r="1954" spans="1:34" x14ac:dyDescent="0.25">
      <c r="A1954">
        <v>23677179</v>
      </c>
      <c r="B1954" s="23" t="str">
        <f>IFERROR(VLOOKUP(FENIX_ANS_TABLA[[#This Row],[PEDIDO]],RESPONSABLE!A:B,2,0),"Pendiente por asignar responsable")</f>
        <v>Pendiente por asignar responsable</v>
      </c>
      <c r="C1954" t="s">
        <v>58</v>
      </c>
      <c r="D1954" t="s">
        <v>24</v>
      </c>
      <c r="E1954" t="s">
        <v>59</v>
      </c>
      <c r="F1954" s="21">
        <v>46083.491585648153</v>
      </c>
      <c r="G1954" t="s">
        <v>13558</v>
      </c>
      <c r="H1954">
        <v>43793873</v>
      </c>
      <c r="I1954" t="s">
        <v>13559</v>
      </c>
      <c r="J1954" s="23" t="s">
        <v>31</v>
      </c>
      <c r="K1954" s="23" t="s">
        <v>13560</v>
      </c>
      <c r="L1954" t="s">
        <v>13561</v>
      </c>
      <c r="M1954" t="s">
        <v>165</v>
      </c>
      <c r="N1954" t="s">
        <v>13562</v>
      </c>
      <c r="O1954" t="s">
        <v>166</v>
      </c>
      <c r="P1954" t="s">
        <v>60</v>
      </c>
      <c r="Q1954" t="s">
        <v>184</v>
      </c>
      <c r="R1954" t="s">
        <v>252</v>
      </c>
      <c r="S1954" t="s">
        <v>260</v>
      </c>
      <c r="T1954">
        <v>14</v>
      </c>
      <c r="U1954" t="s">
        <v>13563</v>
      </c>
      <c r="V1954" t="s">
        <v>8139</v>
      </c>
      <c r="W1954" t="s">
        <v>18086</v>
      </c>
      <c r="X1954" t="s">
        <v>29</v>
      </c>
      <c r="Y1954" t="s">
        <v>30</v>
      </c>
      <c r="Z1954" t="s">
        <v>30</v>
      </c>
      <c r="AA1954" t="s">
        <v>30</v>
      </c>
      <c r="AB1954" t="s">
        <v>30</v>
      </c>
      <c r="AC1954">
        <v>-75.460021530000006</v>
      </c>
      <c r="AD1954">
        <v>6.2887826699999998</v>
      </c>
      <c r="AE1954" t="s">
        <v>86</v>
      </c>
      <c r="AF1954" t="s">
        <v>159</v>
      </c>
      <c r="AG1954" t="s">
        <v>102</v>
      </c>
      <c r="AH1954">
        <f>IFERROR(
    VLOOKUP(FENIX_ANS_TABLA[[#This Row],[ESTADO]],
        {"VENCIDO",1;"ALERTA_0 Días",2;"ALERTA",3;"A TIEMPO",4;"SIN FECHA",5},
    2,FALSE),
0)</f>
        <v>4</v>
      </c>
    </row>
    <row r="1955" spans="1:34" x14ac:dyDescent="0.25">
      <c r="A1955">
        <v>23677180</v>
      </c>
      <c r="B1955" s="23" t="str">
        <f>IFERROR(VLOOKUP(FENIX_ANS_TABLA[[#This Row],[PEDIDO]],RESPONSABLE!A:B,2,0),"Pendiente por asignar responsable")</f>
        <v>Pendiente por asignar responsable</v>
      </c>
      <c r="C1955" t="s">
        <v>23</v>
      </c>
      <c r="D1955" t="s">
        <v>24</v>
      </c>
      <c r="E1955" t="s">
        <v>33</v>
      </c>
      <c r="F1955" s="21">
        <v>46083.491712962961</v>
      </c>
      <c r="G1955" t="s">
        <v>13565</v>
      </c>
      <c r="H1955">
        <v>21657436</v>
      </c>
      <c r="I1955" t="s">
        <v>13566</v>
      </c>
      <c r="J1955" s="23" t="s">
        <v>31</v>
      </c>
      <c r="K1955" s="23" t="s">
        <v>13567</v>
      </c>
      <c r="L1955" t="s">
        <v>13568</v>
      </c>
      <c r="M1955" t="s">
        <v>25</v>
      </c>
      <c r="N1955" t="s">
        <v>13569</v>
      </c>
      <c r="O1955" t="s">
        <v>26</v>
      </c>
      <c r="P1955" t="s">
        <v>34</v>
      </c>
      <c r="Q1955" t="s">
        <v>35</v>
      </c>
      <c r="R1955" t="s">
        <v>253</v>
      </c>
      <c r="S1955" t="s">
        <v>260</v>
      </c>
      <c r="T1955">
        <v>5</v>
      </c>
      <c r="U1955" t="s">
        <v>13570</v>
      </c>
      <c r="V1955" t="s">
        <v>14677</v>
      </c>
      <c r="W1955" t="s">
        <v>14678</v>
      </c>
      <c r="X1955" t="s">
        <v>29</v>
      </c>
      <c r="Y1955" t="s">
        <v>30</v>
      </c>
      <c r="Z1955" t="s">
        <v>30</v>
      </c>
      <c r="AA1955" t="s">
        <v>30</v>
      </c>
      <c r="AB1955" t="s">
        <v>30</v>
      </c>
      <c r="AC1955">
        <v>-75.531368860000001</v>
      </c>
      <c r="AD1955">
        <v>6.2378333499999998</v>
      </c>
      <c r="AE1955" t="s">
        <v>86</v>
      </c>
      <c r="AF1955" t="s">
        <v>105</v>
      </c>
      <c r="AG1955" t="s">
        <v>102</v>
      </c>
      <c r="AH1955">
        <f>IFERROR(
    VLOOKUP(FENIX_ANS_TABLA[[#This Row],[ESTADO]],
        {"VENCIDO",1;"ALERTA_0 Días",2;"ALERTA",3;"A TIEMPO",4;"SIN FECHA",5},
    2,FALSE),
0)</f>
        <v>4</v>
      </c>
    </row>
    <row r="1956" spans="1:34" x14ac:dyDescent="0.25">
      <c r="A1956">
        <v>23677183</v>
      </c>
      <c r="B1956" s="23" t="str">
        <f>IFERROR(VLOOKUP(FENIX_ANS_TABLA[[#This Row],[PEDIDO]],RESPONSABLE!A:B,2,0),"Pendiente por asignar responsable")</f>
        <v>Pendiente por asignar responsable</v>
      </c>
      <c r="C1956" t="s">
        <v>54</v>
      </c>
      <c r="D1956" t="s">
        <v>24</v>
      </c>
      <c r="E1956" t="s">
        <v>54</v>
      </c>
      <c r="F1956" s="21">
        <v>46083.493981481479</v>
      </c>
      <c r="G1956" t="s">
        <v>13572</v>
      </c>
      <c r="H1956">
        <v>1037236613</v>
      </c>
      <c r="I1956" t="s">
        <v>13573</v>
      </c>
      <c r="J1956" s="23" t="s">
        <v>31</v>
      </c>
      <c r="K1956" s="23" t="s">
        <v>210</v>
      </c>
      <c r="L1956" t="s">
        <v>13574</v>
      </c>
      <c r="M1956" t="s">
        <v>196</v>
      </c>
      <c r="N1956" t="s">
        <v>13575</v>
      </c>
      <c r="O1956" t="s">
        <v>197</v>
      </c>
      <c r="P1956" t="s">
        <v>55</v>
      </c>
      <c r="Q1956" t="s">
        <v>189</v>
      </c>
      <c r="R1956" t="s">
        <v>253</v>
      </c>
      <c r="S1956" t="s">
        <v>260</v>
      </c>
      <c r="T1956">
        <v>4</v>
      </c>
      <c r="U1956" t="s">
        <v>2662</v>
      </c>
      <c r="V1956" t="s">
        <v>10385</v>
      </c>
      <c r="W1956" t="s">
        <v>10385</v>
      </c>
      <c r="X1956" t="s">
        <v>43</v>
      </c>
      <c r="Y1956" t="s">
        <v>30</v>
      </c>
      <c r="Z1956" t="s">
        <v>30</v>
      </c>
      <c r="AA1956" t="s">
        <v>30</v>
      </c>
      <c r="AB1956" t="s">
        <v>30</v>
      </c>
      <c r="AC1956">
        <v>-75.161231119999997</v>
      </c>
      <c r="AD1956">
        <v>6.2331364799999998</v>
      </c>
      <c r="AE1956" t="s">
        <v>86</v>
      </c>
      <c r="AF1956" t="s">
        <v>159</v>
      </c>
      <c r="AG1956" t="s">
        <v>102</v>
      </c>
      <c r="AH1956">
        <f>IFERROR(
    VLOOKUP(FENIX_ANS_TABLA[[#This Row],[ESTADO]],
        {"VENCIDO",1;"ALERTA_0 Días",2;"ALERTA",3;"A TIEMPO",4;"SIN FECHA",5},
    2,FALSE),
0)</f>
        <v>3</v>
      </c>
    </row>
    <row r="1957" spans="1:34" x14ac:dyDescent="0.25">
      <c r="A1957">
        <v>23677191</v>
      </c>
      <c r="B1957" s="23" t="str">
        <f>IFERROR(VLOOKUP(FENIX_ANS_TABLA[[#This Row],[PEDIDO]],RESPONSABLE!A:B,2,0),"Pendiente por asignar responsable")</f>
        <v>Pendiente por asignar responsable</v>
      </c>
      <c r="C1957" t="s">
        <v>23</v>
      </c>
      <c r="D1957" t="s">
        <v>24</v>
      </c>
      <c r="E1957" t="s">
        <v>33</v>
      </c>
      <c r="F1957" s="21">
        <v>46083.49759259259</v>
      </c>
      <c r="G1957" t="s">
        <v>13577</v>
      </c>
      <c r="H1957">
        <v>3448279</v>
      </c>
      <c r="I1957" t="s">
        <v>13578</v>
      </c>
      <c r="J1957" s="23" t="s">
        <v>31</v>
      </c>
      <c r="K1957" s="23" t="s">
        <v>13567</v>
      </c>
      <c r="L1957" t="s">
        <v>13579</v>
      </c>
      <c r="M1957" t="s">
        <v>25</v>
      </c>
      <c r="N1957" t="s">
        <v>13580</v>
      </c>
      <c r="O1957" t="s">
        <v>26</v>
      </c>
      <c r="P1957" t="s">
        <v>34</v>
      </c>
      <c r="Q1957" t="s">
        <v>35</v>
      </c>
      <c r="R1957" t="s">
        <v>253</v>
      </c>
      <c r="S1957" t="s">
        <v>260</v>
      </c>
      <c r="T1957">
        <v>5</v>
      </c>
      <c r="U1957" t="s">
        <v>13581</v>
      </c>
      <c r="V1957" t="s">
        <v>10499</v>
      </c>
      <c r="W1957" t="s">
        <v>18044</v>
      </c>
      <c r="X1957" t="s">
        <v>29</v>
      </c>
      <c r="Y1957" t="s">
        <v>30</v>
      </c>
      <c r="Z1957" t="s">
        <v>30</v>
      </c>
      <c r="AA1957" t="s">
        <v>30</v>
      </c>
      <c r="AB1957" t="s">
        <v>30</v>
      </c>
      <c r="AC1957">
        <v>-75.531368860000001</v>
      </c>
      <c r="AD1957">
        <v>6.2378333499999998</v>
      </c>
      <c r="AE1957" t="s">
        <v>86</v>
      </c>
      <c r="AF1957" t="s">
        <v>105</v>
      </c>
      <c r="AG1957" t="s">
        <v>102</v>
      </c>
      <c r="AH1957">
        <f>IFERROR(
    VLOOKUP(FENIX_ANS_TABLA[[#This Row],[ESTADO]],
        {"VENCIDO",1;"ALERTA_0 Días",2;"ALERTA",3;"A TIEMPO",4;"SIN FECHA",5},
    2,FALSE),
0)</f>
        <v>4</v>
      </c>
    </row>
    <row r="1958" spans="1:34" x14ac:dyDescent="0.25">
      <c r="A1958">
        <v>23677194</v>
      </c>
      <c r="B1958" s="23" t="str">
        <f>IFERROR(VLOOKUP(FENIX_ANS_TABLA[[#This Row],[PEDIDO]],RESPONSABLE!A:B,2,0),"Pendiente por asignar responsable")</f>
        <v>Pendiente por asignar responsable</v>
      </c>
      <c r="C1958" t="s">
        <v>58</v>
      </c>
      <c r="D1958" t="s">
        <v>24</v>
      </c>
      <c r="E1958" t="s">
        <v>59</v>
      </c>
      <c r="F1958" s="21">
        <v>46083.500243055547</v>
      </c>
      <c r="G1958" t="s">
        <v>13583</v>
      </c>
      <c r="H1958">
        <v>32406260</v>
      </c>
      <c r="I1958" t="s">
        <v>13584</v>
      </c>
      <c r="J1958" s="23" t="s">
        <v>13585</v>
      </c>
      <c r="K1958" s="23" t="s">
        <v>13586</v>
      </c>
      <c r="L1958" t="s">
        <v>13587</v>
      </c>
      <c r="M1958" t="s">
        <v>25</v>
      </c>
      <c r="N1958" t="s">
        <v>13588</v>
      </c>
      <c r="O1958" t="s">
        <v>26</v>
      </c>
      <c r="P1958" t="s">
        <v>60</v>
      </c>
      <c r="Q1958" t="s">
        <v>61</v>
      </c>
      <c r="R1958" t="s">
        <v>253</v>
      </c>
      <c r="S1958" t="s">
        <v>260</v>
      </c>
      <c r="T1958">
        <v>9</v>
      </c>
      <c r="U1958" t="s">
        <v>13589</v>
      </c>
      <c r="V1958" t="s">
        <v>14679</v>
      </c>
      <c r="W1958" t="s">
        <v>10654</v>
      </c>
      <c r="X1958" t="s">
        <v>29</v>
      </c>
      <c r="Y1958" t="s">
        <v>30</v>
      </c>
      <c r="Z1958" t="s">
        <v>30</v>
      </c>
      <c r="AA1958" t="s">
        <v>30</v>
      </c>
      <c r="AB1958" t="s">
        <v>30</v>
      </c>
      <c r="AC1958">
        <v>-75.597574300000005</v>
      </c>
      <c r="AD1958">
        <v>6.2267015900000002</v>
      </c>
      <c r="AE1958" t="s">
        <v>86</v>
      </c>
      <c r="AF1958" t="s">
        <v>105</v>
      </c>
      <c r="AG1958" t="s">
        <v>102</v>
      </c>
      <c r="AH1958">
        <f>IFERROR(
    VLOOKUP(FENIX_ANS_TABLA[[#This Row],[ESTADO]],
        {"VENCIDO",1;"ALERTA_0 Días",2;"ALERTA",3;"A TIEMPO",4;"SIN FECHA",5},
    2,FALSE),
0)</f>
        <v>4</v>
      </c>
    </row>
    <row r="1959" spans="1:34" x14ac:dyDescent="0.25">
      <c r="A1959">
        <v>23677199</v>
      </c>
      <c r="B1959" s="23" t="str">
        <f>IFERROR(VLOOKUP(FENIX_ANS_TABLA[[#This Row],[PEDIDO]],RESPONSABLE!A:B,2,0),"Pendiente por asignar responsable")</f>
        <v>Pendiente por asignar responsable</v>
      </c>
      <c r="C1959" t="s">
        <v>23</v>
      </c>
      <c r="D1959" t="s">
        <v>24</v>
      </c>
      <c r="E1959" t="s">
        <v>33</v>
      </c>
      <c r="F1959" s="21">
        <v>46083.502523148149</v>
      </c>
      <c r="G1959" t="s">
        <v>13591</v>
      </c>
      <c r="H1959">
        <v>1035302964</v>
      </c>
      <c r="I1959" t="s">
        <v>13592</v>
      </c>
      <c r="J1959" s="23" t="s">
        <v>31</v>
      </c>
      <c r="K1959" s="23" t="s">
        <v>13593</v>
      </c>
      <c r="L1959" t="s">
        <v>13594</v>
      </c>
      <c r="M1959" t="s">
        <v>143</v>
      </c>
      <c r="N1959" t="s">
        <v>13595</v>
      </c>
      <c r="O1959" t="s">
        <v>144</v>
      </c>
      <c r="P1959" t="s">
        <v>34</v>
      </c>
      <c r="Q1959" t="s">
        <v>31</v>
      </c>
      <c r="R1959" t="s">
        <v>252</v>
      </c>
      <c r="S1959" t="s">
        <v>259</v>
      </c>
      <c r="T1959">
        <v>8</v>
      </c>
      <c r="U1959" t="s">
        <v>13596</v>
      </c>
      <c r="V1959" t="s">
        <v>19194</v>
      </c>
      <c r="W1959" t="s">
        <v>19195</v>
      </c>
      <c r="X1959" t="s">
        <v>29</v>
      </c>
      <c r="Y1959" t="s">
        <v>30</v>
      </c>
      <c r="Z1959" t="s">
        <v>30</v>
      </c>
      <c r="AA1959" t="s">
        <v>30</v>
      </c>
      <c r="AB1959" t="s">
        <v>30</v>
      </c>
      <c r="AC1959">
        <v>-76.035176000000007</v>
      </c>
      <c r="AD1959">
        <v>6.7606080000000004</v>
      </c>
      <c r="AE1959" t="s">
        <v>86</v>
      </c>
      <c r="AF1959" t="s">
        <v>136</v>
      </c>
      <c r="AG1959" t="s">
        <v>102</v>
      </c>
      <c r="AH1959">
        <f>IFERROR(
    VLOOKUP(FENIX_ANS_TABLA[[#This Row],[ESTADO]],
        {"VENCIDO",1;"ALERTA_0 Días",2;"ALERTA",3;"A TIEMPO",4;"SIN FECHA",5},
    2,FALSE),
0)</f>
        <v>4</v>
      </c>
    </row>
    <row r="1960" spans="1:34" x14ac:dyDescent="0.25">
      <c r="A1960">
        <v>23677200</v>
      </c>
      <c r="B1960" s="23" t="str">
        <f>IFERROR(VLOOKUP(FENIX_ANS_TABLA[[#This Row],[PEDIDO]],RESPONSABLE!A:B,2,0),"Pendiente por asignar responsable")</f>
        <v>Pendiente por asignar responsable</v>
      </c>
      <c r="C1960" t="s">
        <v>58</v>
      </c>
      <c r="D1960" t="s">
        <v>24</v>
      </c>
      <c r="E1960" t="s">
        <v>59</v>
      </c>
      <c r="F1960" s="21">
        <v>46083.503553240742</v>
      </c>
      <c r="G1960" t="s">
        <v>13598</v>
      </c>
      <c r="H1960">
        <v>43485053</v>
      </c>
      <c r="I1960" t="s">
        <v>13599</v>
      </c>
      <c r="J1960" s="23" t="s">
        <v>31</v>
      </c>
      <c r="K1960" s="23" t="s">
        <v>13600</v>
      </c>
      <c r="L1960" t="s">
        <v>13601</v>
      </c>
      <c r="M1960" t="s">
        <v>321</v>
      </c>
      <c r="N1960" t="s">
        <v>13602</v>
      </c>
      <c r="O1960" t="s">
        <v>322</v>
      </c>
      <c r="P1960" t="s">
        <v>60</v>
      </c>
      <c r="Q1960" t="s">
        <v>31</v>
      </c>
      <c r="R1960" t="s">
        <v>252</v>
      </c>
      <c r="S1960" t="s">
        <v>259</v>
      </c>
      <c r="T1960">
        <v>14</v>
      </c>
      <c r="U1960" t="s">
        <v>13603</v>
      </c>
      <c r="V1960" t="s">
        <v>18344</v>
      </c>
      <c r="W1960" t="s">
        <v>19196</v>
      </c>
      <c r="X1960" t="s">
        <v>29</v>
      </c>
      <c r="Y1960" t="s">
        <v>30</v>
      </c>
      <c r="Z1960" t="s">
        <v>30</v>
      </c>
      <c r="AA1960" t="s">
        <v>30</v>
      </c>
      <c r="AB1960" t="s">
        <v>30</v>
      </c>
      <c r="AC1960">
        <v>-76.134004000000004</v>
      </c>
      <c r="AD1960">
        <v>6.8605850000000004</v>
      </c>
      <c r="AE1960" t="s">
        <v>86</v>
      </c>
      <c r="AF1960" t="s">
        <v>136</v>
      </c>
      <c r="AG1960" t="s">
        <v>102</v>
      </c>
      <c r="AH1960">
        <f>IFERROR(
    VLOOKUP(FENIX_ANS_TABLA[[#This Row],[ESTADO]],
        {"VENCIDO",1;"ALERTA_0 Días",2;"ALERTA",3;"A TIEMPO",4;"SIN FECHA",5},
    2,FALSE),
0)</f>
        <v>4</v>
      </c>
    </row>
    <row r="1961" spans="1:34" x14ac:dyDescent="0.25">
      <c r="A1961">
        <v>23677203</v>
      </c>
      <c r="B1961" s="23" t="str">
        <f>IFERROR(VLOOKUP(FENIX_ANS_TABLA[[#This Row],[PEDIDO]],RESPONSABLE!A:B,2,0),"Pendiente por asignar responsable")</f>
        <v>Pendiente por asignar responsable</v>
      </c>
      <c r="C1961" t="s">
        <v>54</v>
      </c>
      <c r="D1961" t="s">
        <v>24</v>
      </c>
      <c r="E1961" t="s">
        <v>54</v>
      </c>
      <c r="F1961" s="21">
        <v>46083.504745370366</v>
      </c>
      <c r="G1961" t="s">
        <v>13605</v>
      </c>
      <c r="H1961">
        <v>901237943</v>
      </c>
      <c r="I1961" t="s">
        <v>13606</v>
      </c>
      <c r="J1961" s="23" t="s">
        <v>31</v>
      </c>
      <c r="K1961" s="23" t="s">
        <v>13607</v>
      </c>
      <c r="L1961" t="s">
        <v>13608</v>
      </c>
      <c r="M1961" t="s">
        <v>25</v>
      </c>
      <c r="N1961" t="s">
        <v>13609</v>
      </c>
      <c r="O1961" t="s">
        <v>26</v>
      </c>
      <c r="P1961" t="s">
        <v>55</v>
      </c>
      <c r="Q1961" t="s">
        <v>56</v>
      </c>
      <c r="R1961" t="s">
        <v>253</v>
      </c>
      <c r="S1961" t="s">
        <v>260</v>
      </c>
      <c r="T1961">
        <v>4</v>
      </c>
      <c r="U1961" t="s">
        <v>13610</v>
      </c>
      <c r="V1961" t="s">
        <v>19197</v>
      </c>
      <c r="W1961" t="s">
        <v>19197</v>
      </c>
      <c r="X1961" t="s">
        <v>43</v>
      </c>
      <c r="Y1961" t="s">
        <v>30</v>
      </c>
      <c r="Z1961" t="s">
        <v>30</v>
      </c>
      <c r="AA1961" t="s">
        <v>30</v>
      </c>
      <c r="AB1961" t="s">
        <v>30</v>
      </c>
      <c r="AC1961">
        <v>-75.574593910000004</v>
      </c>
      <c r="AD1961">
        <v>6.2523778300000004</v>
      </c>
      <c r="AE1961" t="s">
        <v>86</v>
      </c>
      <c r="AF1961" t="s">
        <v>105</v>
      </c>
      <c r="AG1961" t="s">
        <v>102</v>
      </c>
      <c r="AH1961">
        <f>IFERROR(
    VLOOKUP(FENIX_ANS_TABLA[[#This Row],[ESTADO]],
        {"VENCIDO",1;"ALERTA_0 Días",2;"ALERTA",3;"A TIEMPO",4;"SIN FECHA",5},
    2,FALSE),
0)</f>
        <v>3</v>
      </c>
    </row>
    <row r="1962" spans="1:34" x14ac:dyDescent="0.25">
      <c r="A1962">
        <v>23677204</v>
      </c>
      <c r="B1962" s="23" t="str">
        <f>IFERROR(VLOOKUP(FENIX_ANS_TABLA[[#This Row],[PEDIDO]],RESPONSABLE!A:B,2,0),"Pendiente por asignar responsable")</f>
        <v>Pendiente por asignar responsable</v>
      </c>
      <c r="C1962" t="s">
        <v>54</v>
      </c>
      <c r="D1962" t="s">
        <v>24</v>
      </c>
      <c r="E1962" t="s">
        <v>54</v>
      </c>
      <c r="F1962" s="21">
        <v>46083.504965277767</v>
      </c>
      <c r="G1962" t="s">
        <v>13612</v>
      </c>
      <c r="H1962">
        <v>1001506582</v>
      </c>
      <c r="I1962" t="s">
        <v>13613</v>
      </c>
      <c r="J1962" s="23" t="s">
        <v>31</v>
      </c>
      <c r="K1962" s="23" t="s">
        <v>319</v>
      </c>
      <c r="L1962" t="s">
        <v>13614</v>
      </c>
      <c r="M1962" t="s">
        <v>25</v>
      </c>
      <c r="N1962" t="s">
        <v>13615</v>
      </c>
      <c r="O1962" t="s">
        <v>26</v>
      </c>
      <c r="P1962" t="s">
        <v>55</v>
      </c>
      <c r="Q1962" t="s">
        <v>56</v>
      </c>
      <c r="R1962" t="s">
        <v>253</v>
      </c>
      <c r="S1962" t="s">
        <v>260</v>
      </c>
      <c r="T1962">
        <v>4</v>
      </c>
      <c r="U1962" t="s">
        <v>13616</v>
      </c>
      <c r="V1962" t="s">
        <v>14153</v>
      </c>
      <c r="W1962" t="s">
        <v>14153</v>
      </c>
      <c r="X1962" t="s">
        <v>43</v>
      </c>
      <c r="Y1962" t="s">
        <v>30</v>
      </c>
      <c r="Z1962" t="s">
        <v>30</v>
      </c>
      <c r="AA1962" t="s">
        <v>30</v>
      </c>
      <c r="AB1962" t="s">
        <v>30</v>
      </c>
      <c r="AC1962">
        <v>-75.638582999999997</v>
      </c>
      <c r="AD1962">
        <v>6.1741529999999996</v>
      </c>
      <c r="AE1962" t="s">
        <v>86</v>
      </c>
      <c r="AF1962" t="s">
        <v>105</v>
      </c>
      <c r="AG1962" t="s">
        <v>102</v>
      </c>
      <c r="AH1962">
        <f>IFERROR(
    VLOOKUP(FENIX_ANS_TABLA[[#This Row],[ESTADO]],
        {"VENCIDO",1;"ALERTA_0 Días",2;"ALERTA",3;"A TIEMPO",4;"SIN FECHA",5},
    2,FALSE),
0)</f>
        <v>3</v>
      </c>
    </row>
    <row r="1963" spans="1:34" x14ac:dyDescent="0.25">
      <c r="A1963">
        <v>23677207</v>
      </c>
      <c r="B1963" s="23" t="str">
        <f>IFERROR(VLOOKUP(FENIX_ANS_TABLA[[#This Row],[PEDIDO]],RESPONSABLE!A:B,2,0),"Pendiente por asignar responsable")</f>
        <v>Pendiente por asignar responsable</v>
      </c>
      <c r="C1963" t="s">
        <v>23</v>
      </c>
      <c r="D1963" t="s">
        <v>24</v>
      </c>
      <c r="E1963" t="s">
        <v>23</v>
      </c>
      <c r="F1963" s="21">
        <v>46083.507094907407</v>
      </c>
      <c r="G1963" t="s">
        <v>13618</v>
      </c>
      <c r="H1963">
        <v>71794693</v>
      </c>
      <c r="I1963" t="s">
        <v>13619</v>
      </c>
      <c r="J1963" s="23" t="s">
        <v>31</v>
      </c>
      <c r="K1963" s="23" t="s">
        <v>13620</v>
      </c>
      <c r="L1963" t="s">
        <v>13621</v>
      </c>
      <c r="M1963" t="s">
        <v>243</v>
      </c>
      <c r="N1963" t="s">
        <v>13622</v>
      </c>
      <c r="O1963" t="s">
        <v>223</v>
      </c>
      <c r="P1963" t="s">
        <v>27</v>
      </c>
      <c r="Q1963" t="s">
        <v>214</v>
      </c>
      <c r="R1963" t="s">
        <v>252</v>
      </c>
      <c r="S1963" t="s">
        <v>260</v>
      </c>
      <c r="T1963">
        <v>10</v>
      </c>
      <c r="U1963" t="s">
        <v>13623</v>
      </c>
      <c r="V1963" t="s">
        <v>10734</v>
      </c>
      <c r="W1963" t="s">
        <v>14110</v>
      </c>
      <c r="X1963" t="s">
        <v>29</v>
      </c>
      <c r="Y1963" t="s">
        <v>30</v>
      </c>
      <c r="Z1963" t="s">
        <v>30</v>
      </c>
      <c r="AA1963" t="s">
        <v>30</v>
      </c>
      <c r="AB1963" t="s">
        <v>30</v>
      </c>
      <c r="AC1963">
        <v>-75.044870970000005</v>
      </c>
      <c r="AD1963">
        <v>6.53713297</v>
      </c>
      <c r="AE1963" t="s">
        <v>86</v>
      </c>
      <c r="AF1963" t="s">
        <v>215</v>
      </c>
      <c r="AG1963" t="s">
        <v>102</v>
      </c>
      <c r="AH1963">
        <f>IFERROR(
    VLOOKUP(FENIX_ANS_TABLA[[#This Row],[ESTADO]],
        {"VENCIDO",1;"ALERTA_0 Días",2;"ALERTA",3;"A TIEMPO",4;"SIN FECHA",5},
    2,FALSE),
0)</f>
        <v>4</v>
      </c>
    </row>
    <row r="1964" spans="1:34" x14ac:dyDescent="0.25">
      <c r="A1964">
        <v>23677213</v>
      </c>
      <c r="B1964" s="23" t="str">
        <f>IFERROR(VLOOKUP(FENIX_ANS_TABLA[[#This Row],[PEDIDO]],RESPONSABLE!A:B,2,0),"Pendiente por asignar responsable")</f>
        <v>Pendiente por asignar responsable</v>
      </c>
      <c r="C1964" t="s">
        <v>23</v>
      </c>
      <c r="D1964" t="s">
        <v>24</v>
      </c>
      <c r="E1964" t="s">
        <v>23</v>
      </c>
      <c r="F1964" s="21">
        <v>46083.510092592587</v>
      </c>
      <c r="G1964" t="s">
        <v>14856</v>
      </c>
      <c r="H1964">
        <v>15426323</v>
      </c>
      <c r="I1964" t="s">
        <v>14857</v>
      </c>
      <c r="J1964" s="23" t="s">
        <v>14858</v>
      </c>
      <c r="K1964" s="23" t="s">
        <v>14859</v>
      </c>
      <c r="L1964" t="s">
        <v>14860</v>
      </c>
      <c r="M1964" t="s">
        <v>167</v>
      </c>
      <c r="N1964" t="s">
        <v>14861</v>
      </c>
      <c r="O1964" t="s">
        <v>168</v>
      </c>
      <c r="P1964" t="s">
        <v>27</v>
      </c>
      <c r="Q1964" t="s">
        <v>158</v>
      </c>
      <c r="R1964" t="s">
        <v>252</v>
      </c>
      <c r="S1964" t="s">
        <v>260</v>
      </c>
      <c r="T1964">
        <v>10</v>
      </c>
      <c r="U1964" t="s">
        <v>14862</v>
      </c>
      <c r="V1964" t="s">
        <v>14680</v>
      </c>
      <c r="W1964" t="s">
        <v>17712</v>
      </c>
      <c r="X1964" t="s">
        <v>29</v>
      </c>
      <c r="Y1964" t="s">
        <v>30</v>
      </c>
      <c r="Z1964" t="s">
        <v>30</v>
      </c>
      <c r="AA1964" t="s">
        <v>30</v>
      </c>
      <c r="AB1964" t="s">
        <v>30</v>
      </c>
      <c r="AC1964">
        <v>-75.363067560000005</v>
      </c>
      <c r="AD1964">
        <v>6.2267227299999997</v>
      </c>
      <c r="AE1964" t="s">
        <v>86</v>
      </c>
      <c r="AF1964" t="s">
        <v>159</v>
      </c>
      <c r="AG1964" t="s">
        <v>102</v>
      </c>
      <c r="AH1964">
        <f>IFERROR(
    VLOOKUP(FENIX_ANS_TABLA[[#This Row],[ESTADO]],
        {"VENCIDO",1;"ALERTA_0 Días",2;"ALERTA",3;"A TIEMPO",4;"SIN FECHA",5},
    2,FALSE),
0)</f>
        <v>4</v>
      </c>
    </row>
    <row r="1965" spans="1:34" x14ac:dyDescent="0.25">
      <c r="A1965">
        <v>23677214</v>
      </c>
      <c r="B1965" s="23" t="str">
        <f>IFERROR(VLOOKUP(FENIX_ANS_TABLA[[#This Row],[PEDIDO]],RESPONSABLE!A:B,2,0),"Pendiente por asignar responsable")</f>
        <v>Pendiente por asignar responsable</v>
      </c>
      <c r="C1965" t="s">
        <v>23</v>
      </c>
      <c r="D1965" t="s">
        <v>24</v>
      </c>
      <c r="E1965" t="s">
        <v>33</v>
      </c>
      <c r="F1965" s="21">
        <v>46083.510208333333</v>
      </c>
      <c r="G1965" t="s">
        <v>13625</v>
      </c>
      <c r="H1965">
        <v>43630917</v>
      </c>
      <c r="I1965" t="s">
        <v>13626</v>
      </c>
      <c r="J1965" s="23" t="s">
        <v>13627</v>
      </c>
      <c r="K1965" s="23" t="s">
        <v>13628</v>
      </c>
      <c r="L1965" t="s">
        <v>13629</v>
      </c>
      <c r="M1965" t="s">
        <v>25</v>
      </c>
      <c r="N1965" t="s">
        <v>13630</v>
      </c>
      <c r="O1965" t="s">
        <v>26</v>
      </c>
      <c r="P1965" t="s">
        <v>34</v>
      </c>
      <c r="Q1965" t="s">
        <v>35</v>
      </c>
      <c r="R1965" t="s">
        <v>253</v>
      </c>
      <c r="S1965" t="s">
        <v>260</v>
      </c>
      <c r="T1965">
        <v>5</v>
      </c>
      <c r="U1965" t="s">
        <v>13631</v>
      </c>
      <c r="V1965" t="s">
        <v>14680</v>
      </c>
      <c r="W1965" t="s">
        <v>18978</v>
      </c>
      <c r="X1965" t="s">
        <v>29</v>
      </c>
      <c r="Y1965" t="s">
        <v>30</v>
      </c>
      <c r="Z1965" t="s">
        <v>30</v>
      </c>
      <c r="AA1965" t="s">
        <v>30</v>
      </c>
      <c r="AB1965" t="s">
        <v>30</v>
      </c>
      <c r="AC1965">
        <v>-75.530191430000002</v>
      </c>
      <c r="AD1965">
        <v>6.2377554399999999</v>
      </c>
      <c r="AE1965" t="s">
        <v>86</v>
      </c>
      <c r="AF1965" t="s">
        <v>105</v>
      </c>
      <c r="AG1965" t="s">
        <v>102</v>
      </c>
      <c r="AH1965">
        <f>IFERROR(
    VLOOKUP(FENIX_ANS_TABLA[[#This Row],[ESTADO]],
        {"VENCIDO",1;"ALERTA_0 Días",2;"ALERTA",3;"A TIEMPO",4;"SIN FECHA",5},
    2,FALSE),
0)</f>
        <v>4</v>
      </c>
    </row>
    <row r="1966" spans="1:34" x14ac:dyDescent="0.25">
      <c r="A1966">
        <v>23677216</v>
      </c>
      <c r="B1966" s="23" t="str">
        <f>IFERROR(VLOOKUP(FENIX_ANS_TABLA[[#This Row],[PEDIDO]],RESPONSABLE!A:B,2,0),"Pendiente por asignar responsable")</f>
        <v>Pendiente por asignar responsable</v>
      </c>
      <c r="C1966" t="s">
        <v>58</v>
      </c>
      <c r="D1966" t="s">
        <v>24</v>
      </c>
      <c r="E1966" t="s">
        <v>59</v>
      </c>
      <c r="F1966" s="21">
        <v>46083.510347222233</v>
      </c>
      <c r="G1966" t="s">
        <v>13633</v>
      </c>
      <c r="H1966">
        <v>43682838</v>
      </c>
      <c r="I1966" t="s">
        <v>13634</v>
      </c>
      <c r="J1966" s="23" t="s">
        <v>31</v>
      </c>
      <c r="K1966" s="23" t="s">
        <v>13635</v>
      </c>
      <c r="L1966" t="s">
        <v>13636</v>
      </c>
      <c r="M1966" t="s">
        <v>50</v>
      </c>
      <c r="N1966" t="s">
        <v>13637</v>
      </c>
      <c r="O1966" t="s">
        <v>51</v>
      </c>
      <c r="P1966" t="s">
        <v>60</v>
      </c>
      <c r="Q1966" t="s">
        <v>64</v>
      </c>
      <c r="R1966" t="s">
        <v>252</v>
      </c>
      <c r="S1966" t="s">
        <v>260</v>
      </c>
      <c r="T1966">
        <v>14</v>
      </c>
      <c r="U1966" t="s">
        <v>13638</v>
      </c>
      <c r="V1966" t="s">
        <v>14680</v>
      </c>
      <c r="W1966" t="s">
        <v>19198</v>
      </c>
      <c r="X1966" t="s">
        <v>29</v>
      </c>
      <c r="Y1966" t="s">
        <v>30</v>
      </c>
      <c r="Z1966" t="s">
        <v>30</v>
      </c>
      <c r="AA1966" t="s">
        <v>30</v>
      </c>
      <c r="AB1966" t="s">
        <v>30</v>
      </c>
      <c r="AC1966">
        <v>-75.646484259999994</v>
      </c>
      <c r="AD1966">
        <v>6.0615031899999998</v>
      </c>
      <c r="AE1966" t="s">
        <v>86</v>
      </c>
      <c r="AF1966" t="s">
        <v>105</v>
      </c>
      <c r="AG1966" t="s">
        <v>102</v>
      </c>
      <c r="AH1966">
        <f>IFERROR(
    VLOOKUP(FENIX_ANS_TABLA[[#This Row],[ESTADO]],
        {"VENCIDO",1;"ALERTA_0 Días",2;"ALERTA",3;"A TIEMPO",4;"SIN FECHA",5},
    2,FALSE),
0)</f>
        <v>4</v>
      </c>
    </row>
    <row r="1967" spans="1:34" x14ac:dyDescent="0.25">
      <c r="A1967">
        <v>23677217</v>
      </c>
      <c r="B1967" s="23" t="str">
        <f>IFERROR(VLOOKUP(FENIX_ANS_TABLA[[#This Row],[PEDIDO]],RESPONSABLE!A:B,2,0),"Pendiente por asignar responsable")</f>
        <v>Pendiente por asignar responsable</v>
      </c>
      <c r="C1967" t="s">
        <v>58</v>
      </c>
      <c r="D1967" t="s">
        <v>24</v>
      </c>
      <c r="E1967" t="s">
        <v>59</v>
      </c>
      <c r="F1967" s="21">
        <v>46083.511134259257</v>
      </c>
      <c r="G1967" t="s">
        <v>13640</v>
      </c>
      <c r="H1967">
        <v>1039473120</v>
      </c>
      <c r="I1967" t="s">
        <v>13641</v>
      </c>
      <c r="J1967" s="23" t="s">
        <v>13642</v>
      </c>
      <c r="K1967" s="23" t="s">
        <v>13643</v>
      </c>
      <c r="L1967" t="s">
        <v>13644</v>
      </c>
      <c r="M1967" t="s">
        <v>38</v>
      </c>
      <c r="N1967" t="s">
        <v>13645</v>
      </c>
      <c r="O1967" t="s">
        <v>39</v>
      </c>
      <c r="P1967" t="s">
        <v>60</v>
      </c>
      <c r="Q1967" t="s">
        <v>64</v>
      </c>
      <c r="R1967" t="s">
        <v>253</v>
      </c>
      <c r="S1967" t="s">
        <v>260</v>
      </c>
      <c r="T1967">
        <v>9</v>
      </c>
      <c r="U1967" t="s">
        <v>13646</v>
      </c>
      <c r="V1967" t="s">
        <v>19199</v>
      </c>
      <c r="W1967" t="s">
        <v>19200</v>
      </c>
      <c r="X1967" t="s">
        <v>29</v>
      </c>
      <c r="Y1967" t="s">
        <v>30</v>
      </c>
      <c r="Z1967" t="s">
        <v>30</v>
      </c>
      <c r="AA1967" t="s">
        <v>30</v>
      </c>
      <c r="AB1967" t="s">
        <v>30</v>
      </c>
      <c r="AC1967">
        <v>-75.606680260000005</v>
      </c>
      <c r="AD1967">
        <v>6.1928897300000001</v>
      </c>
      <c r="AE1967" t="s">
        <v>86</v>
      </c>
      <c r="AF1967" t="s">
        <v>105</v>
      </c>
      <c r="AG1967" t="s">
        <v>102</v>
      </c>
      <c r="AH1967">
        <f>IFERROR(
    VLOOKUP(FENIX_ANS_TABLA[[#This Row],[ESTADO]],
        {"VENCIDO",1;"ALERTA_0 Días",2;"ALERTA",3;"A TIEMPO",4;"SIN FECHA",5},
    2,FALSE),
0)</f>
        <v>4</v>
      </c>
    </row>
    <row r="1968" spans="1:34" x14ac:dyDescent="0.25">
      <c r="A1968">
        <v>23677223</v>
      </c>
      <c r="B1968" s="23" t="str">
        <f>IFERROR(VLOOKUP(FENIX_ANS_TABLA[[#This Row],[PEDIDO]],RESPONSABLE!A:B,2,0),"Pendiente por asignar responsable")</f>
        <v>Pendiente por asignar responsable</v>
      </c>
      <c r="C1968" t="s">
        <v>23</v>
      </c>
      <c r="D1968" t="s">
        <v>24</v>
      </c>
      <c r="E1968" t="s">
        <v>33</v>
      </c>
      <c r="F1968" s="21">
        <v>46083.518796296303</v>
      </c>
      <c r="G1968" t="s">
        <v>13648</v>
      </c>
      <c r="H1968">
        <v>1017126164</v>
      </c>
      <c r="I1968" t="s">
        <v>13649</v>
      </c>
      <c r="J1968" s="23" t="s">
        <v>31</v>
      </c>
      <c r="K1968" s="23" t="s">
        <v>13650</v>
      </c>
      <c r="L1968" t="s">
        <v>13651</v>
      </c>
      <c r="M1968" t="s">
        <v>25</v>
      </c>
      <c r="N1968" t="s">
        <v>13652</v>
      </c>
      <c r="O1968" t="s">
        <v>26</v>
      </c>
      <c r="P1968" t="s">
        <v>34</v>
      </c>
      <c r="Q1968" t="s">
        <v>35</v>
      </c>
      <c r="R1968" t="s">
        <v>253</v>
      </c>
      <c r="S1968" t="s">
        <v>260</v>
      </c>
      <c r="T1968">
        <v>5</v>
      </c>
      <c r="U1968" t="s">
        <v>13653</v>
      </c>
      <c r="V1968" t="s">
        <v>19201</v>
      </c>
      <c r="W1968" t="s">
        <v>6704</v>
      </c>
      <c r="X1968" t="s">
        <v>29</v>
      </c>
      <c r="Y1968" t="s">
        <v>30</v>
      </c>
      <c r="Z1968" t="s">
        <v>30</v>
      </c>
      <c r="AA1968" t="s">
        <v>30</v>
      </c>
      <c r="AB1968" t="s">
        <v>30</v>
      </c>
      <c r="AC1968">
        <v>-75.611545410000005</v>
      </c>
      <c r="AD1968">
        <v>6.27264292</v>
      </c>
      <c r="AE1968" t="s">
        <v>86</v>
      </c>
      <c r="AF1968" t="s">
        <v>105</v>
      </c>
      <c r="AG1968" t="s">
        <v>102</v>
      </c>
      <c r="AH1968">
        <f>IFERROR(
    VLOOKUP(FENIX_ANS_TABLA[[#This Row],[ESTADO]],
        {"VENCIDO",1;"ALERTA_0 Días",2;"ALERTA",3;"A TIEMPO",4;"SIN FECHA",5},
    2,FALSE),
0)</f>
        <v>4</v>
      </c>
    </row>
    <row r="1969" spans="1:34" x14ac:dyDescent="0.25">
      <c r="A1969">
        <v>23677225</v>
      </c>
      <c r="B1969" s="23" t="str">
        <f>IFERROR(VLOOKUP(FENIX_ANS_TABLA[[#This Row],[PEDIDO]],RESPONSABLE!A:B,2,0),"Pendiente por asignar responsable")</f>
        <v>Pendiente por asignar responsable</v>
      </c>
      <c r="C1969" t="s">
        <v>58</v>
      </c>
      <c r="D1969" t="s">
        <v>24</v>
      </c>
      <c r="E1969" t="s">
        <v>59</v>
      </c>
      <c r="F1969" s="21">
        <v>46083.520277777781</v>
      </c>
      <c r="G1969" t="s">
        <v>13655</v>
      </c>
      <c r="H1969">
        <v>3396439</v>
      </c>
      <c r="I1969" t="s">
        <v>13656</v>
      </c>
      <c r="J1969" s="23" t="s">
        <v>31</v>
      </c>
      <c r="K1969" s="23" t="s">
        <v>13657</v>
      </c>
      <c r="L1969" t="s">
        <v>13658</v>
      </c>
      <c r="M1969" t="s">
        <v>137</v>
      </c>
      <c r="N1969" t="s">
        <v>13659</v>
      </c>
      <c r="O1969" t="s">
        <v>138</v>
      </c>
      <c r="P1969" t="s">
        <v>60</v>
      </c>
      <c r="Q1969" t="s">
        <v>31</v>
      </c>
      <c r="R1969" t="s">
        <v>252</v>
      </c>
      <c r="S1969" t="s">
        <v>259</v>
      </c>
      <c r="T1969">
        <v>14</v>
      </c>
      <c r="U1969" t="s">
        <v>13660</v>
      </c>
      <c r="V1969" t="s">
        <v>14683</v>
      </c>
      <c r="W1969" t="s">
        <v>19202</v>
      </c>
      <c r="X1969" t="s">
        <v>29</v>
      </c>
      <c r="Y1969" t="s">
        <v>30</v>
      </c>
      <c r="Z1969" t="s">
        <v>30</v>
      </c>
      <c r="AA1969" t="s">
        <v>30</v>
      </c>
      <c r="AB1969" t="s">
        <v>30</v>
      </c>
      <c r="AC1969">
        <v>-75.867368900000002</v>
      </c>
      <c r="AD1969">
        <v>6.5551172800000002</v>
      </c>
      <c r="AE1969" t="s">
        <v>86</v>
      </c>
      <c r="AF1969" t="s">
        <v>136</v>
      </c>
      <c r="AG1969" t="s">
        <v>102</v>
      </c>
      <c r="AH1969">
        <f>IFERROR(
    VLOOKUP(FENIX_ANS_TABLA[[#This Row],[ESTADO]],
        {"VENCIDO",1;"ALERTA_0 Días",2;"ALERTA",3;"A TIEMPO",4;"SIN FECHA",5},
    2,FALSE),
0)</f>
        <v>4</v>
      </c>
    </row>
    <row r="1970" spans="1:34" x14ac:dyDescent="0.25">
      <c r="A1970">
        <v>23677231</v>
      </c>
      <c r="B1970" s="23" t="str">
        <f>IFERROR(VLOOKUP(FENIX_ANS_TABLA[[#This Row],[PEDIDO]],RESPONSABLE!A:B,2,0),"Pendiente por asignar responsable")</f>
        <v>Pendiente por asignar responsable</v>
      </c>
      <c r="C1970" t="s">
        <v>23</v>
      </c>
      <c r="D1970" t="s">
        <v>24</v>
      </c>
      <c r="E1970" t="s">
        <v>23</v>
      </c>
      <c r="F1970" s="21">
        <v>46083.522662037038</v>
      </c>
      <c r="G1970" t="s">
        <v>15779</v>
      </c>
      <c r="H1970">
        <v>5006897</v>
      </c>
      <c r="I1970" t="s">
        <v>15780</v>
      </c>
      <c r="J1970" s="23" t="s">
        <v>31</v>
      </c>
      <c r="K1970" s="23" t="s">
        <v>15781</v>
      </c>
      <c r="L1970" t="s">
        <v>15782</v>
      </c>
      <c r="M1970" t="s">
        <v>25</v>
      </c>
      <c r="N1970" t="s">
        <v>15783</v>
      </c>
      <c r="O1970" t="s">
        <v>26</v>
      </c>
      <c r="P1970" t="s">
        <v>27</v>
      </c>
      <c r="Q1970" t="s">
        <v>32</v>
      </c>
      <c r="R1970" t="s">
        <v>253</v>
      </c>
      <c r="S1970" t="s">
        <v>260</v>
      </c>
      <c r="T1970">
        <v>7</v>
      </c>
      <c r="U1970" t="s">
        <v>15784</v>
      </c>
      <c r="V1970" t="s">
        <v>19203</v>
      </c>
      <c r="W1970" t="s">
        <v>19204</v>
      </c>
      <c r="X1970" t="s">
        <v>29</v>
      </c>
      <c r="Y1970" t="s">
        <v>30</v>
      </c>
      <c r="Z1970" t="s">
        <v>30</v>
      </c>
      <c r="AA1970" t="s">
        <v>30</v>
      </c>
      <c r="AB1970" t="s">
        <v>30</v>
      </c>
      <c r="AC1970">
        <v>-75.557037890000004</v>
      </c>
      <c r="AD1970">
        <v>6.2538003599999996</v>
      </c>
      <c r="AE1970" t="s">
        <v>86</v>
      </c>
      <c r="AF1970" t="s">
        <v>105</v>
      </c>
      <c r="AG1970" t="s">
        <v>102</v>
      </c>
      <c r="AH1970">
        <f>IFERROR(
    VLOOKUP(FENIX_ANS_TABLA[[#This Row],[ESTADO]],
        {"VENCIDO",1;"ALERTA_0 Días",2;"ALERTA",3;"A TIEMPO",4;"SIN FECHA",5},
    2,FALSE),
0)</f>
        <v>4</v>
      </c>
    </row>
    <row r="1971" spans="1:34" x14ac:dyDescent="0.25">
      <c r="A1971">
        <v>23677246</v>
      </c>
      <c r="B1971" s="23" t="str">
        <f>IFERROR(VLOOKUP(FENIX_ANS_TABLA[[#This Row],[PEDIDO]],RESPONSABLE!A:B,2,0),"Pendiente por asignar responsable")</f>
        <v>Pendiente por asignar responsable</v>
      </c>
      <c r="C1971" t="s">
        <v>58</v>
      </c>
      <c r="D1971" t="s">
        <v>24</v>
      </c>
      <c r="E1971" t="s">
        <v>59</v>
      </c>
      <c r="F1971" s="21">
        <v>46083.533622685187</v>
      </c>
      <c r="G1971" t="s">
        <v>13662</v>
      </c>
      <c r="H1971">
        <v>42973654</v>
      </c>
      <c r="I1971" t="s">
        <v>13663</v>
      </c>
      <c r="J1971" s="23" t="s">
        <v>31</v>
      </c>
      <c r="K1971" s="23" t="s">
        <v>13664</v>
      </c>
      <c r="L1971" t="s">
        <v>13665</v>
      </c>
      <c r="M1971" t="s">
        <v>200</v>
      </c>
      <c r="N1971" t="s">
        <v>13666</v>
      </c>
      <c r="O1971" t="s">
        <v>201</v>
      </c>
      <c r="P1971" t="s">
        <v>60</v>
      </c>
      <c r="Q1971" t="s">
        <v>184</v>
      </c>
      <c r="R1971" t="s">
        <v>252</v>
      </c>
      <c r="S1971" t="s">
        <v>260</v>
      </c>
      <c r="T1971">
        <v>14</v>
      </c>
      <c r="U1971" t="s">
        <v>13667</v>
      </c>
      <c r="V1971" t="s">
        <v>19205</v>
      </c>
      <c r="W1971" t="s">
        <v>19206</v>
      </c>
      <c r="X1971" t="s">
        <v>29</v>
      </c>
      <c r="Y1971" t="s">
        <v>30</v>
      </c>
      <c r="Z1971" t="s">
        <v>30</v>
      </c>
      <c r="AA1971" t="s">
        <v>30</v>
      </c>
      <c r="AB1971" t="s">
        <v>30</v>
      </c>
      <c r="AC1971">
        <v>-75.478735</v>
      </c>
      <c r="AD1971">
        <v>6.0342979999999997</v>
      </c>
      <c r="AE1971" t="s">
        <v>86</v>
      </c>
      <c r="AF1971" t="s">
        <v>159</v>
      </c>
      <c r="AG1971" t="s">
        <v>102</v>
      </c>
      <c r="AH1971">
        <f>IFERROR(
    VLOOKUP(FENIX_ANS_TABLA[[#This Row],[ESTADO]],
        {"VENCIDO",1;"ALERTA_0 Días",2;"ALERTA",3;"A TIEMPO",4;"SIN FECHA",5},
    2,FALSE),
0)</f>
        <v>4</v>
      </c>
    </row>
    <row r="1972" spans="1:34" x14ac:dyDescent="0.25">
      <c r="A1972">
        <v>23677256</v>
      </c>
      <c r="B1972" s="23" t="str">
        <f>IFERROR(VLOOKUP(FENIX_ANS_TABLA[[#This Row],[PEDIDO]],RESPONSABLE!A:B,2,0),"Pendiente por asignar responsable")</f>
        <v>Pendiente por asignar responsable</v>
      </c>
      <c r="C1972" t="s">
        <v>23</v>
      </c>
      <c r="D1972" t="s">
        <v>24</v>
      </c>
      <c r="E1972" t="s">
        <v>23</v>
      </c>
      <c r="F1972" s="21">
        <v>46083.539722222216</v>
      </c>
      <c r="G1972" t="s">
        <v>15788</v>
      </c>
      <c r="H1972">
        <v>71260720</v>
      </c>
      <c r="I1972" t="s">
        <v>15789</v>
      </c>
      <c r="J1972" s="23" t="s">
        <v>31</v>
      </c>
      <c r="K1972" s="23" t="s">
        <v>15790</v>
      </c>
      <c r="L1972" t="s">
        <v>15791</v>
      </c>
      <c r="M1972" t="s">
        <v>25</v>
      </c>
      <c r="N1972" t="s">
        <v>15792</v>
      </c>
      <c r="O1972" t="s">
        <v>26</v>
      </c>
      <c r="P1972" t="s">
        <v>27</v>
      </c>
      <c r="Q1972" t="s">
        <v>28</v>
      </c>
      <c r="R1972" t="s">
        <v>253</v>
      </c>
      <c r="S1972" t="s">
        <v>260</v>
      </c>
      <c r="T1972">
        <v>7</v>
      </c>
      <c r="U1972" t="s">
        <v>15793</v>
      </c>
      <c r="V1972" t="s">
        <v>2804</v>
      </c>
      <c r="W1972" t="s">
        <v>19207</v>
      </c>
      <c r="X1972" t="s">
        <v>29</v>
      </c>
      <c r="Y1972" t="s">
        <v>30</v>
      </c>
      <c r="Z1972" t="s">
        <v>30</v>
      </c>
      <c r="AA1972" t="s">
        <v>30</v>
      </c>
      <c r="AB1972" t="s">
        <v>30</v>
      </c>
      <c r="AC1972">
        <v>-75.631849990000006</v>
      </c>
      <c r="AD1972">
        <v>6.2492221700000004</v>
      </c>
      <c r="AE1972" t="s">
        <v>86</v>
      </c>
      <c r="AF1972" t="s">
        <v>105</v>
      </c>
      <c r="AG1972" t="s">
        <v>102</v>
      </c>
      <c r="AH1972">
        <f>IFERROR(
    VLOOKUP(FENIX_ANS_TABLA[[#This Row],[ESTADO]],
        {"VENCIDO",1;"ALERTA_0 Días",2;"ALERTA",3;"A TIEMPO",4;"SIN FECHA",5},
    2,FALSE),
0)</f>
        <v>4</v>
      </c>
    </row>
    <row r="1973" spans="1:34" x14ac:dyDescent="0.25">
      <c r="A1973">
        <v>23677259</v>
      </c>
      <c r="B1973" s="23" t="str">
        <f>IFERROR(VLOOKUP(FENIX_ANS_TABLA[[#This Row],[PEDIDO]],RESPONSABLE!A:B,2,0),"Pendiente por asignar responsable")</f>
        <v>Pendiente por asignar responsable</v>
      </c>
      <c r="C1973" t="s">
        <v>23</v>
      </c>
      <c r="D1973" t="s">
        <v>24</v>
      </c>
      <c r="E1973" t="s">
        <v>23</v>
      </c>
      <c r="F1973" s="21">
        <v>46083.542002314818</v>
      </c>
      <c r="G1973" t="s">
        <v>15796</v>
      </c>
      <c r="H1973">
        <v>71260720</v>
      </c>
      <c r="I1973" t="s">
        <v>15789</v>
      </c>
      <c r="J1973" s="23" t="s">
        <v>31</v>
      </c>
      <c r="K1973" s="23" t="s">
        <v>15790</v>
      </c>
      <c r="L1973" t="s">
        <v>15797</v>
      </c>
      <c r="M1973" t="s">
        <v>25</v>
      </c>
      <c r="N1973" t="s">
        <v>15798</v>
      </c>
      <c r="O1973" t="s">
        <v>26</v>
      </c>
      <c r="P1973" t="s">
        <v>27</v>
      </c>
      <c r="Q1973" t="s">
        <v>28</v>
      </c>
      <c r="R1973" t="s">
        <v>253</v>
      </c>
      <c r="S1973" t="s">
        <v>260</v>
      </c>
      <c r="T1973">
        <v>7</v>
      </c>
      <c r="U1973" t="s">
        <v>15799</v>
      </c>
      <c r="V1973" t="s">
        <v>19208</v>
      </c>
      <c r="W1973" t="s">
        <v>19209</v>
      </c>
      <c r="X1973" t="s">
        <v>29</v>
      </c>
      <c r="Y1973" t="s">
        <v>30</v>
      </c>
      <c r="Z1973" t="s">
        <v>30</v>
      </c>
      <c r="AA1973" t="s">
        <v>30</v>
      </c>
      <c r="AB1973" t="s">
        <v>30</v>
      </c>
      <c r="AC1973">
        <v>-75.631849990000006</v>
      </c>
      <c r="AD1973">
        <v>6.2492221700000004</v>
      </c>
      <c r="AE1973" t="s">
        <v>86</v>
      </c>
      <c r="AF1973" t="s">
        <v>105</v>
      </c>
      <c r="AG1973" t="s">
        <v>102</v>
      </c>
      <c r="AH1973">
        <f>IFERROR(
    VLOOKUP(FENIX_ANS_TABLA[[#This Row],[ESTADO]],
        {"VENCIDO",1;"ALERTA_0 Días",2;"ALERTA",3;"A TIEMPO",4;"SIN FECHA",5},
    2,FALSE),
0)</f>
        <v>4</v>
      </c>
    </row>
    <row r="1974" spans="1:34" x14ac:dyDescent="0.25">
      <c r="A1974">
        <v>23677260</v>
      </c>
      <c r="B1974" s="23" t="str">
        <f>IFERROR(VLOOKUP(FENIX_ANS_TABLA[[#This Row],[PEDIDO]],RESPONSABLE!A:B,2,0),"Pendiente por asignar responsable")</f>
        <v>Pendiente por asignar responsable</v>
      </c>
      <c r="C1974" t="s">
        <v>23</v>
      </c>
      <c r="D1974" t="s">
        <v>24</v>
      </c>
      <c r="E1974" t="s">
        <v>23</v>
      </c>
      <c r="F1974" s="21">
        <v>46083.542025462957</v>
      </c>
      <c r="G1974" t="s">
        <v>15802</v>
      </c>
      <c r="H1974">
        <v>71260720</v>
      </c>
      <c r="I1974" t="s">
        <v>15789</v>
      </c>
      <c r="J1974" s="23" t="s">
        <v>31</v>
      </c>
      <c r="K1974" s="23" t="s">
        <v>15790</v>
      </c>
      <c r="L1974" t="s">
        <v>15803</v>
      </c>
      <c r="M1974" t="s">
        <v>25</v>
      </c>
      <c r="N1974" t="s">
        <v>15804</v>
      </c>
      <c r="O1974" t="s">
        <v>26</v>
      </c>
      <c r="P1974" t="s">
        <v>27</v>
      </c>
      <c r="Q1974" t="s">
        <v>28</v>
      </c>
      <c r="R1974" t="s">
        <v>253</v>
      </c>
      <c r="S1974" t="s">
        <v>260</v>
      </c>
      <c r="T1974">
        <v>7</v>
      </c>
      <c r="U1974" t="s">
        <v>15805</v>
      </c>
      <c r="V1974" t="s">
        <v>19208</v>
      </c>
      <c r="W1974" t="s">
        <v>19209</v>
      </c>
      <c r="X1974" t="s">
        <v>29</v>
      </c>
      <c r="Y1974" t="s">
        <v>30</v>
      </c>
      <c r="Z1974" t="s">
        <v>30</v>
      </c>
      <c r="AA1974" t="s">
        <v>30</v>
      </c>
      <c r="AB1974" t="s">
        <v>30</v>
      </c>
      <c r="AC1974">
        <v>-75.631849990000006</v>
      </c>
      <c r="AD1974">
        <v>6.2492221700000004</v>
      </c>
      <c r="AE1974" t="s">
        <v>86</v>
      </c>
      <c r="AF1974" t="s">
        <v>105</v>
      </c>
      <c r="AG1974" t="s">
        <v>102</v>
      </c>
      <c r="AH1974">
        <f>IFERROR(
    VLOOKUP(FENIX_ANS_TABLA[[#This Row],[ESTADO]],
        {"VENCIDO",1;"ALERTA_0 Días",2;"ALERTA",3;"A TIEMPO",4;"SIN FECHA",5},
    2,FALSE),
0)</f>
        <v>4</v>
      </c>
    </row>
    <row r="1975" spans="1:34" x14ac:dyDescent="0.25">
      <c r="A1975">
        <v>23677261</v>
      </c>
      <c r="B1975" s="23" t="str">
        <f>IFERROR(VLOOKUP(FENIX_ANS_TABLA[[#This Row],[PEDIDO]],RESPONSABLE!A:B,2,0),"Pendiente por asignar responsable")</f>
        <v>Pendiente por asignar responsable</v>
      </c>
      <c r="C1975" t="s">
        <v>23</v>
      </c>
      <c r="D1975" t="s">
        <v>24</v>
      </c>
      <c r="E1975" t="s">
        <v>23</v>
      </c>
      <c r="F1975" s="21">
        <v>46083.542048611111</v>
      </c>
      <c r="G1975" t="s">
        <v>15807</v>
      </c>
      <c r="H1975">
        <v>71669920</v>
      </c>
      <c r="I1975" t="s">
        <v>15808</v>
      </c>
      <c r="J1975" s="23" t="s">
        <v>31</v>
      </c>
      <c r="K1975" s="23" t="s">
        <v>15809</v>
      </c>
      <c r="L1975" t="s">
        <v>15810</v>
      </c>
      <c r="M1975" t="s">
        <v>25</v>
      </c>
      <c r="N1975" t="s">
        <v>15811</v>
      </c>
      <c r="O1975" t="s">
        <v>26</v>
      </c>
      <c r="P1975" t="s">
        <v>27</v>
      </c>
      <c r="Q1975" t="s">
        <v>28</v>
      </c>
      <c r="R1975" t="s">
        <v>253</v>
      </c>
      <c r="S1975" t="s">
        <v>260</v>
      </c>
      <c r="T1975">
        <v>7</v>
      </c>
      <c r="U1975" t="s">
        <v>15812</v>
      </c>
      <c r="V1975" t="s">
        <v>19208</v>
      </c>
      <c r="W1975" t="s">
        <v>19209</v>
      </c>
      <c r="X1975" t="s">
        <v>29</v>
      </c>
      <c r="Y1975" t="s">
        <v>30</v>
      </c>
      <c r="Z1975" t="s">
        <v>30</v>
      </c>
      <c r="AA1975" t="s">
        <v>30</v>
      </c>
      <c r="AB1975" t="s">
        <v>30</v>
      </c>
      <c r="AC1975">
        <v>-75.546823849999996</v>
      </c>
      <c r="AD1975">
        <v>6.2452185099999999</v>
      </c>
      <c r="AE1975" t="s">
        <v>86</v>
      </c>
      <c r="AF1975" t="s">
        <v>105</v>
      </c>
      <c r="AG1975" t="s">
        <v>102</v>
      </c>
      <c r="AH1975">
        <f>IFERROR(
    VLOOKUP(FENIX_ANS_TABLA[[#This Row],[ESTADO]],
        {"VENCIDO",1;"ALERTA_0 Días",2;"ALERTA",3;"A TIEMPO",4;"SIN FECHA",5},
    2,FALSE),
0)</f>
        <v>4</v>
      </c>
    </row>
    <row r="1976" spans="1:34" x14ac:dyDescent="0.25">
      <c r="A1976">
        <v>23677262</v>
      </c>
      <c r="B1976" s="23" t="str">
        <f>IFERROR(VLOOKUP(FENIX_ANS_TABLA[[#This Row],[PEDIDO]],RESPONSABLE!A:B,2,0),"Pendiente por asignar responsable")</f>
        <v>Pendiente por asignar responsable</v>
      </c>
      <c r="C1976" t="s">
        <v>23</v>
      </c>
      <c r="D1976" t="s">
        <v>24</v>
      </c>
      <c r="E1976" t="s">
        <v>23</v>
      </c>
      <c r="F1976" s="21">
        <v>46083.542268518519</v>
      </c>
      <c r="G1976" t="s">
        <v>15814</v>
      </c>
      <c r="H1976">
        <v>71260720</v>
      </c>
      <c r="I1976" t="s">
        <v>15789</v>
      </c>
      <c r="J1976" s="23" t="s">
        <v>31</v>
      </c>
      <c r="K1976" s="23" t="s">
        <v>15790</v>
      </c>
      <c r="L1976" t="s">
        <v>15815</v>
      </c>
      <c r="M1976" t="s">
        <v>25</v>
      </c>
      <c r="N1976" t="s">
        <v>15816</v>
      </c>
      <c r="O1976" t="s">
        <v>26</v>
      </c>
      <c r="P1976" t="s">
        <v>27</v>
      </c>
      <c r="Q1976" t="s">
        <v>28</v>
      </c>
      <c r="R1976" t="s">
        <v>253</v>
      </c>
      <c r="S1976" t="s">
        <v>260</v>
      </c>
      <c r="T1976">
        <v>7</v>
      </c>
      <c r="U1976" t="s">
        <v>15817</v>
      </c>
      <c r="V1976" t="s">
        <v>19208</v>
      </c>
      <c r="W1976" t="s">
        <v>19209</v>
      </c>
      <c r="X1976" t="s">
        <v>29</v>
      </c>
      <c r="Y1976" t="s">
        <v>30</v>
      </c>
      <c r="Z1976" t="s">
        <v>30</v>
      </c>
      <c r="AA1976" t="s">
        <v>30</v>
      </c>
      <c r="AB1976" t="s">
        <v>30</v>
      </c>
      <c r="AC1976">
        <v>-75.631849990000006</v>
      </c>
      <c r="AD1976">
        <v>6.2492221700000004</v>
      </c>
      <c r="AE1976" t="s">
        <v>86</v>
      </c>
      <c r="AF1976" t="s">
        <v>105</v>
      </c>
      <c r="AG1976" t="s">
        <v>102</v>
      </c>
      <c r="AH1976">
        <f>IFERROR(
    VLOOKUP(FENIX_ANS_TABLA[[#This Row],[ESTADO]],
        {"VENCIDO",1;"ALERTA_0 Días",2;"ALERTA",3;"A TIEMPO",4;"SIN FECHA",5},
    2,FALSE),
0)</f>
        <v>4</v>
      </c>
    </row>
    <row r="1977" spans="1:34" x14ac:dyDescent="0.25">
      <c r="A1977">
        <v>23677264</v>
      </c>
      <c r="B1977" s="23" t="str">
        <f>IFERROR(VLOOKUP(FENIX_ANS_TABLA[[#This Row],[PEDIDO]],RESPONSABLE!A:B,2,0),"Pendiente por asignar responsable")</f>
        <v>Pendiente por asignar responsable</v>
      </c>
      <c r="C1977" t="s">
        <v>54</v>
      </c>
      <c r="D1977" t="s">
        <v>24</v>
      </c>
      <c r="E1977" t="s">
        <v>54</v>
      </c>
      <c r="F1977" s="21">
        <v>46083.545092592591</v>
      </c>
      <c r="G1977" t="s">
        <v>13669</v>
      </c>
      <c r="H1977">
        <v>3556346</v>
      </c>
      <c r="I1977" t="s">
        <v>11614</v>
      </c>
      <c r="J1977" s="23" t="s">
        <v>11615</v>
      </c>
      <c r="K1977" s="23" t="s">
        <v>4051</v>
      </c>
      <c r="L1977" t="s">
        <v>11616</v>
      </c>
      <c r="M1977" t="s">
        <v>25</v>
      </c>
      <c r="N1977" t="s">
        <v>11617</v>
      </c>
      <c r="O1977" t="s">
        <v>26</v>
      </c>
      <c r="P1977" t="s">
        <v>55</v>
      </c>
      <c r="Q1977" t="s">
        <v>56</v>
      </c>
      <c r="R1977" t="s">
        <v>253</v>
      </c>
      <c r="S1977" t="s">
        <v>260</v>
      </c>
      <c r="T1977">
        <v>4</v>
      </c>
      <c r="U1977" t="s">
        <v>13670</v>
      </c>
      <c r="V1977" t="s">
        <v>4994</v>
      </c>
      <c r="W1977" t="s">
        <v>4994</v>
      </c>
      <c r="X1977" t="s">
        <v>43</v>
      </c>
      <c r="Y1977" t="s">
        <v>30</v>
      </c>
      <c r="Z1977" t="s">
        <v>30</v>
      </c>
      <c r="AA1977" t="s">
        <v>30</v>
      </c>
      <c r="AB1977" t="s">
        <v>30</v>
      </c>
      <c r="AC1977">
        <v>-75.610345589999994</v>
      </c>
      <c r="AD1977">
        <v>6.2104205600000002</v>
      </c>
      <c r="AE1977" t="s">
        <v>86</v>
      </c>
      <c r="AF1977" t="s">
        <v>105</v>
      </c>
      <c r="AG1977" t="s">
        <v>102</v>
      </c>
      <c r="AH1977">
        <f>IFERROR(
    VLOOKUP(FENIX_ANS_TABLA[[#This Row],[ESTADO]],
        {"VENCIDO",1;"ALERTA_0 Días",2;"ALERTA",3;"A TIEMPO",4;"SIN FECHA",5},
    2,FALSE),
0)</f>
        <v>3</v>
      </c>
    </row>
    <row r="1978" spans="1:34" x14ac:dyDescent="0.25">
      <c r="A1978">
        <v>23677267</v>
      </c>
      <c r="B1978" s="23" t="str">
        <f>IFERROR(VLOOKUP(FENIX_ANS_TABLA[[#This Row],[PEDIDO]],RESPONSABLE!A:B,2,0),"Pendiente por asignar responsable")</f>
        <v>Pendiente por asignar responsable</v>
      </c>
      <c r="C1978" t="s">
        <v>23</v>
      </c>
      <c r="D1978" t="s">
        <v>24</v>
      </c>
      <c r="E1978" t="s">
        <v>33</v>
      </c>
      <c r="F1978" s="21">
        <v>46083.547488425917</v>
      </c>
      <c r="G1978" t="s">
        <v>13672</v>
      </c>
      <c r="H1978">
        <v>71599045</v>
      </c>
      <c r="I1978" t="s">
        <v>13673</v>
      </c>
      <c r="J1978" s="23" t="s">
        <v>31</v>
      </c>
      <c r="K1978" s="23" t="s">
        <v>13674</v>
      </c>
      <c r="L1978" t="s">
        <v>13675</v>
      </c>
      <c r="M1978" t="s">
        <v>25</v>
      </c>
      <c r="N1978" t="s">
        <v>13676</v>
      </c>
      <c r="O1978" t="s">
        <v>26</v>
      </c>
      <c r="P1978" t="s">
        <v>34</v>
      </c>
      <c r="Q1978" t="s">
        <v>35</v>
      </c>
      <c r="R1978" t="s">
        <v>253</v>
      </c>
      <c r="S1978" t="s">
        <v>260</v>
      </c>
      <c r="T1978">
        <v>5</v>
      </c>
      <c r="U1978" t="s">
        <v>13677</v>
      </c>
      <c r="V1978" t="s">
        <v>19210</v>
      </c>
      <c r="W1978" t="s">
        <v>18445</v>
      </c>
      <c r="X1978" t="s">
        <v>29</v>
      </c>
      <c r="Y1978" t="s">
        <v>19211</v>
      </c>
      <c r="Z1978" t="s">
        <v>98</v>
      </c>
      <c r="AA1978" t="s">
        <v>290</v>
      </c>
      <c r="AB1978" t="s">
        <v>19212</v>
      </c>
      <c r="AC1978">
        <v>-75.626012000000003</v>
      </c>
      <c r="AD1978">
        <v>6.2721119999999999</v>
      </c>
      <c r="AE1978" t="s">
        <v>86</v>
      </c>
      <c r="AF1978" t="s">
        <v>105</v>
      </c>
      <c r="AG1978" t="s">
        <v>102</v>
      </c>
      <c r="AH1978">
        <f>IFERROR(
    VLOOKUP(FENIX_ANS_TABLA[[#This Row],[ESTADO]],
        {"VENCIDO",1;"ALERTA_0 Días",2;"ALERTA",3;"A TIEMPO",4;"SIN FECHA",5},
    2,FALSE),
0)</f>
        <v>4</v>
      </c>
    </row>
    <row r="1979" spans="1:34" x14ac:dyDescent="0.25">
      <c r="A1979">
        <v>23677271</v>
      </c>
      <c r="B1979" s="23" t="str">
        <f>IFERROR(VLOOKUP(FENIX_ANS_TABLA[[#This Row],[PEDIDO]],RESPONSABLE!A:B,2,0),"Pendiente por asignar responsable")</f>
        <v>Pendiente por asignar responsable</v>
      </c>
      <c r="C1979" t="s">
        <v>23</v>
      </c>
      <c r="D1979" t="s">
        <v>24</v>
      </c>
      <c r="E1979" t="s">
        <v>23</v>
      </c>
      <c r="F1979" s="21">
        <v>46083.551249999997</v>
      </c>
      <c r="G1979" t="s">
        <v>15819</v>
      </c>
      <c r="H1979">
        <v>71669920</v>
      </c>
      <c r="I1979" t="s">
        <v>15808</v>
      </c>
      <c r="J1979" s="23" t="s">
        <v>31</v>
      </c>
      <c r="K1979" s="23" t="s">
        <v>15809</v>
      </c>
      <c r="L1979" t="s">
        <v>15820</v>
      </c>
      <c r="M1979" t="s">
        <v>25</v>
      </c>
      <c r="N1979" t="s">
        <v>15821</v>
      </c>
      <c r="O1979" t="s">
        <v>26</v>
      </c>
      <c r="P1979" t="s">
        <v>27</v>
      </c>
      <c r="Q1979" t="s">
        <v>28</v>
      </c>
      <c r="R1979" t="s">
        <v>253</v>
      </c>
      <c r="S1979" t="s">
        <v>260</v>
      </c>
      <c r="T1979">
        <v>7</v>
      </c>
      <c r="U1979" t="s">
        <v>15822</v>
      </c>
      <c r="V1979" t="s">
        <v>17632</v>
      </c>
      <c r="W1979" t="s">
        <v>19213</v>
      </c>
      <c r="X1979" t="s">
        <v>29</v>
      </c>
      <c r="Y1979" t="s">
        <v>30</v>
      </c>
      <c r="Z1979" t="s">
        <v>30</v>
      </c>
      <c r="AA1979" t="s">
        <v>30</v>
      </c>
      <c r="AB1979" t="s">
        <v>30</v>
      </c>
      <c r="AC1979">
        <v>-75.546823849999996</v>
      </c>
      <c r="AD1979">
        <v>6.2452185099999999</v>
      </c>
      <c r="AE1979" t="s">
        <v>86</v>
      </c>
      <c r="AF1979" t="s">
        <v>105</v>
      </c>
      <c r="AG1979" t="s">
        <v>102</v>
      </c>
      <c r="AH1979">
        <f>IFERROR(
    VLOOKUP(FENIX_ANS_TABLA[[#This Row],[ESTADO]],
        {"VENCIDO",1;"ALERTA_0 Días",2;"ALERTA",3;"A TIEMPO",4;"SIN FECHA",5},
    2,FALSE),
0)</f>
        <v>4</v>
      </c>
    </row>
    <row r="1980" spans="1:34" x14ac:dyDescent="0.25">
      <c r="A1980">
        <v>23677272</v>
      </c>
      <c r="B1980" s="23" t="str">
        <f>IFERROR(VLOOKUP(FENIX_ANS_TABLA[[#This Row],[PEDIDO]],RESPONSABLE!A:B,2,0),"Pendiente por asignar responsable")</f>
        <v>Pendiente por asignar responsable</v>
      </c>
      <c r="C1980" t="s">
        <v>23</v>
      </c>
      <c r="D1980" t="s">
        <v>24</v>
      </c>
      <c r="E1980" t="s">
        <v>23</v>
      </c>
      <c r="F1980" s="21">
        <v>46083.551620370366</v>
      </c>
      <c r="G1980" t="s">
        <v>15824</v>
      </c>
      <c r="H1980">
        <v>71260720</v>
      </c>
      <c r="I1980" t="s">
        <v>15789</v>
      </c>
      <c r="J1980" s="23" t="s">
        <v>31</v>
      </c>
      <c r="K1980" s="23" t="s">
        <v>15790</v>
      </c>
      <c r="L1980" t="s">
        <v>15825</v>
      </c>
      <c r="M1980" t="s">
        <v>25</v>
      </c>
      <c r="N1980" t="s">
        <v>15826</v>
      </c>
      <c r="O1980" t="s">
        <v>26</v>
      </c>
      <c r="P1980" t="s">
        <v>27</v>
      </c>
      <c r="Q1980" t="s">
        <v>28</v>
      </c>
      <c r="R1980" t="s">
        <v>253</v>
      </c>
      <c r="S1980" t="s">
        <v>260</v>
      </c>
      <c r="T1980">
        <v>7</v>
      </c>
      <c r="U1980" t="s">
        <v>15827</v>
      </c>
      <c r="V1980" t="s">
        <v>18447</v>
      </c>
      <c r="W1980" t="s">
        <v>18689</v>
      </c>
      <c r="X1980" t="s">
        <v>29</v>
      </c>
      <c r="Y1980" t="s">
        <v>30</v>
      </c>
      <c r="Z1980" t="s">
        <v>30</v>
      </c>
      <c r="AA1980" t="s">
        <v>30</v>
      </c>
      <c r="AB1980" t="s">
        <v>30</v>
      </c>
      <c r="AC1980">
        <v>-75.631849990000006</v>
      </c>
      <c r="AD1980">
        <v>6.2492221700000004</v>
      </c>
      <c r="AE1980" t="s">
        <v>86</v>
      </c>
      <c r="AF1980" t="s">
        <v>105</v>
      </c>
      <c r="AG1980" t="s">
        <v>102</v>
      </c>
      <c r="AH1980">
        <f>IFERROR(
    VLOOKUP(FENIX_ANS_TABLA[[#This Row],[ESTADO]],
        {"VENCIDO",1;"ALERTA_0 Días",2;"ALERTA",3;"A TIEMPO",4;"SIN FECHA",5},
    2,FALSE),
0)</f>
        <v>4</v>
      </c>
    </row>
    <row r="1981" spans="1:34" x14ac:dyDescent="0.25">
      <c r="A1981">
        <v>23677275</v>
      </c>
      <c r="B1981" s="23" t="str">
        <f>IFERROR(VLOOKUP(FENIX_ANS_TABLA[[#This Row],[PEDIDO]],RESPONSABLE!A:B,2,0),"Pendiente por asignar responsable")</f>
        <v>Pendiente por asignar responsable</v>
      </c>
      <c r="C1981" t="s">
        <v>23</v>
      </c>
      <c r="D1981" t="s">
        <v>24</v>
      </c>
      <c r="E1981" t="s">
        <v>23</v>
      </c>
      <c r="F1981" s="21">
        <v>46083.552557870367</v>
      </c>
      <c r="G1981" t="s">
        <v>15829</v>
      </c>
      <c r="H1981">
        <v>71669920</v>
      </c>
      <c r="I1981" t="s">
        <v>15808</v>
      </c>
      <c r="J1981" s="23" t="s">
        <v>31</v>
      </c>
      <c r="K1981" s="23" t="s">
        <v>15809</v>
      </c>
      <c r="L1981" t="s">
        <v>15830</v>
      </c>
      <c r="M1981" t="s">
        <v>25</v>
      </c>
      <c r="N1981" t="s">
        <v>15831</v>
      </c>
      <c r="O1981" t="s">
        <v>26</v>
      </c>
      <c r="P1981" t="s">
        <v>27</v>
      </c>
      <c r="Q1981" t="s">
        <v>28</v>
      </c>
      <c r="R1981" t="s">
        <v>253</v>
      </c>
      <c r="S1981" t="s">
        <v>260</v>
      </c>
      <c r="T1981">
        <v>7</v>
      </c>
      <c r="U1981" t="s">
        <v>15832</v>
      </c>
      <c r="V1981" t="s">
        <v>19214</v>
      </c>
      <c r="W1981" t="s">
        <v>19215</v>
      </c>
      <c r="X1981" t="s">
        <v>29</v>
      </c>
      <c r="Y1981" t="s">
        <v>30</v>
      </c>
      <c r="Z1981" t="s">
        <v>30</v>
      </c>
      <c r="AA1981" t="s">
        <v>30</v>
      </c>
      <c r="AB1981" t="s">
        <v>30</v>
      </c>
      <c r="AC1981">
        <v>-75.546823849999996</v>
      </c>
      <c r="AD1981">
        <v>6.2452185099999999</v>
      </c>
      <c r="AE1981" t="s">
        <v>86</v>
      </c>
      <c r="AF1981" t="s">
        <v>105</v>
      </c>
      <c r="AG1981" t="s">
        <v>102</v>
      </c>
      <c r="AH1981">
        <f>IFERROR(
    VLOOKUP(FENIX_ANS_TABLA[[#This Row],[ESTADO]],
        {"VENCIDO",1;"ALERTA_0 Días",2;"ALERTA",3;"A TIEMPO",4;"SIN FECHA",5},
    2,FALSE),
0)</f>
        <v>4</v>
      </c>
    </row>
    <row r="1982" spans="1:34" x14ac:dyDescent="0.25">
      <c r="A1982">
        <v>23677278</v>
      </c>
      <c r="B1982" s="23" t="str">
        <f>IFERROR(VLOOKUP(FENIX_ANS_TABLA[[#This Row],[PEDIDO]],RESPONSABLE!A:B,2,0),"Pendiente por asignar responsable")</f>
        <v>Pendiente por asignar responsable</v>
      </c>
      <c r="C1982" t="s">
        <v>23</v>
      </c>
      <c r="D1982" t="s">
        <v>24</v>
      </c>
      <c r="E1982" t="s">
        <v>33</v>
      </c>
      <c r="F1982" s="21">
        <v>46083.553206018521</v>
      </c>
      <c r="G1982" t="s">
        <v>13679</v>
      </c>
      <c r="H1982">
        <v>1039464129</v>
      </c>
      <c r="I1982" t="s">
        <v>13680</v>
      </c>
      <c r="J1982" s="23" t="s">
        <v>13681</v>
      </c>
      <c r="K1982" s="23" t="s">
        <v>13682</v>
      </c>
      <c r="L1982" t="s">
        <v>13683</v>
      </c>
      <c r="M1982" t="s">
        <v>38</v>
      </c>
      <c r="N1982" t="s">
        <v>13684</v>
      </c>
      <c r="O1982" t="s">
        <v>39</v>
      </c>
      <c r="P1982" t="s">
        <v>34</v>
      </c>
      <c r="Q1982" t="s">
        <v>35</v>
      </c>
      <c r="R1982" t="s">
        <v>253</v>
      </c>
      <c r="S1982" t="s">
        <v>260</v>
      </c>
      <c r="T1982">
        <v>5</v>
      </c>
      <c r="U1982" t="s">
        <v>13685</v>
      </c>
      <c r="V1982" t="s">
        <v>19216</v>
      </c>
      <c r="W1982" t="s">
        <v>8141</v>
      </c>
      <c r="X1982" t="s">
        <v>29</v>
      </c>
      <c r="Y1982" t="s">
        <v>30</v>
      </c>
      <c r="Z1982" t="s">
        <v>30</v>
      </c>
      <c r="AA1982" t="s">
        <v>30</v>
      </c>
      <c r="AB1982" t="s">
        <v>30</v>
      </c>
      <c r="AC1982">
        <v>-75.621920720000006</v>
      </c>
      <c r="AD1982">
        <v>6.1677219699999997</v>
      </c>
      <c r="AE1982" t="s">
        <v>86</v>
      </c>
      <c r="AF1982" t="s">
        <v>105</v>
      </c>
      <c r="AG1982" t="s">
        <v>102</v>
      </c>
      <c r="AH1982">
        <f>IFERROR(
    VLOOKUP(FENIX_ANS_TABLA[[#This Row],[ESTADO]],
        {"VENCIDO",1;"ALERTA_0 Días",2;"ALERTA",3;"A TIEMPO",4;"SIN FECHA",5},
    2,FALSE),
0)</f>
        <v>4</v>
      </c>
    </row>
    <row r="1983" spans="1:34" x14ac:dyDescent="0.25">
      <c r="A1983">
        <v>23677279</v>
      </c>
      <c r="B1983" s="23" t="str">
        <f>IFERROR(VLOOKUP(FENIX_ANS_TABLA[[#This Row],[PEDIDO]],RESPONSABLE!A:B,2,0),"Pendiente por asignar responsable")</f>
        <v>Pendiente por asignar responsable</v>
      </c>
      <c r="C1983" t="s">
        <v>58</v>
      </c>
      <c r="D1983" t="s">
        <v>24</v>
      </c>
      <c r="E1983" t="s">
        <v>59</v>
      </c>
      <c r="F1983" s="21">
        <v>46083.553310185183</v>
      </c>
      <c r="G1983" t="s">
        <v>13687</v>
      </c>
      <c r="H1983">
        <v>43984388</v>
      </c>
      <c r="I1983" t="s">
        <v>13688</v>
      </c>
      <c r="J1983" s="23" t="s">
        <v>31</v>
      </c>
      <c r="K1983" s="23" t="s">
        <v>13689</v>
      </c>
      <c r="L1983" t="s">
        <v>13690</v>
      </c>
      <c r="M1983" t="s">
        <v>156</v>
      </c>
      <c r="N1983" t="s">
        <v>13691</v>
      </c>
      <c r="O1983" t="s">
        <v>157</v>
      </c>
      <c r="P1983" t="s">
        <v>60</v>
      </c>
      <c r="Q1983" t="s">
        <v>184</v>
      </c>
      <c r="R1983" t="s">
        <v>252</v>
      </c>
      <c r="S1983" t="s">
        <v>260</v>
      </c>
      <c r="T1983">
        <v>14</v>
      </c>
      <c r="U1983" t="s">
        <v>13692</v>
      </c>
      <c r="V1983" t="s">
        <v>19216</v>
      </c>
      <c r="W1983" t="s">
        <v>19217</v>
      </c>
      <c r="X1983" t="s">
        <v>29</v>
      </c>
      <c r="Y1983" t="s">
        <v>30</v>
      </c>
      <c r="Z1983" t="s">
        <v>30</v>
      </c>
      <c r="AA1983" t="s">
        <v>30</v>
      </c>
      <c r="AB1983" t="s">
        <v>30</v>
      </c>
      <c r="AC1983">
        <v>-75.373755000000003</v>
      </c>
      <c r="AD1983">
        <v>6.266133</v>
      </c>
      <c r="AE1983" t="s">
        <v>86</v>
      </c>
      <c r="AF1983" t="s">
        <v>159</v>
      </c>
      <c r="AG1983" t="s">
        <v>102</v>
      </c>
      <c r="AH1983">
        <f>IFERROR(
    VLOOKUP(FENIX_ANS_TABLA[[#This Row],[ESTADO]],
        {"VENCIDO",1;"ALERTA_0 Días",2;"ALERTA",3;"A TIEMPO",4;"SIN FECHA",5},
    2,FALSE),
0)</f>
        <v>4</v>
      </c>
    </row>
    <row r="1984" spans="1:34" x14ac:dyDescent="0.25">
      <c r="A1984">
        <v>23677282</v>
      </c>
      <c r="B1984" s="23" t="str">
        <f>IFERROR(VLOOKUP(FENIX_ANS_TABLA[[#This Row],[PEDIDO]],RESPONSABLE!A:B,2,0),"Pendiente por asignar responsable")</f>
        <v>Pendiente por asignar responsable</v>
      </c>
      <c r="C1984" t="s">
        <v>23</v>
      </c>
      <c r="D1984" t="s">
        <v>24</v>
      </c>
      <c r="E1984" t="s">
        <v>23</v>
      </c>
      <c r="F1984" s="21">
        <v>46083.554386574076</v>
      </c>
      <c r="G1984" t="s">
        <v>15836</v>
      </c>
      <c r="H1984">
        <v>71260720</v>
      </c>
      <c r="I1984" t="s">
        <v>15789</v>
      </c>
      <c r="J1984" s="23" t="s">
        <v>31</v>
      </c>
      <c r="K1984" s="23" t="s">
        <v>15790</v>
      </c>
      <c r="L1984" t="s">
        <v>15837</v>
      </c>
      <c r="M1984" t="s">
        <v>25</v>
      </c>
      <c r="N1984" t="s">
        <v>15838</v>
      </c>
      <c r="O1984" t="s">
        <v>26</v>
      </c>
      <c r="P1984" t="s">
        <v>27</v>
      </c>
      <c r="Q1984" t="s">
        <v>28</v>
      </c>
      <c r="R1984" t="s">
        <v>253</v>
      </c>
      <c r="S1984" t="s">
        <v>260</v>
      </c>
      <c r="T1984">
        <v>7</v>
      </c>
      <c r="U1984" t="s">
        <v>15839</v>
      </c>
      <c r="V1984" t="s">
        <v>19218</v>
      </c>
      <c r="W1984" t="s">
        <v>19219</v>
      </c>
      <c r="X1984" t="s">
        <v>29</v>
      </c>
      <c r="Y1984" t="s">
        <v>30</v>
      </c>
      <c r="Z1984" t="s">
        <v>30</v>
      </c>
      <c r="AA1984" t="s">
        <v>30</v>
      </c>
      <c r="AB1984" t="s">
        <v>30</v>
      </c>
      <c r="AC1984">
        <v>-75.631849990000006</v>
      </c>
      <c r="AD1984">
        <v>6.2492221700000004</v>
      </c>
      <c r="AE1984" t="s">
        <v>86</v>
      </c>
      <c r="AF1984" t="s">
        <v>105</v>
      </c>
      <c r="AG1984" t="s">
        <v>102</v>
      </c>
      <c r="AH1984">
        <f>IFERROR(
    VLOOKUP(FENIX_ANS_TABLA[[#This Row],[ESTADO]],
        {"VENCIDO",1;"ALERTA_0 Días",2;"ALERTA",3;"A TIEMPO",4;"SIN FECHA",5},
    2,FALSE),
0)</f>
        <v>4</v>
      </c>
    </row>
    <row r="1985" spans="1:34" x14ac:dyDescent="0.25">
      <c r="A1985">
        <v>23677283</v>
      </c>
      <c r="B1985" s="23" t="str">
        <f>IFERROR(VLOOKUP(FENIX_ANS_TABLA[[#This Row],[PEDIDO]],RESPONSABLE!A:B,2,0),"Pendiente por asignar responsable")</f>
        <v>Pendiente por asignar responsable</v>
      </c>
      <c r="C1985" t="s">
        <v>23</v>
      </c>
      <c r="D1985" t="s">
        <v>24</v>
      </c>
      <c r="E1985" t="s">
        <v>33</v>
      </c>
      <c r="F1985" s="21">
        <v>46083.554398148153</v>
      </c>
      <c r="G1985" t="s">
        <v>13694</v>
      </c>
      <c r="H1985">
        <v>1037665878</v>
      </c>
      <c r="I1985" t="s">
        <v>13695</v>
      </c>
      <c r="J1985" s="23" t="s">
        <v>31</v>
      </c>
      <c r="K1985" s="23" t="s">
        <v>13696</v>
      </c>
      <c r="L1985" t="s">
        <v>13697</v>
      </c>
      <c r="M1985" t="s">
        <v>121</v>
      </c>
      <c r="N1985" t="s">
        <v>13698</v>
      </c>
      <c r="O1985" t="s">
        <v>122</v>
      </c>
      <c r="P1985" t="s">
        <v>34</v>
      </c>
      <c r="Q1985" t="s">
        <v>31</v>
      </c>
      <c r="R1985" t="s">
        <v>253</v>
      </c>
      <c r="S1985" t="s">
        <v>259</v>
      </c>
      <c r="T1985">
        <v>5</v>
      </c>
      <c r="U1985" t="s">
        <v>13699</v>
      </c>
      <c r="V1985" t="s">
        <v>19218</v>
      </c>
      <c r="W1985" t="s">
        <v>14403</v>
      </c>
      <c r="X1985" t="s">
        <v>29</v>
      </c>
      <c r="Y1985" t="s">
        <v>30</v>
      </c>
      <c r="Z1985" t="s">
        <v>30</v>
      </c>
      <c r="AA1985" t="s">
        <v>30</v>
      </c>
      <c r="AB1985" t="s">
        <v>30</v>
      </c>
      <c r="AC1985">
        <v>-75.736273330000003</v>
      </c>
      <c r="AD1985">
        <v>6.2120683300000001</v>
      </c>
      <c r="AE1985" t="s">
        <v>86</v>
      </c>
      <c r="AF1985" t="s">
        <v>109</v>
      </c>
      <c r="AG1985" t="s">
        <v>102</v>
      </c>
      <c r="AH1985">
        <f>IFERROR(
    VLOOKUP(FENIX_ANS_TABLA[[#This Row],[ESTADO]],
        {"VENCIDO",1;"ALERTA_0 Días",2;"ALERTA",3;"A TIEMPO",4;"SIN FECHA",5},
    2,FALSE),
0)</f>
        <v>4</v>
      </c>
    </row>
    <row r="1986" spans="1:34" x14ac:dyDescent="0.25">
      <c r="A1986">
        <v>23677298</v>
      </c>
      <c r="B1986" s="23" t="str">
        <f>IFERROR(VLOOKUP(FENIX_ANS_TABLA[[#This Row],[PEDIDO]],RESPONSABLE!A:B,2,0),"Pendiente por asignar responsable")</f>
        <v>Pendiente por asignar responsable</v>
      </c>
      <c r="C1986" t="s">
        <v>54</v>
      </c>
      <c r="D1986" t="s">
        <v>24</v>
      </c>
      <c r="E1986" t="s">
        <v>54</v>
      </c>
      <c r="F1986" s="21">
        <v>46083.556608796287</v>
      </c>
      <c r="G1986" t="s">
        <v>13701</v>
      </c>
      <c r="H1986">
        <v>1128267698</v>
      </c>
      <c r="I1986" t="s">
        <v>13702</v>
      </c>
      <c r="J1986" s="23" t="s">
        <v>13703</v>
      </c>
      <c r="K1986" s="23" t="s">
        <v>13704</v>
      </c>
      <c r="L1986" t="s">
        <v>13705</v>
      </c>
      <c r="M1986" t="s">
        <v>169</v>
      </c>
      <c r="N1986" t="s">
        <v>13706</v>
      </c>
      <c r="O1986" t="s">
        <v>170</v>
      </c>
      <c r="P1986" t="s">
        <v>55</v>
      </c>
      <c r="Q1986" t="s">
        <v>189</v>
      </c>
      <c r="R1986" t="s">
        <v>252</v>
      </c>
      <c r="S1986" t="s">
        <v>260</v>
      </c>
      <c r="T1986">
        <v>4</v>
      </c>
      <c r="U1986" t="s">
        <v>13707</v>
      </c>
      <c r="V1986" t="s">
        <v>14520</v>
      </c>
      <c r="W1986" t="s">
        <v>14520</v>
      </c>
      <c r="X1986" t="s">
        <v>43</v>
      </c>
      <c r="Y1986" t="s">
        <v>30</v>
      </c>
      <c r="Z1986" t="s">
        <v>30</v>
      </c>
      <c r="AA1986" t="s">
        <v>30</v>
      </c>
      <c r="AB1986" t="s">
        <v>30</v>
      </c>
      <c r="AC1986">
        <v>-75.308794899999995</v>
      </c>
      <c r="AD1986">
        <v>6.2060086300000004</v>
      </c>
      <c r="AE1986" t="s">
        <v>86</v>
      </c>
      <c r="AF1986" t="s">
        <v>159</v>
      </c>
      <c r="AG1986" t="s">
        <v>102</v>
      </c>
      <c r="AH1986">
        <f>IFERROR(
    VLOOKUP(FENIX_ANS_TABLA[[#This Row],[ESTADO]],
        {"VENCIDO",1;"ALERTA_0 Días",2;"ALERTA",3;"A TIEMPO",4;"SIN FECHA",5},
    2,FALSE),
0)</f>
        <v>3</v>
      </c>
    </row>
    <row r="1987" spans="1:34" x14ac:dyDescent="0.25">
      <c r="A1987">
        <v>23677307</v>
      </c>
      <c r="B1987" s="23" t="str">
        <f>IFERROR(VLOOKUP(FENIX_ANS_TABLA[[#This Row],[PEDIDO]],RESPONSABLE!A:B,2,0),"Pendiente por asignar responsable")</f>
        <v>Pendiente por asignar responsable</v>
      </c>
      <c r="C1987" t="s">
        <v>23</v>
      </c>
      <c r="D1987" t="s">
        <v>24</v>
      </c>
      <c r="E1987" t="s">
        <v>23</v>
      </c>
      <c r="F1987" s="21">
        <v>46083.560115740736</v>
      </c>
      <c r="G1987" t="s">
        <v>15841</v>
      </c>
      <c r="H1987">
        <v>1152193623</v>
      </c>
      <c r="I1987" t="s">
        <v>15842</v>
      </c>
      <c r="J1987" s="23" t="s">
        <v>31</v>
      </c>
      <c r="K1987" s="23" t="s">
        <v>15843</v>
      </c>
      <c r="L1987" t="s">
        <v>15844</v>
      </c>
      <c r="M1987" t="s">
        <v>25</v>
      </c>
      <c r="N1987" t="s">
        <v>15845</v>
      </c>
      <c r="O1987" t="s">
        <v>26</v>
      </c>
      <c r="P1987" t="s">
        <v>27</v>
      </c>
      <c r="Q1987" t="s">
        <v>32</v>
      </c>
      <c r="R1987" t="s">
        <v>253</v>
      </c>
      <c r="S1987" t="s">
        <v>260</v>
      </c>
      <c r="T1987">
        <v>7</v>
      </c>
      <c r="U1987" t="s">
        <v>15846</v>
      </c>
      <c r="V1987" t="s">
        <v>14711</v>
      </c>
      <c r="W1987" t="s">
        <v>19220</v>
      </c>
      <c r="X1987" t="s">
        <v>29</v>
      </c>
      <c r="Y1987" t="s">
        <v>30</v>
      </c>
      <c r="Z1987" t="s">
        <v>30</v>
      </c>
      <c r="AA1987" t="s">
        <v>30</v>
      </c>
      <c r="AB1987" t="s">
        <v>30</v>
      </c>
      <c r="AC1987">
        <v>-75.629323999999997</v>
      </c>
      <c r="AD1987">
        <v>6.2698869999999998</v>
      </c>
      <c r="AE1987" t="s">
        <v>86</v>
      </c>
      <c r="AF1987" t="s">
        <v>105</v>
      </c>
      <c r="AG1987" t="s">
        <v>102</v>
      </c>
      <c r="AH1987">
        <f>IFERROR(
    VLOOKUP(FENIX_ANS_TABLA[[#This Row],[ESTADO]],
        {"VENCIDO",1;"ALERTA_0 Días",2;"ALERTA",3;"A TIEMPO",4;"SIN FECHA",5},
    2,FALSE),
0)</f>
        <v>4</v>
      </c>
    </row>
    <row r="1988" spans="1:34" x14ac:dyDescent="0.25">
      <c r="A1988">
        <v>23677321</v>
      </c>
      <c r="B1988" s="23" t="str">
        <f>IFERROR(VLOOKUP(FENIX_ANS_TABLA[[#This Row],[PEDIDO]],RESPONSABLE!A:B,2,0),"Pendiente por asignar responsable")</f>
        <v>Pendiente por asignar responsable</v>
      </c>
      <c r="C1988" t="s">
        <v>23</v>
      </c>
      <c r="D1988" t="s">
        <v>24</v>
      </c>
      <c r="E1988" t="s">
        <v>23</v>
      </c>
      <c r="F1988" s="21">
        <v>46083.561539351853</v>
      </c>
      <c r="G1988" t="s">
        <v>14868</v>
      </c>
      <c r="H1988">
        <v>1000441183</v>
      </c>
      <c r="I1988" t="s">
        <v>11422</v>
      </c>
      <c r="J1988" s="23" t="s">
        <v>14869</v>
      </c>
      <c r="K1988" s="23" t="s">
        <v>11423</v>
      </c>
      <c r="L1988" t="s">
        <v>14870</v>
      </c>
      <c r="M1988" t="s">
        <v>169</v>
      </c>
      <c r="N1988" t="s">
        <v>14871</v>
      </c>
      <c r="O1988" t="s">
        <v>170</v>
      </c>
      <c r="P1988" t="s">
        <v>27</v>
      </c>
      <c r="Q1988" t="s">
        <v>158</v>
      </c>
      <c r="R1988" t="s">
        <v>252</v>
      </c>
      <c r="S1988" t="s">
        <v>260</v>
      </c>
      <c r="T1988">
        <v>10</v>
      </c>
      <c r="U1988" t="s">
        <v>14872</v>
      </c>
      <c r="V1988" t="s">
        <v>5026</v>
      </c>
      <c r="W1988" t="s">
        <v>19221</v>
      </c>
      <c r="X1988" t="s">
        <v>29</v>
      </c>
      <c r="Y1988" t="s">
        <v>30</v>
      </c>
      <c r="Z1988" t="s">
        <v>30</v>
      </c>
      <c r="AA1988" t="s">
        <v>30</v>
      </c>
      <c r="AB1988" t="s">
        <v>30</v>
      </c>
      <c r="AC1988">
        <v>-75.323160000000001</v>
      </c>
      <c r="AD1988">
        <v>6.1737570000000002</v>
      </c>
      <c r="AE1988" t="s">
        <v>86</v>
      </c>
      <c r="AF1988" t="s">
        <v>159</v>
      </c>
      <c r="AG1988" t="s">
        <v>102</v>
      </c>
      <c r="AH1988">
        <f>IFERROR(
    VLOOKUP(FENIX_ANS_TABLA[[#This Row],[ESTADO]],
        {"VENCIDO",1;"ALERTA_0 Días",2;"ALERTA",3;"A TIEMPO",4;"SIN FECHA",5},
    2,FALSE),
0)</f>
        <v>4</v>
      </c>
    </row>
    <row r="1989" spans="1:34" x14ac:dyDescent="0.25">
      <c r="A1989">
        <v>23677336</v>
      </c>
      <c r="B1989" s="23" t="str">
        <f>IFERROR(VLOOKUP(FENIX_ANS_TABLA[[#This Row],[PEDIDO]],RESPONSABLE!A:B,2,0),"Pendiente por asignar responsable")</f>
        <v>Pendiente por asignar responsable</v>
      </c>
      <c r="C1989" t="s">
        <v>54</v>
      </c>
      <c r="D1989" t="s">
        <v>24</v>
      </c>
      <c r="E1989" t="s">
        <v>54</v>
      </c>
      <c r="F1989" s="21">
        <v>46083.563125000001</v>
      </c>
      <c r="G1989" t="s">
        <v>13709</v>
      </c>
      <c r="H1989">
        <v>1037974932</v>
      </c>
      <c r="I1989" t="s">
        <v>13710</v>
      </c>
      <c r="J1989" s="23" t="s">
        <v>31</v>
      </c>
      <c r="K1989" s="23" t="s">
        <v>13711</v>
      </c>
      <c r="L1989" t="s">
        <v>13712</v>
      </c>
      <c r="M1989" t="s">
        <v>160</v>
      </c>
      <c r="N1989" t="s">
        <v>13713</v>
      </c>
      <c r="O1989" t="s">
        <v>161</v>
      </c>
      <c r="P1989" t="s">
        <v>55</v>
      </c>
      <c r="Q1989" t="s">
        <v>189</v>
      </c>
      <c r="R1989" t="s">
        <v>253</v>
      </c>
      <c r="S1989" t="s">
        <v>260</v>
      </c>
      <c r="T1989">
        <v>4</v>
      </c>
      <c r="U1989" t="s">
        <v>13714</v>
      </c>
      <c r="V1989" t="s">
        <v>10443</v>
      </c>
      <c r="W1989" t="s">
        <v>10443</v>
      </c>
      <c r="X1989" t="s">
        <v>43</v>
      </c>
      <c r="Y1989" t="s">
        <v>30</v>
      </c>
      <c r="Z1989" t="s">
        <v>30</v>
      </c>
      <c r="AA1989" t="s">
        <v>30</v>
      </c>
      <c r="AB1989" t="s">
        <v>30</v>
      </c>
      <c r="AC1989">
        <v>-74.998478000000006</v>
      </c>
      <c r="AD1989">
        <v>6.0452700000000004</v>
      </c>
      <c r="AE1989" t="s">
        <v>86</v>
      </c>
      <c r="AF1989" t="s">
        <v>159</v>
      </c>
      <c r="AG1989" t="s">
        <v>102</v>
      </c>
      <c r="AH1989">
        <f>IFERROR(
    VLOOKUP(FENIX_ANS_TABLA[[#This Row],[ESTADO]],
        {"VENCIDO",1;"ALERTA_0 Días",2;"ALERTA",3;"A TIEMPO",4;"SIN FECHA",5},
    2,FALSE),
0)</f>
        <v>3</v>
      </c>
    </row>
    <row r="1990" spans="1:34" x14ac:dyDescent="0.25">
      <c r="A1990">
        <v>23677338</v>
      </c>
      <c r="B1990" s="23" t="str">
        <f>IFERROR(VLOOKUP(FENIX_ANS_TABLA[[#This Row],[PEDIDO]],RESPONSABLE!A:B,2,0),"Pendiente por asignar responsable")</f>
        <v>Pendiente por asignar responsable</v>
      </c>
      <c r="C1990" t="s">
        <v>58</v>
      </c>
      <c r="D1990" t="s">
        <v>24</v>
      </c>
      <c r="E1990" t="s">
        <v>59</v>
      </c>
      <c r="F1990" s="21">
        <v>46083.56391203704</v>
      </c>
      <c r="G1990" t="s">
        <v>13716</v>
      </c>
      <c r="H1990">
        <v>1001504891</v>
      </c>
      <c r="I1990" t="s">
        <v>13717</v>
      </c>
      <c r="J1990" s="23" t="s">
        <v>31</v>
      </c>
      <c r="K1990" s="23" t="s">
        <v>13718</v>
      </c>
      <c r="L1990" t="s">
        <v>13719</v>
      </c>
      <c r="M1990" t="s">
        <v>216</v>
      </c>
      <c r="N1990" t="s">
        <v>13720</v>
      </c>
      <c r="O1990" t="s">
        <v>217</v>
      </c>
      <c r="P1990" t="s">
        <v>60</v>
      </c>
      <c r="Q1990" t="s">
        <v>236</v>
      </c>
      <c r="R1990" t="s">
        <v>252</v>
      </c>
      <c r="S1990" t="s">
        <v>260</v>
      </c>
      <c r="T1990">
        <v>14</v>
      </c>
      <c r="U1990" t="s">
        <v>13721</v>
      </c>
      <c r="V1990" t="s">
        <v>14523</v>
      </c>
      <c r="W1990" t="s">
        <v>19222</v>
      </c>
      <c r="X1990" t="s">
        <v>29</v>
      </c>
      <c r="Y1990" t="s">
        <v>30</v>
      </c>
      <c r="Z1990" t="s">
        <v>30</v>
      </c>
      <c r="AA1990" t="s">
        <v>30</v>
      </c>
      <c r="AB1990" t="s">
        <v>30</v>
      </c>
      <c r="AC1990">
        <v>-75.019719670000001</v>
      </c>
      <c r="AD1990">
        <v>6.5045400000000004</v>
      </c>
      <c r="AE1990" t="s">
        <v>86</v>
      </c>
      <c r="AF1990" t="s">
        <v>215</v>
      </c>
      <c r="AG1990" t="s">
        <v>102</v>
      </c>
      <c r="AH1990">
        <f>IFERROR(
    VLOOKUP(FENIX_ANS_TABLA[[#This Row],[ESTADO]],
        {"VENCIDO",1;"ALERTA_0 Días",2;"ALERTA",3;"A TIEMPO",4;"SIN FECHA",5},
    2,FALSE),
0)</f>
        <v>4</v>
      </c>
    </row>
    <row r="1991" spans="1:34" x14ac:dyDescent="0.25">
      <c r="A1991">
        <v>23677341</v>
      </c>
      <c r="B1991" s="23" t="str">
        <f>IFERROR(VLOOKUP(FENIX_ANS_TABLA[[#This Row],[PEDIDO]],RESPONSABLE!A:B,2,0),"Pendiente por asignar responsable")</f>
        <v>Pendiente por asignar responsable</v>
      </c>
      <c r="C1991" t="s">
        <v>23</v>
      </c>
      <c r="D1991" t="s">
        <v>24</v>
      </c>
      <c r="E1991" t="s">
        <v>23</v>
      </c>
      <c r="F1991" s="21">
        <v>46083.565671296303</v>
      </c>
      <c r="G1991" t="s">
        <v>15848</v>
      </c>
      <c r="H1991">
        <v>1152193204</v>
      </c>
      <c r="I1991" t="s">
        <v>15849</v>
      </c>
      <c r="J1991" s="23" t="s">
        <v>31</v>
      </c>
      <c r="K1991" s="23" t="s">
        <v>15850</v>
      </c>
      <c r="L1991" t="s">
        <v>15851</v>
      </c>
      <c r="M1991" t="s">
        <v>25</v>
      </c>
      <c r="N1991" t="s">
        <v>15852</v>
      </c>
      <c r="O1991" t="s">
        <v>26</v>
      </c>
      <c r="P1991" t="s">
        <v>27</v>
      </c>
      <c r="Q1991" t="s">
        <v>32</v>
      </c>
      <c r="R1991" t="s">
        <v>253</v>
      </c>
      <c r="S1991" t="s">
        <v>260</v>
      </c>
      <c r="T1991">
        <v>7</v>
      </c>
      <c r="U1991" t="s">
        <v>15853</v>
      </c>
      <c r="V1991" t="s">
        <v>19223</v>
      </c>
      <c r="W1991" t="s">
        <v>10594</v>
      </c>
      <c r="X1991" t="s">
        <v>29</v>
      </c>
      <c r="Y1991" t="s">
        <v>30</v>
      </c>
      <c r="Z1991" t="s">
        <v>30</v>
      </c>
      <c r="AA1991" t="s">
        <v>30</v>
      </c>
      <c r="AB1991" t="s">
        <v>30</v>
      </c>
      <c r="AC1991">
        <v>-75.612707</v>
      </c>
      <c r="AD1991">
        <v>6.2629960000000002</v>
      </c>
      <c r="AE1991" t="s">
        <v>86</v>
      </c>
      <c r="AF1991" t="s">
        <v>105</v>
      </c>
      <c r="AG1991" t="s">
        <v>102</v>
      </c>
      <c r="AH1991">
        <f>IFERROR(
    VLOOKUP(FENIX_ANS_TABLA[[#This Row],[ESTADO]],
        {"VENCIDO",1;"ALERTA_0 Días",2;"ALERTA",3;"A TIEMPO",4;"SIN FECHA",5},
    2,FALSE),
0)</f>
        <v>4</v>
      </c>
    </row>
    <row r="1992" spans="1:34" x14ac:dyDescent="0.25">
      <c r="A1992">
        <v>23677342</v>
      </c>
      <c r="B1992" s="23" t="str">
        <f>IFERROR(VLOOKUP(FENIX_ANS_TABLA[[#This Row],[PEDIDO]],RESPONSABLE!A:B,2,0),"Pendiente por asignar responsable")</f>
        <v>Pendiente por asignar responsable</v>
      </c>
      <c r="C1992" t="s">
        <v>23</v>
      </c>
      <c r="D1992" t="s">
        <v>24</v>
      </c>
      <c r="E1992" t="s">
        <v>23</v>
      </c>
      <c r="F1992" s="21">
        <v>46083.565937500003</v>
      </c>
      <c r="G1992" t="s">
        <v>14875</v>
      </c>
      <c r="H1992">
        <v>1030657015</v>
      </c>
      <c r="I1992" t="s">
        <v>14876</v>
      </c>
      <c r="J1992" s="23" t="s">
        <v>31</v>
      </c>
      <c r="K1992" s="23" t="s">
        <v>14877</v>
      </c>
      <c r="L1992" t="s">
        <v>14878</v>
      </c>
      <c r="M1992" t="s">
        <v>169</v>
      </c>
      <c r="N1992" t="s">
        <v>14879</v>
      </c>
      <c r="O1992" t="s">
        <v>170</v>
      </c>
      <c r="P1992" t="s">
        <v>27</v>
      </c>
      <c r="Q1992" t="s">
        <v>158</v>
      </c>
      <c r="R1992" t="s">
        <v>252</v>
      </c>
      <c r="S1992" t="s">
        <v>260</v>
      </c>
      <c r="T1992">
        <v>10</v>
      </c>
      <c r="U1992" t="s">
        <v>14880</v>
      </c>
      <c r="V1992" t="s">
        <v>19223</v>
      </c>
      <c r="W1992" t="s">
        <v>19224</v>
      </c>
      <c r="X1992" t="s">
        <v>29</v>
      </c>
      <c r="Y1992" t="s">
        <v>30</v>
      </c>
      <c r="Z1992" t="s">
        <v>30</v>
      </c>
      <c r="AA1992" t="s">
        <v>30</v>
      </c>
      <c r="AB1992" t="s">
        <v>30</v>
      </c>
      <c r="AC1992">
        <v>-75.335238880000006</v>
      </c>
      <c r="AD1992">
        <v>6.1447741200000001</v>
      </c>
      <c r="AE1992" t="s">
        <v>86</v>
      </c>
      <c r="AF1992" t="s">
        <v>159</v>
      </c>
      <c r="AG1992" t="s">
        <v>102</v>
      </c>
      <c r="AH1992">
        <f>IFERROR(
    VLOOKUP(FENIX_ANS_TABLA[[#This Row],[ESTADO]],
        {"VENCIDO",1;"ALERTA_0 Días",2;"ALERTA",3;"A TIEMPO",4;"SIN FECHA",5},
    2,FALSE),
0)</f>
        <v>4</v>
      </c>
    </row>
    <row r="1993" spans="1:34" x14ac:dyDescent="0.25">
      <c r="A1993">
        <v>23677352</v>
      </c>
      <c r="B1993" s="23" t="str">
        <f>IFERROR(VLOOKUP(FENIX_ANS_TABLA[[#This Row],[PEDIDO]],RESPONSABLE!A:B,2,0),"Pendiente por asignar responsable")</f>
        <v>Pendiente por asignar responsable</v>
      </c>
      <c r="C1993" t="s">
        <v>54</v>
      </c>
      <c r="D1993" t="s">
        <v>24</v>
      </c>
      <c r="E1993" t="s">
        <v>54</v>
      </c>
      <c r="F1993" s="21">
        <v>46083.566504629627</v>
      </c>
      <c r="G1993" t="s">
        <v>13723</v>
      </c>
      <c r="H1993">
        <v>71271437</v>
      </c>
      <c r="I1993" t="s">
        <v>13724</v>
      </c>
      <c r="J1993" s="23" t="s">
        <v>31</v>
      </c>
      <c r="K1993" s="23" t="s">
        <v>13725</v>
      </c>
      <c r="L1993" t="s">
        <v>13726</v>
      </c>
      <c r="M1993" t="s">
        <v>38</v>
      </c>
      <c r="N1993" t="s">
        <v>13727</v>
      </c>
      <c r="O1993" t="s">
        <v>39</v>
      </c>
      <c r="P1993" t="s">
        <v>55</v>
      </c>
      <c r="Q1993" t="s">
        <v>56</v>
      </c>
      <c r="R1993" t="s">
        <v>253</v>
      </c>
      <c r="S1993" t="s">
        <v>260</v>
      </c>
      <c r="T1993">
        <v>4</v>
      </c>
      <c r="U1993" t="s">
        <v>13728</v>
      </c>
      <c r="V1993" t="s">
        <v>19225</v>
      </c>
      <c r="W1993" t="s">
        <v>19225</v>
      </c>
      <c r="X1993" t="s">
        <v>43</v>
      </c>
      <c r="Y1993" t="s">
        <v>30</v>
      </c>
      <c r="Z1993" t="s">
        <v>30</v>
      </c>
      <c r="AA1993" t="s">
        <v>30</v>
      </c>
      <c r="AB1993" t="s">
        <v>30</v>
      </c>
      <c r="AC1993">
        <v>-75.609903329999995</v>
      </c>
      <c r="AD1993">
        <v>6.1702128399999996</v>
      </c>
      <c r="AE1993" t="s">
        <v>86</v>
      </c>
      <c r="AF1993" t="s">
        <v>105</v>
      </c>
      <c r="AG1993" t="s">
        <v>102</v>
      </c>
      <c r="AH1993">
        <f>IFERROR(
    VLOOKUP(FENIX_ANS_TABLA[[#This Row],[ESTADO]],
        {"VENCIDO",1;"ALERTA_0 Días",2;"ALERTA",3;"A TIEMPO",4;"SIN FECHA",5},
    2,FALSE),
0)</f>
        <v>3</v>
      </c>
    </row>
    <row r="1994" spans="1:34" x14ac:dyDescent="0.25">
      <c r="A1994">
        <v>23677354</v>
      </c>
      <c r="B1994" s="23" t="str">
        <f>IFERROR(VLOOKUP(FENIX_ANS_TABLA[[#This Row],[PEDIDO]],RESPONSABLE!A:B,2,0),"Pendiente por asignar responsable")</f>
        <v>Pendiente por asignar responsable</v>
      </c>
      <c r="C1994" t="s">
        <v>54</v>
      </c>
      <c r="D1994" t="s">
        <v>24</v>
      </c>
      <c r="E1994" t="s">
        <v>54</v>
      </c>
      <c r="F1994" s="21">
        <v>46083.567060185182</v>
      </c>
      <c r="G1994" t="s">
        <v>13730</v>
      </c>
      <c r="H1994">
        <v>1128445953</v>
      </c>
      <c r="I1994" t="s">
        <v>13731</v>
      </c>
      <c r="J1994" s="23" t="s">
        <v>31</v>
      </c>
      <c r="K1994" s="23" t="s">
        <v>13732</v>
      </c>
      <c r="L1994" t="s">
        <v>13733</v>
      </c>
      <c r="M1994" t="s">
        <v>25</v>
      </c>
      <c r="N1994" t="s">
        <v>13734</v>
      </c>
      <c r="O1994" t="s">
        <v>26</v>
      </c>
      <c r="P1994" t="s">
        <v>55</v>
      </c>
      <c r="Q1994" t="s">
        <v>56</v>
      </c>
      <c r="R1994" t="s">
        <v>253</v>
      </c>
      <c r="S1994" t="s">
        <v>260</v>
      </c>
      <c r="T1994">
        <v>4</v>
      </c>
      <c r="U1994" t="s">
        <v>13735</v>
      </c>
      <c r="V1994" t="s">
        <v>3524</v>
      </c>
      <c r="W1994" t="s">
        <v>3524</v>
      </c>
      <c r="X1994" t="s">
        <v>43</v>
      </c>
      <c r="Y1994" t="s">
        <v>30</v>
      </c>
      <c r="Z1994" t="s">
        <v>30</v>
      </c>
      <c r="AA1994" t="s">
        <v>30</v>
      </c>
      <c r="AB1994" t="s">
        <v>30</v>
      </c>
      <c r="AC1994">
        <v>-75.591116999999997</v>
      </c>
      <c r="AD1994">
        <v>6.2706220000000004</v>
      </c>
      <c r="AE1994" t="s">
        <v>86</v>
      </c>
      <c r="AF1994" t="s">
        <v>105</v>
      </c>
      <c r="AG1994" t="s">
        <v>102</v>
      </c>
      <c r="AH1994">
        <f>IFERROR(
    VLOOKUP(FENIX_ANS_TABLA[[#This Row],[ESTADO]],
        {"VENCIDO",1;"ALERTA_0 Días",2;"ALERTA",3;"A TIEMPO",4;"SIN FECHA",5},
    2,FALSE),
0)</f>
        <v>3</v>
      </c>
    </row>
    <row r="1995" spans="1:34" x14ac:dyDescent="0.25">
      <c r="A1995">
        <v>23677357</v>
      </c>
      <c r="B1995" s="23" t="str">
        <f>IFERROR(VLOOKUP(FENIX_ANS_TABLA[[#This Row],[PEDIDO]],RESPONSABLE!A:B,2,0),"Pendiente por asignar responsable")</f>
        <v>Pendiente por asignar responsable</v>
      </c>
      <c r="C1995" t="s">
        <v>54</v>
      </c>
      <c r="D1995" t="s">
        <v>24</v>
      </c>
      <c r="E1995" t="s">
        <v>54</v>
      </c>
      <c r="F1995" s="21">
        <v>46083.568124999998</v>
      </c>
      <c r="G1995" t="s">
        <v>13737</v>
      </c>
      <c r="H1995">
        <v>71594550</v>
      </c>
      <c r="I1995" t="s">
        <v>13738</v>
      </c>
      <c r="J1995" s="23" t="s">
        <v>31</v>
      </c>
      <c r="K1995" s="23" t="s">
        <v>13739</v>
      </c>
      <c r="L1995" t="s">
        <v>13740</v>
      </c>
      <c r="M1995" t="s">
        <v>178</v>
      </c>
      <c r="N1995" t="s">
        <v>13741</v>
      </c>
      <c r="O1995" t="s">
        <v>179</v>
      </c>
      <c r="P1995" t="s">
        <v>55</v>
      </c>
      <c r="Q1995" t="s">
        <v>189</v>
      </c>
      <c r="R1995" t="s">
        <v>253</v>
      </c>
      <c r="S1995" t="s">
        <v>260</v>
      </c>
      <c r="T1995">
        <v>4</v>
      </c>
      <c r="U1995" t="s">
        <v>13742</v>
      </c>
      <c r="V1995" t="s">
        <v>1948</v>
      </c>
      <c r="W1995" t="s">
        <v>1948</v>
      </c>
      <c r="X1995" t="s">
        <v>43</v>
      </c>
      <c r="Y1995" t="s">
        <v>30</v>
      </c>
      <c r="Z1995" t="s">
        <v>30</v>
      </c>
      <c r="AA1995" t="s">
        <v>30</v>
      </c>
      <c r="AB1995" t="s">
        <v>30</v>
      </c>
      <c r="AC1995">
        <v>-75.185129630000006</v>
      </c>
      <c r="AD1995">
        <v>6.0569967299999998</v>
      </c>
      <c r="AE1995" t="s">
        <v>86</v>
      </c>
      <c r="AF1995" t="s">
        <v>159</v>
      </c>
      <c r="AG1995" t="s">
        <v>102</v>
      </c>
      <c r="AH1995">
        <f>IFERROR(
    VLOOKUP(FENIX_ANS_TABLA[[#This Row],[ESTADO]],
        {"VENCIDO",1;"ALERTA_0 Días",2;"ALERTA",3;"A TIEMPO",4;"SIN FECHA",5},
    2,FALSE),
0)</f>
        <v>3</v>
      </c>
    </row>
    <row r="1996" spans="1:34" x14ac:dyDescent="0.25">
      <c r="A1996">
        <v>23677366</v>
      </c>
      <c r="B1996" s="23" t="str">
        <f>IFERROR(VLOOKUP(FENIX_ANS_TABLA[[#This Row],[PEDIDO]],RESPONSABLE!A:B,2,0),"Pendiente por asignar responsable")</f>
        <v>Pendiente por asignar responsable</v>
      </c>
      <c r="C1996" t="s">
        <v>23</v>
      </c>
      <c r="D1996" t="s">
        <v>24</v>
      </c>
      <c r="E1996" t="s">
        <v>23</v>
      </c>
      <c r="F1996" s="21">
        <v>46083.572581018518</v>
      </c>
      <c r="G1996" t="s">
        <v>14883</v>
      </c>
      <c r="H1996">
        <v>1000441183</v>
      </c>
      <c r="I1996" t="s">
        <v>11422</v>
      </c>
      <c r="J1996" s="23" t="s">
        <v>31</v>
      </c>
      <c r="K1996" s="23" t="s">
        <v>11423</v>
      </c>
      <c r="L1996" t="s">
        <v>14884</v>
      </c>
      <c r="M1996" t="s">
        <v>169</v>
      </c>
      <c r="N1996" t="s">
        <v>14885</v>
      </c>
      <c r="O1996" t="s">
        <v>170</v>
      </c>
      <c r="P1996" t="s">
        <v>27</v>
      </c>
      <c r="Q1996" t="s">
        <v>158</v>
      </c>
      <c r="R1996" t="s">
        <v>252</v>
      </c>
      <c r="S1996" t="s">
        <v>260</v>
      </c>
      <c r="T1996">
        <v>10</v>
      </c>
      <c r="U1996" t="s">
        <v>14886</v>
      </c>
      <c r="V1996" t="s">
        <v>14686</v>
      </c>
      <c r="W1996" t="s">
        <v>17718</v>
      </c>
      <c r="X1996" t="s">
        <v>29</v>
      </c>
      <c r="Y1996" t="s">
        <v>30</v>
      </c>
      <c r="Z1996" t="s">
        <v>30</v>
      </c>
      <c r="AA1996" t="s">
        <v>30</v>
      </c>
      <c r="AB1996" t="s">
        <v>30</v>
      </c>
      <c r="AC1996">
        <v>-75.323160000000001</v>
      </c>
      <c r="AD1996">
        <v>6.1737570000000002</v>
      </c>
      <c r="AE1996" t="s">
        <v>86</v>
      </c>
      <c r="AF1996" t="s">
        <v>159</v>
      </c>
      <c r="AG1996" t="s">
        <v>102</v>
      </c>
      <c r="AH1996">
        <f>IFERROR(
    VLOOKUP(FENIX_ANS_TABLA[[#This Row],[ESTADO]],
        {"VENCIDO",1;"ALERTA_0 Días",2;"ALERTA",3;"A TIEMPO",4;"SIN FECHA",5},
    2,FALSE),
0)</f>
        <v>4</v>
      </c>
    </row>
    <row r="1997" spans="1:34" x14ac:dyDescent="0.25">
      <c r="A1997">
        <v>23677367</v>
      </c>
      <c r="B1997" s="23" t="str">
        <f>IFERROR(VLOOKUP(FENIX_ANS_TABLA[[#This Row],[PEDIDO]],RESPONSABLE!A:B,2,0),"Pendiente por asignar responsable")</f>
        <v>Pendiente por asignar responsable</v>
      </c>
      <c r="C1997" t="s">
        <v>23</v>
      </c>
      <c r="D1997" t="s">
        <v>24</v>
      </c>
      <c r="E1997" t="s">
        <v>33</v>
      </c>
      <c r="F1997" s="21">
        <v>46083.572800925933</v>
      </c>
      <c r="G1997" t="s">
        <v>13744</v>
      </c>
      <c r="H1997">
        <v>54256196</v>
      </c>
      <c r="I1997" t="s">
        <v>13745</v>
      </c>
      <c r="J1997" s="23" t="s">
        <v>13746</v>
      </c>
      <c r="K1997" s="23" t="s">
        <v>13747</v>
      </c>
      <c r="L1997" t="s">
        <v>13748</v>
      </c>
      <c r="M1997" t="s">
        <v>25</v>
      </c>
      <c r="N1997" t="s">
        <v>13749</v>
      </c>
      <c r="O1997" t="s">
        <v>26</v>
      </c>
      <c r="P1997" t="s">
        <v>34</v>
      </c>
      <c r="Q1997" t="s">
        <v>35</v>
      </c>
      <c r="R1997" t="s">
        <v>253</v>
      </c>
      <c r="S1997" t="s">
        <v>260</v>
      </c>
      <c r="T1997">
        <v>5</v>
      </c>
      <c r="U1997" t="s">
        <v>13750</v>
      </c>
      <c r="V1997" t="s">
        <v>14686</v>
      </c>
      <c r="W1997" t="s">
        <v>4967</v>
      </c>
      <c r="X1997" t="s">
        <v>29</v>
      </c>
      <c r="Y1997" t="s">
        <v>30</v>
      </c>
      <c r="Z1997" t="s">
        <v>30</v>
      </c>
      <c r="AA1997" t="s">
        <v>30</v>
      </c>
      <c r="AB1997" t="s">
        <v>30</v>
      </c>
      <c r="AC1997">
        <v>-75.615379000000004</v>
      </c>
      <c r="AD1997">
        <v>6.2195970000000003</v>
      </c>
      <c r="AE1997" t="s">
        <v>86</v>
      </c>
      <c r="AF1997" t="s">
        <v>105</v>
      </c>
      <c r="AG1997" t="s">
        <v>102</v>
      </c>
      <c r="AH1997">
        <f>IFERROR(
    VLOOKUP(FENIX_ANS_TABLA[[#This Row],[ESTADO]],
        {"VENCIDO",1;"ALERTA_0 Días",2;"ALERTA",3;"A TIEMPO",4;"SIN FECHA",5},
    2,FALSE),
0)</f>
        <v>4</v>
      </c>
    </row>
    <row r="1998" spans="1:34" x14ac:dyDescent="0.25">
      <c r="A1998">
        <v>23677368</v>
      </c>
      <c r="B1998" s="23" t="str">
        <f>IFERROR(VLOOKUP(FENIX_ANS_TABLA[[#This Row],[PEDIDO]],RESPONSABLE!A:B,2,0),"Pendiente por asignar responsable")</f>
        <v>Pendiente por asignar responsable</v>
      </c>
      <c r="C1998" t="s">
        <v>23</v>
      </c>
      <c r="D1998" t="s">
        <v>24</v>
      </c>
      <c r="E1998" t="s">
        <v>23</v>
      </c>
      <c r="F1998" s="21">
        <v>46083.572870370372</v>
      </c>
      <c r="G1998" t="s">
        <v>14889</v>
      </c>
      <c r="H1998">
        <v>71590070</v>
      </c>
      <c r="I1998" t="s">
        <v>14890</v>
      </c>
      <c r="J1998" s="23" t="s">
        <v>31</v>
      </c>
      <c r="K1998" s="23" t="s">
        <v>14891</v>
      </c>
      <c r="L1998" t="s">
        <v>14892</v>
      </c>
      <c r="M1998" t="s">
        <v>167</v>
      </c>
      <c r="N1998" t="s">
        <v>14893</v>
      </c>
      <c r="O1998" t="s">
        <v>168</v>
      </c>
      <c r="P1998" t="s">
        <v>27</v>
      </c>
      <c r="Q1998" t="s">
        <v>158</v>
      </c>
      <c r="R1998" t="s">
        <v>252</v>
      </c>
      <c r="S1998" t="s">
        <v>260</v>
      </c>
      <c r="T1998">
        <v>10</v>
      </c>
      <c r="U1998" t="s">
        <v>14894</v>
      </c>
      <c r="V1998" t="s">
        <v>14686</v>
      </c>
      <c r="W1998" t="s">
        <v>17718</v>
      </c>
      <c r="X1998" t="s">
        <v>29</v>
      </c>
      <c r="Y1998" t="s">
        <v>30</v>
      </c>
      <c r="Z1998" t="s">
        <v>30</v>
      </c>
      <c r="AA1998" t="s">
        <v>30</v>
      </c>
      <c r="AB1998" t="s">
        <v>30</v>
      </c>
      <c r="AC1998">
        <v>-75.373570000000001</v>
      </c>
      <c r="AD1998">
        <v>6.2186260000000004</v>
      </c>
      <c r="AE1998" t="s">
        <v>86</v>
      </c>
      <c r="AF1998" t="s">
        <v>159</v>
      </c>
      <c r="AG1998" t="s">
        <v>102</v>
      </c>
      <c r="AH1998">
        <f>IFERROR(
    VLOOKUP(FENIX_ANS_TABLA[[#This Row],[ESTADO]],
        {"VENCIDO",1;"ALERTA_0 Días",2;"ALERTA",3;"A TIEMPO",4;"SIN FECHA",5},
    2,FALSE),
0)</f>
        <v>4</v>
      </c>
    </row>
    <row r="1999" spans="1:34" x14ac:dyDescent="0.25">
      <c r="A1999">
        <v>23677372</v>
      </c>
      <c r="B1999" s="23" t="str">
        <f>IFERROR(VLOOKUP(FENIX_ANS_TABLA[[#This Row],[PEDIDO]],RESPONSABLE!A:B,2,0),"Pendiente por asignar responsable")</f>
        <v>Pendiente por asignar responsable</v>
      </c>
      <c r="C1999" t="s">
        <v>23</v>
      </c>
      <c r="D1999" t="s">
        <v>65</v>
      </c>
      <c r="E1999" t="s">
        <v>23</v>
      </c>
      <c r="F1999" s="21">
        <v>46083.573935185188</v>
      </c>
      <c r="G1999" t="s">
        <v>15855</v>
      </c>
      <c r="H1999">
        <v>1047969899</v>
      </c>
      <c r="I1999" t="s">
        <v>14924</v>
      </c>
      <c r="J1999" s="23" t="s">
        <v>31</v>
      </c>
      <c r="K1999" s="23" t="s">
        <v>324</v>
      </c>
      <c r="L1999" t="s">
        <v>15856</v>
      </c>
      <c r="M1999" t="s">
        <v>190</v>
      </c>
      <c r="N1999" t="s">
        <v>15857</v>
      </c>
      <c r="O1999" t="s">
        <v>191</v>
      </c>
      <c r="P1999" t="s">
        <v>87</v>
      </c>
      <c r="Q1999" t="s">
        <v>158</v>
      </c>
      <c r="R1999" t="s">
        <v>253</v>
      </c>
      <c r="S1999" t="s">
        <v>260</v>
      </c>
      <c r="T1999">
        <v>7</v>
      </c>
      <c r="U1999" t="s">
        <v>15858</v>
      </c>
      <c r="V1999" t="s">
        <v>2805</v>
      </c>
      <c r="W1999" t="s">
        <v>18351</v>
      </c>
      <c r="X1999" t="s">
        <v>29</v>
      </c>
      <c r="Y1999" t="s">
        <v>30</v>
      </c>
      <c r="Z1999" t="s">
        <v>30</v>
      </c>
      <c r="AA1999" t="s">
        <v>30</v>
      </c>
      <c r="AB1999" t="s">
        <v>30</v>
      </c>
      <c r="AC1999">
        <v>-75.334258000000005</v>
      </c>
      <c r="AD1999">
        <v>6.0911600000000004</v>
      </c>
      <c r="AE1999" t="s">
        <v>86</v>
      </c>
      <c r="AF1999" t="s">
        <v>159</v>
      </c>
      <c r="AG1999" t="s">
        <v>103</v>
      </c>
      <c r="AH1999">
        <f>IFERROR(
    VLOOKUP(FENIX_ANS_TABLA[[#This Row],[ESTADO]],
        {"VENCIDO",1;"ALERTA_0 Días",2;"ALERTA",3;"A TIEMPO",4;"SIN FECHA",5},
    2,FALSE),
0)</f>
        <v>4</v>
      </c>
    </row>
    <row r="2000" spans="1:34" x14ac:dyDescent="0.25">
      <c r="A2000">
        <v>23677380</v>
      </c>
      <c r="B2000" s="23" t="str">
        <f>IFERROR(VLOOKUP(FENIX_ANS_TABLA[[#This Row],[PEDIDO]],RESPONSABLE!A:B,2,0),"Pendiente por asignar responsable")</f>
        <v>Pendiente por asignar responsable</v>
      </c>
      <c r="C2000" t="s">
        <v>23</v>
      </c>
      <c r="D2000" t="s">
        <v>24</v>
      </c>
      <c r="E2000" t="s">
        <v>33</v>
      </c>
      <c r="F2000" s="21">
        <v>46083.576006944437</v>
      </c>
      <c r="G2000" t="s">
        <v>13752</v>
      </c>
      <c r="H2000">
        <v>98462904</v>
      </c>
      <c r="I2000" t="s">
        <v>13753</v>
      </c>
      <c r="J2000" s="23" t="s">
        <v>31</v>
      </c>
      <c r="K2000" s="23" t="s">
        <v>13754</v>
      </c>
      <c r="L2000" t="s">
        <v>13755</v>
      </c>
      <c r="M2000" t="s">
        <v>25</v>
      </c>
      <c r="N2000" t="s">
        <v>13756</v>
      </c>
      <c r="O2000" t="s">
        <v>26</v>
      </c>
      <c r="P2000" t="s">
        <v>34</v>
      </c>
      <c r="Q2000" t="s">
        <v>35</v>
      </c>
      <c r="R2000" t="s">
        <v>253</v>
      </c>
      <c r="S2000" t="s">
        <v>260</v>
      </c>
      <c r="T2000">
        <v>5</v>
      </c>
      <c r="U2000" t="s">
        <v>13757</v>
      </c>
      <c r="V2000" t="s">
        <v>18353</v>
      </c>
      <c r="W2000" t="s">
        <v>1054</v>
      </c>
      <c r="X2000" t="s">
        <v>29</v>
      </c>
      <c r="Y2000" t="s">
        <v>19226</v>
      </c>
      <c r="Z2000" t="s">
        <v>98</v>
      </c>
      <c r="AA2000" t="s">
        <v>290</v>
      </c>
      <c r="AB2000" t="s">
        <v>19227</v>
      </c>
      <c r="AC2000">
        <v>-75.608656609999997</v>
      </c>
      <c r="AD2000">
        <v>6.2734326500000002</v>
      </c>
      <c r="AE2000" t="s">
        <v>86</v>
      </c>
      <c r="AF2000" t="s">
        <v>105</v>
      </c>
      <c r="AG2000" t="s">
        <v>102</v>
      </c>
      <c r="AH2000">
        <f>IFERROR(
    VLOOKUP(FENIX_ANS_TABLA[[#This Row],[ESTADO]],
        {"VENCIDO",1;"ALERTA_0 Días",2;"ALERTA",3;"A TIEMPO",4;"SIN FECHA",5},
    2,FALSE),
0)</f>
        <v>4</v>
      </c>
    </row>
    <row r="2001" spans="1:34" x14ac:dyDescent="0.25">
      <c r="A2001">
        <v>23677385</v>
      </c>
      <c r="B2001" s="23" t="str">
        <f>IFERROR(VLOOKUP(FENIX_ANS_TABLA[[#This Row],[PEDIDO]],RESPONSABLE!A:B,2,0),"Pendiente por asignar responsable")</f>
        <v>Pendiente por asignar responsable</v>
      </c>
      <c r="C2001" t="s">
        <v>58</v>
      </c>
      <c r="D2001" t="s">
        <v>24</v>
      </c>
      <c r="E2001" t="s">
        <v>59</v>
      </c>
      <c r="F2001" s="21">
        <v>46083.577453703707</v>
      </c>
      <c r="G2001" t="s">
        <v>13759</v>
      </c>
      <c r="H2001">
        <v>3584785</v>
      </c>
      <c r="I2001" t="s">
        <v>13760</v>
      </c>
      <c r="J2001" s="23" t="s">
        <v>31</v>
      </c>
      <c r="K2001" s="23" t="s">
        <v>13761</v>
      </c>
      <c r="L2001" t="s">
        <v>13762</v>
      </c>
      <c r="M2001" t="s">
        <v>216</v>
      </c>
      <c r="N2001" t="s">
        <v>13763</v>
      </c>
      <c r="O2001" t="s">
        <v>217</v>
      </c>
      <c r="P2001" t="s">
        <v>60</v>
      </c>
      <c r="Q2001" t="s">
        <v>236</v>
      </c>
      <c r="R2001" t="s">
        <v>253</v>
      </c>
      <c r="S2001" t="s">
        <v>260</v>
      </c>
      <c r="T2001">
        <v>9</v>
      </c>
      <c r="U2001" t="s">
        <v>13764</v>
      </c>
      <c r="V2001" t="s">
        <v>17715</v>
      </c>
      <c r="W2001" t="s">
        <v>19228</v>
      </c>
      <c r="X2001" t="s">
        <v>29</v>
      </c>
      <c r="Y2001" t="s">
        <v>30</v>
      </c>
      <c r="Z2001" t="s">
        <v>30</v>
      </c>
      <c r="AA2001" t="s">
        <v>30</v>
      </c>
      <c r="AB2001" t="s">
        <v>30</v>
      </c>
      <c r="AC2001">
        <v>-75.021181949999999</v>
      </c>
      <c r="AD2001">
        <v>6.4838912799999999</v>
      </c>
      <c r="AE2001" t="s">
        <v>86</v>
      </c>
      <c r="AF2001" t="s">
        <v>215</v>
      </c>
      <c r="AG2001" t="s">
        <v>102</v>
      </c>
      <c r="AH2001">
        <f>IFERROR(
    VLOOKUP(FENIX_ANS_TABLA[[#This Row],[ESTADO]],
        {"VENCIDO",1;"ALERTA_0 Días",2;"ALERTA",3;"A TIEMPO",4;"SIN FECHA",5},
    2,FALSE),
0)</f>
        <v>4</v>
      </c>
    </row>
    <row r="2002" spans="1:34" x14ac:dyDescent="0.25">
      <c r="A2002">
        <v>23677388</v>
      </c>
      <c r="B2002" s="23" t="str">
        <f>IFERROR(VLOOKUP(FENIX_ANS_TABLA[[#This Row],[PEDIDO]],RESPONSABLE!A:B,2,0),"Pendiente por asignar responsable")</f>
        <v>Pendiente por asignar responsable</v>
      </c>
      <c r="C2002" t="s">
        <v>54</v>
      </c>
      <c r="D2002" t="s">
        <v>24</v>
      </c>
      <c r="E2002" t="s">
        <v>54</v>
      </c>
      <c r="F2002" s="21">
        <v>46083.578206018523</v>
      </c>
      <c r="G2002" t="s">
        <v>13766</v>
      </c>
      <c r="H2002">
        <v>70354048</v>
      </c>
      <c r="I2002" t="s">
        <v>13767</v>
      </c>
      <c r="J2002" s="23" t="s">
        <v>13768</v>
      </c>
      <c r="K2002" s="23" t="s">
        <v>13711</v>
      </c>
      <c r="L2002" t="s">
        <v>13769</v>
      </c>
      <c r="M2002" t="s">
        <v>160</v>
      </c>
      <c r="N2002" t="s">
        <v>13770</v>
      </c>
      <c r="O2002" t="s">
        <v>161</v>
      </c>
      <c r="P2002" t="s">
        <v>55</v>
      </c>
      <c r="Q2002" t="s">
        <v>189</v>
      </c>
      <c r="R2002" t="s">
        <v>252</v>
      </c>
      <c r="S2002" t="s">
        <v>260</v>
      </c>
      <c r="T2002">
        <v>4</v>
      </c>
      <c r="U2002" t="s">
        <v>13771</v>
      </c>
      <c r="V2002" t="s">
        <v>19229</v>
      </c>
      <c r="W2002" t="s">
        <v>19229</v>
      </c>
      <c r="X2002" t="s">
        <v>43</v>
      </c>
      <c r="Y2002" t="s">
        <v>30</v>
      </c>
      <c r="Z2002" t="s">
        <v>30</v>
      </c>
      <c r="AA2002" t="s">
        <v>30</v>
      </c>
      <c r="AB2002" t="s">
        <v>30</v>
      </c>
      <c r="AC2002">
        <v>-74.985749249999998</v>
      </c>
      <c r="AD2002">
        <v>6.03014618</v>
      </c>
      <c r="AE2002" t="s">
        <v>86</v>
      </c>
      <c r="AF2002" t="s">
        <v>159</v>
      </c>
      <c r="AG2002" t="s">
        <v>102</v>
      </c>
      <c r="AH2002">
        <f>IFERROR(
    VLOOKUP(FENIX_ANS_TABLA[[#This Row],[ESTADO]],
        {"VENCIDO",1;"ALERTA_0 Días",2;"ALERTA",3;"A TIEMPO",4;"SIN FECHA",5},
    2,FALSE),
0)</f>
        <v>3</v>
      </c>
    </row>
    <row r="2003" spans="1:34" x14ac:dyDescent="0.25">
      <c r="A2003">
        <v>23677392</v>
      </c>
      <c r="B2003" s="23" t="str">
        <f>IFERROR(VLOOKUP(FENIX_ANS_TABLA[[#This Row],[PEDIDO]],RESPONSABLE!A:B,2,0),"Pendiente por asignar responsable")</f>
        <v>Pendiente por asignar responsable</v>
      </c>
      <c r="C2003" t="s">
        <v>36</v>
      </c>
      <c r="D2003" t="s">
        <v>24</v>
      </c>
      <c r="E2003" t="s">
        <v>36</v>
      </c>
      <c r="F2003" s="21">
        <v>46083.580925925933</v>
      </c>
      <c r="G2003" t="s">
        <v>14896</v>
      </c>
      <c r="H2003">
        <v>1152190949</v>
      </c>
      <c r="I2003" t="s">
        <v>14897</v>
      </c>
      <c r="J2003" s="23" t="s">
        <v>31</v>
      </c>
      <c r="K2003" s="23" t="s">
        <v>14898</v>
      </c>
      <c r="L2003" t="s">
        <v>14899</v>
      </c>
      <c r="M2003" t="s">
        <v>25</v>
      </c>
      <c r="N2003" t="s">
        <v>14900</v>
      </c>
      <c r="O2003" t="s">
        <v>26</v>
      </c>
      <c r="P2003" t="s">
        <v>37</v>
      </c>
      <c r="Q2003" t="s">
        <v>32</v>
      </c>
      <c r="R2003" t="s">
        <v>252</v>
      </c>
      <c r="S2003" t="s">
        <v>260</v>
      </c>
      <c r="T2003">
        <v>10</v>
      </c>
      <c r="U2003" t="s">
        <v>14901</v>
      </c>
      <c r="V2003" t="s">
        <v>8027</v>
      </c>
      <c r="W2003" t="s">
        <v>19230</v>
      </c>
      <c r="X2003" t="s">
        <v>29</v>
      </c>
      <c r="Y2003" t="s">
        <v>30</v>
      </c>
      <c r="Z2003" t="s">
        <v>30</v>
      </c>
      <c r="AA2003" t="s">
        <v>30</v>
      </c>
      <c r="AB2003" t="s">
        <v>30</v>
      </c>
      <c r="AC2003">
        <v>-75.648523209999993</v>
      </c>
      <c r="AD2003">
        <v>6.2824243199999996</v>
      </c>
      <c r="AE2003" t="s">
        <v>86</v>
      </c>
      <c r="AF2003" t="s">
        <v>105</v>
      </c>
      <c r="AG2003" t="s">
        <v>102</v>
      </c>
      <c r="AH2003">
        <f>IFERROR(
    VLOOKUP(FENIX_ANS_TABLA[[#This Row],[ESTADO]],
        {"VENCIDO",1;"ALERTA_0 Días",2;"ALERTA",3;"A TIEMPO",4;"SIN FECHA",5},
    2,FALSE),
0)</f>
        <v>4</v>
      </c>
    </row>
    <row r="2004" spans="1:34" x14ac:dyDescent="0.25">
      <c r="A2004">
        <v>23677394</v>
      </c>
      <c r="B2004" s="23" t="str">
        <f>IFERROR(VLOOKUP(FENIX_ANS_TABLA[[#This Row],[PEDIDO]],RESPONSABLE!A:B,2,0),"Pendiente por asignar responsable")</f>
        <v>Pendiente por asignar responsable</v>
      </c>
      <c r="C2004" t="s">
        <v>54</v>
      </c>
      <c r="D2004" t="s">
        <v>24</v>
      </c>
      <c r="E2004" t="s">
        <v>54</v>
      </c>
      <c r="F2004" s="21">
        <v>46083.581620370373</v>
      </c>
      <c r="G2004" t="s">
        <v>13773</v>
      </c>
      <c r="H2004">
        <v>71763002</v>
      </c>
      <c r="I2004" t="s">
        <v>13774</v>
      </c>
      <c r="J2004" s="23" t="s">
        <v>47</v>
      </c>
      <c r="K2004" s="23" t="s">
        <v>13775</v>
      </c>
      <c r="L2004" t="s">
        <v>13776</v>
      </c>
      <c r="M2004" t="s">
        <v>139</v>
      </c>
      <c r="N2004" t="s">
        <v>13777</v>
      </c>
      <c r="O2004" t="s">
        <v>140</v>
      </c>
      <c r="P2004" t="s">
        <v>55</v>
      </c>
      <c r="Q2004" t="s">
        <v>31</v>
      </c>
      <c r="R2004" t="s">
        <v>253</v>
      </c>
      <c r="S2004" t="s">
        <v>259</v>
      </c>
      <c r="T2004">
        <v>4</v>
      </c>
      <c r="U2004" t="s">
        <v>13778</v>
      </c>
      <c r="V2004" t="s">
        <v>5027</v>
      </c>
      <c r="W2004" t="s">
        <v>5027</v>
      </c>
      <c r="X2004" t="s">
        <v>43</v>
      </c>
      <c r="Y2004" t="s">
        <v>30</v>
      </c>
      <c r="Z2004" t="s">
        <v>30</v>
      </c>
      <c r="AA2004" t="s">
        <v>30</v>
      </c>
      <c r="AB2004" t="s">
        <v>30</v>
      </c>
      <c r="AC2004">
        <v>-75.745188999999996</v>
      </c>
      <c r="AD2004">
        <v>6.5061520000000002</v>
      </c>
      <c r="AE2004" t="s">
        <v>86</v>
      </c>
      <c r="AF2004" t="s">
        <v>136</v>
      </c>
      <c r="AG2004" t="s">
        <v>102</v>
      </c>
      <c r="AH2004">
        <f>IFERROR(
    VLOOKUP(FENIX_ANS_TABLA[[#This Row],[ESTADO]],
        {"VENCIDO",1;"ALERTA_0 Días",2;"ALERTA",3;"A TIEMPO",4;"SIN FECHA",5},
    2,FALSE),
0)</f>
        <v>3</v>
      </c>
    </row>
    <row r="2005" spans="1:34" x14ac:dyDescent="0.25">
      <c r="A2005">
        <v>23677395</v>
      </c>
      <c r="B2005" s="23" t="str">
        <f>IFERROR(VLOOKUP(FENIX_ANS_TABLA[[#This Row],[PEDIDO]],RESPONSABLE!A:B,2,0),"Pendiente por asignar responsable")</f>
        <v>Pendiente por asignar responsable</v>
      </c>
      <c r="C2005" t="s">
        <v>23</v>
      </c>
      <c r="D2005" t="s">
        <v>24</v>
      </c>
      <c r="E2005" t="s">
        <v>23</v>
      </c>
      <c r="F2005" s="21">
        <v>46083.583715277768</v>
      </c>
      <c r="G2005" t="s">
        <v>14904</v>
      </c>
      <c r="H2005">
        <v>15378572</v>
      </c>
      <c r="I2005" t="s">
        <v>14905</v>
      </c>
      <c r="J2005" s="23" t="s">
        <v>31</v>
      </c>
      <c r="K2005" s="23" t="s">
        <v>14906</v>
      </c>
      <c r="L2005" t="s">
        <v>14907</v>
      </c>
      <c r="M2005" t="s">
        <v>173</v>
      </c>
      <c r="N2005" t="s">
        <v>14908</v>
      </c>
      <c r="O2005" t="s">
        <v>174</v>
      </c>
      <c r="P2005" t="s">
        <v>27</v>
      </c>
      <c r="Q2005" t="s">
        <v>158</v>
      </c>
      <c r="R2005" t="s">
        <v>252</v>
      </c>
      <c r="S2005" t="s">
        <v>260</v>
      </c>
      <c r="T2005">
        <v>10</v>
      </c>
      <c r="U2005" t="s">
        <v>14909</v>
      </c>
      <c r="V2005" t="s">
        <v>18355</v>
      </c>
      <c r="W2005" t="s">
        <v>18354</v>
      </c>
      <c r="X2005" t="s">
        <v>29</v>
      </c>
      <c r="Y2005" t="s">
        <v>30</v>
      </c>
      <c r="Z2005" t="s">
        <v>30</v>
      </c>
      <c r="AA2005" t="s">
        <v>30</v>
      </c>
      <c r="AB2005" t="s">
        <v>30</v>
      </c>
      <c r="AC2005">
        <v>-75.460888769999997</v>
      </c>
      <c r="AD2005">
        <v>5.79378232</v>
      </c>
      <c r="AE2005" t="s">
        <v>86</v>
      </c>
      <c r="AF2005" t="s">
        <v>159</v>
      </c>
      <c r="AG2005" t="s">
        <v>102</v>
      </c>
      <c r="AH2005">
        <f>IFERROR(
    VLOOKUP(FENIX_ANS_TABLA[[#This Row],[ESTADO]],
        {"VENCIDO",1;"ALERTA_0 Días",2;"ALERTA",3;"A TIEMPO",4;"SIN FECHA",5},
    2,FALSE),
0)</f>
        <v>4</v>
      </c>
    </row>
    <row r="2006" spans="1:34" x14ac:dyDescent="0.25">
      <c r="A2006">
        <v>23677396</v>
      </c>
      <c r="B2006" s="23" t="str">
        <f>IFERROR(VLOOKUP(FENIX_ANS_TABLA[[#This Row],[PEDIDO]],RESPONSABLE!A:B,2,0),"Pendiente por asignar responsable")</f>
        <v>Pendiente por asignar responsable</v>
      </c>
      <c r="C2006" t="s">
        <v>54</v>
      </c>
      <c r="D2006" t="s">
        <v>24</v>
      </c>
      <c r="E2006" t="s">
        <v>54</v>
      </c>
      <c r="F2006" s="21">
        <v>46083.583993055552</v>
      </c>
      <c r="G2006" t="s">
        <v>13781</v>
      </c>
      <c r="H2006">
        <v>900418634</v>
      </c>
      <c r="I2006" t="s">
        <v>13782</v>
      </c>
      <c r="J2006" s="23" t="s">
        <v>13783</v>
      </c>
      <c r="K2006" s="23" t="s">
        <v>320</v>
      </c>
      <c r="L2006" t="s">
        <v>13784</v>
      </c>
      <c r="M2006" t="s">
        <v>226</v>
      </c>
      <c r="N2006" t="s">
        <v>13785</v>
      </c>
      <c r="O2006" t="s">
        <v>227</v>
      </c>
      <c r="P2006" t="s">
        <v>55</v>
      </c>
      <c r="Q2006" t="s">
        <v>214</v>
      </c>
      <c r="R2006" t="s">
        <v>253</v>
      </c>
      <c r="S2006" t="s">
        <v>260</v>
      </c>
      <c r="T2006">
        <v>4</v>
      </c>
      <c r="U2006" t="s">
        <v>13786</v>
      </c>
      <c r="V2006" t="s">
        <v>18355</v>
      </c>
      <c r="W2006" t="s">
        <v>18355</v>
      </c>
      <c r="X2006" t="s">
        <v>43</v>
      </c>
      <c r="Y2006" t="s">
        <v>30</v>
      </c>
      <c r="Z2006" t="s">
        <v>30</v>
      </c>
      <c r="AA2006" t="s">
        <v>30</v>
      </c>
      <c r="AB2006" t="s">
        <v>30</v>
      </c>
      <c r="AC2006">
        <v>-74.696678000000006</v>
      </c>
      <c r="AD2006">
        <v>7.0687100000000003</v>
      </c>
      <c r="AE2006" t="s">
        <v>86</v>
      </c>
      <c r="AF2006" t="s">
        <v>215</v>
      </c>
      <c r="AG2006" t="s">
        <v>102</v>
      </c>
      <c r="AH2006">
        <f>IFERROR(
    VLOOKUP(FENIX_ANS_TABLA[[#This Row],[ESTADO]],
        {"VENCIDO",1;"ALERTA_0 Días",2;"ALERTA",3;"A TIEMPO",4;"SIN FECHA",5},
    2,FALSE),
0)</f>
        <v>3</v>
      </c>
    </row>
    <row r="2007" spans="1:34" x14ac:dyDescent="0.25">
      <c r="A2007">
        <v>23677397</v>
      </c>
      <c r="B2007" s="23" t="str">
        <f>IFERROR(VLOOKUP(FENIX_ANS_TABLA[[#This Row],[PEDIDO]],RESPONSABLE!A:B,2,0),"Pendiente por asignar responsable")</f>
        <v>Pendiente por asignar responsable</v>
      </c>
      <c r="C2007" t="s">
        <v>23</v>
      </c>
      <c r="D2007" t="s">
        <v>24</v>
      </c>
      <c r="E2007" t="s">
        <v>23</v>
      </c>
      <c r="F2007" s="21">
        <v>46083.586412037039</v>
      </c>
      <c r="G2007" t="s">
        <v>14911</v>
      </c>
      <c r="H2007">
        <v>43664263</v>
      </c>
      <c r="I2007" t="s">
        <v>14912</v>
      </c>
      <c r="J2007" s="23" t="s">
        <v>31</v>
      </c>
      <c r="K2007" s="23" t="s">
        <v>14913</v>
      </c>
      <c r="L2007" t="s">
        <v>14914</v>
      </c>
      <c r="M2007" t="s">
        <v>165</v>
      </c>
      <c r="N2007" t="s">
        <v>14915</v>
      </c>
      <c r="O2007" t="s">
        <v>166</v>
      </c>
      <c r="P2007" t="s">
        <v>27</v>
      </c>
      <c r="Q2007" t="s">
        <v>158</v>
      </c>
      <c r="R2007" t="s">
        <v>252</v>
      </c>
      <c r="S2007" t="s">
        <v>260</v>
      </c>
      <c r="T2007">
        <v>10</v>
      </c>
      <c r="U2007" t="s">
        <v>14916</v>
      </c>
      <c r="V2007" t="s">
        <v>17904</v>
      </c>
      <c r="W2007" t="s">
        <v>19231</v>
      </c>
      <c r="X2007" t="s">
        <v>29</v>
      </c>
      <c r="Y2007" t="s">
        <v>30</v>
      </c>
      <c r="Z2007" t="s">
        <v>30</v>
      </c>
      <c r="AA2007" t="s">
        <v>30</v>
      </c>
      <c r="AB2007" t="s">
        <v>30</v>
      </c>
      <c r="AC2007">
        <v>-75.480624079999998</v>
      </c>
      <c r="AD2007">
        <v>6.3009207399999996</v>
      </c>
      <c r="AE2007" t="s">
        <v>86</v>
      </c>
      <c r="AF2007" t="s">
        <v>159</v>
      </c>
      <c r="AG2007" t="s">
        <v>102</v>
      </c>
      <c r="AH2007">
        <f>IFERROR(
    VLOOKUP(FENIX_ANS_TABLA[[#This Row],[ESTADO]],
        {"VENCIDO",1;"ALERTA_0 Días",2;"ALERTA",3;"A TIEMPO",4;"SIN FECHA",5},
    2,FALSE),
0)</f>
        <v>4</v>
      </c>
    </row>
    <row r="2008" spans="1:34" x14ac:dyDescent="0.25">
      <c r="A2008">
        <v>23677398</v>
      </c>
      <c r="B2008" s="23" t="str">
        <f>IFERROR(VLOOKUP(FENIX_ANS_TABLA[[#This Row],[PEDIDO]],RESPONSABLE!A:B,2,0),"Pendiente por asignar responsable")</f>
        <v>Pendiente por asignar responsable</v>
      </c>
      <c r="C2008" t="s">
        <v>23</v>
      </c>
      <c r="D2008" t="s">
        <v>24</v>
      </c>
      <c r="E2008" t="s">
        <v>23</v>
      </c>
      <c r="F2008" s="21">
        <v>46083.586562500001</v>
      </c>
      <c r="G2008" t="s">
        <v>14918</v>
      </c>
      <c r="H2008">
        <v>1000441183</v>
      </c>
      <c r="I2008" t="s">
        <v>11422</v>
      </c>
      <c r="J2008" s="23" t="s">
        <v>31</v>
      </c>
      <c r="K2008" s="23" t="s">
        <v>11423</v>
      </c>
      <c r="L2008" t="s">
        <v>14919</v>
      </c>
      <c r="M2008" t="s">
        <v>169</v>
      </c>
      <c r="N2008" t="s">
        <v>14920</v>
      </c>
      <c r="O2008" t="s">
        <v>170</v>
      </c>
      <c r="P2008" t="s">
        <v>27</v>
      </c>
      <c r="Q2008" t="s">
        <v>158</v>
      </c>
      <c r="R2008" t="s">
        <v>252</v>
      </c>
      <c r="S2008" t="s">
        <v>260</v>
      </c>
      <c r="T2008">
        <v>10</v>
      </c>
      <c r="U2008" t="s">
        <v>14921</v>
      </c>
      <c r="V2008" t="s">
        <v>17904</v>
      </c>
      <c r="W2008" t="s">
        <v>19231</v>
      </c>
      <c r="X2008" t="s">
        <v>29</v>
      </c>
      <c r="Y2008" t="s">
        <v>30</v>
      </c>
      <c r="Z2008" t="s">
        <v>30</v>
      </c>
      <c r="AA2008" t="s">
        <v>30</v>
      </c>
      <c r="AB2008" t="s">
        <v>30</v>
      </c>
      <c r="AC2008">
        <v>-75.322811110000004</v>
      </c>
      <c r="AD2008">
        <v>6.1744644600000003</v>
      </c>
      <c r="AE2008" t="s">
        <v>86</v>
      </c>
      <c r="AF2008" t="s">
        <v>159</v>
      </c>
      <c r="AG2008" t="s">
        <v>102</v>
      </c>
      <c r="AH2008">
        <f>IFERROR(
    VLOOKUP(FENIX_ANS_TABLA[[#This Row],[ESTADO]],
        {"VENCIDO",1;"ALERTA_0 Días",2;"ALERTA",3;"A TIEMPO",4;"SIN FECHA",5},
    2,FALSE),
0)</f>
        <v>4</v>
      </c>
    </row>
    <row r="2009" spans="1:34" x14ac:dyDescent="0.25">
      <c r="A2009">
        <v>23677401</v>
      </c>
      <c r="B2009" s="23" t="str">
        <f>IFERROR(VLOOKUP(FENIX_ANS_TABLA[[#This Row],[PEDIDO]],RESPONSABLE!A:B,2,0),"Pendiente por asignar responsable")</f>
        <v>Pendiente por asignar responsable</v>
      </c>
      <c r="C2009" t="s">
        <v>44</v>
      </c>
      <c r="D2009" t="s">
        <v>24</v>
      </c>
      <c r="E2009" t="s">
        <v>44</v>
      </c>
      <c r="F2009" s="21">
        <v>46083.587118055562</v>
      </c>
      <c r="G2009" t="s">
        <v>13788</v>
      </c>
      <c r="H2009">
        <v>39456182</v>
      </c>
      <c r="I2009" t="s">
        <v>13789</v>
      </c>
      <c r="J2009" s="23" t="s">
        <v>31</v>
      </c>
      <c r="K2009" s="23" t="s">
        <v>13790</v>
      </c>
      <c r="L2009" t="s">
        <v>13791</v>
      </c>
      <c r="M2009" t="s">
        <v>178</v>
      </c>
      <c r="N2009" t="s">
        <v>13792</v>
      </c>
      <c r="O2009" t="s">
        <v>179</v>
      </c>
      <c r="P2009" t="s">
        <v>45</v>
      </c>
      <c r="Q2009" t="s">
        <v>162</v>
      </c>
      <c r="R2009" t="s">
        <v>252</v>
      </c>
      <c r="S2009" t="s">
        <v>260</v>
      </c>
      <c r="T2009">
        <v>11</v>
      </c>
      <c r="U2009" t="s">
        <v>13793</v>
      </c>
      <c r="V2009" t="s">
        <v>19232</v>
      </c>
      <c r="W2009" t="s">
        <v>19233</v>
      </c>
      <c r="X2009" t="s">
        <v>29</v>
      </c>
      <c r="Y2009" t="s">
        <v>30</v>
      </c>
      <c r="Z2009" t="s">
        <v>30</v>
      </c>
      <c r="AA2009" t="s">
        <v>30</v>
      </c>
      <c r="AB2009" t="s">
        <v>30</v>
      </c>
      <c r="AC2009">
        <v>-75.081461570000002</v>
      </c>
      <c r="AD2009">
        <v>5.9981454100000002</v>
      </c>
      <c r="AE2009" t="s">
        <v>86</v>
      </c>
      <c r="AF2009" t="s">
        <v>159</v>
      </c>
      <c r="AG2009" t="s">
        <v>102</v>
      </c>
      <c r="AH2009">
        <f>IFERROR(
    VLOOKUP(FENIX_ANS_TABLA[[#This Row],[ESTADO]],
        {"VENCIDO",1;"ALERTA_0 Días",2;"ALERTA",3;"A TIEMPO",4;"SIN FECHA",5},
    2,FALSE),
0)</f>
        <v>4</v>
      </c>
    </row>
    <row r="2010" spans="1:34" x14ac:dyDescent="0.25">
      <c r="A2010">
        <v>23677409</v>
      </c>
      <c r="B2010" s="23" t="str">
        <f>IFERROR(VLOOKUP(FENIX_ANS_TABLA[[#This Row],[PEDIDO]],RESPONSABLE!A:B,2,0),"Pendiente por asignar responsable")</f>
        <v>Pendiente por asignar responsable</v>
      </c>
      <c r="C2010" t="s">
        <v>54</v>
      </c>
      <c r="D2010" t="s">
        <v>24</v>
      </c>
      <c r="E2010" t="s">
        <v>54</v>
      </c>
      <c r="F2010" s="21">
        <v>46083.590555555558</v>
      </c>
      <c r="G2010" t="s">
        <v>13795</v>
      </c>
      <c r="H2010">
        <v>1001503910</v>
      </c>
      <c r="I2010" t="s">
        <v>13796</v>
      </c>
      <c r="J2010" s="23" t="s">
        <v>31</v>
      </c>
      <c r="K2010" s="23" t="s">
        <v>13797</v>
      </c>
      <c r="L2010" t="s">
        <v>13798</v>
      </c>
      <c r="M2010" t="s">
        <v>25</v>
      </c>
      <c r="N2010" t="s">
        <v>13799</v>
      </c>
      <c r="O2010" t="s">
        <v>26</v>
      </c>
      <c r="P2010" t="s">
        <v>55</v>
      </c>
      <c r="Q2010" t="s">
        <v>56</v>
      </c>
      <c r="R2010" t="s">
        <v>253</v>
      </c>
      <c r="S2010" t="s">
        <v>260</v>
      </c>
      <c r="T2010">
        <v>4</v>
      </c>
      <c r="U2010" t="s">
        <v>13800</v>
      </c>
      <c r="V2010" t="s">
        <v>19234</v>
      </c>
      <c r="W2010" t="s">
        <v>19234</v>
      </c>
      <c r="X2010" t="s">
        <v>43</v>
      </c>
      <c r="Y2010" t="s">
        <v>30</v>
      </c>
      <c r="Z2010" t="s">
        <v>30</v>
      </c>
      <c r="AA2010" t="s">
        <v>30</v>
      </c>
      <c r="AB2010" t="s">
        <v>30</v>
      </c>
      <c r="AC2010">
        <v>-75.626883000000007</v>
      </c>
      <c r="AD2010">
        <v>6.2509959999999998</v>
      </c>
      <c r="AE2010" t="s">
        <v>86</v>
      </c>
      <c r="AF2010" t="s">
        <v>105</v>
      </c>
      <c r="AG2010" t="s">
        <v>102</v>
      </c>
      <c r="AH2010">
        <f>IFERROR(
    VLOOKUP(FENIX_ANS_TABLA[[#This Row],[ESTADO]],
        {"VENCIDO",1;"ALERTA_0 Días",2;"ALERTA",3;"A TIEMPO",4;"SIN FECHA",5},
    2,FALSE),
0)</f>
        <v>3</v>
      </c>
    </row>
    <row r="2011" spans="1:34" x14ac:dyDescent="0.25">
      <c r="A2011">
        <v>23677424</v>
      </c>
      <c r="B2011" s="23" t="str">
        <f>IFERROR(VLOOKUP(FENIX_ANS_TABLA[[#This Row],[PEDIDO]],RESPONSABLE!A:B,2,0),"Pendiente por asignar responsable")</f>
        <v>Pendiente por asignar responsable</v>
      </c>
      <c r="C2011" t="s">
        <v>23</v>
      </c>
      <c r="D2011" t="s">
        <v>24</v>
      </c>
      <c r="E2011" t="s">
        <v>33</v>
      </c>
      <c r="F2011" s="21">
        <v>46083.594444444447</v>
      </c>
      <c r="G2011" t="s">
        <v>13802</v>
      </c>
      <c r="H2011">
        <v>70725998</v>
      </c>
      <c r="I2011" t="s">
        <v>13803</v>
      </c>
      <c r="J2011" s="23" t="s">
        <v>31</v>
      </c>
      <c r="K2011" s="23" t="s">
        <v>13804</v>
      </c>
      <c r="L2011" t="s">
        <v>13805</v>
      </c>
      <c r="M2011" t="s">
        <v>25</v>
      </c>
      <c r="N2011" t="s">
        <v>13806</v>
      </c>
      <c r="O2011" t="s">
        <v>26</v>
      </c>
      <c r="P2011" t="s">
        <v>34</v>
      </c>
      <c r="Q2011" t="s">
        <v>35</v>
      </c>
      <c r="R2011" t="s">
        <v>253</v>
      </c>
      <c r="S2011" t="s">
        <v>260</v>
      </c>
      <c r="T2011">
        <v>5</v>
      </c>
      <c r="U2011" t="s">
        <v>13807</v>
      </c>
      <c r="V2011" t="s">
        <v>19235</v>
      </c>
      <c r="W2011" t="s">
        <v>18459</v>
      </c>
      <c r="X2011" t="s">
        <v>29</v>
      </c>
      <c r="Y2011" t="s">
        <v>30</v>
      </c>
      <c r="Z2011" t="s">
        <v>30</v>
      </c>
      <c r="AA2011" t="s">
        <v>30</v>
      </c>
      <c r="AB2011" t="s">
        <v>30</v>
      </c>
      <c r="AC2011">
        <v>-75.628879999999995</v>
      </c>
      <c r="AD2011">
        <v>6.2465039999999998</v>
      </c>
      <c r="AE2011" t="s">
        <v>86</v>
      </c>
      <c r="AF2011" t="s">
        <v>105</v>
      </c>
      <c r="AG2011" t="s">
        <v>102</v>
      </c>
      <c r="AH2011">
        <f>IFERROR(
    VLOOKUP(FENIX_ANS_TABLA[[#This Row],[ESTADO]],
        {"VENCIDO",1;"ALERTA_0 Días",2;"ALERTA",3;"A TIEMPO",4;"SIN FECHA",5},
    2,FALSE),
0)</f>
        <v>4</v>
      </c>
    </row>
    <row r="2012" spans="1:34" x14ac:dyDescent="0.25">
      <c r="A2012">
        <v>23677425</v>
      </c>
      <c r="B2012" s="23" t="str">
        <f>IFERROR(VLOOKUP(FENIX_ANS_TABLA[[#This Row],[PEDIDO]],RESPONSABLE!A:B,2,0),"Pendiente por asignar responsable")</f>
        <v>Pendiente por asignar responsable</v>
      </c>
      <c r="C2012" t="s">
        <v>58</v>
      </c>
      <c r="D2012" t="s">
        <v>24</v>
      </c>
      <c r="E2012" t="s">
        <v>59</v>
      </c>
      <c r="F2012" s="21">
        <v>46083.594513888893</v>
      </c>
      <c r="G2012" t="s">
        <v>13809</v>
      </c>
      <c r="H2012">
        <v>70852638</v>
      </c>
      <c r="I2012" t="s">
        <v>13810</v>
      </c>
      <c r="J2012" s="23" t="s">
        <v>31</v>
      </c>
      <c r="K2012" s="23" t="s">
        <v>13811</v>
      </c>
      <c r="L2012" t="s">
        <v>13812</v>
      </c>
      <c r="M2012" t="s">
        <v>117</v>
      </c>
      <c r="N2012" t="s">
        <v>13813</v>
      </c>
      <c r="O2012" t="s">
        <v>118</v>
      </c>
      <c r="P2012" t="s">
        <v>60</v>
      </c>
      <c r="Q2012" t="s">
        <v>31</v>
      </c>
      <c r="R2012" t="s">
        <v>252</v>
      </c>
      <c r="S2012" t="s">
        <v>259</v>
      </c>
      <c r="T2012">
        <v>14</v>
      </c>
      <c r="U2012" t="s">
        <v>13814</v>
      </c>
      <c r="V2012" t="s">
        <v>19235</v>
      </c>
      <c r="W2012" t="s">
        <v>19236</v>
      </c>
      <c r="X2012" t="s">
        <v>29</v>
      </c>
      <c r="Y2012" t="s">
        <v>30</v>
      </c>
      <c r="Z2012" t="s">
        <v>30</v>
      </c>
      <c r="AA2012" t="s">
        <v>30</v>
      </c>
      <c r="AB2012" t="s">
        <v>30</v>
      </c>
      <c r="AC2012">
        <v>-75.716899569999995</v>
      </c>
      <c r="AD2012">
        <v>5.6836501300000002</v>
      </c>
      <c r="AE2012" t="s">
        <v>86</v>
      </c>
      <c r="AF2012" t="s">
        <v>109</v>
      </c>
      <c r="AG2012" t="s">
        <v>102</v>
      </c>
      <c r="AH2012">
        <f>IFERROR(
    VLOOKUP(FENIX_ANS_TABLA[[#This Row],[ESTADO]],
        {"VENCIDO",1;"ALERTA_0 Días",2;"ALERTA",3;"A TIEMPO",4;"SIN FECHA",5},
    2,FALSE),
0)</f>
        <v>4</v>
      </c>
    </row>
    <row r="2013" spans="1:34" x14ac:dyDescent="0.25">
      <c r="A2013">
        <v>23677428</v>
      </c>
      <c r="B2013" s="23" t="str">
        <f>IFERROR(VLOOKUP(FENIX_ANS_TABLA[[#This Row],[PEDIDO]],RESPONSABLE!A:B,2,0),"Pendiente por asignar responsable")</f>
        <v>Pendiente por asignar responsable</v>
      </c>
      <c r="C2013" t="s">
        <v>58</v>
      </c>
      <c r="D2013" t="s">
        <v>24</v>
      </c>
      <c r="E2013" t="s">
        <v>59</v>
      </c>
      <c r="F2013" s="21">
        <v>46083.596759259257</v>
      </c>
      <c r="G2013" t="s">
        <v>13816</v>
      </c>
      <c r="H2013">
        <v>1001363509</v>
      </c>
      <c r="I2013" t="s">
        <v>13817</v>
      </c>
      <c r="J2013" s="23" t="s">
        <v>31</v>
      </c>
      <c r="K2013" s="23" t="s">
        <v>13818</v>
      </c>
      <c r="L2013" t="s">
        <v>13819</v>
      </c>
      <c r="M2013" t="s">
        <v>200</v>
      </c>
      <c r="N2013" t="s">
        <v>13820</v>
      </c>
      <c r="O2013" t="s">
        <v>201</v>
      </c>
      <c r="P2013" t="s">
        <v>60</v>
      </c>
      <c r="Q2013" t="s">
        <v>184</v>
      </c>
      <c r="R2013" t="s">
        <v>252</v>
      </c>
      <c r="S2013" t="s">
        <v>260</v>
      </c>
      <c r="T2013">
        <v>14</v>
      </c>
      <c r="U2013" t="s">
        <v>13821</v>
      </c>
      <c r="V2013" t="s">
        <v>1949</v>
      </c>
      <c r="W2013" t="s">
        <v>19237</v>
      </c>
      <c r="X2013" t="s">
        <v>29</v>
      </c>
      <c r="Y2013" t="s">
        <v>30</v>
      </c>
      <c r="Z2013" t="s">
        <v>30</v>
      </c>
      <c r="AA2013" t="s">
        <v>30</v>
      </c>
      <c r="AB2013" t="s">
        <v>30</v>
      </c>
      <c r="AC2013">
        <v>-75.476824250000007</v>
      </c>
      <c r="AD2013">
        <v>6.0141244199999999</v>
      </c>
      <c r="AE2013" t="s">
        <v>86</v>
      </c>
      <c r="AF2013" t="s">
        <v>159</v>
      </c>
      <c r="AG2013" t="s">
        <v>102</v>
      </c>
      <c r="AH2013">
        <f>IFERROR(
    VLOOKUP(FENIX_ANS_TABLA[[#This Row],[ESTADO]],
        {"VENCIDO",1;"ALERTA_0 Días",2;"ALERTA",3;"A TIEMPO",4;"SIN FECHA",5},
    2,FALSE),
0)</f>
        <v>4</v>
      </c>
    </row>
    <row r="2014" spans="1:34" x14ac:dyDescent="0.25">
      <c r="A2014">
        <v>23677437</v>
      </c>
      <c r="B2014" s="23" t="str">
        <f>IFERROR(VLOOKUP(FENIX_ANS_TABLA[[#This Row],[PEDIDO]],RESPONSABLE!A:B,2,0),"Pendiente por asignar responsable")</f>
        <v>Pendiente por asignar responsable</v>
      </c>
      <c r="C2014" t="s">
        <v>23</v>
      </c>
      <c r="D2014" t="s">
        <v>24</v>
      </c>
      <c r="E2014" t="s">
        <v>23</v>
      </c>
      <c r="F2014" s="21">
        <v>46083.600555555553</v>
      </c>
      <c r="G2014" t="s">
        <v>14923</v>
      </c>
      <c r="H2014">
        <v>1047969899</v>
      </c>
      <c r="I2014" t="s">
        <v>14924</v>
      </c>
      <c r="J2014" s="23" t="s">
        <v>31</v>
      </c>
      <c r="K2014" s="23" t="s">
        <v>324</v>
      </c>
      <c r="L2014" t="s">
        <v>14925</v>
      </c>
      <c r="M2014" t="s">
        <v>190</v>
      </c>
      <c r="N2014" t="s">
        <v>14926</v>
      </c>
      <c r="O2014" t="s">
        <v>191</v>
      </c>
      <c r="P2014" t="s">
        <v>27</v>
      </c>
      <c r="Q2014" t="s">
        <v>158</v>
      </c>
      <c r="R2014" t="s">
        <v>253</v>
      </c>
      <c r="S2014" t="s">
        <v>260</v>
      </c>
      <c r="T2014">
        <v>7</v>
      </c>
      <c r="U2014" t="s">
        <v>14927</v>
      </c>
      <c r="V2014" t="s">
        <v>19238</v>
      </c>
      <c r="W2014" t="s">
        <v>19239</v>
      </c>
      <c r="X2014" t="s">
        <v>29</v>
      </c>
      <c r="Y2014" t="s">
        <v>30</v>
      </c>
      <c r="Z2014" t="s">
        <v>30</v>
      </c>
      <c r="AA2014" t="s">
        <v>30</v>
      </c>
      <c r="AB2014" t="s">
        <v>30</v>
      </c>
      <c r="AC2014">
        <v>-75.334258000000005</v>
      </c>
      <c r="AD2014">
        <v>6.0911600000000004</v>
      </c>
      <c r="AE2014" t="s">
        <v>86</v>
      </c>
      <c r="AF2014" t="s">
        <v>159</v>
      </c>
      <c r="AG2014" t="s">
        <v>102</v>
      </c>
      <c r="AH2014">
        <f>IFERROR(
    VLOOKUP(FENIX_ANS_TABLA[[#This Row],[ESTADO]],
        {"VENCIDO",1;"ALERTA_0 Días",2;"ALERTA",3;"A TIEMPO",4;"SIN FECHA",5},
    2,FALSE),
0)</f>
        <v>4</v>
      </c>
    </row>
    <row r="2015" spans="1:34" x14ac:dyDescent="0.25">
      <c r="A2015">
        <v>23677446</v>
      </c>
      <c r="B2015" s="23" t="str">
        <f>IFERROR(VLOOKUP(FENIX_ANS_TABLA[[#This Row],[PEDIDO]],RESPONSABLE!A:B,2,0),"Pendiente por asignar responsable")</f>
        <v>Pendiente por asignar responsable</v>
      </c>
      <c r="C2015" t="s">
        <v>54</v>
      </c>
      <c r="D2015" t="s">
        <v>24</v>
      </c>
      <c r="E2015" t="s">
        <v>54</v>
      </c>
      <c r="F2015" s="21">
        <v>46083.604201388887</v>
      </c>
      <c r="G2015" t="s">
        <v>13823</v>
      </c>
      <c r="H2015">
        <v>70955376</v>
      </c>
      <c r="I2015" t="s">
        <v>13824</v>
      </c>
      <c r="J2015" s="23" t="s">
        <v>31</v>
      </c>
      <c r="K2015" s="23" t="s">
        <v>13825</v>
      </c>
      <c r="L2015" t="s">
        <v>13826</v>
      </c>
      <c r="M2015" t="s">
        <v>163</v>
      </c>
      <c r="N2015" t="s">
        <v>13827</v>
      </c>
      <c r="O2015" t="s">
        <v>164</v>
      </c>
      <c r="P2015" t="s">
        <v>55</v>
      </c>
      <c r="Q2015" t="s">
        <v>189</v>
      </c>
      <c r="R2015" t="s">
        <v>252</v>
      </c>
      <c r="S2015" t="s">
        <v>260</v>
      </c>
      <c r="T2015">
        <v>4</v>
      </c>
      <c r="U2015" t="s">
        <v>13828</v>
      </c>
      <c r="V2015" t="s">
        <v>17755</v>
      </c>
      <c r="W2015" t="s">
        <v>17755</v>
      </c>
      <c r="X2015" t="s">
        <v>43</v>
      </c>
      <c r="Y2015" t="s">
        <v>30</v>
      </c>
      <c r="Z2015" t="s">
        <v>30</v>
      </c>
      <c r="AA2015" t="s">
        <v>30</v>
      </c>
      <c r="AB2015" t="s">
        <v>30</v>
      </c>
      <c r="AC2015">
        <v>-75.227332419999996</v>
      </c>
      <c r="AD2015">
        <v>6.2484652299999999</v>
      </c>
      <c r="AE2015" t="s">
        <v>86</v>
      </c>
      <c r="AF2015" t="s">
        <v>159</v>
      </c>
      <c r="AG2015" t="s">
        <v>102</v>
      </c>
      <c r="AH2015">
        <f>IFERROR(
    VLOOKUP(FENIX_ANS_TABLA[[#This Row],[ESTADO]],
        {"VENCIDO",1;"ALERTA_0 Días",2;"ALERTA",3;"A TIEMPO",4;"SIN FECHA",5},
    2,FALSE),
0)</f>
        <v>3</v>
      </c>
    </row>
    <row r="2016" spans="1:34" x14ac:dyDescent="0.25">
      <c r="A2016">
        <v>23677453</v>
      </c>
      <c r="B2016" s="23" t="str">
        <f>IFERROR(VLOOKUP(FENIX_ANS_TABLA[[#This Row],[PEDIDO]],RESPONSABLE!A:B,2,0),"Pendiente por asignar responsable")</f>
        <v>Pendiente por asignar responsable</v>
      </c>
      <c r="C2016" t="s">
        <v>23</v>
      </c>
      <c r="D2016" t="s">
        <v>24</v>
      </c>
      <c r="E2016" t="s">
        <v>33</v>
      </c>
      <c r="F2016" s="21">
        <v>46083.607118055559</v>
      </c>
      <c r="G2016" t="s">
        <v>13830</v>
      </c>
      <c r="H2016">
        <v>1152211574</v>
      </c>
      <c r="I2016" t="s">
        <v>13831</v>
      </c>
      <c r="J2016" s="23" t="s">
        <v>13832</v>
      </c>
      <c r="K2016" s="23" t="s">
        <v>13833</v>
      </c>
      <c r="L2016" t="s">
        <v>13834</v>
      </c>
      <c r="M2016" t="s">
        <v>25</v>
      </c>
      <c r="N2016" t="s">
        <v>13835</v>
      </c>
      <c r="O2016" t="s">
        <v>26</v>
      </c>
      <c r="P2016" t="s">
        <v>34</v>
      </c>
      <c r="Q2016" t="s">
        <v>35</v>
      </c>
      <c r="R2016" t="s">
        <v>253</v>
      </c>
      <c r="S2016" t="s">
        <v>260</v>
      </c>
      <c r="T2016">
        <v>5</v>
      </c>
      <c r="U2016" t="s">
        <v>13836</v>
      </c>
      <c r="V2016" t="s">
        <v>19240</v>
      </c>
      <c r="W2016" t="s">
        <v>19241</v>
      </c>
      <c r="X2016" t="s">
        <v>29</v>
      </c>
      <c r="Y2016" t="s">
        <v>30</v>
      </c>
      <c r="Z2016" t="s">
        <v>30</v>
      </c>
      <c r="AA2016" t="s">
        <v>30</v>
      </c>
      <c r="AB2016" t="s">
        <v>30</v>
      </c>
      <c r="AC2016">
        <v>-75.614206179999996</v>
      </c>
      <c r="AD2016">
        <v>6.2662908000000002</v>
      </c>
      <c r="AE2016" t="s">
        <v>86</v>
      </c>
      <c r="AF2016" t="s">
        <v>105</v>
      </c>
      <c r="AG2016" t="s">
        <v>102</v>
      </c>
      <c r="AH2016">
        <f>IFERROR(
    VLOOKUP(FENIX_ANS_TABLA[[#This Row],[ESTADO]],
        {"VENCIDO",1;"ALERTA_0 Días",2;"ALERTA",3;"A TIEMPO",4;"SIN FECHA",5},
    2,FALSE),
0)</f>
        <v>4</v>
      </c>
    </row>
    <row r="2017" spans="1:34" x14ac:dyDescent="0.25">
      <c r="A2017">
        <v>23677455</v>
      </c>
      <c r="B2017" s="23" t="str">
        <f>IFERROR(VLOOKUP(FENIX_ANS_TABLA[[#This Row],[PEDIDO]],RESPONSABLE!A:B,2,0),"Pendiente por asignar responsable")</f>
        <v>Pendiente por asignar responsable</v>
      </c>
      <c r="C2017" t="s">
        <v>58</v>
      </c>
      <c r="D2017" t="s">
        <v>24</v>
      </c>
      <c r="E2017" t="s">
        <v>59</v>
      </c>
      <c r="F2017" s="21">
        <v>46083.607731481483</v>
      </c>
      <c r="G2017" t="s">
        <v>13838</v>
      </c>
      <c r="H2017">
        <v>98478143</v>
      </c>
      <c r="I2017" t="s">
        <v>13839</v>
      </c>
      <c r="J2017" s="23" t="s">
        <v>31</v>
      </c>
      <c r="K2017" s="23" t="s">
        <v>13840</v>
      </c>
      <c r="L2017" t="s">
        <v>13841</v>
      </c>
      <c r="M2017" t="s">
        <v>279</v>
      </c>
      <c r="N2017" t="s">
        <v>13842</v>
      </c>
      <c r="O2017" t="s">
        <v>280</v>
      </c>
      <c r="P2017" t="s">
        <v>60</v>
      </c>
      <c r="Q2017" t="s">
        <v>31</v>
      </c>
      <c r="R2017" t="s">
        <v>252</v>
      </c>
      <c r="S2017" t="s">
        <v>259</v>
      </c>
      <c r="T2017">
        <v>14</v>
      </c>
      <c r="U2017" t="s">
        <v>13843</v>
      </c>
      <c r="V2017" t="s">
        <v>14469</v>
      </c>
      <c r="W2017" t="s">
        <v>19242</v>
      </c>
      <c r="X2017" t="s">
        <v>29</v>
      </c>
      <c r="Y2017" t="s">
        <v>30</v>
      </c>
      <c r="Z2017" t="s">
        <v>30</v>
      </c>
      <c r="AA2017" t="s">
        <v>30</v>
      </c>
      <c r="AB2017" t="s">
        <v>30</v>
      </c>
      <c r="AC2017">
        <v>-75.702649160000007</v>
      </c>
      <c r="AD2017">
        <v>6.0830730300000004</v>
      </c>
      <c r="AE2017" t="s">
        <v>86</v>
      </c>
      <c r="AF2017" t="s">
        <v>109</v>
      </c>
      <c r="AG2017" t="s">
        <v>102</v>
      </c>
      <c r="AH2017">
        <f>IFERROR(
    VLOOKUP(FENIX_ANS_TABLA[[#This Row],[ESTADO]],
        {"VENCIDO",1;"ALERTA_0 Días",2;"ALERTA",3;"A TIEMPO",4;"SIN FECHA",5},
    2,FALSE),
0)</f>
        <v>4</v>
      </c>
    </row>
    <row r="2018" spans="1:34" x14ac:dyDescent="0.25">
      <c r="A2018">
        <v>23677461</v>
      </c>
      <c r="B2018" s="23" t="str">
        <f>IFERROR(VLOOKUP(FENIX_ANS_TABLA[[#This Row],[PEDIDO]],RESPONSABLE!A:B,2,0),"Pendiente por asignar responsable")</f>
        <v>Pendiente por asignar responsable</v>
      </c>
      <c r="C2018" t="s">
        <v>54</v>
      </c>
      <c r="D2018" t="s">
        <v>24</v>
      </c>
      <c r="E2018" t="s">
        <v>54</v>
      </c>
      <c r="F2018" s="21">
        <v>46083.610879629632</v>
      </c>
      <c r="G2018" t="s">
        <v>13845</v>
      </c>
      <c r="H2018">
        <v>10010594</v>
      </c>
      <c r="I2018" t="s">
        <v>13522</v>
      </c>
      <c r="J2018" s="23" t="s">
        <v>31</v>
      </c>
      <c r="K2018" s="23" t="s">
        <v>7317</v>
      </c>
      <c r="L2018" t="s">
        <v>13846</v>
      </c>
      <c r="M2018" t="s">
        <v>167</v>
      </c>
      <c r="N2018" t="s">
        <v>13847</v>
      </c>
      <c r="O2018" t="s">
        <v>168</v>
      </c>
      <c r="P2018" t="s">
        <v>55</v>
      </c>
      <c r="Q2018" t="s">
        <v>189</v>
      </c>
      <c r="R2018" t="s">
        <v>253</v>
      </c>
      <c r="S2018" t="s">
        <v>260</v>
      </c>
      <c r="T2018">
        <v>4</v>
      </c>
      <c r="U2018" t="s">
        <v>13848</v>
      </c>
      <c r="V2018" t="s">
        <v>2806</v>
      </c>
      <c r="W2018" t="s">
        <v>2806</v>
      </c>
      <c r="X2018" t="s">
        <v>43</v>
      </c>
      <c r="Y2018" t="s">
        <v>30</v>
      </c>
      <c r="Z2018" t="s">
        <v>30</v>
      </c>
      <c r="AA2018" t="s">
        <v>30</v>
      </c>
      <c r="AB2018" t="s">
        <v>30</v>
      </c>
      <c r="AC2018">
        <v>-75.386296000000002</v>
      </c>
      <c r="AD2018">
        <v>6.1468489999999996</v>
      </c>
      <c r="AE2018" t="s">
        <v>86</v>
      </c>
      <c r="AF2018" t="s">
        <v>159</v>
      </c>
      <c r="AG2018" t="s">
        <v>102</v>
      </c>
      <c r="AH2018">
        <f>IFERROR(
    VLOOKUP(FENIX_ANS_TABLA[[#This Row],[ESTADO]],
        {"VENCIDO",1;"ALERTA_0 Días",2;"ALERTA",3;"A TIEMPO",4;"SIN FECHA",5},
    2,FALSE),
0)</f>
        <v>3</v>
      </c>
    </row>
    <row r="2019" spans="1:34" x14ac:dyDescent="0.25">
      <c r="A2019">
        <v>23677464</v>
      </c>
      <c r="B2019" s="23" t="str">
        <f>IFERROR(VLOOKUP(FENIX_ANS_TABLA[[#This Row],[PEDIDO]],RESPONSABLE!A:B,2,0),"Pendiente por asignar responsable")</f>
        <v>Pendiente por asignar responsable</v>
      </c>
      <c r="C2019" t="s">
        <v>54</v>
      </c>
      <c r="D2019" t="s">
        <v>24</v>
      </c>
      <c r="E2019" t="s">
        <v>54</v>
      </c>
      <c r="F2019" s="21">
        <v>46083.611030092587</v>
      </c>
      <c r="G2019" t="s">
        <v>13850</v>
      </c>
      <c r="H2019">
        <v>1152710795</v>
      </c>
      <c r="I2019" t="s">
        <v>13851</v>
      </c>
      <c r="J2019" s="23" t="s">
        <v>13852</v>
      </c>
      <c r="K2019" s="23" t="s">
        <v>13853</v>
      </c>
      <c r="L2019" t="s">
        <v>13854</v>
      </c>
      <c r="M2019" t="s">
        <v>25</v>
      </c>
      <c r="N2019" t="s">
        <v>13855</v>
      </c>
      <c r="O2019" t="s">
        <v>26</v>
      </c>
      <c r="P2019" t="s">
        <v>55</v>
      </c>
      <c r="Q2019" t="s">
        <v>56</v>
      </c>
      <c r="R2019" t="s">
        <v>253</v>
      </c>
      <c r="S2019" t="s">
        <v>260</v>
      </c>
      <c r="T2019">
        <v>4</v>
      </c>
      <c r="U2019" t="s">
        <v>13856</v>
      </c>
      <c r="V2019" t="s">
        <v>2806</v>
      </c>
      <c r="W2019" t="s">
        <v>2806</v>
      </c>
      <c r="X2019" t="s">
        <v>43</v>
      </c>
      <c r="Y2019" t="s">
        <v>30</v>
      </c>
      <c r="Z2019" t="s">
        <v>30</v>
      </c>
      <c r="AA2019" t="s">
        <v>30</v>
      </c>
      <c r="AB2019" t="s">
        <v>30</v>
      </c>
      <c r="AC2019">
        <v>-75.551357899999999</v>
      </c>
      <c r="AD2019">
        <v>6.2568012</v>
      </c>
      <c r="AE2019" t="s">
        <v>86</v>
      </c>
      <c r="AF2019" t="s">
        <v>105</v>
      </c>
      <c r="AG2019" t="s">
        <v>102</v>
      </c>
      <c r="AH2019">
        <f>IFERROR(
    VLOOKUP(FENIX_ANS_TABLA[[#This Row],[ESTADO]],
        {"VENCIDO",1;"ALERTA_0 Días",2;"ALERTA",3;"A TIEMPO",4;"SIN FECHA",5},
    2,FALSE),
0)</f>
        <v>3</v>
      </c>
    </row>
    <row r="2020" spans="1:34" x14ac:dyDescent="0.25">
      <c r="A2020">
        <v>23677476</v>
      </c>
      <c r="B2020" s="23" t="str">
        <f>IFERROR(VLOOKUP(FENIX_ANS_TABLA[[#This Row],[PEDIDO]],RESPONSABLE!A:B,2,0),"Pendiente por asignar responsable")</f>
        <v>Pendiente por asignar responsable</v>
      </c>
      <c r="C2020" t="s">
        <v>54</v>
      </c>
      <c r="D2020" t="s">
        <v>24</v>
      </c>
      <c r="E2020" t="s">
        <v>54</v>
      </c>
      <c r="F2020" s="21">
        <v>46083.613888888889</v>
      </c>
      <c r="G2020" t="s">
        <v>13858</v>
      </c>
      <c r="H2020">
        <v>98489817</v>
      </c>
      <c r="I2020" t="s">
        <v>13859</v>
      </c>
      <c r="J2020" s="23" t="s">
        <v>31</v>
      </c>
      <c r="K2020" s="23" t="s">
        <v>13860</v>
      </c>
      <c r="L2020" t="s">
        <v>13861</v>
      </c>
      <c r="M2020" t="s">
        <v>220</v>
      </c>
      <c r="N2020" t="s">
        <v>13862</v>
      </c>
      <c r="O2020" t="s">
        <v>221</v>
      </c>
      <c r="P2020" t="s">
        <v>55</v>
      </c>
      <c r="Q2020" t="s">
        <v>214</v>
      </c>
      <c r="R2020" t="s">
        <v>252</v>
      </c>
      <c r="S2020" t="s">
        <v>260</v>
      </c>
      <c r="T2020">
        <v>4</v>
      </c>
      <c r="U2020" t="s">
        <v>13863</v>
      </c>
      <c r="V2020" t="s">
        <v>18571</v>
      </c>
      <c r="W2020" t="s">
        <v>18571</v>
      </c>
      <c r="X2020" t="s">
        <v>43</v>
      </c>
      <c r="Y2020" t="s">
        <v>30</v>
      </c>
      <c r="Z2020" t="s">
        <v>30</v>
      </c>
      <c r="AA2020" t="s">
        <v>30</v>
      </c>
      <c r="AB2020" t="s">
        <v>30</v>
      </c>
      <c r="AC2020">
        <v>-75.023346829999994</v>
      </c>
      <c r="AD2020">
        <v>6.5401063300000004</v>
      </c>
      <c r="AE2020" t="s">
        <v>86</v>
      </c>
      <c r="AF2020" t="s">
        <v>215</v>
      </c>
      <c r="AG2020" t="s">
        <v>102</v>
      </c>
      <c r="AH2020">
        <f>IFERROR(
    VLOOKUP(FENIX_ANS_TABLA[[#This Row],[ESTADO]],
        {"VENCIDO",1;"ALERTA_0 Días",2;"ALERTA",3;"A TIEMPO",4;"SIN FECHA",5},
    2,FALSE),
0)</f>
        <v>3</v>
      </c>
    </row>
    <row r="2021" spans="1:34" x14ac:dyDescent="0.25">
      <c r="A2021">
        <v>23677477</v>
      </c>
      <c r="B2021" s="23" t="str">
        <f>IFERROR(VLOOKUP(FENIX_ANS_TABLA[[#This Row],[PEDIDO]],RESPONSABLE!A:B,2,0),"Pendiente por asignar responsable")</f>
        <v>Pendiente por asignar responsable</v>
      </c>
      <c r="C2021" t="s">
        <v>23</v>
      </c>
      <c r="D2021" t="s">
        <v>24</v>
      </c>
      <c r="E2021" t="s">
        <v>23</v>
      </c>
      <c r="F2021" s="21">
        <v>46083.614027777781</v>
      </c>
      <c r="G2021" t="s">
        <v>14933</v>
      </c>
      <c r="H2021">
        <v>1047969899</v>
      </c>
      <c r="I2021" t="s">
        <v>14924</v>
      </c>
      <c r="J2021" s="23" t="s">
        <v>31</v>
      </c>
      <c r="K2021" s="23" t="s">
        <v>14934</v>
      </c>
      <c r="L2021" t="s">
        <v>14935</v>
      </c>
      <c r="M2021" t="s">
        <v>190</v>
      </c>
      <c r="N2021" t="s">
        <v>14936</v>
      </c>
      <c r="O2021" t="s">
        <v>191</v>
      </c>
      <c r="P2021" t="s">
        <v>27</v>
      </c>
      <c r="Q2021" t="s">
        <v>158</v>
      </c>
      <c r="R2021" t="s">
        <v>253</v>
      </c>
      <c r="S2021" t="s">
        <v>260</v>
      </c>
      <c r="T2021">
        <v>7</v>
      </c>
      <c r="U2021" t="s">
        <v>14937</v>
      </c>
      <c r="V2021" t="s">
        <v>18571</v>
      </c>
      <c r="W2021" t="s">
        <v>19243</v>
      </c>
      <c r="X2021" t="s">
        <v>29</v>
      </c>
      <c r="Y2021" t="s">
        <v>30</v>
      </c>
      <c r="Z2021" t="s">
        <v>30</v>
      </c>
      <c r="AA2021" t="s">
        <v>30</v>
      </c>
      <c r="AB2021" t="s">
        <v>30</v>
      </c>
      <c r="AC2021">
        <v>-75.334258000000005</v>
      </c>
      <c r="AD2021">
        <v>6.0911600000000004</v>
      </c>
      <c r="AE2021" t="s">
        <v>86</v>
      </c>
      <c r="AF2021" t="s">
        <v>159</v>
      </c>
      <c r="AG2021" t="s">
        <v>102</v>
      </c>
      <c r="AH2021">
        <f>IFERROR(
    VLOOKUP(FENIX_ANS_TABLA[[#This Row],[ESTADO]],
        {"VENCIDO",1;"ALERTA_0 Días",2;"ALERTA",3;"A TIEMPO",4;"SIN FECHA",5},
    2,FALSE),
0)</f>
        <v>4</v>
      </c>
    </row>
    <row r="2022" spans="1:34" x14ac:dyDescent="0.25">
      <c r="A2022">
        <v>23677486</v>
      </c>
      <c r="B2022" s="23" t="str">
        <f>IFERROR(VLOOKUP(FENIX_ANS_TABLA[[#This Row],[PEDIDO]],RESPONSABLE!A:B,2,0),"Pendiente por asignar responsable")</f>
        <v>Pendiente por asignar responsable</v>
      </c>
      <c r="C2022" t="s">
        <v>23</v>
      </c>
      <c r="D2022" t="s">
        <v>24</v>
      </c>
      <c r="E2022" t="s">
        <v>33</v>
      </c>
      <c r="F2022" s="21">
        <v>46083.617731481478</v>
      </c>
      <c r="G2022" t="s">
        <v>13866</v>
      </c>
      <c r="H2022">
        <v>1046906562</v>
      </c>
      <c r="I2022" t="s">
        <v>13867</v>
      </c>
      <c r="J2022" s="23" t="s">
        <v>31</v>
      </c>
      <c r="K2022" s="23" t="s">
        <v>13868</v>
      </c>
      <c r="L2022" t="s">
        <v>13869</v>
      </c>
      <c r="M2022" t="s">
        <v>226</v>
      </c>
      <c r="N2022" t="s">
        <v>13870</v>
      </c>
      <c r="O2022" t="s">
        <v>227</v>
      </c>
      <c r="P2022" t="s">
        <v>34</v>
      </c>
      <c r="Q2022" t="s">
        <v>31</v>
      </c>
      <c r="R2022" t="s">
        <v>253</v>
      </c>
      <c r="S2022" t="s">
        <v>259</v>
      </c>
      <c r="T2022">
        <v>5</v>
      </c>
      <c r="U2022" t="s">
        <v>13871</v>
      </c>
      <c r="V2022" t="s">
        <v>13864</v>
      </c>
      <c r="W2022" t="s">
        <v>1350</v>
      </c>
      <c r="X2022" t="s">
        <v>29</v>
      </c>
      <c r="Y2022" t="s">
        <v>30</v>
      </c>
      <c r="Z2022" t="s">
        <v>30</v>
      </c>
      <c r="AA2022" t="s">
        <v>30</v>
      </c>
      <c r="AB2022" t="s">
        <v>30</v>
      </c>
      <c r="AC2022">
        <v>-74.696425950000005</v>
      </c>
      <c r="AD2022">
        <v>7.0885615099999999</v>
      </c>
      <c r="AE2022" t="s">
        <v>86</v>
      </c>
      <c r="AF2022" t="s">
        <v>215</v>
      </c>
      <c r="AG2022" t="s">
        <v>102</v>
      </c>
      <c r="AH2022">
        <f>IFERROR(
    VLOOKUP(FENIX_ANS_TABLA[[#This Row],[ESTADO]],
        {"VENCIDO",1;"ALERTA_0 Días",2;"ALERTA",3;"A TIEMPO",4;"SIN FECHA",5},
    2,FALSE),
0)</f>
        <v>4</v>
      </c>
    </row>
    <row r="2023" spans="1:34" x14ac:dyDescent="0.25">
      <c r="A2023">
        <v>23677489</v>
      </c>
      <c r="B2023" s="23" t="str">
        <f>IFERROR(VLOOKUP(FENIX_ANS_TABLA[[#This Row],[PEDIDO]],RESPONSABLE!A:B,2,0),"Pendiente por asignar responsable")</f>
        <v>Pendiente por asignar responsable</v>
      </c>
      <c r="C2023" t="s">
        <v>54</v>
      </c>
      <c r="D2023" t="s">
        <v>24</v>
      </c>
      <c r="E2023" t="s">
        <v>54</v>
      </c>
      <c r="F2023" s="21">
        <v>46083.619085648148</v>
      </c>
      <c r="G2023" t="s">
        <v>13874</v>
      </c>
      <c r="H2023">
        <v>890982479</v>
      </c>
      <c r="I2023" t="s">
        <v>13875</v>
      </c>
      <c r="J2023" s="23" t="s">
        <v>31</v>
      </c>
      <c r="K2023" s="23" t="s">
        <v>13876</v>
      </c>
      <c r="L2023" t="s">
        <v>13877</v>
      </c>
      <c r="M2023" t="s">
        <v>25</v>
      </c>
      <c r="N2023" t="s">
        <v>13878</v>
      </c>
      <c r="O2023" t="s">
        <v>26</v>
      </c>
      <c r="P2023" t="s">
        <v>55</v>
      </c>
      <c r="Q2023" t="s">
        <v>56</v>
      </c>
      <c r="R2023" t="s">
        <v>253</v>
      </c>
      <c r="S2023" t="s">
        <v>260</v>
      </c>
      <c r="T2023">
        <v>4</v>
      </c>
      <c r="U2023" t="s">
        <v>13879</v>
      </c>
      <c r="V2023" t="s">
        <v>5028</v>
      </c>
      <c r="W2023" t="s">
        <v>5028</v>
      </c>
      <c r="X2023" t="s">
        <v>43</v>
      </c>
      <c r="Y2023" t="s">
        <v>30</v>
      </c>
      <c r="Z2023" t="s">
        <v>30</v>
      </c>
      <c r="AA2023" t="s">
        <v>30</v>
      </c>
      <c r="AB2023" t="s">
        <v>30</v>
      </c>
      <c r="AC2023">
        <v>-75.577135049999995</v>
      </c>
      <c r="AD2023">
        <v>6.2424376500000003</v>
      </c>
      <c r="AE2023" t="s">
        <v>86</v>
      </c>
      <c r="AF2023" t="s">
        <v>105</v>
      </c>
      <c r="AG2023" t="s">
        <v>102</v>
      </c>
      <c r="AH2023">
        <f>IFERROR(
    VLOOKUP(FENIX_ANS_TABLA[[#This Row],[ESTADO]],
        {"VENCIDO",1;"ALERTA_0 Días",2;"ALERTA",3;"A TIEMPO",4;"SIN FECHA",5},
    2,FALSE),
0)</f>
        <v>3</v>
      </c>
    </row>
    <row r="2024" spans="1:34" x14ac:dyDescent="0.25">
      <c r="A2024">
        <v>23677490</v>
      </c>
      <c r="B2024" s="23" t="str">
        <f>IFERROR(VLOOKUP(FENIX_ANS_TABLA[[#This Row],[PEDIDO]],RESPONSABLE!A:B,2,0),"Pendiente por asignar responsable")</f>
        <v>Pendiente por asignar responsable</v>
      </c>
      <c r="C2024" t="s">
        <v>54</v>
      </c>
      <c r="D2024" t="s">
        <v>24</v>
      </c>
      <c r="E2024" t="s">
        <v>54</v>
      </c>
      <c r="F2024" s="21">
        <v>46083.619317129633</v>
      </c>
      <c r="G2024" t="s">
        <v>13881</v>
      </c>
      <c r="H2024">
        <v>8403467</v>
      </c>
      <c r="I2024" t="s">
        <v>13882</v>
      </c>
      <c r="J2024" s="23" t="s">
        <v>31</v>
      </c>
      <c r="K2024" s="23" t="s">
        <v>13883</v>
      </c>
      <c r="L2024" t="s">
        <v>13884</v>
      </c>
      <c r="M2024" t="s">
        <v>220</v>
      </c>
      <c r="N2024" t="s">
        <v>13885</v>
      </c>
      <c r="O2024" t="s">
        <v>221</v>
      </c>
      <c r="P2024" t="s">
        <v>55</v>
      </c>
      <c r="Q2024" t="s">
        <v>214</v>
      </c>
      <c r="R2024" t="s">
        <v>252</v>
      </c>
      <c r="S2024" t="s">
        <v>260</v>
      </c>
      <c r="T2024">
        <v>4</v>
      </c>
      <c r="U2024" t="s">
        <v>13886</v>
      </c>
      <c r="V2024" t="s">
        <v>5028</v>
      </c>
      <c r="W2024" t="s">
        <v>5028</v>
      </c>
      <c r="X2024" t="s">
        <v>43</v>
      </c>
      <c r="Y2024" t="s">
        <v>30</v>
      </c>
      <c r="Z2024" t="s">
        <v>30</v>
      </c>
      <c r="AA2024" t="s">
        <v>30</v>
      </c>
      <c r="AB2024" t="s">
        <v>30</v>
      </c>
      <c r="AC2024">
        <v>-75.023346829999994</v>
      </c>
      <c r="AD2024">
        <v>6.5401063300000004</v>
      </c>
      <c r="AE2024" t="s">
        <v>86</v>
      </c>
      <c r="AF2024" t="s">
        <v>215</v>
      </c>
      <c r="AG2024" t="s">
        <v>102</v>
      </c>
      <c r="AH2024">
        <f>IFERROR(
    VLOOKUP(FENIX_ANS_TABLA[[#This Row],[ESTADO]],
        {"VENCIDO",1;"ALERTA_0 Días",2;"ALERTA",3;"A TIEMPO",4;"SIN FECHA",5},
    2,FALSE),
0)</f>
        <v>3</v>
      </c>
    </row>
    <row r="2025" spans="1:34" x14ac:dyDescent="0.25">
      <c r="A2025">
        <v>23677492</v>
      </c>
      <c r="B2025" s="23" t="str">
        <f>IFERROR(VLOOKUP(FENIX_ANS_TABLA[[#This Row],[PEDIDO]],RESPONSABLE!A:B,2,0),"Pendiente por asignar responsable")</f>
        <v>Pendiente por asignar responsable</v>
      </c>
      <c r="C2025" t="s">
        <v>23</v>
      </c>
      <c r="D2025" t="s">
        <v>24</v>
      </c>
      <c r="E2025" t="s">
        <v>33</v>
      </c>
      <c r="F2025" s="21">
        <v>46083.620243055557</v>
      </c>
      <c r="G2025" t="s">
        <v>13888</v>
      </c>
      <c r="H2025">
        <v>39298260</v>
      </c>
      <c r="I2025" t="s">
        <v>13889</v>
      </c>
      <c r="J2025" s="23" t="s">
        <v>31</v>
      </c>
      <c r="K2025" s="23" t="s">
        <v>13890</v>
      </c>
      <c r="L2025" t="s">
        <v>13891</v>
      </c>
      <c r="M2025" t="s">
        <v>25</v>
      </c>
      <c r="N2025" t="s">
        <v>13892</v>
      </c>
      <c r="O2025" t="s">
        <v>26</v>
      </c>
      <c r="P2025" t="s">
        <v>34</v>
      </c>
      <c r="Q2025" t="s">
        <v>35</v>
      </c>
      <c r="R2025" t="s">
        <v>253</v>
      </c>
      <c r="S2025" t="s">
        <v>260</v>
      </c>
      <c r="T2025">
        <v>5</v>
      </c>
      <c r="U2025" t="s">
        <v>13893</v>
      </c>
      <c r="V2025" t="s">
        <v>14168</v>
      </c>
      <c r="W2025" t="s">
        <v>6719</v>
      </c>
      <c r="X2025" t="s">
        <v>29</v>
      </c>
      <c r="Y2025" t="s">
        <v>30</v>
      </c>
      <c r="Z2025" t="s">
        <v>30</v>
      </c>
      <c r="AA2025" t="s">
        <v>30</v>
      </c>
      <c r="AB2025" t="s">
        <v>30</v>
      </c>
      <c r="AC2025">
        <v>-75.611051279999998</v>
      </c>
      <c r="AD2025">
        <v>6.2648997700000004</v>
      </c>
      <c r="AE2025" t="s">
        <v>86</v>
      </c>
      <c r="AF2025" t="s">
        <v>105</v>
      </c>
      <c r="AG2025" t="s">
        <v>102</v>
      </c>
      <c r="AH2025">
        <f>IFERROR(
    VLOOKUP(FENIX_ANS_TABLA[[#This Row],[ESTADO]],
        {"VENCIDO",1;"ALERTA_0 Días",2;"ALERTA",3;"A TIEMPO",4;"SIN FECHA",5},
    2,FALSE),
0)</f>
        <v>4</v>
      </c>
    </row>
    <row r="2026" spans="1:34" x14ac:dyDescent="0.25">
      <c r="A2026">
        <v>23677493</v>
      </c>
      <c r="B2026" s="23" t="str">
        <f>IFERROR(VLOOKUP(FENIX_ANS_TABLA[[#This Row],[PEDIDO]],RESPONSABLE!A:B,2,0),"Pendiente por asignar responsable")</f>
        <v>Pendiente por asignar responsable</v>
      </c>
      <c r="C2026" t="s">
        <v>23</v>
      </c>
      <c r="D2026" t="s">
        <v>24</v>
      </c>
      <c r="E2026" t="s">
        <v>23</v>
      </c>
      <c r="F2026" s="21">
        <v>46083.620497685188</v>
      </c>
      <c r="G2026" t="s">
        <v>14939</v>
      </c>
      <c r="H2026">
        <v>72041219</v>
      </c>
      <c r="I2026" t="s">
        <v>14940</v>
      </c>
      <c r="J2026" s="23" t="s">
        <v>14941</v>
      </c>
      <c r="K2026" s="23" t="s">
        <v>2533</v>
      </c>
      <c r="L2026" t="s">
        <v>14942</v>
      </c>
      <c r="M2026" t="s">
        <v>185</v>
      </c>
      <c r="N2026" t="s">
        <v>14943</v>
      </c>
      <c r="O2026" t="s">
        <v>186</v>
      </c>
      <c r="P2026" t="s">
        <v>27</v>
      </c>
      <c r="Q2026" t="s">
        <v>158</v>
      </c>
      <c r="R2026" t="s">
        <v>253</v>
      </c>
      <c r="S2026" t="s">
        <v>260</v>
      </c>
      <c r="T2026">
        <v>7</v>
      </c>
      <c r="U2026" t="s">
        <v>14944</v>
      </c>
      <c r="V2026" t="s">
        <v>14168</v>
      </c>
      <c r="W2026" t="s">
        <v>19244</v>
      </c>
      <c r="X2026" t="s">
        <v>29</v>
      </c>
      <c r="Y2026" t="s">
        <v>30</v>
      </c>
      <c r="Z2026" t="s">
        <v>30</v>
      </c>
      <c r="AA2026" t="s">
        <v>30</v>
      </c>
      <c r="AB2026" t="s">
        <v>30</v>
      </c>
      <c r="AC2026">
        <v>-75.259606000000005</v>
      </c>
      <c r="AD2026">
        <v>6.1381829999999997</v>
      </c>
      <c r="AE2026" t="s">
        <v>86</v>
      </c>
      <c r="AF2026" t="s">
        <v>159</v>
      </c>
      <c r="AG2026" t="s">
        <v>102</v>
      </c>
      <c r="AH2026">
        <f>IFERROR(
    VLOOKUP(FENIX_ANS_TABLA[[#This Row],[ESTADO]],
        {"VENCIDO",1;"ALERTA_0 Días",2;"ALERTA",3;"A TIEMPO",4;"SIN FECHA",5},
    2,FALSE),
0)</f>
        <v>4</v>
      </c>
    </row>
    <row r="2027" spans="1:34" x14ac:dyDescent="0.25">
      <c r="A2027">
        <v>23677497</v>
      </c>
      <c r="B2027" s="23" t="str">
        <f>IFERROR(VLOOKUP(FENIX_ANS_TABLA[[#This Row],[PEDIDO]],RESPONSABLE!A:B,2,0),"Pendiente por asignar responsable")</f>
        <v>Pendiente por asignar responsable</v>
      </c>
      <c r="C2027" t="s">
        <v>58</v>
      </c>
      <c r="D2027" t="s">
        <v>24</v>
      </c>
      <c r="E2027" t="s">
        <v>59</v>
      </c>
      <c r="F2027" s="21">
        <v>46083.621724537043</v>
      </c>
      <c r="G2027" t="s">
        <v>13895</v>
      </c>
      <c r="H2027">
        <v>71930088</v>
      </c>
      <c r="I2027" t="s">
        <v>13896</v>
      </c>
      <c r="J2027" s="23" t="s">
        <v>31</v>
      </c>
      <c r="K2027" s="23" t="s">
        <v>13897</v>
      </c>
      <c r="L2027" t="s">
        <v>13898</v>
      </c>
      <c r="M2027" t="s">
        <v>243</v>
      </c>
      <c r="N2027" t="s">
        <v>13899</v>
      </c>
      <c r="O2027" t="s">
        <v>223</v>
      </c>
      <c r="P2027" t="s">
        <v>60</v>
      </c>
      <c r="Q2027" t="s">
        <v>31</v>
      </c>
      <c r="R2027" t="s">
        <v>253</v>
      </c>
      <c r="S2027" t="s">
        <v>259</v>
      </c>
      <c r="T2027">
        <v>9</v>
      </c>
      <c r="U2027" t="s">
        <v>13900</v>
      </c>
      <c r="V2027" t="s">
        <v>14407</v>
      </c>
      <c r="W2027" t="s">
        <v>19245</v>
      </c>
      <c r="X2027" t="s">
        <v>29</v>
      </c>
      <c r="Y2027" t="s">
        <v>30</v>
      </c>
      <c r="Z2027" t="s">
        <v>30</v>
      </c>
      <c r="AA2027" t="s">
        <v>30</v>
      </c>
      <c r="AB2027" t="s">
        <v>30</v>
      </c>
      <c r="AC2027">
        <v>-75.092089000000001</v>
      </c>
      <c r="AD2027">
        <v>6.5393840000000001</v>
      </c>
      <c r="AE2027" t="s">
        <v>86</v>
      </c>
      <c r="AF2027" t="s">
        <v>215</v>
      </c>
      <c r="AG2027" t="s">
        <v>102</v>
      </c>
      <c r="AH2027">
        <f>IFERROR(
    VLOOKUP(FENIX_ANS_TABLA[[#This Row],[ESTADO]],
        {"VENCIDO",1;"ALERTA_0 Días",2;"ALERTA",3;"A TIEMPO",4;"SIN FECHA",5},
    2,FALSE),
0)</f>
        <v>4</v>
      </c>
    </row>
    <row r="2028" spans="1:34" x14ac:dyDescent="0.25">
      <c r="A2028">
        <v>23677498</v>
      </c>
      <c r="B2028" s="23" t="str">
        <f>IFERROR(VLOOKUP(FENIX_ANS_TABLA[[#This Row],[PEDIDO]],RESPONSABLE!A:B,2,0),"Pendiente por asignar responsable")</f>
        <v>Pendiente por asignar responsable</v>
      </c>
      <c r="C2028" t="s">
        <v>23</v>
      </c>
      <c r="D2028" t="s">
        <v>24</v>
      </c>
      <c r="E2028" t="s">
        <v>33</v>
      </c>
      <c r="F2028" s="21">
        <v>46083.621793981481</v>
      </c>
      <c r="G2028" t="s">
        <v>13902</v>
      </c>
      <c r="H2028">
        <v>1046906562</v>
      </c>
      <c r="I2028" t="s">
        <v>13867</v>
      </c>
      <c r="J2028" s="23" t="s">
        <v>31</v>
      </c>
      <c r="K2028" s="23" t="s">
        <v>13868</v>
      </c>
      <c r="L2028" t="s">
        <v>13903</v>
      </c>
      <c r="M2028" t="s">
        <v>226</v>
      </c>
      <c r="N2028" t="s">
        <v>13904</v>
      </c>
      <c r="O2028" t="s">
        <v>227</v>
      </c>
      <c r="P2028" t="s">
        <v>34</v>
      </c>
      <c r="Q2028" t="s">
        <v>31</v>
      </c>
      <c r="R2028" t="s">
        <v>253</v>
      </c>
      <c r="S2028" t="s">
        <v>259</v>
      </c>
      <c r="T2028">
        <v>5</v>
      </c>
      <c r="U2028" t="s">
        <v>13905</v>
      </c>
      <c r="V2028" t="s">
        <v>14407</v>
      </c>
      <c r="W2028" t="s">
        <v>14408</v>
      </c>
      <c r="X2028" t="s">
        <v>29</v>
      </c>
      <c r="Y2028" t="s">
        <v>30</v>
      </c>
      <c r="Z2028" t="s">
        <v>30</v>
      </c>
      <c r="AA2028" t="s">
        <v>30</v>
      </c>
      <c r="AB2028" t="s">
        <v>30</v>
      </c>
      <c r="AC2028">
        <v>-74.696425950000005</v>
      </c>
      <c r="AD2028">
        <v>7.0885615099999999</v>
      </c>
      <c r="AE2028" t="s">
        <v>86</v>
      </c>
      <c r="AF2028" t="s">
        <v>215</v>
      </c>
      <c r="AG2028" t="s">
        <v>102</v>
      </c>
      <c r="AH2028">
        <f>IFERROR(
    VLOOKUP(FENIX_ANS_TABLA[[#This Row],[ESTADO]],
        {"VENCIDO",1;"ALERTA_0 Días",2;"ALERTA",3;"A TIEMPO",4;"SIN FECHA",5},
    2,FALSE),
0)</f>
        <v>4</v>
      </c>
    </row>
    <row r="2029" spans="1:34" x14ac:dyDescent="0.25">
      <c r="A2029">
        <v>23677501</v>
      </c>
      <c r="B2029" s="23" t="str">
        <f>IFERROR(VLOOKUP(FENIX_ANS_TABLA[[#This Row],[PEDIDO]],RESPONSABLE!A:B,2,0),"Pendiente por asignar responsable")</f>
        <v>Pendiente por asignar responsable</v>
      </c>
      <c r="C2029" t="s">
        <v>23</v>
      </c>
      <c r="D2029" t="s">
        <v>24</v>
      </c>
      <c r="E2029" t="s">
        <v>23</v>
      </c>
      <c r="F2029" s="21">
        <v>46083.623252314806</v>
      </c>
      <c r="G2029" t="s">
        <v>14946</v>
      </c>
      <c r="H2029">
        <v>8404772</v>
      </c>
      <c r="I2029" t="s">
        <v>14947</v>
      </c>
      <c r="J2029" s="23" t="s">
        <v>31</v>
      </c>
      <c r="K2029" s="23" t="s">
        <v>14948</v>
      </c>
      <c r="L2029" t="s">
        <v>14949</v>
      </c>
      <c r="M2029" t="s">
        <v>165</v>
      </c>
      <c r="N2029" t="s">
        <v>14950</v>
      </c>
      <c r="O2029" t="s">
        <v>166</v>
      </c>
      <c r="P2029" t="s">
        <v>27</v>
      </c>
      <c r="Q2029" t="s">
        <v>158</v>
      </c>
      <c r="R2029" t="s">
        <v>252</v>
      </c>
      <c r="S2029" t="s">
        <v>260</v>
      </c>
      <c r="T2029">
        <v>10</v>
      </c>
      <c r="U2029" t="s">
        <v>14951</v>
      </c>
      <c r="V2029" t="s">
        <v>19246</v>
      </c>
      <c r="W2029" t="s">
        <v>19247</v>
      </c>
      <c r="X2029" t="s">
        <v>29</v>
      </c>
      <c r="Y2029" t="s">
        <v>30</v>
      </c>
      <c r="Z2029" t="s">
        <v>30</v>
      </c>
      <c r="AA2029" t="s">
        <v>30</v>
      </c>
      <c r="AB2029" t="s">
        <v>30</v>
      </c>
      <c r="AC2029">
        <v>-75.390039279999996</v>
      </c>
      <c r="AD2029">
        <v>6.3075205199999997</v>
      </c>
      <c r="AE2029" t="s">
        <v>86</v>
      </c>
      <c r="AF2029" t="s">
        <v>159</v>
      </c>
      <c r="AG2029" t="s">
        <v>102</v>
      </c>
      <c r="AH2029">
        <f>IFERROR(
    VLOOKUP(FENIX_ANS_TABLA[[#This Row],[ESTADO]],
        {"VENCIDO",1;"ALERTA_0 Días",2;"ALERTA",3;"A TIEMPO",4;"SIN FECHA",5},
    2,FALSE),
0)</f>
        <v>4</v>
      </c>
    </row>
    <row r="2030" spans="1:34" x14ac:dyDescent="0.25">
      <c r="A2030">
        <v>23677518</v>
      </c>
      <c r="B2030" s="23" t="str">
        <f>IFERROR(VLOOKUP(FENIX_ANS_TABLA[[#This Row],[PEDIDO]],RESPONSABLE!A:B,2,0),"Pendiente por asignar responsable")</f>
        <v>Pendiente por asignar responsable</v>
      </c>
      <c r="C2030" t="s">
        <v>54</v>
      </c>
      <c r="D2030" t="s">
        <v>24</v>
      </c>
      <c r="E2030" t="s">
        <v>54</v>
      </c>
      <c r="F2030" s="21">
        <v>46083.62939814815</v>
      </c>
      <c r="G2030" t="s">
        <v>13907</v>
      </c>
      <c r="H2030">
        <v>71117945</v>
      </c>
      <c r="I2030" t="s">
        <v>13908</v>
      </c>
      <c r="J2030" s="23" t="s">
        <v>31</v>
      </c>
      <c r="K2030" s="23" t="s">
        <v>13909</v>
      </c>
      <c r="L2030" t="s">
        <v>13910</v>
      </c>
      <c r="M2030" t="s">
        <v>190</v>
      </c>
      <c r="N2030" t="s">
        <v>13911</v>
      </c>
      <c r="O2030" t="s">
        <v>191</v>
      </c>
      <c r="P2030" t="s">
        <v>55</v>
      </c>
      <c r="Q2030" t="s">
        <v>189</v>
      </c>
      <c r="R2030" t="s">
        <v>252</v>
      </c>
      <c r="S2030" t="s">
        <v>260</v>
      </c>
      <c r="T2030">
        <v>4</v>
      </c>
      <c r="U2030" t="s">
        <v>13912</v>
      </c>
      <c r="V2030" t="s">
        <v>19248</v>
      </c>
      <c r="W2030" t="s">
        <v>19248</v>
      </c>
      <c r="X2030" t="s">
        <v>43</v>
      </c>
      <c r="Y2030" t="s">
        <v>30</v>
      </c>
      <c r="Z2030" t="s">
        <v>30</v>
      </c>
      <c r="AA2030" t="s">
        <v>30</v>
      </c>
      <c r="AB2030" t="s">
        <v>30</v>
      </c>
      <c r="AC2030">
        <v>-75.313850000000002</v>
      </c>
      <c r="AD2030">
        <v>6.0796720000000004</v>
      </c>
      <c r="AE2030" t="s">
        <v>86</v>
      </c>
      <c r="AF2030" t="s">
        <v>159</v>
      </c>
      <c r="AG2030" t="s">
        <v>102</v>
      </c>
      <c r="AH2030">
        <f>IFERROR(
    VLOOKUP(FENIX_ANS_TABLA[[#This Row],[ESTADO]],
        {"VENCIDO",1;"ALERTA_0 Días",2;"ALERTA",3;"A TIEMPO",4;"SIN FECHA",5},
    2,FALSE),
0)</f>
        <v>3</v>
      </c>
    </row>
    <row r="2031" spans="1:34" x14ac:dyDescent="0.25">
      <c r="A2031">
        <v>23677524</v>
      </c>
      <c r="B2031" s="23" t="str">
        <f>IFERROR(VLOOKUP(FENIX_ANS_TABLA[[#This Row],[PEDIDO]],RESPONSABLE!A:B,2,0),"Pendiente por asignar responsable")</f>
        <v>Pendiente por asignar responsable</v>
      </c>
      <c r="C2031" t="s">
        <v>36</v>
      </c>
      <c r="D2031" t="s">
        <v>24</v>
      </c>
      <c r="E2031" t="s">
        <v>36</v>
      </c>
      <c r="F2031" s="21">
        <v>46083.630879629629</v>
      </c>
      <c r="G2031" t="s">
        <v>15860</v>
      </c>
      <c r="H2031">
        <v>900975546</v>
      </c>
      <c r="I2031" t="s">
        <v>15861</v>
      </c>
      <c r="J2031" s="23" t="s">
        <v>31</v>
      </c>
      <c r="K2031" s="23" t="s">
        <v>15862</v>
      </c>
      <c r="L2031" t="s">
        <v>15863</v>
      </c>
      <c r="M2031" t="s">
        <v>190</v>
      </c>
      <c r="N2031" t="s">
        <v>15864</v>
      </c>
      <c r="O2031" t="s">
        <v>191</v>
      </c>
      <c r="P2031" t="s">
        <v>37</v>
      </c>
      <c r="Q2031" t="s">
        <v>158</v>
      </c>
      <c r="R2031" t="s">
        <v>253</v>
      </c>
      <c r="S2031" t="s">
        <v>260</v>
      </c>
      <c r="T2031">
        <v>7</v>
      </c>
      <c r="U2031" t="s">
        <v>15865</v>
      </c>
      <c r="V2031" t="s">
        <v>6701</v>
      </c>
      <c r="W2031" t="s">
        <v>14409</v>
      </c>
      <c r="X2031" t="s">
        <v>29</v>
      </c>
      <c r="Y2031" t="s">
        <v>30</v>
      </c>
      <c r="Z2031" t="s">
        <v>30</v>
      </c>
      <c r="AA2031" t="s">
        <v>30</v>
      </c>
      <c r="AB2031" t="s">
        <v>30</v>
      </c>
      <c r="AC2031">
        <v>-75.333807019999995</v>
      </c>
      <c r="AD2031">
        <v>6.09212986</v>
      </c>
      <c r="AE2031" t="s">
        <v>86</v>
      </c>
      <c r="AF2031" t="s">
        <v>159</v>
      </c>
      <c r="AG2031" t="s">
        <v>102</v>
      </c>
      <c r="AH2031">
        <f>IFERROR(
    VLOOKUP(FENIX_ANS_TABLA[[#This Row],[ESTADO]],
        {"VENCIDO",1;"ALERTA_0 Días",2;"ALERTA",3;"A TIEMPO",4;"SIN FECHA",5},
    2,FALSE),
0)</f>
        <v>4</v>
      </c>
    </row>
    <row r="2032" spans="1:34" x14ac:dyDescent="0.25">
      <c r="A2032">
        <v>23677526</v>
      </c>
      <c r="B2032" s="23" t="str">
        <f>IFERROR(VLOOKUP(FENIX_ANS_TABLA[[#This Row],[PEDIDO]],RESPONSABLE!A:B,2,0),"Pendiente por asignar responsable")</f>
        <v>Pendiente por asignar responsable</v>
      </c>
      <c r="C2032" t="s">
        <v>54</v>
      </c>
      <c r="D2032" t="s">
        <v>24</v>
      </c>
      <c r="E2032" t="s">
        <v>54</v>
      </c>
      <c r="F2032" s="21">
        <v>46083.632048611107</v>
      </c>
      <c r="G2032" t="s">
        <v>13914</v>
      </c>
      <c r="H2032">
        <v>98555428</v>
      </c>
      <c r="I2032" t="s">
        <v>13915</v>
      </c>
      <c r="J2032" s="23" t="s">
        <v>13916</v>
      </c>
      <c r="K2032" s="23" t="s">
        <v>368</v>
      </c>
      <c r="L2032" t="s">
        <v>13917</v>
      </c>
      <c r="M2032" t="s">
        <v>25</v>
      </c>
      <c r="N2032" t="s">
        <v>13918</v>
      </c>
      <c r="O2032" t="s">
        <v>26</v>
      </c>
      <c r="P2032" t="s">
        <v>55</v>
      </c>
      <c r="Q2032" t="s">
        <v>56</v>
      </c>
      <c r="R2032" t="s">
        <v>253</v>
      </c>
      <c r="S2032" t="s">
        <v>260</v>
      </c>
      <c r="T2032">
        <v>4</v>
      </c>
      <c r="U2032" t="s">
        <v>13919</v>
      </c>
      <c r="V2032" t="s">
        <v>18129</v>
      </c>
      <c r="W2032" t="s">
        <v>18129</v>
      </c>
      <c r="X2032" t="s">
        <v>43</v>
      </c>
      <c r="Y2032" t="s">
        <v>30</v>
      </c>
      <c r="Z2032" t="s">
        <v>30</v>
      </c>
      <c r="AA2032" t="s">
        <v>30</v>
      </c>
      <c r="AB2032" t="s">
        <v>30</v>
      </c>
      <c r="AC2032">
        <v>-75.582257159999997</v>
      </c>
      <c r="AD2032">
        <v>6.2290372400000003</v>
      </c>
      <c r="AE2032" t="s">
        <v>86</v>
      </c>
      <c r="AF2032" t="s">
        <v>105</v>
      </c>
      <c r="AG2032" t="s">
        <v>102</v>
      </c>
      <c r="AH2032">
        <f>IFERROR(
    VLOOKUP(FENIX_ANS_TABLA[[#This Row],[ESTADO]],
        {"VENCIDO",1;"ALERTA_0 Días",2;"ALERTA",3;"A TIEMPO",4;"SIN FECHA",5},
    2,FALSE),
0)</f>
        <v>3</v>
      </c>
    </row>
    <row r="2033" spans="1:34" x14ac:dyDescent="0.25">
      <c r="A2033">
        <v>23677530</v>
      </c>
      <c r="B2033" s="23" t="str">
        <f>IFERROR(VLOOKUP(FENIX_ANS_TABLA[[#This Row],[PEDIDO]],RESPONSABLE!A:B,2,0),"Pendiente por asignar responsable")</f>
        <v>Pendiente por asignar responsable</v>
      </c>
      <c r="C2033" t="s">
        <v>23</v>
      </c>
      <c r="D2033" t="s">
        <v>24</v>
      </c>
      <c r="E2033" t="s">
        <v>23</v>
      </c>
      <c r="F2033" s="21">
        <v>46083.633634259262</v>
      </c>
      <c r="G2033" t="s">
        <v>15869</v>
      </c>
      <c r="H2033">
        <v>43564070</v>
      </c>
      <c r="I2033" t="s">
        <v>15870</v>
      </c>
      <c r="J2033" s="23" t="s">
        <v>31</v>
      </c>
      <c r="K2033" s="23" t="s">
        <v>15871</v>
      </c>
      <c r="L2033" t="s">
        <v>15872</v>
      </c>
      <c r="M2033" t="s">
        <v>25</v>
      </c>
      <c r="N2033" t="s">
        <v>15873</v>
      </c>
      <c r="O2033" t="s">
        <v>26</v>
      </c>
      <c r="P2033" t="s">
        <v>27</v>
      </c>
      <c r="Q2033" t="s">
        <v>32</v>
      </c>
      <c r="R2033" t="s">
        <v>253</v>
      </c>
      <c r="S2033" t="s">
        <v>260</v>
      </c>
      <c r="T2033">
        <v>7</v>
      </c>
      <c r="U2033" t="s">
        <v>15874</v>
      </c>
      <c r="V2033" t="s">
        <v>19249</v>
      </c>
      <c r="W2033" t="s">
        <v>19250</v>
      </c>
      <c r="X2033" t="s">
        <v>29</v>
      </c>
      <c r="Y2033" t="s">
        <v>30</v>
      </c>
      <c r="Z2033" t="s">
        <v>30</v>
      </c>
      <c r="AA2033" t="s">
        <v>30</v>
      </c>
      <c r="AB2033" t="s">
        <v>30</v>
      </c>
      <c r="AC2033">
        <v>-75.621632790000007</v>
      </c>
      <c r="AD2033">
        <v>6.2598594800000003</v>
      </c>
      <c r="AE2033" t="s">
        <v>86</v>
      </c>
      <c r="AF2033" t="s">
        <v>105</v>
      </c>
      <c r="AG2033" t="s">
        <v>102</v>
      </c>
      <c r="AH2033">
        <f>IFERROR(
    VLOOKUP(FENIX_ANS_TABLA[[#This Row],[ESTADO]],
        {"VENCIDO",1;"ALERTA_0 Días",2;"ALERTA",3;"A TIEMPO",4;"SIN FECHA",5},
    2,FALSE),
0)</f>
        <v>4</v>
      </c>
    </row>
    <row r="2034" spans="1:34" x14ac:dyDescent="0.25">
      <c r="A2034">
        <v>23677532</v>
      </c>
      <c r="B2034" s="23" t="str">
        <f>IFERROR(VLOOKUP(FENIX_ANS_TABLA[[#This Row],[PEDIDO]],RESPONSABLE!A:B,2,0),"Pendiente por asignar responsable")</f>
        <v>Pendiente por asignar responsable</v>
      </c>
      <c r="C2034" t="s">
        <v>23</v>
      </c>
      <c r="D2034" t="s">
        <v>24</v>
      </c>
      <c r="E2034" t="s">
        <v>33</v>
      </c>
      <c r="F2034" s="21">
        <v>46083.634386574071</v>
      </c>
      <c r="G2034" t="s">
        <v>13921</v>
      </c>
      <c r="H2034">
        <v>43076430</v>
      </c>
      <c r="I2034" t="s">
        <v>13922</v>
      </c>
      <c r="J2034" s="23" t="s">
        <v>13923</v>
      </c>
      <c r="K2034" s="23" t="s">
        <v>13924</v>
      </c>
      <c r="L2034" t="s">
        <v>13925</v>
      </c>
      <c r="M2034" t="s">
        <v>25</v>
      </c>
      <c r="N2034" t="s">
        <v>13926</v>
      </c>
      <c r="O2034" t="s">
        <v>26</v>
      </c>
      <c r="P2034" t="s">
        <v>34</v>
      </c>
      <c r="Q2034" t="s">
        <v>35</v>
      </c>
      <c r="R2034" t="s">
        <v>253</v>
      </c>
      <c r="S2034" t="s">
        <v>260</v>
      </c>
      <c r="T2034">
        <v>5</v>
      </c>
      <c r="U2034" t="s">
        <v>13927</v>
      </c>
      <c r="V2034" t="s">
        <v>14249</v>
      </c>
      <c r="W2034" t="s">
        <v>17881</v>
      </c>
      <c r="X2034" t="s">
        <v>29</v>
      </c>
      <c r="Y2034" t="s">
        <v>30</v>
      </c>
      <c r="Z2034" t="s">
        <v>30</v>
      </c>
      <c r="AA2034" t="s">
        <v>30</v>
      </c>
      <c r="AB2034" t="s">
        <v>30</v>
      </c>
      <c r="AC2034">
        <v>-75.56231425</v>
      </c>
      <c r="AD2034">
        <v>6.2327104699999998</v>
      </c>
      <c r="AE2034" t="s">
        <v>86</v>
      </c>
      <c r="AF2034" t="s">
        <v>105</v>
      </c>
      <c r="AG2034" t="s">
        <v>102</v>
      </c>
      <c r="AH2034">
        <f>IFERROR(
    VLOOKUP(FENIX_ANS_TABLA[[#This Row],[ESTADO]],
        {"VENCIDO",1;"ALERTA_0 Días",2;"ALERTA",3;"A TIEMPO",4;"SIN FECHA",5},
    2,FALSE),
0)</f>
        <v>4</v>
      </c>
    </row>
    <row r="2035" spans="1:34" x14ac:dyDescent="0.25">
      <c r="A2035">
        <v>23677533</v>
      </c>
      <c r="B2035" s="23" t="str">
        <f>IFERROR(VLOOKUP(FENIX_ANS_TABLA[[#This Row],[PEDIDO]],RESPONSABLE!A:B,2,0),"Pendiente por asignar responsable")</f>
        <v>Pendiente por asignar responsable</v>
      </c>
      <c r="C2035" t="s">
        <v>23</v>
      </c>
      <c r="D2035" t="s">
        <v>24</v>
      </c>
      <c r="E2035" t="s">
        <v>33</v>
      </c>
      <c r="F2035" s="21">
        <v>46083.63449074074</v>
      </c>
      <c r="G2035" t="s">
        <v>13930</v>
      </c>
      <c r="H2035">
        <v>39298260</v>
      </c>
      <c r="I2035" t="s">
        <v>13889</v>
      </c>
      <c r="J2035" s="23" t="s">
        <v>31</v>
      </c>
      <c r="K2035" s="23" t="s">
        <v>13890</v>
      </c>
      <c r="L2035" t="s">
        <v>13931</v>
      </c>
      <c r="M2035" t="s">
        <v>25</v>
      </c>
      <c r="N2035" t="s">
        <v>13932</v>
      </c>
      <c r="O2035" t="s">
        <v>26</v>
      </c>
      <c r="P2035" t="s">
        <v>34</v>
      </c>
      <c r="Q2035" t="s">
        <v>35</v>
      </c>
      <c r="R2035" t="s">
        <v>253</v>
      </c>
      <c r="S2035" t="s">
        <v>260</v>
      </c>
      <c r="T2035">
        <v>5</v>
      </c>
      <c r="U2035" t="s">
        <v>13933</v>
      </c>
      <c r="V2035" t="s">
        <v>14249</v>
      </c>
      <c r="W2035" t="s">
        <v>17881</v>
      </c>
      <c r="X2035" t="s">
        <v>29</v>
      </c>
      <c r="Y2035" t="s">
        <v>30</v>
      </c>
      <c r="Z2035" t="s">
        <v>30</v>
      </c>
      <c r="AA2035" t="s">
        <v>30</v>
      </c>
      <c r="AB2035" t="s">
        <v>30</v>
      </c>
      <c r="AC2035">
        <v>-75.611051279999998</v>
      </c>
      <c r="AD2035">
        <v>6.2648997700000004</v>
      </c>
      <c r="AE2035" t="s">
        <v>86</v>
      </c>
      <c r="AF2035" t="s">
        <v>105</v>
      </c>
      <c r="AG2035" t="s">
        <v>102</v>
      </c>
      <c r="AH2035">
        <f>IFERROR(
    VLOOKUP(FENIX_ANS_TABLA[[#This Row],[ESTADO]],
        {"VENCIDO",1;"ALERTA_0 Días",2;"ALERTA",3;"A TIEMPO",4;"SIN FECHA",5},
    2,FALSE),
0)</f>
        <v>4</v>
      </c>
    </row>
    <row r="2036" spans="1:34" x14ac:dyDescent="0.25">
      <c r="A2036">
        <v>23677535</v>
      </c>
      <c r="B2036" s="23" t="str">
        <f>IFERROR(VLOOKUP(FENIX_ANS_TABLA[[#This Row],[PEDIDO]],RESPONSABLE!A:B,2,0),"Pendiente por asignar responsable")</f>
        <v>Pendiente por asignar responsable</v>
      </c>
      <c r="C2036" t="s">
        <v>54</v>
      </c>
      <c r="D2036" t="s">
        <v>24</v>
      </c>
      <c r="E2036" t="s">
        <v>54</v>
      </c>
      <c r="F2036" s="21">
        <v>46083.634768518517</v>
      </c>
      <c r="G2036" t="s">
        <v>13935</v>
      </c>
      <c r="H2036">
        <v>811000555</v>
      </c>
      <c r="I2036" t="s">
        <v>13936</v>
      </c>
      <c r="J2036" s="23" t="s">
        <v>13937</v>
      </c>
      <c r="K2036" s="23" t="s">
        <v>4849</v>
      </c>
      <c r="L2036" t="s">
        <v>13938</v>
      </c>
      <c r="M2036" t="s">
        <v>48</v>
      </c>
      <c r="N2036" t="s">
        <v>13939</v>
      </c>
      <c r="O2036" t="s">
        <v>49</v>
      </c>
      <c r="P2036" t="s">
        <v>55</v>
      </c>
      <c r="Q2036" t="s">
        <v>56</v>
      </c>
      <c r="R2036" t="s">
        <v>253</v>
      </c>
      <c r="S2036" t="s">
        <v>260</v>
      </c>
      <c r="T2036">
        <v>4</v>
      </c>
      <c r="U2036" t="s">
        <v>13940</v>
      </c>
      <c r="V2036" t="s">
        <v>14410</v>
      </c>
      <c r="W2036" t="s">
        <v>14410</v>
      </c>
      <c r="X2036" t="s">
        <v>43</v>
      </c>
      <c r="Y2036" t="s">
        <v>30</v>
      </c>
      <c r="Z2036" t="s">
        <v>30</v>
      </c>
      <c r="AA2036" t="s">
        <v>30</v>
      </c>
      <c r="AB2036" t="s">
        <v>30</v>
      </c>
      <c r="AC2036">
        <v>-75.646837000000005</v>
      </c>
      <c r="AD2036">
        <v>6.1526269999999998</v>
      </c>
      <c r="AE2036" t="s">
        <v>86</v>
      </c>
      <c r="AF2036" t="s">
        <v>105</v>
      </c>
      <c r="AG2036" t="s">
        <v>102</v>
      </c>
      <c r="AH2036">
        <f>IFERROR(
    VLOOKUP(FENIX_ANS_TABLA[[#This Row],[ESTADO]],
        {"VENCIDO",1;"ALERTA_0 Días",2;"ALERTA",3;"A TIEMPO",4;"SIN FECHA",5},
    2,FALSE),
0)</f>
        <v>3</v>
      </c>
    </row>
    <row r="2037" spans="1:34" x14ac:dyDescent="0.25">
      <c r="A2037">
        <v>23677537</v>
      </c>
      <c r="B2037" s="23" t="str">
        <f>IFERROR(VLOOKUP(FENIX_ANS_TABLA[[#This Row],[PEDIDO]],RESPONSABLE!A:B,2,0),"Pendiente por asignar responsable")</f>
        <v>Pendiente por asignar responsable</v>
      </c>
      <c r="C2037" t="s">
        <v>54</v>
      </c>
      <c r="D2037" t="s">
        <v>24</v>
      </c>
      <c r="E2037" t="s">
        <v>54</v>
      </c>
      <c r="F2037" s="21">
        <v>46083.635324074072</v>
      </c>
      <c r="G2037" t="s">
        <v>13942</v>
      </c>
      <c r="H2037">
        <v>900563282</v>
      </c>
      <c r="I2037" t="s">
        <v>13943</v>
      </c>
      <c r="J2037" s="23" t="s">
        <v>31</v>
      </c>
      <c r="K2037" s="23" t="s">
        <v>13944</v>
      </c>
      <c r="L2037" t="s">
        <v>13945</v>
      </c>
      <c r="M2037" t="s">
        <v>165</v>
      </c>
      <c r="N2037" t="s">
        <v>13946</v>
      </c>
      <c r="O2037" t="s">
        <v>166</v>
      </c>
      <c r="P2037" t="s">
        <v>55</v>
      </c>
      <c r="Q2037" t="s">
        <v>189</v>
      </c>
      <c r="R2037" t="s">
        <v>252</v>
      </c>
      <c r="S2037" t="s">
        <v>260</v>
      </c>
      <c r="T2037">
        <v>4</v>
      </c>
      <c r="U2037" t="s">
        <v>13947</v>
      </c>
      <c r="V2037" t="s">
        <v>14410</v>
      </c>
      <c r="W2037" t="s">
        <v>14410</v>
      </c>
      <c r="X2037" t="s">
        <v>43</v>
      </c>
      <c r="Y2037" t="s">
        <v>30</v>
      </c>
      <c r="Z2037" t="s">
        <v>30</v>
      </c>
      <c r="AA2037" t="s">
        <v>30</v>
      </c>
      <c r="AB2037" t="s">
        <v>30</v>
      </c>
      <c r="AC2037">
        <v>-75.434006999999994</v>
      </c>
      <c r="AD2037">
        <v>6.2643880000000003</v>
      </c>
      <c r="AE2037" t="s">
        <v>86</v>
      </c>
      <c r="AF2037" t="s">
        <v>159</v>
      </c>
      <c r="AG2037" t="s">
        <v>102</v>
      </c>
      <c r="AH2037">
        <f>IFERROR(
    VLOOKUP(FENIX_ANS_TABLA[[#This Row],[ESTADO]],
        {"VENCIDO",1;"ALERTA_0 Días",2;"ALERTA",3;"A TIEMPO",4;"SIN FECHA",5},
    2,FALSE),
0)</f>
        <v>3</v>
      </c>
    </row>
    <row r="2038" spans="1:34" x14ac:dyDescent="0.25">
      <c r="A2038">
        <v>23677538</v>
      </c>
      <c r="B2038" s="23" t="str">
        <f>IFERROR(VLOOKUP(FENIX_ANS_TABLA[[#This Row],[PEDIDO]],RESPONSABLE!A:B,2,0),"Pendiente por asignar responsable")</f>
        <v>Pendiente por asignar responsable</v>
      </c>
      <c r="C2038" t="s">
        <v>58</v>
      </c>
      <c r="D2038" t="s">
        <v>24</v>
      </c>
      <c r="E2038" t="s">
        <v>59</v>
      </c>
      <c r="F2038" s="21">
        <v>46083.635370370372</v>
      </c>
      <c r="G2038" t="s">
        <v>13949</v>
      </c>
      <c r="H2038">
        <v>4828791</v>
      </c>
      <c r="I2038" t="s">
        <v>13950</v>
      </c>
      <c r="J2038" s="23" t="s">
        <v>31</v>
      </c>
      <c r="K2038" s="23" t="s">
        <v>13951</v>
      </c>
      <c r="L2038" t="s">
        <v>13952</v>
      </c>
      <c r="M2038" t="s">
        <v>123</v>
      </c>
      <c r="N2038" t="s">
        <v>13953</v>
      </c>
      <c r="O2038" t="s">
        <v>124</v>
      </c>
      <c r="P2038" t="s">
        <v>60</v>
      </c>
      <c r="Q2038" t="s">
        <v>31</v>
      </c>
      <c r="R2038" t="s">
        <v>252</v>
      </c>
      <c r="S2038" t="s">
        <v>259</v>
      </c>
      <c r="T2038">
        <v>14</v>
      </c>
      <c r="U2038" t="s">
        <v>13954</v>
      </c>
      <c r="V2038" t="s">
        <v>14410</v>
      </c>
      <c r="W2038" t="s">
        <v>19251</v>
      </c>
      <c r="X2038" t="s">
        <v>29</v>
      </c>
      <c r="Y2038" t="s">
        <v>30</v>
      </c>
      <c r="Z2038" t="s">
        <v>30</v>
      </c>
      <c r="AA2038" t="s">
        <v>30</v>
      </c>
      <c r="AB2038" t="s">
        <v>30</v>
      </c>
      <c r="AC2038">
        <v>-76.145859999999999</v>
      </c>
      <c r="AD2038">
        <v>5.8668899999999997</v>
      </c>
      <c r="AE2038" t="s">
        <v>86</v>
      </c>
      <c r="AF2038" t="s">
        <v>109</v>
      </c>
      <c r="AG2038" t="s">
        <v>102</v>
      </c>
      <c r="AH2038">
        <f>IFERROR(
    VLOOKUP(FENIX_ANS_TABLA[[#This Row],[ESTADO]],
        {"VENCIDO",1;"ALERTA_0 Días",2;"ALERTA",3;"A TIEMPO",4;"SIN FECHA",5},
    2,FALSE),
0)</f>
        <v>4</v>
      </c>
    </row>
    <row r="2039" spans="1:34" x14ac:dyDescent="0.25">
      <c r="A2039">
        <v>23677545</v>
      </c>
      <c r="B2039" s="23" t="str">
        <f>IFERROR(VLOOKUP(FENIX_ANS_TABLA[[#This Row],[PEDIDO]],RESPONSABLE!A:B,2,0),"Pendiente por asignar responsable")</f>
        <v>Pendiente por asignar responsable</v>
      </c>
      <c r="C2039" t="s">
        <v>23</v>
      </c>
      <c r="D2039" t="s">
        <v>24</v>
      </c>
      <c r="E2039" t="s">
        <v>23</v>
      </c>
      <c r="F2039" s="21">
        <v>46083.638159722221</v>
      </c>
      <c r="G2039" t="s">
        <v>15877</v>
      </c>
      <c r="H2039">
        <v>43585844</v>
      </c>
      <c r="I2039" t="s">
        <v>15878</v>
      </c>
      <c r="J2039" s="23" t="s">
        <v>31</v>
      </c>
      <c r="K2039" s="23" t="s">
        <v>15871</v>
      </c>
      <c r="L2039" t="s">
        <v>15879</v>
      </c>
      <c r="M2039" t="s">
        <v>25</v>
      </c>
      <c r="N2039" t="s">
        <v>15880</v>
      </c>
      <c r="O2039" t="s">
        <v>26</v>
      </c>
      <c r="P2039" t="s">
        <v>27</v>
      </c>
      <c r="Q2039" t="s">
        <v>32</v>
      </c>
      <c r="R2039" t="s">
        <v>253</v>
      </c>
      <c r="S2039" t="s">
        <v>260</v>
      </c>
      <c r="T2039">
        <v>7</v>
      </c>
      <c r="U2039" t="s">
        <v>15881</v>
      </c>
      <c r="V2039" t="s">
        <v>10739</v>
      </c>
      <c r="W2039" t="s">
        <v>10432</v>
      </c>
      <c r="X2039" t="s">
        <v>29</v>
      </c>
      <c r="Y2039" t="s">
        <v>30</v>
      </c>
      <c r="Z2039" t="s">
        <v>30</v>
      </c>
      <c r="AA2039" t="s">
        <v>30</v>
      </c>
      <c r="AB2039" t="s">
        <v>30</v>
      </c>
      <c r="AC2039">
        <v>-75.629189999999994</v>
      </c>
      <c r="AD2039">
        <v>6.2507609999999998</v>
      </c>
      <c r="AE2039" t="s">
        <v>86</v>
      </c>
      <c r="AF2039" t="s">
        <v>105</v>
      </c>
      <c r="AG2039" t="s">
        <v>102</v>
      </c>
      <c r="AH2039">
        <f>IFERROR(
    VLOOKUP(FENIX_ANS_TABLA[[#This Row],[ESTADO]],
        {"VENCIDO",1;"ALERTA_0 Días",2;"ALERTA",3;"A TIEMPO",4;"SIN FECHA",5},
    2,FALSE),
0)</f>
        <v>4</v>
      </c>
    </row>
    <row r="2040" spans="1:34" x14ac:dyDescent="0.25">
      <c r="A2040">
        <v>23677550</v>
      </c>
      <c r="B2040" s="23" t="str">
        <f>IFERROR(VLOOKUP(FENIX_ANS_TABLA[[#This Row],[PEDIDO]],RESPONSABLE!A:B,2,0),"Pendiente por asignar responsable")</f>
        <v>Pendiente por asignar responsable</v>
      </c>
      <c r="C2040" t="s">
        <v>23</v>
      </c>
      <c r="D2040" t="s">
        <v>24</v>
      </c>
      <c r="E2040" t="s">
        <v>23</v>
      </c>
      <c r="F2040" s="21">
        <v>46083.639513888891</v>
      </c>
      <c r="G2040" t="s">
        <v>14954</v>
      </c>
      <c r="H2040">
        <v>70905055</v>
      </c>
      <c r="I2040" t="s">
        <v>14955</v>
      </c>
      <c r="J2040" s="23" t="s">
        <v>31</v>
      </c>
      <c r="K2040" s="23" t="s">
        <v>14956</v>
      </c>
      <c r="L2040" t="s">
        <v>14957</v>
      </c>
      <c r="M2040" t="s">
        <v>169</v>
      </c>
      <c r="N2040" t="s">
        <v>14958</v>
      </c>
      <c r="O2040" t="s">
        <v>170</v>
      </c>
      <c r="P2040" t="s">
        <v>27</v>
      </c>
      <c r="Q2040" t="s">
        <v>158</v>
      </c>
      <c r="R2040" t="s">
        <v>253</v>
      </c>
      <c r="S2040" t="s">
        <v>260</v>
      </c>
      <c r="T2040">
        <v>7</v>
      </c>
      <c r="U2040" t="s">
        <v>14959</v>
      </c>
      <c r="V2040" t="s">
        <v>14412</v>
      </c>
      <c r="W2040" t="s">
        <v>14411</v>
      </c>
      <c r="X2040" t="s">
        <v>29</v>
      </c>
      <c r="Y2040" t="s">
        <v>30</v>
      </c>
      <c r="Z2040" t="s">
        <v>30</v>
      </c>
      <c r="AA2040" t="s">
        <v>30</v>
      </c>
      <c r="AB2040" t="s">
        <v>30</v>
      </c>
      <c r="AC2040">
        <v>-75.336679000000004</v>
      </c>
      <c r="AD2040">
        <v>6.1758810000000004</v>
      </c>
      <c r="AE2040" t="s">
        <v>86</v>
      </c>
      <c r="AF2040" t="s">
        <v>159</v>
      </c>
      <c r="AG2040" t="s">
        <v>102</v>
      </c>
      <c r="AH2040">
        <f>IFERROR(
    VLOOKUP(FENIX_ANS_TABLA[[#This Row],[ESTADO]],
        {"VENCIDO",1;"ALERTA_0 Días",2;"ALERTA",3;"A TIEMPO",4;"SIN FECHA",5},
    2,FALSE),
0)</f>
        <v>4</v>
      </c>
    </row>
    <row r="2041" spans="1:34" x14ac:dyDescent="0.25">
      <c r="A2041">
        <v>23677553</v>
      </c>
      <c r="B2041" s="23" t="str">
        <f>IFERROR(VLOOKUP(FENIX_ANS_TABLA[[#This Row],[PEDIDO]],RESPONSABLE!A:B,2,0),"Pendiente por asignar responsable")</f>
        <v>Pendiente por asignar responsable</v>
      </c>
      <c r="C2041" t="s">
        <v>23</v>
      </c>
      <c r="D2041" t="s">
        <v>24</v>
      </c>
      <c r="E2041" t="s">
        <v>23</v>
      </c>
      <c r="F2041" s="21">
        <v>46083.640567129631</v>
      </c>
      <c r="G2041" t="s">
        <v>14961</v>
      </c>
      <c r="H2041">
        <v>39441463</v>
      </c>
      <c r="I2041" t="s">
        <v>4752</v>
      </c>
      <c r="J2041" s="23" t="s">
        <v>31</v>
      </c>
      <c r="K2041" s="23" t="s">
        <v>14962</v>
      </c>
      <c r="L2041" t="s">
        <v>14963</v>
      </c>
      <c r="M2041" t="s">
        <v>167</v>
      </c>
      <c r="N2041" t="s">
        <v>14964</v>
      </c>
      <c r="O2041" t="s">
        <v>168</v>
      </c>
      <c r="P2041" t="s">
        <v>27</v>
      </c>
      <c r="Q2041" t="s">
        <v>158</v>
      </c>
      <c r="R2041" t="s">
        <v>253</v>
      </c>
      <c r="S2041" t="s">
        <v>260</v>
      </c>
      <c r="T2041">
        <v>7</v>
      </c>
      <c r="U2041" t="s">
        <v>14965</v>
      </c>
      <c r="V2041" t="s">
        <v>14691</v>
      </c>
      <c r="W2041" t="s">
        <v>18711</v>
      </c>
      <c r="X2041" t="s">
        <v>29</v>
      </c>
      <c r="Y2041" t="s">
        <v>30</v>
      </c>
      <c r="Z2041" t="s">
        <v>30</v>
      </c>
      <c r="AA2041" t="s">
        <v>30</v>
      </c>
      <c r="AB2041" t="s">
        <v>30</v>
      </c>
      <c r="AC2041">
        <v>-75.381947190000005</v>
      </c>
      <c r="AD2041">
        <v>6.1309064299999996</v>
      </c>
      <c r="AE2041" t="s">
        <v>86</v>
      </c>
      <c r="AF2041" t="s">
        <v>159</v>
      </c>
      <c r="AG2041" t="s">
        <v>102</v>
      </c>
      <c r="AH2041">
        <f>IFERROR(
    VLOOKUP(FENIX_ANS_TABLA[[#This Row],[ESTADO]],
        {"VENCIDO",1;"ALERTA_0 Días",2;"ALERTA",3;"A TIEMPO",4;"SIN FECHA",5},
    2,FALSE),
0)</f>
        <v>4</v>
      </c>
    </row>
    <row r="2042" spans="1:34" x14ac:dyDescent="0.25">
      <c r="A2042">
        <v>23677554</v>
      </c>
      <c r="B2042" s="23" t="str">
        <f>IFERROR(VLOOKUP(FENIX_ANS_TABLA[[#This Row],[PEDIDO]],RESPONSABLE!A:B,2,0),"Pendiente por asignar responsable")</f>
        <v>Pendiente por asignar responsable</v>
      </c>
      <c r="C2042" t="s">
        <v>36</v>
      </c>
      <c r="D2042" t="s">
        <v>24</v>
      </c>
      <c r="E2042" t="s">
        <v>36</v>
      </c>
      <c r="F2042" s="21">
        <v>46083.641377314823</v>
      </c>
      <c r="G2042" t="s">
        <v>15883</v>
      </c>
      <c r="H2042">
        <v>71733551</v>
      </c>
      <c r="I2042" t="s">
        <v>15884</v>
      </c>
      <c r="J2042" s="23" t="s">
        <v>15885</v>
      </c>
      <c r="K2042" s="23" t="s">
        <v>15886</v>
      </c>
      <c r="L2042" t="s">
        <v>15887</v>
      </c>
      <c r="M2042" t="s">
        <v>196</v>
      </c>
      <c r="N2042" t="s">
        <v>15888</v>
      </c>
      <c r="O2042" t="s">
        <v>197</v>
      </c>
      <c r="P2042" t="s">
        <v>37</v>
      </c>
      <c r="Q2042" t="s">
        <v>158</v>
      </c>
      <c r="R2042" t="s">
        <v>252</v>
      </c>
      <c r="S2042" t="s">
        <v>260</v>
      </c>
      <c r="T2042">
        <v>10</v>
      </c>
      <c r="U2042" t="s">
        <v>15889</v>
      </c>
      <c r="V2042" t="s">
        <v>8072</v>
      </c>
      <c r="W2042" t="s">
        <v>8071</v>
      </c>
      <c r="X2042" t="s">
        <v>29</v>
      </c>
      <c r="Y2042" t="s">
        <v>30</v>
      </c>
      <c r="Z2042" t="s">
        <v>30</v>
      </c>
      <c r="AA2042" t="s">
        <v>30</v>
      </c>
      <c r="AB2042" t="s">
        <v>30</v>
      </c>
      <c r="AC2042">
        <v>-75.173985549999998</v>
      </c>
      <c r="AD2042">
        <v>6.2341076700000002</v>
      </c>
      <c r="AE2042" t="s">
        <v>86</v>
      </c>
      <c r="AF2042" t="s">
        <v>159</v>
      </c>
      <c r="AG2042" t="s">
        <v>102</v>
      </c>
      <c r="AH2042">
        <f>IFERROR(
    VLOOKUP(FENIX_ANS_TABLA[[#This Row],[ESTADO]],
        {"VENCIDO",1;"ALERTA_0 Días",2;"ALERTA",3;"A TIEMPO",4;"SIN FECHA",5},
    2,FALSE),
0)</f>
        <v>4</v>
      </c>
    </row>
    <row r="2043" spans="1:34" x14ac:dyDescent="0.25">
      <c r="A2043">
        <v>23677560</v>
      </c>
      <c r="B2043" s="23" t="str">
        <f>IFERROR(VLOOKUP(FENIX_ANS_TABLA[[#This Row],[PEDIDO]],RESPONSABLE!A:B,2,0),"Pendiente por asignar responsable")</f>
        <v>Pendiente por asignar responsable</v>
      </c>
      <c r="C2043" t="s">
        <v>23</v>
      </c>
      <c r="D2043" t="s">
        <v>24</v>
      </c>
      <c r="E2043" t="s">
        <v>33</v>
      </c>
      <c r="F2043" s="21">
        <v>46083.64298611111</v>
      </c>
      <c r="G2043" t="s">
        <v>13956</v>
      </c>
      <c r="H2043">
        <v>21581417</v>
      </c>
      <c r="I2043" t="s">
        <v>13957</v>
      </c>
      <c r="J2043" s="23" t="s">
        <v>31</v>
      </c>
      <c r="K2043" s="23" t="s">
        <v>13958</v>
      </c>
      <c r="L2043" t="s">
        <v>13959</v>
      </c>
      <c r="M2043" t="s">
        <v>25</v>
      </c>
      <c r="N2043" t="s">
        <v>13960</v>
      </c>
      <c r="O2043" t="s">
        <v>26</v>
      </c>
      <c r="P2043" t="s">
        <v>34</v>
      </c>
      <c r="Q2043" t="s">
        <v>35</v>
      </c>
      <c r="R2043" t="s">
        <v>253</v>
      </c>
      <c r="S2043" t="s">
        <v>260</v>
      </c>
      <c r="T2043">
        <v>5</v>
      </c>
      <c r="U2043" t="s">
        <v>13961</v>
      </c>
      <c r="V2043" t="s">
        <v>14413</v>
      </c>
      <c r="W2043" t="s">
        <v>18263</v>
      </c>
      <c r="X2043" t="s">
        <v>29</v>
      </c>
      <c r="Y2043" t="s">
        <v>30</v>
      </c>
      <c r="Z2043" t="s">
        <v>30</v>
      </c>
      <c r="AA2043" t="s">
        <v>30</v>
      </c>
      <c r="AB2043" t="s">
        <v>30</v>
      </c>
      <c r="AC2043">
        <v>-75.632484790000007</v>
      </c>
      <c r="AD2043">
        <v>6.2847516900000002</v>
      </c>
      <c r="AE2043" t="s">
        <v>86</v>
      </c>
      <c r="AF2043" t="s">
        <v>105</v>
      </c>
      <c r="AG2043" t="s">
        <v>102</v>
      </c>
      <c r="AH2043">
        <f>IFERROR(
    VLOOKUP(FENIX_ANS_TABLA[[#This Row],[ESTADO]],
        {"VENCIDO",1;"ALERTA_0 Días",2;"ALERTA",3;"A TIEMPO",4;"SIN FECHA",5},
    2,FALSE),
0)</f>
        <v>4</v>
      </c>
    </row>
    <row r="2044" spans="1:34" x14ac:dyDescent="0.25">
      <c r="A2044">
        <v>23677562</v>
      </c>
      <c r="B2044" s="23" t="str">
        <f>IFERROR(VLOOKUP(FENIX_ANS_TABLA[[#This Row],[PEDIDO]],RESPONSABLE!A:B,2,0),"Pendiente por asignar responsable")</f>
        <v>Pendiente por asignar responsable</v>
      </c>
      <c r="C2044" t="s">
        <v>54</v>
      </c>
      <c r="D2044" t="s">
        <v>24</v>
      </c>
      <c r="E2044" t="s">
        <v>54</v>
      </c>
      <c r="F2044" s="21">
        <v>46083.643425925933</v>
      </c>
      <c r="G2044" t="s">
        <v>13963</v>
      </c>
      <c r="H2044">
        <v>3356251</v>
      </c>
      <c r="I2044" t="s">
        <v>13964</v>
      </c>
      <c r="J2044" s="23" t="s">
        <v>13965</v>
      </c>
      <c r="K2044" s="23" t="s">
        <v>13966</v>
      </c>
      <c r="L2044" t="s">
        <v>13967</v>
      </c>
      <c r="M2044" t="s">
        <v>137</v>
      </c>
      <c r="N2044" t="s">
        <v>13968</v>
      </c>
      <c r="O2044" t="s">
        <v>138</v>
      </c>
      <c r="P2044" t="s">
        <v>55</v>
      </c>
      <c r="Q2044" t="s">
        <v>31</v>
      </c>
      <c r="R2044" t="s">
        <v>252</v>
      </c>
      <c r="S2044" t="s">
        <v>259</v>
      </c>
      <c r="T2044">
        <v>4</v>
      </c>
      <c r="U2044" t="s">
        <v>13969</v>
      </c>
      <c r="V2044" t="s">
        <v>8143</v>
      </c>
      <c r="W2044" t="s">
        <v>8143</v>
      </c>
      <c r="X2044" t="s">
        <v>43</v>
      </c>
      <c r="Y2044" t="s">
        <v>30</v>
      </c>
      <c r="Z2044" t="s">
        <v>30</v>
      </c>
      <c r="AA2044" t="s">
        <v>30</v>
      </c>
      <c r="AB2044" t="s">
        <v>30</v>
      </c>
      <c r="AC2044">
        <v>-75.818496999999994</v>
      </c>
      <c r="AD2044">
        <v>6.5277370000000001</v>
      </c>
      <c r="AE2044" t="s">
        <v>86</v>
      </c>
      <c r="AF2044" t="s">
        <v>136</v>
      </c>
      <c r="AG2044" t="s">
        <v>102</v>
      </c>
      <c r="AH2044">
        <f>IFERROR(
    VLOOKUP(FENIX_ANS_TABLA[[#This Row],[ESTADO]],
        {"VENCIDO",1;"ALERTA_0 Días",2;"ALERTA",3;"A TIEMPO",4;"SIN FECHA",5},
    2,FALSE),
0)</f>
        <v>3</v>
      </c>
    </row>
    <row r="2045" spans="1:34" x14ac:dyDescent="0.25">
      <c r="A2045">
        <v>23677565</v>
      </c>
      <c r="B2045" s="23" t="str">
        <f>IFERROR(VLOOKUP(FENIX_ANS_TABLA[[#This Row],[PEDIDO]],RESPONSABLE!A:B,2,0),"Pendiente por asignar responsable")</f>
        <v>Pendiente por asignar responsable</v>
      </c>
      <c r="C2045" t="s">
        <v>54</v>
      </c>
      <c r="D2045" t="s">
        <v>24</v>
      </c>
      <c r="E2045" t="s">
        <v>54</v>
      </c>
      <c r="F2045" s="21">
        <v>46083.645821759259</v>
      </c>
      <c r="G2045" t="s">
        <v>13971</v>
      </c>
      <c r="H2045">
        <v>1128268500</v>
      </c>
      <c r="I2045" t="s">
        <v>3306</v>
      </c>
      <c r="J2045" s="23" t="s">
        <v>31</v>
      </c>
      <c r="K2045" s="23" t="s">
        <v>355</v>
      </c>
      <c r="L2045" t="s">
        <v>13972</v>
      </c>
      <c r="M2045" t="s">
        <v>185</v>
      </c>
      <c r="N2045" t="s">
        <v>13973</v>
      </c>
      <c r="O2045" t="s">
        <v>186</v>
      </c>
      <c r="P2045" t="s">
        <v>55</v>
      </c>
      <c r="Q2045" t="s">
        <v>189</v>
      </c>
      <c r="R2045" t="s">
        <v>253</v>
      </c>
      <c r="S2045" t="s">
        <v>260</v>
      </c>
      <c r="T2045">
        <v>4</v>
      </c>
      <c r="U2045" t="s">
        <v>13974</v>
      </c>
      <c r="V2045" t="s">
        <v>18002</v>
      </c>
      <c r="W2045" t="s">
        <v>18002</v>
      </c>
      <c r="X2045" t="s">
        <v>43</v>
      </c>
      <c r="Y2045" t="s">
        <v>30</v>
      </c>
      <c r="Z2045" t="s">
        <v>30</v>
      </c>
      <c r="AA2045" t="s">
        <v>30</v>
      </c>
      <c r="AB2045" t="s">
        <v>30</v>
      </c>
      <c r="AC2045">
        <v>-75.268296000000007</v>
      </c>
      <c r="AD2045">
        <v>6.1312040000000003</v>
      </c>
      <c r="AE2045" t="s">
        <v>86</v>
      </c>
      <c r="AF2045" t="s">
        <v>159</v>
      </c>
      <c r="AG2045" t="s">
        <v>102</v>
      </c>
      <c r="AH2045">
        <f>IFERROR(
    VLOOKUP(FENIX_ANS_TABLA[[#This Row],[ESTADO]],
        {"VENCIDO",1;"ALERTA_0 Días",2;"ALERTA",3;"A TIEMPO",4;"SIN FECHA",5},
    2,FALSE),
0)</f>
        <v>3</v>
      </c>
    </row>
    <row r="2046" spans="1:34" x14ac:dyDescent="0.25">
      <c r="A2046">
        <v>23677570</v>
      </c>
      <c r="B2046" s="23" t="str">
        <f>IFERROR(VLOOKUP(FENIX_ANS_TABLA[[#This Row],[PEDIDO]],RESPONSABLE!A:B,2,0),"Pendiente por asignar responsable")</f>
        <v>Pendiente por asignar responsable</v>
      </c>
      <c r="C2046" t="s">
        <v>23</v>
      </c>
      <c r="D2046" t="s">
        <v>24</v>
      </c>
      <c r="E2046" t="s">
        <v>33</v>
      </c>
      <c r="F2046" s="21">
        <v>46083.64770833333</v>
      </c>
      <c r="G2046" t="s">
        <v>13976</v>
      </c>
      <c r="H2046">
        <v>1000207185</v>
      </c>
      <c r="I2046" t="s">
        <v>13977</v>
      </c>
      <c r="J2046" s="23" t="s">
        <v>13978</v>
      </c>
      <c r="K2046" s="23" t="s">
        <v>13979</v>
      </c>
      <c r="L2046" t="s">
        <v>13980</v>
      </c>
      <c r="M2046" t="s">
        <v>25</v>
      </c>
      <c r="N2046" t="s">
        <v>13981</v>
      </c>
      <c r="O2046" t="s">
        <v>26</v>
      </c>
      <c r="P2046" t="s">
        <v>34</v>
      </c>
      <c r="Q2046" t="s">
        <v>35</v>
      </c>
      <c r="R2046" t="s">
        <v>253</v>
      </c>
      <c r="S2046" t="s">
        <v>260</v>
      </c>
      <c r="T2046">
        <v>5</v>
      </c>
      <c r="U2046" t="s">
        <v>13982</v>
      </c>
      <c r="V2046" t="s">
        <v>19252</v>
      </c>
      <c r="W2046" t="s">
        <v>10711</v>
      </c>
      <c r="X2046" t="s">
        <v>29</v>
      </c>
      <c r="Y2046" t="s">
        <v>30</v>
      </c>
      <c r="Z2046" t="s">
        <v>30</v>
      </c>
      <c r="AA2046" t="s">
        <v>30</v>
      </c>
      <c r="AB2046" t="s">
        <v>30</v>
      </c>
      <c r="AC2046">
        <v>-75.613502740000001</v>
      </c>
      <c r="AD2046">
        <v>6.27127531</v>
      </c>
      <c r="AE2046" t="s">
        <v>86</v>
      </c>
      <c r="AF2046" t="s">
        <v>105</v>
      </c>
      <c r="AG2046" t="s">
        <v>102</v>
      </c>
      <c r="AH2046">
        <f>IFERROR(
    VLOOKUP(FENIX_ANS_TABLA[[#This Row],[ESTADO]],
        {"VENCIDO",1;"ALERTA_0 Días",2;"ALERTA",3;"A TIEMPO",4;"SIN FECHA",5},
    2,FALSE),
0)</f>
        <v>4</v>
      </c>
    </row>
    <row r="2047" spans="1:34" x14ac:dyDescent="0.25">
      <c r="A2047">
        <v>23677577</v>
      </c>
      <c r="B2047" s="23" t="str">
        <f>IFERROR(VLOOKUP(FENIX_ANS_TABLA[[#This Row],[PEDIDO]],RESPONSABLE!A:B,2,0),"Pendiente por asignar responsable")</f>
        <v>Pendiente por asignar responsable</v>
      </c>
      <c r="C2047" t="s">
        <v>54</v>
      </c>
      <c r="D2047" t="s">
        <v>24</v>
      </c>
      <c r="E2047" t="s">
        <v>54</v>
      </c>
      <c r="F2047" s="21">
        <v>46083.650613425933</v>
      </c>
      <c r="G2047" t="s">
        <v>13984</v>
      </c>
      <c r="H2047">
        <v>8278295</v>
      </c>
      <c r="I2047" t="s">
        <v>13985</v>
      </c>
      <c r="J2047" s="23" t="s">
        <v>13986</v>
      </c>
      <c r="K2047" s="23" t="s">
        <v>13987</v>
      </c>
      <c r="L2047" t="s">
        <v>13988</v>
      </c>
      <c r="M2047" t="s">
        <v>139</v>
      </c>
      <c r="N2047" t="s">
        <v>13989</v>
      </c>
      <c r="O2047" t="s">
        <v>140</v>
      </c>
      <c r="P2047" t="s">
        <v>55</v>
      </c>
      <c r="Q2047" t="s">
        <v>31</v>
      </c>
      <c r="R2047" t="s">
        <v>253</v>
      </c>
      <c r="S2047" t="s">
        <v>259</v>
      </c>
      <c r="T2047">
        <v>4</v>
      </c>
      <c r="U2047" t="s">
        <v>13990</v>
      </c>
      <c r="V2047" t="s">
        <v>19253</v>
      </c>
      <c r="W2047" t="s">
        <v>19253</v>
      </c>
      <c r="X2047" t="s">
        <v>43</v>
      </c>
      <c r="Y2047" t="s">
        <v>30</v>
      </c>
      <c r="Z2047" t="s">
        <v>30</v>
      </c>
      <c r="AA2047" t="s">
        <v>30</v>
      </c>
      <c r="AB2047" t="s">
        <v>30</v>
      </c>
      <c r="AC2047">
        <v>-75.738002879999996</v>
      </c>
      <c r="AD2047">
        <v>6.5024418500000003</v>
      </c>
      <c r="AE2047" t="s">
        <v>86</v>
      </c>
      <c r="AF2047" t="s">
        <v>136</v>
      </c>
      <c r="AG2047" t="s">
        <v>102</v>
      </c>
      <c r="AH2047">
        <f>IFERROR(
    VLOOKUP(FENIX_ANS_TABLA[[#This Row],[ESTADO]],
        {"VENCIDO",1;"ALERTA_0 Días",2;"ALERTA",3;"A TIEMPO",4;"SIN FECHA",5},
    2,FALSE),
0)</f>
        <v>3</v>
      </c>
    </row>
    <row r="2048" spans="1:34" x14ac:dyDescent="0.25">
      <c r="A2048">
        <v>23677588</v>
      </c>
      <c r="B2048" s="23" t="str">
        <f>IFERROR(VLOOKUP(FENIX_ANS_TABLA[[#This Row],[PEDIDO]],RESPONSABLE!A:B,2,0),"Pendiente por asignar responsable")</f>
        <v>Pendiente por asignar responsable</v>
      </c>
      <c r="C2048" t="s">
        <v>23</v>
      </c>
      <c r="D2048" t="s">
        <v>24</v>
      </c>
      <c r="E2048" t="s">
        <v>23</v>
      </c>
      <c r="F2048" s="21">
        <v>46083.653969907413</v>
      </c>
      <c r="G2048" t="s">
        <v>14969</v>
      </c>
      <c r="H2048">
        <v>42685365</v>
      </c>
      <c r="I2048" t="s">
        <v>14970</v>
      </c>
      <c r="J2048" s="23" t="s">
        <v>31</v>
      </c>
      <c r="K2048" s="23" t="s">
        <v>14956</v>
      </c>
      <c r="L2048" t="s">
        <v>14971</v>
      </c>
      <c r="M2048" t="s">
        <v>165</v>
      </c>
      <c r="N2048" t="s">
        <v>14972</v>
      </c>
      <c r="O2048" t="s">
        <v>166</v>
      </c>
      <c r="P2048" t="s">
        <v>27</v>
      </c>
      <c r="Q2048" t="s">
        <v>158</v>
      </c>
      <c r="R2048" t="s">
        <v>253</v>
      </c>
      <c r="S2048" t="s">
        <v>260</v>
      </c>
      <c r="T2048">
        <v>7</v>
      </c>
      <c r="U2048" t="s">
        <v>14973</v>
      </c>
      <c r="V2048" t="s">
        <v>18371</v>
      </c>
      <c r="W2048" t="s">
        <v>18370</v>
      </c>
      <c r="X2048" t="s">
        <v>29</v>
      </c>
      <c r="Y2048" t="s">
        <v>30</v>
      </c>
      <c r="Z2048" t="s">
        <v>30</v>
      </c>
      <c r="AA2048" t="s">
        <v>30</v>
      </c>
      <c r="AB2048" t="s">
        <v>30</v>
      </c>
      <c r="AC2048">
        <v>-75.437151249999999</v>
      </c>
      <c r="AD2048">
        <v>6.2720862999999998</v>
      </c>
      <c r="AE2048" t="s">
        <v>86</v>
      </c>
      <c r="AF2048" t="s">
        <v>159</v>
      </c>
      <c r="AG2048" t="s">
        <v>102</v>
      </c>
      <c r="AH2048">
        <f>IFERROR(
    VLOOKUP(FENIX_ANS_TABLA[[#This Row],[ESTADO]],
        {"VENCIDO",1;"ALERTA_0 Días",2;"ALERTA",3;"A TIEMPO",4;"SIN FECHA",5},
    2,FALSE),
0)</f>
        <v>4</v>
      </c>
    </row>
    <row r="2049" spans="1:34" x14ac:dyDescent="0.25">
      <c r="A2049">
        <v>23677590</v>
      </c>
      <c r="B2049" s="23" t="str">
        <f>IFERROR(VLOOKUP(FENIX_ANS_TABLA[[#This Row],[PEDIDO]],RESPONSABLE!A:B,2,0),"Pendiente por asignar responsable")</f>
        <v>Pendiente por asignar responsable</v>
      </c>
      <c r="C2049" t="s">
        <v>54</v>
      </c>
      <c r="D2049" t="s">
        <v>24</v>
      </c>
      <c r="E2049" t="s">
        <v>54</v>
      </c>
      <c r="F2049" s="21">
        <v>46083.654629629629</v>
      </c>
      <c r="G2049" t="s">
        <v>13992</v>
      </c>
      <c r="H2049">
        <v>15423260</v>
      </c>
      <c r="I2049" t="s">
        <v>13993</v>
      </c>
      <c r="J2049" s="23" t="s">
        <v>13994</v>
      </c>
      <c r="K2049" s="23" t="s">
        <v>13995</v>
      </c>
      <c r="L2049" t="s">
        <v>13996</v>
      </c>
      <c r="M2049" t="s">
        <v>141</v>
      </c>
      <c r="N2049" t="s">
        <v>13997</v>
      </c>
      <c r="O2049" t="s">
        <v>142</v>
      </c>
      <c r="P2049" t="s">
        <v>55</v>
      </c>
      <c r="Q2049" t="s">
        <v>31</v>
      </c>
      <c r="R2049" t="s">
        <v>253</v>
      </c>
      <c r="S2049" t="s">
        <v>259</v>
      </c>
      <c r="T2049">
        <v>4</v>
      </c>
      <c r="U2049" t="s">
        <v>13998</v>
      </c>
      <c r="V2049" t="s">
        <v>10608</v>
      </c>
      <c r="W2049" t="s">
        <v>10608</v>
      </c>
      <c r="X2049" t="s">
        <v>43</v>
      </c>
      <c r="Y2049" t="s">
        <v>30</v>
      </c>
      <c r="Z2049" t="s">
        <v>30</v>
      </c>
      <c r="AA2049" t="s">
        <v>30</v>
      </c>
      <c r="AB2049" t="s">
        <v>30</v>
      </c>
      <c r="AC2049">
        <v>-76.129213460000003</v>
      </c>
      <c r="AD2049">
        <v>6.7798522999999999</v>
      </c>
      <c r="AE2049" t="s">
        <v>86</v>
      </c>
      <c r="AF2049" t="s">
        <v>136</v>
      </c>
      <c r="AG2049" t="s">
        <v>102</v>
      </c>
      <c r="AH2049">
        <f>IFERROR(
    VLOOKUP(FENIX_ANS_TABLA[[#This Row],[ESTADO]],
        {"VENCIDO",1;"ALERTA_0 Días",2;"ALERTA",3;"A TIEMPO",4;"SIN FECHA",5},
    2,FALSE),
0)</f>
        <v>3</v>
      </c>
    </row>
    <row r="2050" spans="1:34" x14ac:dyDescent="0.25">
      <c r="A2050">
        <v>23677593</v>
      </c>
      <c r="B2050" s="23" t="str">
        <f>IFERROR(VLOOKUP(FENIX_ANS_TABLA[[#This Row],[PEDIDO]],RESPONSABLE!A:B,2,0),"Pendiente por asignar responsable")</f>
        <v>Pendiente por asignar responsable</v>
      </c>
      <c r="C2050" t="s">
        <v>23</v>
      </c>
      <c r="D2050" t="s">
        <v>24</v>
      </c>
      <c r="E2050" t="s">
        <v>23</v>
      </c>
      <c r="F2050" s="21">
        <v>46083.656076388892</v>
      </c>
      <c r="G2050" t="s">
        <v>15891</v>
      </c>
      <c r="H2050">
        <v>8126587</v>
      </c>
      <c r="I2050" t="s">
        <v>15892</v>
      </c>
      <c r="J2050" s="23" t="s">
        <v>31</v>
      </c>
      <c r="K2050" s="23" t="s">
        <v>15893</v>
      </c>
      <c r="L2050" t="s">
        <v>15894</v>
      </c>
      <c r="M2050" t="s">
        <v>25</v>
      </c>
      <c r="N2050" t="s">
        <v>15895</v>
      </c>
      <c r="O2050" t="s">
        <v>26</v>
      </c>
      <c r="P2050" t="s">
        <v>27</v>
      </c>
      <c r="Q2050" t="s">
        <v>32</v>
      </c>
      <c r="R2050" t="s">
        <v>253</v>
      </c>
      <c r="S2050" t="s">
        <v>260</v>
      </c>
      <c r="T2050">
        <v>7</v>
      </c>
      <c r="U2050" t="s">
        <v>15896</v>
      </c>
      <c r="V2050" t="s">
        <v>10332</v>
      </c>
      <c r="W2050" t="s">
        <v>19254</v>
      </c>
      <c r="X2050" t="s">
        <v>29</v>
      </c>
      <c r="Y2050" t="s">
        <v>30</v>
      </c>
      <c r="Z2050" t="s">
        <v>30</v>
      </c>
      <c r="AA2050" t="s">
        <v>30</v>
      </c>
      <c r="AB2050" t="s">
        <v>30</v>
      </c>
      <c r="AC2050">
        <v>-75.605399000000006</v>
      </c>
      <c r="AD2050">
        <v>6.2305450000000002</v>
      </c>
      <c r="AE2050" t="s">
        <v>86</v>
      </c>
      <c r="AF2050" t="s">
        <v>105</v>
      </c>
      <c r="AG2050" t="s">
        <v>102</v>
      </c>
      <c r="AH2050">
        <f>IFERROR(
    VLOOKUP(FENIX_ANS_TABLA[[#This Row],[ESTADO]],
        {"VENCIDO",1;"ALERTA_0 Días",2;"ALERTA",3;"A TIEMPO",4;"SIN FECHA",5},
    2,FALSE),
0)</f>
        <v>4</v>
      </c>
    </row>
    <row r="2051" spans="1:34" x14ac:dyDescent="0.25">
      <c r="A2051">
        <v>23677594</v>
      </c>
      <c r="B2051" s="23" t="str">
        <f>IFERROR(VLOOKUP(FENIX_ANS_TABLA[[#This Row],[PEDIDO]],RESPONSABLE!A:B,2,0),"Pendiente por asignar responsable")</f>
        <v>Pendiente por asignar responsable</v>
      </c>
      <c r="C2051" t="s">
        <v>23</v>
      </c>
      <c r="D2051" t="s">
        <v>24</v>
      </c>
      <c r="E2051" t="s">
        <v>23</v>
      </c>
      <c r="F2051" s="21">
        <v>46083.656481481477</v>
      </c>
      <c r="G2051" t="s">
        <v>14976</v>
      </c>
      <c r="H2051">
        <v>70513575</v>
      </c>
      <c r="I2051" t="s">
        <v>14977</v>
      </c>
      <c r="J2051" s="23" t="s">
        <v>14978</v>
      </c>
      <c r="K2051" s="23" t="s">
        <v>288</v>
      </c>
      <c r="L2051" t="s">
        <v>14979</v>
      </c>
      <c r="M2051" t="s">
        <v>167</v>
      </c>
      <c r="N2051" t="s">
        <v>14980</v>
      </c>
      <c r="O2051" t="s">
        <v>168</v>
      </c>
      <c r="P2051" t="s">
        <v>27</v>
      </c>
      <c r="Q2051" t="s">
        <v>158</v>
      </c>
      <c r="R2051" t="s">
        <v>252</v>
      </c>
      <c r="S2051" t="s">
        <v>260</v>
      </c>
      <c r="T2051">
        <v>10</v>
      </c>
      <c r="U2051" t="s">
        <v>14981</v>
      </c>
      <c r="V2051" t="s">
        <v>14346</v>
      </c>
      <c r="W2051" t="s">
        <v>19255</v>
      </c>
      <c r="X2051" t="s">
        <v>29</v>
      </c>
      <c r="Y2051" t="s">
        <v>30</v>
      </c>
      <c r="Z2051" t="s">
        <v>30</v>
      </c>
      <c r="AA2051" t="s">
        <v>30</v>
      </c>
      <c r="AB2051" t="s">
        <v>30</v>
      </c>
      <c r="AC2051">
        <v>-75.397675329999998</v>
      </c>
      <c r="AD2051">
        <v>6.1880413299999999</v>
      </c>
      <c r="AE2051" t="s">
        <v>86</v>
      </c>
      <c r="AF2051" t="s">
        <v>159</v>
      </c>
      <c r="AG2051" t="s">
        <v>102</v>
      </c>
      <c r="AH2051">
        <f>IFERROR(
    VLOOKUP(FENIX_ANS_TABLA[[#This Row],[ESTADO]],
        {"VENCIDO",1;"ALERTA_0 Días",2;"ALERTA",3;"A TIEMPO",4;"SIN FECHA",5},
    2,FALSE),
0)</f>
        <v>4</v>
      </c>
    </row>
    <row r="2052" spans="1:34" x14ac:dyDescent="0.25">
      <c r="A2052">
        <v>23677600</v>
      </c>
      <c r="B2052" s="23" t="str">
        <f>IFERROR(VLOOKUP(FENIX_ANS_TABLA[[#This Row],[PEDIDO]],RESPONSABLE!A:B,2,0),"Pendiente por asignar responsable")</f>
        <v>Pendiente por asignar responsable</v>
      </c>
      <c r="C2052" t="s">
        <v>54</v>
      </c>
      <c r="D2052" t="s">
        <v>24</v>
      </c>
      <c r="E2052" t="s">
        <v>54</v>
      </c>
      <c r="F2052" s="21">
        <v>46083.659131944441</v>
      </c>
      <c r="G2052" t="s">
        <v>14984</v>
      </c>
      <c r="H2052">
        <v>8355536</v>
      </c>
      <c r="I2052" t="s">
        <v>14985</v>
      </c>
      <c r="J2052" s="23" t="s">
        <v>31</v>
      </c>
      <c r="K2052" s="23" t="s">
        <v>14986</v>
      </c>
      <c r="L2052" t="s">
        <v>14987</v>
      </c>
      <c r="M2052" t="s">
        <v>25</v>
      </c>
      <c r="N2052" t="s">
        <v>14988</v>
      </c>
      <c r="O2052" t="s">
        <v>26</v>
      </c>
      <c r="P2052" t="s">
        <v>55</v>
      </c>
      <c r="Q2052" t="s">
        <v>56</v>
      </c>
      <c r="R2052" t="s">
        <v>253</v>
      </c>
      <c r="S2052" t="s">
        <v>260</v>
      </c>
      <c r="T2052">
        <v>4</v>
      </c>
      <c r="U2052" t="s">
        <v>14989</v>
      </c>
      <c r="V2052" t="s">
        <v>3477</v>
      </c>
      <c r="W2052" t="s">
        <v>3477</v>
      </c>
      <c r="X2052" t="s">
        <v>43</v>
      </c>
      <c r="Y2052" t="s">
        <v>30</v>
      </c>
      <c r="Z2052" t="s">
        <v>30</v>
      </c>
      <c r="AA2052" t="s">
        <v>30</v>
      </c>
      <c r="AB2052" t="s">
        <v>30</v>
      </c>
      <c r="AC2052">
        <v>-75.605614310000007</v>
      </c>
      <c r="AD2052">
        <v>6.2108647299999999</v>
      </c>
      <c r="AE2052" t="s">
        <v>86</v>
      </c>
      <c r="AF2052" t="s">
        <v>105</v>
      </c>
      <c r="AG2052" t="s">
        <v>102</v>
      </c>
      <c r="AH2052">
        <f>IFERROR(
    VLOOKUP(FENIX_ANS_TABLA[[#This Row],[ESTADO]],
        {"VENCIDO",1;"ALERTA_0 Días",2;"ALERTA",3;"A TIEMPO",4;"SIN FECHA",5},
    2,FALSE),
0)</f>
        <v>3</v>
      </c>
    </row>
    <row r="2053" spans="1:34" x14ac:dyDescent="0.25">
      <c r="A2053">
        <v>23677608</v>
      </c>
      <c r="B2053" s="23" t="str">
        <f>IFERROR(VLOOKUP(FENIX_ANS_TABLA[[#This Row],[PEDIDO]],RESPONSABLE!A:B,2,0),"Pendiente por asignar responsable")</f>
        <v>Pendiente por asignar responsable</v>
      </c>
      <c r="C2053" t="s">
        <v>23</v>
      </c>
      <c r="D2053" t="s">
        <v>24</v>
      </c>
      <c r="E2053" t="s">
        <v>23</v>
      </c>
      <c r="F2053" s="21">
        <v>46083.663807870369</v>
      </c>
      <c r="G2053" t="s">
        <v>14991</v>
      </c>
      <c r="H2053">
        <v>71290589</v>
      </c>
      <c r="I2053" t="s">
        <v>14992</v>
      </c>
      <c r="J2053" s="23" t="s">
        <v>31</v>
      </c>
      <c r="K2053" s="23" t="s">
        <v>14993</v>
      </c>
      <c r="L2053" t="s">
        <v>14994</v>
      </c>
      <c r="M2053" t="s">
        <v>171</v>
      </c>
      <c r="N2053" t="s">
        <v>14995</v>
      </c>
      <c r="O2053" t="s">
        <v>172</v>
      </c>
      <c r="P2053" t="s">
        <v>27</v>
      </c>
      <c r="Q2053" t="s">
        <v>158</v>
      </c>
      <c r="R2053" t="s">
        <v>252</v>
      </c>
      <c r="S2053" t="s">
        <v>260</v>
      </c>
      <c r="T2053">
        <v>10</v>
      </c>
      <c r="U2053" t="s">
        <v>14996</v>
      </c>
      <c r="V2053" t="s">
        <v>14695</v>
      </c>
      <c r="W2053" t="s">
        <v>19256</v>
      </c>
      <c r="X2053" t="s">
        <v>29</v>
      </c>
      <c r="Y2053" t="s">
        <v>30</v>
      </c>
      <c r="Z2053" t="s">
        <v>30</v>
      </c>
      <c r="AA2053" t="s">
        <v>30</v>
      </c>
      <c r="AB2053" t="s">
        <v>30</v>
      </c>
      <c r="AC2053">
        <v>-75.035344519999995</v>
      </c>
      <c r="AD2053">
        <v>6.1446294200000002</v>
      </c>
      <c r="AE2053" t="s">
        <v>86</v>
      </c>
      <c r="AF2053" t="s">
        <v>159</v>
      </c>
      <c r="AG2053" t="s">
        <v>102</v>
      </c>
      <c r="AH2053">
        <f>IFERROR(
    VLOOKUP(FENIX_ANS_TABLA[[#This Row],[ESTADO]],
        {"VENCIDO",1;"ALERTA_0 Días",2;"ALERTA",3;"A TIEMPO",4;"SIN FECHA",5},
    2,FALSE),
0)</f>
        <v>4</v>
      </c>
    </row>
    <row r="2054" spans="1:34" x14ac:dyDescent="0.25">
      <c r="A2054">
        <v>23677609</v>
      </c>
      <c r="B2054" s="23" t="str">
        <f>IFERROR(VLOOKUP(FENIX_ANS_TABLA[[#This Row],[PEDIDO]],RESPONSABLE!A:B,2,0),"Pendiente por asignar responsable")</f>
        <v>Pendiente por asignar responsable</v>
      </c>
      <c r="C2054" t="s">
        <v>58</v>
      </c>
      <c r="D2054" t="s">
        <v>24</v>
      </c>
      <c r="E2054" t="s">
        <v>59</v>
      </c>
      <c r="F2054" s="21">
        <v>46083.6641087963</v>
      </c>
      <c r="G2054" t="s">
        <v>14999</v>
      </c>
      <c r="H2054">
        <v>71005613</v>
      </c>
      <c r="I2054" t="s">
        <v>15000</v>
      </c>
      <c r="J2054" s="23" t="s">
        <v>31</v>
      </c>
      <c r="K2054" s="23" t="s">
        <v>15001</v>
      </c>
      <c r="L2054" t="s">
        <v>15002</v>
      </c>
      <c r="M2054" t="s">
        <v>187</v>
      </c>
      <c r="N2054" t="s">
        <v>15003</v>
      </c>
      <c r="O2054" t="s">
        <v>188</v>
      </c>
      <c r="P2054" t="s">
        <v>60</v>
      </c>
      <c r="Q2054" t="s">
        <v>184</v>
      </c>
      <c r="R2054" t="s">
        <v>253</v>
      </c>
      <c r="S2054" t="s">
        <v>260</v>
      </c>
      <c r="T2054">
        <v>9</v>
      </c>
      <c r="U2054" t="s">
        <v>15004</v>
      </c>
      <c r="V2054" t="s">
        <v>14533</v>
      </c>
      <c r="W2054" t="s">
        <v>19257</v>
      </c>
      <c r="X2054" t="s">
        <v>29</v>
      </c>
      <c r="Y2054" t="s">
        <v>30</v>
      </c>
      <c r="Z2054" t="s">
        <v>30</v>
      </c>
      <c r="AA2054" t="s">
        <v>30</v>
      </c>
      <c r="AB2054" t="s">
        <v>30</v>
      </c>
      <c r="AC2054">
        <v>-75.029873510000002</v>
      </c>
      <c r="AD2054">
        <v>6.2912975400000004</v>
      </c>
      <c r="AE2054" t="s">
        <v>86</v>
      </c>
      <c r="AF2054" t="s">
        <v>159</v>
      </c>
      <c r="AG2054" t="s">
        <v>102</v>
      </c>
      <c r="AH2054">
        <f>IFERROR(
    VLOOKUP(FENIX_ANS_TABLA[[#This Row],[ESTADO]],
        {"VENCIDO",1;"ALERTA_0 Días",2;"ALERTA",3;"A TIEMPO",4;"SIN FECHA",5},
    2,FALSE),
0)</f>
        <v>4</v>
      </c>
    </row>
    <row r="2055" spans="1:34" x14ac:dyDescent="0.25">
      <c r="A2055">
        <v>23677615</v>
      </c>
      <c r="B2055" s="23" t="str">
        <f>IFERROR(VLOOKUP(FENIX_ANS_TABLA[[#This Row],[PEDIDO]],RESPONSABLE!A:B,2,0),"Pendiente por asignar responsable")</f>
        <v>Pendiente por asignar responsable</v>
      </c>
      <c r="C2055" t="s">
        <v>23</v>
      </c>
      <c r="D2055" t="s">
        <v>65</v>
      </c>
      <c r="E2055" t="s">
        <v>23</v>
      </c>
      <c r="F2055" s="21">
        <v>46083.666377314818</v>
      </c>
      <c r="G2055" t="s">
        <v>15898</v>
      </c>
      <c r="H2055">
        <v>43748417</v>
      </c>
      <c r="I2055" t="s">
        <v>15899</v>
      </c>
      <c r="J2055" s="23" t="s">
        <v>31</v>
      </c>
      <c r="K2055" s="23" t="s">
        <v>15900</v>
      </c>
      <c r="L2055" t="s">
        <v>15901</v>
      </c>
      <c r="M2055" t="s">
        <v>163</v>
      </c>
      <c r="N2055" t="s">
        <v>15902</v>
      </c>
      <c r="O2055" t="s">
        <v>164</v>
      </c>
      <c r="P2055" t="s">
        <v>87</v>
      </c>
      <c r="Q2055" t="s">
        <v>158</v>
      </c>
      <c r="R2055" t="s">
        <v>252</v>
      </c>
      <c r="S2055" t="s">
        <v>260</v>
      </c>
      <c r="T2055">
        <v>10</v>
      </c>
      <c r="U2055" t="s">
        <v>15903</v>
      </c>
      <c r="V2055" t="s">
        <v>10740</v>
      </c>
      <c r="W2055" t="s">
        <v>19258</v>
      </c>
      <c r="X2055" t="s">
        <v>29</v>
      </c>
      <c r="Y2055" t="s">
        <v>30</v>
      </c>
      <c r="Z2055" t="s">
        <v>30</v>
      </c>
      <c r="AA2055" t="s">
        <v>30</v>
      </c>
      <c r="AB2055" t="s">
        <v>30</v>
      </c>
      <c r="AC2055">
        <v>-75.245455000000007</v>
      </c>
      <c r="AD2055">
        <v>6.2522869999999999</v>
      </c>
      <c r="AE2055" t="s">
        <v>86</v>
      </c>
      <c r="AF2055" t="s">
        <v>159</v>
      </c>
      <c r="AG2055" t="s">
        <v>103</v>
      </c>
      <c r="AH2055">
        <f>IFERROR(
    VLOOKUP(FENIX_ANS_TABLA[[#This Row],[ESTADO]],
        {"VENCIDO",1;"ALERTA_0 Días",2;"ALERTA",3;"A TIEMPO",4;"SIN FECHA",5},
    2,FALSE),
0)</f>
        <v>4</v>
      </c>
    </row>
    <row r="2056" spans="1:34" x14ac:dyDescent="0.25">
      <c r="A2056">
        <v>23677619</v>
      </c>
      <c r="B2056" s="23" t="str">
        <f>IFERROR(VLOOKUP(FENIX_ANS_TABLA[[#This Row],[PEDIDO]],RESPONSABLE!A:B,2,0),"Pendiente por asignar responsable")</f>
        <v>Pendiente por asignar responsable</v>
      </c>
      <c r="C2056" t="s">
        <v>54</v>
      </c>
      <c r="D2056" t="s">
        <v>24</v>
      </c>
      <c r="E2056" t="s">
        <v>54</v>
      </c>
      <c r="F2056" s="21">
        <v>46083.66810185185</v>
      </c>
      <c r="G2056" t="s">
        <v>15006</v>
      </c>
      <c r="H2056">
        <v>43983814</v>
      </c>
      <c r="I2056" t="s">
        <v>15007</v>
      </c>
      <c r="J2056" s="23" t="s">
        <v>15008</v>
      </c>
      <c r="K2056" s="23" t="s">
        <v>15009</v>
      </c>
      <c r="L2056" t="s">
        <v>15010</v>
      </c>
      <c r="M2056" t="s">
        <v>141</v>
      </c>
      <c r="N2056" t="s">
        <v>15011</v>
      </c>
      <c r="O2056" t="s">
        <v>142</v>
      </c>
      <c r="P2056" t="s">
        <v>55</v>
      </c>
      <c r="Q2056" t="s">
        <v>31</v>
      </c>
      <c r="R2056" t="s">
        <v>252</v>
      </c>
      <c r="S2056" t="s">
        <v>259</v>
      </c>
      <c r="T2056">
        <v>4</v>
      </c>
      <c r="U2056" t="s">
        <v>15012</v>
      </c>
      <c r="V2056" t="s">
        <v>10449</v>
      </c>
      <c r="W2056" t="s">
        <v>10449</v>
      </c>
      <c r="X2056" t="s">
        <v>43</v>
      </c>
      <c r="Y2056" t="s">
        <v>30</v>
      </c>
      <c r="Z2056" t="s">
        <v>30</v>
      </c>
      <c r="AA2056" t="s">
        <v>30</v>
      </c>
      <c r="AB2056" t="s">
        <v>30</v>
      </c>
      <c r="AC2056">
        <v>-76.219568559999999</v>
      </c>
      <c r="AD2056">
        <v>6.7647608400000001</v>
      </c>
      <c r="AE2056" t="s">
        <v>86</v>
      </c>
      <c r="AF2056" t="s">
        <v>136</v>
      </c>
      <c r="AG2056" t="s">
        <v>102</v>
      </c>
      <c r="AH2056">
        <f>IFERROR(
    VLOOKUP(FENIX_ANS_TABLA[[#This Row],[ESTADO]],
        {"VENCIDO",1;"ALERTA_0 Días",2;"ALERTA",3;"A TIEMPO",4;"SIN FECHA",5},
    2,FALSE),
0)</f>
        <v>3</v>
      </c>
    </row>
    <row r="2057" spans="1:34" x14ac:dyDescent="0.25">
      <c r="A2057">
        <v>23677621</v>
      </c>
      <c r="B2057" s="23" t="str">
        <f>IFERROR(VLOOKUP(FENIX_ANS_TABLA[[#This Row],[PEDIDO]],RESPONSABLE!A:B,2,0),"Pendiente por asignar responsable")</f>
        <v>Pendiente por asignar responsable</v>
      </c>
      <c r="C2057" t="s">
        <v>23</v>
      </c>
      <c r="D2057" t="s">
        <v>24</v>
      </c>
      <c r="E2057" t="s">
        <v>23</v>
      </c>
      <c r="F2057" s="21">
        <v>46083.668923611112</v>
      </c>
      <c r="G2057" t="s">
        <v>15014</v>
      </c>
      <c r="H2057">
        <v>15356436</v>
      </c>
      <c r="I2057" t="s">
        <v>15015</v>
      </c>
      <c r="J2057" s="23" t="s">
        <v>31</v>
      </c>
      <c r="K2057" s="23" t="s">
        <v>14956</v>
      </c>
      <c r="L2057" t="s">
        <v>15016</v>
      </c>
      <c r="M2057" t="s">
        <v>165</v>
      </c>
      <c r="N2057" t="s">
        <v>15017</v>
      </c>
      <c r="O2057" t="s">
        <v>166</v>
      </c>
      <c r="P2057" t="s">
        <v>27</v>
      </c>
      <c r="Q2057" t="s">
        <v>189</v>
      </c>
      <c r="R2057" t="s">
        <v>252</v>
      </c>
      <c r="S2057" t="s">
        <v>260</v>
      </c>
      <c r="T2057">
        <v>10</v>
      </c>
      <c r="U2057" t="s">
        <v>15018</v>
      </c>
      <c r="V2057" t="s">
        <v>10741</v>
      </c>
      <c r="W2057" t="s">
        <v>14417</v>
      </c>
      <c r="X2057" t="s">
        <v>29</v>
      </c>
      <c r="Y2057" t="s">
        <v>30</v>
      </c>
      <c r="Z2057" t="s">
        <v>30</v>
      </c>
      <c r="AA2057" t="s">
        <v>30</v>
      </c>
      <c r="AB2057" t="s">
        <v>30</v>
      </c>
      <c r="AC2057">
        <v>-75.397650010000007</v>
      </c>
      <c r="AD2057">
        <v>6.2404729999999997</v>
      </c>
      <c r="AE2057" t="s">
        <v>86</v>
      </c>
      <c r="AF2057" t="s">
        <v>159</v>
      </c>
      <c r="AG2057" t="s">
        <v>102</v>
      </c>
      <c r="AH2057">
        <f>IFERROR(
    VLOOKUP(FENIX_ANS_TABLA[[#This Row],[ESTADO]],
        {"VENCIDO",1;"ALERTA_0 Días",2;"ALERTA",3;"A TIEMPO",4;"SIN FECHA",5},
    2,FALSE),
0)</f>
        <v>4</v>
      </c>
    </row>
    <row r="2058" spans="1:34" x14ac:dyDescent="0.25">
      <c r="A2058">
        <v>23677623</v>
      </c>
      <c r="B2058" s="23" t="str">
        <f>IFERROR(VLOOKUP(FENIX_ANS_TABLA[[#This Row],[PEDIDO]],RESPONSABLE!A:B,2,0),"Pendiente por asignar responsable")</f>
        <v>Pendiente por asignar responsable</v>
      </c>
      <c r="C2058" t="s">
        <v>23</v>
      </c>
      <c r="D2058" t="s">
        <v>24</v>
      </c>
      <c r="E2058" t="s">
        <v>23</v>
      </c>
      <c r="F2058" s="21">
        <v>46083.669652777768</v>
      </c>
      <c r="G2058" t="s">
        <v>15020</v>
      </c>
      <c r="H2058">
        <v>24413908</v>
      </c>
      <c r="I2058" t="s">
        <v>15021</v>
      </c>
      <c r="J2058" s="23" t="s">
        <v>31</v>
      </c>
      <c r="K2058" s="23" t="s">
        <v>15022</v>
      </c>
      <c r="L2058" t="s">
        <v>15023</v>
      </c>
      <c r="M2058" t="s">
        <v>171</v>
      </c>
      <c r="N2058" t="s">
        <v>15024</v>
      </c>
      <c r="O2058" t="s">
        <v>172</v>
      </c>
      <c r="P2058" t="s">
        <v>27</v>
      </c>
      <c r="Q2058" t="s">
        <v>158</v>
      </c>
      <c r="R2058" t="s">
        <v>252</v>
      </c>
      <c r="S2058" t="s">
        <v>260</v>
      </c>
      <c r="T2058">
        <v>10</v>
      </c>
      <c r="U2058" t="s">
        <v>15025</v>
      </c>
      <c r="V2058" t="s">
        <v>19259</v>
      </c>
      <c r="W2058" t="s">
        <v>19260</v>
      </c>
      <c r="X2058" t="s">
        <v>29</v>
      </c>
      <c r="Y2058" t="s">
        <v>30</v>
      </c>
      <c r="Z2058" t="s">
        <v>30</v>
      </c>
      <c r="AA2058" t="s">
        <v>30</v>
      </c>
      <c r="AB2058" t="s">
        <v>30</v>
      </c>
      <c r="AC2058">
        <v>-75.013458</v>
      </c>
      <c r="AD2058">
        <v>6.1752089999999997</v>
      </c>
      <c r="AE2058" t="s">
        <v>86</v>
      </c>
      <c r="AF2058" t="s">
        <v>159</v>
      </c>
      <c r="AG2058" t="s">
        <v>102</v>
      </c>
      <c r="AH2058">
        <f>IFERROR(
    VLOOKUP(FENIX_ANS_TABLA[[#This Row],[ESTADO]],
        {"VENCIDO",1;"ALERTA_0 Días",2;"ALERTA",3;"A TIEMPO",4;"SIN FECHA",5},
    2,FALSE),
0)</f>
        <v>4</v>
      </c>
    </row>
    <row r="2059" spans="1:34" x14ac:dyDescent="0.25">
      <c r="A2059">
        <v>23677627</v>
      </c>
      <c r="B2059" s="23" t="str">
        <f>IFERROR(VLOOKUP(FENIX_ANS_TABLA[[#This Row],[PEDIDO]],RESPONSABLE!A:B,2,0),"Pendiente por asignar responsable")</f>
        <v>Pendiente por asignar responsable</v>
      </c>
      <c r="C2059" t="s">
        <v>23</v>
      </c>
      <c r="D2059" t="s">
        <v>24</v>
      </c>
      <c r="E2059" t="s">
        <v>33</v>
      </c>
      <c r="F2059" s="21">
        <v>46083.672511574077</v>
      </c>
      <c r="G2059" t="s">
        <v>15027</v>
      </c>
      <c r="H2059">
        <v>1152195841</v>
      </c>
      <c r="I2059" t="s">
        <v>15028</v>
      </c>
      <c r="J2059" s="23" t="s">
        <v>31</v>
      </c>
      <c r="K2059" s="23" t="s">
        <v>15029</v>
      </c>
      <c r="L2059" t="s">
        <v>15030</v>
      </c>
      <c r="M2059" t="s">
        <v>25</v>
      </c>
      <c r="N2059" t="s">
        <v>15031</v>
      </c>
      <c r="O2059" t="s">
        <v>26</v>
      </c>
      <c r="P2059" t="s">
        <v>34</v>
      </c>
      <c r="Q2059" t="s">
        <v>35</v>
      </c>
      <c r="R2059" t="s">
        <v>253</v>
      </c>
      <c r="S2059" t="s">
        <v>260</v>
      </c>
      <c r="T2059">
        <v>5</v>
      </c>
      <c r="U2059" t="s">
        <v>15032</v>
      </c>
      <c r="V2059" t="s">
        <v>10743</v>
      </c>
      <c r="W2059" t="s">
        <v>14637</v>
      </c>
      <c r="X2059" t="s">
        <v>29</v>
      </c>
      <c r="Y2059" t="s">
        <v>30</v>
      </c>
      <c r="Z2059" t="s">
        <v>30</v>
      </c>
      <c r="AA2059" t="s">
        <v>30</v>
      </c>
      <c r="AB2059" t="s">
        <v>30</v>
      </c>
      <c r="AC2059">
        <v>-75.611242239999996</v>
      </c>
      <c r="AD2059">
        <v>6.2645138100000004</v>
      </c>
      <c r="AE2059" t="s">
        <v>86</v>
      </c>
      <c r="AF2059" t="s">
        <v>105</v>
      </c>
      <c r="AG2059" t="s">
        <v>102</v>
      </c>
      <c r="AH2059">
        <f>IFERROR(
    VLOOKUP(FENIX_ANS_TABLA[[#This Row],[ESTADO]],
        {"VENCIDO",1;"ALERTA_0 Días",2;"ALERTA",3;"A TIEMPO",4;"SIN FECHA",5},
    2,FALSE),
0)</f>
        <v>4</v>
      </c>
    </row>
    <row r="2060" spans="1:34" x14ac:dyDescent="0.25">
      <c r="A2060">
        <v>23677631</v>
      </c>
      <c r="B2060" s="23" t="str">
        <f>IFERROR(VLOOKUP(FENIX_ANS_TABLA[[#This Row],[PEDIDO]],RESPONSABLE!A:B,2,0),"Pendiente por asignar responsable")</f>
        <v>Pendiente por asignar responsable</v>
      </c>
      <c r="C2060" t="s">
        <v>23</v>
      </c>
      <c r="D2060" t="s">
        <v>24</v>
      </c>
      <c r="E2060" t="s">
        <v>33</v>
      </c>
      <c r="F2060" s="21">
        <v>46083.673252314817</v>
      </c>
      <c r="G2060" t="s">
        <v>15034</v>
      </c>
      <c r="H2060">
        <v>1036621880</v>
      </c>
      <c r="I2060" t="s">
        <v>15035</v>
      </c>
      <c r="J2060" s="23" t="s">
        <v>31</v>
      </c>
      <c r="K2060" s="23" t="s">
        <v>15036</v>
      </c>
      <c r="L2060" t="s">
        <v>15037</v>
      </c>
      <c r="M2060" t="s">
        <v>25</v>
      </c>
      <c r="N2060" t="s">
        <v>15038</v>
      </c>
      <c r="O2060" t="s">
        <v>26</v>
      </c>
      <c r="P2060" t="s">
        <v>34</v>
      </c>
      <c r="Q2060" t="s">
        <v>35</v>
      </c>
      <c r="R2060" t="s">
        <v>253</v>
      </c>
      <c r="S2060" t="s">
        <v>260</v>
      </c>
      <c r="T2060">
        <v>5</v>
      </c>
      <c r="U2060" t="s">
        <v>15039</v>
      </c>
      <c r="V2060" t="s">
        <v>17951</v>
      </c>
      <c r="W2060" t="s">
        <v>14641</v>
      </c>
      <c r="X2060" t="s">
        <v>29</v>
      </c>
      <c r="Y2060" t="s">
        <v>30</v>
      </c>
      <c r="Z2060" t="s">
        <v>30</v>
      </c>
      <c r="AA2060" t="s">
        <v>30</v>
      </c>
      <c r="AB2060" t="s">
        <v>30</v>
      </c>
      <c r="AC2060">
        <v>-75.606736249999997</v>
      </c>
      <c r="AD2060">
        <v>6.2758236700000003</v>
      </c>
      <c r="AE2060" t="s">
        <v>86</v>
      </c>
      <c r="AF2060" t="s">
        <v>105</v>
      </c>
      <c r="AG2060" t="s">
        <v>102</v>
      </c>
      <c r="AH2060">
        <f>IFERROR(
    VLOOKUP(FENIX_ANS_TABLA[[#This Row],[ESTADO]],
        {"VENCIDO",1;"ALERTA_0 Días",2;"ALERTA",3;"A TIEMPO",4;"SIN FECHA",5},
    2,FALSE),
0)</f>
        <v>4</v>
      </c>
    </row>
    <row r="2061" spans="1:34" x14ac:dyDescent="0.25">
      <c r="A2061">
        <v>23677644</v>
      </c>
      <c r="B2061" s="23" t="str">
        <f>IFERROR(VLOOKUP(FENIX_ANS_TABLA[[#This Row],[PEDIDO]],RESPONSABLE!A:B,2,0),"Pendiente por asignar responsable")</f>
        <v>Pendiente por asignar responsable</v>
      </c>
      <c r="C2061" t="s">
        <v>23</v>
      </c>
      <c r="D2061" t="s">
        <v>24</v>
      </c>
      <c r="E2061" t="s">
        <v>23</v>
      </c>
      <c r="F2061" s="21">
        <v>46083.678495370368</v>
      </c>
      <c r="G2061" t="s">
        <v>15906</v>
      </c>
      <c r="H2061">
        <v>1128483026</v>
      </c>
      <c r="I2061" t="s">
        <v>15907</v>
      </c>
      <c r="J2061" s="23" t="s">
        <v>31</v>
      </c>
      <c r="K2061" s="23" t="s">
        <v>15908</v>
      </c>
      <c r="L2061" t="s">
        <v>15909</v>
      </c>
      <c r="M2061" t="s">
        <v>25</v>
      </c>
      <c r="N2061" t="s">
        <v>15910</v>
      </c>
      <c r="O2061" t="s">
        <v>26</v>
      </c>
      <c r="P2061" t="s">
        <v>27</v>
      </c>
      <c r="Q2061" t="s">
        <v>32</v>
      </c>
      <c r="R2061" t="s">
        <v>253</v>
      </c>
      <c r="S2061" t="s">
        <v>260</v>
      </c>
      <c r="T2061">
        <v>7</v>
      </c>
      <c r="U2061" t="s">
        <v>15911</v>
      </c>
      <c r="V2061" t="s">
        <v>19261</v>
      </c>
      <c r="W2061" t="s">
        <v>19262</v>
      </c>
      <c r="X2061" t="s">
        <v>29</v>
      </c>
      <c r="Y2061" t="s">
        <v>30</v>
      </c>
      <c r="Z2061" t="s">
        <v>30</v>
      </c>
      <c r="AA2061" t="s">
        <v>30</v>
      </c>
      <c r="AB2061" t="s">
        <v>30</v>
      </c>
      <c r="AC2061">
        <v>-75.630544</v>
      </c>
      <c r="AD2061">
        <v>6.2221770000000003</v>
      </c>
      <c r="AE2061" t="s">
        <v>86</v>
      </c>
      <c r="AF2061" t="s">
        <v>105</v>
      </c>
      <c r="AG2061" t="s">
        <v>102</v>
      </c>
      <c r="AH2061">
        <f>IFERROR(
    VLOOKUP(FENIX_ANS_TABLA[[#This Row],[ESTADO]],
        {"VENCIDO",1;"ALERTA_0 Días",2;"ALERTA",3;"A TIEMPO",4;"SIN FECHA",5},
    2,FALSE),
0)</f>
        <v>4</v>
      </c>
    </row>
    <row r="2062" spans="1:34" x14ac:dyDescent="0.25">
      <c r="A2062">
        <v>23677658</v>
      </c>
      <c r="B2062" s="23" t="str">
        <f>IFERROR(VLOOKUP(FENIX_ANS_TABLA[[#This Row],[PEDIDO]],RESPONSABLE!A:B,2,0),"Pendiente por asignar responsable")</f>
        <v>Pendiente por asignar responsable</v>
      </c>
      <c r="C2062" t="s">
        <v>23</v>
      </c>
      <c r="D2062" t="s">
        <v>24</v>
      </c>
      <c r="E2062" t="s">
        <v>23</v>
      </c>
      <c r="F2062" s="21">
        <v>46083.68545138889</v>
      </c>
      <c r="G2062" t="s">
        <v>15914</v>
      </c>
      <c r="H2062">
        <v>1007841080</v>
      </c>
      <c r="I2062" t="s">
        <v>1274</v>
      </c>
      <c r="J2062" s="23" t="s">
        <v>31</v>
      </c>
      <c r="K2062" s="23" t="s">
        <v>15915</v>
      </c>
      <c r="L2062" t="s">
        <v>15916</v>
      </c>
      <c r="M2062" t="s">
        <v>190</v>
      </c>
      <c r="N2062" t="s">
        <v>15917</v>
      </c>
      <c r="O2062" t="s">
        <v>191</v>
      </c>
      <c r="P2062" t="s">
        <v>27</v>
      </c>
      <c r="Q2062" t="s">
        <v>158</v>
      </c>
      <c r="R2062" t="s">
        <v>252</v>
      </c>
      <c r="S2062" t="s">
        <v>260</v>
      </c>
      <c r="T2062">
        <v>10</v>
      </c>
      <c r="U2062" t="s">
        <v>15918</v>
      </c>
      <c r="V2062" t="s">
        <v>6640</v>
      </c>
      <c r="W2062" t="s">
        <v>14087</v>
      </c>
      <c r="X2062" t="s">
        <v>29</v>
      </c>
      <c r="Y2062" t="s">
        <v>30</v>
      </c>
      <c r="Z2062" t="s">
        <v>30</v>
      </c>
      <c r="AA2062" t="s">
        <v>30</v>
      </c>
      <c r="AB2062" t="s">
        <v>30</v>
      </c>
      <c r="AC2062">
        <v>-75.312385000000006</v>
      </c>
      <c r="AD2062">
        <v>6.0670130000000002</v>
      </c>
      <c r="AE2062" t="s">
        <v>86</v>
      </c>
      <c r="AF2062" t="s">
        <v>159</v>
      </c>
      <c r="AG2062" t="s">
        <v>102</v>
      </c>
      <c r="AH2062">
        <f>IFERROR(
    VLOOKUP(FENIX_ANS_TABLA[[#This Row],[ESTADO]],
        {"VENCIDO",1;"ALERTA_0 Días",2;"ALERTA",3;"A TIEMPO",4;"SIN FECHA",5},
    2,FALSE),
0)</f>
        <v>4</v>
      </c>
    </row>
    <row r="2063" spans="1:34" x14ac:dyDescent="0.25">
      <c r="A2063">
        <v>23677659</v>
      </c>
      <c r="B2063" s="23" t="str">
        <f>IFERROR(VLOOKUP(FENIX_ANS_TABLA[[#This Row],[PEDIDO]],RESPONSABLE!A:B,2,0),"Pendiente por asignar responsable")</f>
        <v>Pendiente por asignar responsable</v>
      </c>
      <c r="C2063" t="s">
        <v>58</v>
      </c>
      <c r="D2063" t="s">
        <v>24</v>
      </c>
      <c r="E2063" t="s">
        <v>59</v>
      </c>
      <c r="F2063" s="21">
        <v>46083.685717592591</v>
      </c>
      <c r="G2063" t="s">
        <v>15041</v>
      </c>
      <c r="H2063">
        <v>1035911419</v>
      </c>
      <c r="I2063" t="s">
        <v>15042</v>
      </c>
      <c r="J2063" s="23" t="s">
        <v>31</v>
      </c>
      <c r="K2063" s="23" t="s">
        <v>15043</v>
      </c>
      <c r="L2063" t="s">
        <v>15044</v>
      </c>
      <c r="M2063" t="s">
        <v>25</v>
      </c>
      <c r="N2063" t="s">
        <v>15045</v>
      </c>
      <c r="O2063" t="s">
        <v>26</v>
      </c>
      <c r="P2063" t="s">
        <v>60</v>
      </c>
      <c r="Q2063" t="s">
        <v>61</v>
      </c>
      <c r="R2063" t="s">
        <v>253</v>
      </c>
      <c r="S2063" t="s">
        <v>260</v>
      </c>
      <c r="T2063">
        <v>9</v>
      </c>
      <c r="U2063" t="s">
        <v>15046</v>
      </c>
      <c r="V2063" t="s">
        <v>6640</v>
      </c>
      <c r="W2063" t="s">
        <v>19052</v>
      </c>
      <c r="X2063" t="s">
        <v>29</v>
      </c>
      <c r="Y2063" t="s">
        <v>30</v>
      </c>
      <c r="Z2063" t="s">
        <v>30</v>
      </c>
      <c r="AA2063" t="s">
        <v>30</v>
      </c>
      <c r="AB2063" t="s">
        <v>30</v>
      </c>
      <c r="AC2063">
        <v>-75.604149000000007</v>
      </c>
      <c r="AD2063">
        <v>6.2094760000000004</v>
      </c>
      <c r="AE2063" t="s">
        <v>86</v>
      </c>
      <c r="AF2063" t="s">
        <v>105</v>
      </c>
      <c r="AG2063" t="s">
        <v>102</v>
      </c>
      <c r="AH2063">
        <f>IFERROR(
    VLOOKUP(FENIX_ANS_TABLA[[#This Row],[ESTADO]],
        {"VENCIDO",1;"ALERTA_0 Días",2;"ALERTA",3;"A TIEMPO",4;"SIN FECHA",5},
    2,FALSE),
0)</f>
        <v>4</v>
      </c>
    </row>
    <row r="2064" spans="1:34" x14ac:dyDescent="0.25">
      <c r="A2064">
        <v>23677663</v>
      </c>
      <c r="B2064" s="23" t="str">
        <f>IFERROR(VLOOKUP(FENIX_ANS_TABLA[[#This Row],[PEDIDO]],RESPONSABLE!A:B,2,0),"Pendiente por asignar responsable")</f>
        <v>Pendiente por asignar responsable</v>
      </c>
      <c r="C2064" t="s">
        <v>36</v>
      </c>
      <c r="D2064" t="s">
        <v>24</v>
      </c>
      <c r="E2064" t="s">
        <v>36</v>
      </c>
      <c r="F2064" s="21">
        <v>46083.690381944441</v>
      </c>
      <c r="G2064" t="s">
        <v>15048</v>
      </c>
      <c r="H2064">
        <v>901894959</v>
      </c>
      <c r="I2064" t="s">
        <v>15049</v>
      </c>
      <c r="J2064" s="23" t="s">
        <v>31</v>
      </c>
      <c r="K2064" s="23" t="s">
        <v>15050</v>
      </c>
      <c r="L2064" t="s">
        <v>15051</v>
      </c>
      <c r="M2064" t="s">
        <v>42</v>
      </c>
      <c r="N2064" t="s">
        <v>15052</v>
      </c>
      <c r="O2064" t="s">
        <v>57</v>
      </c>
      <c r="P2064" t="s">
        <v>37</v>
      </c>
      <c r="Q2064" t="s">
        <v>32</v>
      </c>
      <c r="R2064" t="s">
        <v>253</v>
      </c>
      <c r="S2064" t="s">
        <v>260</v>
      </c>
      <c r="T2064">
        <v>7</v>
      </c>
      <c r="U2064" t="s">
        <v>15053</v>
      </c>
      <c r="V2064" t="s">
        <v>19263</v>
      </c>
      <c r="W2064" t="s">
        <v>19264</v>
      </c>
      <c r="X2064" t="s">
        <v>29</v>
      </c>
      <c r="Y2064" t="s">
        <v>30</v>
      </c>
      <c r="Z2064" t="s">
        <v>30</v>
      </c>
      <c r="AA2064" t="s">
        <v>30</v>
      </c>
      <c r="AB2064" t="s">
        <v>30</v>
      </c>
      <c r="AC2064">
        <v>-75.586478</v>
      </c>
      <c r="AD2064">
        <v>6.1627989999999997</v>
      </c>
      <c r="AE2064" t="s">
        <v>86</v>
      </c>
      <c r="AF2064" t="s">
        <v>105</v>
      </c>
      <c r="AG2064" t="s">
        <v>102</v>
      </c>
      <c r="AH2064">
        <f>IFERROR(
    VLOOKUP(FENIX_ANS_TABLA[[#This Row],[ESTADO]],
        {"VENCIDO",1;"ALERTA_0 Días",2;"ALERTA",3;"A TIEMPO",4;"SIN FECHA",5},
    2,FALSE),
0)</f>
        <v>4</v>
      </c>
    </row>
    <row r="2065" spans="1:34" x14ac:dyDescent="0.25">
      <c r="A2065">
        <v>23677665</v>
      </c>
      <c r="B2065" s="23" t="str">
        <f>IFERROR(VLOOKUP(FENIX_ANS_TABLA[[#This Row],[PEDIDO]],RESPONSABLE!A:B,2,0),"Pendiente por asignar responsable")</f>
        <v>Pendiente por asignar responsable</v>
      </c>
      <c r="C2065" t="s">
        <v>36</v>
      </c>
      <c r="D2065" t="s">
        <v>24</v>
      </c>
      <c r="E2065" t="s">
        <v>36</v>
      </c>
      <c r="F2065" s="21">
        <v>46083.690706018519</v>
      </c>
      <c r="G2065" t="s">
        <v>15921</v>
      </c>
      <c r="H2065">
        <v>24333494</v>
      </c>
      <c r="I2065" t="s">
        <v>15922</v>
      </c>
      <c r="J2065" s="23" t="s">
        <v>31</v>
      </c>
      <c r="K2065" s="23" t="s">
        <v>15923</v>
      </c>
      <c r="L2065" t="s">
        <v>15924</v>
      </c>
      <c r="M2065" t="s">
        <v>167</v>
      </c>
      <c r="N2065" t="s">
        <v>15925</v>
      </c>
      <c r="O2065" t="s">
        <v>168</v>
      </c>
      <c r="P2065" t="s">
        <v>37</v>
      </c>
      <c r="Q2065" t="s">
        <v>158</v>
      </c>
      <c r="R2065" t="s">
        <v>252</v>
      </c>
      <c r="S2065" t="s">
        <v>260</v>
      </c>
      <c r="T2065">
        <v>10</v>
      </c>
      <c r="U2065" t="s">
        <v>15926</v>
      </c>
      <c r="V2065" t="s">
        <v>19263</v>
      </c>
      <c r="W2065" t="s">
        <v>19265</v>
      </c>
      <c r="X2065" t="s">
        <v>29</v>
      </c>
      <c r="Y2065" t="s">
        <v>30</v>
      </c>
      <c r="Z2065" t="s">
        <v>30</v>
      </c>
      <c r="AA2065" t="s">
        <v>30</v>
      </c>
      <c r="AB2065" t="s">
        <v>30</v>
      </c>
      <c r="AC2065">
        <v>-75.450387000000006</v>
      </c>
      <c r="AD2065">
        <v>6.044727</v>
      </c>
      <c r="AE2065" t="s">
        <v>86</v>
      </c>
      <c r="AF2065" t="s">
        <v>159</v>
      </c>
      <c r="AG2065" t="s">
        <v>102</v>
      </c>
      <c r="AH2065">
        <f>IFERROR(
    VLOOKUP(FENIX_ANS_TABLA[[#This Row],[ESTADO]],
        {"VENCIDO",1;"ALERTA_0 Días",2;"ALERTA",3;"A TIEMPO",4;"SIN FECHA",5},
    2,FALSE),
0)</f>
        <v>4</v>
      </c>
    </row>
    <row r="2066" spans="1:34" x14ac:dyDescent="0.25">
      <c r="A2066">
        <v>23677667</v>
      </c>
      <c r="B2066" s="23" t="str">
        <f>IFERROR(VLOOKUP(FENIX_ANS_TABLA[[#This Row],[PEDIDO]],RESPONSABLE!A:B,2,0),"Pendiente por asignar responsable")</f>
        <v>Pendiente por asignar responsable</v>
      </c>
      <c r="C2066" t="s">
        <v>44</v>
      </c>
      <c r="D2066" t="s">
        <v>24</v>
      </c>
      <c r="E2066" t="s">
        <v>44</v>
      </c>
      <c r="F2066" s="21">
        <v>46083.692094907397</v>
      </c>
      <c r="G2066" t="s">
        <v>15055</v>
      </c>
      <c r="H2066">
        <v>54252736</v>
      </c>
      <c r="I2066" t="s">
        <v>15056</v>
      </c>
      <c r="J2066" s="23" t="s">
        <v>31</v>
      </c>
      <c r="K2066" s="23" t="s">
        <v>15057</v>
      </c>
      <c r="L2066" t="s">
        <v>15058</v>
      </c>
      <c r="M2066" t="s">
        <v>25</v>
      </c>
      <c r="N2066" t="s">
        <v>15059</v>
      </c>
      <c r="O2066" t="s">
        <v>26</v>
      </c>
      <c r="P2066" t="s">
        <v>45</v>
      </c>
      <c r="Q2066" t="s">
        <v>46</v>
      </c>
      <c r="R2066" t="s">
        <v>253</v>
      </c>
      <c r="S2066" t="s">
        <v>260</v>
      </c>
      <c r="T2066">
        <v>11</v>
      </c>
      <c r="U2066" t="s">
        <v>15060</v>
      </c>
      <c r="V2066" t="s">
        <v>19266</v>
      </c>
      <c r="W2066" t="s">
        <v>19267</v>
      </c>
      <c r="X2066" t="s">
        <v>29</v>
      </c>
      <c r="Y2066" t="s">
        <v>30</v>
      </c>
      <c r="Z2066" t="s">
        <v>30</v>
      </c>
      <c r="AA2066" t="s">
        <v>30</v>
      </c>
      <c r="AB2066" t="s">
        <v>30</v>
      </c>
      <c r="AC2066">
        <v>-75.614670009999998</v>
      </c>
      <c r="AD2066">
        <v>6.2210409999999996</v>
      </c>
      <c r="AE2066" t="s">
        <v>86</v>
      </c>
      <c r="AF2066" t="s">
        <v>105</v>
      </c>
      <c r="AG2066" t="s">
        <v>102</v>
      </c>
      <c r="AH2066">
        <f>IFERROR(
    VLOOKUP(FENIX_ANS_TABLA[[#This Row],[ESTADO]],
        {"VENCIDO",1;"ALERTA_0 Días",2;"ALERTA",3;"A TIEMPO",4;"SIN FECHA",5},
    2,FALSE),
0)</f>
        <v>4</v>
      </c>
    </row>
    <row r="2067" spans="1:34" x14ac:dyDescent="0.25">
      <c r="A2067">
        <v>23677669</v>
      </c>
      <c r="B2067" s="23" t="str">
        <f>IFERROR(VLOOKUP(FENIX_ANS_TABLA[[#This Row],[PEDIDO]],RESPONSABLE!A:B,2,0),"Pendiente por asignar responsable")</f>
        <v>Pendiente por asignar responsable</v>
      </c>
      <c r="C2067" t="s">
        <v>58</v>
      </c>
      <c r="D2067" t="s">
        <v>24</v>
      </c>
      <c r="E2067" t="s">
        <v>59</v>
      </c>
      <c r="F2067" s="21">
        <v>46083.692499999997</v>
      </c>
      <c r="G2067" t="s">
        <v>15063</v>
      </c>
      <c r="H2067">
        <v>39184078</v>
      </c>
      <c r="I2067" t="s">
        <v>15064</v>
      </c>
      <c r="J2067" s="23" t="s">
        <v>31</v>
      </c>
      <c r="K2067" s="23" t="s">
        <v>15065</v>
      </c>
      <c r="L2067" t="s">
        <v>15066</v>
      </c>
      <c r="M2067" t="s">
        <v>180</v>
      </c>
      <c r="N2067" t="s">
        <v>15067</v>
      </c>
      <c r="O2067" t="s">
        <v>181</v>
      </c>
      <c r="P2067" t="s">
        <v>60</v>
      </c>
      <c r="Q2067" t="s">
        <v>184</v>
      </c>
      <c r="R2067" t="s">
        <v>252</v>
      </c>
      <c r="S2067" t="s">
        <v>260</v>
      </c>
      <c r="T2067">
        <v>14</v>
      </c>
      <c r="U2067" t="s">
        <v>15068</v>
      </c>
      <c r="V2067" t="s">
        <v>19268</v>
      </c>
      <c r="W2067" t="s">
        <v>19269</v>
      </c>
      <c r="X2067" t="s">
        <v>29</v>
      </c>
      <c r="Y2067" t="s">
        <v>30</v>
      </c>
      <c r="Z2067" t="s">
        <v>30</v>
      </c>
      <c r="AA2067" t="s">
        <v>30</v>
      </c>
      <c r="AB2067" t="s">
        <v>30</v>
      </c>
      <c r="AC2067">
        <v>-75.433876999999995</v>
      </c>
      <c r="AD2067">
        <v>5.9910839999999999</v>
      </c>
      <c r="AE2067" t="s">
        <v>86</v>
      </c>
      <c r="AF2067" t="s">
        <v>159</v>
      </c>
      <c r="AG2067" t="s">
        <v>102</v>
      </c>
      <c r="AH2067">
        <f>IFERROR(
    VLOOKUP(FENIX_ANS_TABLA[[#This Row],[ESTADO]],
        {"VENCIDO",1;"ALERTA_0 Días",2;"ALERTA",3;"A TIEMPO",4;"SIN FECHA",5},
    2,FALSE),
0)</f>
        <v>4</v>
      </c>
    </row>
    <row r="2068" spans="1:34" x14ac:dyDescent="0.25">
      <c r="A2068">
        <v>23677674</v>
      </c>
      <c r="B2068" s="23" t="str">
        <f>IFERROR(VLOOKUP(FENIX_ANS_TABLA[[#This Row],[PEDIDO]],RESPONSABLE!A:B,2,0),"Pendiente por asignar responsable")</f>
        <v>Pendiente por asignar responsable</v>
      </c>
      <c r="C2068" t="s">
        <v>23</v>
      </c>
      <c r="D2068" t="s">
        <v>24</v>
      </c>
      <c r="E2068" t="s">
        <v>33</v>
      </c>
      <c r="F2068" s="21">
        <v>46083.695451388892</v>
      </c>
      <c r="G2068" t="s">
        <v>15070</v>
      </c>
      <c r="H2068">
        <v>1000900574</v>
      </c>
      <c r="I2068" t="s">
        <v>15071</v>
      </c>
      <c r="J2068" s="23" t="s">
        <v>31</v>
      </c>
      <c r="K2068" s="23" t="s">
        <v>15072</v>
      </c>
      <c r="L2068" t="s">
        <v>15073</v>
      </c>
      <c r="M2068" t="s">
        <v>25</v>
      </c>
      <c r="N2068" t="s">
        <v>15074</v>
      </c>
      <c r="O2068" t="s">
        <v>26</v>
      </c>
      <c r="P2068" t="s">
        <v>34</v>
      </c>
      <c r="Q2068" t="s">
        <v>35</v>
      </c>
      <c r="R2068" t="s">
        <v>253</v>
      </c>
      <c r="S2068" t="s">
        <v>260</v>
      </c>
      <c r="T2068">
        <v>5</v>
      </c>
      <c r="U2068" t="s">
        <v>15075</v>
      </c>
      <c r="V2068" t="s">
        <v>2888</v>
      </c>
      <c r="W2068" t="s">
        <v>14448</v>
      </c>
      <c r="X2068" t="s">
        <v>29</v>
      </c>
      <c r="Y2068" t="s">
        <v>30</v>
      </c>
      <c r="Z2068" t="s">
        <v>30</v>
      </c>
      <c r="AA2068" t="s">
        <v>30</v>
      </c>
      <c r="AB2068" t="s">
        <v>30</v>
      </c>
      <c r="AC2068">
        <v>-75.602453690000004</v>
      </c>
      <c r="AD2068">
        <v>6.2751535399999998</v>
      </c>
      <c r="AE2068" t="s">
        <v>86</v>
      </c>
      <c r="AF2068" t="s">
        <v>105</v>
      </c>
      <c r="AG2068" t="s">
        <v>102</v>
      </c>
      <c r="AH2068">
        <f>IFERROR(
    VLOOKUP(FENIX_ANS_TABLA[[#This Row],[ESTADO]],
        {"VENCIDO",1;"ALERTA_0 Días",2;"ALERTA",3;"A TIEMPO",4;"SIN FECHA",5},
    2,FALSE),
0)</f>
        <v>4</v>
      </c>
    </row>
    <row r="2069" spans="1:34" x14ac:dyDescent="0.25">
      <c r="A2069">
        <v>23677676</v>
      </c>
      <c r="B2069" s="23" t="str">
        <f>IFERROR(VLOOKUP(FENIX_ANS_TABLA[[#This Row],[PEDIDO]],RESPONSABLE!A:B,2,0),"Pendiente por asignar responsable")</f>
        <v>Pendiente por asignar responsable</v>
      </c>
      <c r="C2069" t="s">
        <v>23</v>
      </c>
      <c r="D2069" t="s">
        <v>24</v>
      </c>
      <c r="E2069" t="s">
        <v>33</v>
      </c>
      <c r="F2069" s="21">
        <v>46083.696712962963</v>
      </c>
      <c r="G2069" t="s">
        <v>15078</v>
      </c>
      <c r="H2069">
        <v>70905982</v>
      </c>
      <c r="I2069" t="s">
        <v>15079</v>
      </c>
      <c r="J2069" s="23" t="s">
        <v>31</v>
      </c>
      <c r="K2069" s="23" t="s">
        <v>15080</v>
      </c>
      <c r="L2069" t="s">
        <v>15081</v>
      </c>
      <c r="M2069" t="s">
        <v>25</v>
      </c>
      <c r="N2069" t="s">
        <v>15082</v>
      </c>
      <c r="O2069" t="s">
        <v>26</v>
      </c>
      <c r="P2069" t="s">
        <v>34</v>
      </c>
      <c r="Q2069" t="s">
        <v>35</v>
      </c>
      <c r="R2069" t="s">
        <v>253</v>
      </c>
      <c r="S2069" t="s">
        <v>260</v>
      </c>
      <c r="T2069">
        <v>5</v>
      </c>
      <c r="U2069" t="s">
        <v>15083</v>
      </c>
      <c r="V2069" t="s">
        <v>8073</v>
      </c>
      <c r="W2069" t="s">
        <v>14451</v>
      </c>
      <c r="X2069" t="s">
        <v>29</v>
      </c>
      <c r="Y2069" t="s">
        <v>30</v>
      </c>
      <c r="Z2069" t="s">
        <v>30</v>
      </c>
      <c r="AA2069" t="s">
        <v>30</v>
      </c>
      <c r="AB2069" t="s">
        <v>30</v>
      </c>
      <c r="AC2069">
        <v>-75.528166159999998</v>
      </c>
      <c r="AD2069">
        <v>6.2346603600000003</v>
      </c>
      <c r="AE2069" t="s">
        <v>86</v>
      </c>
      <c r="AF2069" t="s">
        <v>105</v>
      </c>
      <c r="AG2069" t="s">
        <v>102</v>
      </c>
      <c r="AH2069">
        <f>IFERROR(
    VLOOKUP(FENIX_ANS_TABLA[[#This Row],[ESTADO]],
        {"VENCIDO",1;"ALERTA_0 Días",2;"ALERTA",3;"A TIEMPO",4;"SIN FECHA",5},
    2,FALSE),
0)</f>
        <v>4</v>
      </c>
    </row>
    <row r="2070" spans="1:34" x14ac:dyDescent="0.25">
      <c r="A2070">
        <v>23677677</v>
      </c>
      <c r="B2070" s="23" t="str">
        <f>IFERROR(VLOOKUP(FENIX_ANS_TABLA[[#This Row],[PEDIDO]],RESPONSABLE!A:B,2,0),"Pendiente por asignar responsable")</f>
        <v>Pendiente por asignar responsable</v>
      </c>
      <c r="C2070" t="s">
        <v>54</v>
      </c>
      <c r="D2070" t="s">
        <v>24</v>
      </c>
      <c r="E2070" t="s">
        <v>54</v>
      </c>
      <c r="F2070" s="21">
        <v>46083.696736111109</v>
      </c>
      <c r="G2070" t="s">
        <v>15085</v>
      </c>
      <c r="H2070">
        <v>71290622</v>
      </c>
      <c r="I2070" t="s">
        <v>15086</v>
      </c>
      <c r="J2070" s="23" t="s">
        <v>31</v>
      </c>
      <c r="K2070" s="23" t="s">
        <v>292</v>
      </c>
      <c r="L2070" t="s">
        <v>15087</v>
      </c>
      <c r="M2070" t="s">
        <v>232</v>
      </c>
      <c r="N2070" t="s">
        <v>15088</v>
      </c>
      <c r="O2070" t="s">
        <v>233</v>
      </c>
      <c r="P2070" t="s">
        <v>55</v>
      </c>
      <c r="Q2070" t="s">
        <v>214</v>
      </c>
      <c r="R2070" t="s">
        <v>252</v>
      </c>
      <c r="S2070" t="s">
        <v>260</v>
      </c>
      <c r="T2070">
        <v>4</v>
      </c>
      <c r="U2070" t="s">
        <v>15089</v>
      </c>
      <c r="V2070" t="s">
        <v>8073</v>
      </c>
      <c r="W2070" t="s">
        <v>8073</v>
      </c>
      <c r="X2070" t="s">
        <v>43</v>
      </c>
      <c r="Y2070" t="s">
        <v>30</v>
      </c>
      <c r="Z2070" t="s">
        <v>30</v>
      </c>
      <c r="AA2070" t="s">
        <v>30</v>
      </c>
      <c r="AB2070" t="s">
        <v>30</v>
      </c>
      <c r="AC2070">
        <v>-75.206244330000004</v>
      </c>
      <c r="AD2070">
        <v>6.7671979999999996</v>
      </c>
      <c r="AE2070" t="s">
        <v>86</v>
      </c>
      <c r="AF2070" t="s">
        <v>215</v>
      </c>
      <c r="AG2070" t="s">
        <v>102</v>
      </c>
      <c r="AH2070">
        <f>IFERROR(
    VLOOKUP(FENIX_ANS_TABLA[[#This Row],[ESTADO]],
        {"VENCIDO",1;"ALERTA_0 Días",2;"ALERTA",3;"A TIEMPO",4;"SIN FECHA",5},
    2,FALSE),
0)</f>
        <v>3</v>
      </c>
    </row>
    <row r="2071" spans="1:34" x14ac:dyDescent="0.25">
      <c r="A2071">
        <v>23677680</v>
      </c>
      <c r="B2071" s="23" t="str">
        <f>IFERROR(VLOOKUP(FENIX_ANS_TABLA[[#This Row],[PEDIDO]],RESPONSABLE!A:B,2,0),"Pendiente por asignar responsable")</f>
        <v>Pendiente por asignar responsable</v>
      </c>
      <c r="C2071" t="s">
        <v>54</v>
      </c>
      <c r="D2071" t="s">
        <v>24</v>
      </c>
      <c r="E2071" t="s">
        <v>54</v>
      </c>
      <c r="F2071" s="21">
        <v>46083.698784722219</v>
      </c>
      <c r="G2071" t="s">
        <v>15091</v>
      </c>
      <c r="H2071">
        <v>71290622</v>
      </c>
      <c r="I2071" t="s">
        <v>15086</v>
      </c>
      <c r="J2071" s="23" t="s">
        <v>31</v>
      </c>
      <c r="K2071" s="23" t="s">
        <v>292</v>
      </c>
      <c r="L2071" t="s">
        <v>15092</v>
      </c>
      <c r="M2071" t="s">
        <v>232</v>
      </c>
      <c r="N2071" t="s">
        <v>15093</v>
      </c>
      <c r="O2071" t="s">
        <v>233</v>
      </c>
      <c r="P2071" t="s">
        <v>55</v>
      </c>
      <c r="Q2071" t="s">
        <v>214</v>
      </c>
      <c r="R2071" t="s">
        <v>252</v>
      </c>
      <c r="S2071" t="s">
        <v>260</v>
      </c>
      <c r="T2071">
        <v>4</v>
      </c>
      <c r="U2071" t="s">
        <v>15094</v>
      </c>
      <c r="V2071" t="s">
        <v>18486</v>
      </c>
      <c r="W2071" t="s">
        <v>18486</v>
      </c>
      <c r="X2071" t="s">
        <v>43</v>
      </c>
      <c r="Y2071" t="s">
        <v>30</v>
      </c>
      <c r="Z2071" t="s">
        <v>30</v>
      </c>
      <c r="AA2071" t="s">
        <v>30</v>
      </c>
      <c r="AB2071" t="s">
        <v>30</v>
      </c>
      <c r="AC2071">
        <v>-75.206244330000004</v>
      </c>
      <c r="AD2071">
        <v>6.7671979999999996</v>
      </c>
      <c r="AE2071" t="s">
        <v>86</v>
      </c>
      <c r="AF2071" t="s">
        <v>215</v>
      </c>
      <c r="AG2071" t="s">
        <v>102</v>
      </c>
      <c r="AH2071">
        <f>IFERROR(
    VLOOKUP(FENIX_ANS_TABLA[[#This Row],[ESTADO]],
        {"VENCIDO",1;"ALERTA_0 Días",2;"ALERTA",3;"A TIEMPO",4;"SIN FECHA",5},
    2,FALSE),
0)</f>
        <v>3</v>
      </c>
    </row>
    <row r="2072" spans="1:34" x14ac:dyDescent="0.25">
      <c r="A2072">
        <v>23677683</v>
      </c>
      <c r="B2072" s="23" t="str">
        <f>IFERROR(VLOOKUP(FENIX_ANS_TABLA[[#This Row],[PEDIDO]],RESPONSABLE!A:B,2,0),"Pendiente por asignar responsable")</f>
        <v>Pendiente por asignar responsable</v>
      </c>
      <c r="C2072" t="s">
        <v>54</v>
      </c>
      <c r="D2072" t="s">
        <v>24</v>
      </c>
      <c r="E2072" t="s">
        <v>54</v>
      </c>
      <c r="F2072" s="21">
        <v>46083.699374999997</v>
      </c>
      <c r="G2072" t="s">
        <v>15097</v>
      </c>
      <c r="H2072">
        <v>890985092</v>
      </c>
      <c r="I2072" t="s">
        <v>15098</v>
      </c>
      <c r="J2072" s="23" t="s">
        <v>31</v>
      </c>
      <c r="K2072" s="23" t="s">
        <v>3368</v>
      </c>
      <c r="L2072" t="s">
        <v>15099</v>
      </c>
      <c r="M2072" t="s">
        <v>234</v>
      </c>
      <c r="N2072" t="s">
        <v>15100</v>
      </c>
      <c r="O2072" t="s">
        <v>235</v>
      </c>
      <c r="P2072" t="s">
        <v>55</v>
      </c>
      <c r="Q2072" t="s">
        <v>214</v>
      </c>
      <c r="R2072" t="s">
        <v>253</v>
      </c>
      <c r="S2072" t="s">
        <v>260</v>
      </c>
      <c r="T2072">
        <v>4</v>
      </c>
      <c r="U2072" t="s">
        <v>15101</v>
      </c>
      <c r="V2072" t="s">
        <v>3617</v>
      </c>
      <c r="W2072" t="s">
        <v>3617</v>
      </c>
      <c r="X2072" t="s">
        <v>43</v>
      </c>
      <c r="Y2072" t="s">
        <v>30</v>
      </c>
      <c r="Z2072" t="s">
        <v>30</v>
      </c>
      <c r="AA2072" t="s">
        <v>30</v>
      </c>
      <c r="AB2072" t="s">
        <v>30</v>
      </c>
      <c r="AC2072">
        <v>-74.693277190000003</v>
      </c>
      <c r="AD2072">
        <v>7.0299510200000004</v>
      </c>
      <c r="AE2072" t="s">
        <v>86</v>
      </c>
      <c r="AF2072" t="s">
        <v>215</v>
      </c>
      <c r="AG2072" t="s">
        <v>102</v>
      </c>
      <c r="AH2072">
        <f>IFERROR(
    VLOOKUP(FENIX_ANS_TABLA[[#This Row],[ESTADO]],
        {"VENCIDO",1;"ALERTA_0 Días",2;"ALERTA",3;"A TIEMPO",4;"SIN FECHA",5},
    2,FALSE),
0)</f>
        <v>3</v>
      </c>
    </row>
    <row r="2073" spans="1:34" x14ac:dyDescent="0.25">
      <c r="A2073">
        <v>23677686</v>
      </c>
      <c r="B2073" s="23" t="str">
        <f>IFERROR(VLOOKUP(FENIX_ANS_TABLA[[#This Row],[PEDIDO]],RESPONSABLE!A:B,2,0),"Pendiente por asignar responsable")</f>
        <v>Pendiente por asignar responsable</v>
      </c>
      <c r="C2073" t="s">
        <v>54</v>
      </c>
      <c r="D2073" t="s">
        <v>24</v>
      </c>
      <c r="E2073" t="s">
        <v>54</v>
      </c>
      <c r="F2073" s="21">
        <v>46083.700624999998</v>
      </c>
      <c r="G2073" t="s">
        <v>15103</v>
      </c>
      <c r="H2073">
        <v>13849480</v>
      </c>
      <c r="I2073" t="s">
        <v>10145</v>
      </c>
      <c r="J2073" s="23" t="s">
        <v>31</v>
      </c>
      <c r="K2073" s="23" t="s">
        <v>10146</v>
      </c>
      <c r="L2073" t="s">
        <v>15104</v>
      </c>
      <c r="M2073" t="s">
        <v>216</v>
      </c>
      <c r="N2073" t="s">
        <v>15105</v>
      </c>
      <c r="O2073" t="s">
        <v>217</v>
      </c>
      <c r="P2073" t="s">
        <v>55</v>
      </c>
      <c r="Q2073" t="s">
        <v>214</v>
      </c>
      <c r="R2073" t="s">
        <v>252</v>
      </c>
      <c r="S2073" t="s">
        <v>260</v>
      </c>
      <c r="T2073">
        <v>4</v>
      </c>
      <c r="U2073" t="s">
        <v>15106</v>
      </c>
      <c r="V2073" t="s">
        <v>19270</v>
      </c>
      <c r="W2073" t="s">
        <v>19270</v>
      </c>
      <c r="X2073" t="s">
        <v>43</v>
      </c>
      <c r="Y2073" t="s">
        <v>30</v>
      </c>
      <c r="Z2073" t="s">
        <v>30</v>
      </c>
      <c r="AA2073" t="s">
        <v>30</v>
      </c>
      <c r="AB2073" t="s">
        <v>30</v>
      </c>
      <c r="AC2073">
        <v>-75.049930000000003</v>
      </c>
      <c r="AD2073">
        <v>6.4823899999999997</v>
      </c>
      <c r="AE2073" t="s">
        <v>86</v>
      </c>
      <c r="AF2073" t="s">
        <v>215</v>
      </c>
      <c r="AG2073" t="s">
        <v>102</v>
      </c>
      <c r="AH2073">
        <f>IFERROR(
    VLOOKUP(FENIX_ANS_TABLA[[#This Row],[ESTADO]],
        {"VENCIDO",1;"ALERTA_0 Días",2;"ALERTA",3;"A TIEMPO",4;"SIN FECHA",5},
    2,FALSE),
0)</f>
        <v>3</v>
      </c>
    </row>
    <row r="2074" spans="1:34" x14ac:dyDescent="0.25">
      <c r="A2074">
        <v>23677689</v>
      </c>
      <c r="B2074" s="23" t="str">
        <f>IFERROR(VLOOKUP(FENIX_ANS_TABLA[[#This Row],[PEDIDO]],RESPONSABLE!A:B,2,0),"Pendiente por asignar responsable")</f>
        <v>Pendiente por asignar responsable</v>
      </c>
      <c r="C2074" t="s">
        <v>23</v>
      </c>
      <c r="D2074" t="s">
        <v>24</v>
      </c>
      <c r="E2074" t="s">
        <v>23</v>
      </c>
      <c r="F2074" s="21">
        <v>46083.700821759259</v>
      </c>
      <c r="G2074" t="s">
        <v>15928</v>
      </c>
      <c r="H2074">
        <v>44001600</v>
      </c>
      <c r="I2074" t="s">
        <v>15929</v>
      </c>
      <c r="J2074" s="23" t="s">
        <v>31</v>
      </c>
      <c r="K2074" s="23" t="s">
        <v>15930</v>
      </c>
      <c r="L2074" t="s">
        <v>15931</v>
      </c>
      <c r="M2074" t="s">
        <v>171</v>
      </c>
      <c r="N2074" t="s">
        <v>15932</v>
      </c>
      <c r="O2074" t="s">
        <v>172</v>
      </c>
      <c r="P2074" t="s">
        <v>27</v>
      </c>
      <c r="Q2074" t="s">
        <v>158</v>
      </c>
      <c r="R2074" t="s">
        <v>252</v>
      </c>
      <c r="S2074" t="s">
        <v>260</v>
      </c>
      <c r="T2074">
        <v>10</v>
      </c>
      <c r="U2074" t="s">
        <v>15933</v>
      </c>
      <c r="V2074" t="s">
        <v>19271</v>
      </c>
      <c r="W2074" t="s">
        <v>19272</v>
      </c>
      <c r="X2074" t="s">
        <v>29</v>
      </c>
      <c r="Y2074" t="s">
        <v>30</v>
      </c>
      <c r="Z2074" t="s">
        <v>30</v>
      </c>
      <c r="AA2074" t="s">
        <v>30</v>
      </c>
      <c r="AB2074" t="s">
        <v>30</v>
      </c>
      <c r="AC2074">
        <v>-75.003132699999995</v>
      </c>
      <c r="AD2074">
        <v>6.2059888699999997</v>
      </c>
      <c r="AE2074" t="s">
        <v>86</v>
      </c>
      <c r="AF2074" t="s">
        <v>159</v>
      </c>
      <c r="AG2074" t="s">
        <v>102</v>
      </c>
      <c r="AH2074">
        <f>IFERROR(
    VLOOKUP(FENIX_ANS_TABLA[[#This Row],[ESTADO]],
        {"VENCIDO",1;"ALERTA_0 Días",2;"ALERTA",3;"A TIEMPO",4;"SIN FECHA",5},
    2,FALSE),
0)</f>
        <v>4</v>
      </c>
    </row>
    <row r="2075" spans="1:34" x14ac:dyDescent="0.25">
      <c r="A2075">
        <v>23677692</v>
      </c>
      <c r="B2075" s="23" t="str">
        <f>IFERROR(VLOOKUP(FENIX_ANS_TABLA[[#This Row],[PEDIDO]],RESPONSABLE!A:B,2,0),"Pendiente por asignar responsable")</f>
        <v>Pendiente por asignar responsable</v>
      </c>
      <c r="C2075" t="s">
        <v>54</v>
      </c>
      <c r="D2075" t="s">
        <v>24</v>
      </c>
      <c r="E2075" t="s">
        <v>54</v>
      </c>
      <c r="F2075" s="21">
        <v>46083.702638888892</v>
      </c>
      <c r="G2075" t="s">
        <v>15109</v>
      </c>
      <c r="H2075">
        <v>98555428</v>
      </c>
      <c r="I2075" t="s">
        <v>13915</v>
      </c>
      <c r="J2075" s="23" t="s">
        <v>13916</v>
      </c>
      <c r="K2075" s="23" t="s">
        <v>368</v>
      </c>
      <c r="L2075" t="s">
        <v>15110</v>
      </c>
      <c r="M2075" t="s">
        <v>25</v>
      </c>
      <c r="N2075" t="s">
        <v>15111</v>
      </c>
      <c r="O2075" t="s">
        <v>26</v>
      </c>
      <c r="P2075" t="s">
        <v>55</v>
      </c>
      <c r="Q2075" t="s">
        <v>56</v>
      </c>
      <c r="R2075" t="s">
        <v>253</v>
      </c>
      <c r="S2075" t="s">
        <v>260</v>
      </c>
      <c r="T2075">
        <v>4</v>
      </c>
      <c r="U2075" t="s">
        <v>15112</v>
      </c>
      <c r="V2075" t="s">
        <v>19273</v>
      </c>
      <c r="W2075" t="s">
        <v>19273</v>
      </c>
      <c r="X2075" t="s">
        <v>43</v>
      </c>
      <c r="Y2075" t="s">
        <v>30</v>
      </c>
      <c r="Z2075" t="s">
        <v>30</v>
      </c>
      <c r="AA2075" t="s">
        <v>30</v>
      </c>
      <c r="AB2075" t="s">
        <v>30</v>
      </c>
      <c r="AC2075">
        <v>-75.58270023</v>
      </c>
      <c r="AD2075">
        <v>6.2270550699999996</v>
      </c>
      <c r="AE2075" t="s">
        <v>86</v>
      </c>
      <c r="AF2075" t="s">
        <v>105</v>
      </c>
      <c r="AG2075" t="s">
        <v>102</v>
      </c>
      <c r="AH2075">
        <f>IFERROR(
    VLOOKUP(FENIX_ANS_TABLA[[#This Row],[ESTADO]],
        {"VENCIDO",1;"ALERTA_0 Días",2;"ALERTA",3;"A TIEMPO",4;"SIN FECHA",5},
    2,FALSE),
0)</f>
        <v>3</v>
      </c>
    </row>
    <row r="2076" spans="1:34" x14ac:dyDescent="0.25">
      <c r="A2076">
        <v>23677693</v>
      </c>
      <c r="B2076" s="23" t="str">
        <f>IFERROR(VLOOKUP(FENIX_ANS_TABLA[[#This Row],[PEDIDO]],RESPONSABLE!A:B,2,0),"Pendiente por asignar responsable")</f>
        <v>Pendiente por asignar responsable</v>
      </c>
      <c r="C2076" t="s">
        <v>54</v>
      </c>
      <c r="D2076" t="s">
        <v>24</v>
      </c>
      <c r="E2076" t="s">
        <v>54</v>
      </c>
      <c r="F2076" s="21">
        <v>46083.702916666669</v>
      </c>
      <c r="G2076" t="s">
        <v>15114</v>
      </c>
      <c r="H2076">
        <v>70631943</v>
      </c>
      <c r="I2076" t="s">
        <v>15115</v>
      </c>
      <c r="J2076" s="23" t="s">
        <v>31</v>
      </c>
      <c r="K2076" s="23" t="s">
        <v>15116</v>
      </c>
      <c r="L2076" t="s">
        <v>15117</v>
      </c>
      <c r="M2076" t="s">
        <v>663</v>
      </c>
      <c r="N2076" t="s">
        <v>15118</v>
      </c>
      <c r="O2076" t="s">
        <v>664</v>
      </c>
      <c r="P2076" t="s">
        <v>55</v>
      </c>
      <c r="Q2076" t="s">
        <v>214</v>
      </c>
      <c r="R2076" t="s">
        <v>252</v>
      </c>
      <c r="S2076" t="s">
        <v>260</v>
      </c>
      <c r="T2076">
        <v>4</v>
      </c>
      <c r="U2076" t="s">
        <v>15119</v>
      </c>
      <c r="V2076" t="s">
        <v>18384</v>
      </c>
      <c r="W2076" t="s">
        <v>18384</v>
      </c>
      <c r="X2076" t="s">
        <v>43</v>
      </c>
      <c r="Y2076" t="s">
        <v>30</v>
      </c>
      <c r="Z2076" t="s">
        <v>30</v>
      </c>
      <c r="AA2076" t="s">
        <v>30</v>
      </c>
      <c r="AB2076" t="s">
        <v>30</v>
      </c>
      <c r="AC2076">
        <v>-75.248211170000005</v>
      </c>
      <c r="AD2076">
        <v>6.8383295000000004</v>
      </c>
      <c r="AE2076" t="s">
        <v>86</v>
      </c>
      <c r="AF2076" t="s">
        <v>215</v>
      </c>
      <c r="AG2076" t="s">
        <v>102</v>
      </c>
      <c r="AH2076">
        <f>IFERROR(
    VLOOKUP(FENIX_ANS_TABLA[[#This Row],[ESTADO]],
        {"VENCIDO",1;"ALERTA_0 Días",2;"ALERTA",3;"A TIEMPO",4;"SIN FECHA",5},
    2,FALSE),
0)</f>
        <v>3</v>
      </c>
    </row>
    <row r="2077" spans="1:34" x14ac:dyDescent="0.25">
      <c r="A2077">
        <v>23677694</v>
      </c>
      <c r="B2077" s="23" t="str">
        <f>IFERROR(VLOOKUP(FENIX_ANS_TABLA[[#This Row],[PEDIDO]],RESPONSABLE!A:B,2,0),"Pendiente por asignar responsable")</f>
        <v>Pendiente por asignar responsable</v>
      </c>
      <c r="C2077" t="s">
        <v>44</v>
      </c>
      <c r="D2077" t="s">
        <v>24</v>
      </c>
      <c r="E2077" t="s">
        <v>44</v>
      </c>
      <c r="F2077" s="21">
        <v>46083.703240740739</v>
      </c>
      <c r="G2077" t="s">
        <v>15121</v>
      </c>
      <c r="H2077">
        <v>1000636178</v>
      </c>
      <c r="I2077" t="s">
        <v>15122</v>
      </c>
      <c r="J2077" s="23" t="s">
        <v>31</v>
      </c>
      <c r="K2077" s="23" t="s">
        <v>15123</v>
      </c>
      <c r="L2077" t="s">
        <v>15124</v>
      </c>
      <c r="M2077" t="s">
        <v>25</v>
      </c>
      <c r="N2077" t="s">
        <v>15125</v>
      </c>
      <c r="O2077" t="s">
        <v>26</v>
      </c>
      <c r="P2077" t="s">
        <v>45</v>
      </c>
      <c r="Q2077" t="s">
        <v>46</v>
      </c>
      <c r="R2077" t="s">
        <v>253</v>
      </c>
      <c r="S2077" t="s">
        <v>260</v>
      </c>
      <c r="T2077">
        <v>11</v>
      </c>
      <c r="U2077" t="s">
        <v>15126</v>
      </c>
      <c r="V2077" t="s">
        <v>18384</v>
      </c>
      <c r="W2077" t="s">
        <v>19274</v>
      </c>
      <c r="X2077" t="s">
        <v>29</v>
      </c>
      <c r="Y2077" t="s">
        <v>30</v>
      </c>
      <c r="Z2077" t="s">
        <v>30</v>
      </c>
      <c r="AA2077" t="s">
        <v>30</v>
      </c>
      <c r="AB2077" t="s">
        <v>30</v>
      </c>
      <c r="AC2077">
        <v>-75.62699001</v>
      </c>
      <c r="AD2077">
        <v>6.2694720000000004</v>
      </c>
      <c r="AE2077" t="s">
        <v>86</v>
      </c>
      <c r="AF2077" t="s">
        <v>105</v>
      </c>
      <c r="AG2077" t="s">
        <v>102</v>
      </c>
      <c r="AH2077">
        <f>IFERROR(
    VLOOKUP(FENIX_ANS_TABLA[[#This Row],[ESTADO]],
        {"VENCIDO",1;"ALERTA_0 Días",2;"ALERTA",3;"A TIEMPO",4;"SIN FECHA",5},
    2,FALSE),
0)</f>
        <v>4</v>
      </c>
    </row>
    <row r="2078" spans="1:34" x14ac:dyDescent="0.25">
      <c r="A2078">
        <v>23677701</v>
      </c>
      <c r="B2078" s="23" t="str">
        <f>IFERROR(VLOOKUP(FENIX_ANS_TABLA[[#This Row],[PEDIDO]],RESPONSABLE!A:B,2,0),"Pendiente por asignar responsable")</f>
        <v>Pendiente por asignar responsable</v>
      </c>
      <c r="C2078" t="s">
        <v>54</v>
      </c>
      <c r="D2078" t="s">
        <v>24</v>
      </c>
      <c r="E2078" t="s">
        <v>54</v>
      </c>
      <c r="F2078" s="21">
        <v>46083.706886574073</v>
      </c>
      <c r="G2078" t="s">
        <v>15129</v>
      </c>
      <c r="H2078">
        <v>800169283</v>
      </c>
      <c r="I2078" t="s">
        <v>15130</v>
      </c>
      <c r="J2078" s="23" t="s">
        <v>15131</v>
      </c>
      <c r="K2078" s="23" t="s">
        <v>15132</v>
      </c>
      <c r="L2078" t="s">
        <v>15133</v>
      </c>
      <c r="M2078" t="s">
        <v>141</v>
      </c>
      <c r="N2078" t="s">
        <v>15134</v>
      </c>
      <c r="O2078" t="s">
        <v>142</v>
      </c>
      <c r="P2078" t="s">
        <v>55</v>
      </c>
      <c r="Q2078" t="s">
        <v>31</v>
      </c>
      <c r="R2078" t="s">
        <v>253</v>
      </c>
      <c r="S2078" t="s">
        <v>259</v>
      </c>
      <c r="T2078">
        <v>4</v>
      </c>
      <c r="U2078" t="s">
        <v>15135</v>
      </c>
      <c r="V2078" t="s">
        <v>8086</v>
      </c>
      <c r="W2078" t="s">
        <v>8086</v>
      </c>
      <c r="X2078" t="s">
        <v>43</v>
      </c>
      <c r="Y2078" t="s">
        <v>30</v>
      </c>
      <c r="Z2078" t="s">
        <v>30</v>
      </c>
      <c r="AA2078" t="s">
        <v>30</v>
      </c>
      <c r="AB2078" t="s">
        <v>30</v>
      </c>
      <c r="AC2078">
        <v>-76.133331220000002</v>
      </c>
      <c r="AD2078">
        <v>6.7731227699999996</v>
      </c>
      <c r="AE2078" t="s">
        <v>86</v>
      </c>
      <c r="AF2078" t="s">
        <v>136</v>
      </c>
      <c r="AG2078" t="s">
        <v>102</v>
      </c>
      <c r="AH2078">
        <f>IFERROR(
    VLOOKUP(FENIX_ANS_TABLA[[#This Row],[ESTADO]],
        {"VENCIDO",1;"ALERTA_0 Días",2;"ALERTA",3;"A TIEMPO",4;"SIN FECHA",5},
    2,FALSE),
0)</f>
        <v>3</v>
      </c>
    </row>
    <row r="2079" spans="1:34" x14ac:dyDescent="0.25">
      <c r="A2079">
        <v>23677704</v>
      </c>
      <c r="B2079" s="23" t="str">
        <f>IFERROR(VLOOKUP(FENIX_ANS_TABLA[[#This Row],[PEDIDO]],RESPONSABLE!A:B,2,0),"Pendiente por asignar responsable")</f>
        <v>Pendiente por asignar responsable</v>
      </c>
      <c r="C2079" t="s">
        <v>23</v>
      </c>
      <c r="D2079" t="s">
        <v>24</v>
      </c>
      <c r="E2079" t="s">
        <v>23</v>
      </c>
      <c r="F2079" s="21">
        <v>46083.708761574067</v>
      </c>
      <c r="G2079" t="s">
        <v>15936</v>
      </c>
      <c r="H2079">
        <v>70509442</v>
      </c>
      <c r="I2079" t="s">
        <v>15937</v>
      </c>
      <c r="J2079" s="23" t="s">
        <v>31</v>
      </c>
      <c r="K2079" s="23" t="s">
        <v>15938</v>
      </c>
      <c r="L2079" t="s">
        <v>15939</v>
      </c>
      <c r="M2079" t="s">
        <v>156</v>
      </c>
      <c r="N2079" t="s">
        <v>15940</v>
      </c>
      <c r="O2079" t="s">
        <v>157</v>
      </c>
      <c r="P2079" t="s">
        <v>27</v>
      </c>
      <c r="Q2079" t="s">
        <v>158</v>
      </c>
      <c r="R2079" t="s">
        <v>252</v>
      </c>
      <c r="S2079" t="s">
        <v>260</v>
      </c>
      <c r="T2079">
        <v>10</v>
      </c>
      <c r="U2079" t="s">
        <v>15941</v>
      </c>
      <c r="V2079" t="s">
        <v>14543</v>
      </c>
      <c r="W2079" t="s">
        <v>17974</v>
      </c>
      <c r="X2079" t="s">
        <v>29</v>
      </c>
      <c r="Y2079" t="s">
        <v>30</v>
      </c>
      <c r="Z2079" t="s">
        <v>30</v>
      </c>
      <c r="AA2079" t="s">
        <v>30</v>
      </c>
      <c r="AB2079" t="s">
        <v>30</v>
      </c>
      <c r="AC2079">
        <v>-75.389455979999994</v>
      </c>
      <c r="AD2079">
        <v>6.3649457199999997</v>
      </c>
      <c r="AE2079" t="s">
        <v>86</v>
      </c>
      <c r="AF2079" t="s">
        <v>159</v>
      </c>
      <c r="AG2079" t="s">
        <v>102</v>
      </c>
      <c r="AH2079">
        <f>IFERROR(
    VLOOKUP(FENIX_ANS_TABLA[[#This Row],[ESTADO]],
        {"VENCIDO",1;"ALERTA_0 Días",2;"ALERTA",3;"A TIEMPO",4;"SIN FECHA",5},
    2,FALSE),
0)</f>
        <v>4</v>
      </c>
    </row>
    <row r="2080" spans="1:34" x14ac:dyDescent="0.25">
      <c r="A2080">
        <v>23677705</v>
      </c>
      <c r="B2080" s="23" t="str">
        <f>IFERROR(VLOOKUP(FENIX_ANS_TABLA[[#This Row],[PEDIDO]],RESPONSABLE!A:B,2,0),"Pendiente por asignar responsable")</f>
        <v>Pendiente por asignar responsable</v>
      </c>
      <c r="C2080" t="s">
        <v>54</v>
      </c>
      <c r="D2080" t="s">
        <v>24</v>
      </c>
      <c r="E2080" t="s">
        <v>54</v>
      </c>
      <c r="F2080" s="21">
        <v>46083.708796296298</v>
      </c>
      <c r="G2080" t="s">
        <v>15137</v>
      </c>
      <c r="H2080">
        <v>70630997</v>
      </c>
      <c r="I2080" t="s">
        <v>15138</v>
      </c>
      <c r="J2080" s="23" t="s">
        <v>31</v>
      </c>
      <c r="K2080" s="23" t="s">
        <v>15139</v>
      </c>
      <c r="L2080" t="s">
        <v>15140</v>
      </c>
      <c r="M2080" t="s">
        <v>663</v>
      </c>
      <c r="N2080" t="s">
        <v>15141</v>
      </c>
      <c r="O2080" t="s">
        <v>664</v>
      </c>
      <c r="P2080" t="s">
        <v>55</v>
      </c>
      <c r="Q2080" t="s">
        <v>214</v>
      </c>
      <c r="R2080" t="s">
        <v>252</v>
      </c>
      <c r="S2080" t="s">
        <v>260</v>
      </c>
      <c r="T2080">
        <v>4</v>
      </c>
      <c r="U2080" t="s">
        <v>15142</v>
      </c>
      <c r="V2080" t="s">
        <v>14543</v>
      </c>
      <c r="W2080" t="s">
        <v>14543</v>
      </c>
      <c r="X2080" t="s">
        <v>43</v>
      </c>
      <c r="Y2080" t="s">
        <v>30</v>
      </c>
      <c r="Z2080" t="s">
        <v>30</v>
      </c>
      <c r="AA2080" t="s">
        <v>30</v>
      </c>
      <c r="AB2080" t="s">
        <v>30</v>
      </c>
      <c r="AC2080">
        <v>-75.214021000000002</v>
      </c>
      <c r="AD2080">
        <v>6.8708260000000001</v>
      </c>
      <c r="AE2080" t="s">
        <v>86</v>
      </c>
      <c r="AF2080" t="s">
        <v>215</v>
      </c>
      <c r="AG2080" t="s">
        <v>102</v>
      </c>
      <c r="AH2080">
        <f>IFERROR(
    VLOOKUP(FENIX_ANS_TABLA[[#This Row],[ESTADO]],
        {"VENCIDO",1;"ALERTA_0 Días",2;"ALERTA",3;"A TIEMPO",4;"SIN FECHA",5},
    2,FALSE),
0)</f>
        <v>3</v>
      </c>
    </row>
    <row r="2081" spans="1:34" x14ac:dyDescent="0.25">
      <c r="A2081">
        <v>23677714</v>
      </c>
      <c r="B2081" s="23" t="str">
        <f>IFERROR(VLOOKUP(FENIX_ANS_TABLA[[#This Row],[PEDIDO]],RESPONSABLE!A:B,2,0),"Pendiente por asignar responsable")</f>
        <v>Pendiente por asignar responsable</v>
      </c>
      <c r="C2081" t="s">
        <v>54</v>
      </c>
      <c r="D2081" t="s">
        <v>24</v>
      </c>
      <c r="E2081" t="s">
        <v>54</v>
      </c>
      <c r="F2081" s="21">
        <v>46083.715173611112</v>
      </c>
      <c r="G2081" t="s">
        <v>15144</v>
      </c>
      <c r="H2081">
        <v>1039463404</v>
      </c>
      <c r="I2081" t="s">
        <v>15145</v>
      </c>
      <c r="J2081" s="23" t="s">
        <v>69</v>
      </c>
      <c r="K2081" s="23" t="s">
        <v>15146</v>
      </c>
      <c r="L2081" t="s">
        <v>15147</v>
      </c>
      <c r="M2081" t="s">
        <v>119</v>
      </c>
      <c r="N2081" t="s">
        <v>15148</v>
      </c>
      <c r="O2081" t="s">
        <v>120</v>
      </c>
      <c r="P2081" t="s">
        <v>55</v>
      </c>
      <c r="Q2081" t="s">
        <v>31</v>
      </c>
      <c r="R2081" t="s">
        <v>253</v>
      </c>
      <c r="S2081" t="s">
        <v>259</v>
      </c>
      <c r="T2081">
        <v>4</v>
      </c>
      <c r="U2081" t="s">
        <v>15149</v>
      </c>
      <c r="V2081" t="s">
        <v>19275</v>
      </c>
      <c r="W2081" t="s">
        <v>19275</v>
      </c>
      <c r="X2081" t="s">
        <v>43</v>
      </c>
      <c r="Y2081" t="s">
        <v>30</v>
      </c>
      <c r="Z2081" t="s">
        <v>30</v>
      </c>
      <c r="AA2081" t="s">
        <v>30</v>
      </c>
      <c r="AB2081" t="s">
        <v>30</v>
      </c>
      <c r="AC2081">
        <v>-75.705332970000001</v>
      </c>
      <c r="AD2081">
        <v>6.0374682100000001</v>
      </c>
      <c r="AE2081" t="s">
        <v>86</v>
      </c>
      <c r="AF2081" t="s">
        <v>109</v>
      </c>
      <c r="AG2081" t="s">
        <v>102</v>
      </c>
      <c r="AH2081">
        <f>IFERROR(
    VLOOKUP(FENIX_ANS_TABLA[[#This Row],[ESTADO]],
        {"VENCIDO",1;"ALERTA_0 Días",2;"ALERTA",3;"A TIEMPO",4;"SIN FECHA",5},
    2,FALSE),
0)</f>
        <v>3</v>
      </c>
    </row>
    <row r="2082" spans="1:34" x14ac:dyDescent="0.25">
      <c r="A2082">
        <v>23677721</v>
      </c>
      <c r="B2082" s="23" t="str">
        <f>IFERROR(VLOOKUP(FENIX_ANS_TABLA[[#This Row],[PEDIDO]],RESPONSABLE!A:B,2,0),"Pendiente por asignar responsable")</f>
        <v>Pendiente por asignar responsable</v>
      </c>
      <c r="C2082" t="s">
        <v>23</v>
      </c>
      <c r="D2082" t="s">
        <v>24</v>
      </c>
      <c r="E2082" t="s">
        <v>23</v>
      </c>
      <c r="F2082" s="21">
        <v>46083.726504629631</v>
      </c>
      <c r="G2082" t="s">
        <v>15943</v>
      </c>
      <c r="H2082">
        <v>12480618</v>
      </c>
      <c r="I2082" t="s">
        <v>15944</v>
      </c>
      <c r="J2082" s="23" t="s">
        <v>31</v>
      </c>
      <c r="K2082" s="23" t="s">
        <v>15938</v>
      </c>
      <c r="L2082" t="s">
        <v>15945</v>
      </c>
      <c r="M2082" t="s">
        <v>25</v>
      </c>
      <c r="N2082" t="s">
        <v>15946</v>
      </c>
      <c r="O2082" t="s">
        <v>26</v>
      </c>
      <c r="P2082" t="s">
        <v>27</v>
      </c>
      <c r="Q2082" t="s">
        <v>32</v>
      </c>
      <c r="R2082" t="s">
        <v>253</v>
      </c>
      <c r="S2082" t="s">
        <v>260</v>
      </c>
      <c r="T2082">
        <v>7</v>
      </c>
      <c r="U2082" t="s">
        <v>15947</v>
      </c>
      <c r="V2082" t="s">
        <v>19276</v>
      </c>
      <c r="W2082" t="s">
        <v>19277</v>
      </c>
      <c r="X2082" t="s">
        <v>29</v>
      </c>
      <c r="Y2082" t="s">
        <v>30</v>
      </c>
      <c r="Z2082" t="s">
        <v>30</v>
      </c>
      <c r="AA2082" t="s">
        <v>30</v>
      </c>
      <c r="AB2082" t="s">
        <v>30</v>
      </c>
      <c r="AC2082">
        <v>-75.546504999999996</v>
      </c>
      <c r="AD2082">
        <v>6.2462590000000002</v>
      </c>
      <c r="AE2082" t="s">
        <v>86</v>
      </c>
      <c r="AF2082" t="s">
        <v>105</v>
      </c>
      <c r="AG2082" t="s">
        <v>102</v>
      </c>
      <c r="AH2082">
        <f>IFERROR(
    VLOOKUP(FENIX_ANS_TABLA[[#This Row],[ESTADO]],
        {"VENCIDO",1;"ALERTA_0 Días",2;"ALERTA",3;"A TIEMPO",4;"SIN FECHA",5},
    2,FALSE),
0)</f>
        <v>4</v>
      </c>
    </row>
    <row r="2083" spans="1:34" x14ac:dyDescent="0.25">
      <c r="A2083">
        <v>23677724</v>
      </c>
      <c r="B2083" s="23" t="str">
        <f>IFERROR(VLOOKUP(FENIX_ANS_TABLA[[#This Row],[PEDIDO]],RESPONSABLE!A:B,2,0),"Pendiente por asignar responsable")</f>
        <v>Pendiente por asignar responsable</v>
      </c>
      <c r="C2083" t="s">
        <v>54</v>
      </c>
      <c r="D2083" t="s">
        <v>24</v>
      </c>
      <c r="E2083" t="s">
        <v>54</v>
      </c>
      <c r="F2083" s="21">
        <v>46083.728078703702</v>
      </c>
      <c r="G2083" t="s">
        <v>15151</v>
      </c>
      <c r="H2083">
        <v>890983786</v>
      </c>
      <c r="I2083" t="s">
        <v>15152</v>
      </c>
      <c r="J2083" s="23" t="s">
        <v>31</v>
      </c>
      <c r="K2083" s="23" t="s">
        <v>31</v>
      </c>
      <c r="L2083" t="s">
        <v>15153</v>
      </c>
      <c r="M2083" t="s">
        <v>271</v>
      </c>
      <c r="N2083" t="s">
        <v>15154</v>
      </c>
      <c r="O2083" t="s">
        <v>272</v>
      </c>
      <c r="P2083" t="s">
        <v>55</v>
      </c>
      <c r="Q2083" t="s">
        <v>31</v>
      </c>
      <c r="R2083" t="s">
        <v>252</v>
      </c>
      <c r="S2083" t="s">
        <v>259</v>
      </c>
      <c r="T2083">
        <v>4</v>
      </c>
      <c r="U2083" t="s">
        <v>15155</v>
      </c>
      <c r="V2083" t="s">
        <v>10614</v>
      </c>
      <c r="W2083" t="s">
        <v>10614</v>
      </c>
      <c r="X2083" t="s">
        <v>43</v>
      </c>
      <c r="Y2083" t="s">
        <v>30</v>
      </c>
      <c r="Z2083" t="s">
        <v>30</v>
      </c>
      <c r="AA2083" t="s">
        <v>30</v>
      </c>
      <c r="AB2083" t="s">
        <v>30</v>
      </c>
      <c r="AC2083">
        <v>-75.883525000000006</v>
      </c>
      <c r="AD2083">
        <v>6.6530719999999999</v>
      </c>
      <c r="AE2083" t="s">
        <v>86</v>
      </c>
      <c r="AF2083" t="s">
        <v>136</v>
      </c>
      <c r="AG2083" t="s">
        <v>102</v>
      </c>
      <c r="AH2083">
        <f>IFERROR(
    VLOOKUP(FENIX_ANS_TABLA[[#This Row],[ESTADO]],
        {"VENCIDO",1;"ALERTA_0 Días",2;"ALERTA",3;"A TIEMPO",4;"SIN FECHA",5},
    2,FALSE),
0)</f>
        <v>3</v>
      </c>
    </row>
    <row r="2084" spans="1:34" x14ac:dyDescent="0.25">
      <c r="A2084">
        <v>23677725</v>
      </c>
      <c r="B2084" s="23" t="str">
        <f>IFERROR(VLOOKUP(FENIX_ANS_TABLA[[#This Row],[PEDIDO]],RESPONSABLE!A:B,2,0),"Pendiente por asignar responsable")</f>
        <v>Pendiente por asignar responsable</v>
      </c>
      <c r="C2084" t="s">
        <v>23</v>
      </c>
      <c r="D2084" t="s">
        <v>24</v>
      </c>
      <c r="E2084" t="s">
        <v>23</v>
      </c>
      <c r="F2084" s="21">
        <v>46083.730891203697</v>
      </c>
      <c r="G2084" t="s">
        <v>15950</v>
      </c>
      <c r="H2084">
        <v>1035917563</v>
      </c>
      <c r="I2084" t="s">
        <v>15951</v>
      </c>
      <c r="J2084" s="23" t="s">
        <v>31</v>
      </c>
      <c r="K2084" s="23" t="s">
        <v>15938</v>
      </c>
      <c r="L2084" t="s">
        <v>15952</v>
      </c>
      <c r="M2084" t="s">
        <v>165</v>
      </c>
      <c r="N2084" t="s">
        <v>15953</v>
      </c>
      <c r="O2084" t="s">
        <v>166</v>
      </c>
      <c r="P2084" t="s">
        <v>27</v>
      </c>
      <c r="Q2084" t="s">
        <v>158</v>
      </c>
      <c r="R2084" t="s">
        <v>253</v>
      </c>
      <c r="S2084" t="s">
        <v>260</v>
      </c>
      <c r="T2084">
        <v>7</v>
      </c>
      <c r="U2084" t="s">
        <v>15954</v>
      </c>
      <c r="V2084" t="s">
        <v>19278</v>
      </c>
      <c r="W2084" t="s">
        <v>19279</v>
      </c>
      <c r="X2084" t="s">
        <v>29</v>
      </c>
      <c r="Y2084" t="s">
        <v>30</v>
      </c>
      <c r="Z2084" t="s">
        <v>30</v>
      </c>
      <c r="AA2084" t="s">
        <v>30</v>
      </c>
      <c r="AB2084" t="s">
        <v>30</v>
      </c>
      <c r="AC2084">
        <v>-75.438057009999994</v>
      </c>
      <c r="AD2084">
        <v>6.2708975000000002</v>
      </c>
      <c r="AE2084" t="s">
        <v>86</v>
      </c>
      <c r="AF2084" t="s">
        <v>159</v>
      </c>
      <c r="AG2084" t="s">
        <v>102</v>
      </c>
      <c r="AH2084">
        <f>IFERROR(
    VLOOKUP(FENIX_ANS_TABLA[[#This Row],[ESTADO]],
        {"VENCIDO",1;"ALERTA_0 Días",2;"ALERTA",3;"A TIEMPO",4;"SIN FECHA",5},
    2,FALSE),
0)</f>
        <v>4</v>
      </c>
    </row>
    <row r="2085" spans="1:34" x14ac:dyDescent="0.25">
      <c r="A2085">
        <v>23677730</v>
      </c>
      <c r="B2085" s="23" t="str">
        <f>IFERROR(VLOOKUP(FENIX_ANS_TABLA[[#This Row],[PEDIDO]],RESPONSABLE!A:B,2,0),"Pendiente por asignar responsable")</f>
        <v>Pendiente por asignar responsable</v>
      </c>
      <c r="C2085" t="s">
        <v>54</v>
      </c>
      <c r="D2085" t="s">
        <v>24</v>
      </c>
      <c r="E2085" t="s">
        <v>54</v>
      </c>
      <c r="F2085" s="21">
        <v>46083.732939814807</v>
      </c>
      <c r="G2085" t="s">
        <v>15159</v>
      </c>
      <c r="H2085">
        <v>1022096159</v>
      </c>
      <c r="I2085" t="s">
        <v>15160</v>
      </c>
      <c r="J2085" s="23" t="s">
        <v>31</v>
      </c>
      <c r="K2085" s="23" t="s">
        <v>15161</v>
      </c>
      <c r="L2085" t="s">
        <v>15162</v>
      </c>
      <c r="M2085" t="s">
        <v>137</v>
      </c>
      <c r="N2085" t="s">
        <v>15163</v>
      </c>
      <c r="O2085" t="s">
        <v>138</v>
      </c>
      <c r="P2085" t="s">
        <v>55</v>
      </c>
      <c r="Q2085" t="s">
        <v>31</v>
      </c>
      <c r="R2085" t="s">
        <v>253</v>
      </c>
      <c r="S2085" t="s">
        <v>259</v>
      </c>
      <c r="T2085">
        <v>4</v>
      </c>
      <c r="U2085" t="s">
        <v>15164</v>
      </c>
      <c r="V2085" t="s">
        <v>19280</v>
      </c>
      <c r="W2085" t="s">
        <v>19280</v>
      </c>
      <c r="X2085" t="s">
        <v>43</v>
      </c>
      <c r="Y2085" t="s">
        <v>30</v>
      </c>
      <c r="Z2085" t="s">
        <v>30</v>
      </c>
      <c r="AA2085" t="s">
        <v>30</v>
      </c>
      <c r="AB2085" t="s">
        <v>30</v>
      </c>
      <c r="AC2085">
        <v>-75.815977000000004</v>
      </c>
      <c r="AD2085">
        <v>6.5577059999999996</v>
      </c>
      <c r="AE2085" t="s">
        <v>86</v>
      </c>
      <c r="AF2085" t="s">
        <v>136</v>
      </c>
      <c r="AG2085" t="s">
        <v>102</v>
      </c>
      <c r="AH2085">
        <f>IFERROR(
    VLOOKUP(FENIX_ANS_TABLA[[#This Row],[ESTADO]],
        {"VENCIDO",1;"ALERTA_0 Días",2;"ALERTA",3;"A TIEMPO",4;"SIN FECHA",5},
    2,FALSE),
0)</f>
        <v>3</v>
      </c>
    </row>
    <row r="2086" spans="1:34" x14ac:dyDescent="0.25">
      <c r="A2086">
        <v>23677731</v>
      </c>
      <c r="B2086" s="23" t="str">
        <f>IFERROR(VLOOKUP(FENIX_ANS_TABLA[[#This Row],[PEDIDO]],RESPONSABLE!A:B,2,0),"Pendiente por asignar responsable")</f>
        <v>Pendiente por asignar responsable</v>
      </c>
      <c r="C2086" t="s">
        <v>54</v>
      </c>
      <c r="D2086" t="s">
        <v>24</v>
      </c>
      <c r="E2086" t="s">
        <v>54</v>
      </c>
      <c r="F2086" s="21">
        <v>46083.733368055553</v>
      </c>
      <c r="G2086" t="s">
        <v>15166</v>
      </c>
      <c r="H2086">
        <v>1020412248</v>
      </c>
      <c r="I2086" t="s">
        <v>15167</v>
      </c>
      <c r="J2086" s="23" t="s">
        <v>31</v>
      </c>
      <c r="K2086" s="23" t="s">
        <v>2018</v>
      </c>
      <c r="L2086" t="s">
        <v>15168</v>
      </c>
      <c r="M2086" t="s">
        <v>42</v>
      </c>
      <c r="N2086" t="s">
        <v>15169</v>
      </c>
      <c r="O2086" t="s">
        <v>57</v>
      </c>
      <c r="P2086" t="s">
        <v>55</v>
      </c>
      <c r="Q2086" t="s">
        <v>56</v>
      </c>
      <c r="R2086" t="s">
        <v>253</v>
      </c>
      <c r="S2086" t="s">
        <v>260</v>
      </c>
      <c r="T2086">
        <v>4</v>
      </c>
      <c r="U2086" t="s">
        <v>15170</v>
      </c>
      <c r="V2086" t="s">
        <v>19281</v>
      </c>
      <c r="W2086" t="s">
        <v>19281</v>
      </c>
      <c r="X2086" t="s">
        <v>43</v>
      </c>
      <c r="Y2086" t="s">
        <v>30</v>
      </c>
      <c r="Z2086" t="s">
        <v>30</v>
      </c>
      <c r="AA2086" t="s">
        <v>30</v>
      </c>
      <c r="AB2086" t="s">
        <v>30</v>
      </c>
      <c r="AC2086">
        <v>-75.590370609999994</v>
      </c>
      <c r="AD2086">
        <v>6.17585987</v>
      </c>
      <c r="AE2086" t="s">
        <v>86</v>
      </c>
      <c r="AF2086" t="s">
        <v>105</v>
      </c>
      <c r="AG2086" t="s">
        <v>102</v>
      </c>
      <c r="AH2086">
        <f>IFERROR(
    VLOOKUP(FENIX_ANS_TABLA[[#This Row],[ESTADO]],
        {"VENCIDO",1;"ALERTA_0 Días",2;"ALERTA",3;"A TIEMPO",4;"SIN FECHA",5},
    2,FALSE),
0)</f>
        <v>3</v>
      </c>
    </row>
    <row r="2087" spans="1:34" x14ac:dyDescent="0.25">
      <c r="A2087">
        <v>23677736</v>
      </c>
      <c r="B2087" s="23" t="str">
        <f>IFERROR(VLOOKUP(FENIX_ANS_TABLA[[#This Row],[PEDIDO]],RESPONSABLE!A:B,2,0),"Pendiente por asignar responsable")</f>
        <v>Pendiente por asignar responsable</v>
      </c>
      <c r="C2087" t="s">
        <v>23</v>
      </c>
      <c r="D2087" t="s">
        <v>24</v>
      </c>
      <c r="E2087" t="s">
        <v>33</v>
      </c>
      <c r="F2087" s="21">
        <v>46083.73605324074</v>
      </c>
      <c r="G2087" t="s">
        <v>15173</v>
      </c>
      <c r="H2087">
        <v>21403566</v>
      </c>
      <c r="I2087" t="s">
        <v>15174</v>
      </c>
      <c r="J2087" s="23" t="s">
        <v>15175</v>
      </c>
      <c r="K2087" s="23" t="s">
        <v>15176</v>
      </c>
      <c r="L2087" t="s">
        <v>15177</v>
      </c>
      <c r="M2087" t="s">
        <v>25</v>
      </c>
      <c r="N2087" t="s">
        <v>15178</v>
      </c>
      <c r="O2087" t="s">
        <v>26</v>
      </c>
      <c r="P2087" t="s">
        <v>34</v>
      </c>
      <c r="Q2087" t="s">
        <v>35</v>
      </c>
      <c r="R2087" t="s">
        <v>253</v>
      </c>
      <c r="S2087" t="s">
        <v>260</v>
      </c>
      <c r="T2087">
        <v>5</v>
      </c>
      <c r="U2087" t="s">
        <v>15179</v>
      </c>
      <c r="V2087" t="s">
        <v>19282</v>
      </c>
      <c r="W2087" t="s">
        <v>19283</v>
      </c>
      <c r="X2087" t="s">
        <v>29</v>
      </c>
      <c r="Y2087" t="s">
        <v>30</v>
      </c>
      <c r="Z2087" t="s">
        <v>30</v>
      </c>
      <c r="AA2087" t="s">
        <v>30</v>
      </c>
      <c r="AB2087" t="s">
        <v>30</v>
      </c>
      <c r="AC2087">
        <v>-75.547721960000004</v>
      </c>
      <c r="AD2087">
        <v>6.23797947</v>
      </c>
      <c r="AE2087" t="s">
        <v>86</v>
      </c>
      <c r="AF2087" t="s">
        <v>105</v>
      </c>
      <c r="AG2087" t="s">
        <v>102</v>
      </c>
      <c r="AH2087">
        <f>IFERROR(
    VLOOKUP(FENIX_ANS_TABLA[[#This Row],[ESTADO]],
        {"VENCIDO",1;"ALERTA_0 Días",2;"ALERTA",3;"A TIEMPO",4;"SIN FECHA",5},
    2,FALSE),
0)</f>
        <v>4</v>
      </c>
    </row>
    <row r="2088" spans="1:34" x14ac:dyDescent="0.25">
      <c r="A2088">
        <v>23677740</v>
      </c>
      <c r="B2088" s="23" t="str">
        <f>IFERROR(VLOOKUP(FENIX_ANS_TABLA[[#This Row],[PEDIDO]],RESPONSABLE!A:B,2,0),"Pendiente por asignar responsable")</f>
        <v>Pendiente por asignar responsable</v>
      </c>
      <c r="C2088" t="s">
        <v>58</v>
      </c>
      <c r="D2088" t="s">
        <v>24</v>
      </c>
      <c r="E2088" t="s">
        <v>59</v>
      </c>
      <c r="F2088" s="21">
        <v>46083.741793981477</v>
      </c>
      <c r="G2088" t="s">
        <v>15181</v>
      </c>
      <c r="H2088">
        <v>43750032</v>
      </c>
      <c r="I2088" t="s">
        <v>15182</v>
      </c>
      <c r="J2088" s="23" t="s">
        <v>15183</v>
      </c>
      <c r="K2088" s="23" t="s">
        <v>15184</v>
      </c>
      <c r="L2088" t="s">
        <v>15185</v>
      </c>
      <c r="M2088" t="s">
        <v>42</v>
      </c>
      <c r="N2088" t="s">
        <v>15186</v>
      </c>
      <c r="O2088" t="s">
        <v>57</v>
      </c>
      <c r="P2088" t="s">
        <v>60</v>
      </c>
      <c r="Q2088" t="s">
        <v>64</v>
      </c>
      <c r="R2088" t="s">
        <v>252</v>
      </c>
      <c r="S2088" t="s">
        <v>260</v>
      </c>
      <c r="T2088">
        <v>14</v>
      </c>
      <c r="U2088" t="s">
        <v>15187</v>
      </c>
      <c r="V2088" t="s">
        <v>19284</v>
      </c>
      <c r="W2088" t="s">
        <v>19285</v>
      </c>
      <c r="X2088" t="s">
        <v>29</v>
      </c>
      <c r="Y2088" t="s">
        <v>30</v>
      </c>
      <c r="Z2088" t="s">
        <v>30</v>
      </c>
      <c r="AA2088" t="s">
        <v>30</v>
      </c>
      <c r="AB2088" t="s">
        <v>30</v>
      </c>
      <c r="AC2088">
        <v>-75.534124989999995</v>
      </c>
      <c r="AD2088">
        <v>6.1420621799999999</v>
      </c>
      <c r="AE2088" t="s">
        <v>86</v>
      </c>
      <c r="AF2088" t="s">
        <v>105</v>
      </c>
      <c r="AG2088" t="s">
        <v>102</v>
      </c>
      <c r="AH2088">
        <f>IFERROR(
    VLOOKUP(FENIX_ANS_TABLA[[#This Row],[ESTADO]],
        {"VENCIDO",1;"ALERTA_0 Días",2;"ALERTA",3;"A TIEMPO",4;"SIN FECHA",5},
    2,FALSE),
0)</f>
        <v>4</v>
      </c>
    </row>
    <row r="2089" spans="1:34" x14ac:dyDescent="0.25">
      <c r="A2089">
        <v>23677742</v>
      </c>
      <c r="B2089" s="23" t="str">
        <f>IFERROR(VLOOKUP(FENIX_ANS_TABLA[[#This Row],[PEDIDO]],RESPONSABLE!A:B,2,0),"Pendiente por asignar responsable")</f>
        <v>Pendiente por asignar responsable</v>
      </c>
      <c r="C2089" t="s">
        <v>58</v>
      </c>
      <c r="D2089" t="s">
        <v>24</v>
      </c>
      <c r="E2089" t="s">
        <v>59</v>
      </c>
      <c r="F2089" s="21">
        <v>46083.744432870371</v>
      </c>
      <c r="G2089" t="s">
        <v>15189</v>
      </c>
      <c r="H2089">
        <v>43341122</v>
      </c>
      <c r="I2089" t="s">
        <v>15190</v>
      </c>
      <c r="J2089" s="23" t="s">
        <v>31</v>
      </c>
      <c r="K2089" s="23" t="s">
        <v>15191</v>
      </c>
      <c r="L2089" t="s">
        <v>15192</v>
      </c>
      <c r="M2089" t="s">
        <v>145</v>
      </c>
      <c r="N2089" t="s">
        <v>15193</v>
      </c>
      <c r="O2089" t="s">
        <v>146</v>
      </c>
      <c r="P2089" t="s">
        <v>60</v>
      </c>
      <c r="Q2089" t="s">
        <v>31</v>
      </c>
      <c r="R2089" t="s">
        <v>253</v>
      </c>
      <c r="S2089" t="s">
        <v>259</v>
      </c>
      <c r="T2089">
        <v>9</v>
      </c>
      <c r="U2089" t="s">
        <v>15194</v>
      </c>
      <c r="V2089" t="s">
        <v>18701</v>
      </c>
      <c r="W2089" t="s">
        <v>19286</v>
      </c>
      <c r="X2089" t="s">
        <v>29</v>
      </c>
      <c r="Y2089" t="s">
        <v>30</v>
      </c>
      <c r="Z2089" t="s">
        <v>30</v>
      </c>
      <c r="AA2089" t="s">
        <v>30</v>
      </c>
      <c r="AB2089" t="s">
        <v>30</v>
      </c>
      <c r="AC2089">
        <v>-76.133332229999994</v>
      </c>
      <c r="AD2089">
        <v>6.3099118799999996</v>
      </c>
      <c r="AE2089" t="s">
        <v>86</v>
      </c>
      <c r="AF2089" t="s">
        <v>136</v>
      </c>
      <c r="AG2089" t="s">
        <v>102</v>
      </c>
      <c r="AH2089">
        <f>IFERROR(
    VLOOKUP(FENIX_ANS_TABLA[[#This Row],[ESTADO]],
        {"VENCIDO",1;"ALERTA_0 Días",2;"ALERTA",3;"A TIEMPO",4;"SIN FECHA",5},
    2,FALSE),
0)</f>
        <v>4</v>
      </c>
    </row>
    <row r="2090" spans="1:34" x14ac:dyDescent="0.25">
      <c r="A2090">
        <v>23677744</v>
      </c>
      <c r="B2090" s="23" t="str">
        <f>IFERROR(VLOOKUP(FENIX_ANS_TABLA[[#This Row],[PEDIDO]],RESPONSABLE!A:B,2,0),"Pendiente por asignar responsable")</f>
        <v>Pendiente por asignar responsable</v>
      </c>
      <c r="C2090" t="s">
        <v>54</v>
      </c>
      <c r="D2090" t="s">
        <v>24</v>
      </c>
      <c r="E2090" t="s">
        <v>54</v>
      </c>
      <c r="F2090" s="21">
        <v>46083.749502314808</v>
      </c>
      <c r="G2090" t="s">
        <v>15196</v>
      </c>
      <c r="H2090">
        <v>98510660</v>
      </c>
      <c r="I2090" t="s">
        <v>15197</v>
      </c>
      <c r="J2090" s="23" t="s">
        <v>31</v>
      </c>
      <c r="K2090" s="23" t="s">
        <v>15198</v>
      </c>
      <c r="L2090" t="s">
        <v>15199</v>
      </c>
      <c r="M2090" t="s">
        <v>185</v>
      </c>
      <c r="N2090" t="s">
        <v>15200</v>
      </c>
      <c r="O2090" t="s">
        <v>186</v>
      </c>
      <c r="P2090" t="s">
        <v>55</v>
      </c>
      <c r="Q2090" t="s">
        <v>189</v>
      </c>
      <c r="R2090" t="s">
        <v>252</v>
      </c>
      <c r="S2090" t="s">
        <v>260</v>
      </c>
      <c r="T2090">
        <v>4</v>
      </c>
      <c r="U2090" t="s">
        <v>15201</v>
      </c>
      <c r="V2090" t="s">
        <v>19287</v>
      </c>
      <c r="W2090" t="s">
        <v>19287</v>
      </c>
      <c r="X2090" t="s">
        <v>43</v>
      </c>
      <c r="Y2090" t="s">
        <v>30</v>
      </c>
      <c r="Z2090" t="s">
        <v>30</v>
      </c>
      <c r="AA2090" t="s">
        <v>30</v>
      </c>
      <c r="AB2090" t="s">
        <v>30</v>
      </c>
      <c r="AC2090">
        <v>-75.251102630000005</v>
      </c>
      <c r="AD2090">
        <v>6.1728568700000004</v>
      </c>
      <c r="AE2090" t="s">
        <v>86</v>
      </c>
      <c r="AF2090" t="s">
        <v>159</v>
      </c>
      <c r="AG2090" t="s">
        <v>102</v>
      </c>
      <c r="AH2090">
        <f>IFERROR(
    VLOOKUP(FENIX_ANS_TABLA[[#This Row],[ESTADO]],
        {"VENCIDO",1;"ALERTA_0 Días",2;"ALERTA",3;"A TIEMPO",4;"SIN FECHA",5},
    2,FALSE),
0)</f>
        <v>3</v>
      </c>
    </row>
    <row r="2091" spans="1:34" x14ac:dyDescent="0.25">
      <c r="A2091">
        <v>23677747</v>
      </c>
      <c r="B2091" s="23" t="str">
        <f>IFERROR(VLOOKUP(FENIX_ANS_TABLA[[#This Row],[PEDIDO]],RESPONSABLE!A:B,2,0),"Pendiente por asignar responsable")</f>
        <v>Pendiente por asignar responsable</v>
      </c>
      <c r="C2091" t="s">
        <v>54</v>
      </c>
      <c r="D2091" t="s">
        <v>24</v>
      </c>
      <c r="E2091" t="s">
        <v>54</v>
      </c>
      <c r="F2091" s="21">
        <v>46083.751875000002</v>
      </c>
      <c r="G2091" t="s">
        <v>15203</v>
      </c>
      <c r="H2091">
        <v>15262384</v>
      </c>
      <c r="I2091" t="s">
        <v>15204</v>
      </c>
      <c r="J2091" s="23" t="s">
        <v>31</v>
      </c>
      <c r="K2091" s="23" t="s">
        <v>15205</v>
      </c>
      <c r="L2091" t="s">
        <v>15206</v>
      </c>
      <c r="M2091" t="s">
        <v>149</v>
      </c>
      <c r="N2091" t="s">
        <v>15207</v>
      </c>
      <c r="O2091" t="s">
        <v>150</v>
      </c>
      <c r="P2091" t="s">
        <v>55</v>
      </c>
      <c r="Q2091" t="s">
        <v>31</v>
      </c>
      <c r="R2091" t="s">
        <v>253</v>
      </c>
      <c r="S2091" t="s">
        <v>259</v>
      </c>
      <c r="T2091">
        <v>4</v>
      </c>
      <c r="U2091" t="s">
        <v>15208</v>
      </c>
      <c r="V2091" t="s">
        <v>19288</v>
      </c>
      <c r="W2091" t="s">
        <v>19288</v>
      </c>
      <c r="X2091" t="s">
        <v>43</v>
      </c>
      <c r="Y2091" t="s">
        <v>30</v>
      </c>
      <c r="Z2091" t="s">
        <v>30</v>
      </c>
      <c r="AA2091" t="s">
        <v>30</v>
      </c>
      <c r="AB2091" t="s">
        <v>30</v>
      </c>
      <c r="AC2091">
        <v>-75.785907080000001</v>
      </c>
      <c r="AD2091">
        <v>6.2956605300000001</v>
      </c>
      <c r="AE2091" t="s">
        <v>86</v>
      </c>
      <c r="AF2091" t="s">
        <v>136</v>
      </c>
      <c r="AG2091" t="s">
        <v>102</v>
      </c>
      <c r="AH2091">
        <f>IFERROR(
    VLOOKUP(FENIX_ANS_TABLA[[#This Row],[ESTADO]],
        {"VENCIDO",1;"ALERTA_0 Días",2;"ALERTA",3;"A TIEMPO",4;"SIN FECHA",5},
    2,FALSE),
0)</f>
        <v>3</v>
      </c>
    </row>
    <row r="2092" spans="1:34" x14ac:dyDescent="0.25">
      <c r="A2092">
        <v>23677748</v>
      </c>
      <c r="B2092" s="23" t="str">
        <f>IFERROR(VLOOKUP(FENIX_ANS_TABLA[[#This Row],[PEDIDO]],RESPONSABLE!A:B,2,0),"Pendiente por asignar responsable")</f>
        <v>Pendiente por asignar responsable</v>
      </c>
      <c r="C2092" t="s">
        <v>23</v>
      </c>
      <c r="D2092" t="s">
        <v>24</v>
      </c>
      <c r="E2092" t="s">
        <v>33</v>
      </c>
      <c r="F2092" s="21">
        <v>46083.752685185187</v>
      </c>
      <c r="G2092" t="s">
        <v>15211</v>
      </c>
      <c r="H2092">
        <v>43780776</v>
      </c>
      <c r="I2092" t="s">
        <v>15212</v>
      </c>
      <c r="J2092" s="23" t="s">
        <v>15213</v>
      </c>
      <c r="K2092" s="23" t="s">
        <v>15214</v>
      </c>
      <c r="L2092" t="s">
        <v>15215</v>
      </c>
      <c r="M2092" t="s">
        <v>25</v>
      </c>
      <c r="N2092" t="s">
        <v>15216</v>
      </c>
      <c r="O2092" t="s">
        <v>26</v>
      </c>
      <c r="P2092" t="s">
        <v>34</v>
      </c>
      <c r="Q2092" t="s">
        <v>35</v>
      </c>
      <c r="R2092" t="s">
        <v>253</v>
      </c>
      <c r="S2092" t="s">
        <v>260</v>
      </c>
      <c r="T2092">
        <v>5</v>
      </c>
      <c r="U2092" t="s">
        <v>15217</v>
      </c>
      <c r="V2092" t="s">
        <v>19289</v>
      </c>
      <c r="W2092" t="s">
        <v>19290</v>
      </c>
      <c r="X2092" t="s">
        <v>29</v>
      </c>
      <c r="Y2092" t="s">
        <v>30</v>
      </c>
      <c r="Z2092" t="s">
        <v>30</v>
      </c>
      <c r="AA2092" t="s">
        <v>30</v>
      </c>
      <c r="AB2092" t="s">
        <v>30</v>
      </c>
      <c r="AC2092">
        <v>-75.541434760000001</v>
      </c>
      <c r="AD2092">
        <v>6.2538997199999997</v>
      </c>
      <c r="AE2092" t="s">
        <v>86</v>
      </c>
      <c r="AF2092" t="s">
        <v>105</v>
      </c>
      <c r="AG2092" t="s">
        <v>102</v>
      </c>
      <c r="AH2092">
        <f>IFERROR(
    VLOOKUP(FENIX_ANS_TABLA[[#This Row],[ESTADO]],
        {"VENCIDO",1;"ALERTA_0 Días",2;"ALERTA",3;"A TIEMPO",4;"SIN FECHA",5},
    2,FALSE),
0)</f>
        <v>4</v>
      </c>
    </row>
    <row r="2093" spans="1:34" x14ac:dyDescent="0.25">
      <c r="A2093">
        <v>23677750</v>
      </c>
      <c r="B2093" s="23" t="str">
        <f>IFERROR(VLOOKUP(FENIX_ANS_TABLA[[#This Row],[PEDIDO]],RESPONSABLE!A:B,2,0),"Pendiente por asignar responsable")</f>
        <v>Pendiente por asignar responsable</v>
      </c>
      <c r="C2093" t="s">
        <v>54</v>
      </c>
      <c r="D2093" t="s">
        <v>24</v>
      </c>
      <c r="E2093" t="s">
        <v>54</v>
      </c>
      <c r="F2093" s="21">
        <v>46083.766157407408</v>
      </c>
      <c r="G2093" t="s">
        <v>15219</v>
      </c>
      <c r="H2093">
        <v>98566119</v>
      </c>
      <c r="I2093" t="s">
        <v>15220</v>
      </c>
      <c r="J2093" s="23" t="s">
        <v>31</v>
      </c>
      <c r="K2093" s="23" t="s">
        <v>15221</v>
      </c>
      <c r="L2093" t="s">
        <v>15222</v>
      </c>
      <c r="M2093" t="s">
        <v>182</v>
      </c>
      <c r="N2093" t="s">
        <v>15223</v>
      </c>
      <c r="O2093" t="s">
        <v>183</v>
      </c>
      <c r="P2093" t="s">
        <v>55</v>
      </c>
      <c r="Q2093" t="s">
        <v>189</v>
      </c>
      <c r="R2093" t="s">
        <v>252</v>
      </c>
      <c r="S2093" t="s">
        <v>260</v>
      </c>
      <c r="T2093">
        <v>4</v>
      </c>
      <c r="U2093" t="s">
        <v>15224</v>
      </c>
      <c r="V2093" t="s">
        <v>19291</v>
      </c>
      <c r="W2093" t="s">
        <v>19291</v>
      </c>
      <c r="X2093" t="s">
        <v>43</v>
      </c>
      <c r="Y2093" t="s">
        <v>30</v>
      </c>
      <c r="Z2093" t="s">
        <v>30</v>
      </c>
      <c r="AA2093" t="s">
        <v>30</v>
      </c>
      <c r="AB2093" t="s">
        <v>30</v>
      </c>
      <c r="AC2093">
        <v>-74.777309410000001</v>
      </c>
      <c r="AD2093">
        <v>5.8999915500000002</v>
      </c>
      <c r="AE2093" t="s">
        <v>86</v>
      </c>
      <c r="AF2093" t="s">
        <v>159</v>
      </c>
      <c r="AG2093" t="s">
        <v>102</v>
      </c>
      <c r="AH2093">
        <f>IFERROR(
    VLOOKUP(FENIX_ANS_TABLA[[#This Row],[ESTADO]],
        {"VENCIDO",1;"ALERTA_0 Días",2;"ALERTA",3;"A TIEMPO",4;"SIN FECHA",5},
    2,FALSE),
0)</f>
        <v>3</v>
      </c>
    </row>
    <row r="2094" spans="1:34" x14ac:dyDescent="0.25">
      <c r="A2094">
        <v>23677753</v>
      </c>
      <c r="B2094" s="23" t="str">
        <f>IFERROR(VLOOKUP(FENIX_ANS_TABLA[[#This Row],[PEDIDO]],RESPONSABLE!A:B,2,0),"Pendiente por asignar responsable")</f>
        <v>Pendiente por asignar responsable</v>
      </c>
      <c r="C2094" t="s">
        <v>54</v>
      </c>
      <c r="D2094" t="s">
        <v>24</v>
      </c>
      <c r="E2094" t="s">
        <v>54</v>
      </c>
      <c r="F2094" s="21">
        <v>46083.774293981478</v>
      </c>
      <c r="G2094" t="s">
        <v>15226</v>
      </c>
      <c r="H2094">
        <v>6805330</v>
      </c>
      <c r="I2094" t="s">
        <v>15227</v>
      </c>
      <c r="J2094" s="23" t="s">
        <v>31</v>
      </c>
      <c r="K2094" s="23" t="s">
        <v>15221</v>
      </c>
      <c r="L2094" t="s">
        <v>15228</v>
      </c>
      <c r="M2094" t="s">
        <v>202</v>
      </c>
      <c r="N2094" t="s">
        <v>15229</v>
      </c>
      <c r="O2094" t="s">
        <v>203</v>
      </c>
      <c r="P2094" t="s">
        <v>55</v>
      </c>
      <c r="Q2094" t="s">
        <v>189</v>
      </c>
      <c r="R2094" t="s">
        <v>252</v>
      </c>
      <c r="S2094" t="s">
        <v>260</v>
      </c>
      <c r="T2094">
        <v>4</v>
      </c>
      <c r="U2094" t="s">
        <v>15230</v>
      </c>
      <c r="V2094" t="s">
        <v>19292</v>
      </c>
      <c r="W2094" t="s">
        <v>19292</v>
      </c>
      <c r="X2094" t="s">
        <v>43</v>
      </c>
      <c r="Y2094" t="s">
        <v>30</v>
      </c>
      <c r="Z2094" t="s">
        <v>30</v>
      </c>
      <c r="AA2094" t="s">
        <v>30</v>
      </c>
      <c r="AB2094" t="s">
        <v>30</v>
      </c>
      <c r="AC2094">
        <v>-74.778267</v>
      </c>
      <c r="AD2094">
        <v>5.8995800000000003</v>
      </c>
      <c r="AE2094" t="s">
        <v>86</v>
      </c>
      <c r="AF2094" t="s">
        <v>159</v>
      </c>
      <c r="AG2094" t="s">
        <v>102</v>
      </c>
      <c r="AH2094">
        <f>IFERROR(
    VLOOKUP(FENIX_ANS_TABLA[[#This Row],[ESTADO]],
        {"VENCIDO",1;"ALERTA_0 Días",2;"ALERTA",3;"A TIEMPO",4;"SIN FECHA",5},
    2,FALSE),
0)</f>
        <v>3</v>
      </c>
    </row>
    <row r="2095" spans="1:34" x14ac:dyDescent="0.25">
      <c r="A2095">
        <v>23677754</v>
      </c>
      <c r="B2095" s="23" t="str">
        <f>IFERROR(VLOOKUP(FENIX_ANS_TABLA[[#This Row],[PEDIDO]],RESPONSABLE!A:B,2,0),"Pendiente por asignar responsable")</f>
        <v>Pendiente por asignar responsable</v>
      </c>
      <c r="C2095" t="s">
        <v>54</v>
      </c>
      <c r="D2095" t="s">
        <v>24</v>
      </c>
      <c r="E2095" t="s">
        <v>54</v>
      </c>
      <c r="F2095" s="21">
        <v>46083.776412037027</v>
      </c>
      <c r="G2095" t="s">
        <v>15232</v>
      </c>
      <c r="H2095">
        <v>8345227</v>
      </c>
      <c r="I2095" t="s">
        <v>15233</v>
      </c>
      <c r="J2095" s="23" t="s">
        <v>15234</v>
      </c>
      <c r="K2095" s="23" t="s">
        <v>15221</v>
      </c>
      <c r="L2095" t="s">
        <v>15235</v>
      </c>
      <c r="M2095" t="s">
        <v>277</v>
      </c>
      <c r="N2095" t="s">
        <v>15236</v>
      </c>
      <c r="O2095" t="s">
        <v>278</v>
      </c>
      <c r="P2095" t="s">
        <v>55</v>
      </c>
      <c r="Q2095" t="s">
        <v>189</v>
      </c>
      <c r="R2095" t="s">
        <v>252</v>
      </c>
      <c r="S2095" t="s">
        <v>260</v>
      </c>
      <c r="T2095">
        <v>4</v>
      </c>
      <c r="U2095" t="s">
        <v>15237</v>
      </c>
      <c r="V2095" t="s">
        <v>19293</v>
      </c>
      <c r="W2095" t="s">
        <v>19293</v>
      </c>
      <c r="X2095" t="s">
        <v>43</v>
      </c>
      <c r="Y2095" t="s">
        <v>30</v>
      </c>
      <c r="Z2095" t="s">
        <v>30</v>
      </c>
      <c r="AA2095" t="s">
        <v>30</v>
      </c>
      <c r="AB2095" t="s">
        <v>30</v>
      </c>
      <c r="AC2095">
        <v>-74.858875620000006</v>
      </c>
      <c r="AD2095">
        <v>5.8956719199999998</v>
      </c>
      <c r="AE2095" t="s">
        <v>86</v>
      </c>
      <c r="AF2095" t="s">
        <v>159</v>
      </c>
      <c r="AG2095" t="s">
        <v>102</v>
      </c>
      <c r="AH2095">
        <f>IFERROR(
    VLOOKUP(FENIX_ANS_TABLA[[#This Row],[ESTADO]],
        {"VENCIDO",1;"ALERTA_0 Días",2;"ALERTA",3;"A TIEMPO",4;"SIN FECHA",5},
    2,FALSE),
0)</f>
        <v>3</v>
      </c>
    </row>
    <row r="2096" spans="1:34" x14ac:dyDescent="0.25">
      <c r="A2096">
        <v>23677755</v>
      </c>
      <c r="B2096" s="23" t="str">
        <f>IFERROR(VLOOKUP(FENIX_ANS_TABLA[[#This Row],[PEDIDO]],RESPONSABLE!A:B,2,0),"Pendiente por asignar responsable")</f>
        <v>Pendiente por asignar responsable</v>
      </c>
      <c r="C2096" t="s">
        <v>58</v>
      </c>
      <c r="D2096" t="s">
        <v>24</v>
      </c>
      <c r="E2096" t="s">
        <v>59</v>
      </c>
      <c r="F2096" s="21">
        <v>46083.780243055553</v>
      </c>
      <c r="G2096" t="s">
        <v>15239</v>
      </c>
      <c r="H2096">
        <v>15347819</v>
      </c>
      <c r="I2096" t="s">
        <v>15240</v>
      </c>
      <c r="J2096" s="23" t="s">
        <v>15241</v>
      </c>
      <c r="K2096" s="23" t="s">
        <v>15242</v>
      </c>
      <c r="L2096" t="s">
        <v>15243</v>
      </c>
      <c r="M2096" t="s">
        <v>216</v>
      </c>
      <c r="N2096" t="s">
        <v>15244</v>
      </c>
      <c r="O2096" t="s">
        <v>217</v>
      </c>
      <c r="P2096" t="s">
        <v>60</v>
      </c>
      <c r="Q2096" t="s">
        <v>31</v>
      </c>
      <c r="R2096" t="s">
        <v>252</v>
      </c>
      <c r="S2096" t="s">
        <v>259</v>
      </c>
      <c r="T2096">
        <v>14</v>
      </c>
      <c r="U2096" t="s">
        <v>15245</v>
      </c>
      <c r="V2096" t="s">
        <v>19294</v>
      </c>
      <c r="W2096" t="s">
        <v>19295</v>
      </c>
      <c r="X2096" t="s">
        <v>29</v>
      </c>
      <c r="Y2096" t="s">
        <v>30</v>
      </c>
      <c r="Z2096" t="s">
        <v>30</v>
      </c>
      <c r="AA2096" t="s">
        <v>30</v>
      </c>
      <c r="AB2096" t="s">
        <v>30</v>
      </c>
      <c r="AC2096">
        <v>-75.049214399999997</v>
      </c>
      <c r="AD2096">
        <v>6.4646736000000002</v>
      </c>
      <c r="AE2096" t="s">
        <v>86</v>
      </c>
      <c r="AF2096" t="s">
        <v>215</v>
      </c>
      <c r="AG2096" t="s">
        <v>102</v>
      </c>
      <c r="AH2096">
        <f>IFERROR(
    VLOOKUP(FENIX_ANS_TABLA[[#This Row],[ESTADO]],
        {"VENCIDO",1;"ALERTA_0 Días",2;"ALERTA",3;"A TIEMPO",4;"SIN FECHA",5},
    2,FALSE),
0)</f>
        <v>4</v>
      </c>
    </row>
    <row r="2097" spans="1:34" x14ac:dyDescent="0.25">
      <c r="A2097">
        <v>23677757</v>
      </c>
      <c r="B2097" s="23" t="str">
        <f>IFERROR(VLOOKUP(FENIX_ANS_TABLA[[#This Row],[PEDIDO]],RESPONSABLE!A:B,2,0),"Pendiente por asignar responsable")</f>
        <v>Pendiente por asignar responsable</v>
      </c>
      <c r="C2097" t="s">
        <v>23</v>
      </c>
      <c r="D2097" t="s">
        <v>24</v>
      </c>
      <c r="E2097" t="s">
        <v>33</v>
      </c>
      <c r="F2097" s="21">
        <v>46083.78465277778</v>
      </c>
      <c r="G2097" t="s">
        <v>15247</v>
      </c>
      <c r="H2097">
        <v>71604731</v>
      </c>
      <c r="I2097" t="s">
        <v>15248</v>
      </c>
      <c r="J2097" s="23" t="s">
        <v>31</v>
      </c>
      <c r="K2097" s="23" t="s">
        <v>15249</v>
      </c>
      <c r="L2097" t="s">
        <v>15250</v>
      </c>
      <c r="M2097" t="s">
        <v>25</v>
      </c>
      <c r="N2097" t="s">
        <v>15251</v>
      </c>
      <c r="O2097" t="s">
        <v>26</v>
      </c>
      <c r="P2097" t="s">
        <v>34</v>
      </c>
      <c r="Q2097" t="s">
        <v>35</v>
      </c>
      <c r="R2097" t="s">
        <v>253</v>
      </c>
      <c r="S2097" t="s">
        <v>260</v>
      </c>
      <c r="T2097">
        <v>5</v>
      </c>
      <c r="U2097" t="s">
        <v>15252</v>
      </c>
      <c r="V2097" t="s">
        <v>14235</v>
      </c>
      <c r="W2097" t="s">
        <v>17851</v>
      </c>
      <c r="X2097" t="s">
        <v>29</v>
      </c>
      <c r="Y2097" t="s">
        <v>30</v>
      </c>
      <c r="Z2097" t="s">
        <v>30</v>
      </c>
      <c r="AA2097" t="s">
        <v>30</v>
      </c>
      <c r="AB2097" t="s">
        <v>30</v>
      </c>
      <c r="AC2097">
        <v>-75.607849000000002</v>
      </c>
      <c r="AD2097">
        <v>6.2275989999999997</v>
      </c>
      <c r="AE2097" t="s">
        <v>86</v>
      </c>
      <c r="AF2097" t="s">
        <v>105</v>
      </c>
      <c r="AG2097" t="s">
        <v>102</v>
      </c>
      <c r="AH2097">
        <f>IFERROR(
    VLOOKUP(FENIX_ANS_TABLA[[#This Row],[ESTADO]],
        {"VENCIDO",1;"ALERTA_0 Días",2;"ALERTA",3;"A TIEMPO",4;"SIN FECHA",5},
    2,FALSE),
0)</f>
        <v>4</v>
      </c>
    </row>
    <row r="2098" spans="1:34" x14ac:dyDescent="0.25">
      <c r="A2098">
        <v>23677759</v>
      </c>
      <c r="B2098" s="23" t="str">
        <f>IFERROR(VLOOKUP(FENIX_ANS_TABLA[[#This Row],[PEDIDO]],RESPONSABLE!A:B,2,0),"Pendiente por asignar responsable")</f>
        <v>Pendiente por asignar responsable</v>
      </c>
      <c r="C2098" t="s">
        <v>58</v>
      </c>
      <c r="D2098" t="s">
        <v>24</v>
      </c>
      <c r="E2098" t="s">
        <v>59</v>
      </c>
      <c r="F2098" s="21">
        <v>46083.788993055547</v>
      </c>
      <c r="G2098" t="s">
        <v>15254</v>
      </c>
      <c r="H2098">
        <v>1036946531</v>
      </c>
      <c r="I2098" t="s">
        <v>15255</v>
      </c>
      <c r="J2098" s="23" t="s">
        <v>31</v>
      </c>
      <c r="K2098" s="23" t="s">
        <v>13248</v>
      </c>
      <c r="L2098" t="s">
        <v>15256</v>
      </c>
      <c r="M2098" t="s">
        <v>169</v>
      </c>
      <c r="N2098" t="s">
        <v>15257</v>
      </c>
      <c r="O2098" t="s">
        <v>170</v>
      </c>
      <c r="P2098" t="s">
        <v>60</v>
      </c>
      <c r="Q2098" t="s">
        <v>184</v>
      </c>
      <c r="R2098" t="s">
        <v>252</v>
      </c>
      <c r="S2098" t="s">
        <v>260</v>
      </c>
      <c r="T2098">
        <v>14</v>
      </c>
      <c r="U2098" t="s">
        <v>15258</v>
      </c>
      <c r="V2098" t="s">
        <v>19296</v>
      </c>
      <c r="W2098" t="s">
        <v>19297</v>
      </c>
      <c r="X2098" t="s">
        <v>29</v>
      </c>
      <c r="Y2098" t="s">
        <v>30</v>
      </c>
      <c r="Z2098" t="s">
        <v>30</v>
      </c>
      <c r="AA2098" t="s">
        <v>30</v>
      </c>
      <c r="AB2098" t="s">
        <v>30</v>
      </c>
      <c r="AC2098">
        <v>-75.353071</v>
      </c>
      <c r="AD2098">
        <v>6.1849420000000004</v>
      </c>
      <c r="AE2098" t="s">
        <v>86</v>
      </c>
      <c r="AF2098" t="s">
        <v>159</v>
      </c>
      <c r="AG2098" t="s">
        <v>102</v>
      </c>
      <c r="AH2098">
        <f>IFERROR(
    VLOOKUP(FENIX_ANS_TABLA[[#This Row],[ESTADO]],
        {"VENCIDO",1;"ALERTA_0 Días",2;"ALERTA",3;"A TIEMPO",4;"SIN FECHA",5},
    2,FALSE),
0)</f>
        <v>4</v>
      </c>
    </row>
    <row r="2099" spans="1:34" x14ac:dyDescent="0.25">
      <c r="A2099">
        <v>23677760</v>
      </c>
      <c r="B2099" s="23" t="str">
        <f>IFERROR(VLOOKUP(FENIX_ANS_TABLA[[#This Row],[PEDIDO]],RESPONSABLE!A:B,2,0),"Pendiente por asignar responsable")</f>
        <v>Pendiente por asignar responsable</v>
      </c>
      <c r="C2099" t="s">
        <v>58</v>
      </c>
      <c r="D2099" t="s">
        <v>24</v>
      </c>
      <c r="E2099" t="s">
        <v>59</v>
      </c>
      <c r="F2099" s="21">
        <v>46083.790879629632</v>
      </c>
      <c r="G2099" t="s">
        <v>15260</v>
      </c>
      <c r="H2099">
        <v>1037973312</v>
      </c>
      <c r="I2099" t="s">
        <v>15261</v>
      </c>
      <c r="J2099" s="23" t="s">
        <v>31</v>
      </c>
      <c r="K2099" s="23" t="s">
        <v>31</v>
      </c>
      <c r="L2099" t="s">
        <v>15262</v>
      </c>
      <c r="M2099" t="s">
        <v>160</v>
      </c>
      <c r="N2099" t="s">
        <v>15263</v>
      </c>
      <c r="O2099" t="s">
        <v>161</v>
      </c>
      <c r="P2099" t="s">
        <v>60</v>
      </c>
      <c r="Q2099" t="s">
        <v>184</v>
      </c>
      <c r="R2099" t="s">
        <v>253</v>
      </c>
      <c r="S2099" t="s">
        <v>260</v>
      </c>
      <c r="T2099">
        <v>9</v>
      </c>
      <c r="U2099" t="s">
        <v>15264</v>
      </c>
      <c r="V2099" t="s">
        <v>19298</v>
      </c>
      <c r="W2099" t="s">
        <v>19299</v>
      </c>
      <c r="X2099" t="s">
        <v>29</v>
      </c>
      <c r="Y2099" t="s">
        <v>30</v>
      </c>
      <c r="Z2099" t="s">
        <v>30</v>
      </c>
      <c r="AA2099" t="s">
        <v>30</v>
      </c>
      <c r="AB2099" t="s">
        <v>30</v>
      </c>
      <c r="AC2099">
        <v>-74.99112212</v>
      </c>
      <c r="AD2099">
        <v>6.0454005200000003</v>
      </c>
      <c r="AE2099" t="s">
        <v>86</v>
      </c>
      <c r="AF2099" t="s">
        <v>159</v>
      </c>
      <c r="AG2099" t="s">
        <v>102</v>
      </c>
      <c r="AH2099">
        <f>IFERROR(
    VLOOKUP(FENIX_ANS_TABLA[[#This Row],[ESTADO]],
        {"VENCIDO",1;"ALERTA_0 Días",2;"ALERTA",3;"A TIEMPO",4;"SIN FECHA",5},
    2,FALSE),
0)</f>
        <v>4</v>
      </c>
    </row>
    <row r="2100" spans="1:34" x14ac:dyDescent="0.25">
      <c r="A2100">
        <v>23677761</v>
      </c>
      <c r="B2100" s="23" t="str">
        <f>IFERROR(VLOOKUP(FENIX_ANS_TABLA[[#This Row],[PEDIDO]],RESPONSABLE!A:B,2,0),"Pendiente por asignar responsable")</f>
        <v>Pendiente por asignar responsable</v>
      </c>
      <c r="C2100" t="s">
        <v>54</v>
      </c>
      <c r="D2100" t="s">
        <v>24</v>
      </c>
      <c r="E2100" t="s">
        <v>54</v>
      </c>
      <c r="F2100" s="21">
        <v>46083.814895833333</v>
      </c>
      <c r="G2100" t="s">
        <v>15266</v>
      </c>
      <c r="H2100">
        <v>1039469661</v>
      </c>
      <c r="I2100" t="s">
        <v>15267</v>
      </c>
      <c r="J2100" s="23" t="s">
        <v>31</v>
      </c>
      <c r="K2100" s="23" t="s">
        <v>15268</v>
      </c>
      <c r="L2100" t="s">
        <v>15269</v>
      </c>
      <c r="M2100" t="s">
        <v>42</v>
      </c>
      <c r="N2100" t="s">
        <v>15270</v>
      </c>
      <c r="O2100" t="s">
        <v>57</v>
      </c>
      <c r="P2100" t="s">
        <v>55</v>
      </c>
      <c r="Q2100" t="s">
        <v>56</v>
      </c>
      <c r="R2100" t="s">
        <v>253</v>
      </c>
      <c r="S2100" t="s">
        <v>260</v>
      </c>
      <c r="T2100">
        <v>4</v>
      </c>
      <c r="U2100" t="s">
        <v>15271</v>
      </c>
      <c r="V2100" t="s">
        <v>19300</v>
      </c>
      <c r="W2100" t="s">
        <v>19300</v>
      </c>
      <c r="X2100" t="s">
        <v>43</v>
      </c>
      <c r="Y2100" t="s">
        <v>30</v>
      </c>
      <c r="Z2100" t="s">
        <v>30</v>
      </c>
      <c r="AA2100" t="s">
        <v>30</v>
      </c>
      <c r="AB2100" t="s">
        <v>30</v>
      </c>
      <c r="AC2100">
        <v>-75.584475940000004</v>
      </c>
      <c r="AD2100">
        <v>6.1527274099999998</v>
      </c>
      <c r="AE2100" t="s">
        <v>86</v>
      </c>
      <c r="AF2100" t="s">
        <v>105</v>
      </c>
      <c r="AG2100" t="s">
        <v>102</v>
      </c>
      <c r="AH2100">
        <f>IFERROR(
    VLOOKUP(FENIX_ANS_TABLA[[#This Row],[ESTADO]],
        {"VENCIDO",1;"ALERTA_0 Días",2;"ALERTA",3;"A TIEMPO",4;"SIN FECHA",5},
    2,FALSE),
0)</f>
        <v>3</v>
      </c>
    </row>
    <row r="2101" spans="1:34" x14ac:dyDescent="0.25">
      <c r="A2101">
        <v>23677762</v>
      </c>
      <c r="B2101" s="23" t="str">
        <f>IFERROR(VLOOKUP(FENIX_ANS_TABLA[[#This Row],[PEDIDO]],RESPONSABLE!A:B,2,0),"Pendiente por asignar responsable")</f>
        <v>Pendiente por asignar responsable</v>
      </c>
      <c r="C2101" t="s">
        <v>54</v>
      </c>
      <c r="D2101" t="s">
        <v>24</v>
      </c>
      <c r="E2101" t="s">
        <v>54</v>
      </c>
      <c r="F2101" s="21">
        <v>46083.8205787037</v>
      </c>
      <c r="G2101" t="s">
        <v>15273</v>
      </c>
      <c r="H2101">
        <v>15433670</v>
      </c>
      <c r="I2101" t="s">
        <v>15274</v>
      </c>
      <c r="J2101" s="23" t="s">
        <v>31</v>
      </c>
      <c r="K2101" s="23" t="s">
        <v>15275</v>
      </c>
      <c r="L2101" t="s">
        <v>15276</v>
      </c>
      <c r="M2101" t="s">
        <v>167</v>
      </c>
      <c r="N2101" t="s">
        <v>15277</v>
      </c>
      <c r="O2101" t="s">
        <v>168</v>
      </c>
      <c r="P2101" t="s">
        <v>55</v>
      </c>
      <c r="Q2101" t="s">
        <v>189</v>
      </c>
      <c r="R2101" t="s">
        <v>252</v>
      </c>
      <c r="S2101" t="s">
        <v>260</v>
      </c>
      <c r="T2101">
        <v>4</v>
      </c>
      <c r="U2101" t="s">
        <v>15278</v>
      </c>
      <c r="V2101" t="s">
        <v>19301</v>
      </c>
      <c r="W2101" t="s">
        <v>19301</v>
      </c>
      <c r="X2101" t="s">
        <v>43</v>
      </c>
      <c r="Y2101" t="s">
        <v>30</v>
      </c>
      <c r="Z2101" t="s">
        <v>30</v>
      </c>
      <c r="AA2101" t="s">
        <v>30</v>
      </c>
      <c r="AB2101" t="s">
        <v>30</v>
      </c>
      <c r="AC2101">
        <v>-75.370531999999997</v>
      </c>
      <c r="AD2101">
        <v>6.2139559999999996</v>
      </c>
      <c r="AE2101" t="s">
        <v>86</v>
      </c>
      <c r="AF2101" t="s">
        <v>159</v>
      </c>
      <c r="AG2101" t="s">
        <v>102</v>
      </c>
      <c r="AH2101">
        <f>IFERROR(
    VLOOKUP(FENIX_ANS_TABLA[[#This Row],[ESTADO]],
        {"VENCIDO",1;"ALERTA_0 Días",2;"ALERTA",3;"A TIEMPO",4;"SIN FECHA",5},
    2,FALSE),
0)</f>
        <v>3</v>
      </c>
    </row>
    <row r="2102" spans="1:34" x14ac:dyDescent="0.25">
      <c r="A2102">
        <v>23677763</v>
      </c>
      <c r="B2102" s="23" t="str">
        <f>IFERROR(VLOOKUP(FENIX_ANS_TABLA[[#This Row],[PEDIDO]],RESPONSABLE!A:B,2,0),"Pendiente por asignar responsable")</f>
        <v>Pendiente por asignar responsable</v>
      </c>
      <c r="C2102" t="s">
        <v>23</v>
      </c>
      <c r="D2102" t="s">
        <v>24</v>
      </c>
      <c r="E2102" t="s">
        <v>33</v>
      </c>
      <c r="F2102" s="21">
        <v>46083.825300925928</v>
      </c>
      <c r="G2102" t="s">
        <v>15280</v>
      </c>
      <c r="H2102">
        <v>21437777</v>
      </c>
      <c r="I2102" t="s">
        <v>15281</v>
      </c>
      <c r="J2102" s="23" t="s">
        <v>31</v>
      </c>
      <c r="K2102" s="23" t="s">
        <v>15282</v>
      </c>
      <c r="L2102" t="s">
        <v>15283</v>
      </c>
      <c r="M2102" t="s">
        <v>279</v>
      </c>
      <c r="N2102" t="s">
        <v>15284</v>
      </c>
      <c r="O2102" t="s">
        <v>280</v>
      </c>
      <c r="P2102" t="s">
        <v>34</v>
      </c>
      <c r="Q2102" t="s">
        <v>31</v>
      </c>
      <c r="R2102" t="s">
        <v>252</v>
      </c>
      <c r="S2102" t="s">
        <v>259</v>
      </c>
      <c r="T2102">
        <v>8</v>
      </c>
      <c r="U2102" t="s">
        <v>15285</v>
      </c>
      <c r="V2102" t="s">
        <v>19302</v>
      </c>
      <c r="W2102" t="s">
        <v>19303</v>
      </c>
      <c r="X2102" t="s">
        <v>29</v>
      </c>
      <c r="Y2102" t="s">
        <v>30</v>
      </c>
      <c r="Z2102" t="s">
        <v>30</v>
      </c>
      <c r="AA2102" t="s">
        <v>30</v>
      </c>
      <c r="AB2102" t="s">
        <v>30</v>
      </c>
      <c r="AC2102">
        <v>-75.726951929999998</v>
      </c>
      <c r="AD2102">
        <v>6.1459034299999997</v>
      </c>
      <c r="AE2102" t="s">
        <v>86</v>
      </c>
      <c r="AF2102" t="s">
        <v>109</v>
      </c>
      <c r="AG2102" t="s">
        <v>102</v>
      </c>
      <c r="AH2102">
        <f>IFERROR(
    VLOOKUP(FENIX_ANS_TABLA[[#This Row],[ESTADO]],
        {"VENCIDO",1;"ALERTA_0 Días",2;"ALERTA",3;"A TIEMPO",4;"SIN FECHA",5},
    2,FALSE),
0)</f>
        <v>4</v>
      </c>
    </row>
    <row r="2103" spans="1:34" x14ac:dyDescent="0.25">
      <c r="A2103">
        <v>23677764</v>
      </c>
      <c r="B2103" s="23" t="str">
        <f>IFERROR(VLOOKUP(FENIX_ANS_TABLA[[#This Row],[PEDIDO]],RESPONSABLE!A:B,2,0),"Pendiente por asignar responsable")</f>
        <v>Pendiente por asignar responsable</v>
      </c>
      <c r="C2103" t="s">
        <v>54</v>
      </c>
      <c r="D2103" t="s">
        <v>24</v>
      </c>
      <c r="E2103" t="s">
        <v>54</v>
      </c>
      <c r="F2103" s="21">
        <v>46083.826226851852</v>
      </c>
      <c r="G2103" t="s">
        <v>15287</v>
      </c>
      <c r="H2103">
        <v>15444550</v>
      </c>
      <c r="I2103" t="s">
        <v>15288</v>
      </c>
      <c r="J2103" s="23" t="s">
        <v>31</v>
      </c>
      <c r="K2103" s="23" t="s">
        <v>305</v>
      </c>
      <c r="L2103" t="s">
        <v>15289</v>
      </c>
      <c r="M2103" t="s">
        <v>190</v>
      </c>
      <c r="N2103" t="s">
        <v>15290</v>
      </c>
      <c r="O2103" t="s">
        <v>191</v>
      </c>
      <c r="P2103" t="s">
        <v>55</v>
      </c>
      <c r="Q2103" t="s">
        <v>189</v>
      </c>
      <c r="R2103" t="s">
        <v>252</v>
      </c>
      <c r="S2103" t="s">
        <v>260</v>
      </c>
      <c r="T2103">
        <v>4</v>
      </c>
      <c r="U2103" t="s">
        <v>15291</v>
      </c>
      <c r="V2103" t="s">
        <v>19304</v>
      </c>
      <c r="W2103" t="s">
        <v>19304</v>
      </c>
      <c r="X2103" t="s">
        <v>43</v>
      </c>
      <c r="Y2103" t="s">
        <v>30</v>
      </c>
      <c r="Z2103" t="s">
        <v>30</v>
      </c>
      <c r="AA2103" t="s">
        <v>30</v>
      </c>
      <c r="AB2103" t="s">
        <v>30</v>
      </c>
      <c r="AC2103">
        <v>-75.339957130000002</v>
      </c>
      <c r="AD2103">
        <v>6.1266546699999997</v>
      </c>
      <c r="AE2103" t="s">
        <v>86</v>
      </c>
      <c r="AF2103" t="s">
        <v>159</v>
      </c>
      <c r="AG2103" t="s">
        <v>102</v>
      </c>
      <c r="AH2103">
        <f>IFERROR(
    VLOOKUP(FENIX_ANS_TABLA[[#This Row],[ESTADO]],
        {"VENCIDO",1;"ALERTA_0 Días",2;"ALERTA",3;"A TIEMPO",4;"SIN FECHA",5},
    2,FALSE),
0)</f>
        <v>3</v>
      </c>
    </row>
    <row r="2104" spans="1:34" x14ac:dyDescent="0.25">
      <c r="A2104">
        <v>23677766</v>
      </c>
      <c r="B2104" s="23" t="str">
        <f>IFERROR(VLOOKUP(FENIX_ANS_TABLA[[#This Row],[PEDIDO]],RESPONSABLE!A:B,2,0),"Pendiente por asignar responsable")</f>
        <v>Pendiente por asignar responsable</v>
      </c>
      <c r="C2104" t="s">
        <v>54</v>
      </c>
      <c r="D2104" t="s">
        <v>24</v>
      </c>
      <c r="E2104" t="s">
        <v>54</v>
      </c>
      <c r="F2104" s="21">
        <v>46083.875219907408</v>
      </c>
      <c r="G2104" t="s">
        <v>15293</v>
      </c>
      <c r="H2104">
        <v>1041235023</v>
      </c>
      <c r="I2104" t="s">
        <v>15294</v>
      </c>
      <c r="J2104" s="23" t="s">
        <v>31</v>
      </c>
      <c r="K2104" s="23" t="s">
        <v>15295</v>
      </c>
      <c r="L2104" t="s">
        <v>15296</v>
      </c>
      <c r="M2104" t="s">
        <v>163</v>
      </c>
      <c r="N2104" t="s">
        <v>15297</v>
      </c>
      <c r="O2104" t="s">
        <v>164</v>
      </c>
      <c r="P2104" t="s">
        <v>55</v>
      </c>
      <c r="Q2104" t="s">
        <v>189</v>
      </c>
      <c r="R2104" t="s">
        <v>252</v>
      </c>
      <c r="S2104" t="s">
        <v>260</v>
      </c>
      <c r="T2104">
        <v>4</v>
      </c>
      <c r="U2104" t="s">
        <v>15298</v>
      </c>
      <c r="V2104" t="s">
        <v>19305</v>
      </c>
      <c r="W2104" t="s">
        <v>19305</v>
      </c>
      <c r="X2104" t="s">
        <v>43</v>
      </c>
      <c r="Y2104" t="s">
        <v>30</v>
      </c>
      <c r="Z2104" t="s">
        <v>30</v>
      </c>
      <c r="AA2104" t="s">
        <v>30</v>
      </c>
      <c r="AB2104" t="s">
        <v>30</v>
      </c>
      <c r="AC2104">
        <v>-75.234549569999999</v>
      </c>
      <c r="AD2104">
        <v>6.2802151799999999</v>
      </c>
      <c r="AE2104" t="s">
        <v>86</v>
      </c>
      <c r="AF2104" t="s">
        <v>159</v>
      </c>
      <c r="AG2104" t="s">
        <v>102</v>
      </c>
      <c r="AH2104">
        <f>IFERROR(
    VLOOKUP(FENIX_ANS_TABLA[[#This Row],[ESTADO]],
        {"VENCIDO",1;"ALERTA_0 Días",2;"ALERTA",3;"A TIEMPO",4;"SIN FECHA",5},
    2,FALSE),
0)</f>
        <v>3</v>
      </c>
    </row>
    <row r="2105" spans="1:34" x14ac:dyDescent="0.25">
      <c r="A2105">
        <v>23677769</v>
      </c>
      <c r="B2105" s="23" t="str">
        <f>IFERROR(VLOOKUP(FENIX_ANS_TABLA[[#This Row],[PEDIDO]],RESPONSABLE!A:B,2,0),"Pendiente por asignar responsable")</f>
        <v>Pendiente por asignar responsable</v>
      </c>
      <c r="C2105" t="s">
        <v>58</v>
      </c>
      <c r="D2105" t="s">
        <v>24</v>
      </c>
      <c r="E2105" t="s">
        <v>59</v>
      </c>
      <c r="F2105" s="21">
        <v>46083.890787037039</v>
      </c>
      <c r="G2105" t="s">
        <v>15300</v>
      </c>
      <c r="H2105">
        <v>1033651043</v>
      </c>
      <c r="I2105" t="s">
        <v>15301</v>
      </c>
      <c r="J2105" s="23" t="s">
        <v>15302</v>
      </c>
      <c r="K2105" s="23" t="s">
        <v>15303</v>
      </c>
      <c r="L2105" t="s">
        <v>15304</v>
      </c>
      <c r="M2105" t="s">
        <v>126</v>
      </c>
      <c r="N2105" t="s">
        <v>15305</v>
      </c>
      <c r="O2105" t="s">
        <v>127</v>
      </c>
      <c r="P2105" t="s">
        <v>60</v>
      </c>
      <c r="Q2105" t="s">
        <v>31</v>
      </c>
      <c r="R2105" t="s">
        <v>252</v>
      </c>
      <c r="S2105" t="s">
        <v>259</v>
      </c>
      <c r="T2105">
        <v>14</v>
      </c>
      <c r="U2105" t="s">
        <v>15306</v>
      </c>
      <c r="V2105" t="s">
        <v>19306</v>
      </c>
      <c r="W2105" t="s">
        <v>19307</v>
      </c>
      <c r="X2105" t="s">
        <v>29</v>
      </c>
      <c r="Y2105" t="s">
        <v>30</v>
      </c>
      <c r="Z2105" t="s">
        <v>30</v>
      </c>
      <c r="AA2105" t="s">
        <v>30</v>
      </c>
      <c r="AB2105" t="s">
        <v>30</v>
      </c>
      <c r="AC2105">
        <v>-75.964177219999996</v>
      </c>
      <c r="AD2105">
        <v>5.8184846500000003</v>
      </c>
      <c r="AE2105" t="s">
        <v>86</v>
      </c>
      <c r="AF2105" t="s">
        <v>109</v>
      </c>
      <c r="AG2105" t="s">
        <v>102</v>
      </c>
      <c r="AH2105">
        <f>IFERROR(
    VLOOKUP(FENIX_ANS_TABLA[[#This Row],[ESTADO]],
        {"VENCIDO",1;"ALERTA_0 Días",2;"ALERTA",3;"A TIEMPO",4;"SIN FECHA",5},
    2,FALSE),
0)</f>
        <v>4</v>
      </c>
    </row>
    <row r="2106" spans="1:34" x14ac:dyDescent="0.25">
      <c r="A2106">
        <v>23677894</v>
      </c>
      <c r="B2106" s="23" t="str">
        <f>IFERROR(VLOOKUP(FENIX_ANS_TABLA[[#This Row],[PEDIDO]],RESPONSABLE!A:B,2,0),"Pendiente por asignar responsable")</f>
        <v>Pendiente por asignar responsable</v>
      </c>
      <c r="C2106" t="s">
        <v>36</v>
      </c>
      <c r="D2106" t="s">
        <v>24</v>
      </c>
      <c r="E2106" t="s">
        <v>36</v>
      </c>
      <c r="F2106" s="21">
        <v>46084.284872685188</v>
      </c>
      <c r="G2106" t="s">
        <v>15956</v>
      </c>
      <c r="H2106">
        <v>39436655</v>
      </c>
      <c r="I2106" t="s">
        <v>15957</v>
      </c>
      <c r="J2106" s="23" t="s">
        <v>31</v>
      </c>
      <c r="K2106" s="23" t="s">
        <v>10800</v>
      </c>
      <c r="L2106" t="s">
        <v>15958</v>
      </c>
      <c r="M2106" t="s">
        <v>165</v>
      </c>
      <c r="N2106" t="s">
        <v>15959</v>
      </c>
      <c r="O2106" t="s">
        <v>166</v>
      </c>
      <c r="P2106" t="s">
        <v>37</v>
      </c>
      <c r="Q2106" t="s">
        <v>158</v>
      </c>
      <c r="R2106" t="s">
        <v>252</v>
      </c>
      <c r="S2106" t="s">
        <v>260</v>
      </c>
      <c r="T2106">
        <v>10</v>
      </c>
      <c r="U2106" t="s">
        <v>15960</v>
      </c>
      <c r="V2106" t="s">
        <v>19308</v>
      </c>
      <c r="W2106" t="s">
        <v>19309</v>
      </c>
      <c r="X2106" t="s">
        <v>29</v>
      </c>
      <c r="Y2106" t="s">
        <v>30</v>
      </c>
      <c r="Z2106" t="s">
        <v>30</v>
      </c>
      <c r="AA2106" t="s">
        <v>30</v>
      </c>
      <c r="AB2106" t="s">
        <v>30</v>
      </c>
      <c r="AC2106">
        <v>-75.451698329999999</v>
      </c>
      <c r="AD2106">
        <v>6.3014253299999998</v>
      </c>
      <c r="AE2106" t="s">
        <v>86</v>
      </c>
      <c r="AF2106" t="s">
        <v>159</v>
      </c>
      <c r="AG2106" t="s">
        <v>102</v>
      </c>
      <c r="AH2106">
        <f>IFERROR(
    VLOOKUP(FENIX_ANS_TABLA[[#This Row],[ESTADO]],
        {"VENCIDO",1;"ALERTA_0 Días",2;"ALERTA",3;"A TIEMPO",4;"SIN FECHA",5},
    2,FALSE),
0)</f>
        <v>4</v>
      </c>
    </row>
    <row r="2107" spans="1:34" x14ac:dyDescent="0.25">
      <c r="A2107">
        <v>23677902</v>
      </c>
      <c r="B2107" s="23" t="str">
        <f>IFERROR(VLOOKUP(FENIX_ANS_TABLA[[#This Row],[PEDIDO]],RESPONSABLE!A:B,2,0),"Pendiente por asignar responsable")</f>
        <v>Pendiente por asignar responsable</v>
      </c>
      <c r="C2107" t="s">
        <v>54</v>
      </c>
      <c r="D2107" t="s">
        <v>24</v>
      </c>
      <c r="E2107" t="s">
        <v>54</v>
      </c>
      <c r="F2107" s="21">
        <v>46084.306793981479</v>
      </c>
      <c r="G2107" t="s">
        <v>15962</v>
      </c>
      <c r="H2107">
        <v>1033338002</v>
      </c>
      <c r="I2107" t="s">
        <v>15963</v>
      </c>
      <c r="J2107" s="23" t="s">
        <v>31</v>
      </c>
      <c r="K2107" s="23" t="s">
        <v>15964</v>
      </c>
      <c r="L2107" t="s">
        <v>15965</v>
      </c>
      <c r="M2107" t="s">
        <v>119</v>
      </c>
      <c r="N2107" t="s">
        <v>15966</v>
      </c>
      <c r="O2107" t="s">
        <v>120</v>
      </c>
      <c r="P2107" t="s">
        <v>55</v>
      </c>
      <c r="Q2107" t="s">
        <v>31</v>
      </c>
      <c r="R2107" t="s">
        <v>253</v>
      </c>
      <c r="S2107" t="s">
        <v>259</v>
      </c>
      <c r="T2107">
        <v>4</v>
      </c>
      <c r="U2107" t="s">
        <v>15967</v>
      </c>
      <c r="V2107" t="s">
        <v>19310</v>
      </c>
      <c r="W2107" t="s">
        <v>19311</v>
      </c>
      <c r="X2107" t="s">
        <v>29</v>
      </c>
      <c r="Y2107" t="s">
        <v>30</v>
      </c>
      <c r="Z2107" t="s">
        <v>30</v>
      </c>
      <c r="AA2107" t="s">
        <v>30</v>
      </c>
      <c r="AB2107" t="s">
        <v>30</v>
      </c>
      <c r="AC2107">
        <v>-75.699038130000005</v>
      </c>
      <c r="AD2107">
        <v>6.0672756200000002</v>
      </c>
      <c r="AE2107" t="s">
        <v>86</v>
      </c>
      <c r="AF2107" t="s">
        <v>109</v>
      </c>
      <c r="AG2107" t="s">
        <v>102</v>
      </c>
      <c r="AH2107">
        <f>IFERROR(
    VLOOKUP(FENIX_ANS_TABLA[[#This Row],[ESTADO]],
        {"VENCIDO",1;"ALERTA_0 Días",2;"ALERTA",3;"A TIEMPO",4;"SIN FECHA",5},
    2,FALSE),
0)</f>
        <v>4</v>
      </c>
    </row>
    <row r="2108" spans="1:34" x14ac:dyDescent="0.25">
      <c r="A2108">
        <v>23677904</v>
      </c>
      <c r="B2108" s="23" t="str">
        <f>IFERROR(VLOOKUP(FENIX_ANS_TABLA[[#This Row],[PEDIDO]],RESPONSABLE!A:B,2,0),"Pendiente por asignar responsable")</f>
        <v>Pendiente por asignar responsable</v>
      </c>
      <c r="C2108" t="s">
        <v>36</v>
      </c>
      <c r="D2108" t="s">
        <v>24</v>
      </c>
      <c r="E2108" t="s">
        <v>36</v>
      </c>
      <c r="F2108" s="21">
        <v>46084.308321759258</v>
      </c>
      <c r="G2108" t="s">
        <v>15969</v>
      </c>
      <c r="H2108">
        <v>1037595113</v>
      </c>
      <c r="I2108" t="s">
        <v>15970</v>
      </c>
      <c r="J2108" s="23" t="s">
        <v>15971</v>
      </c>
      <c r="K2108" s="23" t="s">
        <v>12777</v>
      </c>
      <c r="L2108" t="s">
        <v>15972</v>
      </c>
      <c r="M2108" t="s">
        <v>156</v>
      </c>
      <c r="N2108" t="s">
        <v>15973</v>
      </c>
      <c r="O2108" t="s">
        <v>157</v>
      </c>
      <c r="P2108" t="s">
        <v>37</v>
      </c>
      <c r="Q2108" t="s">
        <v>158</v>
      </c>
      <c r="R2108" t="s">
        <v>252</v>
      </c>
      <c r="S2108" t="s">
        <v>260</v>
      </c>
      <c r="T2108">
        <v>10</v>
      </c>
      <c r="U2108" t="s">
        <v>15974</v>
      </c>
      <c r="V2108" t="s">
        <v>19312</v>
      </c>
      <c r="W2108" t="s">
        <v>19313</v>
      </c>
      <c r="X2108" t="s">
        <v>29</v>
      </c>
      <c r="Y2108" t="s">
        <v>30</v>
      </c>
      <c r="Z2108" t="s">
        <v>30</v>
      </c>
      <c r="AA2108" t="s">
        <v>30</v>
      </c>
      <c r="AB2108" t="s">
        <v>30</v>
      </c>
      <c r="AC2108">
        <v>-75.362359330000004</v>
      </c>
      <c r="AD2108">
        <v>6.2630376700000001</v>
      </c>
      <c r="AE2108" t="s">
        <v>86</v>
      </c>
      <c r="AF2108" t="s">
        <v>159</v>
      </c>
      <c r="AG2108" t="s">
        <v>102</v>
      </c>
      <c r="AH2108">
        <f>IFERROR(
    VLOOKUP(FENIX_ANS_TABLA[[#This Row],[ESTADO]],
        {"VENCIDO",1;"ALERTA_0 Días",2;"ALERTA",3;"A TIEMPO",4;"SIN FECHA",5},
    2,FALSE),
0)</f>
        <v>4</v>
      </c>
    </row>
    <row r="2109" spans="1:34" x14ac:dyDescent="0.25">
      <c r="A2109">
        <v>23677905</v>
      </c>
      <c r="B2109" s="23" t="str">
        <f>IFERROR(VLOOKUP(FENIX_ANS_TABLA[[#This Row],[PEDIDO]],RESPONSABLE!A:B,2,0),"Pendiente por asignar responsable")</f>
        <v>Pendiente por asignar responsable</v>
      </c>
      <c r="C2109" t="s">
        <v>36</v>
      </c>
      <c r="D2109" t="s">
        <v>65</v>
      </c>
      <c r="E2109" t="s">
        <v>36</v>
      </c>
      <c r="F2109" s="21">
        <v>46084.312025462961</v>
      </c>
      <c r="G2109" t="s">
        <v>15976</v>
      </c>
      <c r="H2109">
        <v>1152198866</v>
      </c>
      <c r="I2109" t="s">
        <v>15977</v>
      </c>
      <c r="J2109" s="23" t="s">
        <v>31</v>
      </c>
      <c r="K2109" s="23" t="s">
        <v>15978</v>
      </c>
      <c r="L2109" t="s">
        <v>15979</v>
      </c>
      <c r="M2109" t="s">
        <v>25</v>
      </c>
      <c r="N2109" t="s">
        <v>15980</v>
      </c>
      <c r="O2109" t="s">
        <v>26</v>
      </c>
      <c r="P2109" t="s">
        <v>66</v>
      </c>
      <c r="Q2109" t="s">
        <v>28</v>
      </c>
      <c r="R2109" t="s">
        <v>253</v>
      </c>
      <c r="S2109" t="s">
        <v>260</v>
      </c>
      <c r="T2109">
        <v>7</v>
      </c>
      <c r="U2109" t="s">
        <v>15981</v>
      </c>
      <c r="V2109" t="s">
        <v>19314</v>
      </c>
      <c r="W2109" t="s">
        <v>19315</v>
      </c>
      <c r="X2109" t="s">
        <v>29</v>
      </c>
      <c r="Y2109" t="s">
        <v>30</v>
      </c>
      <c r="Z2109" t="s">
        <v>30</v>
      </c>
      <c r="AA2109" t="s">
        <v>30</v>
      </c>
      <c r="AB2109" t="s">
        <v>30</v>
      </c>
      <c r="AC2109">
        <v>-75.594211849999994</v>
      </c>
      <c r="AD2109">
        <v>6.2524176300000001</v>
      </c>
      <c r="AE2109" t="s">
        <v>86</v>
      </c>
      <c r="AF2109" t="s">
        <v>105</v>
      </c>
      <c r="AG2109" t="s">
        <v>103</v>
      </c>
      <c r="AH2109">
        <f>IFERROR(
    VLOOKUP(FENIX_ANS_TABLA[[#This Row],[ESTADO]],
        {"VENCIDO",1;"ALERTA_0 Días",2;"ALERTA",3;"A TIEMPO",4;"SIN FECHA",5},
    2,FALSE),
0)</f>
        <v>4</v>
      </c>
    </row>
    <row r="2110" spans="1:34" x14ac:dyDescent="0.25">
      <c r="A2110">
        <v>23677908</v>
      </c>
      <c r="B2110" s="23" t="str">
        <f>IFERROR(VLOOKUP(FENIX_ANS_TABLA[[#This Row],[PEDIDO]],RESPONSABLE!A:B,2,0),"Pendiente por asignar responsable")</f>
        <v>Pendiente por asignar responsable</v>
      </c>
      <c r="C2110" t="s">
        <v>36</v>
      </c>
      <c r="D2110" t="s">
        <v>24</v>
      </c>
      <c r="E2110" t="s">
        <v>36</v>
      </c>
      <c r="F2110" s="21">
        <v>46084.316608796304</v>
      </c>
      <c r="G2110" t="s">
        <v>15983</v>
      </c>
      <c r="H2110">
        <v>43164534</v>
      </c>
      <c r="I2110" t="s">
        <v>15984</v>
      </c>
      <c r="J2110" s="23" t="s">
        <v>31</v>
      </c>
      <c r="K2110" s="23" t="s">
        <v>707</v>
      </c>
      <c r="L2110" t="s">
        <v>15985</v>
      </c>
      <c r="M2110" t="s">
        <v>167</v>
      </c>
      <c r="N2110" t="s">
        <v>15986</v>
      </c>
      <c r="O2110" t="s">
        <v>168</v>
      </c>
      <c r="P2110" t="s">
        <v>37</v>
      </c>
      <c r="Q2110" t="s">
        <v>158</v>
      </c>
      <c r="R2110" t="s">
        <v>253</v>
      </c>
      <c r="S2110" t="s">
        <v>260</v>
      </c>
      <c r="T2110">
        <v>7</v>
      </c>
      <c r="U2110" t="s">
        <v>15987</v>
      </c>
      <c r="V2110" t="s">
        <v>19316</v>
      </c>
      <c r="W2110" t="s">
        <v>19317</v>
      </c>
      <c r="X2110" t="s">
        <v>29</v>
      </c>
      <c r="Y2110" t="s">
        <v>30</v>
      </c>
      <c r="Z2110" t="s">
        <v>30</v>
      </c>
      <c r="AA2110" t="s">
        <v>30</v>
      </c>
      <c r="AB2110" t="s">
        <v>30</v>
      </c>
      <c r="AC2110">
        <v>-75.389722000000006</v>
      </c>
      <c r="AD2110">
        <v>6.1240430000000003</v>
      </c>
      <c r="AE2110" t="s">
        <v>86</v>
      </c>
      <c r="AF2110" t="s">
        <v>159</v>
      </c>
      <c r="AG2110" t="s">
        <v>102</v>
      </c>
      <c r="AH2110">
        <f>IFERROR(
    VLOOKUP(FENIX_ANS_TABLA[[#This Row],[ESTADO]],
        {"VENCIDO",1;"ALERTA_0 Días",2;"ALERTA",3;"A TIEMPO",4;"SIN FECHA",5},
    2,FALSE),
0)</f>
        <v>4</v>
      </c>
    </row>
    <row r="2111" spans="1:34" x14ac:dyDescent="0.25">
      <c r="A2111">
        <v>23677909</v>
      </c>
      <c r="B2111" s="23" t="str">
        <f>IFERROR(VLOOKUP(FENIX_ANS_TABLA[[#This Row],[PEDIDO]],RESPONSABLE!A:B,2,0),"Pendiente por asignar responsable")</f>
        <v>Pendiente por asignar responsable</v>
      </c>
      <c r="C2111" t="s">
        <v>23</v>
      </c>
      <c r="D2111" t="s">
        <v>24</v>
      </c>
      <c r="E2111" t="s">
        <v>23</v>
      </c>
      <c r="F2111" s="21">
        <v>46084.317118055558</v>
      </c>
      <c r="G2111" t="s">
        <v>15989</v>
      </c>
      <c r="H2111">
        <v>1036952433</v>
      </c>
      <c r="I2111" t="s">
        <v>15990</v>
      </c>
      <c r="J2111" s="23" t="s">
        <v>31</v>
      </c>
      <c r="K2111" s="23" t="s">
        <v>15991</v>
      </c>
      <c r="L2111" t="s">
        <v>15992</v>
      </c>
      <c r="M2111" t="s">
        <v>193</v>
      </c>
      <c r="N2111" t="s">
        <v>15993</v>
      </c>
      <c r="O2111" t="s">
        <v>194</v>
      </c>
      <c r="P2111" t="s">
        <v>27</v>
      </c>
      <c r="Q2111" t="s">
        <v>158</v>
      </c>
      <c r="R2111" t="s">
        <v>253</v>
      </c>
      <c r="S2111" t="s">
        <v>260</v>
      </c>
      <c r="T2111">
        <v>7</v>
      </c>
      <c r="U2111" t="s">
        <v>15994</v>
      </c>
      <c r="V2111" t="s">
        <v>19318</v>
      </c>
      <c r="W2111" t="s">
        <v>19319</v>
      </c>
      <c r="X2111" t="s">
        <v>29</v>
      </c>
      <c r="Y2111" t="s">
        <v>30</v>
      </c>
      <c r="Z2111" t="s">
        <v>30</v>
      </c>
      <c r="AA2111" t="s">
        <v>30</v>
      </c>
      <c r="AB2111" t="s">
        <v>30</v>
      </c>
      <c r="AC2111">
        <v>-75.355017000000004</v>
      </c>
      <c r="AD2111">
        <v>5.9752159999999996</v>
      </c>
      <c r="AE2111" t="s">
        <v>86</v>
      </c>
      <c r="AF2111" t="s">
        <v>159</v>
      </c>
      <c r="AG2111" t="s">
        <v>102</v>
      </c>
      <c r="AH2111">
        <f>IFERROR(
    VLOOKUP(FENIX_ANS_TABLA[[#This Row],[ESTADO]],
        {"VENCIDO",1;"ALERTA_0 Días",2;"ALERTA",3;"A TIEMPO",4;"SIN FECHA",5},
    2,FALSE),
0)</f>
        <v>4</v>
      </c>
    </row>
    <row r="2112" spans="1:34" x14ac:dyDescent="0.25">
      <c r="A2112">
        <v>23677910</v>
      </c>
      <c r="B2112" s="23" t="str">
        <f>IFERROR(VLOOKUP(FENIX_ANS_TABLA[[#This Row],[PEDIDO]],RESPONSABLE!A:B,2,0),"Pendiente por asignar responsable")</f>
        <v>Pendiente por asignar responsable</v>
      </c>
      <c r="C2112" t="s">
        <v>54</v>
      </c>
      <c r="D2112" t="s">
        <v>24</v>
      </c>
      <c r="E2112" t="s">
        <v>54</v>
      </c>
      <c r="F2112" s="21">
        <v>46084.320335648154</v>
      </c>
      <c r="G2112" t="s">
        <v>15996</v>
      </c>
      <c r="H2112">
        <v>71262107</v>
      </c>
      <c r="I2112" t="s">
        <v>15997</v>
      </c>
      <c r="J2112" s="23" t="s">
        <v>15998</v>
      </c>
      <c r="K2112" s="23" t="s">
        <v>15999</v>
      </c>
      <c r="L2112" t="s">
        <v>16000</v>
      </c>
      <c r="M2112" t="s">
        <v>200</v>
      </c>
      <c r="N2112" t="s">
        <v>16001</v>
      </c>
      <c r="O2112" t="s">
        <v>201</v>
      </c>
      <c r="P2112" t="s">
        <v>55</v>
      </c>
      <c r="Q2112" t="s">
        <v>189</v>
      </c>
      <c r="R2112" t="s">
        <v>252</v>
      </c>
      <c r="S2112" t="s">
        <v>260</v>
      </c>
      <c r="T2112">
        <v>4</v>
      </c>
      <c r="U2112" t="s">
        <v>16002</v>
      </c>
      <c r="V2112" t="s">
        <v>19320</v>
      </c>
      <c r="W2112" t="s">
        <v>18401</v>
      </c>
      <c r="X2112" t="s">
        <v>29</v>
      </c>
      <c r="Y2112" t="s">
        <v>30</v>
      </c>
      <c r="Z2112" t="s">
        <v>30</v>
      </c>
      <c r="AA2112" t="s">
        <v>30</v>
      </c>
      <c r="AB2112" t="s">
        <v>30</v>
      </c>
      <c r="AC2112">
        <v>-75.474721900000006</v>
      </c>
      <c r="AD2112">
        <v>6.1559173200000004</v>
      </c>
      <c r="AE2112" t="s">
        <v>86</v>
      </c>
      <c r="AF2112" t="s">
        <v>159</v>
      </c>
      <c r="AG2112" t="s">
        <v>102</v>
      </c>
      <c r="AH2112">
        <f>IFERROR(
    VLOOKUP(FENIX_ANS_TABLA[[#This Row],[ESTADO]],
        {"VENCIDO",1;"ALERTA_0 Días",2;"ALERTA",3;"A TIEMPO",4;"SIN FECHA",5},
    2,FALSE),
0)</f>
        <v>4</v>
      </c>
    </row>
    <row r="2113" spans="1:34" x14ac:dyDescent="0.25">
      <c r="A2113">
        <v>23677916</v>
      </c>
      <c r="B2113" s="23" t="str">
        <f>IFERROR(VLOOKUP(FENIX_ANS_TABLA[[#This Row],[PEDIDO]],RESPONSABLE!A:B,2,0),"Pendiente por asignar responsable")</f>
        <v>Pendiente por asignar responsable</v>
      </c>
      <c r="C2113" t="s">
        <v>23</v>
      </c>
      <c r="D2113" t="s">
        <v>24</v>
      </c>
      <c r="E2113" t="s">
        <v>33</v>
      </c>
      <c r="F2113" s="21">
        <v>46084.326041666667</v>
      </c>
      <c r="G2113" t="s">
        <v>16004</v>
      </c>
      <c r="H2113">
        <v>71372418</v>
      </c>
      <c r="I2113" t="s">
        <v>16005</v>
      </c>
      <c r="J2113" s="23" t="s">
        <v>31</v>
      </c>
      <c r="K2113" s="23" t="s">
        <v>16006</v>
      </c>
      <c r="L2113" t="s">
        <v>16007</v>
      </c>
      <c r="M2113" t="s">
        <v>25</v>
      </c>
      <c r="N2113" t="s">
        <v>16008</v>
      </c>
      <c r="O2113" t="s">
        <v>26</v>
      </c>
      <c r="P2113" t="s">
        <v>34</v>
      </c>
      <c r="Q2113" t="s">
        <v>35</v>
      </c>
      <c r="R2113" t="s">
        <v>253</v>
      </c>
      <c r="S2113" t="s">
        <v>260</v>
      </c>
      <c r="T2113">
        <v>5</v>
      </c>
      <c r="U2113" t="s">
        <v>16009</v>
      </c>
      <c r="V2113" t="s">
        <v>19321</v>
      </c>
      <c r="W2113" t="s">
        <v>19322</v>
      </c>
      <c r="X2113" t="s">
        <v>29</v>
      </c>
      <c r="Y2113" t="s">
        <v>30</v>
      </c>
      <c r="Z2113" t="s">
        <v>30</v>
      </c>
      <c r="AA2113" t="s">
        <v>30</v>
      </c>
      <c r="AB2113" t="s">
        <v>30</v>
      </c>
      <c r="AC2113">
        <v>-75.538161000000002</v>
      </c>
      <c r="AD2113">
        <v>6.2316891500000002</v>
      </c>
      <c r="AE2113" t="s">
        <v>86</v>
      </c>
      <c r="AF2113" t="s">
        <v>105</v>
      </c>
      <c r="AG2113" t="s">
        <v>102</v>
      </c>
      <c r="AH2113">
        <f>IFERROR(
    VLOOKUP(FENIX_ANS_TABLA[[#This Row],[ESTADO]],
        {"VENCIDO",1;"ALERTA_0 Días",2;"ALERTA",3;"A TIEMPO",4;"SIN FECHA",5},
    2,FALSE),
0)</f>
        <v>4</v>
      </c>
    </row>
    <row r="2114" spans="1:34" x14ac:dyDescent="0.25">
      <c r="A2114">
        <v>23677917</v>
      </c>
      <c r="B2114" s="23" t="str">
        <f>IFERROR(VLOOKUP(FENIX_ANS_TABLA[[#This Row],[PEDIDO]],RESPONSABLE!A:B,2,0),"Pendiente por asignar responsable")</f>
        <v>Pendiente por asignar responsable</v>
      </c>
      <c r="C2114" t="s">
        <v>23</v>
      </c>
      <c r="D2114" t="s">
        <v>24</v>
      </c>
      <c r="E2114" t="s">
        <v>23</v>
      </c>
      <c r="F2114" s="21">
        <v>46084.327627314808</v>
      </c>
      <c r="G2114" t="s">
        <v>16011</v>
      </c>
      <c r="H2114">
        <v>1036928336</v>
      </c>
      <c r="I2114" t="s">
        <v>10853</v>
      </c>
      <c r="J2114" s="23" t="s">
        <v>31</v>
      </c>
      <c r="K2114" s="23" t="s">
        <v>16012</v>
      </c>
      <c r="L2114" t="s">
        <v>16013</v>
      </c>
      <c r="M2114" t="s">
        <v>167</v>
      </c>
      <c r="N2114" t="s">
        <v>16014</v>
      </c>
      <c r="O2114" t="s">
        <v>168</v>
      </c>
      <c r="P2114" t="s">
        <v>27</v>
      </c>
      <c r="Q2114" t="s">
        <v>158</v>
      </c>
      <c r="R2114" t="s">
        <v>253</v>
      </c>
      <c r="S2114" t="s">
        <v>260</v>
      </c>
      <c r="T2114">
        <v>7</v>
      </c>
      <c r="U2114" t="s">
        <v>16015</v>
      </c>
      <c r="V2114" t="s">
        <v>19323</v>
      </c>
      <c r="W2114" t="s">
        <v>19324</v>
      </c>
      <c r="X2114" t="s">
        <v>29</v>
      </c>
      <c r="Y2114" t="s">
        <v>30</v>
      </c>
      <c r="Z2114" t="s">
        <v>30</v>
      </c>
      <c r="AA2114" t="s">
        <v>30</v>
      </c>
      <c r="AB2114" t="s">
        <v>30</v>
      </c>
      <c r="AC2114">
        <v>-75.374124460000004</v>
      </c>
      <c r="AD2114">
        <v>6.1610930499999998</v>
      </c>
      <c r="AE2114" t="s">
        <v>86</v>
      </c>
      <c r="AF2114" t="s">
        <v>159</v>
      </c>
      <c r="AG2114" t="s">
        <v>102</v>
      </c>
      <c r="AH2114">
        <f>IFERROR(
    VLOOKUP(FENIX_ANS_TABLA[[#This Row],[ESTADO]],
        {"VENCIDO",1;"ALERTA_0 Días",2;"ALERTA",3;"A TIEMPO",4;"SIN FECHA",5},
    2,FALSE),
0)</f>
        <v>4</v>
      </c>
    </row>
    <row r="2115" spans="1:34" x14ac:dyDescent="0.25">
      <c r="A2115">
        <v>23677925</v>
      </c>
      <c r="B2115" s="23" t="str">
        <f>IFERROR(VLOOKUP(FENIX_ANS_TABLA[[#This Row],[PEDIDO]],RESPONSABLE!A:B,2,0),"Pendiente por asignar responsable")</f>
        <v>Pendiente por asignar responsable</v>
      </c>
      <c r="C2115" t="s">
        <v>23</v>
      </c>
      <c r="D2115" t="s">
        <v>24</v>
      </c>
      <c r="E2115" t="s">
        <v>23</v>
      </c>
      <c r="F2115" s="21">
        <v>46084.332326388889</v>
      </c>
      <c r="G2115" t="s">
        <v>16017</v>
      </c>
      <c r="H2115">
        <v>1119887143</v>
      </c>
      <c r="I2115" t="s">
        <v>16018</v>
      </c>
      <c r="J2115" s="23" t="s">
        <v>31</v>
      </c>
      <c r="K2115" s="23" t="s">
        <v>16019</v>
      </c>
      <c r="L2115" t="s">
        <v>16020</v>
      </c>
      <c r="M2115" t="s">
        <v>167</v>
      </c>
      <c r="N2115" t="s">
        <v>16021</v>
      </c>
      <c r="O2115" t="s">
        <v>168</v>
      </c>
      <c r="P2115" t="s">
        <v>27</v>
      </c>
      <c r="Q2115" t="s">
        <v>158</v>
      </c>
      <c r="R2115" t="s">
        <v>252</v>
      </c>
      <c r="S2115" t="s">
        <v>260</v>
      </c>
      <c r="T2115">
        <v>10</v>
      </c>
      <c r="U2115" t="s">
        <v>16022</v>
      </c>
      <c r="V2115" t="s">
        <v>18746</v>
      </c>
      <c r="W2115" t="s">
        <v>19325</v>
      </c>
      <c r="X2115" t="s">
        <v>29</v>
      </c>
      <c r="Y2115" t="s">
        <v>30</v>
      </c>
      <c r="Z2115" t="s">
        <v>30</v>
      </c>
      <c r="AA2115" t="s">
        <v>30</v>
      </c>
      <c r="AB2115" t="s">
        <v>30</v>
      </c>
      <c r="AC2115">
        <v>-75.373570000000001</v>
      </c>
      <c r="AD2115">
        <v>6.2186260000000004</v>
      </c>
      <c r="AE2115" t="s">
        <v>86</v>
      </c>
      <c r="AF2115" t="s">
        <v>159</v>
      </c>
      <c r="AG2115" t="s">
        <v>102</v>
      </c>
      <c r="AH2115">
        <f>IFERROR(
    VLOOKUP(FENIX_ANS_TABLA[[#This Row],[ESTADO]],
        {"VENCIDO",1;"ALERTA_0 Días",2;"ALERTA",3;"A TIEMPO",4;"SIN FECHA",5},
    2,FALSE),
0)</f>
        <v>4</v>
      </c>
    </row>
    <row r="2116" spans="1:34" x14ac:dyDescent="0.25">
      <c r="A2116">
        <v>23677927</v>
      </c>
      <c r="B2116" s="23" t="str">
        <f>IFERROR(VLOOKUP(FENIX_ANS_TABLA[[#This Row],[PEDIDO]],RESPONSABLE!A:B,2,0),"Pendiente por asignar responsable")</f>
        <v>Pendiente por asignar responsable</v>
      </c>
      <c r="C2116" t="s">
        <v>23</v>
      </c>
      <c r="D2116" t="s">
        <v>24</v>
      </c>
      <c r="E2116" t="s">
        <v>23</v>
      </c>
      <c r="F2116" s="21">
        <v>46084.335069444453</v>
      </c>
      <c r="G2116" t="s">
        <v>16024</v>
      </c>
      <c r="H2116">
        <v>98602243</v>
      </c>
      <c r="I2116" t="s">
        <v>16025</v>
      </c>
      <c r="J2116" s="23" t="s">
        <v>5102</v>
      </c>
      <c r="K2116" s="23" t="s">
        <v>16026</v>
      </c>
      <c r="L2116" t="s">
        <v>16027</v>
      </c>
      <c r="M2116" t="s">
        <v>50</v>
      </c>
      <c r="N2116" t="s">
        <v>16028</v>
      </c>
      <c r="O2116" t="s">
        <v>51</v>
      </c>
      <c r="P2116" t="s">
        <v>27</v>
      </c>
      <c r="Q2116" t="s">
        <v>32</v>
      </c>
      <c r="R2116" t="s">
        <v>252</v>
      </c>
      <c r="S2116" t="s">
        <v>260</v>
      </c>
      <c r="T2116">
        <v>10</v>
      </c>
      <c r="U2116" t="s">
        <v>16029</v>
      </c>
      <c r="V2116" t="s">
        <v>17790</v>
      </c>
      <c r="W2116" t="s">
        <v>19326</v>
      </c>
      <c r="X2116" t="s">
        <v>29</v>
      </c>
      <c r="Y2116" t="s">
        <v>30</v>
      </c>
      <c r="Z2116" t="s">
        <v>30</v>
      </c>
      <c r="AA2116" t="s">
        <v>30</v>
      </c>
      <c r="AB2116" t="s">
        <v>30</v>
      </c>
      <c r="AC2116">
        <v>-75.640530240000004</v>
      </c>
      <c r="AD2116">
        <v>6.0813190300000004</v>
      </c>
      <c r="AE2116" t="s">
        <v>86</v>
      </c>
      <c r="AF2116" t="s">
        <v>105</v>
      </c>
      <c r="AG2116" t="s">
        <v>102</v>
      </c>
      <c r="AH2116">
        <f>IFERROR(
    VLOOKUP(FENIX_ANS_TABLA[[#This Row],[ESTADO]],
        {"VENCIDO",1;"ALERTA_0 Días",2;"ALERTA",3;"A TIEMPO",4;"SIN FECHA",5},
    2,FALSE),
0)</f>
        <v>4</v>
      </c>
    </row>
    <row r="2117" spans="1:34" x14ac:dyDescent="0.25">
      <c r="A2117">
        <v>23677931</v>
      </c>
      <c r="B2117" s="23" t="str">
        <f>IFERROR(VLOOKUP(FENIX_ANS_TABLA[[#This Row],[PEDIDO]],RESPONSABLE!A:B,2,0),"Pendiente por asignar responsable")</f>
        <v>Pendiente por asignar responsable</v>
      </c>
      <c r="C2117" t="s">
        <v>23</v>
      </c>
      <c r="D2117" t="s">
        <v>24</v>
      </c>
      <c r="E2117" t="s">
        <v>33</v>
      </c>
      <c r="F2117" s="21">
        <v>46084.341192129628</v>
      </c>
      <c r="G2117" t="s">
        <v>16031</v>
      </c>
      <c r="H2117">
        <v>1078857324</v>
      </c>
      <c r="I2117" t="s">
        <v>16032</v>
      </c>
      <c r="J2117" s="23" t="s">
        <v>31</v>
      </c>
      <c r="K2117" s="23" t="s">
        <v>16033</v>
      </c>
      <c r="L2117" t="s">
        <v>16034</v>
      </c>
      <c r="M2117" t="s">
        <v>25</v>
      </c>
      <c r="N2117" t="s">
        <v>16035</v>
      </c>
      <c r="O2117" t="s">
        <v>26</v>
      </c>
      <c r="P2117" t="s">
        <v>34</v>
      </c>
      <c r="Q2117" t="s">
        <v>35</v>
      </c>
      <c r="R2117" t="s">
        <v>253</v>
      </c>
      <c r="S2117" t="s">
        <v>260</v>
      </c>
      <c r="T2117">
        <v>5</v>
      </c>
      <c r="U2117" t="s">
        <v>16036</v>
      </c>
      <c r="V2117" t="s">
        <v>19327</v>
      </c>
      <c r="W2117" t="s">
        <v>18526</v>
      </c>
      <c r="X2117" t="s">
        <v>29</v>
      </c>
      <c r="Y2117" t="s">
        <v>30</v>
      </c>
      <c r="Z2117" t="s">
        <v>30</v>
      </c>
      <c r="AA2117" t="s">
        <v>30</v>
      </c>
      <c r="AB2117" t="s">
        <v>30</v>
      </c>
      <c r="AC2117">
        <v>-75.539663000000004</v>
      </c>
      <c r="AD2117">
        <v>6.2549970000000004</v>
      </c>
      <c r="AE2117" t="s">
        <v>86</v>
      </c>
      <c r="AF2117" t="s">
        <v>105</v>
      </c>
      <c r="AG2117" t="s">
        <v>102</v>
      </c>
      <c r="AH2117">
        <f>IFERROR(
    VLOOKUP(FENIX_ANS_TABLA[[#This Row],[ESTADO]],
        {"VENCIDO",1;"ALERTA_0 Días",2;"ALERTA",3;"A TIEMPO",4;"SIN FECHA",5},
    2,FALSE),
0)</f>
        <v>4</v>
      </c>
    </row>
    <row r="2118" spans="1:34" x14ac:dyDescent="0.25">
      <c r="A2118">
        <v>23677932</v>
      </c>
      <c r="B2118" s="23" t="str">
        <f>IFERROR(VLOOKUP(FENIX_ANS_TABLA[[#This Row],[PEDIDO]],RESPONSABLE!A:B,2,0),"Pendiente por asignar responsable")</f>
        <v>Pendiente por asignar responsable</v>
      </c>
      <c r="C2118" t="s">
        <v>23</v>
      </c>
      <c r="D2118" t="s">
        <v>24</v>
      </c>
      <c r="E2118" t="s">
        <v>23</v>
      </c>
      <c r="F2118" s="21">
        <v>46084.341747685183</v>
      </c>
      <c r="G2118" t="s">
        <v>16038</v>
      </c>
      <c r="H2118">
        <v>39450879</v>
      </c>
      <c r="I2118" t="s">
        <v>8765</v>
      </c>
      <c r="J2118" s="23" t="s">
        <v>31</v>
      </c>
      <c r="K2118" s="23" t="s">
        <v>16039</v>
      </c>
      <c r="L2118" t="s">
        <v>16040</v>
      </c>
      <c r="M2118" t="s">
        <v>167</v>
      </c>
      <c r="N2118" t="s">
        <v>16041</v>
      </c>
      <c r="O2118" t="s">
        <v>168</v>
      </c>
      <c r="P2118" t="s">
        <v>27</v>
      </c>
      <c r="Q2118" t="s">
        <v>158</v>
      </c>
      <c r="R2118" t="s">
        <v>253</v>
      </c>
      <c r="S2118" t="s">
        <v>260</v>
      </c>
      <c r="T2118">
        <v>7</v>
      </c>
      <c r="U2118" t="s">
        <v>16042</v>
      </c>
      <c r="V2118" t="s">
        <v>14357</v>
      </c>
      <c r="W2118" t="s">
        <v>10520</v>
      </c>
      <c r="X2118" t="s">
        <v>29</v>
      </c>
      <c r="Y2118" t="s">
        <v>30</v>
      </c>
      <c r="Z2118" t="s">
        <v>30</v>
      </c>
      <c r="AA2118" t="s">
        <v>30</v>
      </c>
      <c r="AB2118" t="s">
        <v>30</v>
      </c>
      <c r="AC2118">
        <v>-75.373598000000001</v>
      </c>
      <c r="AD2118">
        <v>6.165832</v>
      </c>
      <c r="AE2118" t="s">
        <v>86</v>
      </c>
      <c r="AF2118" t="s">
        <v>159</v>
      </c>
      <c r="AG2118" t="s">
        <v>102</v>
      </c>
      <c r="AH2118">
        <f>IFERROR(
    VLOOKUP(FENIX_ANS_TABLA[[#This Row],[ESTADO]],
        {"VENCIDO",1;"ALERTA_0 Días",2;"ALERTA",3;"A TIEMPO",4;"SIN FECHA",5},
    2,FALSE),
0)</f>
        <v>4</v>
      </c>
    </row>
    <row r="2119" spans="1:34" x14ac:dyDescent="0.25">
      <c r="A2119">
        <v>23677933</v>
      </c>
      <c r="B2119" s="23" t="str">
        <f>IFERROR(VLOOKUP(FENIX_ANS_TABLA[[#This Row],[PEDIDO]],RESPONSABLE!A:B,2,0),"Pendiente por asignar responsable")</f>
        <v>Pendiente por asignar responsable</v>
      </c>
      <c r="C2119" t="s">
        <v>23</v>
      </c>
      <c r="D2119" t="s">
        <v>24</v>
      </c>
      <c r="E2119" t="s">
        <v>33</v>
      </c>
      <c r="F2119" s="21">
        <v>46084.342534722222</v>
      </c>
      <c r="G2119" t="s">
        <v>16044</v>
      </c>
      <c r="H2119">
        <v>98455855</v>
      </c>
      <c r="I2119" t="s">
        <v>16045</v>
      </c>
      <c r="J2119" s="23" t="s">
        <v>16046</v>
      </c>
      <c r="K2119" s="23" t="s">
        <v>16047</v>
      </c>
      <c r="L2119" t="s">
        <v>16048</v>
      </c>
      <c r="M2119" t="s">
        <v>38</v>
      </c>
      <c r="N2119" t="s">
        <v>16049</v>
      </c>
      <c r="O2119" t="s">
        <v>39</v>
      </c>
      <c r="P2119" t="s">
        <v>34</v>
      </c>
      <c r="Q2119" t="s">
        <v>35</v>
      </c>
      <c r="R2119" t="s">
        <v>253</v>
      </c>
      <c r="S2119" t="s">
        <v>260</v>
      </c>
      <c r="T2119">
        <v>5</v>
      </c>
      <c r="U2119" t="s">
        <v>16050</v>
      </c>
      <c r="V2119" t="s">
        <v>19328</v>
      </c>
      <c r="W2119" t="s">
        <v>14299</v>
      </c>
      <c r="X2119" t="s">
        <v>29</v>
      </c>
      <c r="Y2119" t="s">
        <v>30</v>
      </c>
      <c r="Z2119" t="s">
        <v>30</v>
      </c>
      <c r="AA2119" t="s">
        <v>30</v>
      </c>
      <c r="AB2119" t="s">
        <v>30</v>
      </c>
      <c r="AC2119">
        <v>-75.607951970000002</v>
      </c>
      <c r="AD2119">
        <v>6.1954832399999997</v>
      </c>
      <c r="AE2119" t="s">
        <v>86</v>
      </c>
      <c r="AF2119" t="s">
        <v>105</v>
      </c>
      <c r="AG2119" t="s">
        <v>102</v>
      </c>
      <c r="AH2119">
        <f>IFERROR(
    VLOOKUP(FENIX_ANS_TABLA[[#This Row],[ESTADO]],
        {"VENCIDO",1;"ALERTA_0 Días",2;"ALERTA",3;"A TIEMPO",4;"SIN FECHA",5},
    2,FALSE),
0)</f>
        <v>4</v>
      </c>
    </row>
    <row r="2120" spans="1:34" x14ac:dyDescent="0.25">
      <c r="A2120">
        <v>23677934</v>
      </c>
      <c r="B2120" s="23" t="str">
        <f>IFERROR(VLOOKUP(FENIX_ANS_TABLA[[#This Row],[PEDIDO]],RESPONSABLE!A:B,2,0),"Pendiente por asignar responsable")</f>
        <v>Pendiente por asignar responsable</v>
      </c>
      <c r="C2120" t="s">
        <v>23</v>
      </c>
      <c r="D2120" t="s">
        <v>24</v>
      </c>
      <c r="E2120" t="s">
        <v>23</v>
      </c>
      <c r="F2120" s="21">
        <v>46084.342928240738</v>
      </c>
      <c r="G2120" t="s">
        <v>16880</v>
      </c>
      <c r="H2120">
        <v>70507295</v>
      </c>
      <c r="I2120" t="s">
        <v>12943</v>
      </c>
      <c r="J2120" s="23" t="s">
        <v>12944</v>
      </c>
      <c r="K2120" s="23" t="s">
        <v>16881</v>
      </c>
      <c r="L2120" t="s">
        <v>12946</v>
      </c>
      <c r="M2120" t="s">
        <v>38</v>
      </c>
      <c r="N2120" t="s">
        <v>12947</v>
      </c>
      <c r="O2120" t="s">
        <v>39</v>
      </c>
      <c r="P2120" t="s">
        <v>27</v>
      </c>
      <c r="Q2120" t="s">
        <v>32</v>
      </c>
      <c r="R2120" t="s">
        <v>253</v>
      </c>
      <c r="S2120" t="s">
        <v>260</v>
      </c>
      <c r="T2120">
        <v>7</v>
      </c>
      <c r="U2120" t="s">
        <v>16882</v>
      </c>
      <c r="V2120" t="s">
        <v>19328</v>
      </c>
      <c r="W2120" t="s">
        <v>12323</v>
      </c>
      <c r="X2120" t="s">
        <v>29</v>
      </c>
      <c r="Y2120" t="s">
        <v>30</v>
      </c>
      <c r="Z2120" t="s">
        <v>30</v>
      </c>
      <c r="AA2120" t="s">
        <v>30</v>
      </c>
      <c r="AB2120" t="s">
        <v>30</v>
      </c>
      <c r="AC2120">
        <v>-75.640022999999999</v>
      </c>
      <c r="AD2120">
        <v>6.1715689999999999</v>
      </c>
      <c r="AE2120" t="s">
        <v>86</v>
      </c>
      <c r="AF2120" t="s">
        <v>105</v>
      </c>
      <c r="AG2120" t="s">
        <v>102</v>
      </c>
      <c r="AH2120">
        <f>IFERROR(
    VLOOKUP(FENIX_ANS_TABLA[[#This Row],[ESTADO]],
        {"VENCIDO",1;"ALERTA_0 Días",2;"ALERTA",3;"A TIEMPO",4;"SIN FECHA",5},
    2,FALSE),
0)</f>
        <v>4</v>
      </c>
    </row>
    <row r="2121" spans="1:34" x14ac:dyDescent="0.25">
      <c r="A2121">
        <v>23677935</v>
      </c>
      <c r="B2121" s="23" t="str">
        <f>IFERROR(VLOOKUP(FENIX_ANS_TABLA[[#This Row],[PEDIDO]],RESPONSABLE!A:B,2,0),"Pendiente por asignar responsable")</f>
        <v>Pendiente por asignar responsable</v>
      </c>
      <c r="C2121" t="s">
        <v>23</v>
      </c>
      <c r="D2121" t="s">
        <v>24</v>
      </c>
      <c r="E2121" t="s">
        <v>33</v>
      </c>
      <c r="F2121" s="21">
        <v>46084.343321759261</v>
      </c>
      <c r="G2121" t="s">
        <v>16052</v>
      </c>
      <c r="H2121">
        <v>1078857324</v>
      </c>
      <c r="I2121" t="s">
        <v>16032</v>
      </c>
      <c r="J2121" s="23" t="s">
        <v>31</v>
      </c>
      <c r="K2121" s="23" t="s">
        <v>16033</v>
      </c>
      <c r="L2121" t="s">
        <v>16053</v>
      </c>
      <c r="M2121" t="s">
        <v>25</v>
      </c>
      <c r="N2121" t="s">
        <v>16054</v>
      </c>
      <c r="O2121" t="s">
        <v>26</v>
      </c>
      <c r="P2121" t="s">
        <v>34</v>
      </c>
      <c r="Q2121" t="s">
        <v>35</v>
      </c>
      <c r="R2121" t="s">
        <v>253</v>
      </c>
      <c r="S2121" t="s">
        <v>260</v>
      </c>
      <c r="T2121">
        <v>5</v>
      </c>
      <c r="U2121" t="s">
        <v>16055</v>
      </c>
      <c r="V2121" t="s">
        <v>14031</v>
      </c>
      <c r="W2121" t="s">
        <v>19329</v>
      </c>
      <c r="X2121" t="s">
        <v>29</v>
      </c>
      <c r="Y2121" t="s">
        <v>30</v>
      </c>
      <c r="Z2121" t="s">
        <v>30</v>
      </c>
      <c r="AA2121" t="s">
        <v>30</v>
      </c>
      <c r="AB2121" t="s">
        <v>30</v>
      </c>
      <c r="AC2121">
        <v>-75.539663000000004</v>
      </c>
      <c r="AD2121">
        <v>6.2549970000000004</v>
      </c>
      <c r="AE2121" t="s">
        <v>86</v>
      </c>
      <c r="AF2121" t="s">
        <v>105</v>
      </c>
      <c r="AG2121" t="s">
        <v>102</v>
      </c>
      <c r="AH2121">
        <f>IFERROR(
    VLOOKUP(FENIX_ANS_TABLA[[#This Row],[ESTADO]],
        {"VENCIDO",1;"ALERTA_0 Días",2;"ALERTA",3;"A TIEMPO",4;"SIN FECHA",5},
    2,FALSE),
0)</f>
        <v>4</v>
      </c>
    </row>
    <row r="2122" spans="1:34" x14ac:dyDescent="0.25">
      <c r="A2122">
        <v>23677942</v>
      </c>
      <c r="B2122" s="23" t="str">
        <f>IFERROR(VLOOKUP(FENIX_ANS_TABLA[[#This Row],[PEDIDO]],RESPONSABLE!A:B,2,0),"Pendiente por asignar responsable")</f>
        <v>Pendiente por asignar responsable</v>
      </c>
      <c r="C2122" t="s">
        <v>23</v>
      </c>
      <c r="D2122" t="s">
        <v>24</v>
      </c>
      <c r="E2122" t="s">
        <v>23</v>
      </c>
      <c r="F2122" s="21">
        <v>46084.349745370368</v>
      </c>
      <c r="G2122" t="s">
        <v>16884</v>
      </c>
      <c r="H2122">
        <v>43169808</v>
      </c>
      <c r="I2122" t="s">
        <v>16885</v>
      </c>
      <c r="J2122" s="23" t="s">
        <v>31</v>
      </c>
      <c r="K2122" s="23" t="s">
        <v>16886</v>
      </c>
      <c r="L2122" t="s">
        <v>16887</v>
      </c>
      <c r="M2122" t="s">
        <v>48</v>
      </c>
      <c r="N2122" t="s">
        <v>16888</v>
      </c>
      <c r="O2122" t="s">
        <v>49</v>
      </c>
      <c r="P2122" t="s">
        <v>27</v>
      </c>
      <c r="Q2122" t="s">
        <v>32</v>
      </c>
      <c r="R2122" t="s">
        <v>253</v>
      </c>
      <c r="S2122" t="s">
        <v>260</v>
      </c>
      <c r="T2122">
        <v>7</v>
      </c>
      <c r="U2122" t="s">
        <v>16889</v>
      </c>
      <c r="V2122" t="s">
        <v>19330</v>
      </c>
      <c r="W2122" t="s">
        <v>18530</v>
      </c>
      <c r="X2122" t="s">
        <v>29</v>
      </c>
      <c r="Y2122" t="s">
        <v>30</v>
      </c>
      <c r="Z2122" t="s">
        <v>30</v>
      </c>
      <c r="AA2122" t="s">
        <v>30</v>
      </c>
      <c r="AB2122" t="s">
        <v>30</v>
      </c>
      <c r="AC2122">
        <v>-75.633848</v>
      </c>
      <c r="AD2122">
        <v>6.1452859200000001</v>
      </c>
      <c r="AE2122" t="s">
        <v>86</v>
      </c>
      <c r="AF2122" t="s">
        <v>105</v>
      </c>
      <c r="AG2122" t="s">
        <v>102</v>
      </c>
      <c r="AH2122">
        <f>IFERROR(
    VLOOKUP(FENIX_ANS_TABLA[[#This Row],[ESTADO]],
        {"VENCIDO",1;"ALERTA_0 Días",2;"ALERTA",3;"A TIEMPO",4;"SIN FECHA",5},
    2,FALSE),
0)</f>
        <v>4</v>
      </c>
    </row>
    <row r="2123" spans="1:34" x14ac:dyDescent="0.25">
      <c r="A2123">
        <v>23677946</v>
      </c>
      <c r="B2123" s="23" t="str">
        <f>IFERROR(VLOOKUP(FENIX_ANS_TABLA[[#This Row],[PEDIDO]],RESPONSABLE!A:B,2,0),"Pendiente por asignar responsable")</f>
        <v>Pendiente por asignar responsable</v>
      </c>
      <c r="C2123" t="s">
        <v>36</v>
      </c>
      <c r="D2123" t="s">
        <v>24</v>
      </c>
      <c r="E2123" t="s">
        <v>36</v>
      </c>
      <c r="F2123" s="21">
        <v>46084.352523148147</v>
      </c>
      <c r="G2123" t="s">
        <v>16058</v>
      </c>
      <c r="H2123">
        <v>32180446</v>
      </c>
      <c r="I2123" t="s">
        <v>16059</v>
      </c>
      <c r="J2123" s="23" t="s">
        <v>31</v>
      </c>
      <c r="K2123" s="23" t="s">
        <v>707</v>
      </c>
      <c r="L2123" t="s">
        <v>16060</v>
      </c>
      <c r="M2123" t="s">
        <v>167</v>
      </c>
      <c r="N2123" t="s">
        <v>16061</v>
      </c>
      <c r="O2123" t="s">
        <v>168</v>
      </c>
      <c r="P2123" t="s">
        <v>37</v>
      </c>
      <c r="Q2123" t="s">
        <v>158</v>
      </c>
      <c r="R2123" t="s">
        <v>253</v>
      </c>
      <c r="S2123" t="s">
        <v>260</v>
      </c>
      <c r="T2123">
        <v>7</v>
      </c>
      <c r="U2123" t="s">
        <v>16062</v>
      </c>
      <c r="V2123" t="s">
        <v>14166</v>
      </c>
      <c r="W2123" t="s">
        <v>19331</v>
      </c>
      <c r="X2123" t="s">
        <v>29</v>
      </c>
      <c r="Y2123" t="s">
        <v>30</v>
      </c>
      <c r="Z2123" t="s">
        <v>30</v>
      </c>
      <c r="AA2123" t="s">
        <v>30</v>
      </c>
      <c r="AB2123" t="s">
        <v>30</v>
      </c>
      <c r="AC2123">
        <v>-75.389722000000006</v>
      </c>
      <c r="AD2123">
        <v>6.1240430000000003</v>
      </c>
      <c r="AE2123" t="s">
        <v>86</v>
      </c>
      <c r="AF2123" t="s">
        <v>159</v>
      </c>
      <c r="AG2123" t="s">
        <v>102</v>
      </c>
      <c r="AH2123">
        <f>IFERROR(
    VLOOKUP(FENIX_ANS_TABLA[[#This Row],[ESTADO]],
        {"VENCIDO",1;"ALERTA_0 Días",2;"ALERTA",3;"A TIEMPO",4;"SIN FECHA",5},
    2,FALSE),
0)</f>
        <v>4</v>
      </c>
    </row>
    <row r="2124" spans="1:34" x14ac:dyDescent="0.25">
      <c r="A2124">
        <v>23677948</v>
      </c>
      <c r="B2124" s="23" t="str">
        <f>IFERROR(VLOOKUP(FENIX_ANS_TABLA[[#This Row],[PEDIDO]],RESPONSABLE!A:B,2,0),"Pendiente por asignar responsable")</f>
        <v>Pendiente por asignar responsable</v>
      </c>
      <c r="C2124" t="s">
        <v>23</v>
      </c>
      <c r="D2124" t="s">
        <v>24</v>
      </c>
      <c r="E2124" t="s">
        <v>23</v>
      </c>
      <c r="F2124" s="21">
        <v>46084.353414351863</v>
      </c>
      <c r="G2124" t="s">
        <v>16892</v>
      </c>
      <c r="H2124">
        <v>72133117</v>
      </c>
      <c r="I2124" t="s">
        <v>16893</v>
      </c>
      <c r="J2124" s="23" t="s">
        <v>31</v>
      </c>
      <c r="K2124" s="23" t="s">
        <v>16894</v>
      </c>
      <c r="L2124" t="s">
        <v>16895</v>
      </c>
      <c r="M2124" t="s">
        <v>25</v>
      </c>
      <c r="N2124" t="s">
        <v>16896</v>
      </c>
      <c r="O2124" t="s">
        <v>26</v>
      </c>
      <c r="P2124" t="s">
        <v>27</v>
      </c>
      <c r="Q2124" t="s">
        <v>28</v>
      </c>
      <c r="R2124" t="s">
        <v>253</v>
      </c>
      <c r="S2124" t="s">
        <v>260</v>
      </c>
      <c r="T2124">
        <v>7</v>
      </c>
      <c r="U2124" t="s">
        <v>16897</v>
      </c>
      <c r="V2124" t="s">
        <v>19332</v>
      </c>
      <c r="W2124" t="s">
        <v>14546</v>
      </c>
      <c r="X2124" t="s">
        <v>29</v>
      </c>
      <c r="Y2124" t="s">
        <v>30</v>
      </c>
      <c r="Z2124" t="s">
        <v>30</v>
      </c>
      <c r="AA2124" t="s">
        <v>30</v>
      </c>
      <c r="AB2124" t="s">
        <v>30</v>
      </c>
      <c r="AC2124">
        <v>-75.633810629999999</v>
      </c>
      <c r="AD2124">
        <v>6.2796469100000003</v>
      </c>
      <c r="AE2124" t="s">
        <v>86</v>
      </c>
      <c r="AF2124" t="s">
        <v>105</v>
      </c>
      <c r="AG2124" t="s">
        <v>102</v>
      </c>
      <c r="AH2124">
        <f>IFERROR(
    VLOOKUP(FENIX_ANS_TABLA[[#This Row],[ESTADO]],
        {"VENCIDO",1;"ALERTA_0 Días",2;"ALERTA",3;"A TIEMPO",4;"SIN FECHA",5},
    2,FALSE),
0)</f>
        <v>4</v>
      </c>
    </row>
    <row r="2125" spans="1:34" x14ac:dyDescent="0.25">
      <c r="A2125">
        <v>23677952</v>
      </c>
      <c r="B2125" s="23" t="str">
        <f>IFERROR(VLOOKUP(FENIX_ANS_TABLA[[#This Row],[PEDIDO]],RESPONSABLE!A:B,2,0),"Pendiente por asignar responsable")</f>
        <v>Pendiente por asignar responsable</v>
      </c>
      <c r="C2125" t="s">
        <v>23</v>
      </c>
      <c r="D2125" t="s">
        <v>65</v>
      </c>
      <c r="E2125" t="s">
        <v>23</v>
      </c>
      <c r="F2125" s="21">
        <v>46084.354745370372</v>
      </c>
      <c r="G2125" t="s">
        <v>16064</v>
      </c>
      <c r="H2125">
        <v>1041229697</v>
      </c>
      <c r="I2125" t="s">
        <v>16065</v>
      </c>
      <c r="J2125" s="23" t="s">
        <v>31</v>
      </c>
      <c r="K2125" s="23" t="s">
        <v>16066</v>
      </c>
      <c r="L2125" t="s">
        <v>16067</v>
      </c>
      <c r="M2125" t="s">
        <v>163</v>
      </c>
      <c r="N2125" t="s">
        <v>16068</v>
      </c>
      <c r="O2125" t="s">
        <v>164</v>
      </c>
      <c r="P2125" t="s">
        <v>87</v>
      </c>
      <c r="Q2125" t="s">
        <v>158</v>
      </c>
      <c r="R2125" t="s">
        <v>252</v>
      </c>
      <c r="S2125" t="s">
        <v>260</v>
      </c>
      <c r="T2125">
        <v>10</v>
      </c>
      <c r="U2125" t="s">
        <v>16069</v>
      </c>
      <c r="V2125" t="s">
        <v>14728</v>
      </c>
      <c r="W2125" t="s">
        <v>10883</v>
      </c>
      <c r="X2125" t="s">
        <v>29</v>
      </c>
      <c r="Y2125" t="s">
        <v>30</v>
      </c>
      <c r="Z2125" t="s">
        <v>30</v>
      </c>
      <c r="AA2125" t="s">
        <v>30</v>
      </c>
      <c r="AB2125" t="s">
        <v>30</v>
      </c>
      <c r="AC2125">
        <v>-75.221035000000001</v>
      </c>
      <c r="AD2125">
        <v>6.1905580000000002</v>
      </c>
      <c r="AE2125" t="s">
        <v>86</v>
      </c>
      <c r="AF2125" t="s">
        <v>159</v>
      </c>
      <c r="AG2125" t="s">
        <v>103</v>
      </c>
      <c r="AH2125">
        <f>IFERROR(
    VLOOKUP(FENIX_ANS_TABLA[[#This Row],[ESTADO]],
        {"VENCIDO",1;"ALERTA_0 Días",2;"ALERTA",3;"A TIEMPO",4;"SIN FECHA",5},
    2,FALSE),
0)</f>
        <v>4</v>
      </c>
    </row>
    <row r="2126" spans="1:34" x14ac:dyDescent="0.25">
      <c r="A2126">
        <v>23677954</v>
      </c>
      <c r="B2126" s="23" t="str">
        <f>IFERROR(VLOOKUP(FENIX_ANS_TABLA[[#This Row],[PEDIDO]],RESPONSABLE!A:B,2,0),"Pendiente por asignar responsable")</f>
        <v>Pendiente por asignar responsable</v>
      </c>
      <c r="C2126" t="s">
        <v>23</v>
      </c>
      <c r="D2126" t="s">
        <v>24</v>
      </c>
      <c r="E2126" t="s">
        <v>33</v>
      </c>
      <c r="F2126" s="21">
        <v>46084.354930555557</v>
      </c>
      <c r="G2126" t="s">
        <v>16072</v>
      </c>
      <c r="H2126">
        <v>1017123575</v>
      </c>
      <c r="I2126" t="s">
        <v>16073</v>
      </c>
      <c r="J2126" s="23" t="s">
        <v>31</v>
      </c>
      <c r="K2126" s="23" t="s">
        <v>16074</v>
      </c>
      <c r="L2126" t="s">
        <v>16075</v>
      </c>
      <c r="M2126" t="s">
        <v>25</v>
      </c>
      <c r="N2126" t="s">
        <v>16076</v>
      </c>
      <c r="O2126" t="s">
        <v>26</v>
      </c>
      <c r="P2126" t="s">
        <v>34</v>
      </c>
      <c r="Q2126" t="s">
        <v>35</v>
      </c>
      <c r="R2126" t="s">
        <v>253</v>
      </c>
      <c r="S2126" t="s">
        <v>260</v>
      </c>
      <c r="T2126">
        <v>5</v>
      </c>
      <c r="U2126" t="s">
        <v>16077</v>
      </c>
      <c r="V2126" t="s">
        <v>14081</v>
      </c>
      <c r="W2126" t="s">
        <v>10884</v>
      </c>
      <c r="X2126" t="s">
        <v>29</v>
      </c>
      <c r="Y2126" t="s">
        <v>30</v>
      </c>
      <c r="Z2126" t="s">
        <v>30</v>
      </c>
      <c r="AA2126" t="s">
        <v>30</v>
      </c>
      <c r="AB2126" t="s">
        <v>30</v>
      </c>
      <c r="AC2126">
        <v>-75.537557090000007</v>
      </c>
      <c r="AD2126">
        <v>6.2321208800000001</v>
      </c>
      <c r="AE2126" t="s">
        <v>86</v>
      </c>
      <c r="AF2126" t="s">
        <v>105</v>
      </c>
      <c r="AG2126" t="s">
        <v>102</v>
      </c>
      <c r="AH2126">
        <f>IFERROR(
    VLOOKUP(FENIX_ANS_TABLA[[#This Row],[ESTADO]],
        {"VENCIDO",1;"ALERTA_0 Días",2;"ALERTA",3;"A TIEMPO",4;"SIN FECHA",5},
    2,FALSE),
0)</f>
        <v>4</v>
      </c>
    </row>
    <row r="2127" spans="1:34" x14ac:dyDescent="0.25">
      <c r="A2127">
        <v>23677957</v>
      </c>
      <c r="B2127" s="23" t="str">
        <f>IFERROR(VLOOKUP(FENIX_ANS_TABLA[[#This Row],[PEDIDO]],RESPONSABLE!A:B,2,0),"Pendiente por asignar responsable")</f>
        <v>Pendiente por asignar responsable</v>
      </c>
      <c r="C2127" t="s">
        <v>36</v>
      </c>
      <c r="D2127" t="s">
        <v>24</v>
      </c>
      <c r="E2127" t="s">
        <v>36</v>
      </c>
      <c r="F2127" s="21">
        <v>46084.355775462973</v>
      </c>
      <c r="G2127" t="s">
        <v>16900</v>
      </c>
      <c r="H2127">
        <v>98634963</v>
      </c>
      <c r="I2127" t="s">
        <v>16901</v>
      </c>
      <c r="J2127" s="23" t="s">
        <v>31</v>
      </c>
      <c r="K2127" s="23" t="s">
        <v>16902</v>
      </c>
      <c r="L2127" t="s">
        <v>16903</v>
      </c>
      <c r="M2127" t="s">
        <v>25</v>
      </c>
      <c r="N2127" t="s">
        <v>16904</v>
      </c>
      <c r="O2127" t="s">
        <v>26</v>
      </c>
      <c r="P2127" t="s">
        <v>37</v>
      </c>
      <c r="Q2127" t="s">
        <v>32</v>
      </c>
      <c r="R2127" t="s">
        <v>252</v>
      </c>
      <c r="S2127" t="s">
        <v>260</v>
      </c>
      <c r="T2127">
        <v>10</v>
      </c>
      <c r="U2127" t="s">
        <v>16905</v>
      </c>
      <c r="V2127" t="s">
        <v>14729</v>
      </c>
      <c r="W2127" t="s">
        <v>10521</v>
      </c>
      <c r="X2127" t="s">
        <v>29</v>
      </c>
      <c r="Y2127" t="s">
        <v>30</v>
      </c>
      <c r="Z2127" t="s">
        <v>30</v>
      </c>
      <c r="AA2127" t="s">
        <v>30</v>
      </c>
      <c r="AB2127" t="s">
        <v>30</v>
      </c>
      <c r="AC2127">
        <v>-75.661106739999994</v>
      </c>
      <c r="AD2127">
        <v>6.2775208999999998</v>
      </c>
      <c r="AE2127" t="s">
        <v>86</v>
      </c>
      <c r="AF2127" t="s">
        <v>105</v>
      </c>
      <c r="AG2127" t="s">
        <v>102</v>
      </c>
      <c r="AH2127">
        <f>IFERROR(
    VLOOKUP(FENIX_ANS_TABLA[[#This Row],[ESTADO]],
        {"VENCIDO",1;"ALERTA_0 Días",2;"ALERTA",3;"A TIEMPO",4;"SIN FECHA",5},
    2,FALSE),
0)</f>
        <v>4</v>
      </c>
    </row>
    <row r="2128" spans="1:34" x14ac:dyDescent="0.25">
      <c r="A2128">
        <v>23677960</v>
      </c>
      <c r="B2128" s="23" t="str">
        <f>IFERROR(VLOOKUP(FENIX_ANS_TABLA[[#This Row],[PEDIDO]],RESPONSABLE!A:B,2,0),"Pendiente por asignar responsable")</f>
        <v>Pendiente por asignar responsable</v>
      </c>
      <c r="C2128" t="s">
        <v>23</v>
      </c>
      <c r="D2128" t="s">
        <v>24</v>
      </c>
      <c r="E2128" t="s">
        <v>33</v>
      </c>
      <c r="F2128" s="21">
        <v>46084.357997685183</v>
      </c>
      <c r="G2128" t="s">
        <v>16079</v>
      </c>
      <c r="H2128">
        <v>1026130553</v>
      </c>
      <c r="I2128" t="s">
        <v>16080</v>
      </c>
      <c r="J2128" s="23" t="s">
        <v>31</v>
      </c>
      <c r="K2128" s="23" t="s">
        <v>16081</v>
      </c>
      <c r="L2128" t="s">
        <v>16082</v>
      </c>
      <c r="M2128" t="s">
        <v>50</v>
      </c>
      <c r="N2128" t="s">
        <v>16083</v>
      </c>
      <c r="O2128" t="s">
        <v>51</v>
      </c>
      <c r="P2128" t="s">
        <v>34</v>
      </c>
      <c r="Q2128" t="s">
        <v>31</v>
      </c>
      <c r="R2128" t="s">
        <v>252</v>
      </c>
      <c r="S2128" t="s">
        <v>259</v>
      </c>
      <c r="T2128">
        <v>8</v>
      </c>
      <c r="U2128" t="s">
        <v>16084</v>
      </c>
      <c r="V2128" t="s">
        <v>14547</v>
      </c>
      <c r="W2128" t="s">
        <v>18918</v>
      </c>
      <c r="X2128" t="s">
        <v>29</v>
      </c>
      <c r="Y2128" t="s">
        <v>30</v>
      </c>
      <c r="Z2128" t="s">
        <v>30</v>
      </c>
      <c r="AA2128" t="s">
        <v>30</v>
      </c>
      <c r="AB2128" t="s">
        <v>30</v>
      </c>
      <c r="AC2128">
        <v>-75.63454772</v>
      </c>
      <c r="AD2128">
        <v>6.0721916699999996</v>
      </c>
      <c r="AE2128" t="s">
        <v>86</v>
      </c>
      <c r="AF2128" t="s">
        <v>105</v>
      </c>
      <c r="AG2128" t="s">
        <v>102</v>
      </c>
      <c r="AH2128">
        <f>IFERROR(
    VLOOKUP(FENIX_ANS_TABLA[[#This Row],[ESTADO]],
        {"VENCIDO",1;"ALERTA_0 Días",2;"ALERTA",3;"A TIEMPO",4;"SIN FECHA",5},
    2,FALSE),
0)</f>
        <v>4</v>
      </c>
    </row>
    <row r="2129" spans="1:34" x14ac:dyDescent="0.25">
      <c r="A2129">
        <v>23677961</v>
      </c>
      <c r="B2129" s="23" t="str">
        <f>IFERROR(VLOOKUP(FENIX_ANS_TABLA[[#This Row],[PEDIDO]],RESPONSABLE!A:B,2,0),"Pendiente por asignar responsable")</f>
        <v>Pendiente por asignar responsable</v>
      </c>
      <c r="C2129" t="s">
        <v>54</v>
      </c>
      <c r="D2129" t="s">
        <v>24</v>
      </c>
      <c r="E2129" t="s">
        <v>54</v>
      </c>
      <c r="F2129" s="21">
        <v>46084.358171296299</v>
      </c>
      <c r="G2129" t="s">
        <v>16086</v>
      </c>
      <c r="H2129">
        <v>98660143</v>
      </c>
      <c r="I2129" t="s">
        <v>16087</v>
      </c>
      <c r="J2129" s="23" t="s">
        <v>31</v>
      </c>
      <c r="K2129" s="23" t="s">
        <v>16088</v>
      </c>
      <c r="L2129" t="s">
        <v>16089</v>
      </c>
      <c r="M2129" t="s">
        <v>165</v>
      </c>
      <c r="N2129" t="s">
        <v>16090</v>
      </c>
      <c r="O2129" t="s">
        <v>166</v>
      </c>
      <c r="P2129" t="s">
        <v>55</v>
      </c>
      <c r="Q2129" t="s">
        <v>189</v>
      </c>
      <c r="R2129" t="s">
        <v>252</v>
      </c>
      <c r="S2129" t="s">
        <v>260</v>
      </c>
      <c r="T2129">
        <v>4</v>
      </c>
      <c r="U2129" t="s">
        <v>16091</v>
      </c>
      <c r="V2129" t="s">
        <v>14547</v>
      </c>
      <c r="W2129" t="s">
        <v>6727</v>
      </c>
      <c r="X2129" t="s">
        <v>29</v>
      </c>
      <c r="Y2129" t="s">
        <v>30</v>
      </c>
      <c r="Z2129" t="s">
        <v>30</v>
      </c>
      <c r="AA2129" t="s">
        <v>30</v>
      </c>
      <c r="AB2129" t="s">
        <v>30</v>
      </c>
      <c r="AC2129">
        <v>-75.432897740000001</v>
      </c>
      <c r="AD2129">
        <v>6.3157384499999996</v>
      </c>
      <c r="AE2129" t="s">
        <v>86</v>
      </c>
      <c r="AF2129" t="s">
        <v>159</v>
      </c>
      <c r="AG2129" t="s">
        <v>102</v>
      </c>
      <c r="AH2129">
        <f>IFERROR(
    VLOOKUP(FENIX_ANS_TABLA[[#This Row],[ESTADO]],
        {"VENCIDO",1;"ALERTA_0 Días",2;"ALERTA",3;"A TIEMPO",4;"SIN FECHA",5},
    2,FALSE),
0)</f>
        <v>4</v>
      </c>
    </row>
    <row r="2130" spans="1:34" x14ac:dyDescent="0.25">
      <c r="A2130">
        <v>23677962</v>
      </c>
      <c r="B2130" s="23" t="str">
        <f>IFERROR(VLOOKUP(FENIX_ANS_TABLA[[#This Row],[PEDIDO]],RESPONSABLE!A:B,2,0),"Pendiente por asignar responsable")</f>
        <v>Pendiente por asignar responsable</v>
      </c>
      <c r="C2130" t="s">
        <v>23</v>
      </c>
      <c r="D2130" t="s">
        <v>24</v>
      </c>
      <c r="E2130" t="s">
        <v>33</v>
      </c>
      <c r="F2130" s="21">
        <v>46084.358402777783</v>
      </c>
      <c r="G2130" t="s">
        <v>16093</v>
      </c>
      <c r="H2130">
        <v>32884381</v>
      </c>
      <c r="I2130" t="s">
        <v>16094</v>
      </c>
      <c r="J2130" s="23" t="s">
        <v>16095</v>
      </c>
      <c r="K2130" s="23" t="s">
        <v>16096</v>
      </c>
      <c r="L2130" t="s">
        <v>16097</v>
      </c>
      <c r="M2130" t="s">
        <v>25</v>
      </c>
      <c r="N2130" t="s">
        <v>16098</v>
      </c>
      <c r="O2130" t="s">
        <v>26</v>
      </c>
      <c r="P2130" t="s">
        <v>34</v>
      </c>
      <c r="Q2130" t="s">
        <v>35</v>
      </c>
      <c r="R2130" t="s">
        <v>253</v>
      </c>
      <c r="S2130" t="s">
        <v>260</v>
      </c>
      <c r="T2130">
        <v>5</v>
      </c>
      <c r="U2130" t="s">
        <v>16099</v>
      </c>
      <c r="V2130" t="s">
        <v>17539</v>
      </c>
      <c r="W2130" t="s">
        <v>2807</v>
      </c>
      <c r="X2130" t="s">
        <v>29</v>
      </c>
      <c r="Y2130" t="s">
        <v>30</v>
      </c>
      <c r="Z2130" t="s">
        <v>30</v>
      </c>
      <c r="AA2130" t="s">
        <v>30</v>
      </c>
      <c r="AB2130" t="s">
        <v>30</v>
      </c>
      <c r="AC2130">
        <v>-75.662518000000006</v>
      </c>
      <c r="AD2130">
        <v>6.1898989999999996</v>
      </c>
      <c r="AE2130" t="s">
        <v>86</v>
      </c>
      <c r="AF2130" t="s">
        <v>105</v>
      </c>
      <c r="AG2130" t="s">
        <v>102</v>
      </c>
      <c r="AH2130">
        <f>IFERROR(
    VLOOKUP(FENIX_ANS_TABLA[[#This Row],[ESTADO]],
        {"VENCIDO",1;"ALERTA_0 Días",2;"ALERTA",3;"A TIEMPO",4;"SIN FECHA",5},
    2,FALSE),
0)</f>
        <v>4</v>
      </c>
    </row>
    <row r="2131" spans="1:34" x14ac:dyDescent="0.25">
      <c r="A2131">
        <v>23677963</v>
      </c>
      <c r="B2131" s="23" t="str">
        <f>IFERROR(VLOOKUP(FENIX_ANS_TABLA[[#This Row],[PEDIDO]],RESPONSABLE!A:B,2,0),"Pendiente por asignar responsable")</f>
        <v>Pendiente por asignar responsable</v>
      </c>
      <c r="C2131" t="s">
        <v>54</v>
      </c>
      <c r="D2131" t="s">
        <v>24</v>
      </c>
      <c r="E2131" t="s">
        <v>54</v>
      </c>
      <c r="F2131" s="21">
        <v>46084.358738425923</v>
      </c>
      <c r="G2131" t="s">
        <v>5712</v>
      </c>
      <c r="H2131">
        <v>70952884</v>
      </c>
      <c r="I2131" t="s">
        <v>16101</v>
      </c>
      <c r="J2131" s="23" t="s">
        <v>31</v>
      </c>
      <c r="K2131" s="23" t="s">
        <v>16102</v>
      </c>
      <c r="L2131" t="s">
        <v>16103</v>
      </c>
      <c r="M2131" t="s">
        <v>163</v>
      </c>
      <c r="N2131" t="s">
        <v>16104</v>
      </c>
      <c r="O2131" t="s">
        <v>164</v>
      </c>
      <c r="P2131" t="s">
        <v>55</v>
      </c>
      <c r="Q2131" t="s">
        <v>189</v>
      </c>
      <c r="R2131" t="s">
        <v>252</v>
      </c>
      <c r="S2131" t="s">
        <v>260</v>
      </c>
      <c r="T2131">
        <v>4</v>
      </c>
      <c r="U2131" t="s">
        <v>16105</v>
      </c>
      <c r="V2131" t="s">
        <v>17539</v>
      </c>
      <c r="W2131" t="s">
        <v>1345</v>
      </c>
      <c r="X2131" t="s">
        <v>29</v>
      </c>
      <c r="Y2131" t="s">
        <v>30</v>
      </c>
      <c r="Z2131" t="s">
        <v>30</v>
      </c>
      <c r="AA2131" t="s">
        <v>30</v>
      </c>
      <c r="AB2131" t="s">
        <v>30</v>
      </c>
      <c r="AC2131">
        <v>-75.20417467</v>
      </c>
      <c r="AD2131">
        <v>6.2018504999999999</v>
      </c>
      <c r="AE2131" t="s">
        <v>86</v>
      </c>
      <c r="AF2131" t="s">
        <v>159</v>
      </c>
      <c r="AG2131" t="s">
        <v>102</v>
      </c>
      <c r="AH2131">
        <f>IFERROR(
    VLOOKUP(FENIX_ANS_TABLA[[#This Row],[ESTADO]],
        {"VENCIDO",1;"ALERTA_0 Días",2;"ALERTA",3;"A TIEMPO",4;"SIN FECHA",5},
    2,FALSE),
0)</f>
        <v>4</v>
      </c>
    </row>
    <row r="2132" spans="1:34" x14ac:dyDescent="0.25">
      <c r="A2132">
        <v>23677965</v>
      </c>
      <c r="B2132" s="23" t="str">
        <f>IFERROR(VLOOKUP(FENIX_ANS_TABLA[[#This Row],[PEDIDO]],RESPONSABLE!A:B,2,0),"Pendiente por asignar responsable")</f>
        <v>Pendiente por asignar responsable</v>
      </c>
      <c r="C2132" t="s">
        <v>58</v>
      </c>
      <c r="D2132" t="s">
        <v>24</v>
      </c>
      <c r="E2132" t="s">
        <v>59</v>
      </c>
      <c r="F2132" s="21">
        <v>46084.360393518517</v>
      </c>
      <c r="G2132" t="s">
        <v>16107</v>
      </c>
      <c r="H2132">
        <v>901033032</v>
      </c>
      <c r="I2132" t="s">
        <v>16108</v>
      </c>
      <c r="J2132" s="23" t="s">
        <v>11455</v>
      </c>
      <c r="K2132" s="23" t="s">
        <v>16109</v>
      </c>
      <c r="L2132" t="s">
        <v>16110</v>
      </c>
      <c r="M2132" t="s">
        <v>167</v>
      </c>
      <c r="N2132" t="s">
        <v>16111</v>
      </c>
      <c r="O2132" t="s">
        <v>168</v>
      </c>
      <c r="P2132" t="s">
        <v>60</v>
      </c>
      <c r="Q2132" t="s">
        <v>184</v>
      </c>
      <c r="R2132" t="s">
        <v>252</v>
      </c>
      <c r="S2132" t="s">
        <v>260</v>
      </c>
      <c r="T2132">
        <v>14</v>
      </c>
      <c r="U2132" t="s">
        <v>16112</v>
      </c>
      <c r="V2132" t="s">
        <v>17524</v>
      </c>
      <c r="W2132" t="s">
        <v>19333</v>
      </c>
      <c r="X2132" t="s">
        <v>29</v>
      </c>
      <c r="Y2132" t="s">
        <v>30</v>
      </c>
      <c r="Z2132" t="s">
        <v>30</v>
      </c>
      <c r="AA2132" t="s">
        <v>30</v>
      </c>
      <c r="AB2132" t="s">
        <v>30</v>
      </c>
      <c r="AC2132">
        <v>-75.407632770000006</v>
      </c>
      <c r="AD2132">
        <v>6.1081258199999997</v>
      </c>
      <c r="AE2132" t="s">
        <v>86</v>
      </c>
      <c r="AF2132" t="s">
        <v>159</v>
      </c>
      <c r="AG2132" t="s">
        <v>102</v>
      </c>
      <c r="AH2132">
        <f>IFERROR(
    VLOOKUP(FENIX_ANS_TABLA[[#This Row],[ESTADO]],
        {"VENCIDO",1;"ALERTA_0 Días",2;"ALERTA",3;"A TIEMPO",4;"SIN FECHA",5},
    2,FALSE),
0)</f>
        <v>4</v>
      </c>
    </row>
    <row r="2133" spans="1:34" x14ac:dyDescent="0.25">
      <c r="A2133">
        <v>23677966</v>
      </c>
      <c r="B2133" s="23" t="str">
        <f>IFERROR(VLOOKUP(FENIX_ANS_TABLA[[#This Row],[PEDIDO]],RESPONSABLE!A:B,2,0),"Pendiente por asignar responsable")</f>
        <v>Pendiente por asignar responsable</v>
      </c>
      <c r="C2133" t="s">
        <v>23</v>
      </c>
      <c r="D2133" t="s">
        <v>24</v>
      </c>
      <c r="E2133" t="s">
        <v>23</v>
      </c>
      <c r="F2133" s="21">
        <v>46084.360543981478</v>
      </c>
      <c r="G2133" t="s">
        <v>16114</v>
      </c>
      <c r="H2133">
        <v>1001652951</v>
      </c>
      <c r="I2133" t="s">
        <v>16115</v>
      </c>
      <c r="J2133" s="23" t="s">
        <v>31</v>
      </c>
      <c r="K2133" s="23" t="s">
        <v>415</v>
      </c>
      <c r="L2133" t="s">
        <v>16116</v>
      </c>
      <c r="M2133" t="s">
        <v>180</v>
      </c>
      <c r="N2133" t="s">
        <v>16117</v>
      </c>
      <c r="O2133" t="s">
        <v>181</v>
      </c>
      <c r="P2133" t="s">
        <v>27</v>
      </c>
      <c r="Q2133" t="s">
        <v>158</v>
      </c>
      <c r="R2133" t="s">
        <v>252</v>
      </c>
      <c r="S2133" t="s">
        <v>260</v>
      </c>
      <c r="T2133">
        <v>10</v>
      </c>
      <c r="U2133" t="s">
        <v>16118</v>
      </c>
      <c r="V2133" t="s">
        <v>14737</v>
      </c>
      <c r="W2133" t="s">
        <v>10522</v>
      </c>
      <c r="X2133" t="s">
        <v>29</v>
      </c>
      <c r="Y2133" t="s">
        <v>30</v>
      </c>
      <c r="Z2133" t="s">
        <v>30</v>
      </c>
      <c r="AA2133" t="s">
        <v>30</v>
      </c>
      <c r="AB2133" t="s">
        <v>30</v>
      </c>
      <c r="AC2133">
        <v>-75.471677819999996</v>
      </c>
      <c r="AD2133">
        <v>5.9689384900000002</v>
      </c>
      <c r="AE2133" t="s">
        <v>86</v>
      </c>
      <c r="AF2133" t="s">
        <v>159</v>
      </c>
      <c r="AG2133" t="s">
        <v>102</v>
      </c>
      <c r="AH2133">
        <f>IFERROR(
    VLOOKUP(FENIX_ANS_TABLA[[#This Row],[ESTADO]],
        {"VENCIDO",1;"ALERTA_0 Días",2;"ALERTA",3;"A TIEMPO",4;"SIN FECHA",5},
    2,FALSE),
0)</f>
        <v>4</v>
      </c>
    </row>
    <row r="2134" spans="1:34" x14ac:dyDescent="0.25">
      <c r="A2134">
        <v>23677968</v>
      </c>
      <c r="B2134" s="23" t="str">
        <f>IFERROR(VLOOKUP(FENIX_ANS_TABLA[[#This Row],[PEDIDO]],RESPONSABLE!A:B,2,0),"Pendiente por asignar responsable")</f>
        <v>Pendiente por asignar responsable</v>
      </c>
      <c r="C2134" t="s">
        <v>23</v>
      </c>
      <c r="D2134" t="s">
        <v>24</v>
      </c>
      <c r="E2134" t="s">
        <v>23</v>
      </c>
      <c r="F2134" s="21">
        <v>46084.361041666663</v>
      </c>
      <c r="G2134" t="s">
        <v>16908</v>
      </c>
      <c r="H2134">
        <v>43155902</v>
      </c>
      <c r="I2134" t="s">
        <v>16909</v>
      </c>
      <c r="J2134" s="23" t="s">
        <v>31</v>
      </c>
      <c r="K2134" s="23" t="s">
        <v>16910</v>
      </c>
      <c r="L2134" t="s">
        <v>16911</v>
      </c>
      <c r="M2134" t="s">
        <v>25</v>
      </c>
      <c r="N2134" t="s">
        <v>16912</v>
      </c>
      <c r="O2134" t="s">
        <v>26</v>
      </c>
      <c r="P2134" t="s">
        <v>27</v>
      </c>
      <c r="Q2134" t="s">
        <v>32</v>
      </c>
      <c r="R2134" t="s">
        <v>253</v>
      </c>
      <c r="S2134" t="s">
        <v>260</v>
      </c>
      <c r="T2134">
        <v>7</v>
      </c>
      <c r="U2134" t="s">
        <v>16913</v>
      </c>
      <c r="V2134" t="s">
        <v>14737</v>
      </c>
      <c r="W2134" t="s">
        <v>19334</v>
      </c>
      <c r="X2134" t="s">
        <v>29</v>
      </c>
      <c r="Y2134" t="s">
        <v>30</v>
      </c>
      <c r="Z2134" t="s">
        <v>30</v>
      </c>
      <c r="AA2134" t="s">
        <v>30</v>
      </c>
      <c r="AB2134" t="s">
        <v>30</v>
      </c>
      <c r="AC2134">
        <v>-75.558708960000004</v>
      </c>
      <c r="AD2134">
        <v>6.2016863899999999</v>
      </c>
      <c r="AE2134" t="s">
        <v>86</v>
      </c>
      <c r="AF2134" t="s">
        <v>105</v>
      </c>
      <c r="AG2134" t="s">
        <v>102</v>
      </c>
      <c r="AH2134">
        <f>IFERROR(
    VLOOKUP(FENIX_ANS_TABLA[[#This Row],[ESTADO]],
        {"VENCIDO",1;"ALERTA_0 Días",2;"ALERTA",3;"A TIEMPO",4;"SIN FECHA",5},
    2,FALSE),
0)</f>
        <v>4</v>
      </c>
    </row>
    <row r="2135" spans="1:34" x14ac:dyDescent="0.25">
      <c r="A2135">
        <v>23677970</v>
      </c>
      <c r="B2135" s="23" t="str">
        <f>IFERROR(VLOOKUP(FENIX_ANS_TABLA[[#This Row],[PEDIDO]],RESPONSABLE!A:B,2,0),"Pendiente por asignar responsable")</f>
        <v>Pendiente por asignar responsable</v>
      </c>
      <c r="C2135" t="s">
        <v>23</v>
      </c>
      <c r="D2135" t="s">
        <v>24</v>
      </c>
      <c r="E2135" t="s">
        <v>33</v>
      </c>
      <c r="F2135" s="21">
        <v>46084.361273148148</v>
      </c>
      <c r="G2135" t="s">
        <v>16120</v>
      </c>
      <c r="H2135">
        <v>71756484</v>
      </c>
      <c r="I2135" t="s">
        <v>16121</v>
      </c>
      <c r="J2135" s="23" t="s">
        <v>31</v>
      </c>
      <c r="K2135" s="23" t="s">
        <v>16122</v>
      </c>
      <c r="L2135" t="s">
        <v>16123</v>
      </c>
      <c r="M2135" t="s">
        <v>25</v>
      </c>
      <c r="N2135" t="s">
        <v>16124</v>
      </c>
      <c r="O2135" t="s">
        <v>26</v>
      </c>
      <c r="P2135" t="s">
        <v>34</v>
      </c>
      <c r="Q2135" t="s">
        <v>35</v>
      </c>
      <c r="R2135" t="s">
        <v>253</v>
      </c>
      <c r="S2135" t="s">
        <v>260</v>
      </c>
      <c r="T2135">
        <v>5</v>
      </c>
      <c r="U2135" t="s">
        <v>16125</v>
      </c>
      <c r="V2135" t="s">
        <v>14341</v>
      </c>
      <c r="W2135" t="s">
        <v>14342</v>
      </c>
      <c r="X2135" t="s">
        <v>29</v>
      </c>
      <c r="Y2135" t="s">
        <v>30</v>
      </c>
      <c r="Z2135" t="s">
        <v>30</v>
      </c>
      <c r="AA2135" t="s">
        <v>30</v>
      </c>
      <c r="AB2135" t="s">
        <v>30</v>
      </c>
      <c r="AC2135">
        <v>-75.533302259999999</v>
      </c>
      <c r="AD2135">
        <v>6.2331559499999996</v>
      </c>
      <c r="AE2135" t="s">
        <v>86</v>
      </c>
      <c r="AF2135" t="s">
        <v>105</v>
      </c>
      <c r="AG2135" t="s">
        <v>102</v>
      </c>
      <c r="AH2135">
        <f>IFERROR(
    VLOOKUP(FENIX_ANS_TABLA[[#This Row],[ESTADO]],
        {"VENCIDO",1;"ALERTA_0 Días",2;"ALERTA",3;"A TIEMPO",4;"SIN FECHA",5},
    2,FALSE),
0)</f>
        <v>4</v>
      </c>
    </row>
    <row r="2136" spans="1:34" x14ac:dyDescent="0.25">
      <c r="A2136">
        <v>23677971</v>
      </c>
      <c r="B2136" s="23" t="str">
        <f>IFERROR(VLOOKUP(FENIX_ANS_TABLA[[#This Row],[PEDIDO]],RESPONSABLE!A:B,2,0),"Pendiente por asignar responsable")</f>
        <v>Pendiente por asignar responsable</v>
      </c>
      <c r="C2136" t="s">
        <v>23</v>
      </c>
      <c r="D2136" t="s">
        <v>24</v>
      </c>
      <c r="E2136" t="s">
        <v>33</v>
      </c>
      <c r="F2136" s="21">
        <v>46084.362187500003</v>
      </c>
      <c r="G2136" t="s">
        <v>16127</v>
      </c>
      <c r="H2136">
        <v>21664765</v>
      </c>
      <c r="I2136" t="s">
        <v>16128</v>
      </c>
      <c r="J2136" s="23" t="s">
        <v>31</v>
      </c>
      <c r="K2136" s="23" t="s">
        <v>16129</v>
      </c>
      <c r="L2136" t="s">
        <v>16130</v>
      </c>
      <c r="M2136" t="s">
        <v>25</v>
      </c>
      <c r="N2136" t="s">
        <v>16131</v>
      </c>
      <c r="O2136" t="s">
        <v>26</v>
      </c>
      <c r="P2136" t="s">
        <v>34</v>
      </c>
      <c r="Q2136" t="s">
        <v>35</v>
      </c>
      <c r="R2136" t="s">
        <v>253</v>
      </c>
      <c r="S2136" t="s">
        <v>260</v>
      </c>
      <c r="T2136">
        <v>5</v>
      </c>
      <c r="U2136" t="s">
        <v>16132</v>
      </c>
      <c r="V2136" t="s">
        <v>19335</v>
      </c>
      <c r="W2136" t="s">
        <v>18752</v>
      </c>
      <c r="X2136" t="s">
        <v>29</v>
      </c>
      <c r="Y2136" t="s">
        <v>30</v>
      </c>
      <c r="Z2136" t="s">
        <v>30</v>
      </c>
      <c r="AA2136" t="s">
        <v>30</v>
      </c>
      <c r="AB2136" t="s">
        <v>30</v>
      </c>
      <c r="AC2136">
        <v>-75.634337040000005</v>
      </c>
      <c r="AD2136">
        <v>6.2499501400000002</v>
      </c>
      <c r="AE2136" t="s">
        <v>86</v>
      </c>
      <c r="AF2136" t="s">
        <v>105</v>
      </c>
      <c r="AG2136" t="s">
        <v>102</v>
      </c>
      <c r="AH2136">
        <f>IFERROR(
    VLOOKUP(FENIX_ANS_TABLA[[#This Row],[ESTADO]],
        {"VENCIDO",1;"ALERTA_0 Días",2;"ALERTA",3;"A TIEMPO",4;"SIN FECHA",5},
    2,FALSE),
0)</f>
        <v>4</v>
      </c>
    </row>
    <row r="2137" spans="1:34" x14ac:dyDescent="0.25">
      <c r="A2137">
        <v>23677974</v>
      </c>
      <c r="B2137" s="23" t="str">
        <f>IFERROR(VLOOKUP(FENIX_ANS_TABLA[[#This Row],[PEDIDO]],RESPONSABLE!A:B,2,0),"Pendiente por asignar responsable")</f>
        <v>Pendiente por asignar responsable</v>
      </c>
      <c r="C2137" t="s">
        <v>23</v>
      </c>
      <c r="D2137" t="s">
        <v>24</v>
      </c>
      <c r="E2137" t="s">
        <v>33</v>
      </c>
      <c r="F2137" s="21">
        <v>46084.36278935185</v>
      </c>
      <c r="G2137" t="s">
        <v>16134</v>
      </c>
      <c r="H2137">
        <v>41571760</v>
      </c>
      <c r="I2137" t="s">
        <v>16135</v>
      </c>
      <c r="J2137" s="23" t="s">
        <v>31</v>
      </c>
      <c r="K2137" s="23" t="s">
        <v>16136</v>
      </c>
      <c r="L2137" t="s">
        <v>16137</v>
      </c>
      <c r="M2137" t="s">
        <v>25</v>
      </c>
      <c r="N2137" t="s">
        <v>16138</v>
      </c>
      <c r="O2137" t="s">
        <v>26</v>
      </c>
      <c r="P2137" t="s">
        <v>34</v>
      </c>
      <c r="Q2137" t="s">
        <v>35</v>
      </c>
      <c r="R2137" t="s">
        <v>253</v>
      </c>
      <c r="S2137" t="s">
        <v>260</v>
      </c>
      <c r="T2137">
        <v>5</v>
      </c>
      <c r="U2137" t="s">
        <v>16139</v>
      </c>
      <c r="V2137" t="s">
        <v>19336</v>
      </c>
      <c r="W2137" t="s">
        <v>19337</v>
      </c>
      <c r="X2137" t="s">
        <v>29</v>
      </c>
      <c r="Y2137" t="s">
        <v>30</v>
      </c>
      <c r="Z2137" t="s">
        <v>30</v>
      </c>
      <c r="AA2137" t="s">
        <v>30</v>
      </c>
      <c r="AB2137" t="s">
        <v>30</v>
      </c>
      <c r="AC2137">
        <v>-75.58357565</v>
      </c>
      <c r="AD2137">
        <v>6.26149807</v>
      </c>
      <c r="AE2137" t="s">
        <v>86</v>
      </c>
      <c r="AF2137" t="s">
        <v>105</v>
      </c>
      <c r="AG2137" t="s">
        <v>102</v>
      </c>
      <c r="AH2137">
        <f>IFERROR(
    VLOOKUP(FENIX_ANS_TABLA[[#This Row],[ESTADO]],
        {"VENCIDO",1;"ALERTA_0 Días",2;"ALERTA",3;"A TIEMPO",4;"SIN FECHA",5},
    2,FALSE),
0)</f>
        <v>4</v>
      </c>
    </row>
    <row r="2138" spans="1:34" x14ac:dyDescent="0.25">
      <c r="A2138">
        <v>23677976</v>
      </c>
      <c r="B2138" s="23" t="str">
        <f>IFERROR(VLOOKUP(FENIX_ANS_TABLA[[#This Row],[PEDIDO]],RESPONSABLE!A:B,2,0),"Pendiente por asignar responsable")</f>
        <v>Pendiente por asignar responsable</v>
      </c>
      <c r="C2138" t="s">
        <v>44</v>
      </c>
      <c r="D2138" t="s">
        <v>24</v>
      </c>
      <c r="E2138" t="s">
        <v>44</v>
      </c>
      <c r="F2138" s="21">
        <v>46084.363009259258</v>
      </c>
      <c r="G2138" t="s">
        <v>16141</v>
      </c>
      <c r="H2138">
        <v>70351599</v>
      </c>
      <c r="I2138" t="s">
        <v>16142</v>
      </c>
      <c r="J2138" s="23" t="s">
        <v>31</v>
      </c>
      <c r="K2138" s="23" t="s">
        <v>16143</v>
      </c>
      <c r="L2138" t="s">
        <v>16144</v>
      </c>
      <c r="M2138" t="s">
        <v>160</v>
      </c>
      <c r="N2138" t="s">
        <v>16145</v>
      </c>
      <c r="O2138" t="s">
        <v>161</v>
      </c>
      <c r="P2138" t="s">
        <v>45</v>
      </c>
      <c r="Q2138" t="s">
        <v>162</v>
      </c>
      <c r="R2138" t="s">
        <v>252</v>
      </c>
      <c r="S2138" t="s">
        <v>260</v>
      </c>
      <c r="T2138">
        <v>11</v>
      </c>
      <c r="U2138" t="s">
        <v>16146</v>
      </c>
      <c r="V2138" t="s">
        <v>19336</v>
      </c>
      <c r="W2138" t="s">
        <v>19338</v>
      </c>
      <c r="X2138" t="s">
        <v>29</v>
      </c>
      <c r="Y2138" t="s">
        <v>30</v>
      </c>
      <c r="Z2138" t="s">
        <v>30</v>
      </c>
      <c r="AA2138" t="s">
        <v>30</v>
      </c>
      <c r="AB2138" t="s">
        <v>30</v>
      </c>
      <c r="AC2138">
        <v>-75.036901</v>
      </c>
      <c r="AD2138">
        <v>6.1043250000000002</v>
      </c>
      <c r="AE2138" t="s">
        <v>86</v>
      </c>
      <c r="AF2138" t="s">
        <v>159</v>
      </c>
      <c r="AG2138" t="s">
        <v>102</v>
      </c>
      <c r="AH2138">
        <f>IFERROR(
    VLOOKUP(FENIX_ANS_TABLA[[#This Row],[ESTADO]],
        {"VENCIDO",1;"ALERTA_0 Días",2;"ALERTA",3;"A TIEMPO",4;"SIN FECHA",5},
    2,FALSE),
0)</f>
        <v>4</v>
      </c>
    </row>
    <row r="2139" spans="1:34" x14ac:dyDescent="0.25">
      <c r="A2139">
        <v>23677977</v>
      </c>
      <c r="B2139" s="23" t="str">
        <f>IFERROR(VLOOKUP(FENIX_ANS_TABLA[[#This Row],[PEDIDO]],RESPONSABLE!A:B,2,0),"Pendiente por asignar responsable")</f>
        <v>Pendiente por asignar responsable</v>
      </c>
      <c r="C2139" t="s">
        <v>23</v>
      </c>
      <c r="D2139" t="s">
        <v>24</v>
      </c>
      <c r="E2139" t="s">
        <v>33</v>
      </c>
      <c r="F2139" s="21">
        <v>46084.363564814812</v>
      </c>
      <c r="G2139" t="s">
        <v>16148</v>
      </c>
      <c r="H2139">
        <v>98540840</v>
      </c>
      <c r="I2139" t="s">
        <v>16149</v>
      </c>
      <c r="J2139" s="23" t="s">
        <v>31</v>
      </c>
      <c r="K2139" s="23" t="s">
        <v>16150</v>
      </c>
      <c r="L2139" t="s">
        <v>16151</v>
      </c>
      <c r="M2139" t="s">
        <v>151</v>
      </c>
      <c r="N2139" t="s">
        <v>16152</v>
      </c>
      <c r="O2139" t="s">
        <v>152</v>
      </c>
      <c r="P2139" t="s">
        <v>34</v>
      </c>
      <c r="Q2139" t="s">
        <v>31</v>
      </c>
      <c r="R2139" t="s">
        <v>253</v>
      </c>
      <c r="S2139" t="s">
        <v>259</v>
      </c>
      <c r="T2139">
        <v>5</v>
      </c>
      <c r="U2139" t="s">
        <v>16153</v>
      </c>
      <c r="V2139" t="s">
        <v>19339</v>
      </c>
      <c r="W2139" t="s">
        <v>17879</v>
      </c>
      <c r="X2139" t="s">
        <v>29</v>
      </c>
      <c r="Y2139" t="s">
        <v>30</v>
      </c>
      <c r="Z2139" t="s">
        <v>30</v>
      </c>
      <c r="AA2139" t="s">
        <v>30</v>
      </c>
      <c r="AB2139" t="s">
        <v>30</v>
      </c>
      <c r="AC2139">
        <v>-75.907790869999999</v>
      </c>
      <c r="AD2139">
        <v>6.7191618200000001</v>
      </c>
      <c r="AE2139" t="s">
        <v>86</v>
      </c>
      <c r="AF2139" t="s">
        <v>136</v>
      </c>
      <c r="AG2139" t="s">
        <v>102</v>
      </c>
      <c r="AH2139">
        <f>IFERROR(
    VLOOKUP(FENIX_ANS_TABLA[[#This Row],[ESTADO]],
        {"VENCIDO",1;"ALERTA_0 Días",2;"ALERTA",3;"A TIEMPO",4;"SIN FECHA",5},
    2,FALSE),
0)</f>
        <v>4</v>
      </c>
    </row>
    <row r="2140" spans="1:34" x14ac:dyDescent="0.25">
      <c r="A2140">
        <v>23677978</v>
      </c>
      <c r="B2140" s="23" t="str">
        <f>IFERROR(VLOOKUP(FENIX_ANS_TABLA[[#This Row],[PEDIDO]],RESPONSABLE!A:B,2,0),"Pendiente por asignar responsable")</f>
        <v>Pendiente por asignar responsable</v>
      </c>
      <c r="C2140" t="s">
        <v>23</v>
      </c>
      <c r="D2140" t="s">
        <v>24</v>
      </c>
      <c r="E2140" t="s">
        <v>23</v>
      </c>
      <c r="F2140" s="21">
        <v>46084.364305555559</v>
      </c>
      <c r="G2140" t="s">
        <v>16916</v>
      </c>
      <c r="H2140">
        <v>72133117</v>
      </c>
      <c r="I2140" t="s">
        <v>16893</v>
      </c>
      <c r="J2140" s="23" t="s">
        <v>31</v>
      </c>
      <c r="K2140" s="23" t="s">
        <v>16894</v>
      </c>
      <c r="L2140" t="s">
        <v>16917</v>
      </c>
      <c r="M2140" t="s">
        <v>25</v>
      </c>
      <c r="N2140" t="s">
        <v>16918</v>
      </c>
      <c r="O2140" t="s">
        <v>26</v>
      </c>
      <c r="P2140" t="s">
        <v>27</v>
      </c>
      <c r="Q2140" t="s">
        <v>32</v>
      </c>
      <c r="R2140" t="s">
        <v>253</v>
      </c>
      <c r="S2140" t="s">
        <v>260</v>
      </c>
      <c r="T2140">
        <v>7</v>
      </c>
      <c r="U2140" t="s">
        <v>16919</v>
      </c>
      <c r="V2140" t="s">
        <v>14738</v>
      </c>
      <c r="W2140" t="s">
        <v>19340</v>
      </c>
      <c r="X2140" t="s">
        <v>29</v>
      </c>
      <c r="Y2140" t="s">
        <v>30</v>
      </c>
      <c r="Z2140" t="s">
        <v>30</v>
      </c>
      <c r="AA2140" t="s">
        <v>30</v>
      </c>
      <c r="AB2140" t="s">
        <v>30</v>
      </c>
      <c r="AC2140">
        <v>-75.633810629999999</v>
      </c>
      <c r="AD2140">
        <v>6.2796469100000003</v>
      </c>
      <c r="AE2140" t="s">
        <v>86</v>
      </c>
      <c r="AF2140" t="s">
        <v>105</v>
      </c>
      <c r="AG2140" t="s">
        <v>102</v>
      </c>
      <c r="AH2140">
        <f>IFERROR(
    VLOOKUP(FENIX_ANS_TABLA[[#This Row],[ESTADO]],
        {"VENCIDO",1;"ALERTA_0 Días",2;"ALERTA",3;"A TIEMPO",4;"SIN FECHA",5},
    2,FALSE),
0)</f>
        <v>4</v>
      </c>
    </row>
    <row r="2141" spans="1:34" x14ac:dyDescent="0.25">
      <c r="A2141">
        <v>23677979</v>
      </c>
      <c r="B2141" s="23" t="str">
        <f>IFERROR(VLOOKUP(FENIX_ANS_TABLA[[#This Row],[PEDIDO]],RESPONSABLE!A:B,2,0),"Pendiente por asignar responsable")</f>
        <v>Pendiente por asignar responsable</v>
      </c>
      <c r="C2141" t="s">
        <v>23</v>
      </c>
      <c r="D2141" t="s">
        <v>24</v>
      </c>
      <c r="E2141" t="s">
        <v>33</v>
      </c>
      <c r="F2141" s="21">
        <v>46084.364328703698</v>
      </c>
      <c r="G2141" t="s">
        <v>16155</v>
      </c>
      <c r="H2141">
        <v>21970199</v>
      </c>
      <c r="I2141" t="s">
        <v>16156</v>
      </c>
      <c r="J2141" s="23" t="s">
        <v>31</v>
      </c>
      <c r="K2141" s="23" t="s">
        <v>16157</v>
      </c>
      <c r="L2141" t="s">
        <v>16158</v>
      </c>
      <c r="M2141" t="s">
        <v>254</v>
      </c>
      <c r="N2141" t="s">
        <v>16159</v>
      </c>
      <c r="O2141" t="s">
        <v>255</v>
      </c>
      <c r="P2141" t="s">
        <v>34</v>
      </c>
      <c r="Q2141" t="s">
        <v>31</v>
      </c>
      <c r="R2141" t="s">
        <v>252</v>
      </c>
      <c r="S2141" t="s">
        <v>259</v>
      </c>
      <c r="T2141">
        <v>8</v>
      </c>
      <c r="U2141" t="s">
        <v>16160</v>
      </c>
      <c r="V2141" t="s">
        <v>14738</v>
      </c>
      <c r="W2141" t="s">
        <v>16920</v>
      </c>
      <c r="X2141" t="s">
        <v>29</v>
      </c>
      <c r="Y2141" t="s">
        <v>30</v>
      </c>
      <c r="Z2141" t="s">
        <v>30</v>
      </c>
      <c r="AA2141" t="s">
        <v>30</v>
      </c>
      <c r="AB2141" t="s">
        <v>30</v>
      </c>
      <c r="AC2141">
        <v>-75.755120000000005</v>
      </c>
      <c r="AD2141">
        <v>6.9313269999999996</v>
      </c>
      <c r="AE2141" t="s">
        <v>86</v>
      </c>
      <c r="AF2141" t="s">
        <v>136</v>
      </c>
      <c r="AG2141" t="s">
        <v>102</v>
      </c>
      <c r="AH2141">
        <f>IFERROR(
    VLOOKUP(FENIX_ANS_TABLA[[#This Row],[ESTADO]],
        {"VENCIDO",1;"ALERTA_0 Días",2;"ALERTA",3;"A TIEMPO",4;"SIN FECHA",5},
    2,FALSE),
0)</f>
        <v>4</v>
      </c>
    </row>
    <row r="2142" spans="1:34" x14ac:dyDescent="0.25">
      <c r="A2142">
        <v>23677980</v>
      </c>
      <c r="B2142" s="23" t="str">
        <f>IFERROR(VLOOKUP(FENIX_ANS_TABLA[[#This Row],[PEDIDO]],RESPONSABLE!A:B,2,0),"Pendiente por asignar responsable")</f>
        <v>Pendiente por asignar responsable</v>
      </c>
      <c r="C2142" t="s">
        <v>23</v>
      </c>
      <c r="D2142" t="s">
        <v>24</v>
      </c>
      <c r="E2142" t="s">
        <v>23</v>
      </c>
      <c r="F2142" s="21">
        <v>46084.364386574067</v>
      </c>
      <c r="G2142" t="s">
        <v>16922</v>
      </c>
      <c r="H2142">
        <v>15522177</v>
      </c>
      <c r="I2142" t="s">
        <v>16923</v>
      </c>
      <c r="J2142" s="23" t="s">
        <v>31</v>
      </c>
      <c r="K2142" s="23" t="s">
        <v>16924</v>
      </c>
      <c r="L2142" t="s">
        <v>16925</v>
      </c>
      <c r="M2142" t="s">
        <v>25</v>
      </c>
      <c r="N2142" t="s">
        <v>16926</v>
      </c>
      <c r="O2142" t="s">
        <v>26</v>
      </c>
      <c r="P2142" t="s">
        <v>27</v>
      </c>
      <c r="Q2142" t="s">
        <v>32</v>
      </c>
      <c r="R2142" t="s">
        <v>253</v>
      </c>
      <c r="S2142" t="s">
        <v>260</v>
      </c>
      <c r="T2142">
        <v>7</v>
      </c>
      <c r="U2142" t="s">
        <v>16927</v>
      </c>
      <c r="V2142" t="s">
        <v>14738</v>
      </c>
      <c r="W2142" t="s">
        <v>19340</v>
      </c>
      <c r="X2142" t="s">
        <v>29</v>
      </c>
      <c r="Y2142" t="s">
        <v>30</v>
      </c>
      <c r="Z2142" t="s">
        <v>30</v>
      </c>
      <c r="AA2142" t="s">
        <v>30</v>
      </c>
      <c r="AB2142" t="s">
        <v>30</v>
      </c>
      <c r="AC2142">
        <v>-75.541936870000001</v>
      </c>
      <c r="AD2142">
        <v>6.2428521100000003</v>
      </c>
      <c r="AE2142" t="s">
        <v>86</v>
      </c>
      <c r="AF2142" t="s">
        <v>105</v>
      </c>
      <c r="AG2142" t="s">
        <v>102</v>
      </c>
      <c r="AH2142">
        <f>IFERROR(
    VLOOKUP(FENIX_ANS_TABLA[[#This Row],[ESTADO]],
        {"VENCIDO",1;"ALERTA_0 Días",2;"ALERTA",3;"A TIEMPO",4;"SIN FECHA",5},
    2,FALSE),
0)</f>
        <v>4</v>
      </c>
    </row>
    <row r="2143" spans="1:34" x14ac:dyDescent="0.25">
      <c r="A2143">
        <v>23677981</v>
      </c>
      <c r="B2143" s="23" t="str">
        <f>IFERROR(VLOOKUP(FENIX_ANS_TABLA[[#This Row],[PEDIDO]],RESPONSABLE!A:B,2,0),"Pendiente por asignar responsable")</f>
        <v>Pendiente por asignar responsable</v>
      </c>
      <c r="C2143" t="s">
        <v>58</v>
      </c>
      <c r="D2143" t="s">
        <v>24</v>
      </c>
      <c r="E2143" t="s">
        <v>59</v>
      </c>
      <c r="F2143" s="21">
        <v>46084.364525462966</v>
      </c>
      <c r="G2143" t="s">
        <v>16162</v>
      </c>
      <c r="H2143">
        <v>21529820</v>
      </c>
      <c r="I2143" t="s">
        <v>16163</v>
      </c>
      <c r="J2143" s="23" t="s">
        <v>31</v>
      </c>
      <c r="K2143" s="23" t="s">
        <v>16164</v>
      </c>
      <c r="L2143" t="s">
        <v>16165</v>
      </c>
      <c r="M2143" t="s">
        <v>160</v>
      </c>
      <c r="N2143" t="s">
        <v>16166</v>
      </c>
      <c r="O2143" t="s">
        <v>161</v>
      </c>
      <c r="P2143" t="s">
        <v>60</v>
      </c>
      <c r="Q2143" t="s">
        <v>184</v>
      </c>
      <c r="R2143" t="s">
        <v>252</v>
      </c>
      <c r="S2143" t="s">
        <v>260</v>
      </c>
      <c r="T2143">
        <v>14</v>
      </c>
      <c r="U2143" t="s">
        <v>16167</v>
      </c>
      <c r="V2143" t="s">
        <v>14738</v>
      </c>
      <c r="W2143" t="s">
        <v>19341</v>
      </c>
      <c r="X2143" t="s">
        <v>29</v>
      </c>
      <c r="Y2143" t="s">
        <v>30</v>
      </c>
      <c r="Z2143" t="s">
        <v>30</v>
      </c>
      <c r="AA2143" t="s">
        <v>30</v>
      </c>
      <c r="AB2143" t="s">
        <v>30</v>
      </c>
      <c r="AC2143">
        <v>-75.00118492</v>
      </c>
      <c r="AD2143">
        <v>6.0841822199999998</v>
      </c>
      <c r="AE2143" t="s">
        <v>86</v>
      </c>
      <c r="AF2143" t="s">
        <v>159</v>
      </c>
      <c r="AG2143" t="s">
        <v>102</v>
      </c>
      <c r="AH2143">
        <f>IFERROR(
    VLOOKUP(FENIX_ANS_TABLA[[#This Row],[ESTADO]],
        {"VENCIDO",1;"ALERTA_0 Días",2;"ALERTA",3;"A TIEMPO",4;"SIN FECHA",5},
    2,FALSE),
0)</f>
        <v>4</v>
      </c>
    </row>
    <row r="2144" spans="1:34" x14ac:dyDescent="0.25">
      <c r="A2144">
        <v>23677984</v>
      </c>
      <c r="B2144" s="23" t="str">
        <f>IFERROR(VLOOKUP(FENIX_ANS_TABLA[[#This Row],[PEDIDO]],RESPONSABLE!A:B,2,0),"Pendiente por asignar responsable")</f>
        <v>Pendiente por asignar responsable</v>
      </c>
      <c r="C2144" t="s">
        <v>54</v>
      </c>
      <c r="D2144" t="s">
        <v>24</v>
      </c>
      <c r="E2144" t="s">
        <v>54</v>
      </c>
      <c r="F2144" s="21">
        <v>46084.36519675926</v>
      </c>
      <c r="G2144" t="s">
        <v>16169</v>
      </c>
      <c r="H2144">
        <v>1007115061</v>
      </c>
      <c r="I2144" t="s">
        <v>5187</v>
      </c>
      <c r="J2144" s="23" t="s">
        <v>31</v>
      </c>
      <c r="K2144" s="23" t="s">
        <v>16170</v>
      </c>
      <c r="L2144" t="s">
        <v>16171</v>
      </c>
      <c r="M2144" t="s">
        <v>163</v>
      </c>
      <c r="N2144" t="s">
        <v>16172</v>
      </c>
      <c r="O2144" t="s">
        <v>164</v>
      </c>
      <c r="P2144" t="s">
        <v>55</v>
      </c>
      <c r="Q2144" t="s">
        <v>189</v>
      </c>
      <c r="R2144" t="s">
        <v>252</v>
      </c>
      <c r="S2144" t="s">
        <v>260</v>
      </c>
      <c r="T2144">
        <v>4</v>
      </c>
      <c r="U2144" t="s">
        <v>16173</v>
      </c>
      <c r="V2144" t="s">
        <v>19342</v>
      </c>
      <c r="W2144" t="s">
        <v>19343</v>
      </c>
      <c r="X2144" t="s">
        <v>29</v>
      </c>
      <c r="Y2144" t="s">
        <v>30</v>
      </c>
      <c r="Z2144" t="s">
        <v>30</v>
      </c>
      <c r="AA2144" t="s">
        <v>30</v>
      </c>
      <c r="AB2144" t="s">
        <v>30</v>
      </c>
      <c r="AC2144">
        <v>-75.249510049999998</v>
      </c>
      <c r="AD2144">
        <v>6.2224634700000001</v>
      </c>
      <c r="AE2144" t="s">
        <v>86</v>
      </c>
      <c r="AF2144" t="s">
        <v>159</v>
      </c>
      <c r="AG2144" t="s">
        <v>102</v>
      </c>
      <c r="AH2144">
        <f>IFERROR(
    VLOOKUP(FENIX_ANS_TABLA[[#This Row],[ESTADO]],
        {"VENCIDO",1;"ALERTA_0 Días",2;"ALERTA",3;"A TIEMPO",4;"SIN FECHA",5},
    2,FALSE),
0)</f>
        <v>4</v>
      </c>
    </row>
    <row r="2145" spans="1:34" x14ac:dyDescent="0.25">
      <c r="A2145">
        <v>23677988</v>
      </c>
      <c r="B2145" s="23" t="str">
        <f>IFERROR(VLOOKUP(FENIX_ANS_TABLA[[#This Row],[PEDIDO]],RESPONSABLE!A:B,2,0),"Pendiente por asignar responsable")</f>
        <v>Pendiente por asignar responsable</v>
      </c>
      <c r="C2145" t="s">
        <v>23</v>
      </c>
      <c r="D2145" t="s">
        <v>65</v>
      </c>
      <c r="E2145" t="s">
        <v>23</v>
      </c>
      <c r="F2145" s="21">
        <v>46084.368530092594</v>
      </c>
      <c r="G2145" t="s">
        <v>16175</v>
      </c>
      <c r="H2145">
        <v>42748582</v>
      </c>
      <c r="I2145" t="s">
        <v>16176</v>
      </c>
      <c r="J2145" s="23" t="s">
        <v>16177</v>
      </c>
      <c r="K2145" s="23" t="s">
        <v>385</v>
      </c>
      <c r="L2145" t="s">
        <v>16178</v>
      </c>
      <c r="M2145" t="s">
        <v>178</v>
      </c>
      <c r="N2145" t="s">
        <v>16179</v>
      </c>
      <c r="O2145" t="s">
        <v>179</v>
      </c>
      <c r="P2145" t="s">
        <v>87</v>
      </c>
      <c r="Q2145" t="s">
        <v>158</v>
      </c>
      <c r="R2145" t="s">
        <v>253</v>
      </c>
      <c r="S2145" t="s">
        <v>260</v>
      </c>
      <c r="T2145">
        <v>7</v>
      </c>
      <c r="U2145" t="s">
        <v>16180</v>
      </c>
      <c r="V2145" t="s">
        <v>14301</v>
      </c>
      <c r="W2145" t="s">
        <v>16189</v>
      </c>
      <c r="X2145" t="s">
        <v>29</v>
      </c>
      <c r="Y2145" t="s">
        <v>30</v>
      </c>
      <c r="Z2145" t="s">
        <v>30</v>
      </c>
      <c r="AA2145" t="s">
        <v>30</v>
      </c>
      <c r="AB2145" t="s">
        <v>30</v>
      </c>
      <c r="AC2145">
        <v>-75.184647310000003</v>
      </c>
      <c r="AD2145">
        <v>6.0581799700000003</v>
      </c>
      <c r="AE2145" t="s">
        <v>86</v>
      </c>
      <c r="AF2145" t="s">
        <v>159</v>
      </c>
      <c r="AG2145" t="s">
        <v>103</v>
      </c>
      <c r="AH2145">
        <f>IFERROR(
    VLOOKUP(FENIX_ANS_TABLA[[#This Row],[ESTADO]],
        {"VENCIDO",1;"ALERTA_0 Días",2;"ALERTA",3;"A TIEMPO",4;"SIN FECHA",5},
    2,FALSE),
0)</f>
        <v>4</v>
      </c>
    </row>
    <row r="2146" spans="1:34" x14ac:dyDescent="0.25">
      <c r="A2146">
        <v>23677990</v>
      </c>
      <c r="B2146" s="23" t="str">
        <f>IFERROR(VLOOKUP(FENIX_ANS_TABLA[[#This Row],[PEDIDO]],RESPONSABLE!A:B,2,0),"Pendiente por asignar responsable")</f>
        <v>Pendiente por asignar responsable</v>
      </c>
      <c r="C2146" t="s">
        <v>58</v>
      </c>
      <c r="D2146" t="s">
        <v>24</v>
      </c>
      <c r="E2146" t="s">
        <v>59</v>
      </c>
      <c r="F2146" s="21">
        <v>46084.368564814817</v>
      </c>
      <c r="G2146" t="s">
        <v>16182</v>
      </c>
      <c r="H2146">
        <v>800051708</v>
      </c>
      <c r="I2146" t="s">
        <v>16183</v>
      </c>
      <c r="J2146" s="23" t="s">
        <v>16184</v>
      </c>
      <c r="K2146" s="23" t="s">
        <v>16185</v>
      </c>
      <c r="L2146" t="s">
        <v>16186</v>
      </c>
      <c r="M2146" t="s">
        <v>48</v>
      </c>
      <c r="N2146" t="s">
        <v>16187</v>
      </c>
      <c r="O2146" t="s">
        <v>49</v>
      </c>
      <c r="P2146" t="s">
        <v>60</v>
      </c>
      <c r="Q2146" t="s">
        <v>64</v>
      </c>
      <c r="R2146" t="s">
        <v>253</v>
      </c>
      <c r="S2146" t="s">
        <v>260</v>
      </c>
      <c r="T2146">
        <v>9</v>
      </c>
      <c r="U2146" t="s">
        <v>16188</v>
      </c>
      <c r="V2146" t="s">
        <v>14301</v>
      </c>
      <c r="W2146" t="s">
        <v>12760</v>
      </c>
      <c r="X2146" t="s">
        <v>29</v>
      </c>
      <c r="Y2146" t="s">
        <v>30</v>
      </c>
      <c r="Z2146" t="s">
        <v>30</v>
      </c>
      <c r="AA2146" t="s">
        <v>30</v>
      </c>
      <c r="AB2146" t="s">
        <v>30</v>
      </c>
      <c r="AC2146">
        <v>-75.636543169999996</v>
      </c>
      <c r="AD2146">
        <v>6.1515557599999999</v>
      </c>
      <c r="AE2146" t="s">
        <v>86</v>
      </c>
      <c r="AF2146" t="s">
        <v>105</v>
      </c>
      <c r="AG2146" t="s">
        <v>102</v>
      </c>
      <c r="AH2146">
        <f>IFERROR(
    VLOOKUP(FENIX_ANS_TABLA[[#This Row],[ESTADO]],
        {"VENCIDO",1;"ALERTA_0 Días",2;"ALERTA",3;"A TIEMPO",4;"SIN FECHA",5},
    2,FALSE),
0)</f>
        <v>4</v>
      </c>
    </row>
    <row r="2147" spans="1:34" x14ac:dyDescent="0.25">
      <c r="A2147">
        <v>23677991</v>
      </c>
      <c r="B2147" s="23" t="str">
        <f>IFERROR(VLOOKUP(FENIX_ANS_TABLA[[#This Row],[PEDIDO]],RESPONSABLE!A:B,2,0),"Pendiente por asignar responsable")</f>
        <v>Pendiente por asignar responsable</v>
      </c>
      <c r="C2147" t="s">
        <v>23</v>
      </c>
      <c r="D2147" t="s">
        <v>24</v>
      </c>
      <c r="E2147" t="s">
        <v>23</v>
      </c>
      <c r="F2147" s="21">
        <v>46084.368692129632</v>
      </c>
      <c r="G2147" t="s">
        <v>16929</v>
      </c>
      <c r="H2147">
        <v>1000194243</v>
      </c>
      <c r="I2147" t="s">
        <v>16930</v>
      </c>
      <c r="J2147" s="23" t="s">
        <v>31</v>
      </c>
      <c r="K2147" s="23" t="s">
        <v>293</v>
      </c>
      <c r="L2147" t="s">
        <v>16931</v>
      </c>
      <c r="M2147" t="s">
        <v>25</v>
      </c>
      <c r="N2147" t="s">
        <v>16932</v>
      </c>
      <c r="O2147" t="s">
        <v>26</v>
      </c>
      <c r="P2147" t="s">
        <v>27</v>
      </c>
      <c r="Q2147" t="s">
        <v>32</v>
      </c>
      <c r="R2147" t="s">
        <v>253</v>
      </c>
      <c r="S2147" t="s">
        <v>260</v>
      </c>
      <c r="T2147">
        <v>7</v>
      </c>
      <c r="U2147" t="s">
        <v>16933</v>
      </c>
      <c r="V2147" t="s">
        <v>14301</v>
      </c>
      <c r="W2147" t="s">
        <v>14398</v>
      </c>
      <c r="X2147" t="s">
        <v>29</v>
      </c>
      <c r="Y2147" t="s">
        <v>30</v>
      </c>
      <c r="Z2147" t="s">
        <v>30</v>
      </c>
      <c r="AA2147" t="s">
        <v>30</v>
      </c>
      <c r="AB2147" t="s">
        <v>30</v>
      </c>
      <c r="AC2147">
        <v>-75.54806619</v>
      </c>
      <c r="AD2147">
        <v>6.2526264100000004</v>
      </c>
      <c r="AE2147" t="s">
        <v>86</v>
      </c>
      <c r="AF2147" t="s">
        <v>105</v>
      </c>
      <c r="AG2147" t="s">
        <v>102</v>
      </c>
      <c r="AH2147">
        <f>IFERROR(
    VLOOKUP(FENIX_ANS_TABLA[[#This Row],[ESTADO]],
        {"VENCIDO",1;"ALERTA_0 Días",2;"ALERTA",3;"A TIEMPO",4;"SIN FECHA",5},
    2,FALSE),
0)</f>
        <v>4</v>
      </c>
    </row>
    <row r="2148" spans="1:34" x14ac:dyDescent="0.25">
      <c r="A2148">
        <v>23677992</v>
      </c>
      <c r="B2148" s="23" t="str">
        <f>IFERROR(VLOOKUP(FENIX_ANS_TABLA[[#This Row],[PEDIDO]],RESPONSABLE!A:B,2,0),"Pendiente por asignar responsable")</f>
        <v>Pendiente por asignar responsable</v>
      </c>
      <c r="C2148" t="s">
        <v>58</v>
      </c>
      <c r="D2148" t="s">
        <v>24</v>
      </c>
      <c r="E2148" t="s">
        <v>59</v>
      </c>
      <c r="F2148" s="21">
        <v>46084.368888888886</v>
      </c>
      <c r="G2148" t="s">
        <v>16191</v>
      </c>
      <c r="H2148">
        <v>42844044</v>
      </c>
      <c r="I2148" t="s">
        <v>16192</v>
      </c>
      <c r="J2148" s="23" t="s">
        <v>31</v>
      </c>
      <c r="K2148" s="23" t="s">
        <v>16193</v>
      </c>
      <c r="L2148" t="s">
        <v>16194</v>
      </c>
      <c r="M2148" t="s">
        <v>169</v>
      </c>
      <c r="N2148" t="s">
        <v>16195</v>
      </c>
      <c r="O2148" t="s">
        <v>170</v>
      </c>
      <c r="P2148" t="s">
        <v>60</v>
      </c>
      <c r="Q2148" t="s">
        <v>184</v>
      </c>
      <c r="R2148" t="s">
        <v>252</v>
      </c>
      <c r="S2148" t="s">
        <v>260</v>
      </c>
      <c r="T2148">
        <v>14</v>
      </c>
      <c r="U2148" t="s">
        <v>16196</v>
      </c>
      <c r="V2148" t="s">
        <v>14745</v>
      </c>
      <c r="W2148" t="s">
        <v>19344</v>
      </c>
      <c r="X2148" t="s">
        <v>29</v>
      </c>
      <c r="Y2148" t="s">
        <v>30</v>
      </c>
      <c r="Z2148" t="s">
        <v>30</v>
      </c>
      <c r="AA2148" t="s">
        <v>30</v>
      </c>
      <c r="AB2148" t="s">
        <v>30</v>
      </c>
      <c r="AC2148">
        <v>-75.3225099</v>
      </c>
      <c r="AD2148">
        <v>6.1694592300000002</v>
      </c>
      <c r="AE2148" t="s">
        <v>86</v>
      </c>
      <c r="AF2148" t="s">
        <v>159</v>
      </c>
      <c r="AG2148" t="s">
        <v>102</v>
      </c>
      <c r="AH2148">
        <f>IFERROR(
    VLOOKUP(FENIX_ANS_TABLA[[#This Row],[ESTADO]],
        {"VENCIDO",1;"ALERTA_0 Días",2;"ALERTA",3;"A TIEMPO",4;"SIN FECHA",5},
    2,FALSE),
0)</f>
        <v>4</v>
      </c>
    </row>
    <row r="2149" spans="1:34" x14ac:dyDescent="0.25">
      <c r="A2149">
        <v>23677996</v>
      </c>
      <c r="B2149" s="23" t="str">
        <f>IFERROR(VLOOKUP(FENIX_ANS_TABLA[[#This Row],[PEDIDO]],RESPONSABLE!A:B,2,0),"Pendiente por asignar responsable")</f>
        <v>Pendiente por asignar responsable</v>
      </c>
      <c r="C2149" t="s">
        <v>23</v>
      </c>
      <c r="D2149" t="s">
        <v>24</v>
      </c>
      <c r="E2149" t="s">
        <v>23</v>
      </c>
      <c r="F2149" s="21">
        <v>46084.372824074067</v>
      </c>
      <c r="G2149" t="s">
        <v>16935</v>
      </c>
      <c r="H2149">
        <v>8355908</v>
      </c>
      <c r="I2149" t="s">
        <v>16936</v>
      </c>
      <c r="J2149" s="23" t="s">
        <v>31</v>
      </c>
      <c r="K2149" s="23" t="s">
        <v>16937</v>
      </c>
      <c r="L2149" t="s">
        <v>16938</v>
      </c>
      <c r="M2149" t="s">
        <v>25</v>
      </c>
      <c r="N2149" t="s">
        <v>16939</v>
      </c>
      <c r="O2149" t="s">
        <v>26</v>
      </c>
      <c r="P2149" t="s">
        <v>27</v>
      </c>
      <c r="Q2149" t="s">
        <v>32</v>
      </c>
      <c r="R2149" t="s">
        <v>253</v>
      </c>
      <c r="S2149" t="s">
        <v>260</v>
      </c>
      <c r="T2149">
        <v>7</v>
      </c>
      <c r="U2149" t="s">
        <v>16940</v>
      </c>
      <c r="V2149" t="s">
        <v>14340</v>
      </c>
      <c r="W2149" t="s">
        <v>14105</v>
      </c>
      <c r="X2149" t="s">
        <v>29</v>
      </c>
      <c r="Y2149" t="s">
        <v>30</v>
      </c>
      <c r="Z2149" t="s">
        <v>30</v>
      </c>
      <c r="AA2149" t="s">
        <v>30</v>
      </c>
      <c r="AB2149" t="s">
        <v>30</v>
      </c>
      <c r="AC2149">
        <v>-75.558708960000004</v>
      </c>
      <c r="AD2149">
        <v>6.2016863899999999</v>
      </c>
      <c r="AE2149" t="s">
        <v>86</v>
      </c>
      <c r="AF2149" t="s">
        <v>105</v>
      </c>
      <c r="AG2149" t="s">
        <v>102</v>
      </c>
      <c r="AH2149">
        <f>IFERROR(
    VLOOKUP(FENIX_ANS_TABLA[[#This Row],[ESTADO]],
        {"VENCIDO",1;"ALERTA_0 Días",2;"ALERTA",3;"A TIEMPO",4;"SIN FECHA",5},
    2,FALSE),
0)</f>
        <v>4</v>
      </c>
    </row>
    <row r="2150" spans="1:34" x14ac:dyDescent="0.25">
      <c r="A2150">
        <v>23677997</v>
      </c>
      <c r="B2150" s="23" t="str">
        <f>IFERROR(VLOOKUP(FENIX_ANS_TABLA[[#This Row],[PEDIDO]],RESPONSABLE!A:B,2,0),"Pendiente por asignar responsable")</f>
        <v>Pendiente por asignar responsable</v>
      </c>
      <c r="C2150" t="s">
        <v>23</v>
      </c>
      <c r="D2150" t="s">
        <v>24</v>
      </c>
      <c r="E2150" t="s">
        <v>33</v>
      </c>
      <c r="F2150" s="21">
        <v>46084.373553240737</v>
      </c>
      <c r="G2150" t="s">
        <v>16198</v>
      </c>
      <c r="H2150">
        <v>1007115061</v>
      </c>
      <c r="I2150" t="s">
        <v>5187</v>
      </c>
      <c r="J2150" s="23" t="s">
        <v>31</v>
      </c>
      <c r="K2150" s="23" t="s">
        <v>16170</v>
      </c>
      <c r="L2150" t="s">
        <v>16199</v>
      </c>
      <c r="M2150" t="s">
        <v>163</v>
      </c>
      <c r="N2150" t="s">
        <v>16200</v>
      </c>
      <c r="O2150" t="s">
        <v>164</v>
      </c>
      <c r="P2150" t="s">
        <v>34</v>
      </c>
      <c r="Q2150" t="s">
        <v>31</v>
      </c>
      <c r="R2150" t="s">
        <v>252</v>
      </c>
      <c r="S2150" t="s">
        <v>259</v>
      </c>
      <c r="T2150">
        <v>8</v>
      </c>
      <c r="U2150" t="s">
        <v>16201</v>
      </c>
      <c r="V2150" t="s">
        <v>14360</v>
      </c>
      <c r="W2150" t="s">
        <v>19345</v>
      </c>
      <c r="X2150" t="s">
        <v>29</v>
      </c>
      <c r="Y2150" t="s">
        <v>30</v>
      </c>
      <c r="Z2150" t="s">
        <v>30</v>
      </c>
      <c r="AA2150" t="s">
        <v>30</v>
      </c>
      <c r="AB2150" t="s">
        <v>30</v>
      </c>
      <c r="AC2150">
        <v>-75.249510049999998</v>
      </c>
      <c r="AD2150">
        <v>6.2224634700000001</v>
      </c>
      <c r="AE2150" t="s">
        <v>86</v>
      </c>
      <c r="AF2150" t="s">
        <v>159</v>
      </c>
      <c r="AG2150" t="s">
        <v>102</v>
      </c>
      <c r="AH2150">
        <f>IFERROR(
    VLOOKUP(FENIX_ANS_TABLA[[#This Row],[ESTADO]],
        {"VENCIDO",1;"ALERTA_0 Días",2;"ALERTA",3;"A TIEMPO",4;"SIN FECHA",5},
    2,FALSE),
0)</f>
        <v>4</v>
      </c>
    </row>
    <row r="2151" spans="1:34" x14ac:dyDescent="0.25">
      <c r="A2151">
        <v>23677999</v>
      </c>
      <c r="B2151" s="23" t="str">
        <f>IFERROR(VLOOKUP(FENIX_ANS_TABLA[[#This Row],[PEDIDO]],RESPONSABLE!A:B,2,0),"Pendiente por asignar responsable")</f>
        <v>Pendiente por asignar responsable</v>
      </c>
      <c r="C2151" t="s">
        <v>54</v>
      </c>
      <c r="D2151" t="s">
        <v>24</v>
      </c>
      <c r="E2151" t="s">
        <v>54</v>
      </c>
      <c r="F2151" s="21">
        <v>46084.374108796299</v>
      </c>
      <c r="G2151" t="s">
        <v>16204</v>
      </c>
      <c r="H2151">
        <v>1037590588</v>
      </c>
      <c r="I2151" t="s">
        <v>16205</v>
      </c>
      <c r="J2151" s="23" t="s">
        <v>16206</v>
      </c>
      <c r="K2151" s="23" t="s">
        <v>16207</v>
      </c>
      <c r="L2151" t="s">
        <v>16208</v>
      </c>
      <c r="M2151" t="s">
        <v>156</v>
      </c>
      <c r="N2151" t="s">
        <v>16209</v>
      </c>
      <c r="O2151" t="s">
        <v>157</v>
      </c>
      <c r="P2151" t="s">
        <v>55</v>
      </c>
      <c r="Q2151" t="s">
        <v>189</v>
      </c>
      <c r="R2151" t="s">
        <v>252</v>
      </c>
      <c r="S2151" t="s">
        <v>260</v>
      </c>
      <c r="T2151">
        <v>4</v>
      </c>
      <c r="U2151" t="s">
        <v>16210</v>
      </c>
      <c r="V2151" t="s">
        <v>19346</v>
      </c>
      <c r="W2151" t="s">
        <v>18410</v>
      </c>
      <c r="X2151" t="s">
        <v>29</v>
      </c>
      <c r="Y2151" t="s">
        <v>30</v>
      </c>
      <c r="Z2151" t="s">
        <v>30</v>
      </c>
      <c r="AA2151" t="s">
        <v>30</v>
      </c>
      <c r="AB2151" t="s">
        <v>30</v>
      </c>
      <c r="AC2151">
        <v>-75.301972000000006</v>
      </c>
      <c r="AD2151">
        <v>6.3151820000000001</v>
      </c>
      <c r="AE2151" t="s">
        <v>86</v>
      </c>
      <c r="AF2151" t="s">
        <v>159</v>
      </c>
      <c r="AG2151" t="s">
        <v>102</v>
      </c>
      <c r="AH2151">
        <f>IFERROR(
    VLOOKUP(FENIX_ANS_TABLA[[#This Row],[ESTADO]],
        {"VENCIDO",1;"ALERTA_0 Días",2;"ALERTA",3;"A TIEMPO",4;"SIN FECHA",5},
    2,FALSE),
0)</f>
        <v>4</v>
      </c>
    </row>
    <row r="2152" spans="1:34" x14ac:dyDescent="0.25">
      <c r="A2152">
        <v>23678000</v>
      </c>
      <c r="B2152" s="23" t="str">
        <f>IFERROR(VLOOKUP(FENIX_ANS_TABLA[[#This Row],[PEDIDO]],RESPONSABLE!A:B,2,0),"Pendiente por asignar responsable")</f>
        <v>Pendiente por asignar responsable</v>
      </c>
      <c r="C2152" t="s">
        <v>54</v>
      </c>
      <c r="D2152" t="s">
        <v>24</v>
      </c>
      <c r="E2152" t="s">
        <v>54</v>
      </c>
      <c r="F2152" s="21">
        <v>46084.374780092592</v>
      </c>
      <c r="G2152" t="s">
        <v>16212</v>
      </c>
      <c r="H2152">
        <v>1038404916</v>
      </c>
      <c r="I2152" t="s">
        <v>16213</v>
      </c>
      <c r="J2152" s="23" t="s">
        <v>16214</v>
      </c>
      <c r="K2152" s="23" t="s">
        <v>13029</v>
      </c>
      <c r="L2152" t="s">
        <v>16215</v>
      </c>
      <c r="M2152" t="s">
        <v>169</v>
      </c>
      <c r="N2152" t="s">
        <v>16216</v>
      </c>
      <c r="O2152" t="s">
        <v>170</v>
      </c>
      <c r="P2152" t="s">
        <v>55</v>
      </c>
      <c r="Q2152" t="s">
        <v>189</v>
      </c>
      <c r="R2152" t="s">
        <v>252</v>
      </c>
      <c r="S2152" t="s">
        <v>260</v>
      </c>
      <c r="T2152">
        <v>4</v>
      </c>
      <c r="U2152" t="s">
        <v>16217</v>
      </c>
      <c r="V2152" t="s">
        <v>14751</v>
      </c>
      <c r="W2152" t="s">
        <v>17840</v>
      </c>
      <c r="X2152" t="s">
        <v>29</v>
      </c>
      <c r="Y2152" t="s">
        <v>30</v>
      </c>
      <c r="Z2152" t="s">
        <v>30</v>
      </c>
      <c r="AA2152" t="s">
        <v>30</v>
      </c>
      <c r="AB2152" t="s">
        <v>30</v>
      </c>
      <c r="AC2152">
        <v>-75.278368</v>
      </c>
      <c r="AD2152">
        <v>6.2208240000000004</v>
      </c>
      <c r="AE2152" t="s">
        <v>86</v>
      </c>
      <c r="AF2152" t="s">
        <v>159</v>
      </c>
      <c r="AG2152" t="s">
        <v>102</v>
      </c>
      <c r="AH2152">
        <f>IFERROR(
    VLOOKUP(FENIX_ANS_TABLA[[#This Row],[ESTADO]],
        {"VENCIDO",1;"ALERTA_0 Días",2;"ALERTA",3;"A TIEMPO",4;"SIN FECHA",5},
    2,FALSE),
0)</f>
        <v>4</v>
      </c>
    </row>
    <row r="2153" spans="1:34" x14ac:dyDescent="0.25">
      <c r="A2153">
        <v>23678001</v>
      </c>
      <c r="B2153" s="23" t="str">
        <f>IFERROR(VLOOKUP(FENIX_ANS_TABLA[[#This Row],[PEDIDO]],RESPONSABLE!A:B,2,0),"Pendiente por asignar responsable")</f>
        <v>Pendiente por asignar responsable</v>
      </c>
      <c r="C2153" t="s">
        <v>23</v>
      </c>
      <c r="D2153" t="s">
        <v>24</v>
      </c>
      <c r="E2153" t="s">
        <v>23</v>
      </c>
      <c r="F2153" s="21">
        <v>46084.375104166669</v>
      </c>
      <c r="G2153" t="s">
        <v>16942</v>
      </c>
      <c r="H2153">
        <v>72133117</v>
      </c>
      <c r="I2153" t="s">
        <v>16893</v>
      </c>
      <c r="J2153" s="23" t="s">
        <v>31</v>
      </c>
      <c r="K2153" s="23" t="s">
        <v>16894</v>
      </c>
      <c r="L2153" t="s">
        <v>16943</v>
      </c>
      <c r="M2153" t="s">
        <v>25</v>
      </c>
      <c r="N2153" t="s">
        <v>16944</v>
      </c>
      <c r="O2153" t="s">
        <v>26</v>
      </c>
      <c r="P2153" t="s">
        <v>27</v>
      </c>
      <c r="Q2153" t="s">
        <v>28</v>
      </c>
      <c r="R2153" t="s">
        <v>253</v>
      </c>
      <c r="S2153" t="s">
        <v>260</v>
      </c>
      <c r="T2153">
        <v>7</v>
      </c>
      <c r="U2153" t="s">
        <v>16945</v>
      </c>
      <c r="V2153" t="s">
        <v>14551</v>
      </c>
      <c r="W2153" t="s">
        <v>14550</v>
      </c>
      <c r="X2153" t="s">
        <v>29</v>
      </c>
      <c r="Y2153" t="s">
        <v>30</v>
      </c>
      <c r="Z2153" t="s">
        <v>30</v>
      </c>
      <c r="AA2153" t="s">
        <v>30</v>
      </c>
      <c r="AB2153" t="s">
        <v>30</v>
      </c>
      <c r="AC2153">
        <v>-75.633810629999999</v>
      </c>
      <c r="AD2153">
        <v>6.2796469100000003</v>
      </c>
      <c r="AE2153" t="s">
        <v>86</v>
      </c>
      <c r="AF2153" t="s">
        <v>105</v>
      </c>
      <c r="AG2153" t="s">
        <v>102</v>
      </c>
      <c r="AH2153">
        <f>IFERROR(
    VLOOKUP(FENIX_ANS_TABLA[[#This Row],[ESTADO]],
        {"VENCIDO",1;"ALERTA_0 Días",2;"ALERTA",3;"A TIEMPO",4;"SIN FECHA",5},
    2,FALSE),
0)</f>
        <v>4</v>
      </c>
    </row>
    <row r="2154" spans="1:34" x14ac:dyDescent="0.25">
      <c r="A2154">
        <v>23678003</v>
      </c>
      <c r="B2154" s="23" t="str">
        <f>IFERROR(VLOOKUP(FENIX_ANS_TABLA[[#This Row],[PEDIDO]],RESPONSABLE!A:B,2,0),"Pendiente por asignar responsable")</f>
        <v>Pendiente por asignar responsable</v>
      </c>
      <c r="C2154" t="s">
        <v>54</v>
      </c>
      <c r="D2154" t="s">
        <v>24</v>
      </c>
      <c r="E2154" t="s">
        <v>54</v>
      </c>
      <c r="F2154" s="21">
        <v>46084.375983796293</v>
      </c>
      <c r="G2154" t="s">
        <v>16220</v>
      </c>
      <c r="H2154">
        <v>890981239</v>
      </c>
      <c r="I2154" t="s">
        <v>16221</v>
      </c>
      <c r="J2154" s="23" t="s">
        <v>31</v>
      </c>
      <c r="K2154" s="23" t="s">
        <v>16222</v>
      </c>
      <c r="L2154" t="s">
        <v>16223</v>
      </c>
      <c r="M2154" t="s">
        <v>25</v>
      </c>
      <c r="N2154" t="s">
        <v>16224</v>
      </c>
      <c r="O2154" t="s">
        <v>26</v>
      </c>
      <c r="P2154" t="s">
        <v>55</v>
      </c>
      <c r="Q2154" t="s">
        <v>56</v>
      </c>
      <c r="R2154" t="s">
        <v>252</v>
      </c>
      <c r="S2154" t="s">
        <v>260</v>
      </c>
      <c r="T2154">
        <v>4</v>
      </c>
      <c r="U2154" t="s">
        <v>16225</v>
      </c>
      <c r="V2154" t="s">
        <v>19347</v>
      </c>
      <c r="W2154" t="s">
        <v>19348</v>
      </c>
      <c r="X2154" t="s">
        <v>29</v>
      </c>
      <c r="Y2154" t="s">
        <v>30</v>
      </c>
      <c r="Z2154" t="s">
        <v>30</v>
      </c>
      <c r="AA2154" t="s">
        <v>30</v>
      </c>
      <c r="AB2154" t="s">
        <v>30</v>
      </c>
      <c r="AC2154">
        <v>-75.545015829999997</v>
      </c>
      <c r="AD2154">
        <v>6.2018336700000001</v>
      </c>
      <c r="AE2154" t="s">
        <v>86</v>
      </c>
      <c r="AF2154" t="s">
        <v>105</v>
      </c>
      <c r="AG2154" t="s">
        <v>102</v>
      </c>
      <c r="AH2154">
        <f>IFERROR(
    VLOOKUP(FENIX_ANS_TABLA[[#This Row],[ESTADO]],
        {"VENCIDO",1;"ALERTA_0 Días",2;"ALERTA",3;"A TIEMPO",4;"SIN FECHA",5},
    2,FALSE),
0)</f>
        <v>4</v>
      </c>
    </row>
    <row r="2155" spans="1:34" x14ac:dyDescent="0.25">
      <c r="A2155">
        <v>23678005</v>
      </c>
      <c r="B2155" s="23" t="str">
        <f>IFERROR(VLOOKUP(FENIX_ANS_TABLA[[#This Row],[PEDIDO]],RESPONSABLE!A:B,2,0),"Pendiente por asignar responsable")</f>
        <v>Pendiente por asignar responsable</v>
      </c>
      <c r="C2155" t="s">
        <v>58</v>
      </c>
      <c r="D2155" t="s">
        <v>24</v>
      </c>
      <c r="E2155" t="s">
        <v>59</v>
      </c>
      <c r="F2155" s="21">
        <v>46084.376597222217</v>
      </c>
      <c r="G2155" t="s">
        <v>16227</v>
      </c>
      <c r="H2155">
        <v>1040754488</v>
      </c>
      <c r="I2155" t="s">
        <v>16228</v>
      </c>
      <c r="J2155" s="23" t="s">
        <v>31</v>
      </c>
      <c r="K2155" s="23" t="s">
        <v>16229</v>
      </c>
      <c r="L2155" t="s">
        <v>16230</v>
      </c>
      <c r="M2155" t="s">
        <v>190</v>
      </c>
      <c r="N2155" t="s">
        <v>16231</v>
      </c>
      <c r="O2155" t="s">
        <v>191</v>
      </c>
      <c r="P2155" t="s">
        <v>60</v>
      </c>
      <c r="Q2155" t="s">
        <v>184</v>
      </c>
      <c r="R2155" t="s">
        <v>253</v>
      </c>
      <c r="S2155" t="s">
        <v>260</v>
      </c>
      <c r="T2155">
        <v>9</v>
      </c>
      <c r="U2155" t="s">
        <v>16232</v>
      </c>
      <c r="V2155" t="s">
        <v>14752</v>
      </c>
      <c r="W2155" t="s">
        <v>19349</v>
      </c>
      <c r="X2155" t="s">
        <v>29</v>
      </c>
      <c r="Y2155" t="s">
        <v>30</v>
      </c>
      <c r="Z2155" t="s">
        <v>30</v>
      </c>
      <c r="AA2155" t="s">
        <v>30</v>
      </c>
      <c r="AB2155" t="s">
        <v>30</v>
      </c>
      <c r="AC2155">
        <v>-75.335111999999995</v>
      </c>
      <c r="AD2155">
        <v>6.0785980000000004</v>
      </c>
      <c r="AE2155" t="s">
        <v>86</v>
      </c>
      <c r="AF2155" t="s">
        <v>159</v>
      </c>
      <c r="AG2155" t="s">
        <v>102</v>
      </c>
      <c r="AH2155">
        <f>IFERROR(
    VLOOKUP(FENIX_ANS_TABLA[[#This Row],[ESTADO]],
        {"VENCIDO",1;"ALERTA_0 Días",2;"ALERTA",3;"A TIEMPO",4;"SIN FECHA",5},
    2,FALSE),
0)</f>
        <v>4</v>
      </c>
    </row>
    <row r="2156" spans="1:34" x14ac:dyDescent="0.25">
      <c r="A2156">
        <v>23678007</v>
      </c>
      <c r="B2156" s="23" t="str">
        <f>IFERROR(VLOOKUP(FENIX_ANS_TABLA[[#This Row],[PEDIDO]],RESPONSABLE!A:B,2,0),"Pendiente por asignar responsable")</f>
        <v>Pendiente por asignar responsable</v>
      </c>
      <c r="C2156" t="s">
        <v>54</v>
      </c>
      <c r="D2156" t="s">
        <v>24</v>
      </c>
      <c r="E2156" t="s">
        <v>54</v>
      </c>
      <c r="F2156" s="21">
        <v>46084.377696759257</v>
      </c>
      <c r="G2156" t="s">
        <v>16234</v>
      </c>
      <c r="H2156">
        <v>15444921</v>
      </c>
      <c r="I2156" t="s">
        <v>16235</v>
      </c>
      <c r="J2156" s="23" t="s">
        <v>31</v>
      </c>
      <c r="K2156" s="23" t="s">
        <v>16236</v>
      </c>
      <c r="L2156" t="s">
        <v>16110</v>
      </c>
      <c r="M2156" t="s">
        <v>167</v>
      </c>
      <c r="N2156" t="s">
        <v>16111</v>
      </c>
      <c r="O2156" t="s">
        <v>168</v>
      </c>
      <c r="P2156" t="s">
        <v>55</v>
      </c>
      <c r="Q2156" t="s">
        <v>189</v>
      </c>
      <c r="R2156" t="s">
        <v>252</v>
      </c>
      <c r="S2156" t="s">
        <v>260</v>
      </c>
      <c r="T2156">
        <v>4</v>
      </c>
      <c r="U2156" t="s">
        <v>16237</v>
      </c>
      <c r="V2156" t="s">
        <v>14061</v>
      </c>
      <c r="W2156" t="s">
        <v>17825</v>
      </c>
      <c r="X2156" t="s">
        <v>29</v>
      </c>
      <c r="Y2156" t="s">
        <v>30</v>
      </c>
      <c r="Z2156" t="s">
        <v>30</v>
      </c>
      <c r="AA2156" t="s">
        <v>30</v>
      </c>
      <c r="AB2156" t="s">
        <v>30</v>
      </c>
      <c r="AC2156">
        <v>-75.407632770000006</v>
      </c>
      <c r="AD2156">
        <v>6.1081258199999997</v>
      </c>
      <c r="AE2156" t="s">
        <v>86</v>
      </c>
      <c r="AF2156" t="s">
        <v>159</v>
      </c>
      <c r="AG2156" t="s">
        <v>102</v>
      </c>
      <c r="AH2156">
        <f>IFERROR(
    VLOOKUP(FENIX_ANS_TABLA[[#This Row],[ESTADO]],
        {"VENCIDO",1;"ALERTA_0 Días",2;"ALERTA",3;"A TIEMPO",4;"SIN FECHA",5},
    2,FALSE),
0)</f>
        <v>4</v>
      </c>
    </row>
    <row r="2157" spans="1:34" x14ac:dyDescent="0.25">
      <c r="A2157">
        <v>23678009</v>
      </c>
      <c r="B2157" s="23" t="str">
        <f>IFERROR(VLOOKUP(FENIX_ANS_TABLA[[#This Row],[PEDIDO]],RESPONSABLE!A:B,2,0),"Pendiente por asignar responsable")</f>
        <v>Pendiente por asignar responsable</v>
      </c>
      <c r="C2157" t="s">
        <v>54</v>
      </c>
      <c r="D2157" t="s">
        <v>24</v>
      </c>
      <c r="E2157" t="s">
        <v>54</v>
      </c>
      <c r="F2157" s="21">
        <v>46084.378865740742</v>
      </c>
      <c r="G2157" t="s">
        <v>16239</v>
      </c>
      <c r="H2157">
        <v>1028120437</v>
      </c>
      <c r="I2157" t="s">
        <v>16240</v>
      </c>
      <c r="J2157" s="23" t="s">
        <v>31</v>
      </c>
      <c r="K2157" s="23" t="s">
        <v>16241</v>
      </c>
      <c r="L2157" t="s">
        <v>16242</v>
      </c>
      <c r="M2157" t="s">
        <v>334</v>
      </c>
      <c r="N2157" t="s">
        <v>16243</v>
      </c>
      <c r="O2157" t="s">
        <v>335</v>
      </c>
      <c r="P2157" t="s">
        <v>55</v>
      </c>
      <c r="Q2157" t="s">
        <v>31</v>
      </c>
      <c r="R2157" t="s">
        <v>252</v>
      </c>
      <c r="S2157" t="s">
        <v>259</v>
      </c>
      <c r="T2157">
        <v>4</v>
      </c>
      <c r="U2157" t="s">
        <v>16244</v>
      </c>
      <c r="V2157" t="s">
        <v>14760</v>
      </c>
      <c r="W2157" t="s">
        <v>17533</v>
      </c>
      <c r="X2157" t="s">
        <v>29</v>
      </c>
      <c r="Y2157" t="s">
        <v>30</v>
      </c>
      <c r="Z2157" t="s">
        <v>30</v>
      </c>
      <c r="AA2157" t="s">
        <v>30</v>
      </c>
      <c r="AB2157" t="s">
        <v>30</v>
      </c>
      <c r="AC2157">
        <v>-75.765240610000006</v>
      </c>
      <c r="AD2157">
        <v>6.1587623000000002</v>
      </c>
      <c r="AE2157" t="s">
        <v>86</v>
      </c>
      <c r="AF2157" t="s">
        <v>109</v>
      </c>
      <c r="AG2157" t="s">
        <v>102</v>
      </c>
      <c r="AH2157">
        <f>IFERROR(
    VLOOKUP(FENIX_ANS_TABLA[[#This Row],[ESTADO]],
        {"VENCIDO",1;"ALERTA_0 Días",2;"ALERTA",3;"A TIEMPO",4;"SIN FECHA",5},
    2,FALSE),
0)</f>
        <v>4</v>
      </c>
    </row>
    <row r="2158" spans="1:34" x14ac:dyDescent="0.25">
      <c r="A2158">
        <v>23678011</v>
      </c>
      <c r="B2158" s="23" t="str">
        <f>IFERROR(VLOOKUP(FENIX_ANS_TABLA[[#This Row],[PEDIDO]],RESPONSABLE!A:B,2,0),"Pendiente por asignar responsable")</f>
        <v>Pendiente por asignar responsable</v>
      </c>
      <c r="C2158" t="s">
        <v>23</v>
      </c>
      <c r="D2158" t="s">
        <v>24</v>
      </c>
      <c r="E2158" t="s">
        <v>33</v>
      </c>
      <c r="F2158" s="21">
        <v>46084.379895833343</v>
      </c>
      <c r="G2158" t="s">
        <v>16246</v>
      </c>
      <c r="H2158">
        <v>80257793</v>
      </c>
      <c r="I2158" t="s">
        <v>16247</v>
      </c>
      <c r="J2158" s="23" t="s">
        <v>31</v>
      </c>
      <c r="K2158" s="23" t="s">
        <v>16248</v>
      </c>
      <c r="L2158" t="s">
        <v>16249</v>
      </c>
      <c r="M2158" t="s">
        <v>25</v>
      </c>
      <c r="N2158" t="s">
        <v>16250</v>
      </c>
      <c r="O2158" t="s">
        <v>26</v>
      </c>
      <c r="P2158" t="s">
        <v>34</v>
      </c>
      <c r="Q2158" t="s">
        <v>35</v>
      </c>
      <c r="R2158" t="s">
        <v>253</v>
      </c>
      <c r="S2158" t="s">
        <v>260</v>
      </c>
      <c r="T2158">
        <v>5</v>
      </c>
      <c r="U2158" t="s">
        <v>16251</v>
      </c>
      <c r="V2158" t="s">
        <v>14026</v>
      </c>
      <c r="W2158" t="s">
        <v>14457</v>
      </c>
      <c r="X2158" t="s">
        <v>29</v>
      </c>
      <c r="Y2158" t="s">
        <v>30</v>
      </c>
      <c r="Z2158" t="s">
        <v>30</v>
      </c>
      <c r="AA2158" t="s">
        <v>30</v>
      </c>
      <c r="AB2158" t="s">
        <v>30</v>
      </c>
      <c r="AC2158">
        <v>-75.619536999999994</v>
      </c>
      <c r="AD2158">
        <v>6.2481369999999998</v>
      </c>
      <c r="AE2158" t="s">
        <v>86</v>
      </c>
      <c r="AF2158" t="s">
        <v>105</v>
      </c>
      <c r="AG2158" t="s">
        <v>102</v>
      </c>
      <c r="AH2158">
        <f>IFERROR(
    VLOOKUP(FENIX_ANS_TABLA[[#This Row],[ESTADO]],
        {"VENCIDO",1;"ALERTA_0 Días",2;"ALERTA",3;"A TIEMPO",4;"SIN FECHA",5},
    2,FALSE),
0)</f>
        <v>4</v>
      </c>
    </row>
    <row r="2159" spans="1:34" x14ac:dyDescent="0.25">
      <c r="A2159">
        <v>23678014</v>
      </c>
      <c r="B2159" s="23" t="str">
        <f>IFERROR(VLOOKUP(FENIX_ANS_TABLA[[#This Row],[PEDIDO]],RESPONSABLE!A:B,2,0),"Pendiente por asignar responsable")</f>
        <v>Pendiente por asignar responsable</v>
      </c>
      <c r="C2159" t="s">
        <v>23</v>
      </c>
      <c r="D2159" t="s">
        <v>24</v>
      </c>
      <c r="E2159" t="s">
        <v>23</v>
      </c>
      <c r="F2159" s="21">
        <v>46084.381192129629</v>
      </c>
      <c r="G2159" t="s">
        <v>16253</v>
      </c>
      <c r="H2159">
        <v>43713868</v>
      </c>
      <c r="I2159" t="s">
        <v>16254</v>
      </c>
      <c r="J2159" s="23" t="s">
        <v>31</v>
      </c>
      <c r="K2159" s="23" t="s">
        <v>324</v>
      </c>
      <c r="L2159" t="s">
        <v>16255</v>
      </c>
      <c r="M2159" t="s">
        <v>190</v>
      </c>
      <c r="N2159" t="s">
        <v>16256</v>
      </c>
      <c r="O2159" t="s">
        <v>191</v>
      </c>
      <c r="P2159" t="s">
        <v>27</v>
      </c>
      <c r="Q2159" t="s">
        <v>158</v>
      </c>
      <c r="R2159" t="s">
        <v>252</v>
      </c>
      <c r="S2159" t="s">
        <v>260</v>
      </c>
      <c r="T2159">
        <v>10</v>
      </c>
      <c r="U2159" t="s">
        <v>16257</v>
      </c>
      <c r="V2159" t="s">
        <v>17986</v>
      </c>
      <c r="W2159" t="s">
        <v>17987</v>
      </c>
      <c r="X2159" t="s">
        <v>29</v>
      </c>
      <c r="Y2159" t="s">
        <v>30</v>
      </c>
      <c r="Z2159" t="s">
        <v>30</v>
      </c>
      <c r="AA2159" t="s">
        <v>30</v>
      </c>
      <c r="AB2159" t="s">
        <v>30</v>
      </c>
      <c r="AC2159">
        <v>-75.318347000000003</v>
      </c>
      <c r="AD2159">
        <v>6.0745370000000003</v>
      </c>
      <c r="AE2159" t="s">
        <v>86</v>
      </c>
      <c r="AF2159" t="s">
        <v>159</v>
      </c>
      <c r="AG2159" t="s">
        <v>102</v>
      </c>
      <c r="AH2159">
        <f>IFERROR(
    VLOOKUP(FENIX_ANS_TABLA[[#This Row],[ESTADO]],
        {"VENCIDO",1;"ALERTA_0 Días",2;"ALERTA",3;"A TIEMPO",4;"SIN FECHA",5},
    2,FALSE),
0)</f>
        <v>4</v>
      </c>
    </row>
    <row r="2160" spans="1:34" x14ac:dyDescent="0.25">
      <c r="A2160">
        <v>23678016</v>
      </c>
      <c r="B2160" s="23" t="str">
        <f>IFERROR(VLOOKUP(FENIX_ANS_TABLA[[#This Row],[PEDIDO]],RESPONSABLE!A:B,2,0),"Pendiente por asignar responsable")</f>
        <v>Pendiente por asignar responsable</v>
      </c>
      <c r="C2160" t="s">
        <v>36</v>
      </c>
      <c r="D2160" t="s">
        <v>24</v>
      </c>
      <c r="E2160" t="s">
        <v>36</v>
      </c>
      <c r="F2160" s="21">
        <v>46084.382881944453</v>
      </c>
      <c r="G2160" t="s">
        <v>16947</v>
      </c>
      <c r="H2160">
        <v>1128449983</v>
      </c>
      <c r="I2160" t="s">
        <v>16948</v>
      </c>
      <c r="J2160" s="23" t="s">
        <v>16949</v>
      </c>
      <c r="K2160" s="23" t="s">
        <v>16950</v>
      </c>
      <c r="L2160" t="s">
        <v>16951</v>
      </c>
      <c r="M2160" t="s">
        <v>25</v>
      </c>
      <c r="N2160" t="s">
        <v>16952</v>
      </c>
      <c r="O2160" t="s">
        <v>26</v>
      </c>
      <c r="P2160" t="s">
        <v>37</v>
      </c>
      <c r="Q2160" t="s">
        <v>32</v>
      </c>
      <c r="R2160" t="s">
        <v>253</v>
      </c>
      <c r="S2160" t="s">
        <v>260</v>
      </c>
      <c r="T2160">
        <v>7</v>
      </c>
      <c r="U2160" t="s">
        <v>16953</v>
      </c>
      <c r="V2160" t="s">
        <v>17589</v>
      </c>
      <c r="W2160" t="s">
        <v>18539</v>
      </c>
      <c r="X2160" t="s">
        <v>29</v>
      </c>
      <c r="Y2160" t="s">
        <v>30</v>
      </c>
      <c r="Z2160" t="s">
        <v>30</v>
      </c>
      <c r="AA2160" t="s">
        <v>30</v>
      </c>
      <c r="AB2160" t="s">
        <v>30</v>
      </c>
      <c r="AC2160">
        <v>-75.654321260000003</v>
      </c>
      <c r="AD2160">
        <v>6.1843193400000001</v>
      </c>
      <c r="AE2160" t="s">
        <v>86</v>
      </c>
      <c r="AF2160" t="s">
        <v>105</v>
      </c>
      <c r="AG2160" t="s">
        <v>102</v>
      </c>
      <c r="AH2160">
        <f>IFERROR(
    VLOOKUP(FENIX_ANS_TABLA[[#This Row],[ESTADO]],
        {"VENCIDO",1;"ALERTA_0 Días",2;"ALERTA",3;"A TIEMPO",4;"SIN FECHA",5},
    2,FALSE),
0)</f>
        <v>4</v>
      </c>
    </row>
    <row r="2161" spans="1:34" x14ac:dyDescent="0.25">
      <c r="A2161">
        <v>23678021</v>
      </c>
      <c r="B2161" s="23" t="str">
        <f>IFERROR(VLOOKUP(FENIX_ANS_TABLA[[#This Row],[PEDIDO]],RESPONSABLE!A:B,2,0),"Pendiente por asignar responsable")</f>
        <v>Pendiente por asignar responsable</v>
      </c>
      <c r="C2161" t="s">
        <v>23</v>
      </c>
      <c r="D2161" t="s">
        <v>24</v>
      </c>
      <c r="E2161" t="s">
        <v>33</v>
      </c>
      <c r="F2161" s="21">
        <v>46084.385428240741</v>
      </c>
      <c r="G2161" t="s">
        <v>16259</v>
      </c>
      <c r="H2161">
        <v>98524491</v>
      </c>
      <c r="I2161" t="s">
        <v>16260</v>
      </c>
      <c r="J2161" s="23" t="s">
        <v>31</v>
      </c>
      <c r="K2161" s="23" t="s">
        <v>16261</v>
      </c>
      <c r="L2161" t="s">
        <v>16262</v>
      </c>
      <c r="M2161" t="s">
        <v>25</v>
      </c>
      <c r="N2161" t="s">
        <v>16263</v>
      </c>
      <c r="O2161" t="s">
        <v>26</v>
      </c>
      <c r="P2161" t="s">
        <v>34</v>
      </c>
      <c r="Q2161" t="s">
        <v>35</v>
      </c>
      <c r="R2161" t="s">
        <v>253</v>
      </c>
      <c r="S2161" t="s">
        <v>260</v>
      </c>
      <c r="T2161">
        <v>5</v>
      </c>
      <c r="U2161" t="s">
        <v>16264</v>
      </c>
      <c r="V2161" t="s">
        <v>14761</v>
      </c>
      <c r="W2161" t="s">
        <v>5003</v>
      </c>
      <c r="X2161" t="s">
        <v>29</v>
      </c>
      <c r="Y2161" t="s">
        <v>30</v>
      </c>
      <c r="Z2161" t="s">
        <v>30</v>
      </c>
      <c r="AA2161" t="s">
        <v>30</v>
      </c>
      <c r="AB2161" t="s">
        <v>30</v>
      </c>
      <c r="AC2161">
        <v>-75.661098490000001</v>
      </c>
      <c r="AD2161">
        <v>6.1802614800000004</v>
      </c>
      <c r="AE2161" t="s">
        <v>86</v>
      </c>
      <c r="AF2161" t="s">
        <v>105</v>
      </c>
      <c r="AG2161" t="s">
        <v>102</v>
      </c>
      <c r="AH2161">
        <f>IFERROR(
    VLOOKUP(FENIX_ANS_TABLA[[#This Row],[ESTADO]],
        {"VENCIDO",1;"ALERTA_0 Días",2;"ALERTA",3;"A TIEMPO",4;"SIN FECHA",5},
    2,FALSE),
0)</f>
        <v>4</v>
      </c>
    </row>
    <row r="2162" spans="1:34" x14ac:dyDescent="0.25">
      <c r="A2162">
        <v>23678023</v>
      </c>
      <c r="B2162" s="23" t="str">
        <f>IFERROR(VLOOKUP(FENIX_ANS_TABLA[[#This Row],[PEDIDO]],RESPONSABLE!A:B,2,0),"Pendiente por asignar responsable")</f>
        <v>Pendiente por asignar responsable</v>
      </c>
      <c r="C2162" t="s">
        <v>23</v>
      </c>
      <c r="D2162" t="s">
        <v>24</v>
      </c>
      <c r="E2162" t="s">
        <v>23</v>
      </c>
      <c r="F2162" s="21">
        <v>46084.385810185187</v>
      </c>
      <c r="G2162" t="s">
        <v>16266</v>
      </c>
      <c r="H2162">
        <v>1036955599</v>
      </c>
      <c r="I2162" t="s">
        <v>16267</v>
      </c>
      <c r="J2162" s="23" t="s">
        <v>31</v>
      </c>
      <c r="K2162" s="23" t="s">
        <v>10854</v>
      </c>
      <c r="L2162" t="s">
        <v>16268</v>
      </c>
      <c r="M2162" t="s">
        <v>167</v>
      </c>
      <c r="N2162" t="s">
        <v>16269</v>
      </c>
      <c r="O2162" t="s">
        <v>168</v>
      </c>
      <c r="P2162" t="s">
        <v>27</v>
      </c>
      <c r="Q2162" t="s">
        <v>158</v>
      </c>
      <c r="R2162" t="s">
        <v>253</v>
      </c>
      <c r="S2162" t="s">
        <v>260</v>
      </c>
      <c r="T2162">
        <v>7</v>
      </c>
      <c r="U2162" t="s">
        <v>16270</v>
      </c>
      <c r="V2162" t="s">
        <v>14761</v>
      </c>
      <c r="W2162" t="s">
        <v>8077</v>
      </c>
      <c r="X2162" t="s">
        <v>29</v>
      </c>
      <c r="Y2162" t="s">
        <v>30</v>
      </c>
      <c r="Z2162" t="s">
        <v>30</v>
      </c>
      <c r="AA2162" t="s">
        <v>30</v>
      </c>
      <c r="AB2162" t="s">
        <v>30</v>
      </c>
      <c r="AC2162">
        <v>-75.374415999999997</v>
      </c>
      <c r="AD2162">
        <v>6.1613670000000003</v>
      </c>
      <c r="AE2162" t="s">
        <v>86</v>
      </c>
      <c r="AF2162" t="s">
        <v>159</v>
      </c>
      <c r="AG2162" t="s">
        <v>102</v>
      </c>
      <c r="AH2162">
        <f>IFERROR(
    VLOOKUP(FENIX_ANS_TABLA[[#This Row],[ESTADO]],
        {"VENCIDO",1;"ALERTA_0 Días",2;"ALERTA",3;"A TIEMPO",4;"SIN FECHA",5},
    2,FALSE),
0)</f>
        <v>4</v>
      </c>
    </row>
    <row r="2163" spans="1:34" x14ac:dyDescent="0.25">
      <c r="A2163">
        <v>23678024</v>
      </c>
      <c r="B2163" s="23" t="str">
        <f>IFERROR(VLOOKUP(FENIX_ANS_TABLA[[#This Row],[PEDIDO]],RESPONSABLE!A:B,2,0),"Pendiente por asignar responsable")</f>
        <v>Pendiente por asignar responsable</v>
      </c>
      <c r="C2163" t="s">
        <v>23</v>
      </c>
      <c r="D2163" t="s">
        <v>24</v>
      </c>
      <c r="E2163" t="s">
        <v>23</v>
      </c>
      <c r="F2163" s="21">
        <v>46084.385949074072</v>
      </c>
      <c r="G2163" t="s">
        <v>16273</v>
      </c>
      <c r="H2163">
        <v>70161345</v>
      </c>
      <c r="I2163" t="s">
        <v>16274</v>
      </c>
      <c r="J2163" s="23" t="s">
        <v>31</v>
      </c>
      <c r="K2163" s="23" t="s">
        <v>16275</v>
      </c>
      <c r="L2163" t="s">
        <v>16276</v>
      </c>
      <c r="M2163" t="s">
        <v>171</v>
      </c>
      <c r="N2163" t="s">
        <v>16277</v>
      </c>
      <c r="O2163" t="s">
        <v>172</v>
      </c>
      <c r="P2163" t="s">
        <v>27</v>
      </c>
      <c r="Q2163" t="s">
        <v>158</v>
      </c>
      <c r="R2163" t="s">
        <v>253</v>
      </c>
      <c r="S2163" t="s">
        <v>260</v>
      </c>
      <c r="T2163">
        <v>7</v>
      </c>
      <c r="U2163" t="s">
        <v>16278</v>
      </c>
      <c r="V2163" t="s">
        <v>14761</v>
      </c>
      <c r="W2163" t="s">
        <v>18228</v>
      </c>
      <c r="X2163" t="s">
        <v>29</v>
      </c>
      <c r="Y2163" t="s">
        <v>30</v>
      </c>
      <c r="Z2163" t="s">
        <v>30</v>
      </c>
      <c r="AA2163" t="s">
        <v>30</v>
      </c>
      <c r="AB2163" t="s">
        <v>30</v>
      </c>
      <c r="AC2163">
        <v>-74.986648000000002</v>
      </c>
      <c r="AD2163">
        <v>6.190645</v>
      </c>
      <c r="AE2163" t="s">
        <v>86</v>
      </c>
      <c r="AF2163" t="s">
        <v>159</v>
      </c>
      <c r="AG2163" t="s">
        <v>102</v>
      </c>
      <c r="AH2163">
        <f>IFERROR(
    VLOOKUP(FENIX_ANS_TABLA[[#This Row],[ESTADO]],
        {"VENCIDO",1;"ALERTA_0 Días",2;"ALERTA",3;"A TIEMPO",4;"SIN FECHA",5},
    2,FALSE),
0)</f>
        <v>4</v>
      </c>
    </row>
    <row r="2164" spans="1:34" x14ac:dyDescent="0.25">
      <c r="A2164">
        <v>23678025</v>
      </c>
      <c r="B2164" s="23" t="str">
        <f>IFERROR(VLOOKUP(FENIX_ANS_TABLA[[#This Row],[PEDIDO]],RESPONSABLE!A:B,2,0),"Pendiente por asignar responsable")</f>
        <v>Pendiente por asignar responsable</v>
      </c>
      <c r="C2164" t="s">
        <v>23</v>
      </c>
      <c r="D2164" t="s">
        <v>24</v>
      </c>
      <c r="E2164" t="s">
        <v>33</v>
      </c>
      <c r="F2164" s="21">
        <v>46084.386030092603</v>
      </c>
      <c r="G2164" t="s">
        <v>16280</v>
      </c>
      <c r="H2164">
        <v>1000189343</v>
      </c>
      <c r="I2164" t="s">
        <v>16281</v>
      </c>
      <c r="J2164" s="23" t="s">
        <v>31</v>
      </c>
      <c r="K2164" s="23" t="s">
        <v>16282</v>
      </c>
      <c r="L2164" t="s">
        <v>16283</v>
      </c>
      <c r="M2164" t="s">
        <v>25</v>
      </c>
      <c r="N2164" t="s">
        <v>16284</v>
      </c>
      <c r="O2164" t="s">
        <v>26</v>
      </c>
      <c r="P2164" t="s">
        <v>34</v>
      </c>
      <c r="Q2164" t="s">
        <v>35</v>
      </c>
      <c r="R2164" t="s">
        <v>253</v>
      </c>
      <c r="S2164" t="s">
        <v>260</v>
      </c>
      <c r="T2164">
        <v>5</v>
      </c>
      <c r="U2164" t="s">
        <v>16285</v>
      </c>
      <c r="V2164" t="s">
        <v>14761</v>
      </c>
      <c r="W2164" t="s">
        <v>5003</v>
      </c>
      <c r="X2164" t="s">
        <v>29</v>
      </c>
      <c r="Y2164" t="s">
        <v>30</v>
      </c>
      <c r="Z2164" t="s">
        <v>30</v>
      </c>
      <c r="AA2164" t="s">
        <v>30</v>
      </c>
      <c r="AB2164" t="s">
        <v>30</v>
      </c>
      <c r="AC2164">
        <v>-75.64008398</v>
      </c>
      <c r="AD2164">
        <v>6.2808012399999997</v>
      </c>
      <c r="AE2164" t="s">
        <v>86</v>
      </c>
      <c r="AF2164" t="s">
        <v>105</v>
      </c>
      <c r="AG2164" t="s">
        <v>102</v>
      </c>
      <c r="AH2164">
        <f>IFERROR(
    VLOOKUP(FENIX_ANS_TABLA[[#This Row],[ESTADO]],
        {"VENCIDO",1;"ALERTA_0 Días",2;"ALERTA",3;"A TIEMPO",4;"SIN FECHA",5},
    2,FALSE),
0)</f>
        <v>4</v>
      </c>
    </row>
    <row r="2165" spans="1:34" x14ac:dyDescent="0.25">
      <c r="A2165">
        <v>23678028</v>
      </c>
      <c r="B2165" s="23" t="str">
        <f>IFERROR(VLOOKUP(FENIX_ANS_TABLA[[#This Row],[PEDIDO]],RESPONSABLE!A:B,2,0),"Pendiente por asignar responsable")</f>
        <v>Pendiente por asignar responsable</v>
      </c>
      <c r="C2165" t="s">
        <v>23</v>
      </c>
      <c r="D2165" t="s">
        <v>24</v>
      </c>
      <c r="E2165" t="s">
        <v>23</v>
      </c>
      <c r="F2165" s="21">
        <v>46084.387650462973</v>
      </c>
      <c r="G2165" t="s">
        <v>16955</v>
      </c>
      <c r="H2165">
        <v>1025650849</v>
      </c>
      <c r="I2165" t="s">
        <v>16956</v>
      </c>
      <c r="J2165" s="23" t="s">
        <v>31</v>
      </c>
      <c r="K2165" s="23" t="s">
        <v>16957</v>
      </c>
      <c r="L2165" t="s">
        <v>16958</v>
      </c>
      <c r="M2165" t="s">
        <v>25</v>
      </c>
      <c r="N2165" t="s">
        <v>16959</v>
      </c>
      <c r="O2165" t="s">
        <v>26</v>
      </c>
      <c r="P2165" t="s">
        <v>27</v>
      </c>
      <c r="Q2165" t="s">
        <v>32</v>
      </c>
      <c r="R2165" t="s">
        <v>252</v>
      </c>
      <c r="S2165" t="s">
        <v>260</v>
      </c>
      <c r="T2165">
        <v>10</v>
      </c>
      <c r="U2165" t="s">
        <v>16960</v>
      </c>
      <c r="V2165" t="s">
        <v>14769</v>
      </c>
      <c r="W2165" t="s">
        <v>19350</v>
      </c>
      <c r="X2165" t="s">
        <v>29</v>
      </c>
      <c r="Y2165" t="s">
        <v>30</v>
      </c>
      <c r="Z2165" t="s">
        <v>30</v>
      </c>
      <c r="AA2165" t="s">
        <v>30</v>
      </c>
      <c r="AB2165" t="s">
        <v>30</v>
      </c>
      <c r="AC2165">
        <v>-75.521226999999996</v>
      </c>
      <c r="AD2165">
        <v>6.2306369999999998</v>
      </c>
      <c r="AE2165" t="s">
        <v>86</v>
      </c>
      <c r="AF2165" t="s">
        <v>105</v>
      </c>
      <c r="AG2165" t="s">
        <v>102</v>
      </c>
      <c r="AH2165">
        <f>IFERROR(
    VLOOKUP(FENIX_ANS_TABLA[[#This Row],[ESTADO]],
        {"VENCIDO",1;"ALERTA_0 Días",2;"ALERTA",3;"A TIEMPO",4;"SIN FECHA",5},
    2,FALSE),
0)</f>
        <v>4</v>
      </c>
    </row>
    <row r="2166" spans="1:34" x14ac:dyDescent="0.25">
      <c r="A2166">
        <v>23678031</v>
      </c>
      <c r="B2166" s="23" t="str">
        <f>IFERROR(VLOOKUP(FENIX_ANS_TABLA[[#This Row],[PEDIDO]],RESPONSABLE!A:B,2,0),"Pendiente por asignar responsable")</f>
        <v>Pendiente por asignar responsable</v>
      </c>
      <c r="C2166" t="s">
        <v>23</v>
      </c>
      <c r="D2166" t="s">
        <v>24</v>
      </c>
      <c r="E2166" t="s">
        <v>23</v>
      </c>
      <c r="F2166" s="21">
        <v>46084.38858796296</v>
      </c>
      <c r="G2166" t="s">
        <v>16287</v>
      </c>
      <c r="H2166">
        <v>70161345</v>
      </c>
      <c r="I2166" t="s">
        <v>16274</v>
      </c>
      <c r="J2166" s="23" t="s">
        <v>31</v>
      </c>
      <c r="K2166" s="23" t="s">
        <v>16275</v>
      </c>
      <c r="L2166" t="s">
        <v>16288</v>
      </c>
      <c r="M2166" t="s">
        <v>171</v>
      </c>
      <c r="N2166" t="s">
        <v>16289</v>
      </c>
      <c r="O2166" t="s">
        <v>172</v>
      </c>
      <c r="P2166" t="s">
        <v>27</v>
      </c>
      <c r="Q2166" t="s">
        <v>158</v>
      </c>
      <c r="R2166" t="s">
        <v>253</v>
      </c>
      <c r="S2166" t="s">
        <v>260</v>
      </c>
      <c r="T2166">
        <v>7</v>
      </c>
      <c r="U2166" t="s">
        <v>16290</v>
      </c>
      <c r="V2166" t="s">
        <v>14265</v>
      </c>
      <c r="W2166" t="s">
        <v>17808</v>
      </c>
      <c r="X2166" t="s">
        <v>29</v>
      </c>
      <c r="Y2166" t="s">
        <v>30</v>
      </c>
      <c r="Z2166" t="s">
        <v>30</v>
      </c>
      <c r="AA2166" t="s">
        <v>30</v>
      </c>
      <c r="AB2166" t="s">
        <v>30</v>
      </c>
      <c r="AC2166">
        <v>-74.986648000000002</v>
      </c>
      <c r="AD2166">
        <v>6.190645</v>
      </c>
      <c r="AE2166" t="s">
        <v>86</v>
      </c>
      <c r="AF2166" t="s">
        <v>159</v>
      </c>
      <c r="AG2166" t="s">
        <v>102</v>
      </c>
      <c r="AH2166">
        <f>IFERROR(
    VLOOKUP(FENIX_ANS_TABLA[[#This Row],[ESTADO]],
        {"VENCIDO",1;"ALERTA_0 Días",2;"ALERTA",3;"A TIEMPO",4;"SIN FECHA",5},
    2,FALSE),
0)</f>
        <v>4</v>
      </c>
    </row>
    <row r="2167" spans="1:34" x14ac:dyDescent="0.25">
      <c r="A2167">
        <v>23678033</v>
      </c>
      <c r="B2167" s="23" t="str">
        <f>IFERROR(VLOOKUP(FENIX_ANS_TABLA[[#This Row],[PEDIDO]],RESPONSABLE!A:B,2,0),"Pendiente por asignar responsable")</f>
        <v>Pendiente por asignar responsable</v>
      </c>
      <c r="C2167" t="s">
        <v>23</v>
      </c>
      <c r="D2167" t="s">
        <v>24</v>
      </c>
      <c r="E2167" t="s">
        <v>33</v>
      </c>
      <c r="F2167" s="21">
        <v>46084.389351851853</v>
      </c>
      <c r="G2167" t="s">
        <v>16292</v>
      </c>
      <c r="H2167">
        <v>15538140</v>
      </c>
      <c r="I2167" t="s">
        <v>16293</v>
      </c>
      <c r="J2167" s="23" t="s">
        <v>31</v>
      </c>
      <c r="K2167" s="23" t="s">
        <v>16294</v>
      </c>
      <c r="L2167" t="s">
        <v>16295</v>
      </c>
      <c r="M2167" t="s">
        <v>216</v>
      </c>
      <c r="N2167" t="s">
        <v>16296</v>
      </c>
      <c r="O2167" t="s">
        <v>217</v>
      </c>
      <c r="P2167" t="s">
        <v>34</v>
      </c>
      <c r="Q2167" t="s">
        <v>31</v>
      </c>
      <c r="R2167" t="s">
        <v>252</v>
      </c>
      <c r="S2167" t="s">
        <v>259</v>
      </c>
      <c r="T2167">
        <v>8</v>
      </c>
      <c r="U2167" t="s">
        <v>16297</v>
      </c>
      <c r="V2167" t="s">
        <v>14770</v>
      </c>
      <c r="W2167" t="s">
        <v>18413</v>
      </c>
      <c r="X2167" t="s">
        <v>29</v>
      </c>
      <c r="Y2167" t="s">
        <v>30</v>
      </c>
      <c r="Z2167" t="s">
        <v>30</v>
      </c>
      <c r="AA2167" t="s">
        <v>30</v>
      </c>
      <c r="AB2167" t="s">
        <v>30</v>
      </c>
      <c r="AC2167">
        <v>-75.003057100000007</v>
      </c>
      <c r="AD2167">
        <v>6.47718025</v>
      </c>
      <c r="AE2167" t="s">
        <v>86</v>
      </c>
      <c r="AF2167" t="s">
        <v>215</v>
      </c>
      <c r="AG2167" t="s">
        <v>102</v>
      </c>
      <c r="AH2167">
        <f>IFERROR(
    VLOOKUP(FENIX_ANS_TABLA[[#This Row],[ESTADO]],
        {"VENCIDO",1;"ALERTA_0 Días",2;"ALERTA",3;"A TIEMPO",4;"SIN FECHA",5},
    2,FALSE),
0)</f>
        <v>4</v>
      </c>
    </row>
    <row r="2168" spans="1:34" x14ac:dyDescent="0.25">
      <c r="A2168">
        <v>23678034</v>
      </c>
      <c r="B2168" s="23" t="str">
        <f>IFERROR(VLOOKUP(FENIX_ANS_TABLA[[#This Row],[PEDIDO]],RESPONSABLE!A:B,2,0),"Pendiente por asignar responsable")</f>
        <v>Pendiente por asignar responsable</v>
      </c>
      <c r="C2168" t="s">
        <v>58</v>
      </c>
      <c r="D2168" t="s">
        <v>24</v>
      </c>
      <c r="E2168" t="s">
        <v>59</v>
      </c>
      <c r="F2168" s="21">
        <v>46084.389641203707</v>
      </c>
      <c r="G2168" t="s">
        <v>16299</v>
      </c>
      <c r="H2168">
        <v>1037629569</v>
      </c>
      <c r="I2168" t="s">
        <v>16300</v>
      </c>
      <c r="J2168" s="23" t="s">
        <v>31</v>
      </c>
      <c r="K2168" s="23" t="s">
        <v>16301</v>
      </c>
      <c r="L2168" t="s">
        <v>16302</v>
      </c>
      <c r="M2168" t="s">
        <v>25</v>
      </c>
      <c r="N2168" t="s">
        <v>16303</v>
      </c>
      <c r="O2168" t="s">
        <v>26</v>
      </c>
      <c r="P2168" t="s">
        <v>60</v>
      </c>
      <c r="Q2168" t="s">
        <v>61</v>
      </c>
      <c r="R2168" t="s">
        <v>253</v>
      </c>
      <c r="S2168" t="s">
        <v>260</v>
      </c>
      <c r="T2168">
        <v>9</v>
      </c>
      <c r="U2168" t="s">
        <v>16304</v>
      </c>
      <c r="V2168" t="s">
        <v>19351</v>
      </c>
      <c r="W2168" t="s">
        <v>19352</v>
      </c>
      <c r="X2168" t="s">
        <v>29</v>
      </c>
      <c r="Y2168" t="s">
        <v>30</v>
      </c>
      <c r="Z2168" t="s">
        <v>30</v>
      </c>
      <c r="AA2168" t="s">
        <v>30</v>
      </c>
      <c r="AB2168" t="s">
        <v>30</v>
      </c>
      <c r="AC2168">
        <v>-75.631849990000006</v>
      </c>
      <c r="AD2168">
        <v>6.2492221700000004</v>
      </c>
      <c r="AE2168" t="s">
        <v>86</v>
      </c>
      <c r="AF2168" t="s">
        <v>105</v>
      </c>
      <c r="AG2168" t="s">
        <v>102</v>
      </c>
      <c r="AH2168">
        <f>IFERROR(
    VLOOKUP(FENIX_ANS_TABLA[[#This Row],[ESTADO]],
        {"VENCIDO",1;"ALERTA_0 Días",2;"ALERTA",3;"A TIEMPO",4;"SIN FECHA",5},
    2,FALSE),
0)</f>
        <v>4</v>
      </c>
    </row>
    <row r="2169" spans="1:34" x14ac:dyDescent="0.25">
      <c r="A2169">
        <v>23678039</v>
      </c>
      <c r="B2169" s="23" t="str">
        <f>IFERROR(VLOOKUP(FENIX_ANS_TABLA[[#This Row],[PEDIDO]],RESPONSABLE!A:B,2,0),"Pendiente por asignar responsable")</f>
        <v>Pendiente por asignar responsable</v>
      </c>
      <c r="C2169" t="s">
        <v>23</v>
      </c>
      <c r="D2169" t="s">
        <v>24</v>
      </c>
      <c r="E2169" t="s">
        <v>23</v>
      </c>
      <c r="F2169" s="21">
        <v>46084.395138888889</v>
      </c>
      <c r="G2169" t="s">
        <v>16307</v>
      </c>
      <c r="H2169">
        <v>3562930</v>
      </c>
      <c r="I2169" t="s">
        <v>16308</v>
      </c>
      <c r="J2169" s="23" t="s">
        <v>31</v>
      </c>
      <c r="K2169" s="23" t="s">
        <v>288</v>
      </c>
      <c r="L2169" t="s">
        <v>16309</v>
      </c>
      <c r="M2169" t="s">
        <v>167</v>
      </c>
      <c r="N2169" t="s">
        <v>16310</v>
      </c>
      <c r="O2169" t="s">
        <v>168</v>
      </c>
      <c r="P2169" t="s">
        <v>27</v>
      </c>
      <c r="Q2169" t="s">
        <v>158</v>
      </c>
      <c r="R2169" t="s">
        <v>252</v>
      </c>
      <c r="S2169" t="s">
        <v>260</v>
      </c>
      <c r="T2169">
        <v>10</v>
      </c>
      <c r="U2169" t="s">
        <v>16311</v>
      </c>
      <c r="V2169" t="s">
        <v>14427</v>
      </c>
      <c r="W2169" t="s">
        <v>14384</v>
      </c>
      <c r="X2169" t="s">
        <v>29</v>
      </c>
      <c r="Y2169" t="s">
        <v>30</v>
      </c>
      <c r="Z2169" t="s">
        <v>30</v>
      </c>
      <c r="AA2169" t="s">
        <v>30</v>
      </c>
      <c r="AB2169" t="s">
        <v>30</v>
      </c>
      <c r="AC2169">
        <v>-75.408657140000003</v>
      </c>
      <c r="AD2169">
        <v>6.1848074400000002</v>
      </c>
      <c r="AE2169" t="s">
        <v>86</v>
      </c>
      <c r="AF2169" t="s">
        <v>159</v>
      </c>
      <c r="AG2169" t="s">
        <v>102</v>
      </c>
      <c r="AH2169">
        <f>IFERROR(
    VLOOKUP(FENIX_ANS_TABLA[[#This Row],[ESTADO]],
        {"VENCIDO",1;"ALERTA_0 Días",2;"ALERTA",3;"A TIEMPO",4;"SIN FECHA",5},
    2,FALSE),
0)</f>
        <v>4</v>
      </c>
    </row>
    <row r="2170" spans="1:34" x14ac:dyDescent="0.25">
      <c r="A2170">
        <v>23678040</v>
      </c>
      <c r="B2170" s="23" t="str">
        <f>IFERROR(VLOOKUP(FENIX_ANS_TABLA[[#This Row],[PEDIDO]],RESPONSABLE!A:B,2,0),"Pendiente por asignar responsable")</f>
        <v>Pendiente por asignar responsable</v>
      </c>
      <c r="C2170" t="s">
        <v>23</v>
      </c>
      <c r="D2170" t="s">
        <v>24</v>
      </c>
      <c r="E2170" t="s">
        <v>33</v>
      </c>
      <c r="F2170" s="21">
        <v>46084.396041666667</v>
      </c>
      <c r="G2170" t="s">
        <v>16313</v>
      </c>
      <c r="H2170">
        <v>39172924</v>
      </c>
      <c r="I2170" t="s">
        <v>16314</v>
      </c>
      <c r="J2170" s="23" t="s">
        <v>31</v>
      </c>
      <c r="K2170" s="23" t="s">
        <v>16315</v>
      </c>
      <c r="L2170" t="s">
        <v>16316</v>
      </c>
      <c r="M2170" t="s">
        <v>230</v>
      </c>
      <c r="N2170" t="s">
        <v>16317</v>
      </c>
      <c r="O2170" t="s">
        <v>231</v>
      </c>
      <c r="P2170" t="s">
        <v>34</v>
      </c>
      <c r="Q2170" t="s">
        <v>31</v>
      </c>
      <c r="R2170" t="s">
        <v>253</v>
      </c>
      <c r="S2170" t="s">
        <v>259</v>
      </c>
      <c r="T2170">
        <v>5</v>
      </c>
      <c r="U2170" t="s">
        <v>16318</v>
      </c>
      <c r="V2170" t="s">
        <v>19353</v>
      </c>
      <c r="W2170" t="s">
        <v>19354</v>
      </c>
      <c r="X2170" t="s">
        <v>29</v>
      </c>
      <c r="Y2170" t="s">
        <v>30</v>
      </c>
      <c r="Z2170" t="s">
        <v>30</v>
      </c>
      <c r="AA2170" t="s">
        <v>30</v>
      </c>
      <c r="AB2170" t="s">
        <v>30</v>
      </c>
      <c r="AC2170">
        <v>-74.798353149999997</v>
      </c>
      <c r="AD2170">
        <v>6.7812880800000004</v>
      </c>
      <c r="AE2170" t="s">
        <v>86</v>
      </c>
      <c r="AF2170" t="s">
        <v>215</v>
      </c>
      <c r="AG2170" t="s">
        <v>102</v>
      </c>
      <c r="AH2170">
        <f>IFERROR(
    VLOOKUP(FENIX_ANS_TABLA[[#This Row],[ESTADO]],
        {"VENCIDO",1;"ALERTA_0 Días",2;"ALERTA",3;"A TIEMPO",4;"SIN FECHA",5},
    2,FALSE),
0)</f>
        <v>4</v>
      </c>
    </row>
    <row r="2171" spans="1:34" x14ac:dyDescent="0.25">
      <c r="A2171">
        <v>23678046</v>
      </c>
      <c r="B2171" s="23" t="str">
        <f>IFERROR(VLOOKUP(FENIX_ANS_TABLA[[#This Row],[PEDIDO]],RESPONSABLE!A:B,2,0),"Pendiente por asignar responsable")</f>
        <v>Pendiente por asignar responsable</v>
      </c>
      <c r="C2171" t="s">
        <v>44</v>
      </c>
      <c r="D2171" t="s">
        <v>24</v>
      </c>
      <c r="E2171" t="s">
        <v>44</v>
      </c>
      <c r="F2171" s="21">
        <v>46084.401539351849</v>
      </c>
      <c r="G2171" t="s">
        <v>16321</v>
      </c>
      <c r="H2171">
        <v>21610100</v>
      </c>
      <c r="I2171" t="s">
        <v>16322</v>
      </c>
      <c r="J2171" s="23" t="s">
        <v>31</v>
      </c>
      <c r="K2171" s="23" t="s">
        <v>16323</v>
      </c>
      <c r="L2171" t="s">
        <v>16324</v>
      </c>
      <c r="M2171" t="s">
        <v>143</v>
      </c>
      <c r="N2171" t="s">
        <v>16325</v>
      </c>
      <c r="O2171" t="s">
        <v>144</v>
      </c>
      <c r="P2171" t="s">
        <v>45</v>
      </c>
      <c r="Q2171" t="s">
        <v>31</v>
      </c>
      <c r="R2171" t="s">
        <v>252</v>
      </c>
      <c r="S2171" t="s">
        <v>259</v>
      </c>
      <c r="T2171">
        <v>11</v>
      </c>
      <c r="U2171" t="s">
        <v>16326</v>
      </c>
      <c r="V2171" t="s">
        <v>14772</v>
      </c>
      <c r="W2171" t="s">
        <v>10466</v>
      </c>
      <c r="X2171" t="s">
        <v>29</v>
      </c>
      <c r="Y2171" t="s">
        <v>30</v>
      </c>
      <c r="Z2171" t="s">
        <v>30</v>
      </c>
      <c r="AA2171" t="s">
        <v>30</v>
      </c>
      <c r="AB2171" t="s">
        <v>30</v>
      </c>
      <c r="AC2171">
        <v>-76.004858330000005</v>
      </c>
      <c r="AD2171">
        <v>6.7454833299999999</v>
      </c>
      <c r="AE2171" t="s">
        <v>86</v>
      </c>
      <c r="AF2171" t="s">
        <v>136</v>
      </c>
      <c r="AG2171" t="s">
        <v>102</v>
      </c>
      <c r="AH2171">
        <f>IFERROR(
    VLOOKUP(FENIX_ANS_TABLA[[#This Row],[ESTADO]],
        {"VENCIDO",1;"ALERTA_0 Días",2;"ALERTA",3;"A TIEMPO",4;"SIN FECHA",5},
    2,FALSE),
0)</f>
        <v>4</v>
      </c>
    </row>
    <row r="2172" spans="1:34" x14ac:dyDescent="0.25">
      <c r="A2172">
        <v>23678049</v>
      </c>
      <c r="B2172" s="23" t="str">
        <f>IFERROR(VLOOKUP(FENIX_ANS_TABLA[[#This Row],[PEDIDO]],RESPONSABLE!A:B,2,0),"Pendiente por asignar responsable")</f>
        <v>Pendiente por asignar responsable</v>
      </c>
      <c r="C2172" t="s">
        <v>58</v>
      </c>
      <c r="D2172" t="s">
        <v>24</v>
      </c>
      <c r="E2172" t="s">
        <v>59</v>
      </c>
      <c r="F2172" s="21">
        <v>46084.402812499997</v>
      </c>
      <c r="G2172" t="s">
        <v>16328</v>
      </c>
      <c r="H2172">
        <v>1152217499</v>
      </c>
      <c r="I2172" t="s">
        <v>16329</v>
      </c>
      <c r="J2172" s="23" t="s">
        <v>31</v>
      </c>
      <c r="K2172" s="23" t="s">
        <v>16330</v>
      </c>
      <c r="L2172" t="s">
        <v>16331</v>
      </c>
      <c r="M2172" t="s">
        <v>25</v>
      </c>
      <c r="N2172" t="s">
        <v>16332</v>
      </c>
      <c r="O2172" t="s">
        <v>26</v>
      </c>
      <c r="P2172" t="s">
        <v>60</v>
      </c>
      <c r="Q2172" t="s">
        <v>61</v>
      </c>
      <c r="R2172" t="s">
        <v>253</v>
      </c>
      <c r="S2172" t="s">
        <v>260</v>
      </c>
      <c r="T2172">
        <v>9</v>
      </c>
      <c r="U2172" t="s">
        <v>16333</v>
      </c>
      <c r="V2172" t="s">
        <v>19355</v>
      </c>
      <c r="W2172" t="s">
        <v>14165</v>
      </c>
      <c r="X2172" t="s">
        <v>29</v>
      </c>
      <c r="Y2172" t="s">
        <v>30</v>
      </c>
      <c r="Z2172" t="s">
        <v>30</v>
      </c>
      <c r="AA2172" t="s">
        <v>30</v>
      </c>
      <c r="AB2172" t="s">
        <v>30</v>
      </c>
      <c r="AC2172">
        <v>-75.620660999999998</v>
      </c>
      <c r="AD2172">
        <v>6.247312</v>
      </c>
      <c r="AE2172" t="s">
        <v>86</v>
      </c>
      <c r="AF2172" t="s">
        <v>105</v>
      </c>
      <c r="AG2172" t="s">
        <v>102</v>
      </c>
      <c r="AH2172">
        <f>IFERROR(
    VLOOKUP(FENIX_ANS_TABLA[[#This Row],[ESTADO]],
        {"VENCIDO",1;"ALERTA_0 Días",2;"ALERTA",3;"A TIEMPO",4;"SIN FECHA",5},
    2,FALSE),
0)</f>
        <v>4</v>
      </c>
    </row>
    <row r="2173" spans="1:34" x14ac:dyDescent="0.25">
      <c r="A2173">
        <v>23678050</v>
      </c>
      <c r="B2173" s="23" t="str">
        <f>IFERROR(VLOOKUP(FENIX_ANS_TABLA[[#This Row],[PEDIDO]],RESPONSABLE!A:B,2,0),"Pendiente por asignar responsable")</f>
        <v>Pendiente por asignar responsable</v>
      </c>
      <c r="C2173" t="s">
        <v>23</v>
      </c>
      <c r="D2173" t="s">
        <v>24</v>
      </c>
      <c r="E2173" t="s">
        <v>23</v>
      </c>
      <c r="F2173" s="21">
        <v>46084.403622685182</v>
      </c>
      <c r="G2173" t="s">
        <v>16962</v>
      </c>
      <c r="H2173">
        <v>1039456881</v>
      </c>
      <c r="I2173" t="s">
        <v>16963</v>
      </c>
      <c r="J2173" s="23" t="s">
        <v>16964</v>
      </c>
      <c r="K2173" s="23" t="s">
        <v>16965</v>
      </c>
      <c r="L2173" t="s">
        <v>16966</v>
      </c>
      <c r="M2173" t="s">
        <v>25</v>
      </c>
      <c r="N2173" t="s">
        <v>16967</v>
      </c>
      <c r="O2173" t="s">
        <v>26</v>
      </c>
      <c r="P2173" t="s">
        <v>27</v>
      </c>
      <c r="Q2173" t="s">
        <v>32</v>
      </c>
      <c r="R2173" t="s">
        <v>253</v>
      </c>
      <c r="S2173" t="s">
        <v>260</v>
      </c>
      <c r="T2173">
        <v>7</v>
      </c>
      <c r="U2173" t="s">
        <v>16968</v>
      </c>
      <c r="V2173" t="s">
        <v>14555</v>
      </c>
      <c r="W2173" t="s">
        <v>19356</v>
      </c>
      <c r="X2173" t="s">
        <v>29</v>
      </c>
      <c r="Y2173" t="s">
        <v>30</v>
      </c>
      <c r="Z2173" t="s">
        <v>30</v>
      </c>
      <c r="AA2173" t="s">
        <v>30</v>
      </c>
      <c r="AB2173" t="s">
        <v>30</v>
      </c>
      <c r="AC2173">
        <v>-75.561133229999996</v>
      </c>
      <c r="AD2173">
        <v>6.24232487</v>
      </c>
      <c r="AE2173" t="s">
        <v>86</v>
      </c>
      <c r="AF2173" t="s">
        <v>105</v>
      </c>
      <c r="AG2173" t="s">
        <v>102</v>
      </c>
      <c r="AH2173">
        <f>IFERROR(
    VLOOKUP(FENIX_ANS_TABLA[[#This Row],[ESTADO]],
        {"VENCIDO",1;"ALERTA_0 Días",2;"ALERTA",3;"A TIEMPO",4;"SIN FECHA",5},
    2,FALSE),
0)</f>
        <v>4</v>
      </c>
    </row>
    <row r="2174" spans="1:34" x14ac:dyDescent="0.25">
      <c r="A2174">
        <v>23678053</v>
      </c>
      <c r="B2174" s="23" t="str">
        <f>IFERROR(VLOOKUP(FENIX_ANS_TABLA[[#This Row],[PEDIDO]],RESPONSABLE!A:B,2,0),"Pendiente por asignar responsable")</f>
        <v>Pendiente por asignar responsable</v>
      </c>
      <c r="C2174" t="s">
        <v>23</v>
      </c>
      <c r="D2174" t="s">
        <v>24</v>
      </c>
      <c r="E2174" t="s">
        <v>23</v>
      </c>
      <c r="F2174" s="21">
        <v>46084.404548611114</v>
      </c>
      <c r="G2174" t="s">
        <v>16971</v>
      </c>
      <c r="H2174">
        <v>1128417080</v>
      </c>
      <c r="I2174" t="s">
        <v>16972</v>
      </c>
      <c r="J2174" s="23" t="s">
        <v>16973</v>
      </c>
      <c r="K2174" s="23" t="s">
        <v>16974</v>
      </c>
      <c r="L2174" t="s">
        <v>16975</v>
      </c>
      <c r="M2174" t="s">
        <v>25</v>
      </c>
      <c r="N2174" t="s">
        <v>16976</v>
      </c>
      <c r="O2174" t="s">
        <v>26</v>
      </c>
      <c r="P2174" t="s">
        <v>27</v>
      </c>
      <c r="Q2174" t="s">
        <v>28</v>
      </c>
      <c r="R2174" t="s">
        <v>253</v>
      </c>
      <c r="S2174" t="s">
        <v>260</v>
      </c>
      <c r="T2174">
        <v>7</v>
      </c>
      <c r="U2174" t="s">
        <v>16977</v>
      </c>
      <c r="V2174" t="s">
        <v>14467</v>
      </c>
      <c r="W2174" t="s">
        <v>14468</v>
      </c>
      <c r="X2174" t="s">
        <v>29</v>
      </c>
      <c r="Y2174" t="s">
        <v>30</v>
      </c>
      <c r="Z2174" t="s">
        <v>30</v>
      </c>
      <c r="AA2174" t="s">
        <v>30</v>
      </c>
      <c r="AB2174" t="s">
        <v>30</v>
      </c>
      <c r="AC2174">
        <v>-75.621647719999999</v>
      </c>
      <c r="AD2174">
        <v>6.2474558199999999</v>
      </c>
      <c r="AE2174" t="s">
        <v>86</v>
      </c>
      <c r="AF2174" t="s">
        <v>105</v>
      </c>
      <c r="AG2174" t="s">
        <v>102</v>
      </c>
      <c r="AH2174">
        <f>IFERROR(
    VLOOKUP(FENIX_ANS_TABLA[[#This Row],[ESTADO]],
        {"VENCIDO",1;"ALERTA_0 Días",2;"ALERTA",3;"A TIEMPO",4;"SIN FECHA",5},
    2,FALSE),
0)</f>
        <v>4</v>
      </c>
    </row>
    <row r="2175" spans="1:34" x14ac:dyDescent="0.25">
      <c r="A2175">
        <v>23678056</v>
      </c>
      <c r="B2175" s="23" t="str">
        <f>IFERROR(VLOOKUP(FENIX_ANS_TABLA[[#This Row],[PEDIDO]],RESPONSABLE!A:B,2,0),"Pendiente por asignar responsable")</f>
        <v>Pendiente por asignar responsable</v>
      </c>
      <c r="C2175" t="s">
        <v>54</v>
      </c>
      <c r="D2175" t="s">
        <v>24</v>
      </c>
      <c r="E2175" t="s">
        <v>54</v>
      </c>
      <c r="F2175" s="21">
        <v>46084.405949074076</v>
      </c>
      <c r="G2175" t="s">
        <v>16335</v>
      </c>
      <c r="H2175">
        <v>1036939433</v>
      </c>
      <c r="I2175" t="s">
        <v>16336</v>
      </c>
      <c r="J2175" s="23" t="s">
        <v>31</v>
      </c>
      <c r="K2175" s="23" t="s">
        <v>16337</v>
      </c>
      <c r="L2175" t="s">
        <v>16338</v>
      </c>
      <c r="M2175" t="s">
        <v>167</v>
      </c>
      <c r="N2175" t="s">
        <v>16339</v>
      </c>
      <c r="O2175" t="s">
        <v>168</v>
      </c>
      <c r="P2175" t="s">
        <v>55</v>
      </c>
      <c r="Q2175" t="s">
        <v>189</v>
      </c>
      <c r="R2175" t="s">
        <v>253</v>
      </c>
      <c r="S2175" t="s">
        <v>260</v>
      </c>
      <c r="T2175">
        <v>4</v>
      </c>
      <c r="U2175" t="s">
        <v>16340</v>
      </c>
      <c r="V2175" t="s">
        <v>19357</v>
      </c>
      <c r="W2175" t="s">
        <v>5014</v>
      </c>
      <c r="X2175" t="s">
        <v>29</v>
      </c>
      <c r="Y2175" t="s">
        <v>30</v>
      </c>
      <c r="Z2175" t="s">
        <v>30</v>
      </c>
      <c r="AA2175" t="s">
        <v>30</v>
      </c>
      <c r="AB2175" t="s">
        <v>30</v>
      </c>
      <c r="AC2175">
        <v>-75.410936840999995</v>
      </c>
      <c r="AD2175">
        <v>6.1513271930000402</v>
      </c>
      <c r="AE2175" t="s">
        <v>86</v>
      </c>
      <c r="AF2175" t="s">
        <v>159</v>
      </c>
      <c r="AG2175" t="s">
        <v>102</v>
      </c>
      <c r="AH2175">
        <f>IFERROR(
    VLOOKUP(FENIX_ANS_TABLA[[#This Row],[ESTADO]],
        {"VENCIDO",1;"ALERTA_0 Días",2;"ALERTA",3;"A TIEMPO",4;"SIN FECHA",5},
    2,FALSE),
0)</f>
        <v>4</v>
      </c>
    </row>
    <row r="2176" spans="1:34" x14ac:dyDescent="0.25">
      <c r="A2176">
        <v>23678058</v>
      </c>
      <c r="B2176" s="23" t="str">
        <f>IFERROR(VLOOKUP(FENIX_ANS_TABLA[[#This Row],[PEDIDO]],RESPONSABLE!A:B,2,0),"Pendiente por asignar responsable")</f>
        <v>Pendiente por asignar responsable</v>
      </c>
      <c r="C2176" t="s">
        <v>54</v>
      </c>
      <c r="D2176" t="s">
        <v>24</v>
      </c>
      <c r="E2176" t="s">
        <v>54</v>
      </c>
      <c r="F2176" s="21">
        <v>46084.406678240739</v>
      </c>
      <c r="G2176" t="s">
        <v>16342</v>
      </c>
      <c r="H2176">
        <v>43805991</v>
      </c>
      <c r="I2176" t="s">
        <v>16343</v>
      </c>
      <c r="J2176" s="23" t="s">
        <v>31</v>
      </c>
      <c r="K2176" s="23" t="s">
        <v>16344</v>
      </c>
      <c r="L2176" t="s">
        <v>16345</v>
      </c>
      <c r="M2176" t="s">
        <v>216</v>
      </c>
      <c r="N2176" t="s">
        <v>16346</v>
      </c>
      <c r="O2176" t="s">
        <v>217</v>
      </c>
      <c r="P2176" t="s">
        <v>55</v>
      </c>
      <c r="Q2176" t="s">
        <v>214</v>
      </c>
      <c r="R2176" t="s">
        <v>252</v>
      </c>
      <c r="S2176" t="s">
        <v>260</v>
      </c>
      <c r="T2176">
        <v>4</v>
      </c>
      <c r="U2176" t="s">
        <v>16347</v>
      </c>
      <c r="V2176" t="s">
        <v>14015</v>
      </c>
      <c r="W2176" t="s">
        <v>7932</v>
      </c>
      <c r="X2176" t="s">
        <v>29</v>
      </c>
      <c r="Y2176" t="s">
        <v>30</v>
      </c>
      <c r="Z2176" t="s">
        <v>30</v>
      </c>
      <c r="AA2176" t="s">
        <v>30</v>
      </c>
      <c r="AB2176" t="s">
        <v>30</v>
      </c>
      <c r="AC2176">
        <v>-74.975243169999999</v>
      </c>
      <c r="AD2176">
        <v>6.4190491700000001</v>
      </c>
      <c r="AE2176" t="s">
        <v>86</v>
      </c>
      <c r="AF2176" t="s">
        <v>215</v>
      </c>
      <c r="AG2176" t="s">
        <v>102</v>
      </c>
      <c r="AH2176">
        <f>IFERROR(
    VLOOKUP(FENIX_ANS_TABLA[[#This Row],[ESTADO]],
        {"VENCIDO",1;"ALERTA_0 Días",2;"ALERTA",3;"A TIEMPO",4;"SIN FECHA",5},
    2,FALSE),
0)</f>
        <v>4</v>
      </c>
    </row>
    <row r="2177" spans="1:34" x14ac:dyDescent="0.25">
      <c r="A2177">
        <v>23678059</v>
      </c>
      <c r="B2177" s="23" t="str">
        <f>IFERROR(VLOOKUP(FENIX_ANS_TABLA[[#This Row],[PEDIDO]],RESPONSABLE!A:B,2,0),"Pendiente por asignar responsable")</f>
        <v>Pendiente por asignar responsable</v>
      </c>
      <c r="C2177" t="s">
        <v>44</v>
      </c>
      <c r="D2177" t="s">
        <v>24</v>
      </c>
      <c r="E2177" t="s">
        <v>44</v>
      </c>
      <c r="F2177" s="21">
        <v>46084.406805555547</v>
      </c>
      <c r="G2177" t="s">
        <v>16349</v>
      </c>
      <c r="H2177">
        <v>15371002</v>
      </c>
      <c r="I2177" t="s">
        <v>16350</v>
      </c>
      <c r="J2177" s="23" t="s">
        <v>16351</v>
      </c>
      <c r="K2177" s="23" t="s">
        <v>16352</v>
      </c>
      <c r="L2177" t="s">
        <v>16353</v>
      </c>
      <c r="M2177" t="s">
        <v>25</v>
      </c>
      <c r="N2177" t="s">
        <v>16354</v>
      </c>
      <c r="O2177" t="s">
        <v>26</v>
      </c>
      <c r="P2177" t="s">
        <v>45</v>
      </c>
      <c r="Q2177" t="s">
        <v>46</v>
      </c>
      <c r="R2177" t="s">
        <v>253</v>
      </c>
      <c r="S2177" t="s">
        <v>260</v>
      </c>
      <c r="T2177">
        <v>11</v>
      </c>
      <c r="U2177" t="s">
        <v>16355</v>
      </c>
      <c r="V2177" t="s">
        <v>14015</v>
      </c>
      <c r="W2177" t="s">
        <v>19358</v>
      </c>
      <c r="X2177" t="s">
        <v>29</v>
      </c>
      <c r="Y2177" t="s">
        <v>30</v>
      </c>
      <c r="Z2177" t="s">
        <v>30</v>
      </c>
      <c r="AA2177" t="s">
        <v>30</v>
      </c>
      <c r="AB2177" t="s">
        <v>30</v>
      </c>
      <c r="AC2177">
        <v>-75.627148980000001</v>
      </c>
      <c r="AD2177">
        <v>6.25055593</v>
      </c>
      <c r="AE2177" t="s">
        <v>86</v>
      </c>
      <c r="AF2177" t="s">
        <v>105</v>
      </c>
      <c r="AG2177" t="s">
        <v>102</v>
      </c>
      <c r="AH2177">
        <f>IFERROR(
    VLOOKUP(FENIX_ANS_TABLA[[#This Row],[ESTADO]],
        {"VENCIDO",1;"ALERTA_0 Días",2;"ALERTA",3;"A TIEMPO",4;"SIN FECHA",5},
    2,FALSE),
0)</f>
        <v>4</v>
      </c>
    </row>
    <row r="2178" spans="1:34" x14ac:dyDescent="0.25">
      <c r="A2178">
        <v>23678061</v>
      </c>
      <c r="B2178" s="23" t="str">
        <f>IFERROR(VLOOKUP(FENIX_ANS_TABLA[[#This Row],[PEDIDO]],RESPONSABLE!A:B,2,0),"Pendiente por asignar responsable")</f>
        <v>Pendiente por asignar responsable</v>
      </c>
      <c r="C2178" t="s">
        <v>54</v>
      </c>
      <c r="D2178" t="s">
        <v>24</v>
      </c>
      <c r="E2178" t="s">
        <v>54</v>
      </c>
      <c r="F2178" s="21">
        <v>46084.407511574071</v>
      </c>
      <c r="G2178" t="s">
        <v>16357</v>
      </c>
      <c r="H2178">
        <v>98470876</v>
      </c>
      <c r="I2178" t="s">
        <v>16358</v>
      </c>
      <c r="J2178" s="23" t="s">
        <v>69</v>
      </c>
      <c r="K2178" s="23" t="s">
        <v>16359</v>
      </c>
      <c r="L2178" t="s">
        <v>16360</v>
      </c>
      <c r="M2178" t="s">
        <v>216</v>
      </c>
      <c r="N2178" t="s">
        <v>16361</v>
      </c>
      <c r="O2178" t="s">
        <v>217</v>
      </c>
      <c r="P2178" t="s">
        <v>55</v>
      </c>
      <c r="Q2178" t="s">
        <v>214</v>
      </c>
      <c r="R2178" t="s">
        <v>252</v>
      </c>
      <c r="S2178" t="s">
        <v>260</v>
      </c>
      <c r="T2178">
        <v>4</v>
      </c>
      <c r="U2178" t="s">
        <v>16362</v>
      </c>
      <c r="V2178" t="s">
        <v>14774</v>
      </c>
      <c r="W2178" t="s">
        <v>10645</v>
      </c>
      <c r="X2178" t="s">
        <v>29</v>
      </c>
      <c r="Y2178" t="s">
        <v>30</v>
      </c>
      <c r="Z2178" t="s">
        <v>30</v>
      </c>
      <c r="AA2178" t="s">
        <v>30</v>
      </c>
      <c r="AB2178" t="s">
        <v>30</v>
      </c>
      <c r="AC2178">
        <v>-74.976097999999993</v>
      </c>
      <c r="AD2178">
        <v>6.415648</v>
      </c>
      <c r="AE2178" t="s">
        <v>86</v>
      </c>
      <c r="AF2178" t="s">
        <v>215</v>
      </c>
      <c r="AG2178" t="s">
        <v>102</v>
      </c>
      <c r="AH2178">
        <f>IFERROR(
    VLOOKUP(FENIX_ANS_TABLA[[#This Row],[ESTADO]],
        {"VENCIDO",1;"ALERTA_0 Días",2;"ALERTA",3;"A TIEMPO",4;"SIN FECHA",5},
    2,FALSE),
0)</f>
        <v>4</v>
      </c>
    </row>
    <row r="2179" spans="1:34" x14ac:dyDescent="0.25">
      <c r="A2179">
        <v>23678062</v>
      </c>
      <c r="B2179" s="23" t="str">
        <f>IFERROR(VLOOKUP(FENIX_ANS_TABLA[[#This Row],[PEDIDO]],RESPONSABLE!A:B,2,0),"Pendiente por asignar responsable")</f>
        <v>Pendiente por asignar responsable</v>
      </c>
      <c r="C2179" t="s">
        <v>23</v>
      </c>
      <c r="D2179" t="s">
        <v>24</v>
      </c>
      <c r="E2179" t="s">
        <v>23</v>
      </c>
      <c r="F2179" s="21">
        <v>46084.407673611109</v>
      </c>
      <c r="G2179" t="s">
        <v>16979</v>
      </c>
      <c r="H2179">
        <v>1017143967</v>
      </c>
      <c r="I2179" t="s">
        <v>16980</v>
      </c>
      <c r="J2179" s="23" t="s">
        <v>31</v>
      </c>
      <c r="K2179" s="23" t="s">
        <v>16981</v>
      </c>
      <c r="L2179" t="s">
        <v>16982</v>
      </c>
      <c r="M2179" t="s">
        <v>25</v>
      </c>
      <c r="N2179" t="s">
        <v>16983</v>
      </c>
      <c r="O2179" t="s">
        <v>26</v>
      </c>
      <c r="P2179" t="s">
        <v>27</v>
      </c>
      <c r="Q2179" t="s">
        <v>32</v>
      </c>
      <c r="R2179" t="s">
        <v>253</v>
      </c>
      <c r="S2179" t="s">
        <v>260</v>
      </c>
      <c r="T2179">
        <v>7</v>
      </c>
      <c r="U2179" t="s">
        <v>16984</v>
      </c>
      <c r="V2179" t="s">
        <v>14776</v>
      </c>
      <c r="W2179" t="s">
        <v>10624</v>
      </c>
      <c r="X2179" t="s">
        <v>29</v>
      </c>
      <c r="Y2179" t="s">
        <v>30</v>
      </c>
      <c r="Z2179" t="s">
        <v>30</v>
      </c>
      <c r="AA2179" t="s">
        <v>30</v>
      </c>
      <c r="AB2179" t="s">
        <v>30</v>
      </c>
      <c r="AC2179">
        <v>-75.561133229999996</v>
      </c>
      <c r="AD2179">
        <v>6.24232487</v>
      </c>
      <c r="AE2179" t="s">
        <v>86</v>
      </c>
      <c r="AF2179" t="s">
        <v>105</v>
      </c>
      <c r="AG2179" t="s">
        <v>102</v>
      </c>
      <c r="AH2179">
        <f>IFERROR(
    VLOOKUP(FENIX_ANS_TABLA[[#This Row],[ESTADO]],
        {"VENCIDO",1;"ALERTA_0 Días",2;"ALERTA",3;"A TIEMPO",4;"SIN FECHA",5},
    2,FALSE),
0)</f>
        <v>4</v>
      </c>
    </row>
    <row r="2180" spans="1:34" x14ac:dyDescent="0.25">
      <c r="A2180">
        <v>23678063</v>
      </c>
      <c r="B2180" s="23" t="str">
        <f>IFERROR(VLOOKUP(FENIX_ANS_TABLA[[#This Row],[PEDIDO]],RESPONSABLE!A:B,2,0),"Pendiente por asignar responsable")</f>
        <v>Pendiente por asignar responsable</v>
      </c>
      <c r="C2180" t="s">
        <v>23</v>
      </c>
      <c r="D2180" t="s">
        <v>24</v>
      </c>
      <c r="E2180" t="s">
        <v>23</v>
      </c>
      <c r="F2180" s="21">
        <v>46084.407731481479</v>
      </c>
      <c r="G2180" t="s">
        <v>16364</v>
      </c>
      <c r="H2180">
        <v>1038410310</v>
      </c>
      <c r="I2180" t="s">
        <v>16365</v>
      </c>
      <c r="J2180" s="23" t="s">
        <v>31</v>
      </c>
      <c r="K2180" s="23" t="s">
        <v>16366</v>
      </c>
      <c r="L2180" t="s">
        <v>16367</v>
      </c>
      <c r="M2180" t="s">
        <v>165</v>
      </c>
      <c r="N2180" t="s">
        <v>16368</v>
      </c>
      <c r="O2180" t="s">
        <v>166</v>
      </c>
      <c r="P2180" t="s">
        <v>27</v>
      </c>
      <c r="Q2180" t="s">
        <v>158</v>
      </c>
      <c r="R2180" t="s">
        <v>252</v>
      </c>
      <c r="S2180" t="s">
        <v>260</v>
      </c>
      <c r="T2180">
        <v>10</v>
      </c>
      <c r="U2180" t="s">
        <v>16369</v>
      </c>
      <c r="V2180" t="s">
        <v>14776</v>
      </c>
      <c r="W2180" t="s">
        <v>15616</v>
      </c>
      <c r="X2180" t="s">
        <v>29</v>
      </c>
      <c r="Y2180" t="s">
        <v>30</v>
      </c>
      <c r="Z2180" t="s">
        <v>30</v>
      </c>
      <c r="AA2180" t="s">
        <v>30</v>
      </c>
      <c r="AB2180" t="s">
        <v>30</v>
      </c>
      <c r="AC2180">
        <v>-75.394480000000001</v>
      </c>
      <c r="AD2180">
        <v>6.2366789999999996</v>
      </c>
      <c r="AE2180" t="s">
        <v>86</v>
      </c>
      <c r="AF2180" t="s">
        <v>159</v>
      </c>
      <c r="AG2180" t="s">
        <v>102</v>
      </c>
      <c r="AH2180">
        <f>IFERROR(
    VLOOKUP(FENIX_ANS_TABLA[[#This Row],[ESTADO]],
        {"VENCIDO",1;"ALERTA_0 Días",2;"ALERTA",3;"A TIEMPO",4;"SIN FECHA",5},
    2,FALSE),
0)</f>
        <v>4</v>
      </c>
    </row>
    <row r="2181" spans="1:34" x14ac:dyDescent="0.25">
      <c r="A2181">
        <v>23678065</v>
      </c>
      <c r="B2181" s="23" t="str">
        <f>IFERROR(VLOOKUP(FENIX_ANS_TABLA[[#This Row],[PEDIDO]],RESPONSABLE!A:B,2,0),"Pendiente por asignar responsable")</f>
        <v>Pendiente por asignar responsable</v>
      </c>
      <c r="C2181" t="s">
        <v>54</v>
      </c>
      <c r="D2181" t="s">
        <v>24</v>
      </c>
      <c r="E2181" t="s">
        <v>54</v>
      </c>
      <c r="F2181" s="21">
        <v>46084.409166666657</v>
      </c>
      <c r="G2181" t="s">
        <v>16371</v>
      </c>
      <c r="H2181">
        <v>70121533</v>
      </c>
      <c r="I2181" t="s">
        <v>16372</v>
      </c>
      <c r="J2181" s="23" t="s">
        <v>31</v>
      </c>
      <c r="K2181" s="23" t="s">
        <v>16373</v>
      </c>
      <c r="L2181" t="s">
        <v>16374</v>
      </c>
      <c r="M2181" t="s">
        <v>216</v>
      </c>
      <c r="N2181" t="s">
        <v>16375</v>
      </c>
      <c r="O2181" t="s">
        <v>217</v>
      </c>
      <c r="P2181" t="s">
        <v>55</v>
      </c>
      <c r="Q2181" t="s">
        <v>214</v>
      </c>
      <c r="R2181" t="s">
        <v>252</v>
      </c>
      <c r="S2181" t="s">
        <v>260</v>
      </c>
      <c r="T2181">
        <v>4</v>
      </c>
      <c r="U2181" t="s">
        <v>16376</v>
      </c>
      <c r="V2181" t="s">
        <v>14252</v>
      </c>
      <c r="W2181" t="s">
        <v>10563</v>
      </c>
      <c r="X2181" t="s">
        <v>29</v>
      </c>
      <c r="Y2181" t="s">
        <v>30</v>
      </c>
      <c r="Z2181" t="s">
        <v>30</v>
      </c>
      <c r="AA2181" t="s">
        <v>30</v>
      </c>
      <c r="AB2181" t="s">
        <v>30</v>
      </c>
      <c r="AC2181">
        <v>-75.029503759999997</v>
      </c>
      <c r="AD2181">
        <v>6.4738869100000001</v>
      </c>
      <c r="AE2181" t="s">
        <v>86</v>
      </c>
      <c r="AF2181" t="s">
        <v>215</v>
      </c>
      <c r="AG2181" t="s">
        <v>102</v>
      </c>
      <c r="AH2181">
        <f>IFERROR(
    VLOOKUP(FENIX_ANS_TABLA[[#This Row],[ESTADO]],
        {"VENCIDO",1;"ALERTA_0 Días",2;"ALERTA",3;"A TIEMPO",4;"SIN FECHA",5},
    2,FALSE),
0)</f>
        <v>4</v>
      </c>
    </row>
    <row r="2182" spans="1:34" x14ac:dyDescent="0.25">
      <c r="A2182">
        <v>23678068</v>
      </c>
      <c r="B2182" s="23" t="str">
        <f>IFERROR(VLOOKUP(FENIX_ANS_TABLA[[#This Row],[PEDIDO]],RESPONSABLE!A:B,2,0),"Pendiente por asignar responsable")</f>
        <v>Pendiente por asignar responsable</v>
      </c>
      <c r="C2182" t="s">
        <v>54</v>
      </c>
      <c r="D2182" t="s">
        <v>24</v>
      </c>
      <c r="E2182" t="s">
        <v>54</v>
      </c>
      <c r="F2182" s="21">
        <v>46084.410520833328</v>
      </c>
      <c r="G2182" t="s">
        <v>16378</v>
      </c>
      <c r="H2182">
        <v>15338136</v>
      </c>
      <c r="I2182" t="s">
        <v>16379</v>
      </c>
      <c r="J2182" s="23" t="s">
        <v>31</v>
      </c>
      <c r="K2182" s="23" t="s">
        <v>16380</v>
      </c>
      <c r="L2182" t="s">
        <v>16381</v>
      </c>
      <c r="M2182" t="s">
        <v>106</v>
      </c>
      <c r="N2182" t="s">
        <v>16382</v>
      </c>
      <c r="O2182" t="s">
        <v>107</v>
      </c>
      <c r="P2182" t="s">
        <v>55</v>
      </c>
      <c r="Q2182" t="s">
        <v>31</v>
      </c>
      <c r="R2182" t="s">
        <v>253</v>
      </c>
      <c r="S2182" t="s">
        <v>259</v>
      </c>
      <c r="T2182">
        <v>4</v>
      </c>
      <c r="U2182" t="s">
        <v>16383</v>
      </c>
      <c r="V2182" t="s">
        <v>14777</v>
      </c>
      <c r="W2182" t="s">
        <v>14258</v>
      </c>
      <c r="X2182" t="s">
        <v>29</v>
      </c>
      <c r="Y2182" t="s">
        <v>30</v>
      </c>
      <c r="Z2182" t="s">
        <v>30</v>
      </c>
      <c r="AA2182" t="s">
        <v>30</v>
      </c>
      <c r="AB2182" t="s">
        <v>30</v>
      </c>
      <c r="AC2182">
        <v>-75.565257000000003</v>
      </c>
      <c r="AD2182">
        <v>5.8715120000000001</v>
      </c>
      <c r="AE2182" t="s">
        <v>86</v>
      </c>
      <c r="AF2182" t="s">
        <v>109</v>
      </c>
      <c r="AG2182" t="s">
        <v>102</v>
      </c>
      <c r="AH2182">
        <f>IFERROR(
    VLOOKUP(FENIX_ANS_TABLA[[#This Row],[ESTADO]],
        {"VENCIDO",1;"ALERTA_0 Días",2;"ALERTA",3;"A TIEMPO",4;"SIN FECHA",5},
    2,FALSE),
0)</f>
        <v>4</v>
      </c>
    </row>
    <row r="2183" spans="1:34" x14ac:dyDescent="0.25">
      <c r="A2183">
        <v>23678075</v>
      </c>
      <c r="B2183" s="23" t="str">
        <f>IFERROR(VLOOKUP(FENIX_ANS_TABLA[[#This Row],[PEDIDO]],RESPONSABLE!A:B,2,0),"Pendiente por asignar responsable")</f>
        <v>Pendiente por asignar responsable</v>
      </c>
      <c r="C2183" t="s">
        <v>23</v>
      </c>
      <c r="D2183" t="s">
        <v>24</v>
      </c>
      <c r="E2183" t="s">
        <v>23</v>
      </c>
      <c r="F2183" s="21">
        <v>46084.41443287037</v>
      </c>
      <c r="G2183" t="s">
        <v>16385</v>
      </c>
      <c r="H2183">
        <v>70750231</v>
      </c>
      <c r="I2183" t="s">
        <v>16386</v>
      </c>
      <c r="J2183" s="23" t="s">
        <v>31</v>
      </c>
      <c r="K2183" s="23" t="s">
        <v>16387</v>
      </c>
      <c r="L2183" t="s">
        <v>16388</v>
      </c>
      <c r="M2183" t="s">
        <v>165</v>
      </c>
      <c r="N2183" t="s">
        <v>16389</v>
      </c>
      <c r="O2183" t="s">
        <v>166</v>
      </c>
      <c r="P2183" t="s">
        <v>27</v>
      </c>
      <c r="Q2183" t="s">
        <v>158</v>
      </c>
      <c r="R2183" t="s">
        <v>252</v>
      </c>
      <c r="S2183" t="s">
        <v>260</v>
      </c>
      <c r="T2183">
        <v>10</v>
      </c>
      <c r="U2183" t="s">
        <v>16390</v>
      </c>
      <c r="V2183" t="s">
        <v>14113</v>
      </c>
      <c r="W2183" t="s">
        <v>19359</v>
      </c>
      <c r="X2183" t="s">
        <v>29</v>
      </c>
      <c r="Y2183" t="s">
        <v>30</v>
      </c>
      <c r="Z2183" t="s">
        <v>30</v>
      </c>
      <c r="AA2183" t="s">
        <v>30</v>
      </c>
      <c r="AB2183" t="s">
        <v>30</v>
      </c>
      <c r="AC2183">
        <v>-75.453101329999996</v>
      </c>
      <c r="AD2183">
        <v>6.302683</v>
      </c>
      <c r="AE2183" t="s">
        <v>86</v>
      </c>
      <c r="AF2183" t="s">
        <v>159</v>
      </c>
      <c r="AG2183" t="s">
        <v>102</v>
      </c>
      <c r="AH2183">
        <f>IFERROR(
    VLOOKUP(FENIX_ANS_TABLA[[#This Row],[ESTADO]],
        {"VENCIDO",1;"ALERTA_0 Días",2;"ALERTA",3;"A TIEMPO",4;"SIN FECHA",5},
    2,FALSE),
0)</f>
        <v>4</v>
      </c>
    </row>
    <row r="2184" spans="1:34" x14ac:dyDescent="0.25">
      <c r="A2184">
        <v>23678076</v>
      </c>
      <c r="B2184" s="23" t="str">
        <f>IFERROR(VLOOKUP(FENIX_ANS_TABLA[[#This Row],[PEDIDO]],RESPONSABLE!A:B,2,0),"Pendiente por asignar responsable")</f>
        <v>Pendiente por asignar responsable</v>
      </c>
      <c r="C2184" t="s">
        <v>23</v>
      </c>
      <c r="D2184" t="s">
        <v>24</v>
      </c>
      <c r="E2184" t="s">
        <v>23</v>
      </c>
      <c r="F2184" s="21">
        <v>46084.415335648147</v>
      </c>
      <c r="G2184" t="s">
        <v>16986</v>
      </c>
      <c r="H2184">
        <v>1128417080</v>
      </c>
      <c r="I2184" t="s">
        <v>16972</v>
      </c>
      <c r="J2184" s="23" t="s">
        <v>16973</v>
      </c>
      <c r="K2184" s="23" t="s">
        <v>16974</v>
      </c>
      <c r="L2184" t="s">
        <v>16987</v>
      </c>
      <c r="M2184" t="s">
        <v>25</v>
      </c>
      <c r="N2184" t="s">
        <v>16988</v>
      </c>
      <c r="O2184" t="s">
        <v>26</v>
      </c>
      <c r="P2184" t="s">
        <v>27</v>
      </c>
      <c r="Q2184" t="s">
        <v>28</v>
      </c>
      <c r="R2184" t="s">
        <v>253</v>
      </c>
      <c r="S2184" t="s">
        <v>260</v>
      </c>
      <c r="T2184">
        <v>7</v>
      </c>
      <c r="U2184" t="s">
        <v>16989</v>
      </c>
      <c r="V2184" t="s">
        <v>18762</v>
      </c>
      <c r="W2184" t="s">
        <v>14559</v>
      </c>
      <c r="X2184" t="s">
        <v>29</v>
      </c>
      <c r="Y2184" t="s">
        <v>30</v>
      </c>
      <c r="Z2184" t="s">
        <v>30</v>
      </c>
      <c r="AA2184" t="s">
        <v>30</v>
      </c>
      <c r="AB2184" t="s">
        <v>30</v>
      </c>
      <c r="AC2184">
        <v>-75.621647719999999</v>
      </c>
      <c r="AD2184">
        <v>6.2474558199999999</v>
      </c>
      <c r="AE2184" t="s">
        <v>86</v>
      </c>
      <c r="AF2184" t="s">
        <v>105</v>
      </c>
      <c r="AG2184" t="s">
        <v>102</v>
      </c>
      <c r="AH2184">
        <f>IFERROR(
    VLOOKUP(FENIX_ANS_TABLA[[#This Row],[ESTADO]],
        {"VENCIDO",1;"ALERTA_0 Días",2;"ALERTA",3;"A TIEMPO",4;"SIN FECHA",5},
    2,FALSE),
0)</f>
        <v>4</v>
      </c>
    </row>
    <row r="2185" spans="1:34" x14ac:dyDescent="0.25">
      <c r="A2185">
        <v>23678079</v>
      </c>
      <c r="B2185" s="23" t="str">
        <f>IFERROR(VLOOKUP(FENIX_ANS_TABLA[[#This Row],[PEDIDO]],RESPONSABLE!A:B,2,0),"Pendiente por asignar responsable")</f>
        <v>Pendiente por asignar responsable</v>
      </c>
      <c r="C2185" t="s">
        <v>44</v>
      </c>
      <c r="D2185" t="s">
        <v>24</v>
      </c>
      <c r="E2185" t="s">
        <v>44</v>
      </c>
      <c r="F2185" s="21">
        <v>46084.41846064815</v>
      </c>
      <c r="G2185" t="s">
        <v>16393</v>
      </c>
      <c r="H2185">
        <v>43450509</v>
      </c>
      <c r="I2185" t="s">
        <v>16394</v>
      </c>
      <c r="J2185" s="23" t="s">
        <v>31</v>
      </c>
      <c r="K2185" s="23" t="s">
        <v>16395</v>
      </c>
      <c r="L2185" t="s">
        <v>16396</v>
      </c>
      <c r="M2185" t="s">
        <v>160</v>
      </c>
      <c r="N2185" t="s">
        <v>16397</v>
      </c>
      <c r="O2185" t="s">
        <v>161</v>
      </c>
      <c r="P2185" t="s">
        <v>45</v>
      </c>
      <c r="Q2185" t="s">
        <v>162</v>
      </c>
      <c r="R2185" t="s">
        <v>252</v>
      </c>
      <c r="S2185" t="s">
        <v>260</v>
      </c>
      <c r="T2185">
        <v>11</v>
      </c>
      <c r="U2185" t="s">
        <v>16398</v>
      </c>
      <c r="V2185" t="s">
        <v>14779</v>
      </c>
      <c r="W2185" t="s">
        <v>19360</v>
      </c>
      <c r="X2185" t="s">
        <v>29</v>
      </c>
      <c r="Y2185" t="s">
        <v>30</v>
      </c>
      <c r="Z2185" t="s">
        <v>30</v>
      </c>
      <c r="AA2185" t="s">
        <v>30</v>
      </c>
      <c r="AB2185" t="s">
        <v>30</v>
      </c>
      <c r="AC2185">
        <v>-75.032245000000003</v>
      </c>
      <c r="AD2185">
        <v>6.0306300100000003</v>
      </c>
      <c r="AE2185" t="s">
        <v>86</v>
      </c>
      <c r="AF2185" t="s">
        <v>159</v>
      </c>
      <c r="AG2185" t="s">
        <v>102</v>
      </c>
      <c r="AH2185">
        <f>IFERROR(
    VLOOKUP(FENIX_ANS_TABLA[[#This Row],[ESTADO]],
        {"VENCIDO",1;"ALERTA_0 Días",2;"ALERTA",3;"A TIEMPO",4;"SIN FECHA",5},
    2,FALSE),
0)</f>
        <v>4</v>
      </c>
    </row>
    <row r="2186" spans="1:34" x14ac:dyDescent="0.25">
      <c r="A2186">
        <v>23678080</v>
      </c>
      <c r="B2186" s="23" t="str">
        <f>IFERROR(VLOOKUP(FENIX_ANS_TABLA[[#This Row],[PEDIDO]],RESPONSABLE!A:B,2,0),"Pendiente por asignar responsable")</f>
        <v>Pendiente por asignar responsable</v>
      </c>
      <c r="C2186" t="s">
        <v>23</v>
      </c>
      <c r="D2186" t="s">
        <v>24</v>
      </c>
      <c r="E2186" t="s">
        <v>33</v>
      </c>
      <c r="F2186" s="21">
        <v>46084.41914351852</v>
      </c>
      <c r="G2186" t="s">
        <v>16400</v>
      </c>
      <c r="H2186">
        <v>32143450</v>
      </c>
      <c r="I2186" t="s">
        <v>7550</v>
      </c>
      <c r="J2186" s="23" t="s">
        <v>31</v>
      </c>
      <c r="K2186" s="23" t="s">
        <v>7551</v>
      </c>
      <c r="L2186" t="s">
        <v>16401</v>
      </c>
      <c r="M2186" t="s">
        <v>25</v>
      </c>
      <c r="N2186" t="s">
        <v>16402</v>
      </c>
      <c r="O2186" t="s">
        <v>26</v>
      </c>
      <c r="P2186" t="s">
        <v>34</v>
      </c>
      <c r="Q2186" t="s">
        <v>35</v>
      </c>
      <c r="R2186" t="s">
        <v>253</v>
      </c>
      <c r="S2186" t="s">
        <v>260</v>
      </c>
      <c r="T2186">
        <v>5</v>
      </c>
      <c r="U2186" t="s">
        <v>16403</v>
      </c>
      <c r="V2186" t="s">
        <v>19361</v>
      </c>
      <c r="W2186" t="s">
        <v>8328</v>
      </c>
      <c r="X2186" t="s">
        <v>29</v>
      </c>
      <c r="Y2186" t="s">
        <v>30</v>
      </c>
      <c r="Z2186" t="s">
        <v>30</v>
      </c>
      <c r="AA2186" t="s">
        <v>30</v>
      </c>
      <c r="AB2186" t="s">
        <v>30</v>
      </c>
      <c r="AC2186">
        <v>-75.539876370000002</v>
      </c>
      <c r="AD2186">
        <v>6.2349748299999996</v>
      </c>
      <c r="AE2186" t="s">
        <v>86</v>
      </c>
      <c r="AF2186" t="s">
        <v>105</v>
      </c>
      <c r="AG2186" t="s">
        <v>102</v>
      </c>
      <c r="AH2186">
        <f>IFERROR(
    VLOOKUP(FENIX_ANS_TABLA[[#This Row],[ESTADO]],
        {"VENCIDO",1;"ALERTA_0 Días",2;"ALERTA",3;"A TIEMPO",4;"SIN FECHA",5},
    2,FALSE),
0)</f>
        <v>4</v>
      </c>
    </row>
    <row r="2187" spans="1:34" x14ac:dyDescent="0.25">
      <c r="A2187">
        <v>23678083</v>
      </c>
      <c r="B2187" s="23" t="str">
        <f>IFERROR(VLOOKUP(FENIX_ANS_TABLA[[#This Row],[PEDIDO]],RESPONSABLE!A:B,2,0),"Pendiente por asignar responsable")</f>
        <v>Pendiente por asignar responsable</v>
      </c>
      <c r="C2187" t="s">
        <v>23</v>
      </c>
      <c r="D2187" t="s">
        <v>24</v>
      </c>
      <c r="E2187" t="s">
        <v>33</v>
      </c>
      <c r="F2187" s="21">
        <v>46084.420057870368</v>
      </c>
      <c r="G2187" t="s">
        <v>16992</v>
      </c>
      <c r="H2187">
        <v>71279869</v>
      </c>
      <c r="I2187" t="s">
        <v>16993</v>
      </c>
      <c r="J2187" s="23" t="s">
        <v>31</v>
      </c>
      <c r="K2187" s="23" t="s">
        <v>16994</v>
      </c>
      <c r="L2187" t="s">
        <v>16995</v>
      </c>
      <c r="M2187" t="s">
        <v>154</v>
      </c>
      <c r="N2187" t="s">
        <v>16996</v>
      </c>
      <c r="O2187" t="s">
        <v>155</v>
      </c>
      <c r="P2187" t="s">
        <v>34</v>
      </c>
      <c r="Q2187" t="s">
        <v>31</v>
      </c>
      <c r="R2187" t="s">
        <v>252</v>
      </c>
      <c r="S2187" t="s">
        <v>259</v>
      </c>
      <c r="T2187">
        <v>8</v>
      </c>
      <c r="U2187" t="s">
        <v>16997</v>
      </c>
      <c r="V2187" t="s">
        <v>14115</v>
      </c>
      <c r="W2187" t="s">
        <v>8048</v>
      </c>
      <c r="X2187" t="s">
        <v>29</v>
      </c>
      <c r="Y2187" t="s">
        <v>30</v>
      </c>
      <c r="Z2187" t="s">
        <v>30</v>
      </c>
      <c r="AA2187" t="s">
        <v>30</v>
      </c>
      <c r="AB2187" t="s">
        <v>30</v>
      </c>
      <c r="AC2187">
        <v>-75.849813999999995</v>
      </c>
      <c r="AD2187">
        <v>5.6410400000000003</v>
      </c>
      <c r="AE2187" t="s">
        <v>86</v>
      </c>
      <c r="AF2187" t="s">
        <v>109</v>
      </c>
      <c r="AG2187" t="s">
        <v>102</v>
      </c>
      <c r="AH2187">
        <f>IFERROR(
    VLOOKUP(FENIX_ANS_TABLA[[#This Row],[ESTADO]],
        {"VENCIDO",1;"ALERTA_0 Días",2;"ALERTA",3;"A TIEMPO",4;"SIN FECHA",5},
    2,FALSE),
0)</f>
        <v>4</v>
      </c>
    </row>
    <row r="2188" spans="1:34" x14ac:dyDescent="0.25">
      <c r="A2188">
        <v>23678084</v>
      </c>
      <c r="B2188" s="23" t="str">
        <f>IFERROR(VLOOKUP(FENIX_ANS_TABLA[[#This Row],[PEDIDO]],RESPONSABLE!A:B,2,0),"Pendiente por asignar responsable")</f>
        <v>Pendiente por asignar responsable</v>
      </c>
      <c r="C2188" t="s">
        <v>54</v>
      </c>
      <c r="D2188" t="s">
        <v>24</v>
      </c>
      <c r="E2188" t="s">
        <v>54</v>
      </c>
      <c r="F2188" s="21">
        <v>46084.421493055554</v>
      </c>
      <c r="G2188" t="s">
        <v>16406</v>
      </c>
      <c r="H2188">
        <v>71787025</v>
      </c>
      <c r="I2188" t="s">
        <v>16407</v>
      </c>
      <c r="J2188" s="23" t="s">
        <v>16408</v>
      </c>
      <c r="K2188" s="23" t="s">
        <v>7878</v>
      </c>
      <c r="L2188" t="s">
        <v>16409</v>
      </c>
      <c r="M2188" t="s">
        <v>137</v>
      </c>
      <c r="N2188" t="s">
        <v>16410</v>
      </c>
      <c r="O2188" t="s">
        <v>138</v>
      </c>
      <c r="P2188" t="s">
        <v>55</v>
      </c>
      <c r="Q2188" t="s">
        <v>31</v>
      </c>
      <c r="R2188" t="s">
        <v>253</v>
      </c>
      <c r="S2188" t="s">
        <v>259</v>
      </c>
      <c r="T2188">
        <v>4</v>
      </c>
      <c r="U2188" t="s">
        <v>16411</v>
      </c>
      <c r="V2188" t="s">
        <v>14786</v>
      </c>
      <c r="W2188" t="s">
        <v>8019</v>
      </c>
      <c r="X2188" t="s">
        <v>29</v>
      </c>
      <c r="Y2188" t="s">
        <v>30</v>
      </c>
      <c r="Z2188" t="s">
        <v>30</v>
      </c>
      <c r="AA2188" t="s">
        <v>30</v>
      </c>
      <c r="AB2188" t="s">
        <v>30</v>
      </c>
      <c r="AC2188">
        <v>-75.825413069999996</v>
      </c>
      <c r="AD2188">
        <v>6.5536681300000001</v>
      </c>
      <c r="AE2188" t="s">
        <v>86</v>
      </c>
      <c r="AF2188" t="s">
        <v>136</v>
      </c>
      <c r="AG2188" t="s">
        <v>102</v>
      </c>
      <c r="AH2188">
        <f>IFERROR(
    VLOOKUP(FENIX_ANS_TABLA[[#This Row],[ESTADO]],
        {"VENCIDO",1;"ALERTA_0 Días",2;"ALERTA",3;"A TIEMPO",4;"SIN FECHA",5},
    2,FALSE),
0)</f>
        <v>4</v>
      </c>
    </row>
    <row r="2189" spans="1:34" x14ac:dyDescent="0.25">
      <c r="A2189">
        <v>23678093</v>
      </c>
      <c r="B2189" s="23" t="str">
        <f>IFERROR(VLOOKUP(FENIX_ANS_TABLA[[#This Row],[PEDIDO]],RESPONSABLE!A:B,2,0),"Pendiente por asignar responsable")</f>
        <v>Pendiente por asignar responsable</v>
      </c>
      <c r="C2189" t="s">
        <v>58</v>
      </c>
      <c r="D2189" t="s">
        <v>24</v>
      </c>
      <c r="E2189" t="s">
        <v>59</v>
      </c>
      <c r="F2189" s="21">
        <v>46084.424201388887</v>
      </c>
      <c r="G2189" t="s">
        <v>16414</v>
      </c>
      <c r="H2189">
        <v>21620351</v>
      </c>
      <c r="I2189" t="s">
        <v>16415</v>
      </c>
      <c r="J2189" s="23" t="s">
        <v>16416</v>
      </c>
      <c r="K2189" s="23" t="s">
        <v>16417</v>
      </c>
      <c r="L2189" t="s">
        <v>16418</v>
      </c>
      <c r="M2189" t="s">
        <v>336</v>
      </c>
      <c r="N2189" t="s">
        <v>16419</v>
      </c>
      <c r="O2189" t="s">
        <v>337</v>
      </c>
      <c r="P2189" t="s">
        <v>60</v>
      </c>
      <c r="Q2189" t="s">
        <v>31</v>
      </c>
      <c r="R2189" t="s">
        <v>252</v>
      </c>
      <c r="S2189" t="s">
        <v>259</v>
      </c>
      <c r="T2189">
        <v>14</v>
      </c>
      <c r="U2189" t="s">
        <v>16420</v>
      </c>
      <c r="V2189" t="s">
        <v>14245</v>
      </c>
      <c r="W2189" t="s">
        <v>19362</v>
      </c>
      <c r="X2189" t="s">
        <v>29</v>
      </c>
      <c r="Y2189" t="s">
        <v>30</v>
      </c>
      <c r="Z2189" t="s">
        <v>30</v>
      </c>
      <c r="AA2189" t="s">
        <v>30</v>
      </c>
      <c r="AB2189" t="s">
        <v>30</v>
      </c>
      <c r="AC2189">
        <v>-75.608200999999994</v>
      </c>
      <c r="AD2189">
        <v>5.5477959200000004</v>
      </c>
      <c r="AE2189" t="s">
        <v>86</v>
      </c>
      <c r="AF2189" t="s">
        <v>109</v>
      </c>
      <c r="AG2189" t="s">
        <v>102</v>
      </c>
      <c r="AH2189">
        <f>IFERROR(
    VLOOKUP(FENIX_ANS_TABLA[[#This Row],[ESTADO]],
        {"VENCIDO",1;"ALERTA_0 Días",2;"ALERTA",3;"A TIEMPO",4;"SIN FECHA",5},
    2,FALSE),
0)</f>
        <v>4</v>
      </c>
    </row>
    <row r="2190" spans="1:34" x14ac:dyDescent="0.25">
      <c r="A2190">
        <v>23678098</v>
      </c>
      <c r="B2190" s="23" t="str">
        <f>IFERROR(VLOOKUP(FENIX_ANS_TABLA[[#This Row],[PEDIDO]],RESPONSABLE!A:B,2,0),"Pendiente por asignar responsable")</f>
        <v>Pendiente por asignar responsable</v>
      </c>
      <c r="C2190" t="s">
        <v>23</v>
      </c>
      <c r="D2190" t="s">
        <v>24</v>
      </c>
      <c r="E2190" t="s">
        <v>23</v>
      </c>
      <c r="F2190" s="21">
        <v>46084.427222222221</v>
      </c>
      <c r="G2190" t="s">
        <v>16422</v>
      </c>
      <c r="H2190">
        <v>70750231</v>
      </c>
      <c r="I2190" t="s">
        <v>16386</v>
      </c>
      <c r="J2190" s="23" t="s">
        <v>31</v>
      </c>
      <c r="K2190" s="23" t="s">
        <v>16387</v>
      </c>
      <c r="L2190" t="s">
        <v>16423</v>
      </c>
      <c r="M2190" t="s">
        <v>165</v>
      </c>
      <c r="N2190" t="s">
        <v>16424</v>
      </c>
      <c r="O2190" t="s">
        <v>166</v>
      </c>
      <c r="P2190" t="s">
        <v>27</v>
      </c>
      <c r="Q2190" t="s">
        <v>158</v>
      </c>
      <c r="R2190" t="s">
        <v>252</v>
      </c>
      <c r="S2190" t="s">
        <v>260</v>
      </c>
      <c r="T2190">
        <v>10</v>
      </c>
      <c r="U2190" t="s">
        <v>16425</v>
      </c>
      <c r="V2190" t="s">
        <v>19363</v>
      </c>
      <c r="W2190" t="s">
        <v>19364</v>
      </c>
      <c r="X2190" t="s">
        <v>29</v>
      </c>
      <c r="Y2190" t="s">
        <v>30</v>
      </c>
      <c r="Z2190" t="s">
        <v>30</v>
      </c>
      <c r="AA2190" t="s">
        <v>30</v>
      </c>
      <c r="AB2190" t="s">
        <v>30</v>
      </c>
      <c r="AC2190">
        <v>-75.453101329999996</v>
      </c>
      <c r="AD2190">
        <v>6.302683</v>
      </c>
      <c r="AE2190" t="s">
        <v>86</v>
      </c>
      <c r="AF2190" t="s">
        <v>159</v>
      </c>
      <c r="AG2190" t="s">
        <v>102</v>
      </c>
      <c r="AH2190">
        <f>IFERROR(
    VLOOKUP(FENIX_ANS_TABLA[[#This Row],[ESTADO]],
        {"VENCIDO",1;"ALERTA_0 Días",2;"ALERTA",3;"A TIEMPO",4;"SIN FECHA",5},
    2,FALSE),
0)</f>
        <v>4</v>
      </c>
    </row>
    <row r="2191" spans="1:34" x14ac:dyDescent="0.25">
      <c r="A2191">
        <v>23678103</v>
      </c>
      <c r="B2191" s="23" t="str">
        <f>IFERROR(VLOOKUP(FENIX_ANS_TABLA[[#This Row],[PEDIDO]],RESPONSABLE!A:B,2,0),"Pendiente por asignar responsable")</f>
        <v>Pendiente por asignar responsable</v>
      </c>
      <c r="C2191" t="s">
        <v>54</v>
      </c>
      <c r="D2191" t="s">
        <v>24</v>
      </c>
      <c r="E2191" t="s">
        <v>54</v>
      </c>
      <c r="F2191" s="21">
        <v>46084.429305555554</v>
      </c>
      <c r="G2191" t="s">
        <v>16427</v>
      </c>
      <c r="H2191">
        <v>71787025</v>
      </c>
      <c r="I2191" t="s">
        <v>16407</v>
      </c>
      <c r="J2191" s="23" t="s">
        <v>16408</v>
      </c>
      <c r="K2191" s="23" t="s">
        <v>7878</v>
      </c>
      <c r="L2191" t="s">
        <v>16428</v>
      </c>
      <c r="M2191" t="s">
        <v>165</v>
      </c>
      <c r="N2191" t="s">
        <v>16429</v>
      </c>
      <c r="O2191" t="s">
        <v>166</v>
      </c>
      <c r="P2191" t="s">
        <v>55</v>
      </c>
      <c r="Q2191" t="s">
        <v>189</v>
      </c>
      <c r="R2191" t="s">
        <v>252</v>
      </c>
      <c r="S2191" t="s">
        <v>260</v>
      </c>
      <c r="T2191">
        <v>4</v>
      </c>
      <c r="U2191" t="s">
        <v>16430</v>
      </c>
      <c r="V2191" t="s">
        <v>19365</v>
      </c>
      <c r="W2191" t="s">
        <v>19366</v>
      </c>
      <c r="X2191" t="s">
        <v>29</v>
      </c>
      <c r="Y2191" t="s">
        <v>30</v>
      </c>
      <c r="Z2191" t="s">
        <v>30</v>
      </c>
      <c r="AA2191" t="s">
        <v>30</v>
      </c>
      <c r="AB2191" t="s">
        <v>30</v>
      </c>
      <c r="AC2191">
        <v>-75.443196</v>
      </c>
      <c r="AD2191">
        <v>6.2519260000000001</v>
      </c>
      <c r="AE2191" t="s">
        <v>86</v>
      </c>
      <c r="AF2191" t="s">
        <v>159</v>
      </c>
      <c r="AG2191" t="s">
        <v>102</v>
      </c>
      <c r="AH2191">
        <f>IFERROR(
    VLOOKUP(FENIX_ANS_TABLA[[#This Row],[ESTADO]],
        {"VENCIDO",1;"ALERTA_0 Días",2;"ALERTA",3;"A TIEMPO",4;"SIN FECHA",5},
    2,FALSE),
0)</f>
        <v>4</v>
      </c>
    </row>
    <row r="2192" spans="1:34" x14ac:dyDescent="0.25">
      <c r="A2192">
        <v>23678106</v>
      </c>
      <c r="B2192" s="23" t="str">
        <f>IFERROR(VLOOKUP(FENIX_ANS_TABLA[[#This Row],[PEDIDO]],RESPONSABLE!A:B,2,0),"Pendiente por asignar responsable")</f>
        <v>Pendiente por asignar responsable</v>
      </c>
      <c r="C2192" t="s">
        <v>58</v>
      </c>
      <c r="D2192" t="s">
        <v>24</v>
      </c>
      <c r="E2192" t="s">
        <v>59</v>
      </c>
      <c r="F2192" s="21">
        <v>46084.430173611108</v>
      </c>
      <c r="G2192" t="s">
        <v>16432</v>
      </c>
      <c r="H2192">
        <v>1007318904</v>
      </c>
      <c r="I2192" t="s">
        <v>16433</v>
      </c>
      <c r="J2192" s="23" t="s">
        <v>31</v>
      </c>
      <c r="K2192" s="23" t="s">
        <v>16434</v>
      </c>
      <c r="L2192" t="s">
        <v>16435</v>
      </c>
      <c r="M2192" t="s">
        <v>178</v>
      </c>
      <c r="N2192" t="s">
        <v>16436</v>
      </c>
      <c r="O2192" t="s">
        <v>179</v>
      </c>
      <c r="P2192" t="s">
        <v>60</v>
      </c>
      <c r="Q2192" t="s">
        <v>184</v>
      </c>
      <c r="R2192" t="s">
        <v>252</v>
      </c>
      <c r="S2192" t="s">
        <v>260</v>
      </c>
      <c r="T2192">
        <v>14</v>
      </c>
      <c r="U2192" t="s">
        <v>16437</v>
      </c>
      <c r="V2192" t="s">
        <v>19367</v>
      </c>
      <c r="W2192" t="s">
        <v>19368</v>
      </c>
      <c r="X2192" t="s">
        <v>29</v>
      </c>
      <c r="Y2192" t="s">
        <v>30</v>
      </c>
      <c r="Z2192" t="s">
        <v>30</v>
      </c>
      <c r="AA2192" t="s">
        <v>30</v>
      </c>
      <c r="AB2192" t="s">
        <v>30</v>
      </c>
      <c r="AC2192">
        <v>-75.117644780000006</v>
      </c>
      <c r="AD2192">
        <v>6.0277079200000001</v>
      </c>
      <c r="AE2192" t="s">
        <v>86</v>
      </c>
      <c r="AF2192" t="s">
        <v>159</v>
      </c>
      <c r="AG2192" t="s">
        <v>102</v>
      </c>
      <c r="AH2192">
        <f>IFERROR(
    VLOOKUP(FENIX_ANS_TABLA[[#This Row],[ESTADO]],
        {"VENCIDO",1;"ALERTA_0 Días",2;"ALERTA",3;"A TIEMPO",4;"SIN FECHA",5},
    2,FALSE),
0)</f>
        <v>4</v>
      </c>
    </row>
    <row r="2193" spans="1:34" x14ac:dyDescent="0.25">
      <c r="A2193">
        <v>23678108</v>
      </c>
      <c r="B2193" s="23" t="str">
        <f>IFERROR(VLOOKUP(FENIX_ANS_TABLA[[#This Row],[PEDIDO]],RESPONSABLE!A:B,2,0),"Pendiente por asignar responsable")</f>
        <v>Pendiente por asignar responsable</v>
      </c>
      <c r="C2193" t="s">
        <v>44</v>
      </c>
      <c r="D2193" t="s">
        <v>24</v>
      </c>
      <c r="E2193" t="s">
        <v>44</v>
      </c>
      <c r="F2193" s="21">
        <v>46084.432581018518</v>
      </c>
      <c r="G2193" t="s">
        <v>16439</v>
      </c>
      <c r="H2193">
        <v>1000446223</v>
      </c>
      <c r="I2193" t="s">
        <v>16440</v>
      </c>
      <c r="J2193" s="23" t="s">
        <v>31</v>
      </c>
      <c r="K2193" s="23" t="s">
        <v>16441</v>
      </c>
      <c r="L2193" t="s">
        <v>16442</v>
      </c>
      <c r="M2193" t="s">
        <v>25</v>
      </c>
      <c r="N2193" t="s">
        <v>16443</v>
      </c>
      <c r="O2193" t="s">
        <v>26</v>
      </c>
      <c r="P2193" t="s">
        <v>45</v>
      </c>
      <c r="Q2193" t="s">
        <v>46</v>
      </c>
      <c r="R2193" t="s">
        <v>253</v>
      </c>
      <c r="S2193" t="s">
        <v>260</v>
      </c>
      <c r="T2193">
        <v>11</v>
      </c>
      <c r="U2193" t="s">
        <v>16444</v>
      </c>
      <c r="V2193" t="s">
        <v>14563</v>
      </c>
      <c r="W2193" t="s">
        <v>19369</v>
      </c>
      <c r="X2193" t="s">
        <v>29</v>
      </c>
      <c r="Y2193" t="s">
        <v>30</v>
      </c>
      <c r="Z2193" t="s">
        <v>30</v>
      </c>
      <c r="AA2193" t="s">
        <v>30</v>
      </c>
      <c r="AB2193" t="s">
        <v>30</v>
      </c>
      <c r="AC2193">
        <v>-75.643969999999996</v>
      </c>
      <c r="AD2193">
        <v>6.1958679999999999</v>
      </c>
      <c r="AE2193" t="s">
        <v>86</v>
      </c>
      <c r="AF2193" t="s">
        <v>105</v>
      </c>
      <c r="AG2193" t="s">
        <v>102</v>
      </c>
      <c r="AH2193">
        <f>IFERROR(
    VLOOKUP(FENIX_ANS_TABLA[[#This Row],[ESTADO]],
        {"VENCIDO",1;"ALERTA_0 Días",2;"ALERTA",3;"A TIEMPO",4;"SIN FECHA",5},
    2,FALSE),
0)</f>
        <v>4</v>
      </c>
    </row>
    <row r="2194" spans="1:34" x14ac:dyDescent="0.25">
      <c r="A2194">
        <v>23678109</v>
      </c>
      <c r="B2194" s="23" t="str">
        <f>IFERROR(VLOOKUP(FENIX_ANS_TABLA[[#This Row],[PEDIDO]],RESPONSABLE!A:B,2,0),"Pendiente por asignar responsable")</f>
        <v>Pendiente por asignar responsable</v>
      </c>
      <c r="C2194" t="s">
        <v>36</v>
      </c>
      <c r="D2194" t="s">
        <v>24</v>
      </c>
      <c r="E2194" t="s">
        <v>36</v>
      </c>
      <c r="F2194" s="21">
        <v>46084.433599537027</v>
      </c>
      <c r="G2194" t="s">
        <v>17000</v>
      </c>
      <c r="H2194">
        <v>43148330</v>
      </c>
      <c r="I2194" t="s">
        <v>7634</v>
      </c>
      <c r="J2194" s="23" t="s">
        <v>31</v>
      </c>
      <c r="K2194" s="23" t="s">
        <v>7635</v>
      </c>
      <c r="L2194" t="s">
        <v>17001</v>
      </c>
      <c r="M2194" t="s">
        <v>25</v>
      </c>
      <c r="N2194" t="s">
        <v>17002</v>
      </c>
      <c r="O2194" t="s">
        <v>26</v>
      </c>
      <c r="P2194" t="s">
        <v>37</v>
      </c>
      <c r="Q2194" t="s">
        <v>32</v>
      </c>
      <c r="R2194" t="s">
        <v>253</v>
      </c>
      <c r="S2194" t="s">
        <v>260</v>
      </c>
      <c r="T2194">
        <v>7</v>
      </c>
      <c r="U2194" t="s">
        <v>17003</v>
      </c>
      <c r="V2194" t="s">
        <v>19370</v>
      </c>
      <c r="W2194" t="s">
        <v>18551</v>
      </c>
      <c r="X2194" t="s">
        <v>29</v>
      </c>
      <c r="Y2194" t="s">
        <v>30</v>
      </c>
      <c r="Z2194" t="s">
        <v>30</v>
      </c>
      <c r="AA2194" t="s">
        <v>30</v>
      </c>
      <c r="AB2194" t="s">
        <v>30</v>
      </c>
      <c r="AC2194">
        <v>-75.532764189999995</v>
      </c>
      <c r="AD2194">
        <v>6.2297484599999997</v>
      </c>
      <c r="AE2194" t="s">
        <v>86</v>
      </c>
      <c r="AF2194" t="s">
        <v>105</v>
      </c>
      <c r="AG2194" t="s">
        <v>102</v>
      </c>
      <c r="AH2194">
        <f>IFERROR(
    VLOOKUP(FENIX_ANS_TABLA[[#This Row],[ESTADO]],
        {"VENCIDO",1;"ALERTA_0 Días",2;"ALERTA",3;"A TIEMPO",4;"SIN FECHA",5},
    2,FALSE),
0)</f>
        <v>4</v>
      </c>
    </row>
    <row r="2195" spans="1:34" x14ac:dyDescent="0.25">
      <c r="A2195">
        <v>23678114</v>
      </c>
      <c r="B2195" s="23" t="str">
        <f>IFERROR(VLOOKUP(FENIX_ANS_TABLA[[#This Row],[PEDIDO]],RESPONSABLE!A:B,2,0),"Pendiente por asignar responsable")</f>
        <v>Pendiente por asignar responsable</v>
      </c>
      <c r="C2195" t="s">
        <v>23</v>
      </c>
      <c r="D2195" t="s">
        <v>24</v>
      </c>
      <c r="E2195" t="s">
        <v>33</v>
      </c>
      <c r="F2195" s="21">
        <v>46084.435393518521</v>
      </c>
      <c r="G2195" t="s">
        <v>16446</v>
      </c>
      <c r="H2195">
        <v>1038802611</v>
      </c>
      <c r="I2195" t="s">
        <v>16447</v>
      </c>
      <c r="J2195" s="23" t="s">
        <v>16448</v>
      </c>
      <c r="K2195" s="23" t="s">
        <v>16449</v>
      </c>
      <c r="L2195" t="s">
        <v>16450</v>
      </c>
      <c r="M2195" t="s">
        <v>25</v>
      </c>
      <c r="N2195" t="s">
        <v>16451</v>
      </c>
      <c r="O2195" t="s">
        <v>26</v>
      </c>
      <c r="P2195" t="s">
        <v>34</v>
      </c>
      <c r="Q2195" t="s">
        <v>35</v>
      </c>
      <c r="R2195" t="s">
        <v>253</v>
      </c>
      <c r="S2195" t="s">
        <v>260</v>
      </c>
      <c r="T2195">
        <v>5</v>
      </c>
      <c r="U2195" t="s">
        <v>16452</v>
      </c>
      <c r="V2195" t="s">
        <v>14796</v>
      </c>
      <c r="W2195" t="s">
        <v>17653</v>
      </c>
      <c r="X2195" t="s">
        <v>29</v>
      </c>
      <c r="Y2195" t="s">
        <v>30</v>
      </c>
      <c r="Z2195" t="s">
        <v>30</v>
      </c>
      <c r="AA2195" t="s">
        <v>30</v>
      </c>
      <c r="AB2195" t="s">
        <v>30</v>
      </c>
      <c r="AC2195">
        <v>-75.606899979999994</v>
      </c>
      <c r="AD2195">
        <v>6.2748936300000002</v>
      </c>
      <c r="AE2195" t="s">
        <v>86</v>
      </c>
      <c r="AF2195" t="s">
        <v>105</v>
      </c>
      <c r="AG2195" t="s">
        <v>102</v>
      </c>
      <c r="AH2195">
        <f>IFERROR(
    VLOOKUP(FENIX_ANS_TABLA[[#This Row],[ESTADO]],
        {"VENCIDO",1;"ALERTA_0 Días",2;"ALERTA",3;"A TIEMPO",4;"SIN FECHA",5},
    2,FALSE),
0)</f>
        <v>4</v>
      </c>
    </row>
    <row r="2196" spans="1:34" x14ac:dyDescent="0.25">
      <c r="A2196">
        <v>23678120</v>
      </c>
      <c r="B2196" s="23" t="str">
        <f>IFERROR(VLOOKUP(FENIX_ANS_TABLA[[#This Row],[PEDIDO]],RESPONSABLE!A:B,2,0),"Pendiente por asignar responsable")</f>
        <v>Pendiente por asignar responsable</v>
      </c>
      <c r="C2196" t="s">
        <v>54</v>
      </c>
      <c r="D2196" t="s">
        <v>24</v>
      </c>
      <c r="E2196" t="s">
        <v>54</v>
      </c>
      <c r="F2196" s="21">
        <v>46084.437303240738</v>
      </c>
      <c r="G2196" t="s">
        <v>16454</v>
      </c>
      <c r="H2196">
        <v>71787025</v>
      </c>
      <c r="I2196" t="s">
        <v>16407</v>
      </c>
      <c r="J2196" s="23" t="s">
        <v>16408</v>
      </c>
      <c r="K2196" s="23" t="s">
        <v>7878</v>
      </c>
      <c r="L2196" t="s">
        <v>16455</v>
      </c>
      <c r="M2196" t="s">
        <v>167</v>
      </c>
      <c r="N2196" t="s">
        <v>16456</v>
      </c>
      <c r="O2196" t="s">
        <v>168</v>
      </c>
      <c r="P2196" t="s">
        <v>55</v>
      </c>
      <c r="Q2196" t="s">
        <v>189</v>
      </c>
      <c r="R2196" t="s">
        <v>252</v>
      </c>
      <c r="S2196" t="s">
        <v>260</v>
      </c>
      <c r="T2196">
        <v>4</v>
      </c>
      <c r="U2196" t="s">
        <v>16457</v>
      </c>
      <c r="V2196" t="s">
        <v>18767</v>
      </c>
      <c r="W2196" t="s">
        <v>6723</v>
      </c>
      <c r="X2196" t="s">
        <v>29</v>
      </c>
      <c r="Y2196" t="s">
        <v>30</v>
      </c>
      <c r="Z2196" t="s">
        <v>30</v>
      </c>
      <c r="AA2196" t="s">
        <v>30</v>
      </c>
      <c r="AB2196" t="s">
        <v>30</v>
      </c>
      <c r="AC2196">
        <v>-75.451445000000007</v>
      </c>
      <c r="AD2196">
        <v>6.1770009999999997</v>
      </c>
      <c r="AE2196" t="s">
        <v>86</v>
      </c>
      <c r="AF2196" t="s">
        <v>159</v>
      </c>
      <c r="AG2196" t="s">
        <v>102</v>
      </c>
      <c r="AH2196">
        <f>IFERROR(
    VLOOKUP(FENIX_ANS_TABLA[[#This Row],[ESTADO]],
        {"VENCIDO",1;"ALERTA_0 Días",2;"ALERTA",3;"A TIEMPO",4;"SIN FECHA",5},
    2,FALSE),
0)</f>
        <v>4</v>
      </c>
    </row>
    <row r="2197" spans="1:34" x14ac:dyDescent="0.25">
      <c r="A2197">
        <v>23678125</v>
      </c>
      <c r="B2197" s="23" t="str">
        <f>IFERROR(VLOOKUP(FENIX_ANS_TABLA[[#This Row],[PEDIDO]],RESPONSABLE!A:B,2,0),"Pendiente por asignar responsable")</f>
        <v>Pendiente por asignar responsable</v>
      </c>
      <c r="C2197" t="s">
        <v>44</v>
      </c>
      <c r="D2197" t="s">
        <v>62</v>
      </c>
      <c r="E2197" t="s">
        <v>44</v>
      </c>
      <c r="F2197" s="21">
        <v>46084.44059027778</v>
      </c>
      <c r="G2197" t="s">
        <v>16459</v>
      </c>
      <c r="H2197">
        <v>43746209</v>
      </c>
      <c r="I2197" t="s">
        <v>16460</v>
      </c>
      <c r="J2197" s="23" t="s">
        <v>16461</v>
      </c>
      <c r="K2197" s="23" t="s">
        <v>16462</v>
      </c>
      <c r="L2197" t="s">
        <v>16463</v>
      </c>
      <c r="M2197" t="s">
        <v>25</v>
      </c>
      <c r="N2197" t="s">
        <v>16464</v>
      </c>
      <c r="O2197" t="s">
        <v>26</v>
      </c>
      <c r="P2197" t="s">
        <v>63</v>
      </c>
      <c r="Q2197" t="s">
        <v>46</v>
      </c>
      <c r="R2197" t="s">
        <v>253</v>
      </c>
      <c r="S2197" t="s">
        <v>260</v>
      </c>
      <c r="T2197">
        <v>8</v>
      </c>
      <c r="U2197" t="s">
        <v>16465</v>
      </c>
      <c r="V2197" t="s">
        <v>19371</v>
      </c>
      <c r="W2197" t="s">
        <v>19372</v>
      </c>
      <c r="X2197" t="s">
        <v>29</v>
      </c>
      <c r="Y2197" t="s">
        <v>30</v>
      </c>
      <c r="Z2197" t="s">
        <v>30</v>
      </c>
      <c r="AA2197" t="s">
        <v>30</v>
      </c>
      <c r="AB2197" t="s">
        <v>30</v>
      </c>
      <c r="AC2197">
        <v>-75.617554029999994</v>
      </c>
      <c r="AD2197">
        <v>6.27996482</v>
      </c>
      <c r="AE2197" t="s">
        <v>86</v>
      </c>
      <c r="AF2197" t="s">
        <v>105</v>
      </c>
      <c r="AG2197" t="s">
        <v>102</v>
      </c>
      <c r="AH2197">
        <f>IFERROR(
    VLOOKUP(FENIX_ANS_TABLA[[#This Row],[ESTADO]],
        {"VENCIDO",1;"ALERTA_0 Días",2;"ALERTA",3;"A TIEMPO",4;"SIN FECHA",5},
    2,FALSE),
0)</f>
        <v>4</v>
      </c>
    </row>
    <row r="2198" spans="1:34" x14ac:dyDescent="0.25">
      <c r="A2198">
        <v>23678129</v>
      </c>
      <c r="B2198" s="23" t="str">
        <f>IFERROR(VLOOKUP(FENIX_ANS_TABLA[[#This Row],[PEDIDO]],RESPONSABLE!A:B,2,0),"Pendiente por asignar responsable")</f>
        <v>Pendiente por asignar responsable</v>
      </c>
      <c r="C2198" t="s">
        <v>23</v>
      </c>
      <c r="D2198" t="s">
        <v>24</v>
      </c>
      <c r="E2198" t="s">
        <v>23</v>
      </c>
      <c r="F2198" s="21">
        <v>46084.443379629629</v>
      </c>
      <c r="G2198" t="s">
        <v>17005</v>
      </c>
      <c r="H2198">
        <v>43278414</v>
      </c>
      <c r="I2198" t="s">
        <v>17006</v>
      </c>
      <c r="J2198" s="23" t="s">
        <v>31</v>
      </c>
      <c r="K2198" s="23" t="s">
        <v>17007</v>
      </c>
      <c r="L2198" t="s">
        <v>17008</v>
      </c>
      <c r="M2198" t="s">
        <v>38</v>
      </c>
      <c r="N2198" t="s">
        <v>17009</v>
      </c>
      <c r="O2198" t="s">
        <v>39</v>
      </c>
      <c r="P2198" t="s">
        <v>27</v>
      </c>
      <c r="Q2198" t="s">
        <v>32</v>
      </c>
      <c r="R2198" t="s">
        <v>253</v>
      </c>
      <c r="S2198" t="s">
        <v>260</v>
      </c>
      <c r="T2198">
        <v>7</v>
      </c>
      <c r="U2198" t="s">
        <v>17010</v>
      </c>
      <c r="V2198" t="s">
        <v>19373</v>
      </c>
      <c r="W2198" t="s">
        <v>19374</v>
      </c>
      <c r="X2198" t="s">
        <v>29</v>
      </c>
      <c r="Y2198" t="s">
        <v>30</v>
      </c>
      <c r="Z2198" t="s">
        <v>30</v>
      </c>
      <c r="AA2198" t="s">
        <v>30</v>
      </c>
      <c r="AB2198" t="s">
        <v>30</v>
      </c>
      <c r="AC2198">
        <v>-75.617341809999999</v>
      </c>
      <c r="AD2198">
        <v>6.16292653</v>
      </c>
      <c r="AE2198" t="s">
        <v>86</v>
      </c>
      <c r="AF2198" t="s">
        <v>105</v>
      </c>
      <c r="AG2198" t="s">
        <v>102</v>
      </c>
      <c r="AH2198">
        <f>IFERROR(
    VLOOKUP(FENIX_ANS_TABLA[[#This Row],[ESTADO]],
        {"VENCIDO",1;"ALERTA_0 Días",2;"ALERTA",3;"A TIEMPO",4;"SIN FECHA",5},
    2,FALSE),
0)</f>
        <v>4</v>
      </c>
    </row>
    <row r="2199" spans="1:34" x14ac:dyDescent="0.25">
      <c r="A2199">
        <v>23678130</v>
      </c>
      <c r="B2199" s="23" t="str">
        <f>IFERROR(VLOOKUP(FENIX_ANS_TABLA[[#This Row],[PEDIDO]],RESPONSABLE!A:B,2,0),"Pendiente por asignar responsable")</f>
        <v>Pendiente por asignar responsable</v>
      </c>
      <c r="C2199" t="s">
        <v>54</v>
      </c>
      <c r="D2199" t="s">
        <v>24</v>
      </c>
      <c r="E2199" t="s">
        <v>54</v>
      </c>
      <c r="F2199" s="21">
        <v>46084.444363425922</v>
      </c>
      <c r="G2199" t="s">
        <v>16467</v>
      </c>
      <c r="H2199">
        <v>1032408659</v>
      </c>
      <c r="I2199" t="s">
        <v>16468</v>
      </c>
      <c r="J2199" s="23" t="s">
        <v>31</v>
      </c>
      <c r="K2199" s="23" t="s">
        <v>16469</v>
      </c>
      <c r="L2199" t="s">
        <v>16470</v>
      </c>
      <c r="M2199" t="s">
        <v>185</v>
      </c>
      <c r="N2199" t="s">
        <v>16471</v>
      </c>
      <c r="O2199" t="s">
        <v>186</v>
      </c>
      <c r="P2199" t="s">
        <v>55</v>
      </c>
      <c r="Q2199" t="s">
        <v>189</v>
      </c>
      <c r="R2199" t="s">
        <v>252</v>
      </c>
      <c r="S2199" t="s">
        <v>260</v>
      </c>
      <c r="T2199">
        <v>4</v>
      </c>
      <c r="U2199" t="s">
        <v>16472</v>
      </c>
      <c r="V2199" t="s">
        <v>14336</v>
      </c>
      <c r="W2199" t="s">
        <v>17697</v>
      </c>
      <c r="X2199" t="s">
        <v>29</v>
      </c>
      <c r="Y2199" t="s">
        <v>30</v>
      </c>
      <c r="Z2199" t="s">
        <v>30</v>
      </c>
      <c r="AA2199" t="s">
        <v>30</v>
      </c>
      <c r="AB2199" t="s">
        <v>30</v>
      </c>
      <c r="AC2199">
        <v>-75.254148819999997</v>
      </c>
      <c r="AD2199">
        <v>6.1511692299999998</v>
      </c>
      <c r="AE2199" t="s">
        <v>86</v>
      </c>
      <c r="AF2199" t="s">
        <v>159</v>
      </c>
      <c r="AG2199" t="s">
        <v>102</v>
      </c>
      <c r="AH2199">
        <f>IFERROR(
    VLOOKUP(FENIX_ANS_TABLA[[#This Row],[ESTADO]],
        {"VENCIDO",1;"ALERTA_0 Días",2;"ALERTA",3;"A TIEMPO",4;"SIN FECHA",5},
    2,FALSE),
0)</f>
        <v>4</v>
      </c>
    </row>
    <row r="2200" spans="1:34" x14ac:dyDescent="0.25">
      <c r="A2200">
        <v>23678133</v>
      </c>
      <c r="B2200" s="23" t="str">
        <f>IFERROR(VLOOKUP(FENIX_ANS_TABLA[[#This Row],[PEDIDO]],RESPONSABLE!A:B,2,0),"Pendiente por asignar responsable")</f>
        <v>Pendiente por asignar responsable</v>
      </c>
      <c r="C2200" t="s">
        <v>58</v>
      </c>
      <c r="D2200" t="s">
        <v>24</v>
      </c>
      <c r="E2200" t="s">
        <v>59</v>
      </c>
      <c r="F2200" s="21">
        <v>46084.445497685178</v>
      </c>
      <c r="G2200" t="s">
        <v>16474</v>
      </c>
      <c r="H2200">
        <v>1017192472</v>
      </c>
      <c r="I2200" t="s">
        <v>16475</v>
      </c>
      <c r="J2200" s="23" t="s">
        <v>31</v>
      </c>
      <c r="K2200" s="23" t="s">
        <v>16476</v>
      </c>
      <c r="L2200" t="s">
        <v>16477</v>
      </c>
      <c r="M2200" t="s">
        <v>25</v>
      </c>
      <c r="N2200" t="s">
        <v>16478</v>
      </c>
      <c r="O2200" t="s">
        <v>26</v>
      </c>
      <c r="P2200" t="s">
        <v>60</v>
      </c>
      <c r="Q2200" t="s">
        <v>61</v>
      </c>
      <c r="R2200" t="s">
        <v>253</v>
      </c>
      <c r="S2200" t="s">
        <v>260</v>
      </c>
      <c r="T2200">
        <v>9</v>
      </c>
      <c r="U2200" t="s">
        <v>16479</v>
      </c>
      <c r="V2200" t="s">
        <v>14566</v>
      </c>
      <c r="W2200" t="s">
        <v>19375</v>
      </c>
      <c r="X2200" t="s">
        <v>29</v>
      </c>
      <c r="Y2200" t="s">
        <v>30</v>
      </c>
      <c r="Z2200" t="s">
        <v>30</v>
      </c>
      <c r="AA2200" t="s">
        <v>30</v>
      </c>
      <c r="AB2200" t="s">
        <v>30</v>
      </c>
      <c r="AC2200">
        <v>-75.537087999999997</v>
      </c>
      <c r="AD2200">
        <v>6.256869</v>
      </c>
      <c r="AE2200" t="s">
        <v>86</v>
      </c>
      <c r="AF2200" t="s">
        <v>105</v>
      </c>
      <c r="AG2200" t="s">
        <v>102</v>
      </c>
      <c r="AH2200">
        <f>IFERROR(
    VLOOKUP(FENIX_ANS_TABLA[[#This Row],[ESTADO]],
        {"VENCIDO",1;"ALERTA_0 Días",2;"ALERTA",3;"A TIEMPO",4;"SIN FECHA",5},
    2,FALSE),
0)</f>
        <v>4</v>
      </c>
    </row>
    <row r="2201" spans="1:34" x14ac:dyDescent="0.25">
      <c r="A2201">
        <v>23678136</v>
      </c>
      <c r="B2201" s="23" t="str">
        <f>IFERROR(VLOOKUP(FENIX_ANS_TABLA[[#This Row],[PEDIDO]],RESPONSABLE!A:B,2,0),"Pendiente por asignar responsable")</f>
        <v>Pendiente por asignar responsable</v>
      </c>
      <c r="C2201" t="s">
        <v>54</v>
      </c>
      <c r="D2201" t="s">
        <v>24</v>
      </c>
      <c r="E2201" t="s">
        <v>54</v>
      </c>
      <c r="F2201" s="21">
        <v>46084.445902777778</v>
      </c>
      <c r="G2201" t="s">
        <v>16481</v>
      </c>
      <c r="H2201">
        <v>3607909</v>
      </c>
      <c r="I2201" t="s">
        <v>16482</v>
      </c>
      <c r="J2201" s="23" t="s">
        <v>100</v>
      </c>
      <c r="K2201" s="23" t="s">
        <v>31</v>
      </c>
      <c r="L2201" t="s">
        <v>16483</v>
      </c>
      <c r="M2201" t="s">
        <v>25</v>
      </c>
      <c r="N2201" t="s">
        <v>16484</v>
      </c>
      <c r="O2201" t="s">
        <v>26</v>
      </c>
      <c r="P2201" t="s">
        <v>55</v>
      </c>
      <c r="Q2201" t="s">
        <v>56</v>
      </c>
      <c r="R2201" t="s">
        <v>253</v>
      </c>
      <c r="S2201" t="s">
        <v>260</v>
      </c>
      <c r="T2201">
        <v>4</v>
      </c>
      <c r="U2201" t="s">
        <v>16485</v>
      </c>
      <c r="V2201" t="s">
        <v>19376</v>
      </c>
      <c r="W2201" t="s">
        <v>18944</v>
      </c>
      <c r="X2201" t="s">
        <v>29</v>
      </c>
      <c r="Y2201" t="s">
        <v>30</v>
      </c>
      <c r="Z2201" t="s">
        <v>30</v>
      </c>
      <c r="AA2201" t="s">
        <v>30</v>
      </c>
      <c r="AB2201" t="s">
        <v>30</v>
      </c>
      <c r="AC2201">
        <v>-75.569955809999996</v>
      </c>
      <c r="AD2201">
        <v>6.2463458000000003</v>
      </c>
      <c r="AE2201" t="s">
        <v>86</v>
      </c>
      <c r="AF2201" t="s">
        <v>105</v>
      </c>
      <c r="AG2201" t="s">
        <v>102</v>
      </c>
      <c r="AH2201">
        <f>IFERROR(
    VLOOKUP(FENIX_ANS_TABLA[[#This Row],[ESTADO]],
        {"VENCIDO",1;"ALERTA_0 Días",2;"ALERTA",3;"A TIEMPO",4;"SIN FECHA",5},
    2,FALSE),
0)</f>
        <v>4</v>
      </c>
    </row>
    <row r="2202" spans="1:34" x14ac:dyDescent="0.25">
      <c r="A2202">
        <v>23678137</v>
      </c>
      <c r="B2202" s="23" t="str">
        <f>IFERROR(VLOOKUP(FENIX_ANS_TABLA[[#This Row],[PEDIDO]],RESPONSABLE!A:B,2,0),"Pendiente por asignar responsable")</f>
        <v>Pendiente por asignar responsable</v>
      </c>
      <c r="C2202" t="s">
        <v>36</v>
      </c>
      <c r="D2202" t="s">
        <v>24</v>
      </c>
      <c r="E2202" t="s">
        <v>36</v>
      </c>
      <c r="F2202" s="21">
        <v>46084.446331018517</v>
      </c>
      <c r="G2202" t="s">
        <v>17012</v>
      </c>
      <c r="H2202">
        <v>71334193</v>
      </c>
      <c r="I2202" t="s">
        <v>17013</v>
      </c>
      <c r="J2202" s="23" t="s">
        <v>31</v>
      </c>
      <c r="K2202" s="23" t="s">
        <v>17014</v>
      </c>
      <c r="L2202" t="s">
        <v>17015</v>
      </c>
      <c r="M2202" t="s">
        <v>42</v>
      </c>
      <c r="N2202" t="s">
        <v>17016</v>
      </c>
      <c r="O2202" t="s">
        <v>57</v>
      </c>
      <c r="P2202" t="s">
        <v>37</v>
      </c>
      <c r="Q2202" t="s">
        <v>32</v>
      </c>
      <c r="R2202" t="s">
        <v>252</v>
      </c>
      <c r="S2202" t="s">
        <v>260</v>
      </c>
      <c r="T2202">
        <v>10</v>
      </c>
      <c r="U2202" t="s">
        <v>17017</v>
      </c>
      <c r="V2202" t="s">
        <v>19376</v>
      </c>
      <c r="W2202" t="s">
        <v>19377</v>
      </c>
      <c r="X2202" t="s">
        <v>29</v>
      </c>
      <c r="Y2202" t="s">
        <v>30</v>
      </c>
      <c r="Z2202" t="s">
        <v>30</v>
      </c>
      <c r="AA2202" t="s">
        <v>30</v>
      </c>
      <c r="AB2202" t="s">
        <v>30</v>
      </c>
      <c r="AC2202">
        <v>-75.535477</v>
      </c>
      <c r="AD2202">
        <v>6.1364580000000002</v>
      </c>
      <c r="AE2202" t="s">
        <v>86</v>
      </c>
      <c r="AF2202" t="s">
        <v>105</v>
      </c>
      <c r="AG2202" t="s">
        <v>102</v>
      </c>
      <c r="AH2202">
        <f>IFERROR(
    VLOOKUP(FENIX_ANS_TABLA[[#This Row],[ESTADO]],
        {"VENCIDO",1;"ALERTA_0 Días",2;"ALERTA",3;"A TIEMPO",4;"SIN FECHA",5},
    2,FALSE),
0)</f>
        <v>4</v>
      </c>
    </row>
    <row r="2203" spans="1:34" x14ac:dyDescent="0.25">
      <c r="A2203">
        <v>23678141</v>
      </c>
      <c r="B2203" s="23" t="str">
        <f>IFERROR(VLOOKUP(FENIX_ANS_TABLA[[#This Row],[PEDIDO]],RESPONSABLE!A:B,2,0),"Pendiente por asignar responsable")</f>
        <v>Pendiente por asignar responsable</v>
      </c>
      <c r="C2203" t="s">
        <v>23</v>
      </c>
      <c r="D2203" t="s">
        <v>24</v>
      </c>
      <c r="E2203" t="s">
        <v>33</v>
      </c>
      <c r="F2203" s="21">
        <v>46084.447291666656</v>
      </c>
      <c r="G2203" t="s">
        <v>16488</v>
      </c>
      <c r="H2203">
        <v>32353413</v>
      </c>
      <c r="I2203" t="s">
        <v>16489</v>
      </c>
      <c r="J2203" s="23" t="s">
        <v>31</v>
      </c>
      <c r="K2203" s="23" t="s">
        <v>16490</v>
      </c>
      <c r="L2203" t="s">
        <v>16491</v>
      </c>
      <c r="M2203" t="s">
        <v>25</v>
      </c>
      <c r="N2203" t="s">
        <v>16492</v>
      </c>
      <c r="O2203" t="s">
        <v>26</v>
      </c>
      <c r="P2203" t="s">
        <v>34</v>
      </c>
      <c r="Q2203" t="s">
        <v>35</v>
      </c>
      <c r="R2203" t="s">
        <v>253</v>
      </c>
      <c r="S2203" t="s">
        <v>260</v>
      </c>
      <c r="T2203">
        <v>5</v>
      </c>
      <c r="U2203" t="s">
        <v>16493</v>
      </c>
      <c r="V2203" t="s">
        <v>14807</v>
      </c>
      <c r="W2203" t="s">
        <v>14064</v>
      </c>
      <c r="X2203" t="s">
        <v>29</v>
      </c>
      <c r="Y2203" t="s">
        <v>30</v>
      </c>
      <c r="Z2203" t="s">
        <v>30</v>
      </c>
      <c r="AA2203" t="s">
        <v>30</v>
      </c>
      <c r="AB2203" t="s">
        <v>30</v>
      </c>
      <c r="AC2203">
        <v>-75.634452999999993</v>
      </c>
      <c r="AD2203">
        <v>6.2193610000000001</v>
      </c>
      <c r="AE2203" t="s">
        <v>86</v>
      </c>
      <c r="AF2203" t="s">
        <v>105</v>
      </c>
      <c r="AG2203" t="s">
        <v>102</v>
      </c>
      <c r="AH2203">
        <f>IFERROR(
    VLOOKUP(FENIX_ANS_TABLA[[#This Row],[ESTADO]],
        {"VENCIDO",1;"ALERTA_0 Días",2;"ALERTA",3;"A TIEMPO",4;"SIN FECHA",5},
    2,FALSE),
0)</f>
        <v>4</v>
      </c>
    </row>
    <row r="2204" spans="1:34" x14ac:dyDescent="0.25">
      <c r="A2204">
        <v>23678143</v>
      </c>
      <c r="B2204" s="23" t="str">
        <f>IFERROR(VLOOKUP(FENIX_ANS_TABLA[[#This Row],[PEDIDO]],RESPONSABLE!A:B,2,0),"Pendiente por asignar responsable")</f>
        <v>Pendiente por asignar responsable</v>
      </c>
      <c r="C2204" t="s">
        <v>58</v>
      </c>
      <c r="D2204" t="s">
        <v>24</v>
      </c>
      <c r="E2204" t="s">
        <v>59</v>
      </c>
      <c r="F2204" s="21">
        <v>46084.448171296302</v>
      </c>
      <c r="G2204" t="s">
        <v>16495</v>
      </c>
      <c r="H2204">
        <v>32321993</v>
      </c>
      <c r="I2204" t="s">
        <v>16496</v>
      </c>
      <c r="J2204" s="23" t="s">
        <v>16497</v>
      </c>
      <c r="K2204" s="23" t="s">
        <v>16498</v>
      </c>
      <c r="L2204" t="s">
        <v>16499</v>
      </c>
      <c r="M2204" t="s">
        <v>169</v>
      </c>
      <c r="N2204" t="s">
        <v>16500</v>
      </c>
      <c r="O2204" t="s">
        <v>170</v>
      </c>
      <c r="P2204" t="s">
        <v>60</v>
      </c>
      <c r="Q2204" t="s">
        <v>31</v>
      </c>
      <c r="R2204" t="s">
        <v>252</v>
      </c>
      <c r="S2204" t="s">
        <v>259</v>
      </c>
      <c r="T2204">
        <v>14</v>
      </c>
      <c r="U2204" t="s">
        <v>16501</v>
      </c>
      <c r="V2204" t="s">
        <v>17836</v>
      </c>
      <c r="W2204" t="s">
        <v>19378</v>
      </c>
      <c r="X2204" t="s">
        <v>29</v>
      </c>
      <c r="Y2204" t="s">
        <v>30</v>
      </c>
      <c r="Z2204" t="s">
        <v>30</v>
      </c>
      <c r="AA2204" t="s">
        <v>30</v>
      </c>
      <c r="AB2204" t="s">
        <v>30</v>
      </c>
      <c r="AC2204">
        <v>-75.315342000000001</v>
      </c>
      <c r="AD2204">
        <v>6.1839959999999996</v>
      </c>
      <c r="AE2204" t="s">
        <v>86</v>
      </c>
      <c r="AF2204" t="s">
        <v>159</v>
      </c>
      <c r="AG2204" t="s">
        <v>102</v>
      </c>
      <c r="AH2204">
        <f>IFERROR(
    VLOOKUP(FENIX_ANS_TABLA[[#This Row],[ESTADO]],
        {"VENCIDO",1;"ALERTA_0 Días",2;"ALERTA",3;"A TIEMPO",4;"SIN FECHA",5},
    2,FALSE),
0)</f>
        <v>4</v>
      </c>
    </row>
    <row r="2205" spans="1:34" x14ac:dyDescent="0.25">
      <c r="A2205">
        <v>23678144</v>
      </c>
      <c r="B2205" s="23" t="str">
        <f>IFERROR(VLOOKUP(FENIX_ANS_TABLA[[#This Row],[PEDIDO]],RESPONSABLE!A:B,2,0),"Pendiente por asignar responsable")</f>
        <v>Pendiente por asignar responsable</v>
      </c>
      <c r="C2205" t="s">
        <v>54</v>
      </c>
      <c r="D2205" t="s">
        <v>24</v>
      </c>
      <c r="E2205" t="s">
        <v>54</v>
      </c>
      <c r="F2205" s="21">
        <v>46084.448472222219</v>
      </c>
      <c r="G2205" t="s">
        <v>16503</v>
      </c>
      <c r="H2205">
        <v>71116184</v>
      </c>
      <c r="I2205" t="s">
        <v>16504</v>
      </c>
      <c r="J2205" s="23" t="s">
        <v>31</v>
      </c>
      <c r="K2205" s="23" t="s">
        <v>16505</v>
      </c>
      <c r="L2205" t="s">
        <v>16506</v>
      </c>
      <c r="M2205" t="s">
        <v>190</v>
      </c>
      <c r="N2205" t="s">
        <v>16507</v>
      </c>
      <c r="O2205" t="s">
        <v>191</v>
      </c>
      <c r="P2205" t="s">
        <v>55</v>
      </c>
      <c r="Q2205" t="s">
        <v>189</v>
      </c>
      <c r="R2205" t="s">
        <v>252</v>
      </c>
      <c r="S2205" t="s">
        <v>260</v>
      </c>
      <c r="T2205">
        <v>4</v>
      </c>
      <c r="U2205" t="s">
        <v>16508</v>
      </c>
      <c r="V2205" t="s">
        <v>17836</v>
      </c>
      <c r="W2205" t="s">
        <v>8014</v>
      </c>
      <c r="X2205" t="s">
        <v>29</v>
      </c>
      <c r="Y2205" t="s">
        <v>30</v>
      </c>
      <c r="Z2205" t="s">
        <v>30</v>
      </c>
      <c r="AA2205" t="s">
        <v>30</v>
      </c>
      <c r="AB2205" t="s">
        <v>30</v>
      </c>
      <c r="AC2205">
        <v>-75.302453330000006</v>
      </c>
      <c r="AD2205">
        <v>6.0545716699999996</v>
      </c>
      <c r="AE2205" t="s">
        <v>86</v>
      </c>
      <c r="AF2205" t="s">
        <v>159</v>
      </c>
      <c r="AG2205" t="s">
        <v>102</v>
      </c>
      <c r="AH2205">
        <f>IFERROR(
    VLOOKUP(FENIX_ANS_TABLA[[#This Row],[ESTADO]],
        {"VENCIDO",1;"ALERTA_0 Días",2;"ALERTA",3;"A TIEMPO",4;"SIN FECHA",5},
    2,FALSE),
0)</f>
        <v>4</v>
      </c>
    </row>
    <row r="2206" spans="1:34" x14ac:dyDescent="0.25">
      <c r="A2206">
        <v>23678145</v>
      </c>
      <c r="B2206" s="23" t="str">
        <f>IFERROR(VLOOKUP(FENIX_ANS_TABLA[[#This Row],[PEDIDO]],RESPONSABLE!A:B,2,0),"Pendiente por asignar responsable")</f>
        <v>Pendiente por asignar responsable</v>
      </c>
      <c r="C2206" t="s">
        <v>36</v>
      </c>
      <c r="D2206" t="s">
        <v>24</v>
      </c>
      <c r="E2206" t="s">
        <v>36</v>
      </c>
      <c r="F2206" s="21">
        <v>46084.448553240742</v>
      </c>
      <c r="G2206" t="s">
        <v>16510</v>
      </c>
      <c r="H2206">
        <v>1041229787</v>
      </c>
      <c r="I2206" t="s">
        <v>16511</v>
      </c>
      <c r="J2206" s="23" t="s">
        <v>31</v>
      </c>
      <c r="K2206" s="23" t="s">
        <v>16512</v>
      </c>
      <c r="L2206" t="s">
        <v>16513</v>
      </c>
      <c r="M2206" t="s">
        <v>163</v>
      </c>
      <c r="N2206" t="s">
        <v>16514</v>
      </c>
      <c r="O2206" t="s">
        <v>164</v>
      </c>
      <c r="P2206" t="s">
        <v>37</v>
      </c>
      <c r="Q2206" t="s">
        <v>158</v>
      </c>
      <c r="R2206" t="s">
        <v>253</v>
      </c>
      <c r="S2206" t="s">
        <v>260</v>
      </c>
      <c r="T2206">
        <v>7</v>
      </c>
      <c r="U2206" t="s">
        <v>16515</v>
      </c>
      <c r="V2206" t="s">
        <v>17836</v>
      </c>
      <c r="W2206" t="s">
        <v>19379</v>
      </c>
      <c r="X2206" t="s">
        <v>29</v>
      </c>
      <c r="Y2206" t="s">
        <v>30</v>
      </c>
      <c r="Z2206" t="s">
        <v>30</v>
      </c>
      <c r="AA2206" t="s">
        <v>30</v>
      </c>
      <c r="AB2206" t="s">
        <v>30</v>
      </c>
      <c r="AC2206">
        <v>-75.24545698</v>
      </c>
      <c r="AD2206">
        <v>6.2170437999999999</v>
      </c>
      <c r="AE2206" t="s">
        <v>86</v>
      </c>
      <c r="AF2206" t="s">
        <v>159</v>
      </c>
      <c r="AG2206" t="s">
        <v>102</v>
      </c>
      <c r="AH2206">
        <f>IFERROR(
    VLOOKUP(FENIX_ANS_TABLA[[#This Row],[ESTADO]],
        {"VENCIDO",1;"ALERTA_0 Días",2;"ALERTA",3;"A TIEMPO",4;"SIN FECHA",5},
    2,FALSE),
0)</f>
        <v>4</v>
      </c>
    </row>
    <row r="2207" spans="1:34" x14ac:dyDescent="0.25">
      <c r="A2207">
        <v>23678151</v>
      </c>
      <c r="B2207" s="23" t="str">
        <f>IFERROR(VLOOKUP(FENIX_ANS_TABLA[[#This Row],[PEDIDO]],RESPONSABLE!A:B,2,0),"Pendiente por asignar responsable")</f>
        <v>Pendiente por asignar responsable</v>
      </c>
      <c r="C2207" t="s">
        <v>58</v>
      </c>
      <c r="D2207" t="s">
        <v>24</v>
      </c>
      <c r="E2207" t="s">
        <v>59</v>
      </c>
      <c r="F2207" s="21">
        <v>46084.450636574067</v>
      </c>
      <c r="G2207" t="s">
        <v>16517</v>
      </c>
      <c r="H2207">
        <v>71763407</v>
      </c>
      <c r="I2207" t="s">
        <v>16518</v>
      </c>
      <c r="J2207" s="23" t="s">
        <v>31</v>
      </c>
      <c r="K2207" s="23" t="s">
        <v>16519</v>
      </c>
      <c r="L2207" t="s">
        <v>16520</v>
      </c>
      <c r="M2207" t="s">
        <v>25</v>
      </c>
      <c r="N2207" t="s">
        <v>16521</v>
      </c>
      <c r="O2207" t="s">
        <v>26</v>
      </c>
      <c r="P2207" t="s">
        <v>60</v>
      </c>
      <c r="Q2207" t="s">
        <v>61</v>
      </c>
      <c r="R2207" t="s">
        <v>252</v>
      </c>
      <c r="S2207" t="s">
        <v>260</v>
      </c>
      <c r="T2207">
        <v>14</v>
      </c>
      <c r="U2207" t="s">
        <v>16522</v>
      </c>
      <c r="V2207" t="s">
        <v>14808</v>
      </c>
      <c r="W2207" t="s">
        <v>19380</v>
      </c>
      <c r="X2207" t="s">
        <v>29</v>
      </c>
      <c r="Y2207" t="s">
        <v>30</v>
      </c>
      <c r="Z2207" t="s">
        <v>30</v>
      </c>
      <c r="AA2207" t="s">
        <v>30</v>
      </c>
      <c r="AB2207" t="s">
        <v>30</v>
      </c>
      <c r="AC2207">
        <v>-75.704462930000005</v>
      </c>
      <c r="AD2207">
        <v>6.3699320699999999</v>
      </c>
      <c r="AE2207" t="s">
        <v>86</v>
      </c>
      <c r="AF2207" t="s">
        <v>105</v>
      </c>
      <c r="AG2207" t="s">
        <v>102</v>
      </c>
      <c r="AH2207">
        <f>IFERROR(
    VLOOKUP(FENIX_ANS_TABLA[[#This Row],[ESTADO]],
        {"VENCIDO",1;"ALERTA_0 Días",2;"ALERTA",3;"A TIEMPO",4;"SIN FECHA",5},
    2,FALSE),
0)</f>
        <v>4</v>
      </c>
    </row>
    <row r="2208" spans="1:34" x14ac:dyDescent="0.25">
      <c r="A2208">
        <v>23678152</v>
      </c>
      <c r="B2208" s="23" t="str">
        <f>IFERROR(VLOOKUP(FENIX_ANS_TABLA[[#This Row],[PEDIDO]],RESPONSABLE!A:B,2,0),"Pendiente por asignar responsable")</f>
        <v>Pendiente por asignar responsable</v>
      </c>
      <c r="C2208" t="s">
        <v>54</v>
      </c>
      <c r="D2208" t="s">
        <v>24</v>
      </c>
      <c r="E2208" t="s">
        <v>54</v>
      </c>
      <c r="F2208" s="21">
        <v>46084.450636574067</v>
      </c>
      <c r="G2208" t="s">
        <v>16517</v>
      </c>
      <c r="H2208">
        <v>85450399</v>
      </c>
      <c r="I2208" t="s">
        <v>16524</v>
      </c>
      <c r="J2208" s="23" t="s">
        <v>16525</v>
      </c>
      <c r="K2208" s="23" t="s">
        <v>4063</v>
      </c>
      <c r="L2208" t="s">
        <v>2952</v>
      </c>
      <c r="M2208" t="s">
        <v>180</v>
      </c>
      <c r="N2208" t="s">
        <v>2953</v>
      </c>
      <c r="O2208" t="s">
        <v>181</v>
      </c>
      <c r="P2208" t="s">
        <v>55</v>
      </c>
      <c r="Q2208" t="s">
        <v>189</v>
      </c>
      <c r="R2208" t="s">
        <v>252</v>
      </c>
      <c r="S2208" t="s">
        <v>260</v>
      </c>
      <c r="T2208">
        <v>4</v>
      </c>
      <c r="U2208" t="s">
        <v>16526</v>
      </c>
      <c r="V2208" t="s">
        <v>14808</v>
      </c>
      <c r="W2208" t="s">
        <v>19080</v>
      </c>
      <c r="X2208" t="s">
        <v>29</v>
      </c>
      <c r="Y2208" t="s">
        <v>30</v>
      </c>
      <c r="Z2208" t="s">
        <v>30</v>
      </c>
      <c r="AA2208" t="s">
        <v>30</v>
      </c>
      <c r="AB2208" t="s">
        <v>30</v>
      </c>
      <c r="AC2208">
        <v>-75.398660000000007</v>
      </c>
      <c r="AD2208">
        <v>6.0477150000000002</v>
      </c>
      <c r="AE2208" t="s">
        <v>86</v>
      </c>
      <c r="AF2208" t="s">
        <v>159</v>
      </c>
      <c r="AG2208" t="s">
        <v>102</v>
      </c>
      <c r="AH2208">
        <f>IFERROR(
    VLOOKUP(FENIX_ANS_TABLA[[#This Row],[ESTADO]],
        {"VENCIDO",1;"ALERTA_0 Días",2;"ALERTA",3;"A TIEMPO",4;"SIN FECHA",5},
    2,FALSE),
0)</f>
        <v>4</v>
      </c>
    </row>
    <row r="2209" spans="1:34" x14ac:dyDescent="0.25">
      <c r="A2209">
        <v>23678155</v>
      </c>
      <c r="B2209" s="23" t="str">
        <f>IFERROR(VLOOKUP(FENIX_ANS_TABLA[[#This Row],[PEDIDO]],RESPONSABLE!A:B,2,0),"Pendiente por asignar responsable")</f>
        <v>Pendiente por asignar responsable</v>
      </c>
      <c r="C2209" t="s">
        <v>54</v>
      </c>
      <c r="D2209" t="s">
        <v>24</v>
      </c>
      <c r="E2209" t="s">
        <v>54</v>
      </c>
      <c r="F2209" s="21">
        <v>46084.453321759262</v>
      </c>
      <c r="G2209" t="s">
        <v>16529</v>
      </c>
      <c r="H2209">
        <v>75036464</v>
      </c>
      <c r="I2209" t="s">
        <v>16530</v>
      </c>
      <c r="J2209" s="23" t="s">
        <v>31</v>
      </c>
      <c r="K2209" s="23" t="s">
        <v>16531</v>
      </c>
      <c r="L2209" t="s">
        <v>16532</v>
      </c>
      <c r="M2209" t="s">
        <v>200</v>
      </c>
      <c r="N2209" t="s">
        <v>16533</v>
      </c>
      <c r="O2209" t="s">
        <v>201</v>
      </c>
      <c r="P2209" t="s">
        <v>55</v>
      </c>
      <c r="Q2209" t="s">
        <v>189</v>
      </c>
      <c r="R2209" t="s">
        <v>252</v>
      </c>
      <c r="S2209" t="s">
        <v>260</v>
      </c>
      <c r="T2209">
        <v>4</v>
      </c>
      <c r="U2209" t="s">
        <v>16534</v>
      </c>
      <c r="V2209" t="s">
        <v>14306</v>
      </c>
      <c r="W2209" t="s">
        <v>17982</v>
      </c>
      <c r="X2209" t="s">
        <v>29</v>
      </c>
      <c r="Y2209" t="s">
        <v>30</v>
      </c>
      <c r="Z2209" t="s">
        <v>30</v>
      </c>
      <c r="AA2209" t="s">
        <v>30</v>
      </c>
      <c r="AB2209" t="s">
        <v>30</v>
      </c>
      <c r="AC2209">
        <v>-75.502319270000001</v>
      </c>
      <c r="AD2209">
        <v>6.1149931200000003</v>
      </c>
      <c r="AE2209" t="s">
        <v>86</v>
      </c>
      <c r="AF2209" t="s">
        <v>159</v>
      </c>
      <c r="AG2209" t="s">
        <v>102</v>
      </c>
      <c r="AH2209">
        <f>IFERROR(
    VLOOKUP(FENIX_ANS_TABLA[[#This Row],[ESTADO]],
        {"VENCIDO",1;"ALERTA_0 Días",2;"ALERTA",3;"A TIEMPO",4;"SIN FECHA",5},
    2,FALSE),
0)</f>
        <v>4</v>
      </c>
    </row>
    <row r="2210" spans="1:34" x14ac:dyDescent="0.25">
      <c r="A2210">
        <v>23678163</v>
      </c>
      <c r="B2210" s="23" t="str">
        <f>IFERROR(VLOOKUP(FENIX_ANS_TABLA[[#This Row],[PEDIDO]],RESPONSABLE!A:B,2,0),"Pendiente por asignar responsable")</f>
        <v>Pendiente por asignar responsable</v>
      </c>
      <c r="C2210" t="s">
        <v>54</v>
      </c>
      <c r="D2210" t="s">
        <v>24</v>
      </c>
      <c r="E2210" t="s">
        <v>54</v>
      </c>
      <c r="F2210" s="21">
        <v>46084.456875000003</v>
      </c>
      <c r="G2210" t="s">
        <v>16536</v>
      </c>
      <c r="H2210">
        <v>70512881</v>
      </c>
      <c r="I2210" t="s">
        <v>16537</v>
      </c>
      <c r="J2210" s="23" t="s">
        <v>31</v>
      </c>
      <c r="K2210" s="23" t="s">
        <v>16538</v>
      </c>
      <c r="L2210" t="s">
        <v>16539</v>
      </c>
      <c r="M2210" t="s">
        <v>145</v>
      </c>
      <c r="N2210" t="s">
        <v>16540</v>
      </c>
      <c r="O2210" t="s">
        <v>146</v>
      </c>
      <c r="P2210" t="s">
        <v>55</v>
      </c>
      <c r="Q2210" t="s">
        <v>31</v>
      </c>
      <c r="R2210" t="s">
        <v>252</v>
      </c>
      <c r="S2210" t="s">
        <v>259</v>
      </c>
      <c r="T2210">
        <v>4</v>
      </c>
      <c r="U2210" t="s">
        <v>16541</v>
      </c>
      <c r="V2210" t="s">
        <v>18777</v>
      </c>
      <c r="W2210" t="s">
        <v>8113</v>
      </c>
      <c r="X2210" t="s">
        <v>29</v>
      </c>
      <c r="Y2210" t="s">
        <v>30</v>
      </c>
      <c r="Z2210" t="s">
        <v>30</v>
      </c>
      <c r="AA2210" t="s">
        <v>30</v>
      </c>
      <c r="AB2210" t="s">
        <v>30</v>
      </c>
      <c r="AC2210">
        <v>-76.138084199999994</v>
      </c>
      <c r="AD2210">
        <v>6.3464474400000004</v>
      </c>
      <c r="AE2210" t="s">
        <v>86</v>
      </c>
      <c r="AF2210" t="s">
        <v>136</v>
      </c>
      <c r="AG2210" t="s">
        <v>102</v>
      </c>
      <c r="AH2210">
        <f>IFERROR(
    VLOOKUP(FENIX_ANS_TABLA[[#This Row],[ESTADO]],
        {"VENCIDO",1;"ALERTA_0 Días",2;"ALERTA",3;"A TIEMPO",4;"SIN FECHA",5},
    2,FALSE),
0)</f>
        <v>4</v>
      </c>
    </row>
    <row r="2211" spans="1:34" x14ac:dyDescent="0.25">
      <c r="A2211">
        <v>23678167</v>
      </c>
      <c r="B2211" s="23" t="str">
        <f>IFERROR(VLOOKUP(FENIX_ANS_TABLA[[#This Row],[PEDIDO]],RESPONSABLE!A:B,2,0),"Pendiente por asignar responsable")</f>
        <v>Pendiente por asignar responsable</v>
      </c>
      <c r="C2211" t="s">
        <v>23</v>
      </c>
      <c r="D2211" t="s">
        <v>24</v>
      </c>
      <c r="E2211" t="s">
        <v>33</v>
      </c>
      <c r="F2211" s="21">
        <v>46084.459641203714</v>
      </c>
      <c r="G2211" t="s">
        <v>16543</v>
      </c>
      <c r="H2211">
        <v>43751585</v>
      </c>
      <c r="I2211" t="s">
        <v>16544</v>
      </c>
      <c r="J2211" s="23" t="s">
        <v>16545</v>
      </c>
      <c r="K2211" s="23" t="s">
        <v>16546</v>
      </c>
      <c r="L2211" t="s">
        <v>16547</v>
      </c>
      <c r="M2211" t="s">
        <v>160</v>
      </c>
      <c r="N2211" t="s">
        <v>16548</v>
      </c>
      <c r="O2211" t="s">
        <v>161</v>
      </c>
      <c r="P2211" t="s">
        <v>34</v>
      </c>
      <c r="Q2211" t="s">
        <v>31</v>
      </c>
      <c r="R2211" t="s">
        <v>252</v>
      </c>
      <c r="S2211" t="s">
        <v>259</v>
      </c>
      <c r="T2211">
        <v>8</v>
      </c>
      <c r="U2211" t="s">
        <v>16549</v>
      </c>
      <c r="V2211" t="s">
        <v>19381</v>
      </c>
      <c r="W2211" t="s">
        <v>14434</v>
      </c>
      <c r="X2211" t="s">
        <v>29</v>
      </c>
      <c r="Y2211" t="s">
        <v>30</v>
      </c>
      <c r="Z2211" t="s">
        <v>30</v>
      </c>
      <c r="AA2211" t="s">
        <v>30</v>
      </c>
      <c r="AB2211" t="s">
        <v>30</v>
      </c>
      <c r="AC2211">
        <v>-75.017750000000007</v>
      </c>
      <c r="AD2211">
        <v>6.0686200000000001</v>
      </c>
      <c r="AE2211" t="s">
        <v>86</v>
      </c>
      <c r="AF2211" t="s">
        <v>159</v>
      </c>
      <c r="AG2211" t="s">
        <v>102</v>
      </c>
      <c r="AH2211">
        <f>IFERROR(
    VLOOKUP(FENIX_ANS_TABLA[[#This Row],[ESTADO]],
        {"VENCIDO",1;"ALERTA_0 Días",2;"ALERTA",3;"A TIEMPO",4;"SIN FECHA",5},
    2,FALSE),
0)</f>
        <v>4</v>
      </c>
    </row>
    <row r="2212" spans="1:34" x14ac:dyDescent="0.25">
      <c r="A2212">
        <v>23678170</v>
      </c>
      <c r="B2212" s="23" t="str">
        <f>IFERROR(VLOOKUP(FENIX_ANS_TABLA[[#This Row],[PEDIDO]],RESPONSABLE!A:B,2,0),"Pendiente por asignar responsable")</f>
        <v>Pendiente por asignar responsable</v>
      </c>
      <c r="C2212" t="s">
        <v>54</v>
      </c>
      <c r="D2212" t="s">
        <v>24</v>
      </c>
      <c r="E2212" t="s">
        <v>54</v>
      </c>
      <c r="F2212" s="21">
        <v>46084.461516203701</v>
      </c>
      <c r="G2212" t="s">
        <v>16552</v>
      </c>
      <c r="H2212">
        <v>703834412</v>
      </c>
      <c r="I2212" t="s">
        <v>16553</v>
      </c>
      <c r="J2212" s="23" t="s">
        <v>16554</v>
      </c>
      <c r="K2212" s="23" t="s">
        <v>16555</v>
      </c>
      <c r="L2212" t="s">
        <v>16556</v>
      </c>
      <c r="M2212" t="s">
        <v>167</v>
      </c>
      <c r="N2212" t="s">
        <v>16557</v>
      </c>
      <c r="O2212" t="s">
        <v>168</v>
      </c>
      <c r="P2212" t="s">
        <v>55</v>
      </c>
      <c r="Q2212" t="s">
        <v>189</v>
      </c>
      <c r="R2212" t="s">
        <v>252</v>
      </c>
      <c r="S2212" t="s">
        <v>260</v>
      </c>
      <c r="T2212">
        <v>4</v>
      </c>
      <c r="U2212" t="s">
        <v>16558</v>
      </c>
      <c r="V2212" t="s">
        <v>14813</v>
      </c>
      <c r="W2212" t="s">
        <v>8116</v>
      </c>
      <c r="X2212" t="s">
        <v>29</v>
      </c>
      <c r="Y2212" t="s">
        <v>30</v>
      </c>
      <c r="Z2212" t="s">
        <v>30</v>
      </c>
      <c r="AA2212" t="s">
        <v>30</v>
      </c>
      <c r="AB2212" t="s">
        <v>30</v>
      </c>
      <c r="AC2212">
        <v>-75.425848999999999</v>
      </c>
      <c r="AD2212">
        <v>6.102284</v>
      </c>
      <c r="AE2212" t="s">
        <v>86</v>
      </c>
      <c r="AF2212" t="s">
        <v>159</v>
      </c>
      <c r="AG2212" t="s">
        <v>102</v>
      </c>
      <c r="AH2212">
        <f>IFERROR(
    VLOOKUP(FENIX_ANS_TABLA[[#This Row],[ESTADO]],
        {"VENCIDO",1;"ALERTA_0 Días",2;"ALERTA",3;"A TIEMPO",4;"SIN FECHA",5},
    2,FALSE),
0)</f>
        <v>4</v>
      </c>
    </row>
    <row r="2213" spans="1:34" x14ac:dyDescent="0.25">
      <c r="A2213">
        <v>23678171</v>
      </c>
      <c r="B2213" s="23" t="str">
        <f>IFERROR(VLOOKUP(FENIX_ANS_TABLA[[#This Row],[PEDIDO]],RESPONSABLE!A:B,2,0),"Pendiente por asignar responsable")</f>
        <v>Pendiente por asignar responsable</v>
      </c>
      <c r="C2213" t="s">
        <v>54</v>
      </c>
      <c r="D2213" t="s">
        <v>24</v>
      </c>
      <c r="E2213" t="s">
        <v>54</v>
      </c>
      <c r="F2213" s="21">
        <v>46084.462025462963</v>
      </c>
      <c r="G2213" t="s">
        <v>16560</v>
      </c>
      <c r="H2213">
        <v>1017274884</v>
      </c>
      <c r="I2213" t="s">
        <v>16561</v>
      </c>
      <c r="J2213" s="23" t="s">
        <v>31</v>
      </c>
      <c r="K2213" s="23" t="s">
        <v>16562</v>
      </c>
      <c r="L2213" t="s">
        <v>16563</v>
      </c>
      <c r="M2213" t="s">
        <v>165</v>
      </c>
      <c r="N2213" t="s">
        <v>16564</v>
      </c>
      <c r="O2213" t="s">
        <v>166</v>
      </c>
      <c r="P2213" t="s">
        <v>55</v>
      </c>
      <c r="Q2213" t="s">
        <v>189</v>
      </c>
      <c r="R2213" t="s">
        <v>252</v>
      </c>
      <c r="S2213" t="s">
        <v>260</v>
      </c>
      <c r="T2213">
        <v>4</v>
      </c>
      <c r="U2213" t="s">
        <v>16565</v>
      </c>
      <c r="V2213" t="s">
        <v>14814</v>
      </c>
      <c r="W2213" t="s">
        <v>8074</v>
      </c>
      <c r="X2213" t="s">
        <v>29</v>
      </c>
      <c r="Y2213" t="s">
        <v>30</v>
      </c>
      <c r="Z2213" t="s">
        <v>30</v>
      </c>
      <c r="AA2213" t="s">
        <v>30</v>
      </c>
      <c r="AB2213" t="s">
        <v>30</v>
      </c>
      <c r="AC2213">
        <v>-75.408033000000003</v>
      </c>
      <c r="AD2213">
        <v>6.2318129999999998</v>
      </c>
      <c r="AE2213" t="s">
        <v>86</v>
      </c>
      <c r="AF2213" t="s">
        <v>159</v>
      </c>
      <c r="AG2213" t="s">
        <v>102</v>
      </c>
      <c r="AH2213">
        <f>IFERROR(
    VLOOKUP(FENIX_ANS_TABLA[[#This Row],[ESTADO]],
        {"VENCIDO",1;"ALERTA_0 Días",2;"ALERTA",3;"A TIEMPO",4;"SIN FECHA",5},
    2,FALSE),
0)</f>
        <v>4</v>
      </c>
    </row>
    <row r="2214" spans="1:34" x14ac:dyDescent="0.25">
      <c r="A2214">
        <v>23678172</v>
      </c>
      <c r="B2214" s="23" t="str">
        <f>IFERROR(VLOOKUP(FENIX_ANS_TABLA[[#This Row],[PEDIDO]],RESPONSABLE!A:B,2,0),"Pendiente por asignar responsable")</f>
        <v>Pendiente por asignar responsable</v>
      </c>
      <c r="C2214" t="s">
        <v>54</v>
      </c>
      <c r="D2214" t="s">
        <v>24</v>
      </c>
      <c r="E2214" t="s">
        <v>54</v>
      </c>
      <c r="F2214" s="21">
        <v>46084.463136574072</v>
      </c>
      <c r="G2214" t="s">
        <v>16567</v>
      </c>
      <c r="H2214">
        <v>71786507</v>
      </c>
      <c r="I2214" t="s">
        <v>16568</v>
      </c>
      <c r="J2214" s="23" t="s">
        <v>16569</v>
      </c>
      <c r="K2214" s="23" t="s">
        <v>16570</v>
      </c>
      <c r="L2214" t="s">
        <v>16571</v>
      </c>
      <c r="M2214" t="s">
        <v>167</v>
      </c>
      <c r="N2214" t="s">
        <v>16572</v>
      </c>
      <c r="O2214" t="s">
        <v>168</v>
      </c>
      <c r="P2214" t="s">
        <v>55</v>
      </c>
      <c r="Q2214" t="s">
        <v>189</v>
      </c>
      <c r="R2214" t="s">
        <v>252</v>
      </c>
      <c r="S2214" t="s">
        <v>260</v>
      </c>
      <c r="T2214">
        <v>4</v>
      </c>
      <c r="U2214" t="s">
        <v>16573</v>
      </c>
      <c r="V2214" t="s">
        <v>19382</v>
      </c>
      <c r="W2214" t="s">
        <v>14159</v>
      </c>
      <c r="X2214" t="s">
        <v>29</v>
      </c>
      <c r="Y2214" t="s">
        <v>30</v>
      </c>
      <c r="Z2214" t="s">
        <v>30</v>
      </c>
      <c r="AA2214" t="s">
        <v>30</v>
      </c>
      <c r="AB2214" t="s">
        <v>30</v>
      </c>
      <c r="AC2214">
        <v>-75.430525000000003</v>
      </c>
      <c r="AD2214">
        <v>6.0763850000000001</v>
      </c>
      <c r="AE2214" t="s">
        <v>86</v>
      </c>
      <c r="AF2214" t="s">
        <v>159</v>
      </c>
      <c r="AG2214" t="s">
        <v>102</v>
      </c>
      <c r="AH2214">
        <f>IFERROR(
    VLOOKUP(FENIX_ANS_TABLA[[#This Row],[ESTADO]],
        {"VENCIDO",1;"ALERTA_0 Días",2;"ALERTA",3;"A TIEMPO",4;"SIN FECHA",5},
    2,FALSE),
0)</f>
        <v>4</v>
      </c>
    </row>
    <row r="2215" spans="1:34" x14ac:dyDescent="0.25">
      <c r="A2215">
        <v>23678175</v>
      </c>
      <c r="B2215" s="23" t="str">
        <f>IFERROR(VLOOKUP(FENIX_ANS_TABLA[[#This Row],[PEDIDO]],RESPONSABLE!A:B,2,0),"Pendiente por asignar responsable")</f>
        <v>Pendiente por asignar responsable</v>
      </c>
      <c r="C2215" t="s">
        <v>54</v>
      </c>
      <c r="D2215" t="s">
        <v>24</v>
      </c>
      <c r="E2215" t="s">
        <v>54</v>
      </c>
      <c r="F2215" s="21">
        <v>46084.463495370372</v>
      </c>
      <c r="G2215" t="s">
        <v>16576</v>
      </c>
      <c r="H2215">
        <v>438957</v>
      </c>
      <c r="I2215" t="s">
        <v>16577</v>
      </c>
      <c r="J2215" s="23" t="s">
        <v>31</v>
      </c>
      <c r="K2215" s="23" t="s">
        <v>16578</v>
      </c>
      <c r="L2215" t="s">
        <v>16579</v>
      </c>
      <c r="M2215" t="s">
        <v>279</v>
      </c>
      <c r="N2215" t="s">
        <v>16580</v>
      </c>
      <c r="O2215" t="s">
        <v>280</v>
      </c>
      <c r="P2215" t="s">
        <v>55</v>
      </c>
      <c r="Q2215" t="s">
        <v>31</v>
      </c>
      <c r="R2215" t="s">
        <v>252</v>
      </c>
      <c r="S2215" t="s">
        <v>259</v>
      </c>
      <c r="T2215">
        <v>4</v>
      </c>
      <c r="U2215" t="s">
        <v>16581</v>
      </c>
      <c r="V2215" t="s">
        <v>19383</v>
      </c>
      <c r="W2215" t="s">
        <v>10477</v>
      </c>
      <c r="X2215" t="s">
        <v>29</v>
      </c>
      <c r="Y2215" t="s">
        <v>30</v>
      </c>
      <c r="Z2215" t="s">
        <v>30</v>
      </c>
      <c r="AA2215" t="s">
        <v>30</v>
      </c>
      <c r="AB2215" t="s">
        <v>30</v>
      </c>
      <c r="AC2215">
        <v>-75.708261120000003</v>
      </c>
      <c r="AD2215">
        <v>6.0974611200000002</v>
      </c>
      <c r="AE2215" t="s">
        <v>86</v>
      </c>
      <c r="AF2215" t="s">
        <v>109</v>
      </c>
      <c r="AG2215" t="s">
        <v>102</v>
      </c>
      <c r="AH2215">
        <f>IFERROR(
    VLOOKUP(FENIX_ANS_TABLA[[#This Row],[ESTADO]],
        {"VENCIDO",1;"ALERTA_0 Días",2;"ALERTA",3;"A TIEMPO",4;"SIN FECHA",5},
    2,FALSE),
0)</f>
        <v>4</v>
      </c>
    </row>
    <row r="2216" spans="1:34" x14ac:dyDescent="0.25">
      <c r="A2216">
        <v>23678196</v>
      </c>
      <c r="B2216" s="23" t="str">
        <f>IFERROR(VLOOKUP(FENIX_ANS_TABLA[[#This Row],[PEDIDO]],RESPONSABLE!A:B,2,0),"Pendiente por asignar responsable")</f>
        <v>Pendiente por asignar responsable</v>
      </c>
      <c r="C2216" t="s">
        <v>58</v>
      </c>
      <c r="D2216" t="s">
        <v>24</v>
      </c>
      <c r="E2216" t="s">
        <v>59</v>
      </c>
      <c r="F2216" s="21">
        <v>46084.472222222219</v>
      </c>
      <c r="G2216" t="s">
        <v>16583</v>
      </c>
      <c r="H2216">
        <v>43482812</v>
      </c>
      <c r="I2216" t="s">
        <v>16584</v>
      </c>
      <c r="J2216" s="23" t="s">
        <v>31</v>
      </c>
      <c r="K2216" s="23" t="s">
        <v>16585</v>
      </c>
      <c r="L2216" t="s">
        <v>16586</v>
      </c>
      <c r="M2216" t="s">
        <v>224</v>
      </c>
      <c r="N2216" t="s">
        <v>16587</v>
      </c>
      <c r="O2216" t="s">
        <v>225</v>
      </c>
      <c r="P2216" t="s">
        <v>60</v>
      </c>
      <c r="Q2216" t="s">
        <v>31</v>
      </c>
      <c r="R2216" t="s">
        <v>252</v>
      </c>
      <c r="S2216" t="s">
        <v>259</v>
      </c>
      <c r="T2216">
        <v>14</v>
      </c>
      <c r="U2216" t="s">
        <v>16588</v>
      </c>
      <c r="V2216" t="s">
        <v>14817</v>
      </c>
      <c r="W2216" t="s">
        <v>19384</v>
      </c>
      <c r="X2216" t="s">
        <v>29</v>
      </c>
      <c r="Y2216" t="s">
        <v>30</v>
      </c>
      <c r="Z2216" t="s">
        <v>30</v>
      </c>
      <c r="AA2216" t="s">
        <v>30</v>
      </c>
      <c r="AB2216" t="s">
        <v>30</v>
      </c>
      <c r="AC2216">
        <v>-75.025100170000002</v>
      </c>
      <c r="AD2216">
        <v>6.5386161700000001</v>
      </c>
      <c r="AE2216" t="s">
        <v>86</v>
      </c>
      <c r="AF2216" t="s">
        <v>215</v>
      </c>
      <c r="AG2216" t="s">
        <v>102</v>
      </c>
      <c r="AH2216">
        <f>IFERROR(
    VLOOKUP(FENIX_ANS_TABLA[[#This Row],[ESTADO]],
        {"VENCIDO",1;"ALERTA_0 Días",2;"ALERTA",3;"A TIEMPO",4;"SIN FECHA",5},
    2,FALSE),
0)</f>
        <v>4</v>
      </c>
    </row>
    <row r="2217" spans="1:34" x14ac:dyDescent="0.25">
      <c r="A2217">
        <v>23678199</v>
      </c>
      <c r="B2217" s="23" t="str">
        <f>IFERROR(VLOOKUP(FENIX_ANS_TABLA[[#This Row],[PEDIDO]],RESPONSABLE!A:B,2,0),"Pendiente por asignar responsable")</f>
        <v>Pendiente por asignar responsable</v>
      </c>
      <c r="C2217" t="s">
        <v>58</v>
      </c>
      <c r="D2217" t="s">
        <v>24</v>
      </c>
      <c r="E2217" t="s">
        <v>59</v>
      </c>
      <c r="F2217" s="21">
        <v>46084.473067129627</v>
      </c>
      <c r="G2217" t="s">
        <v>16590</v>
      </c>
      <c r="H2217">
        <v>22028970</v>
      </c>
      <c r="I2217" t="s">
        <v>16591</v>
      </c>
      <c r="J2217" s="23" t="s">
        <v>31</v>
      </c>
      <c r="K2217" s="23" t="s">
        <v>16592</v>
      </c>
      <c r="L2217" t="s">
        <v>16593</v>
      </c>
      <c r="M2217" t="s">
        <v>302</v>
      </c>
      <c r="N2217" t="s">
        <v>16594</v>
      </c>
      <c r="O2217" t="s">
        <v>303</v>
      </c>
      <c r="P2217" t="s">
        <v>60</v>
      </c>
      <c r="Q2217" t="s">
        <v>31</v>
      </c>
      <c r="R2217" t="s">
        <v>253</v>
      </c>
      <c r="S2217" t="s">
        <v>259</v>
      </c>
      <c r="T2217">
        <v>9</v>
      </c>
      <c r="U2217" t="s">
        <v>16595</v>
      </c>
      <c r="V2217" t="s">
        <v>14112</v>
      </c>
      <c r="W2217" t="s">
        <v>19385</v>
      </c>
      <c r="X2217" t="s">
        <v>29</v>
      </c>
      <c r="Y2217" t="s">
        <v>30</v>
      </c>
      <c r="Z2217" t="s">
        <v>30</v>
      </c>
      <c r="AA2217" t="s">
        <v>30</v>
      </c>
      <c r="AB2217" t="s">
        <v>30</v>
      </c>
      <c r="AC2217">
        <v>-74.758150150000006</v>
      </c>
      <c r="AD2217">
        <v>6.4090813799999999</v>
      </c>
      <c r="AE2217" t="s">
        <v>86</v>
      </c>
      <c r="AF2217" t="s">
        <v>215</v>
      </c>
      <c r="AG2217" t="s">
        <v>102</v>
      </c>
      <c r="AH2217">
        <f>IFERROR(
    VLOOKUP(FENIX_ANS_TABLA[[#This Row],[ESTADO]],
        {"VENCIDO",1;"ALERTA_0 Días",2;"ALERTA",3;"A TIEMPO",4;"SIN FECHA",5},
    2,FALSE),
0)</f>
        <v>4</v>
      </c>
    </row>
    <row r="2218" spans="1:34" x14ac:dyDescent="0.25">
      <c r="A2218">
        <v>23678202</v>
      </c>
      <c r="B2218" s="23" t="str">
        <f>IFERROR(VLOOKUP(FENIX_ANS_TABLA[[#This Row],[PEDIDO]],RESPONSABLE!A:B,2,0),"Pendiente por asignar responsable")</f>
        <v>Pendiente por asignar responsable</v>
      </c>
      <c r="C2218" t="s">
        <v>23</v>
      </c>
      <c r="D2218" t="s">
        <v>24</v>
      </c>
      <c r="E2218" t="s">
        <v>33</v>
      </c>
      <c r="F2218" s="21">
        <v>46084.473993055559</v>
      </c>
      <c r="G2218" t="s">
        <v>16597</v>
      </c>
      <c r="H2218">
        <v>15485934</v>
      </c>
      <c r="I2218" t="s">
        <v>16598</v>
      </c>
      <c r="J2218" s="23" t="s">
        <v>31</v>
      </c>
      <c r="K2218" s="23" t="s">
        <v>13222</v>
      </c>
      <c r="L2218" t="s">
        <v>16599</v>
      </c>
      <c r="M2218" t="s">
        <v>145</v>
      </c>
      <c r="N2218" t="s">
        <v>16600</v>
      </c>
      <c r="O2218" t="s">
        <v>146</v>
      </c>
      <c r="P2218" t="s">
        <v>34</v>
      </c>
      <c r="Q2218" t="s">
        <v>31</v>
      </c>
      <c r="R2218" t="s">
        <v>253</v>
      </c>
      <c r="S2218" t="s">
        <v>259</v>
      </c>
      <c r="T2218">
        <v>5</v>
      </c>
      <c r="U2218" t="s">
        <v>16601</v>
      </c>
      <c r="V2218" t="s">
        <v>19386</v>
      </c>
      <c r="W2218" t="s">
        <v>19387</v>
      </c>
      <c r="X2218" t="s">
        <v>29</v>
      </c>
      <c r="Y2218" t="s">
        <v>30</v>
      </c>
      <c r="Z2218" t="s">
        <v>30</v>
      </c>
      <c r="AA2218" t="s">
        <v>30</v>
      </c>
      <c r="AB2218" t="s">
        <v>30</v>
      </c>
      <c r="AC2218">
        <v>-76.128763169999999</v>
      </c>
      <c r="AD2218">
        <v>6.3063564799999998</v>
      </c>
      <c r="AE2218" t="s">
        <v>86</v>
      </c>
      <c r="AF2218" t="s">
        <v>136</v>
      </c>
      <c r="AG2218" t="s">
        <v>102</v>
      </c>
      <c r="AH2218">
        <f>IFERROR(
    VLOOKUP(FENIX_ANS_TABLA[[#This Row],[ESTADO]],
        {"VENCIDO",1;"ALERTA_0 Días",2;"ALERTA",3;"A TIEMPO",4;"SIN FECHA",5},
    2,FALSE),
0)</f>
        <v>4</v>
      </c>
    </row>
    <row r="2219" spans="1:34" x14ac:dyDescent="0.25">
      <c r="A2219">
        <v>23678209</v>
      </c>
      <c r="B2219" s="23" t="str">
        <f>IFERROR(VLOOKUP(FENIX_ANS_TABLA[[#This Row],[PEDIDO]],RESPONSABLE!A:B,2,0),"Pendiente por asignar responsable")</f>
        <v>Pendiente por asignar responsable</v>
      </c>
      <c r="C2219" t="s">
        <v>58</v>
      </c>
      <c r="D2219" t="s">
        <v>24</v>
      </c>
      <c r="E2219" t="s">
        <v>59</v>
      </c>
      <c r="F2219" s="21">
        <v>46084.4768287037</v>
      </c>
      <c r="G2219" t="s">
        <v>16603</v>
      </c>
      <c r="H2219">
        <v>15450985</v>
      </c>
      <c r="I2219" t="s">
        <v>16604</v>
      </c>
      <c r="J2219" s="23" t="s">
        <v>31</v>
      </c>
      <c r="K2219" s="23" t="s">
        <v>16605</v>
      </c>
      <c r="L2219" t="s">
        <v>16606</v>
      </c>
      <c r="M2219" t="s">
        <v>281</v>
      </c>
      <c r="N2219" t="s">
        <v>16607</v>
      </c>
      <c r="O2219" t="s">
        <v>282</v>
      </c>
      <c r="P2219" t="s">
        <v>60</v>
      </c>
      <c r="Q2219" t="s">
        <v>31</v>
      </c>
      <c r="R2219" t="s">
        <v>252</v>
      </c>
      <c r="S2219" t="s">
        <v>259</v>
      </c>
      <c r="T2219">
        <v>14</v>
      </c>
      <c r="U2219" t="s">
        <v>16608</v>
      </c>
      <c r="V2219" t="s">
        <v>14364</v>
      </c>
      <c r="W2219" t="s">
        <v>19388</v>
      </c>
      <c r="X2219" t="s">
        <v>29</v>
      </c>
      <c r="Y2219" t="s">
        <v>30</v>
      </c>
      <c r="Z2219" t="s">
        <v>30</v>
      </c>
      <c r="AA2219" t="s">
        <v>30</v>
      </c>
      <c r="AB2219" t="s">
        <v>30</v>
      </c>
      <c r="AC2219">
        <v>-75.934674279999996</v>
      </c>
      <c r="AD2219">
        <v>5.7515869999999998</v>
      </c>
      <c r="AE2219" t="s">
        <v>86</v>
      </c>
      <c r="AF2219" t="s">
        <v>109</v>
      </c>
      <c r="AG2219" t="s">
        <v>102</v>
      </c>
      <c r="AH2219">
        <f>IFERROR(
    VLOOKUP(FENIX_ANS_TABLA[[#This Row],[ESTADO]],
        {"VENCIDO",1;"ALERTA_0 Días",2;"ALERTA",3;"A TIEMPO",4;"SIN FECHA",5},
    2,FALSE),
0)</f>
        <v>4</v>
      </c>
    </row>
    <row r="2220" spans="1:34" x14ac:dyDescent="0.25">
      <c r="A2220">
        <v>23678210</v>
      </c>
      <c r="B2220" s="23" t="str">
        <f>IFERROR(VLOOKUP(FENIX_ANS_TABLA[[#This Row],[PEDIDO]],RESPONSABLE!A:B,2,0),"Pendiente por asignar responsable")</f>
        <v>Pendiente por asignar responsable</v>
      </c>
      <c r="C2220" t="s">
        <v>54</v>
      </c>
      <c r="D2220" t="s">
        <v>24</v>
      </c>
      <c r="E2220" t="s">
        <v>54</v>
      </c>
      <c r="F2220" s="21">
        <v>46084.476921296293</v>
      </c>
      <c r="G2220" t="s">
        <v>16610</v>
      </c>
      <c r="H2220">
        <v>1041147135</v>
      </c>
      <c r="I2220" t="s">
        <v>16611</v>
      </c>
      <c r="J2220" s="23" t="s">
        <v>16612</v>
      </c>
      <c r="K2220" s="23" t="s">
        <v>16613</v>
      </c>
      <c r="L2220" t="s">
        <v>16614</v>
      </c>
      <c r="M2220" t="s">
        <v>117</v>
      </c>
      <c r="N2220" t="s">
        <v>16615</v>
      </c>
      <c r="O2220" t="s">
        <v>118</v>
      </c>
      <c r="P2220" t="s">
        <v>55</v>
      </c>
      <c r="Q2220" t="s">
        <v>31</v>
      </c>
      <c r="R2220" t="s">
        <v>252</v>
      </c>
      <c r="S2220" t="s">
        <v>259</v>
      </c>
      <c r="T2220">
        <v>4</v>
      </c>
      <c r="U2220" t="s">
        <v>16616</v>
      </c>
      <c r="V2220" t="s">
        <v>14364</v>
      </c>
      <c r="W2220" t="s">
        <v>10527</v>
      </c>
      <c r="X2220" t="s">
        <v>29</v>
      </c>
      <c r="Y2220" t="s">
        <v>30</v>
      </c>
      <c r="Z2220" t="s">
        <v>30</v>
      </c>
      <c r="AA2220" t="s">
        <v>30</v>
      </c>
      <c r="AB2220" t="s">
        <v>30</v>
      </c>
      <c r="AC2220">
        <v>-75.717500419999993</v>
      </c>
      <c r="AD2220">
        <v>5.6794368799999999</v>
      </c>
      <c r="AE2220" t="s">
        <v>86</v>
      </c>
      <c r="AF2220" t="s">
        <v>109</v>
      </c>
      <c r="AG2220" t="s">
        <v>102</v>
      </c>
      <c r="AH2220">
        <f>IFERROR(
    VLOOKUP(FENIX_ANS_TABLA[[#This Row],[ESTADO]],
        {"VENCIDO",1;"ALERTA_0 Días",2;"ALERTA",3;"A TIEMPO",4;"SIN FECHA",5},
    2,FALSE),
0)</f>
        <v>4</v>
      </c>
    </row>
    <row r="2221" spans="1:34" x14ac:dyDescent="0.25">
      <c r="A2221">
        <v>23678211</v>
      </c>
      <c r="B2221" s="23" t="str">
        <f>IFERROR(VLOOKUP(FENIX_ANS_TABLA[[#This Row],[PEDIDO]],RESPONSABLE!A:B,2,0),"Pendiente por asignar responsable")</f>
        <v>Pendiente por asignar responsable</v>
      </c>
      <c r="C2221" t="s">
        <v>23</v>
      </c>
      <c r="D2221" t="s">
        <v>24</v>
      </c>
      <c r="E2221" t="s">
        <v>33</v>
      </c>
      <c r="F2221" s="21">
        <v>46084.477453703701</v>
      </c>
      <c r="G2221" t="s">
        <v>16618</v>
      </c>
      <c r="H2221">
        <v>43485121</v>
      </c>
      <c r="I2221" t="s">
        <v>16619</v>
      </c>
      <c r="J2221" s="23" t="s">
        <v>31</v>
      </c>
      <c r="K2221" s="23" t="s">
        <v>16620</v>
      </c>
      <c r="L2221" t="s">
        <v>16621</v>
      </c>
      <c r="M2221" t="s">
        <v>165</v>
      </c>
      <c r="N2221" t="s">
        <v>16622</v>
      </c>
      <c r="O2221" t="s">
        <v>166</v>
      </c>
      <c r="P2221" t="s">
        <v>34</v>
      </c>
      <c r="Q2221" t="s">
        <v>175</v>
      </c>
      <c r="R2221" t="s">
        <v>253</v>
      </c>
      <c r="S2221" t="s">
        <v>260</v>
      </c>
      <c r="T2221">
        <v>5</v>
      </c>
      <c r="U2221" t="s">
        <v>16623</v>
      </c>
      <c r="V2221" t="s">
        <v>14109</v>
      </c>
      <c r="W2221" t="s">
        <v>14164</v>
      </c>
      <c r="X2221" t="s">
        <v>29</v>
      </c>
      <c r="Y2221" t="s">
        <v>30</v>
      </c>
      <c r="Z2221" t="s">
        <v>30</v>
      </c>
      <c r="AA2221" t="s">
        <v>30</v>
      </c>
      <c r="AB2221" t="s">
        <v>30</v>
      </c>
      <c r="AC2221">
        <v>-75.450114999999997</v>
      </c>
      <c r="AD2221">
        <v>6.2811360000000001</v>
      </c>
      <c r="AE2221" t="s">
        <v>86</v>
      </c>
      <c r="AF2221" t="s">
        <v>159</v>
      </c>
      <c r="AG2221" t="s">
        <v>102</v>
      </c>
      <c r="AH2221">
        <f>IFERROR(
    VLOOKUP(FENIX_ANS_TABLA[[#This Row],[ESTADO]],
        {"VENCIDO",1;"ALERTA_0 Días",2;"ALERTA",3;"A TIEMPO",4;"SIN FECHA",5},
    2,FALSE),
0)</f>
        <v>4</v>
      </c>
    </row>
    <row r="2222" spans="1:34" x14ac:dyDescent="0.25">
      <c r="A2222">
        <v>23678212</v>
      </c>
      <c r="B2222" s="23" t="str">
        <f>IFERROR(VLOOKUP(FENIX_ANS_TABLA[[#This Row],[PEDIDO]],RESPONSABLE!A:B,2,0),"Pendiente por asignar responsable")</f>
        <v>Pendiente por asignar responsable</v>
      </c>
      <c r="C2222" t="s">
        <v>36</v>
      </c>
      <c r="D2222" t="s">
        <v>24</v>
      </c>
      <c r="E2222" t="s">
        <v>36</v>
      </c>
      <c r="F2222" s="21">
        <v>46084.477650462963</v>
      </c>
      <c r="G2222" t="s">
        <v>17019</v>
      </c>
      <c r="H2222">
        <v>43420065</v>
      </c>
      <c r="I2222" t="s">
        <v>17020</v>
      </c>
      <c r="J2222" s="23" t="s">
        <v>31</v>
      </c>
      <c r="K2222" s="23" t="s">
        <v>1416</v>
      </c>
      <c r="L2222" t="s">
        <v>17021</v>
      </c>
      <c r="M2222" t="s">
        <v>156</v>
      </c>
      <c r="N2222" t="s">
        <v>17022</v>
      </c>
      <c r="O2222" t="s">
        <v>157</v>
      </c>
      <c r="P2222" t="s">
        <v>37</v>
      </c>
      <c r="Q2222" t="s">
        <v>158</v>
      </c>
      <c r="R2222" t="s">
        <v>252</v>
      </c>
      <c r="S2222" t="s">
        <v>260</v>
      </c>
      <c r="T2222">
        <v>10</v>
      </c>
      <c r="U2222" t="s">
        <v>17023</v>
      </c>
      <c r="V2222" t="s">
        <v>14109</v>
      </c>
      <c r="W2222" t="s">
        <v>9468</v>
      </c>
      <c r="X2222" t="s">
        <v>29</v>
      </c>
      <c r="Y2222" t="s">
        <v>30</v>
      </c>
      <c r="Z2222" t="s">
        <v>30</v>
      </c>
      <c r="AA2222" t="s">
        <v>30</v>
      </c>
      <c r="AB2222" t="s">
        <v>30</v>
      </c>
      <c r="AC2222">
        <v>-75.368696999999997</v>
      </c>
      <c r="AD2222">
        <v>6.2661470000000001</v>
      </c>
      <c r="AE2222" t="s">
        <v>86</v>
      </c>
      <c r="AF2222" t="s">
        <v>159</v>
      </c>
      <c r="AG2222" t="s">
        <v>102</v>
      </c>
      <c r="AH2222">
        <f>IFERROR(
    VLOOKUP(FENIX_ANS_TABLA[[#This Row],[ESTADO]],
        {"VENCIDO",1;"ALERTA_0 Días",2;"ALERTA",3;"A TIEMPO",4;"SIN FECHA",5},
    2,FALSE),
0)</f>
        <v>4</v>
      </c>
    </row>
    <row r="2223" spans="1:34" x14ac:dyDescent="0.25">
      <c r="A2223">
        <v>23678214</v>
      </c>
      <c r="B2223" s="23" t="str">
        <f>IFERROR(VLOOKUP(FENIX_ANS_TABLA[[#This Row],[PEDIDO]],RESPONSABLE!A:B,2,0),"Pendiente por asignar responsable")</f>
        <v>Pendiente por asignar responsable</v>
      </c>
      <c r="C2223" t="s">
        <v>36</v>
      </c>
      <c r="D2223" t="s">
        <v>24</v>
      </c>
      <c r="E2223" t="s">
        <v>36</v>
      </c>
      <c r="F2223" s="21">
        <v>46084.478912037041</v>
      </c>
      <c r="G2223" t="s">
        <v>17025</v>
      </c>
      <c r="H2223">
        <v>1046814604</v>
      </c>
      <c r="I2223" t="s">
        <v>17026</v>
      </c>
      <c r="J2223" s="23" t="s">
        <v>31</v>
      </c>
      <c r="K2223" s="23" t="s">
        <v>12777</v>
      </c>
      <c r="L2223" t="s">
        <v>17027</v>
      </c>
      <c r="M2223" t="s">
        <v>169</v>
      </c>
      <c r="N2223" t="s">
        <v>17028</v>
      </c>
      <c r="O2223" t="s">
        <v>170</v>
      </c>
      <c r="P2223" t="s">
        <v>37</v>
      </c>
      <c r="Q2223" t="s">
        <v>158</v>
      </c>
      <c r="R2223" t="s">
        <v>253</v>
      </c>
      <c r="S2223" t="s">
        <v>260</v>
      </c>
      <c r="T2223">
        <v>7</v>
      </c>
      <c r="U2223" t="s">
        <v>17029</v>
      </c>
      <c r="V2223" t="s">
        <v>19389</v>
      </c>
      <c r="W2223" t="s">
        <v>19390</v>
      </c>
      <c r="X2223" t="s">
        <v>29</v>
      </c>
      <c r="Y2223" t="s">
        <v>30</v>
      </c>
      <c r="Z2223" t="s">
        <v>30</v>
      </c>
      <c r="AA2223" t="s">
        <v>30</v>
      </c>
      <c r="AB2223" t="s">
        <v>30</v>
      </c>
      <c r="AC2223">
        <v>-75.330005</v>
      </c>
      <c r="AD2223">
        <v>6.1706820000000002</v>
      </c>
      <c r="AE2223" t="s">
        <v>86</v>
      </c>
      <c r="AF2223" t="s">
        <v>159</v>
      </c>
      <c r="AG2223" t="s">
        <v>102</v>
      </c>
      <c r="AH2223">
        <f>IFERROR(
    VLOOKUP(FENIX_ANS_TABLA[[#This Row],[ESTADO]],
        {"VENCIDO",1;"ALERTA_0 Días",2;"ALERTA",3;"A TIEMPO",4;"SIN FECHA",5},
    2,FALSE),
0)</f>
        <v>4</v>
      </c>
    </row>
    <row r="2224" spans="1:34" x14ac:dyDescent="0.25">
      <c r="A2224">
        <v>23678216</v>
      </c>
      <c r="B2224" s="23" t="str">
        <f>IFERROR(VLOOKUP(FENIX_ANS_TABLA[[#This Row],[PEDIDO]],RESPONSABLE!A:B,2,0),"Pendiente por asignar responsable")</f>
        <v>Pendiente por asignar responsable</v>
      </c>
      <c r="C2224" t="s">
        <v>36</v>
      </c>
      <c r="D2224" t="s">
        <v>24</v>
      </c>
      <c r="E2224" t="s">
        <v>36</v>
      </c>
      <c r="F2224" s="21">
        <v>46084.480150462958</v>
      </c>
      <c r="G2224" t="s">
        <v>17031</v>
      </c>
      <c r="H2224">
        <v>1046814604</v>
      </c>
      <c r="I2224" t="s">
        <v>17026</v>
      </c>
      <c r="J2224" s="23" t="s">
        <v>31</v>
      </c>
      <c r="K2224" s="23" t="s">
        <v>12777</v>
      </c>
      <c r="L2224" t="s">
        <v>17032</v>
      </c>
      <c r="M2224" t="s">
        <v>169</v>
      </c>
      <c r="N2224" t="s">
        <v>17033</v>
      </c>
      <c r="O2224" t="s">
        <v>170</v>
      </c>
      <c r="P2224" t="s">
        <v>37</v>
      </c>
      <c r="Q2224" t="s">
        <v>158</v>
      </c>
      <c r="R2224" t="s">
        <v>253</v>
      </c>
      <c r="S2224" t="s">
        <v>260</v>
      </c>
      <c r="T2224">
        <v>7</v>
      </c>
      <c r="U2224" t="s">
        <v>17034</v>
      </c>
      <c r="V2224" t="s">
        <v>19391</v>
      </c>
      <c r="W2224" t="s">
        <v>19392</v>
      </c>
      <c r="X2224" t="s">
        <v>29</v>
      </c>
      <c r="Y2224" t="s">
        <v>30</v>
      </c>
      <c r="Z2224" t="s">
        <v>30</v>
      </c>
      <c r="AA2224" t="s">
        <v>30</v>
      </c>
      <c r="AB2224" t="s">
        <v>30</v>
      </c>
      <c r="AC2224">
        <v>-75.330005</v>
      </c>
      <c r="AD2224">
        <v>6.1706820000000002</v>
      </c>
      <c r="AE2224" t="s">
        <v>86</v>
      </c>
      <c r="AF2224" t="s">
        <v>159</v>
      </c>
      <c r="AG2224" t="s">
        <v>102</v>
      </c>
      <c r="AH2224">
        <f>IFERROR(
    VLOOKUP(FENIX_ANS_TABLA[[#This Row],[ESTADO]],
        {"VENCIDO",1;"ALERTA_0 Días",2;"ALERTA",3;"A TIEMPO",4;"SIN FECHA",5},
    2,FALSE),
0)</f>
        <v>4</v>
      </c>
    </row>
    <row r="2225" spans="1:34" x14ac:dyDescent="0.25">
      <c r="A2225">
        <v>23678241</v>
      </c>
      <c r="B2225" s="23" t="str">
        <f>IFERROR(VLOOKUP(FENIX_ANS_TABLA[[#This Row],[PEDIDO]],RESPONSABLE!A:B,2,0),"Pendiente por asignar responsable")</f>
        <v>Pendiente por asignar responsable</v>
      </c>
      <c r="C2225" t="s">
        <v>23</v>
      </c>
      <c r="D2225" t="s">
        <v>24</v>
      </c>
      <c r="E2225" t="s">
        <v>23</v>
      </c>
      <c r="F2225" s="21">
        <v>46084.489293981482</v>
      </c>
      <c r="G2225" t="s">
        <v>17036</v>
      </c>
      <c r="H2225">
        <v>43038083</v>
      </c>
      <c r="I2225" t="s">
        <v>17037</v>
      </c>
      <c r="J2225" s="23" t="s">
        <v>17038</v>
      </c>
      <c r="K2225" s="23" t="s">
        <v>17039</v>
      </c>
      <c r="L2225" t="s">
        <v>17040</v>
      </c>
      <c r="M2225" t="s">
        <v>25</v>
      </c>
      <c r="N2225" t="s">
        <v>17041</v>
      </c>
      <c r="O2225" t="s">
        <v>26</v>
      </c>
      <c r="P2225" t="s">
        <v>27</v>
      </c>
      <c r="Q2225" t="s">
        <v>32</v>
      </c>
      <c r="R2225" t="s">
        <v>252</v>
      </c>
      <c r="S2225" t="s">
        <v>260</v>
      </c>
      <c r="T2225">
        <v>10</v>
      </c>
      <c r="U2225" t="s">
        <v>17042</v>
      </c>
      <c r="V2225" t="s">
        <v>19393</v>
      </c>
      <c r="W2225" t="s">
        <v>19394</v>
      </c>
      <c r="X2225" t="s">
        <v>29</v>
      </c>
      <c r="Y2225" t="s">
        <v>30</v>
      </c>
      <c r="Z2225" t="s">
        <v>30</v>
      </c>
      <c r="AA2225" t="s">
        <v>30</v>
      </c>
      <c r="AB2225" t="s">
        <v>30</v>
      </c>
      <c r="AC2225">
        <v>-75.496980460000003</v>
      </c>
      <c r="AD2225">
        <v>6.2441511700000003</v>
      </c>
      <c r="AE2225" t="s">
        <v>86</v>
      </c>
      <c r="AF2225" t="s">
        <v>105</v>
      </c>
      <c r="AG2225" t="s">
        <v>102</v>
      </c>
      <c r="AH2225">
        <f>IFERROR(
    VLOOKUP(FENIX_ANS_TABLA[[#This Row],[ESTADO]],
        {"VENCIDO",1;"ALERTA_0 Días",2;"ALERTA",3;"A TIEMPO",4;"SIN FECHA",5},
    2,FALSE),
0)</f>
        <v>4</v>
      </c>
    </row>
    <row r="2226" spans="1:34" x14ac:dyDescent="0.25">
      <c r="A2226">
        <v>23678243</v>
      </c>
      <c r="B2226" s="23" t="str">
        <f>IFERROR(VLOOKUP(FENIX_ANS_TABLA[[#This Row],[PEDIDO]],RESPONSABLE!A:B,2,0),"Pendiente por asignar responsable")</f>
        <v>Pendiente por asignar responsable</v>
      </c>
      <c r="C2226" t="s">
        <v>54</v>
      </c>
      <c r="D2226" t="s">
        <v>24</v>
      </c>
      <c r="E2226" t="s">
        <v>54</v>
      </c>
      <c r="F2226" s="21">
        <v>46084.489328703698</v>
      </c>
      <c r="G2226" t="s">
        <v>17044</v>
      </c>
      <c r="H2226">
        <v>811043752</v>
      </c>
      <c r="I2226" t="s">
        <v>17045</v>
      </c>
      <c r="J2226" s="23" t="s">
        <v>31</v>
      </c>
      <c r="K2226" s="23" t="s">
        <v>31</v>
      </c>
      <c r="L2226" t="s">
        <v>17046</v>
      </c>
      <c r="M2226" t="s">
        <v>25</v>
      </c>
      <c r="N2226" t="s">
        <v>17047</v>
      </c>
      <c r="O2226" t="s">
        <v>26</v>
      </c>
      <c r="P2226" t="s">
        <v>55</v>
      </c>
      <c r="Q2226" t="s">
        <v>56</v>
      </c>
      <c r="R2226" t="s">
        <v>253</v>
      </c>
      <c r="S2226" t="s">
        <v>260</v>
      </c>
      <c r="T2226">
        <v>4</v>
      </c>
      <c r="U2226" t="s">
        <v>17048</v>
      </c>
      <c r="V2226" t="s">
        <v>19393</v>
      </c>
      <c r="W2226" t="s">
        <v>14676</v>
      </c>
      <c r="X2226" t="s">
        <v>29</v>
      </c>
      <c r="Y2226" t="s">
        <v>30</v>
      </c>
      <c r="Z2226" t="s">
        <v>30</v>
      </c>
      <c r="AA2226" t="s">
        <v>30</v>
      </c>
      <c r="AB2226" t="s">
        <v>30</v>
      </c>
      <c r="AC2226">
        <v>-75.578115909999994</v>
      </c>
      <c r="AD2226">
        <v>6.1875842600000004</v>
      </c>
      <c r="AE2226" t="s">
        <v>86</v>
      </c>
      <c r="AF2226" t="s">
        <v>105</v>
      </c>
      <c r="AG2226" t="s">
        <v>102</v>
      </c>
      <c r="AH2226">
        <f>IFERROR(
    VLOOKUP(FENIX_ANS_TABLA[[#This Row],[ESTADO]],
        {"VENCIDO",1;"ALERTA_0 Días",2;"ALERTA",3;"A TIEMPO",4;"SIN FECHA",5},
    2,FALSE),
0)</f>
        <v>4</v>
      </c>
    </row>
    <row r="2227" spans="1:34" x14ac:dyDescent="0.25">
      <c r="A2227">
        <v>23678246</v>
      </c>
      <c r="B2227" s="23" t="str">
        <f>IFERROR(VLOOKUP(FENIX_ANS_TABLA[[#This Row],[PEDIDO]],RESPONSABLE!A:B,2,0),"Pendiente por asignar responsable")</f>
        <v>Pendiente por asignar responsable</v>
      </c>
      <c r="C2227" t="s">
        <v>23</v>
      </c>
      <c r="D2227" t="s">
        <v>24</v>
      </c>
      <c r="E2227" t="s">
        <v>33</v>
      </c>
      <c r="F2227" s="21">
        <v>46084.489837962959</v>
      </c>
      <c r="G2227" t="s">
        <v>17050</v>
      </c>
      <c r="H2227">
        <v>1007529338</v>
      </c>
      <c r="I2227" t="s">
        <v>17051</v>
      </c>
      <c r="J2227" s="23" t="s">
        <v>31</v>
      </c>
      <c r="K2227" s="23" t="s">
        <v>17052</v>
      </c>
      <c r="L2227" t="s">
        <v>17053</v>
      </c>
      <c r="M2227" t="s">
        <v>216</v>
      </c>
      <c r="N2227" t="s">
        <v>17054</v>
      </c>
      <c r="O2227" t="s">
        <v>217</v>
      </c>
      <c r="P2227" t="s">
        <v>34</v>
      </c>
      <c r="Q2227" t="s">
        <v>31</v>
      </c>
      <c r="R2227" t="s">
        <v>253</v>
      </c>
      <c r="S2227" t="s">
        <v>259</v>
      </c>
      <c r="T2227">
        <v>5</v>
      </c>
      <c r="U2227" t="s">
        <v>17055</v>
      </c>
      <c r="V2227" t="s">
        <v>14696</v>
      </c>
      <c r="W2227" t="s">
        <v>14436</v>
      </c>
      <c r="X2227" t="s">
        <v>29</v>
      </c>
      <c r="Y2227" t="s">
        <v>30</v>
      </c>
      <c r="Z2227" t="s">
        <v>30</v>
      </c>
      <c r="AA2227" t="s">
        <v>30</v>
      </c>
      <c r="AB2227" t="s">
        <v>30</v>
      </c>
      <c r="AC2227">
        <v>-74.831594129999999</v>
      </c>
      <c r="AD2227">
        <v>6.4975223299999998</v>
      </c>
      <c r="AE2227" t="s">
        <v>86</v>
      </c>
      <c r="AF2227" t="s">
        <v>215</v>
      </c>
      <c r="AG2227" t="s">
        <v>102</v>
      </c>
      <c r="AH2227">
        <f>IFERROR(
    VLOOKUP(FENIX_ANS_TABLA[[#This Row],[ESTADO]],
        {"VENCIDO",1;"ALERTA_0 Días",2;"ALERTA",3;"A TIEMPO",4;"SIN FECHA",5},
    2,FALSE),
0)</f>
        <v>4</v>
      </c>
    </row>
    <row r="2228" spans="1:34" x14ac:dyDescent="0.25">
      <c r="A2228">
        <v>23678252</v>
      </c>
      <c r="B2228" s="23" t="str">
        <f>IFERROR(VLOOKUP(FENIX_ANS_TABLA[[#This Row],[PEDIDO]],RESPONSABLE!A:B,2,0),"Pendiente por asignar responsable")</f>
        <v>Pendiente por asignar responsable</v>
      </c>
      <c r="C2228" t="s">
        <v>36</v>
      </c>
      <c r="D2228" t="s">
        <v>65</v>
      </c>
      <c r="E2228" t="s">
        <v>36</v>
      </c>
      <c r="F2228" s="21">
        <v>46084.493449074071</v>
      </c>
      <c r="G2228" t="s">
        <v>17058</v>
      </c>
      <c r="H2228">
        <v>70161345</v>
      </c>
      <c r="I2228" t="s">
        <v>16274</v>
      </c>
      <c r="J2228" s="23" t="s">
        <v>31</v>
      </c>
      <c r="K2228" s="23" t="s">
        <v>16275</v>
      </c>
      <c r="L2228" t="s">
        <v>17059</v>
      </c>
      <c r="M2228" t="s">
        <v>171</v>
      </c>
      <c r="N2228" t="s">
        <v>17060</v>
      </c>
      <c r="O2228" t="s">
        <v>172</v>
      </c>
      <c r="P2228" t="s">
        <v>66</v>
      </c>
      <c r="Q2228" t="s">
        <v>158</v>
      </c>
      <c r="R2228" t="s">
        <v>253</v>
      </c>
      <c r="S2228" t="s">
        <v>260</v>
      </c>
      <c r="T2228">
        <v>7</v>
      </c>
      <c r="U2228" t="s">
        <v>17061</v>
      </c>
      <c r="V2228" t="s">
        <v>19395</v>
      </c>
      <c r="W2228" t="s">
        <v>18241</v>
      </c>
      <c r="X2228" t="s">
        <v>29</v>
      </c>
      <c r="Y2228" t="s">
        <v>30</v>
      </c>
      <c r="Z2228" t="s">
        <v>30</v>
      </c>
      <c r="AA2228" t="s">
        <v>30</v>
      </c>
      <c r="AB2228" t="s">
        <v>30</v>
      </c>
      <c r="AC2228">
        <v>-74.986648000000002</v>
      </c>
      <c r="AD2228">
        <v>6.190645</v>
      </c>
      <c r="AE2228" t="s">
        <v>86</v>
      </c>
      <c r="AF2228" t="s">
        <v>159</v>
      </c>
      <c r="AG2228" t="s">
        <v>103</v>
      </c>
      <c r="AH2228">
        <f>IFERROR(
    VLOOKUP(FENIX_ANS_TABLA[[#This Row],[ESTADO]],
        {"VENCIDO",1;"ALERTA_0 Días",2;"ALERTA",3;"A TIEMPO",4;"SIN FECHA",5},
    2,FALSE),
0)</f>
        <v>4</v>
      </c>
    </row>
    <row r="2229" spans="1:34" x14ac:dyDescent="0.25">
      <c r="A2229">
        <v>23678255</v>
      </c>
      <c r="B2229" s="23" t="str">
        <f>IFERROR(VLOOKUP(FENIX_ANS_TABLA[[#This Row],[PEDIDO]],RESPONSABLE!A:B,2,0),"Pendiente por asignar responsable")</f>
        <v>Pendiente por asignar responsable</v>
      </c>
      <c r="C2229" t="s">
        <v>23</v>
      </c>
      <c r="D2229" t="s">
        <v>24</v>
      </c>
      <c r="E2229" t="s">
        <v>33</v>
      </c>
      <c r="F2229" s="21">
        <v>46084.494456018518</v>
      </c>
      <c r="G2229" t="s">
        <v>17063</v>
      </c>
      <c r="H2229">
        <v>1007529338</v>
      </c>
      <c r="I2229" t="s">
        <v>17051</v>
      </c>
      <c r="J2229" s="23" t="s">
        <v>31</v>
      </c>
      <c r="K2229" s="23" t="s">
        <v>17052</v>
      </c>
      <c r="L2229" t="s">
        <v>17064</v>
      </c>
      <c r="M2229" t="s">
        <v>216</v>
      </c>
      <c r="N2229" t="s">
        <v>17065</v>
      </c>
      <c r="O2229" t="s">
        <v>217</v>
      </c>
      <c r="P2229" t="s">
        <v>34</v>
      </c>
      <c r="Q2229" t="s">
        <v>31</v>
      </c>
      <c r="R2229" t="s">
        <v>253</v>
      </c>
      <c r="S2229" t="s">
        <v>259</v>
      </c>
      <c r="T2229">
        <v>5</v>
      </c>
      <c r="U2229" t="s">
        <v>17066</v>
      </c>
      <c r="V2229" t="s">
        <v>14518</v>
      </c>
      <c r="W2229" t="s">
        <v>19396</v>
      </c>
      <c r="X2229" t="s">
        <v>29</v>
      </c>
      <c r="Y2229" t="s">
        <v>30</v>
      </c>
      <c r="Z2229" t="s">
        <v>30</v>
      </c>
      <c r="AA2229" t="s">
        <v>30</v>
      </c>
      <c r="AB2229" t="s">
        <v>30</v>
      </c>
      <c r="AC2229">
        <v>-74.825531999999995</v>
      </c>
      <c r="AD2229">
        <v>6.4923739999999999</v>
      </c>
      <c r="AE2229" t="s">
        <v>86</v>
      </c>
      <c r="AF2229" t="s">
        <v>215</v>
      </c>
      <c r="AG2229" t="s">
        <v>102</v>
      </c>
      <c r="AH2229">
        <f>IFERROR(
    VLOOKUP(FENIX_ANS_TABLA[[#This Row],[ESTADO]],
        {"VENCIDO",1;"ALERTA_0 Días",2;"ALERTA",3;"A TIEMPO",4;"SIN FECHA",5},
    2,FALSE),
0)</f>
        <v>4</v>
      </c>
    </row>
    <row r="2230" spans="1:34" x14ac:dyDescent="0.25">
      <c r="A2230">
        <v>23678257</v>
      </c>
      <c r="B2230" s="23" t="str">
        <f>IFERROR(VLOOKUP(FENIX_ANS_TABLA[[#This Row],[PEDIDO]],RESPONSABLE!A:B,2,0),"Pendiente por asignar responsable")</f>
        <v>Pendiente por asignar responsable</v>
      </c>
      <c r="C2230" t="s">
        <v>23</v>
      </c>
      <c r="D2230" t="s">
        <v>24</v>
      </c>
      <c r="E2230" t="s">
        <v>23</v>
      </c>
      <c r="F2230" s="21">
        <v>46084.494710648149</v>
      </c>
      <c r="G2230" t="s">
        <v>17068</v>
      </c>
      <c r="H2230">
        <v>21998633</v>
      </c>
      <c r="I2230" t="s">
        <v>17069</v>
      </c>
      <c r="J2230" s="23" t="s">
        <v>17070</v>
      </c>
      <c r="K2230" s="23" t="s">
        <v>17071</v>
      </c>
      <c r="L2230" t="s">
        <v>17072</v>
      </c>
      <c r="M2230" t="s">
        <v>171</v>
      </c>
      <c r="N2230" t="s">
        <v>17073</v>
      </c>
      <c r="O2230" t="s">
        <v>172</v>
      </c>
      <c r="P2230" t="s">
        <v>27</v>
      </c>
      <c r="Q2230" t="s">
        <v>158</v>
      </c>
      <c r="R2230" t="s">
        <v>252</v>
      </c>
      <c r="S2230" t="s">
        <v>260</v>
      </c>
      <c r="T2230">
        <v>10</v>
      </c>
      <c r="U2230" t="s">
        <v>17074</v>
      </c>
      <c r="V2230" t="s">
        <v>14518</v>
      </c>
      <c r="W2230" t="s">
        <v>19397</v>
      </c>
      <c r="X2230" t="s">
        <v>29</v>
      </c>
      <c r="Y2230" t="s">
        <v>30</v>
      </c>
      <c r="Z2230" t="s">
        <v>30</v>
      </c>
      <c r="AA2230" t="s">
        <v>30</v>
      </c>
      <c r="AB2230" t="s">
        <v>30</v>
      </c>
      <c r="AC2230">
        <v>-74.979081530000002</v>
      </c>
      <c r="AD2230">
        <v>6.2188942200000001</v>
      </c>
      <c r="AE2230" t="s">
        <v>86</v>
      </c>
      <c r="AF2230" t="s">
        <v>159</v>
      </c>
      <c r="AG2230" t="s">
        <v>102</v>
      </c>
      <c r="AH2230">
        <f>IFERROR(
    VLOOKUP(FENIX_ANS_TABLA[[#This Row],[ESTADO]],
        {"VENCIDO",1;"ALERTA_0 Días",2;"ALERTA",3;"A TIEMPO",4;"SIN FECHA",5},
    2,FALSE),
0)</f>
        <v>4</v>
      </c>
    </row>
    <row r="2231" spans="1:34" x14ac:dyDescent="0.25">
      <c r="A2231">
        <v>23678265</v>
      </c>
      <c r="B2231" s="23" t="str">
        <f>IFERROR(VLOOKUP(FENIX_ANS_TABLA[[#This Row],[PEDIDO]],RESPONSABLE!A:B,2,0),"Pendiente por asignar responsable")</f>
        <v>Pendiente por asignar responsable</v>
      </c>
      <c r="C2231" t="s">
        <v>23</v>
      </c>
      <c r="D2231" t="s">
        <v>24</v>
      </c>
      <c r="E2231" t="s">
        <v>23</v>
      </c>
      <c r="F2231" s="21">
        <v>46084.498541666668</v>
      </c>
      <c r="G2231" t="s">
        <v>17076</v>
      </c>
      <c r="H2231">
        <v>1026136787</v>
      </c>
      <c r="I2231" t="s">
        <v>17077</v>
      </c>
      <c r="J2231" s="23" t="s">
        <v>17078</v>
      </c>
      <c r="K2231" s="23" t="s">
        <v>17079</v>
      </c>
      <c r="L2231" t="s">
        <v>17080</v>
      </c>
      <c r="M2231" t="s">
        <v>48</v>
      </c>
      <c r="N2231" t="s">
        <v>17081</v>
      </c>
      <c r="O2231" t="s">
        <v>49</v>
      </c>
      <c r="P2231" t="s">
        <v>27</v>
      </c>
      <c r="Q2231" t="s">
        <v>32</v>
      </c>
      <c r="R2231" t="s">
        <v>253</v>
      </c>
      <c r="S2231" t="s">
        <v>260</v>
      </c>
      <c r="T2231">
        <v>7</v>
      </c>
      <c r="U2231" t="s">
        <v>17082</v>
      </c>
      <c r="V2231" t="s">
        <v>19398</v>
      </c>
      <c r="W2231" t="s">
        <v>8080</v>
      </c>
      <c r="X2231" t="s">
        <v>29</v>
      </c>
      <c r="Y2231" t="s">
        <v>30</v>
      </c>
      <c r="Z2231" t="s">
        <v>30</v>
      </c>
      <c r="AA2231" t="s">
        <v>30</v>
      </c>
      <c r="AB2231" t="s">
        <v>30</v>
      </c>
      <c r="AC2231">
        <v>-75.639886430000004</v>
      </c>
      <c r="AD2231">
        <v>6.11241988</v>
      </c>
      <c r="AE2231" t="s">
        <v>86</v>
      </c>
      <c r="AF2231" t="s">
        <v>105</v>
      </c>
      <c r="AG2231" t="s">
        <v>102</v>
      </c>
      <c r="AH2231">
        <f>IFERROR(
    VLOOKUP(FENIX_ANS_TABLA[[#This Row],[ESTADO]],
        {"VENCIDO",1;"ALERTA_0 Días",2;"ALERTA",3;"A TIEMPO",4;"SIN FECHA",5},
    2,FALSE),
0)</f>
        <v>4</v>
      </c>
    </row>
    <row r="2232" spans="1:34" x14ac:dyDescent="0.25">
      <c r="A2232">
        <v>23678269</v>
      </c>
      <c r="B2232" s="23" t="str">
        <f>IFERROR(VLOOKUP(FENIX_ANS_TABLA[[#This Row],[PEDIDO]],RESPONSABLE!A:B,2,0),"Pendiente por asignar responsable")</f>
        <v>Pendiente por asignar responsable</v>
      </c>
      <c r="C2232" t="s">
        <v>23</v>
      </c>
      <c r="D2232" t="s">
        <v>24</v>
      </c>
      <c r="E2232" t="s">
        <v>23</v>
      </c>
      <c r="F2232" s="21">
        <v>46084.501134259262</v>
      </c>
      <c r="G2232" t="s">
        <v>17085</v>
      </c>
      <c r="H2232">
        <v>1017202561</v>
      </c>
      <c r="I2232" t="s">
        <v>17086</v>
      </c>
      <c r="J2232" s="23" t="s">
        <v>31</v>
      </c>
      <c r="K2232" s="23" t="s">
        <v>17087</v>
      </c>
      <c r="L2232" t="s">
        <v>17088</v>
      </c>
      <c r="M2232" t="s">
        <v>165</v>
      </c>
      <c r="N2232" t="s">
        <v>17089</v>
      </c>
      <c r="O2232" t="s">
        <v>166</v>
      </c>
      <c r="P2232" t="s">
        <v>27</v>
      </c>
      <c r="Q2232" t="s">
        <v>158</v>
      </c>
      <c r="R2232" t="s">
        <v>252</v>
      </c>
      <c r="S2232" t="s">
        <v>260</v>
      </c>
      <c r="T2232">
        <v>10</v>
      </c>
      <c r="U2232" t="s">
        <v>17090</v>
      </c>
      <c r="V2232" t="s">
        <v>19399</v>
      </c>
      <c r="W2232" t="s">
        <v>19400</v>
      </c>
      <c r="X2232" t="s">
        <v>29</v>
      </c>
      <c r="Y2232" t="s">
        <v>30</v>
      </c>
      <c r="Z2232" t="s">
        <v>30</v>
      </c>
      <c r="AA2232" t="s">
        <v>30</v>
      </c>
      <c r="AB2232" t="s">
        <v>30</v>
      </c>
      <c r="AC2232">
        <v>-75.476527849999997</v>
      </c>
      <c r="AD2232">
        <v>6.2248305899999998</v>
      </c>
      <c r="AE2232" t="s">
        <v>86</v>
      </c>
      <c r="AF2232" t="s">
        <v>159</v>
      </c>
      <c r="AG2232" t="s">
        <v>102</v>
      </c>
      <c r="AH2232">
        <f>IFERROR(
    VLOOKUP(FENIX_ANS_TABLA[[#This Row],[ESTADO]],
        {"VENCIDO",1;"ALERTA_0 Días",2;"ALERTA",3;"A TIEMPO",4;"SIN FECHA",5},
    2,FALSE),
0)</f>
        <v>4</v>
      </c>
    </row>
    <row r="2233" spans="1:34" x14ac:dyDescent="0.25">
      <c r="A2233">
        <v>23678271</v>
      </c>
      <c r="B2233" s="23" t="str">
        <f>IFERROR(VLOOKUP(FENIX_ANS_TABLA[[#This Row],[PEDIDO]],RESPONSABLE!A:B,2,0),"Pendiente por asignar responsable")</f>
        <v>Pendiente por asignar responsable</v>
      </c>
      <c r="C2233" t="s">
        <v>23</v>
      </c>
      <c r="D2233" t="s">
        <v>24</v>
      </c>
      <c r="E2233" t="s">
        <v>33</v>
      </c>
      <c r="F2233" s="21">
        <v>46084.50136574074</v>
      </c>
      <c r="G2233" t="s">
        <v>17092</v>
      </c>
      <c r="H2233">
        <v>1007388468</v>
      </c>
      <c r="I2233" t="s">
        <v>17093</v>
      </c>
      <c r="J2233" s="23" t="s">
        <v>31</v>
      </c>
      <c r="K2233" s="23" t="s">
        <v>17094</v>
      </c>
      <c r="L2233" t="s">
        <v>17095</v>
      </c>
      <c r="M2233" t="s">
        <v>151</v>
      </c>
      <c r="N2233" t="s">
        <v>17096</v>
      </c>
      <c r="O2233" t="s">
        <v>152</v>
      </c>
      <c r="P2233" t="s">
        <v>34</v>
      </c>
      <c r="Q2233" t="s">
        <v>31</v>
      </c>
      <c r="R2233" t="s">
        <v>253</v>
      </c>
      <c r="S2233" t="s">
        <v>259</v>
      </c>
      <c r="T2233">
        <v>5</v>
      </c>
      <c r="U2233" t="s">
        <v>17097</v>
      </c>
      <c r="V2233" t="s">
        <v>19399</v>
      </c>
      <c r="W2233" t="s">
        <v>19401</v>
      </c>
      <c r="X2233" t="s">
        <v>29</v>
      </c>
      <c r="Y2233" t="s">
        <v>30</v>
      </c>
      <c r="Z2233" t="s">
        <v>30</v>
      </c>
      <c r="AA2233" t="s">
        <v>30</v>
      </c>
      <c r="AB2233" t="s">
        <v>30</v>
      </c>
      <c r="AC2233">
        <v>-75.907276400000001</v>
      </c>
      <c r="AD2233">
        <v>6.7182764099999996</v>
      </c>
      <c r="AE2233" t="s">
        <v>86</v>
      </c>
      <c r="AF2233" t="s">
        <v>136</v>
      </c>
      <c r="AG2233" t="s">
        <v>102</v>
      </c>
      <c r="AH2233">
        <f>IFERROR(
    VLOOKUP(FENIX_ANS_TABLA[[#This Row],[ESTADO]],
        {"VENCIDO",1;"ALERTA_0 Días",2;"ALERTA",3;"A TIEMPO",4;"SIN FECHA",5},
    2,FALSE),
0)</f>
        <v>4</v>
      </c>
    </row>
    <row r="2234" spans="1:34" x14ac:dyDescent="0.25">
      <c r="A2234">
        <v>23678273</v>
      </c>
      <c r="B2234" s="23" t="str">
        <f>IFERROR(VLOOKUP(FENIX_ANS_TABLA[[#This Row],[PEDIDO]],RESPONSABLE!A:B,2,0),"Pendiente por asignar responsable")</f>
        <v>Pendiente por asignar responsable</v>
      </c>
      <c r="C2234" t="s">
        <v>23</v>
      </c>
      <c r="D2234" t="s">
        <v>24</v>
      </c>
      <c r="E2234" t="s">
        <v>23</v>
      </c>
      <c r="F2234" s="21">
        <v>46084.504027777781</v>
      </c>
      <c r="G2234" t="s">
        <v>17099</v>
      </c>
      <c r="H2234">
        <v>1026140520</v>
      </c>
      <c r="I2234" t="s">
        <v>17100</v>
      </c>
      <c r="J2234" s="23" t="s">
        <v>31</v>
      </c>
      <c r="K2234" s="23" t="s">
        <v>17101</v>
      </c>
      <c r="L2234" t="s">
        <v>17102</v>
      </c>
      <c r="M2234" t="s">
        <v>48</v>
      </c>
      <c r="N2234" t="s">
        <v>17103</v>
      </c>
      <c r="O2234" t="s">
        <v>49</v>
      </c>
      <c r="P2234" t="s">
        <v>27</v>
      </c>
      <c r="Q2234" t="s">
        <v>32</v>
      </c>
      <c r="R2234" t="s">
        <v>253</v>
      </c>
      <c r="S2234" t="s">
        <v>260</v>
      </c>
      <c r="T2234">
        <v>7</v>
      </c>
      <c r="U2234" t="s">
        <v>17104</v>
      </c>
      <c r="V2234" t="s">
        <v>14567</v>
      </c>
      <c r="W2234" t="s">
        <v>18582</v>
      </c>
      <c r="X2234" t="s">
        <v>29</v>
      </c>
      <c r="Y2234" t="s">
        <v>30</v>
      </c>
      <c r="Z2234" t="s">
        <v>30</v>
      </c>
      <c r="AA2234" t="s">
        <v>30</v>
      </c>
      <c r="AB2234" t="s">
        <v>30</v>
      </c>
      <c r="AC2234">
        <v>-75.639886430000004</v>
      </c>
      <c r="AD2234">
        <v>6.11241988</v>
      </c>
      <c r="AE2234" t="s">
        <v>86</v>
      </c>
      <c r="AF2234" t="s">
        <v>105</v>
      </c>
      <c r="AG2234" t="s">
        <v>102</v>
      </c>
      <c r="AH2234">
        <f>IFERROR(
    VLOOKUP(FENIX_ANS_TABLA[[#This Row],[ESTADO]],
        {"VENCIDO",1;"ALERTA_0 Días",2;"ALERTA",3;"A TIEMPO",4;"SIN FECHA",5},
    2,FALSE),
0)</f>
        <v>4</v>
      </c>
    </row>
    <row r="2235" spans="1:34" x14ac:dyDescent="0.25">
      <c r="A2235">
        <v>23678274</v>
      </c>
      <c r="B2235" s="23" t="str">
        <f>IFERROR(VLOOKUP(FENIX_ANS_TABLA[[#This Row],[PEDIDO]],RESPONSABLE!A:B,2,0),"Pendiente por asignar responsable")</f>
        <v>Pendiente por asignar responsable</v>
      </c>
      <c r="C2235" t="s">
        <v>54</v>
      </c>
      <c r="D2235" t="s">
        <v>24</v>
      </c>
      <c r="E2235" t="s">
        <v>54</v>
      </c>
      <c r="F2235" s="21">
        <v>46084.504849537043</v>
      </c>
      <c r="G2235" t="s">
        <v>17106</v>
      </c>
      <c r="H2235">
        <v>42772890</v>
      </c>
      <c r="I2235" t="s">
        <v>17107</v>
      </c>
      <c r="J2235" s="23" t="s">
        <v>17108</v>
      </c>
      <c r="K2235" s="23" t="s">
        <v>17109</v>
      </c>
      <c r="L2235" t="s">
        <v>17110</v>
      </c>
      <c r="M2235" t="s">
        <v>38</v>
      </c>
      <c r="N2235" t="s">
        <v>17111</v>
      </c>
      <c r="O2235" t="s">
        <v>39</v>
      </c>
      <c r="P2235" t="s">
        <v>55</v>
      </c>
      <c r="Q2235" t="s">
        <v>56</v>
      </c>
      <c r="R2235" t="s">
        <v>253</v>
      </c>
      <c r="S2235" t="s">
        <v>260</v>
      </c>
      <c r="T2235">
        <v>4</v>
      </c>
      <c r="U2235" t="s">
        <v>17112</v>
      </c>
      <c r="V2235" t="s">
        <v>14852</v>
      </c>
      <c r="W2235" t="s">
        <v>14853</v>
      </c>
      <c r="X2235" t="s">
        <v>29</v>
      </c>
      <c r="Y2235" t="s">
        <v>30</v>
      </c>
      <c r="Z2235" t="s">
        <v>30</v>
      </c>
      <c r="AA2235" t="s">
        <v>30</v>
      </c>
      <c r="AB2235" t="s">
        <v>30</v>
      </c>
      <c r="AC2235">
        <v>-75.607500590000001</v>
      </c>
      <c r="AD2235">
        <v>6.1704853100000001</v>
      </c>
      <c r="AE2235" t="s">
        <v>86</v>
      </c>
      <c r="AF2235" t="s">
        <v>105</v>
      </c>
      <c r="AG2235" t="s">
        <v>102</v>
      </c>
      <c r="AH2235">
        <f>IFERROR(
    VLOOKUP(FENIX_ANS_TABLA[[#This Row],[ESTADO]],
        {"VENCIDO",1;"ALERTA_0 Días",2;"ALERTA",3;"A TIEMPO",4;"SIN FECHA",5},
    2,FALSE),
0)</f>
        <v>4</v>
      </c>
    </row>
    <row r="2236" spans="1:34" x14ac:dyDescent="0.25">
      <c r="A2236">
        <v>23678275</v>
      </c>
      <c r="B2236" s="23" t="str">
        <f>IFERROR(VLOOKUP(FENIX_ANS_TABLA[[#This Row],[PEDIDO]],RESPONSABLE!A:B,2,0),"Pendiente por asignar responsable")</f>
        <v>Pendiente por asignar responsable</v>
      </c>
      <c r="C2236" t="s">
        <v>54</v>
      </c>
      <c r="D2236" t="s">
        <v>24</v>
      </c>
      <c r="E2236" t="s">
        <v>54</v>
      </c>
      <c r="F2236" s="21">
        <v>46084.505624999998</v>
      </c>
      <c r="G2236" t="s">
        <v>17114</v>
      </c>
      <c r="H2236">
        <v>1037948409</v>
      </c>
      <c r="I2236" t="s">
        <v>820</v>
      </c>
      <c r="J2236" s="23" t="s">
        <v>31</v>
      </c>
      <c r="K2236" s="23" t="s">
        <v>821</v>
      </c>
      <c r="L2236" t="s">
        <v>17115</v>
      </c>
      <c r="M2236" t="s">
        <v>171</v>
      </c>
      <c r="N2236" t="s">
        <v>17116</v>
      </c>
      <c r="O2236" t="s">
        <v>172</v>
      </c>
      <c r="P2236" t="s">
        <v>55</v>
      </c>
      <c r="Q2236" t="s">
        <v>189</v>
      </c>
      <c r="R2236" t="s">
        <v>252</v>
      </c>
      <c r="S2236" t="s">
        <v>260</v>
      </c>
      <c r="T2236">
        <v>4</v>
      </c>
      <c r="U2236" t="s">
        <v>17117</v>
      </c>
      <c r="V2236" t="s">
        <v>19402</v>
      </c>
      <c r="W2236" t="s">
        <v>19403</v>
      </c>
      <c r="X2236" t="s">
        <v>29</v>
      </c>
      <c r="Y2236" t="s">
        <v>30</v>
      </c>
      <c r="Z2236" t="s">
        <v>30</v>
      </c>
      <c r="AA2236" t="s">
        <v>30</v>
      </c>
      <c r="AB2236" t="s">
        <v>30</v>
      </c>
      <c r="AC2236">
        <v>-74.947119700000002</v>
      </c>
      <c r="AD2236">
        <v>6.1989843699999998</v>
      </c>
      <c r="AE2236" t="s">
        <v>86</v>
      </c>
      <c r="AF2236" t="s">
        <v>159</v>
      </c>
      <c r="AG2236" t="s">
        <v>102</v>
      </c>
      <c r="AH2236">
        <f>IFERROR(
    VLOOKUP(FENIX_ANS_TABLA[[#This Row],[ESTADO]],
        {"VENCIDO",1;"ALERTA_0 Días",2;"ALERTA",3;"A TIEMPO",4;"SIN FECHA",5},
    2,FALSE),
0)</f>
        <v>4</v>
      </c>
    </row>
    <row r="2237" spans="1:34" x14ac:dyDescent="0.25">
      <c r="A2237">
        <v>23678282</v>
      </c>
      <c r="B2237" s="23" t="str">
        <f>IFERROR(VLOOKUP(FENIX_ANS_TABLA[[#This Row],[PEDIDO]],RESPONSABLE!A:B,2,0),"Pendiente por asignar responsable")</f>
        <v>Pendiente por asignar responsable</v>
      </c>
      <c r="C2237" t="s">
        <v>23</v>
      </c>
      <c r="D2237" t="s">
        <v>24</v>
      </c>
      <c r="E2237" t="s">
        <v>33</v>
      </c>
      <c r="F2237" s="21">
        <v>46084.512141203697</v>
      </c>
      <c r="G2237" t="s">
        <v>17119</v>
      </c>
      <c r="H2237">
        <v>43181375</v>
      </c>
      <c r="I2237" t="s">
        <v>17120</v>
      </c>
      <c r="J2237" s="23" t="s">
        <v>17121</v>
      </c>
      <c r="K2237" s="23" t="s">
        <v>17122</v>
      </c>
      <c r="L2237" t="s">
        <v>17123</v>
      </c>
      <c r="M2237" t="s">
        <v>38</v>
      </c>
      <c r="N2237" t="s">
        <v>17124</v>
      </c>
      <c r="O2237" t="s">
        <v>39</v>
      </c>
      <c r="P2237" t="s">
        <v>34</v>
      </c>
      <c r="Q2237" t="s">
        <v>35</v>
      </c>
      <c r="R2237" t="s">
        <v>253</v>
      </c>
      <c r="S2237" t="s">
        <v>260</v>
      </c>
      <c r="T2237">
        <v>5</v>
      </c>
      <c r="U2237" t="s">
        <v>17125</v>
      </c>
      <c r="V2237" t="s">
        <v>14142</v>
      </c>
      <c r="W2237" t="s">
        <v>19404</v>
      </c>
      <c r="X2237" t="s">
        <v>29</v>
      </c>
      <c r="Y2237" t="s">
        <v>30</v>
      </c>
      <c r="Z2237" t="s">
        <v>30</v>
      </c>
      <c r="AA2237" t="s">
        <v>30</v>
      </c>
      <c r="AB2237" t="s">
        <v>30</v>
      </c>
      <c r="AC2237">
        <v>-75.608399579999997</v>
      </c>
      <c r="AD2237">
        <v>6.1966581400000003</v>
      </c>
      <c r="AE2237" t="s">
        <v>86</v>
      </c>
      <c r="AF2237" t="s">
        <v>105</v>
      </c>
      <c r="AG2237" t="s">
        <v>102</v>
      </c>
      <c r="AH2237">
        <f>IFERROR(
    VLOOKUP(FENIX_ANS_TABLA[[#This Row],[ESTADO]],
        {"VENCIDO",1;"ALERTA_0 Días",2;"ALERTA",3;"A TIEMPO",4;"SIN FECHA",5},
    2,FALSE),
0)</f>
        <v>4</v>
      </c>
    </row>
    <row r="2238" spans="1:34" x14ac:dyDescent="0.25">
      <c r="A2238">
        <v>23678286</v>
      </c>
      <c r="B2238" s="23" t="str">
        <f>IFERROR(VLOOKUP(FENIX_ANS_TABLA[[#This Row],[PEDIDO]],RESPONSABLE!A:B,2,0),"Pendiente por asignar responsable")</f>
        <v>Pendiente por asignar responsable</v>
      </c>
      <c r="C2238" t="s">
        <v>23</v>
      </c>
      <c r="D2238" t="s">
        <v>24</v>
      </c>
      <c r="E2238" t="s">
        <v>33</v>
      </c>
      <c r="F2238" s="21">
        <v>46084.515416666669</v>
      </c>
      <c r="G2238" t="s">
        <v>17127</v>
      </c>
      <c r="H2238">
        <v>1040571153</v>
      </c>
      <c r="I2238" t="s">
        <v>17128</v>
      </c>
      <c r="J2238" s="23" t="s">
        <v>31</v>
      </c>
      <c r="K2238" s="23" t="s">
        <v>17129</v>
      </c>
      <c r="L2238" t="s">
        <v>17130</v>
      </c>
      <c r="M2238" t="s">
        <v>38</v>
      </c>
      <c r="N2238" t="s">
        <v>17131</v>
      </c>
      <c r="O2238" t="s">
        <v>39</v>
      </c>
      <c r="P2238" t="s">
        <v>34</v>
      </c>
      <c r="Q2238" t="s">
        <v>35</v>
      </c>
      <c r="R2238" t="s">
        <v>253</v>
      </c>
      <c r="S2238" t="s">
        <v>260</v>
      </c>
      <c r="T2238">
        <v>5</v>
      </c>
      <c r="U2238" t="s">
        <v>17132</v>
      </c>
      <c r="V2238" t="s">
        <v>14135</v>
      </c>
      <c r="W2238" t="s">
        <v>19405</v>
      </c>
      <c r="X2238" t="s">
        <v>29</v>
      </c>
      <c r="Y2238" t="s">
        <v>30</v>
      </c>
      <c r="Z2238" t="s">
        <v>30</v>
      </c>
      <c r="AA2238" t="s">
        <v>30</v>
      </c>
      <c r="AB2238" t="s">
        <v>30</v>
      </c>
      <c r="AC2238">
        <v>-75.60434712</v>
      </c>
      <c r="AD2238">
        <v>6.1840914199999997</v>
      </c>
      <c r="AE2238" t="s">
        <v>86</v>
      </c>
      <c r="AF2238" t="s">
        <v>105</v>
      </c>
      <c r="AG2238" t="s">
        <v>102</v>
      </c>
      <c r="AH2238">
        <f>IFERROR(
    VLOOKUP(FENIX_ANS_TABLA[[#This Row],[ESTADO]],
        {"VENCIDO",1;"ALERTA_0 Días",2;"ALERTA",3;"A TIEMPO",4;"SIN FECHA",5},
    2,FALSE),
0)</f>
        <v>4</v>
      </c>
    </row>
    <row r="2239" spans="1:34" x14ac:dyDescent="0.25">
      <c r="A2239">
        <v>23678288</v>
      </c>
      <c r="B2239" s="23" t="str">
        <f>IFERROR(VLOOKUP(FENIX_ANS_TABLA[[#This Row],[PEDIDO]],RESPONSABLE!A:B,2,0),"Pendiente por asignar responsable")</f>
        <v>Pendiente por asignar responsable</v>
      </c>
      <c r="C2239" t="s">
        <v>23</v>
      </c>
      <c r="D2239" t="s">
        <v>24</v>
      </c>
      <c r="E2239" t="s">
        <v>23</v>
      </c>
      <c r="F2239" s="21">
        <v>46084.515868055547</v>
      </c>
      <c r="G2239" t="s">
        <v>17134</v>
      </c>
      <c r="H2239">
        <v>42758654</v>
      </c>
      <c r="I2239" t="s">
        <v>17135</v>
      </c>
      <c r="J2239" s="23" t="s">
        <v>31</v>
      </c>
      <c r="K2239" s="23" t="s">
        <v>319</v>
      </c>
      <c r="L2239" t="s">
        <v>17136</v>
      </c>
      <c r="M2239" t="s">
        <v>25</v>
      </c>
      <c r="N2239" t="s">
        <v>17137</v>
      </c>
      <c r="O2239" t="s">
        <v>26</v>
      </c>
      <c r="P2239" t="s">
        <v>27</v>
      </c>
      <c r="Q2239" t="s">
        <v>28</v>
      </c>
      <c r="R2239" t="s">
        <v>253</v>
      </c>
      <c r="S2239" t="s">
        <v>260</v>
      </c>
      <c r="T2239">
        <v>7</v>
      </c>
      <c r="U2239" t="s">
        <v>17138</v>
      </c>
      <c r="V2239" t="s">
        <v>14135</v>
      </c>
      <c r="W2239" t="s">
        <v>18583</v>
      </c>
      <c r="X2239" t="s">
        <v>29</v>
      </c>
      <c r="Y2239" t="s">
        <v>30</v>
      </c>
      <c r="Z2239" t="s">
        <v>30</v>
      </c>
      <c r="AA2239" t="s">
        <v>30</v>
      </c>
      <c r="AB2239" t="s">
        <v>30</v>
      </c>
      <c r="AC2239">
        <v>-75.613716999999994</v>
      </c>
      <c r="AD2239">
        <v>6.2056180000000003</v>
      </c>
      <c r="AE2239" t="s">
        <v>86</v>
      </c>
      <c r="AF2239" t="s">
        <v>105</v>
      </c>
      <c r="AG2239" t="s">
        <v>102</v>
      </c>
      <c r="AH2239">
        <f>IFERROR(
    VLOOKUP(FENIX_ANS_TABLA[[#This Row],[ESTADO]],
        {"VENCIDO",1;"ALERTA_0 Días",2;"ALERTA",3;"A TIEMPO",4;"SIN FECHA",5},
    2,FALSE),
0)</f>
        <v>4</v>
      </c>
    </row>
    <row r="2240" spans="1:34" x14ac:dyDescent="0.25">
      <c r="A2240">
        <v>23678289</v>
      </c>
      <c r="B2240" s="23" t="str">
        <f>IFERROR(VLOOKUP(FENIX_ANS_TABLA[[#This Row],[PEDIDO]],RESPONSABLE!A:B,2,0),"Pendiente por asignar responsable")</f>
        <v>Pendiente por asignar responsable</v>
      </c>
      <c r="C2240" t="s">
        <v>23</v>
      </c>
      <c r="D2240" t="s">
        <v>24</v>
      </c>
      <c r="E2240" t="s">
        <v>23</v>
      </c>
      <c r="F2240" s="21">
        <v>46084.515879629631</v>
      </c>
      <c r="G2240" t="s">
        <v>17140</v>
      </c>
      <c r="H2240">
        <v>42758654</v>
      </c>
      <c r="I2240" t="s">
        <v>17135</v>
      </c>
      <c r="J2240" s="23" t="s">
        <v>31</v>
      </c>
      <c r="K2240" s="23" t="s">
        <v>319</v>
      </c>
      <c r="L2240" t="s">
        <v>17141</v>
      </c>
      <c r="M2240" t="s">
        <v>25</v>
      </c>
      <c r="N2240" t="s">
        <v>17142</v>
      </c>
      <c r="O2240" t="s">
        <v>26</v>
      </c>
      <c r="P2240" t="s">
        <v>27</v>
      </c>
      <c r="Q2240" t="s">
        <v>28</v>
      </c>
      <c r="R2240" t="s">
        <v>253</v>
      </c>
      <c r="S2240" t="s">
        <v>260</v>
      </c>
      <c r="T2240">
        <v>7</v>
      </c>
      <c r="U2240" t="s">
        <v>17143</v>
      </c>
      <c r="V2240" t="s">
        <v>14135</v>
      </c>
      <c r="W2240" t="s">
        <v>18583</v>
      </c>
      <c r="X2240" t="s">
        <v>29</v>
      </c>
      <c r="Y2240" t="s">
        <v>30</v>
      </c>
      <c r="Z2240" t="s">
        <v>30</v>
      </c>
      <c r="AA2240" t="s">
        <v>30</v>
      </c>
      <c r="AB2240" t="s">
        <v>30</v>
      </c>
      <c r="AC2240">
        <v>-75.613716999999994</v>
      </c>
      <c r="AD2240">
        <v>6.2056180000000003</v>
      </c>
      <c r="AE2240" t="s">
        <v>86</v>
      </c>
      <c r="AF2240" t="s">
        <v>105</v>
      </c>
      <c r="AG2240" t="s">
        <v>102</v>
      </c>
      <c r="AH2240">
        <f>IFERROR(
    VLOOKUP(FENIX_ANS_TABLA[[#This Row],[ESTADO]],
        {"VENCIDO",1;"ALERTA_0 Días",2;"ALERTA",3;"A TIEMPO",4;"SIN FECHA",5},
    2,FALSE),
0)</f>
        <v>4</v>
      </c>
    </row>
    <row r="2241" spans="1:34" x14ac:dyDescent="0.25">
      <c r="A2241">
        <v>23678290</v>
      </c>
      <c r="B2241" s="23" t="str">
        <f>IFERROR(VLOOKUP(FENIX_ANS_TABLA[[#This Row],[PEDIDO]],RESPONSABLE!A:B,2,0),"Pendiente por asignar responsable")</f>
        <v>Pendiente por asignar responsable</v>
      </c>
      <c r="C2241" t="s">
        <v>23</v>
      </c>
      <c r="D2241" t="s">
        <v>24</v>
      </c>
      <c r="E2241" t="s">
        <v>23</v>
      </c>
      <c r="F2241" s="21">
        <v>46084.515879629631</v>
      </c>
      <c r="G2241" t="s">
        <v>17140</v>
      </c>
      <c r="H2241">
        <v>42758654</v>
      </c>
      <c r="I2241" t="s">
        <v>17135</v>
      </c>
      <c r="J2241" s="23" t="s">
        <v>31</v>
      </c>
      <c r="K2241" s="23" t="s">
        <v>319</v>
      </c>
      <c r="L2241" t="s">
        <v>17145</v>
      </c>
      <c r="M2241" t="s">
        <v>25</v>
      </c>
      <c r="N2241" t="s">
        <v>17146</v>
      </c>
      <c r="O2241" t="s">
        <v>26</v>
      </c>
      <c r="P2241" t="s">
        <v>27</v>
      </c>
      <c r="Q2241" t="s">
        <v>28</v>
      </c>
      <c r="R2241" t="s">
        <v>253</v>
      </c>
      <c r="S2241" t="s">
        <v>260</v>
      </c>
      <c r="T2241">
        <v>7</v>
      </c>
      <c r="U2241" t="s">
        <v>17143</v>
      </c>
      <c r="V2241" t="s">
        <v>14135</v>
      </c>
      <c r="W2241" t="s">
        <v>18583</v>
      </c>
      <c r="X2241" t="s">
        <v>29</v>
      </c>
      <c r="Y2241" t="s">
        <v>30</v>
      </c>
      <c r="Z2241" t="s">
        <v>30</v>
      </c>
      <c r="AA2241" t="s">
        <v>30</v>
      </c>
      <c r="AB2241" t="s">
        <v>30</v>
      </c>
      <c r="AC2241">
        <v>-75.613716999999994</v>
      </c>
      <c r="AD2241">
        <v>6.2056180000000003</v>
      </c>
      <c r="AE2241" t="s">
        <v>86</v>
      </c>
      <c r="AF2241" t="s">
        <v>105</v>
      </c>
      <c r="AG2241" t="s">
        <v>102</v>
      </c>
      <c r="AH2241">
        <f>IFERROR(
    VLOOKUP(FENIX_ANS_TABLA[[#This Row],[ESTADO]],
        {"VENCIDO",1;"ALERTA_0 Días",2;"ALERTA",3;"A TIEMPO",4;"SIN FECHA",5},
    2,FALSE),
0)</f>
        <v>4</v>
      </c>
    </row>
    <row r="2242" spans="1:34" x14ac:dyDescent="0.25">
      <c r="A2242">
        <v>23678291</v>
      </c>
      <c r="B2242" s="23" t="str">
        <f>IFERROR(VLOOKUP(FENIX_ANS_TABLA[[#This Row],[PEDIDO]],RESPONSABLE!A:B,2,0),"Pendiente por asignar responsable")</f>
        <v>Pendiente por asignar responsable</v>
      </c>
      <c r="C2242" t="s">
        <v>23</v>
      </c>
      <c r="D2242" t="s">
        <v>24</v>
      </c>
      <c r="E2242" t="s">
        <v>23</v>
      </c>
      <c r="F2242" s="21">
        <v>46084.515868055547</v>
      </c>
      <c r="G2242" t="s">
        <v>17134</v>
      </c>
      <c r="H2242">
        <v>42758654</v>
      </c>
      <c r="I2242" t="s">
        <v>17135</v>
      </c>
      <c r="J2242" s="23" t="s">
        <v>31</v>
      </c>
      <c r="K2242" s="23" t="s">
        <v>319</v>
      </c>
      <c r="L2242" t="s">
        <v>17148</v>
      </c>
      <c r="M2242" t="s">
        <v>25</v>
      </c>
      <c r="N2242" t="s">
        <v>17149</v>
      </c>
      <c r="O2242" t="s">
        <v>26</v>
      </c>
      <c r="P2242" t="s">
        <v>27</v>
      </c>
      <c r="Q2242" t="s">
        <v>28</v>
      </c>
      <c r="R2242" t="s">
        <v>253</v>
      </c>
      <c r="S2242" t="s">
        <v>260</v>
      </c>
      <c r="T2242">
        <v>7</v>
      </c>
      <c r="U2242" t="s">
        <v>17138</v>
      </c>
      <c r="V2242" t="s">
        <v>14135</v>
      </c>
      <c r="W2242" t="s">
        <v>18583</v>
      </c>
      <c r="X2242" t="s">
        <v>29</v>
      </c>
      <c r="Y2242" t="s">
        <v>30</v>
      </c>
      <c r="Z2242" t="s">
        <v>30</v>
      </c>
      <c r="AA2242" t="s">
        <v>30</v>
      </c>
      <c r="AB2242" t="s">
        <v>30</v>
      </c>
      <c r="AC2242">
        <v>-75.613716999999994</v>
      </c>
      <c r="AD2242">
        <v>6.2056180000000003</v>
      </c>
      <c r="AE2242" t="s">
        <v>86</v>
      </c>
      <c r="AF2242" t="s">
        <v>105</v>
      </c>
      <c r="AG2242" t="s">
        <v>102</v>
      </c>
      <c r="AH2242">
        <f>IFERROR(
    VLOOKUP(FENIX_ANS_TABLA[[#This Row],[ESTADO]],
        {"VENCIDO",1;"ALERTA_0 Días",2;"ALERTA",3;"A TIEMPO",4;"SIN FECHA",5},
    2,FALSE),
0)</f>
        <v>4</v>
      </c>
    </row>
    <row r="2243" spans="1:34" x14ac:dyDescent="0.25">
      <c r="A2243">
        <v>23678292</v>
      </c>
      <c r="B2243" s="23" t="str">
        <f>IFERROR(VLOOKUP(FENIX_ANS_TABLA[[#This Row],[PEDIDO]],RESPONSABLE!A:B,2,0),"Pendiente por asignar responsable")</f>
        <v>Pendiente por asignar responsable</v>
      </c>
      <c r="C2243" t="s">
        <v>23</v>
      </c>
      <c r="D2243" t="s">
        <v>24</v>
      </c>
      <c r="E2243" t="s">
        <v>23</v>
      </c>
      <c r="F2243" s="21">
        <v>46084.515879629631</v>
      </c>
      <c r="G2243" t="s">
        <v>17140</v>
      </c>
      <c r="H2243">
        <v>42758654</v>
      </c>
      <c r="I2243" t="s">
        <v>17135</v>
      </c>
      <c r="J2243" s="23" t="s">
        <v>31</v>
      </c>
      <c r="K2243" s="23" t="s">
        <v>319</v>
      </c>
      <c r="L2243" t="s">
        <v>17151</v>
      </c>
      <c r="M2243" t="s">
        <v>25</v>
      </c>
      <c r="N2243" t="s">
        <v>17152</v>
      </c>
      <c r="O2243" t="s">
        <v>26</v>
      </c>
      <c r="P2243" t="s">
        <v>27</v>
      </c>
      <c r="Q2243" t="s">
        <v>28</v>
      </c>
      <c r="R2243" t="s">
        <v>253</v>
      </c>
      <c r="S2243" t="s">
        <v>260</v>
      </c>
      <c r="T2243">
        <v>7</v>
      </c>
      <c r="U2243" t="s">
        <v>17143</v>
      </c>
      <c r="V2243" t="s">
        <v>14135</v>
      </c>
      <c r="W2243" t="s">
        <v>18583</v>
      </c>
      <c r="X2243" t="s">
        <v>29</v>
      </c>
      <c r="Y2243" t="s">
        <v>30</v>
      </c>
      <c r="Z2243" t="s">
        <v>30</v>
      </c>
      <c r="AA2243" t="s">
        <v>30</v>
      </c>
      <c r="AB2243" t="s">
        <v>30</v>
      </c>
      <c r="AC2243">
        <v>-75.613716999999994</v>
      </c>
      <c r="AD2243">
        <v>6.2056180000000003</v>
      </c>
      <c r="AE2243" t="s">
        <v>86</v>
      </c>
      <c r="AF2243" t="s">
        <v>105</v>
      </c>
      <c r="AG2243" t="s">
        <v>102</v>
      </c>
      <c r="AH2243">
        <f>IFERROR(
    VLOOKUP(FENIX_ANS_TABLA[[#This Row],[ESTADO]],
        {"VENCIDO",1;"ALERTA_0 Días",2;"ALERTA",3;"A TIEMPO",4;"SIN FECHA",5},
    2,FALSE),
0)</f>
        <v>4</v>
      </c>
    </row>
    <row r="2244" spans="1:34" x14ac:dyDescent="0.25">
      <c r="A2244">
        <v>23678294</v>
      </c>
      <c r="B2244" s="23" t="str">
        <f>IFERROR(VLOOKUP(FENIX_ANS_TABLA[[#This Row],[PEDIDO]],RESPONSABLE!A:B,2,0),"Pendiente por asignar responsable")</f>
        <v>Pendiente por asignar responsable</v>
      </c>
      <c r="C2244" t="s">
        <v>23</v>
      </c>
      <c r="D2244" t="s">
        <v>24</v>
      </c>
      <c r="E2244" t="s">
        <v>23</v>
      </c>
      <c r="F2244" s="21">
        <v>46084.516168981478</v>
      </c>
      <c r="G2244" t="s">
        <v>17154</v>
      </c>
      <c r="H2244">
        <v>42758654</v>
      </c>
      <c r="I2244" t="s">
        <v>17135</v>
      </c>
      <c r="J2244" s="23" t="s">
        <v>31</v>
      </c>
      <c r="K2244" s="23" t="s">
        <v>319</v>
      </c>
      <c r="L2244" t="s">
        <v>17155</v>
      </c>
      <c r="M2244" t="s">
        <v>25</v>
      </c>
      <c r="N2244" t="s">
        <v>17156</v>
      </c>
      <c r="O2244" t="s">
        <v>26</v>
      </c>
      <c r="P2244" t="s">
        <v>27</v>
      </c>
      <c r="Q2244" t="s">
        <v>28</v>
      </c>
      <c r="R2244" t="s">
        <v>253</v>
      </c>
      <c r="S2244" t="s">
        <v>260</v>
      </c>
      <c r="T2244">
        <v>7</v>
      </c>
      <c r="U2244" t="s">
        <v>17157</v>
      </c>
      <c r="V2244" t="s">
        <v>19406</v>
      </c>
      <c r="W2244" t="s">
        <v>19407</v>
      </c>
      <c r="X2244" t="s">
        <v>29</v>
      </c>
      <c r="Y2244" t="s">
        <v>30</v>
      </c>
      <c r="Z2244" t="s">
        <v>30</v>
      </c>
      <c r="AA2244" t="s">
        <v>30</v>
      </c>
      <c r="AB2244" t="s">
        <v>30</v>
      </c>
      <c r="AC2244">
        <v>-75.613716999999994</v>
      </c>
      <c r="AD2244">
        <v>6.2056180000000003</v>
      </c>
      <c r="AE2244" t="s">
        <v>86</v>
      </c>
      <c r="AF2244" t="s">
        <v>105</v>
      </c>
      <c r="AG2244" t="s">
        <v>102</v>
      </c>
      <c r="AH2244">
        <f>IFERROR(
    VLOOKUP(FENIX_ANS_TABLA[[#This Row],[ESTADO]],
        {"VENCIDO",1;"ALERTA_0 Días",2;"ALERTA",3;"A TIEMPO",4;"SIN FECHA",5},
    2,FALSE),
0)</f>
        <v>4</v>
      </c>
    </row>
    <row r="2245" spans="1:34" x14ac:dyDescent="0.25">
      <c r="A2245">
        <v>23678300</v>
      </c>
      <c r="B2245" s="23" t="str">
        <f>IFERROR(VLOOKUP(FENIX_ANS_TABLA[[#This Row],[PEDIDO]],RESPONSABLE!A:B,2,0),"Pendiente por asignar responsable")</f>
        <v>Pendiente por asignar responsable</v>
      </c>
      <c r="C2245" t="s">
        <v>23</v>
      </c>
      <c r="D2245" t="s">
        <v>24</v>
      </c>
      <c r="E2245" t="s">
        <v>23</v>
      </c>
      <c r="F2245" s="21">
        <v>46084.520671296297</v>
      </c>
      <c r="G2245" t="s">
        <v>17159</v>
      </c>
      <c r="H2245">
        <v>98518808</v>
      </c>
      <c r="I2245" t="s">
        <v>17160</v>
      </c>
      <c r="J2245" s="23" t="s">
        <v>5102</v>
      </c>
      <c r="K2245" s="23" t="s">
        <v>17161</v>
      </c>
      <c r="L2245" t="s">
        <v>17162</v>
      </c>
      <c r="M2245" t="s">
        <v>50</v>
      </c>
      <c r="N2245" t="s">
        <v>17163</v>
      </c>
      <c r="O2245" t="s">
        <v>51</v>
      </c>
      <c r="P2245" t="s">
        <v>27</v>
      </c>
      <c r="Q2245" t="s">
        <v>32</v>
      </c>
      <c r="R2245" t="s">
        <v>252</v>
      </c>
      <c r="S2245" t="s">
        <v>260</v>
      </c>
      <c r="T2245">
        <v>10</v>
      </c>
      <c r="U2245" t="s">
        <v>17164</v>
      </c>
      <c r="V2245" t="s">
        <v>14865</v>
      </c>
      <c r="W2245" t="s">
        <v>19408</v>
      </c>
      <c r="X2245" t="s">
        <v>29</v>
      </c>
      <c r="Y2245" t="s">
        <v>30</v>
      </c>
      <c r="Z2245" t="s">
        <v>30</v>
      </c>
      <c r="AA2245" t="s">
        <v>30</v>
      </c>
      <c r="AB2245" t="s">
        <v>30</v>
      </c>
      <c r="AC2245">
        <v>-75.645465000000002</v>
      </c>
      <c r="AD2245">
        <v>6.0871199999999996</v>
      </c>
      <c r="AE2245" t="s">
        <v>86</v>
      </c>
      <c r="AF2245" t="s">
        <v>105</v>
      </c>
      <c r="AG2245" t="s">
        <v>102</v>
      </c>
      <c r="AH2245">
        <f>IFERROR(
    VLOOKUP(FENIX_ANS_TABLA[[#This Row],[ESTADO]],
        {"VENCIDO",1;"ALERTA_0 Días",2;"ALERTA",3;"A TIEMPO",4;"SIN FECHA",5},
    2,FALSE),
0)</f>
        <v>4</v>
      </c>
    </row>
    <row r="2246" spans="1:34" x14ac:dyDescent="0.25">
      <c r="A2246">
        <v>23678302</v>
      </c>
      <c r="B2246" s="23" t="str">
        <f>IFERROR(VLOOKUP(FENIX_ANS_TABLA[[#This Row],[PEDIDO]],RESPONSABLE!A:B,2,0),"Pendiente por asignar responsable")</f>
        <v>Pendiente por asignar responsable</v>
      </c>
      <c r="C2246" t="s">
        <v>23</v>
      </c>
      <c r="D2246" t="s">
        <v>24</v>
      </c>
      <c r="E2246" t="s">
        <v>23</v>
      </c>
      <c r="F2246" s="21">
        <v>46084.522280092591</v>
      </c>
      <c r="G2246" t="s">
        <v>17166</v>
      </c>
      <c r="H2246">
        <v>1001595844</v>
      </c>
      <c r="I2246" t="s">
        <v>17167</v>
      </c>
      <c r="J2246" s="23" t="s">
        <v>31</v>
      </c>
      <c r="K2246" s="23" t="s">
        <v>17168</v>
      </c>
      <c r="L2246" t="s">
        <v>17169</v>
      </c>
      <c r="M2246" t="s">
        <v>25</v>
      </c>
      <c r="N2246" t="s">
        <v>17170</v>
      </c>
      <c r="O2246" t="s">
        <v>26</v>
      </c>
      <c r="P2246" t="s">
        <v>27</v>
      </c>
      <c r="Q2246" t="s">
        <v>32</v>
      </c>
      <c r="R2246" t="s">
        <v>253</v>
      </c>
      <c r="S2246" t="s">
        <v>260</v>
      </c>
      <c r="T2246">
        <v>7</v>
      </c>
      <c r="U2246" t="s">
        <v>17171</v>
      </c>
      <c r="V2246" t="s">
        <v>15785</v>
      </c>
      <c r="W2246" t="s">
        <v>15786</v>
      </c>
      <c r="X2246" t="s">
        <v>29</v>
      </c>
      <c r="Y2246" t="s">
        <v>30</v>
      </c>
      <c r="Z2246" t="s">
        <v>30</v>
      </c>
      <c r="AA2246" t="s">
        <v>30</v>
      </c>
      <c r="AB2246" t="s">
        <v>30</v>
      </c>
      <c r="AC2246">
        <v>-75.608827509999998</v>
      </c>
      <c r="AD2246">
        <v>6.2714277699999998</v>
      </c>
      <c r="AE2246" t="s">
        <v>86</v>
      </c>
      <c r="AF2246" t="s">
        <v>105</v>
      </c>
      <c r="AG2246" t="s">
        <v>102</v>
      </c>
      <c r="AH2246">
        <f>IFERROR(
    VLOOKUP(FENIX_ANS_TABLA[[#This Row],[ESTADO]],
        {"VENCIDO",1;"ALERTA_0 Días",2;"ALERTA",3;"A TIEMPO",4;"SIN FECHA",5},
    2,FALSE),
0)</f>
        <v>4</v>
      </c>
    </row>
    <row r="2247" spans="1:34" x14ac:dyDescent="0.25">
      <c r="A2247">
        <v>23678305</v>
      </c>
      <c r="B2247" s="23" t="str">
        <f>IFERROR(VLOOKUP(FENIX_ANS_TABLA[[#This Row],[PEDIDO]],RESPONSABLE!A:B,2,0),"Pendiente por asignar responsable")</f>
        <v>Pendiente por asignar responsable</v>
      </c>
      <c r="C2247" t="s">
        <v>54</v>
      </c>
      <c r="D2247" t="s">
        <v>24</v>
      </c>
      <c r="E2247" t="s">
        <v>54</v>
      </c>
      <c r="F2247" s="21">
        <v>46084.525173611109</v>
      </c>
      <c r="G2247" t="s">
        <v>17173</v>
      </c>
      <c r="H2247">
        <v>1040325402</v>
      </c>
      <c r="I2247" t="s">
        <v>17174</v>
      </c>
      <c r="J2247" s="23" t="s">
        <v>31</v>
      </c>
      <c r="K2247" s="23" t="s">
        <v>17175</v>
      </c>
      <c r="L2247" t="s">
        <v>17176</v>
      </c>
      <c r="M2247" t="s">
        <v>216</v>
      </c>
      <c r="N2247" t="s">
        <v>17177</v>
      </c>
      <c r="O2247" t="s">
        <v>217</v>
      </c>
      <c r="P2247" t="s">
        <v>55</v>
      </c>
      <c r="Q2247" t="s">
        <v>31</v>
      </c>
      <c r="R2247" t="s">
        <v>252</v>
      </c>
      <c r="S2247" t="s">
        <v>259</v>
      </c>
      <c r="T2247">
        <v>4</v>
      </c>
      <c r="U2247" t="s">
        <v>17178</v>
      </c>
      <c r="V2247" t="s">
        <v>17618</v>
      </c>
      <c r="W2247" t="s">
        <v>19409</v>
      </c>
      <c r="X2247" t="s">
        <v>29</v>
      </c>
      <c r="Y2247" t="s">
        <v>30</v>
      </c>
      <c r="Z2247" t="s">
        <v>30</v>
      </c>
      <c r="AA2247" t="s">
        <v>30</v>
      </c>
      <c r="AB2247" t="s">
        <v>30</v>
      </c>
      <c r="AC2247">
        <v>-75.017493999999999</v>
      </c>
      <c r="AD2247">
        <v>6.4810660000000002</v>
      </c>
      <c r="AE2247" t="s">
        <v>86</v>
      </c>
      <c r="AF2247" t="s">
        <v>215</v>
      </c>
      <c r="AG2247" t="s">
        <v>102</v>
      </c>
      <c r="AH2247">
        <f>IFERROR(
    VLOOKUP(FENIX_ANS_TABLA[[#This Row],[ESTADO]],
        {"VENCIDO",1;"ALERTA_0 Días",2;"ALERTA",3;"A TIEMPO",4;"SIN FECHA",5},
    2,FALSE),
0)</f>
        <v>4</v>
      </c>
    </row>
    <row r="2248" spans="1:34" x14ac:dyDescent="0.25">
      <c r="A2248">
        <v>23678306</v>
      </c>
      <c r="B2248" s="23" t="str">
        <f>IFERROR(VLOOKUP(FENIX_ANS_TABLA[[#This Row],[PEDIDO]],RESPONSABLE!A:B,2,0),"Pendiente por asignar responsable")</f>
        <v>Pendiente por asignar responsable</v>
      </c>
      <c r="C2248" t="s">
        <v>54</v>
      </c>
      <c r="D2248" t="s">
        <v>24</v>
      </c>
      <c r="E2248" t="s">
        <v>54</v>
      </c>
      <c r="F2248" s="21">
        <v>46084.526064814818</v>
      </c>
      <c r="G2248" t="s">
        <v>17180</v>
      </c>
      <c r="H2248">
        <v>43467191</v>
      </c>
      <c r="I2248" t="s">
        <v>17181</v>
      </c>
      <c r="J2248" s="23" t="s">
        <v>31</v>
      </c>
      <c r="K2248" s="23" t="s">
        <v>210</v>
      </c>
      <c r="L2248" t="s">
        <v>17182</v>
      </c>
      <c r="M2248" t="s">
        <v>190</v>
      </c>
      <c r="N2248" t="s">
        <v>17183</v>
      </c>
      <c r="O2248" t="s">
        <v>191</v>
      </c>
      <c r="P2248" t="s">
        <v>55</v>
      </c>
      <c r="Q2248" t="s">
        <v>189</v>
      </c>
      <c r="R2248" t="s">
        <v>252</v>
      </c>
      <c r="S2248" t="s">
        <v>260</v>
      </c>
      <c r="T2248">
        <v>4</v>
      </c>
      <c r="U2248" t="s">
        <v>17184</v>
      </c>
      <c r="V2248" t="s">
        <v>17671</v>
      </c>
      <c r="W2248" t="s">
        <v>19086</v>
      </c>
      <c r="X2248" t="s">
        <v>29</v>
      </c>
      <c r="Y2248" t="s">
        <v>30</v>
      </c>
      <c r="Z2248" t="s">
        <v>30</v>
      </c>
      <c r="AA2248" t="s">
        <v>30</v>
      </c>
      <c r="AB2248" t="s">
        <v>30</v>
      </c>
      <c r="AC2248">
        <v>-75.316098640000007</v>
      </c>
      <c r="AD2248">
        <v>6.0768565099999998</v>
      </c>
      <c r="AE2248" t="s">
        <v>86</v>
      </c>
      <c r="AF2248" t="s">
        <v>159</v>
      </c>
      <c r="AG2248" t="s">
        <v>102</v>
      </c>
      <c r="AH2248">
        <f>IFERROR(
    VLOOKUP(FENIX_ANS_TABLA[[#This Row],[ESTADO]],
        {"VENCIDO",1;"ALERTA_0 Días",2;"ALERTA",3;"A TIEMPO",4;"SIN FECHA",5},
    2,FALSE),
0)</f>
        <v>4</v>
      </c>
    </row>
    <row r="2249" spans="1:34" x14ac:dyDescent="0.25">
      <c r="A2249">
        <v>23678310</v>
      </c>
      <c r="B2249" s="23" t="str">
        <f>IFERROR(VLOOKUP(FENIX_ANS_TABLA[[#This Row],[PEDIDO]],RESPONSABLE!A:B,2,0),"Pendiente por asignar responsable")</f>
        <v>Pendiente por asignar responsable</v>
      </c>
      <c r="C2249" t="s">
        <v>58</v>
      </c>
      <c r="D2249" t="s">
        <v>24</v>
      </c>
      <c r="E2249" t="s">
        <v>59</v>
      </c>
      <c r="F2249" s="21">
        <v>46084.529965277783</v>
      </c>
      <c r="G2249" t="s">
        <v>17187</v>
      </c>
      <c r="H2249">
        <v>1015187429</v>
      </c>
      <c r="I2249" t="s">
        <v>17188</v>
      </c>
      <c r="J2249" s="23" t="s">
        <v>31</v>
      </c>
      <c r="K2249" s="23" t="s">
        <v>17189</v>
      </c>
      <c r="L2249" t="s">
        <v>17190</v>
      </c>
      <c r="M2249" t="s">
        <v>180</v>
      </c>
      <c r="N2249" t="s">
        <v>17191</v>
      </c>
      <c r="O2249" t="s">
        <v>181</v>
      </c>
      <c r="P2249" t="s">
        <v>60</v>
      </c>
      <c r="Q2249" t="s">
        <v>31</v>
      </c>
      <c r="R2249" t="s">
        <v>252</v>
      </c>
      <c r="S2249" t="s">
        <v>259</v>
      </c>
      <c r="T2249">
        <v>14</v>
      </c>
      <c r="U2249" t="s">
        <v>17192</v>
      </c>
      <c r="V2249" t="s">
        <v>19410</v>
      </c>
      <c r="W2249" t="s">
        <v>19411</v>
      </c>
      <c r="X2249" t="s">
        <v>29</v>
      </c>
      <c r="Y2249" t="s">
        <v>30</v>
      </c>
      <c r="Z2249" t="s">
        <v>30</v>
      </c>
      <c r="AA2249" t="s">
        <v>30</v>
      </c>
      <c r="AB2249" t="s">
        <v>30</v>
      </c>
      <c r="AC2249">
        <v>-75.491047949999995</v>
      </c>
      <c r="AD2249">
        <v>5.9664540600000002</v>
      </c>
      <c r="AE2249" t="s">
        <v>86</v>
      </c>
      <c r="AF2249" t="s">
        <v>159</v>
      </c>
      <c r="AG2249" t="s">
        <v>102</v>
      </c>
      <c r="AH2249">
        <f>IFERROR(
    VLOOKUP(FENIX_ANS_TABLA[[#This Row],[ESTADO]],
        {"VENCIDO",1;"ALERTA_0 Días",2;"ALERTA",3;"A TIEMPO",4;"SIN FECHA",5},
    2,FALSE),
0)</f>
        <v>4</v>
      </c>
    </row>
    <row r="2250" spans="1:34" x14ac:dyDescent="0.25">
      <c r="A2250">
        <v>23678315</v>
      </c>
      <c r="B2250" s="23" t="str">
        <f>IFERROR(VLOOKUP(FENIX_ANS_TABLA[[#This Row],[PEDIDO]],RESPONSABLE!A:B,2,0),"Pendiente por asignar responsable")</f>
        <v>Pendiente por asignar responsable</v>
      </c>
      <c r="C2250" t="s">
        <v>58</v>
      </c>
      <c r="D2250" t="s">
        <v>24</v>
      </c>
      <c r="E2250" t="s">
        <v>59</v>
      </c>
      <c r="F2250" s="21">
        <v>46084.541516203702</v>
      </c>
      <c r="G2250" t="s">
        <v>17194</v>
      </c>
      <c r="H2250">
        <v>8048931</v>
      </c>
      <c r="I2250" t="s">
        <v>17195</v>
      </c>
      <c r="J2250" s="23" t="s">
        <v>31</v>
      </c>
      <c r="K2250" s="23" t="s">
        <v>17196</v>
      </c>
      <c r="L2250" t="s">
        <v>17197</v>
      </c>
      <c r="M2250" t="s">
        <v>25</v>
      </c>
      <c r="N2250" t="s">
        <v>17198</v>
      </c>
      <c r="O2250" t="s">
        <v>26</v>
      </c>
      <c r="P2250" t="s">
        <v>60</v>
      </c>
      <c r="Q2250" t="s">
        <v>61</v>
      </c>
      <c r="R2250" t="s">
        <v>253</v>
      </c>
      <c r="S2250" t="s">
        <v>260</v>
      </c>
      <c r="T2250">
        <v>9</v>
      </c>
      <c r="U2250" t="s">
        <v>17199</v>
      </c>
      <c r="V2250" t="s">
        <v>19412</v>
      </c>
      <c r="W2250" t="s">
        <v>19413</v>
      </c>
      <c r="X2250" t="s">
        <v>29</v>
      </c>
      <c r="Y2250" t="s">
        <v>30</v>
      </c>
      <c r="Z2250" t="s">
        <v>30</v>
      </c>
      <c r="AA2250" t="s">
        <v>30</v>
      </c>
      <c r="AB2250" t="s">
        <v>30</v>
      </c>
      <c r="AC2250">
        <v>-75.540728000000001</v>
      </c>
      <c r="AD2250">
        <v>6.2564599999999997</v>
      </c>
      <c r="AE2250" t="s">
        <v>86</v>
      </c>
      <c r="AF2250" t="s">
        <v>105</v>
      </c>
      <c r="AG2250" t="s">
        <v>102</v>
      </c>
      <c r="AH2250">
        <f>IFERROR(
    VLOOKUP(FENIX_ANS_TABLA[[#This Row],[ESTADO]],
        {"VENCIDO",1;"ALERTA_0 Días",2;"ALERTA",3;"A TIEMPO",4;"SIN FECHA",5},
    2,FALSE),
0)</f>
        <v>4</v>
      </c>
    </row>
    <row r="2251" spans="1:34" x14ac:dyDescent="0.25">
      <c r="A2251">
        <v>23678316</v>
      </c>
      <c r="B2251" s="23" t="str">
        <f>IFERROR(VLOOKUP(FENIX_ANS_TABLA[[#This Row],[PEDIDO]],RESPONSABLE!A:B,2,0),"Pendiente por asignar responsable")</f>
        <v>Pendiente por asignar responsable</v>
      </c>
      <c r="C2251" t="s">
        <v>23</v>
      </c>
      <c r="D2251" t="s">
        <v>24</v>
      </c>
      <c r="E2251" t="s">
        <v>33</v>
      </c>
      <c r="F2251" s="21">
        <v>46084.541655092587</v>
      </c>
      <c r="G2251" t="s">
        <v>17201</v>
      </c>
      <c r="H2251">
        <v>1036840196</v>
      </c>
      <c r="I2251" t="s">
        <v>17202</v>
      </c>
      <c r="J2251" s="23" t="s">
        <v>31</v>
      </c>
      <c r="K2251" s="23" t="s">
        <v>17203</v>
      </c>
      <c r="L2251" t="s">
        <v>17204</v>
      </c>
      <c r="M2251" t="s">
        <v>38</v>
      </c>
      <c r="N2251" t="s">
        <v>17205</v>
      </c>
      <c r="O2251" t="s">
        <v>39</v>
      </c>
      <c r="P2251" t="s">
        <v>34</v>
      </c>
      <c r="Q2251" t="s">
        <v>35</v>
      </c>
      <c r="R2251" t="s">
        <v>253</v>
      </c>
      <c r="S2251" t="s">
        <v>260</v>
      </c>
      <c r="T2251">
        <v>5</v>
      </c>
      <c r="U2251" t="s">
        <v>17206</v>
      </c>
      <c r="V2251" t="s">
        <v>19412</v>
      </c>
      <c r="W2251" t="s">
        <v>19414</v>
      </c>
      <c r="X2251" t="s">
        <v>29</v>
      </c>
      <c r="Y2251" t="s">
        <v>30</v>
      </c>
      <c r="Z2251" t="s">
        <v>30</v>
      </c>
      <c r="AA2251" t="s">
        <v>30</v>
      </c>
      <c r="AB2251" t="s">
        <v>30</v>
      </c>
      <c r="AC2251">
        <v>-75.605912189999998</v>
      </c>
      <c r="AD2251">
        <v>6.1942573999999997</v>
      </c>
      <c r="AE2251" t="s">
        <v>86</v>
      </c>
      <c r="AF2251" t="s">
        <v>105</v>
      </c>
      <c r="AG2251" t="s">
        <v>102</v>
      </c>
      <c r="AH2251">
        <f>IFERROR(
    VLOOKUP(FENIX_ANS_TABLA[[#This Row],[ESTADO]],
        {"VENCIDO",1;"ALERTA_0 Días",2;"ALERTA",3;"A TIEMPO",4;"SIN FECHA",5},
    2,FALSE),
0)</f>
        <v>4</v>
      </c>
    </row>
    <row r="2252" spans="1:34" x14ac:dyDescent="0.25">
      <c r="A2252">
        <v>23678328</v>
      </c>
      <c r="B2252" s="23" t="str">
        <f>IFERROR(VLOOKUP(FENIX_ANS_TABLA[[#This Row],[PEDIDO]],RESPONSABLE!A:B,2,0),"Pendiente por asignar responsable")</f>
        <v>Pendiente por asignar responsable</v>
      </c>
      <c r="C2252" t="s">
        <v>23</v>
      </c>
      <c r="D2252" t="s">
        <v>24</v>
      </c>
      <c r="E2252" t="s">
        <v>33</v>
      </c>
      <c r="F2252" s="21">
        <v>46084.550127314818</v>
      </c>
      <c r="G2252" t="s">
        <v>17208</v>
      </c>
      <c r="H2252">
        <v>1152217213</v>
      </c>
      <c r="I2252" t="s">
        <v>17209</v>
      </c>
      <c r="J2252" s="23" t="s">
        <v>31</v>
      </c>
      <c r="K2252" s="23" t="s">
        <v>17210</v>
      </c>
      <c r="L2252" t="s">
        <v>17211</v>
      </c>
      <c r="M2252" t="s">
        <v>25</v>
      </c>
      <c r="N2252" t="s">
        <v>17212</v>
      </c>
      <c r="O2252" t="s">
        <v>26</v>
      </c>
      <c r="P2252" t="s">
        <v>34</v>
      </c>
      <c r="Q2252" t="s">
        <v>35</v>
      </c>
      <c r="R2252" t="s">
        <v>253</v>
      </c>
      <c r="S2252" t="s">
        <v>260</v>
      </c>
      <c r="T2252">
        <v>5</v>
      </c>
      <c r="U2252" t="s">
        <v>17213</v>
      </c>
      <c r="V2252" t="s">
        <v>14073</v>
      </c>
      <c r="W2252" t="s">
        <v>17220</v>
      </c>
      <c r="X2252" t="s">
        <v>29</v>
      </c>
      <c r="Y2252" t="s">
        <v>30</v>
      </c>
      <c r="Z2252" t="s">
        <v>30</v>
      </c>
      <c r="AA2252" t="s">
        <v>30</v>
      </c>
      <c r="AB2252" t="s">
        <v>30</v>
      </c>
      <c r="AC2252">
        <v>-75.626799230000003</v>
      </c>
      <c r="AD2252">
        <v>6.2519687199999998</v>
      </c>
      <c r="AE2252" t="s">
        <v>86</v>
      </c>
      <c r="AF2252" t="s">
        <v>105</v>
      </c>
      <c r="AG2252" t="s">
        <v>102</v>
      </c>
      <c r="AH2252">
        <f>IFERROR(
    VLOOKUP(FENIX_ANS_TABLA[[#This Row],[ESTADO]],
        {"VENCIDO",1;"ALERTA_0 Días",2;"ALERTA",3;"A TIEMPO",4;"SIN FECHA",5},
    2,FALSE),
0)</f>
        <v>4</v>
      </c>
    </row>
    <row r="2253" spans="1:34" x14ac:dyDescent="0.25">
      <c r="A2253">
        <v>23678331</v>
      </c>
      <c r="B2253" s="23" t="str">
        <f>IFERROR(VLOOKUP(FENIX_ANS_TABLA[[#This Row],[PEDIDO]],RESPONSABLE!A:B,2,0),"Pendiente por asignar responsable")</f>
        <v>Pendiente por asignar responsable</v>
      </c>
      <c r="C2253" t="s">
        <v>54</v>
      </c>
      <c r="D2253" t="s">
        <v>24</v>
      </c>
      <c r="E2253" t="s">
        <v>54</v>
      </c>
      <c r="F2253" s="21">
        <v>46084.550451388888</v>
      </c>
      <c r="G2253" t="s">
        <v>17215</v>
      </c>
      <c r="H2253">
        <v>1037071657</v>
      </c>
      <c r="I2253" t="s">
        <v>17216</v>
      </c>
      <c r="J2253" s="23" t="s">
        <v>31</v>
      </c>
      <c r="K2253" s="23" t="s">
        <v>8806</v>
      </c>
      <c r="L2253" t="s">
        <v>17217</v>
      </c>
      <c r="M2253" t="s">
        <v>167</v>
      </c>
      <c r="N2253" t="s">
        <v>17218</v>
      </c>
      <c r="O2253" t="s">
        <v>168</v>
      </c>
      <c r="P2253" t="s">
        <v>55</v>
      </c>
      <c r="Q2253" t="s">
        <v>189</v>
      </c>
      <c r="R2253" t="s">
        <v>252</v>
      </c>
      <c r="S2253" t="s">
        <v>260</v>
      </c>
      <c r="T2253">
        <v>4</v>
      </c>
      <c r="U2253" t="s">
        <v>17219</v>
      </c>
      <c r="V2253" t="s">
        <v>14073</v>
      </c>
      <c r="W2253" t="s">
        <v>5091</v>
      </c>
      <c r="X2253" t="s">
        <v>29</v>
      </c>
      <c r="Y2253" t="s">
        <v>30</v>
      </c>
      <c r="Z2253" t="s">
        <v>30</v>
      </c>
      <c r="AA2253" t="s">
        <v>30</v>
      </c>
      <c r="AB2253" t="s">
        <v>30</v>
      </c>
      <c r="AC2253">
        <v>-75.390641549999998</v>
      </c>
      <c r="AD2253">
        <v>6.1201674500000003</v>
      </c>
      <c r="AE2253" t="s">
        <v>86</v>
      </c>
      <c r="AF2253" t="s">
        <v>159</v>
      </c>
      <c r="AG2253" t="s">
        <v>102</v>
      </c>
      <c r="AH2253">
        <f>IFERROR(
    VLOOKUP(FENIX_ANS_TABLA[[#This Row],[ESTADO]],
        {"VENCIDO",1;"ALERTA_0 Días",2;"ALERTA",3;"A TIEMPO",4;"SIN FECHA",5},
    2,FALSE),
0)</f>
        <v>4</v>
      </c>
    </row>
    <row r="2254" spans="1:34" x14ac:dyDescent="0.25">
      <c r="A2254">
        <v>23678335</v>
      </c>
      <c r="B2254" s="23" t="str">
        <f>IFERROR(VLOOKUP(FENIX_ANS_TABLA[[#This Row],[PEDIDO]],RESPONSABLE!A:B,2,0),"Pendiente por asignar responsable")</f>
        <v>Pendiente por asignar responsable</v>
      </c>
      <c r="C2254" t="s">
        <v>54</v>
      </c>
      <c r="D2254" t="s">
        <v>24</v>
      </c>
      <c r="E2254" t="s">
        <v>54</v>
      </c>
      <c r="F2254" s="21">
        <v>46084.55263888889</v>
      </c>
      <c r="G2254" t="s">
        <v>17222</v>
      </c>
      <c r="H2254">
        <v>1002015750</v>
      </c>
      <c r="I2254" t="s">
        <v>17223</v>
      </c>
      <c r="J2254" s="23" t="s">
        <v>31</v>
      </c>
      <c r="K2254" s="23" t="s">
        <v>17224</v>
      </c>
      <c r="L2254" t="s">
        <v>17225</v>
      </c>
      <c r="M2254" t="s">
        <v>169</v>
      </c>
      <c r="N2254" t="s">
        <v>17226</v>
      </c>
      <c r="O2254" t="s">
        <v>170</v>
      </c>
      <c r="P2254" t="s">
        <v>55</v>
      </c>
      <c r="Q2254" t="s">
        <v>189</v>
      </c>
      <c r="R2254" t="s">
        <v>252</v>
      </c>
      <c r="S2254" t="s">
        <v>260</v>
      </c>
      <c r="T2254">
        <v>4</v>
      </c>
      <c r="U2254" t="s">
        <v>17227</v>
      </c>
      <c r="V2254" t="s">
        <v>15833</v>
      </c>
      <c r="W2254" t="s">
        <v>14548</v>
      </c>
      <c r="X2254" t="s">
        <v>29</v>
      </c>
      <c r="Y2254" t="s">
        <v>30</v>
      </c>
      <c r="Z2254" t="s">
        <v>30</v>
      </c>
      <c r="AA2254" t="s">
        <v>30</v>
      </c>
      <c r="AB2254" t="s">
        <v>30</v>
      </c>
      <c r="AC2254">
        <v>-75.313708640000002</v>
      </c>
      <c r="AD2254">
        <v>6.1275614599999999</v>
      </c>
      <c r="AE2254" t="s">
        <v>86</v>
      </c>
      <c r="AF2254" t="s">
        <v>159</v>
      </c>
      <c r="AG2254" t="s">
        <v>102</v>
      </c>
      <c r="AH2254">
        <f>IFERROR(
    VLOOKUP(FENIX_ANS_TABLA[[#This Row],[ESTADO]],
        {"VENCIDO",1;"ALERTA_0 Días",2;"ALERTA",3;"A TIEMPO",4;"SIN FECHA",5},
    2,FALSE),
0)</f>
        <v>4</v>
      </c>
    </row>
    <row r="2255" spans="1:34" x14ac:dyDescent="0.25">
      <c r="A2255">
        <v>23678338</v>
      </c>
      <c r="B2255" s="23" t="str">
        <f>IFERROR(VLOOKUP(FENIX_ANS_TABLA[[#This Row],[PEDIDO]],RESPONSABLE!A:B,2,0),"Pendiente por asignar responsable")</f>
        <v>Pendiente por asignar responsable</v>
      </c>
      <c r="C2255" t="s">
        <v>54</v>
      </c>
      <c r="D2255" t="s">
        <v>24</v>
      </c>
      <c r="E2255" t="s">
        <v>54</v>
      </c>
      <c r="F2255" s="21">
        <v>46084.555856481478</v>
      </c>
      <c r="G2255" t="s">
        <v>17230</v>
      </c>
      <c r="H2255">
        <v>1025643762</v>
      </c>
      <c r="I2255" t="s">
        <v>17231</v>
      </c>
      <c r="J2255" s="23" t="s">
        <v>31</v>
      </c>
      <c r="K2255" s="23" t="s">
        <v>17232</v>
      </c>
      <c r="L2255" t="s">
        <v>17233</v>
      </c>
      <c r="M2255" t="s">
        <v>25</v>
      </c>
      <c r="N2255" t="s">
        <v>17234</v>
      </c>
      <c r="O2255" t="s">
        <v>26</v>
      </c>
      <c r="P2255" t="s">
        <v>55</v>
      </c>
      <c r="Q2255" t="s">
        <v>56</v>
      </c>
      <c r="R2255" t="s">
        <v>253</v>
      </c>
      <c r="S2255" t="s">
        <v>260</v>
      </c>
      <c r="T2255">
        <v>4</v>
      </c>
      <c r="U2255" t="s">
        <v>17235</v>
      </c>
      <c r="V2255" t="s">
        <v>15419</v>
      </c>
      <c r="W2255" t="s">
        <v>14621</v>
      </c>
      <c r="X2255" t="s">
        <v>29</v>
      </c>
      <c r="Y2255" t="s">
        <v>30</v>
      </c>
      <c r="Z2255" t="s">
        <v>30</v>
      </c>
      <c r="AA2255" t="s">
        <v>30</v>
      </c>
      <c r="AB2255" t="s">
        <v>30</v>
      </c>
      <c r="AC2255">
        <v>-75.596401439999994</v>
      </c>
      <c r="AD2255">
        <v>6.2257161700000001</v>
      </c>
      <c r="AE2255" t="s">
        <v>86</v>
      </c>
      <c r="AF2255" t="s">
        <v>105</v>
      </c>
      <c r="AG2255" t="s">
        <v>102</v>
      </c>
      <c r="AH2255">
        <f>IFERROR(
    VLOOKUP(FENIX_ANS_TABLA[[#This Row],[ESTADO]],
        {"VENCIDO",1;"ALERTA_0 Días",2;"ALERTA",3;"A TIEMPO",4;"SIN FECHA",5},
    2,FALSE),
0)</f>
        <v>4</v>
      </c>
    </row>
    <row r="2256" spans="1:34" x14ac:dyDescent="0.25">
      <c r="A2256">
        <v>23678342</v>
      </c>
      <c r="B2256" s="23" t="str">
        <f>IFERROR(VLOOKUP(FENIX_ANS_TABLA[[#This Row],[PEDIDO]],RESPONSABLE!A:B,2,0),"Pendiente por asignar responsable")</f>
        <v>Pendiente por asignar responsable</v>
      </c>
      <c r="C2256" t="s">
        <v>54</v>
      </c>
      <c r="D2256" t="s">
        <v>24</v>
      </c>
      <c r="E2256" t="s">
        <v>54</v>
      </c>
      <c r="F2256" s="21">
        <v>46084.55709490741</v>
      </c>
      <c r="G2256" t="s">
        <v>17238</v>
      </c>
      <c r="H2256">
        <v>1035911010</v>
      </c>
      <c r="I2256" t="s">
        <v>17239</v>
      </c>
      <c r="J2256" s="23" t="s">
        <v>31</v>
      </c>
      <c r="K2256" s="23" t="s">
        <v>17240</v>
      </c>
      <c r="L2256" t="s">
        <v>17241</v>
      </c>
      <c r="M2256" t="s">
        <v>165</v>
      </c>
      <c r="N2256" t="s">
        <v>17242</v>
      </c>
      <c r="O2256" t="s">
        <v>166</v>
      </c>
      <c r="P2256" t="s">
        <v>55</v>
      </c>
      <c r="Q2256" t="s">
        <v>189</v>
      </c>
      <c r="R2256" t="s">
        <v>252</v>
      </c>
      <c r="S2256" t="s">
        <v>260</v>
      </c>
      <c r="T2256">
        <v>4</v>
      </c>
      <c r="U2256" t="s">
        <v>17243</v>
      </c>
      <c r="V2256" t="s">
        <v>18804</v>
      </c>
      <c r="W2256" t="s">
        <v>14622</v>
      </c>
      <c r="X2256" t="s">
        <v>29</v>
      </c>
      <c r="Y2256" t="s">
        <v>30</v>
      </c>
      <c r="Z2256" t="s">
        <v>30</v>
      </c>
      <c r="AA2256" t="s">
        <v>30</v>
      </c>
      <c r="AB2256" t="s">
        <v>30</v>
      </c>
      <c r="AC2256">
        <v>-75.472091000000006</v>
      </c>
      <c r="AD2256">
        <v>6.2926330000000004</v>
      </c>
      <c r="AE2256" t="s">
        <v>86</v>
      </c>
      <c r="AF2256" t="s">
        <v>159</v>
      </c>
      <c r="AG2256" t="s">
        <v>102</v>
      </c>
      <c r="AH2256">
        <f>IFERROR(
    VLOOKUP(FENIX_ANS_TABLA[[#This Row],[ESTADO]],
        {"VENCIDO",1;"ALERTA_0 Días",2;"ALERTA",3;"A TIEMPO",4;"SIN FECHA",5},
    2,FALSE),
0)</f>
        <v>4</v>
      </c>
    </row>
    <row r="2257" spans="1:34" x14ac:dyDescent="0.25">
      <c r="A2257">
        <v>23678366</v>
      </c>
      <c r="B2257" s="23" t="str">
        <f>IFERROR(VLOOKUP(FENIX_ANS_TABLA[[#This Row],[PEDIDO]],RESPONSABLE!A:B,2,0),"Pendiente por asignar responsable")</f>
        <v>Pendiente por asignar responsable</v>
      </c>
      <c r="C2257" t="s">
        <v>44</v>
      </c>
      <c r="D2257" t="s">
        <v>24</v>
      </c>
      <c r="E2257" t="s">
        <v>44</v>
      </c>
      <c r="F2257" s="21">
        <v>46084.567511574067</v>
      </c>
      <c r="G2257" t="s">
        <v>17246</v>
      </c>
      <c r="H2257">
        <v>42984582</v>
      </c>
      <c r="I2257" t="s">
        <v>17247</v>
      </c>
      <c r="J2257" s="23" t="s">
        <v>31</v>
      </c>
      <c r="K2257" s="23" t="s">
        <v>17248</v>
      </c>
      <c r="L2257" t="s">
        <v>17249</v>
      </c>
      <c r="M2257" t="s">
        <v>106</v>
      </c>
      <c r="N2257" t="s">
        <v>17250</v>
      </c>
      <c r="O2257" t="s">
        <v>107</v>
      </c>
      <c r="P2257" t="s">
        <v>45</v>
      </c>
      <c r="Q2257" t="s">
        <v>31</v>
      </c>
      <c r="R2257" t="s">
        <v>252</v>
      </c>
      <c r="S2257" t="s">
        <v>259</v>
      </c>
      <c r="T2257">
        <v>11</v>
      </c>
      <c r="U2257" t="s">
        <v>17251</v>
      </c>
      <c r="V2257" t="s">
        <v>17645</v>
      </c>
      <c r="W2257" t="s">
        <v>19415</v>
      </c>
      <c r="X2257" t="s">
        <v>29</v>
      </c>
      <c r="Y2257" t="s">
        <v>30</v>
      </c>
      <c r="Z2257" t="s">
        <v>30</v>
      </c>
      <c r="AA2257" t="s">
        <v>30</v>
      </c>
      <c r="AB2257" t="s">
        <v>30</v>
      </c>
      <c r="AC2257">
        <v>-75.572837000000007</v>
      </c>
      <c r="AD2257">
        <v>5.8950120000000004</v>
      </c>
      <c r="AE2257" t="s">
        <v>86</v>
      </c>
      <c r="AF2257" t="s">
        <v>109</v>
      </c>
      <c r="AG2257" t="s">
        <v>102</v>
      </c>
      <c r="AH2257">
        <f>IFERROR(
    VLOOKUP(FENIX_ANS_TABLA[[#This Row],[ESTADO]],
        {"VENCIDO",1;"ALERTA_0 Días",2;"ALERTA",3;"A TIEMPO",4;"SIN FECHA",5},
    2,FALSE),
0)</f>
        <v>4</v>
      </c>
    </row>
    <row r="2258" spans="1:34" x14ac:dyDescent="0.25">
      <c r="A2258">
        <v>23678368</v>
      </c>
      <c r="B2258" s="23" t="str">
        <f>IFERROR(VLOOKUP(FENIX_ANS_TABLA[[#This Row],[PEDIDO]],RESPONSABLE!A:B,2,0),"Pendiente por asignar responsable")</f>
        <v>Pendiente por asignar responsable</v>
      </c>
      <c r="C2258" t="s">
        <v>23</v>
      </c>
      <c r="D2258" t="s">
        <v>24</v>
      </c>
      <c r="E2258" t="s">
        <v>23</v>
      </c>
      <c r="F2258" s="21">
        <v>46084.569004629629</v>
      </c>
      <c r="G2258" t="s">
        <v>17253</v>
      </c>
      <c r="H2258">
        <v>1128483683</v>
      </c>
      <c r="I2258" t="s">
        <v>17254</v>
      </c>
      <c r="J2258" s="23" t="s">
        <v>31</v>
      </c>
      <c r="K2258" s="23" t="s">
        <v>17255</v>
      </c>
      <c r="L2258" t="s">
        <v>17256</v>
      </c>
      <c r="M2258" t="s">
        <v>25</v>
      </c>
      <c r="N2258" t="s">
        <v>17257</v>
      </c>
      <c r="O2258" t="s">
        <v>26</v>
      </c>
      <c r="P2258" t="s">
        <v>27</v>
      </c>
      <c r="Q2258" t="s">
        <v>32</v>
      </c>
      <c r="R2258" t="s">
        <v>253</v>
      </c>
      <c r="S2258" t="s">
        <v>260</v>
      </c>
      <c r="T2258">
        <v>7</v>
      </c>
      <c r="U2258" t="s">
        <v>17258</v>
      </c>
      <c r="V2258" t="s">
        <v>19416</v>
      </c>
      <c r="W2258" t="s">
        <v>17949</v>
      </c>
      <c r="X2258" t="s">
        <v>29</v>
      </c>
      <c r="Y2258" t="s">
        <v>30</v>
      </c>
      <c r="Z2258" t="s">
        <v>30</v>
      </c>
      <c r="AA2258" t="s">
        <v>30</v>
      </c>
      <c r="AB2258" t="s">
        <v>30</v>
      </c>
      <c r="AC2258">
        <v>-75.631612000000004</v>
      </c>
      <c r="AD2258">
        <v>6.2740689999999999</v>
      </c>
      <c r="AE2258" t="s">
        <v>86</v>
      </c>
      <c r="AF2258" t="s">
        <v>105</v>
      </c>
      <c r="AG2258" t="s">
        <v>102</v>
      </c>
      <c r="AH2258">
        <f>IFERROR(
    VLOOKUP(FENIX_ANS_TABLA[[#This Row],[ESTADO]],
        {"VENCIDO",1;"ALERTA_0 Días",2;"ALERTA",3;"A TIEMPO",4;"SIN FECHA",5},
    2,FALSE),
0)</f>
        <v>4</v>
      </c>
    </row>
    <row r="2259" spans="1:34" x14ac:dyDescent="0.25">
      <c r="A2259">
        <v>23678372</v>
      </c>
      <c r="B2259" s="23" t="str">
        <f>IFERROR(VLOOKUP(FENIX_ANS_TABLA[[#This Row],[PEDIDO]],RESPONSABLE!A:B,2,0),"Pendiente por asignar responsable")</f>
        <v>Pendiente por asignar responsable</v>
      </c>
      <c r="C2259" t="s">
        <v>58</v>
      </c>
      <c r="D2259" t="s">
        <v>24</v>
      </c>
      <c r="E2259" t="s">
        <v>59</v>
      </c>
      <c r="F2259" s="21">
        <v>46084.571655092594</v>
      </c>
      <c r="G2259" t="s">
        <v>17260</v>
      </c>
      <c r="H2259">
        <v>15455678</v>
      </c>
      <c r="I2259" t="s">
        <v>17261</v>
      </c>
      <c r="J2259" s="23" t="s">
        <v>17262</v>
      </c>
      <c r="K2259" s="23" t="s">
        <v>17263</v>
      </c>
      <c r="L2259" t="s">
        <v>17264</v>
      </c>
      <c r="M2259" t="s">
        <v>38</v>
      </c>
      <c r="N2259" t="s">
        <v>17265</v>
      </c>
      <c r="O2259" t="s">
        <v>39</v>
      </c>
      <c r="P2259" t="s">
        <v>60</v>
      </c>
      <c r="Q2259" t="s">
        <v>64</v>
      </c>
      <c r="R2259" t="s">
        <v>253</v>
      </c>
      <c r="S2259" t="s">
        <v>260</v>
      </c>
      <c r="T2259">
        <v>9</v>
      </c>
      <c r="U2259" t="s">
        <v>17266</v>
      </c>
      <c r="V2259" t="s">
        <v>18810</v>
      </c>
      <c r="W2259" t="s">
        <v>14404</v>
      </c>
      <c r="X2259" t="s">
        <v>29</v>
      </c>
      <c r="Y2259" t="s">
        <v>30</v>
      </c>
      <c r="Z2259" t="s">
        <v>30</v>
      </c>
      <c r="AA2259" t="s">
        <v>30</v>
      </c>
      <c r="AB2259" t="s">
        <v>30</v>
      </c>
      <c r="AC2259">
        <v>-75.618721269999995</v>
      </c>
      <c r="AD2259">
        <v>6.1897350099999997</v>
      </c>
      <c r="AE2259" t="s">
        <v>86</v>
      </c>
      <c r="AF2259" t="s">
        <v>105</v>
      </c>
      <c r="AG2259" t="s">
        <v>102</v>
      </c>
      <c r="AH2259">
        <f>IFERROR(
    VLOOKUP(FENIX_ANS_TABLA[[#This Row],[ESTADO]],
        {"VENCIDO",1;"ALERTA_0 Días",2;"ALERTA",3;"A TIEMPO",4;"SIN FECHA",5},
    2,FALSE),
0)</f>
        <v>4</v>
      </c>
    </row>
    <row r="2260" spans="1:34" x14ac:dyDescent="0.25">
      <c r="A2260">
        <v>23678378</v>
      </c>
      <c r="B2260" s="23" t="str">
        <f>IFERROR(VLOOKUP(FENIX_ANS_TABLA[[#This Row],[PEDIDO]],RESPONSABLE!A:B,2,0),"Pendiente por asignar responsable")</f>
        <v>Pendiente por asignar responsable</v>
      </c>
      <c r="C2260" t="s">
        <v>23</v>
      </c>
      <c r="D2260" t="s">
        <v>24</v>
      </c>
      <c r="E2260" t="s">
        <v>23</v>
      </c>
      <c r="F2260" s="21">
        <v>46084.57539351852</v>
      </c>
      <c r="G2260" t="s">
        <v>17269</v>
      </c>
      <c r="H2260">
        <v>98698658</v>
      </c>
      <c r="I2260" t="s">
        <v>12740</v>
      </c>
      <c r="J2260" s="23" t="s">
        <v>31</v>
      </c>
      <c r="K2260" s="23" t="s">
        <v>1829</v>
      </c>
      <c r="L2260" t="s">
        <v>17270</v>
      </c>
      <c r="M2260" t="s">
        <v>25</v>
      </c>
      <c r="N2260" t="s">
        <v>17271</v>
      </c>
      <c r="O2260" t="s">
        <v>26</v>
      </c>
      <c r="P2260" t="s">
        <v>27</v>
      </c>
      <c r="Q2260" t="s">
        <v>28</v>
      </c>
      <c r="R2260" t="s">
        <v>252</v>
      </c>
      <c r="S2260" t="s">
        <v>260</v>
      </c>
      <c r="T2260">
        <v>10</v>
      </c>
      <c r="U2260" t="s">
        <v>17272</v>
      </c>
      <c r="V2260" t="s">
        <v>19417</v>
      </c>
      <c r="W2260" t="s">
        <v>19418</v>
      </c>
      <c r="X2260" t="s">
        <v>29</v>
      </c>
      <c r="Y2260" t="s">
        <v>30</v>
      </c>
      <c r="Z2260" t="s">
        <v>30</v>
      </c>
      <c r="AA2260" t="s">
        <v>30</v>
      </c>
      <c r="AB2260" t="s">
        <v>30</v>
      </c>
      <c r="AC2260">
        <v>-75.641298689999999</v>
      </c>
      <c r="AD2260">
        <v>6.2927216399999999</v>
      </c>
      <c r="AE2260" t="s">
        <v>86</v>
      </c>
      <c r="AF2260" t="s">
        <v>105</v>
      </c>
      <c r="AG2260" t="s">
        <v>102</v>
      </c>
      <c r="AH2260">
        <f>IFERROR(
    VLOOKUP(FENIX_ANS_TABLA[[#This Row],[ESTADO]],
        {"VENCIDO",1;"ALERTA_0 Días",2;"ALERTA",3;"A TIEMPO",4;"SIN FECHA",5},
    2,FALSE),
0)</f>
        <v>4</v>
      </c>
    </row>
    <row r="2261" spans="1:34" x14ac:dyDescent="0.25">
      <c r="A2261">
        <v>23678386</v>
      </c>
      <c r="B2261" s="23" t="str">
        <f>IFERROR(VLOOKUP(FENIX_ANS_TABLA[[#This Row],[PEDIDO]],RESPONSABLE!A:B,2,0),"Pendiente por asignar responsable")</f>
        <v>Pendiente por asignar responsable</v>
      </c>
      <c r="C2261" t="s">
        <v>54</v>
      </c>
      <c r="D2261" t="s">
        <v>24</v>
      </c>
      <c r="E2261" t="s">
        <v>54</v>
      </c>
      <c r="F2261" s="21">
        <v>46084.580150462964</v>
      </c>
      <c r="G2261" t="s">
        <v>17274</v>
      </c>
      <c r="H2261">
        <v>8110332594</v>
      </c>
      <c r="I2261" t="s">
        <v>17275</v>
      </c>
      <c r="J2261" s="23" t="s">
        <v>31</v>
      </c>
      <c r="K2261" s="23" t="s">
        <v>17276</v>
      </c>
      <c r="L2261" t="s">
        <v>17277</v>
      </c>
      <c r="M2261" t="s">
        <v>52</v>
      </c>
      <c r="N2261" t="s">
        <v>17278</v>
      </c>
      <c r="O2261" t="s">
        <v>53</v>
      </c>
      <c r="P2261" t="s">
        <v>55</v>
      </c>
      <c r="Q2261" t="s">
        <v>56</v>
      </c>
      <c r="R2261" t="s">
        <v>253</v>
      </c>
      <c r="S2261" t="s">
        <v>260</v>
      </c>
      <c r="T2261">
        <v>4</v>
      </c>
      <c r="U2261" t="s">
        <v>17279</v>
      </c>
      <c r="V2261" t="s">
        <v>19419</v>
      </c>
      <c r="W2261" t="s">
        <v>13999</v>
      </c>
      <c r="X2261" t="s">
        <v>29</v>
      </c>
      <c r="Y2261" t="s">
        <v>30</v>
      </c>
      <c r="Z2261" t="s">
        <v>30</v>
      </c>
      <c r="AA2261" t="s">
        <v>30</v>
      </c>
      <c r="AB2261" t="s">
        <v>30</v>
      </c>
      <c r="AC2261">
        <v>-75.622258389999999</v>
      </c>
      <c r="AD2261">
        <v>6.1529478400000004</v>
      </c>
      <c r="AE2261" t="s">
        <v>86</v>
      </c>
      <c r="AF2261" t="s">
        <v>105</v>
      </c>
      <c r="AG2261" t="s">
        <v>102</v>
      </c>
      <c r="AH2261">
        <f>IFERROR(
    VLOOKUP(FENIX_ANS_TABLA[[#This Row],[ESTADO]],
        {"VENCIDO",1;"ALERTA_0 Días",2;"ALERTA",3;"A TIEMPO",4;"SIN FECHA",5},
    2,FALSE),
0)</f>
        <v>4</v>
      </c>
    </row>
    <row r="2262" spans="1:34" x14ac:dyDescent="0.25">
      <c r="A2262">
        <v>23678395</v>
      </c>
      <c r="B2262" s="23" t="str">
        <f>IFERROR(VLOOKUP(FENIX_ANS_TABLA[[#This Row],[PEDIDO]],RESPONSABLE!A:B,2,0),"Pendiente por asignar responsable")</f>
        <v>Pendiente por asignar responsable</v>
      </c>
      <c r="C2262" t="s">
        <v>54</v>
      </c>
      <c r="D2262" t="s">
        <v>24</v>
      </c>
      <c r="E2262" t="s">
        <v>54</v>
      </c>
      <c r="F2262" s="21">
        <v>46084.585219907407</v>
      </c>
      <c r="G2262" t="s">
        <v>17282</v>
      </c>
      <c r="H2262">
        <v>98547376</v>
      </c>
      <c r="I2262" t="s">
        <v>17283</v>
      </c>
      <c r="J2262" s="23" t="s">
        <v>17284</v>
      </c>
      <c r="K2262" s="23" t="s">
        <v>13987</v>
      </c>
      <c r="L2262" t="s">
        <v>17285</v>
      </c>
      <c r="M2262" t="s">
        <v>139</v>
      </c>
      <c r="N2262" t="s">
        <v>17286</v>
      </c>
      <c r="O2262" t="s">
        <v>140</v>
      </c>
      <c r="P2262" t="s">
        <v>55</v>
      </c>
      <c r="Q2262" t="s">
        <v>31</v>
      </c>
      <c r="R2262" t="s">
        <v>252</v>
      </c>
      <c r="S2262" t="s">
        <v>259</v>
      </c>
      <c r="T2262">
        <v>4</v>
      </c>
      <c r="U2262" t="s">
        <v>17287</v>
      </c>
      <c r="V2262" t="s">
        <v>19420</v>
      </c>
      <c r="W2262" t="s">
        <v>14442</v>
      </c>
      <c r="X2262" t="s">
        <v>29</v>
      </c>
      <c r="Y2262" t="s">
        <v>30</v>
      </c>
      <c r="Z2262" t="s">
        <v>30</v>
      </c>
      <c r="AA2262" t="s">
        <v>30</v>
      </c>
      <c r="AB2262" t="s">
        <v>30</v>
      </c>
      <c r="AC2262">
        <v>-75.778602000000006</v>
      </c>
      <c r="AD2262">
        <v>6.4602690000000003</v>
      </c>
      <c r="AE2262" t="s">
        <v>86</v>
      </c>
      <c r="AF2262" t="s">
        <v>136</v>
      </c>
      <c r="AG2262" t="s">
        <v>102</v>
      </c>
      <c r="AH2262">
        <f>IFERROR(
    VLOOKUP(FENIX_ANS_TABLA[[#This Row],[ESTADO]],
        {"VENCIDO",1;"ALERTA_0 Días",2;"ALERTA",3;"A TIEMPO",4;"SIN FECHA",5},
    2,FALSE),
0)</f>
        <v>4</v>
      </c>
    </row>
    <row r="2263" spans="1:34" x14ac:dyDescent="0.25">
      <c r="A2263">
        <v>23678399</v>
      </c>
      <c r="B2263" s="23" t="str">
        <f>IFERROR(VLOOKUP(FENIX_ANS_TABLA[[#This Row],[PEDIDO]],RESPONSABLE!A:B,2,0),"Pendiente por asignar responsable")</f>
        <v>Pendiente por asignar responsable</v>
      </c>
      <c r="C2263" t="s">
        <v>54</v>
      </c>
      <c r="D2263" t="s">
        <v>24</v>
      </c>
      <c r="E2263" t="s">
        <v>54</v>
      </c>
      <c r="F2263" s="21">
        <v>46084.586793981478</v>
      </c>
      <c r="G2263" t="s">
        <v>17290</v>
      </c>
      <c r="H2263">
        <v>70722594</v>
      </c>
      <c r="I2263" t="s">
        <v>17291</v>
      </c>
      <c r="J2263" s="23" t="s">
        <v>31</v>
      </c>
      <c r="K2263" s="23" t="s">
        <v>17292</v>
      </c>
      <c r="L2263" t="s">
        <v>17293</v>
      </c>
      <c r="M2263" t="s">
        <v>212</v>
      </c>
      <c r="N2263" t="s">
        <v>17294</v>
      </c>
      <c r="O2263" t="s">
        <v>213</v>
      </c>
      <c r="P2263" t="s">
        <v>55</v>
      </c>
      <c r="Q2263" t="s">
        <v>31</v>
      </c>
      <c r="R2263" t="s">
        <v>252</v>
      </c>
      <c r="S2263" t="s">
        <v>259</v>
      </c>
      <c r="T2263">
        <v>4</v>
      </c>
      <c r="U2263" t="s">
        <v>17295</v>
      </c>
      <c r="V2263" t="s">
        <v>14260</v>
      </c>
      <c r="W2263" t="s">
        <v>6705</v>
      </c>
      <c r="X2263" t="s">
        <v>29</v>
      </c>
      <c r="Y2263" t="s">
        <v>30</v>
      </c>
      <c r="Z2263" t="s">
        <v>30</v>
      </c>
      <c r="AA2263" t="s">
        <v>30</v>
      </c>
      <c r="AB2263" t="s">
        <v>30</v>
      </c>
      <c r="AC2263">
        <v>-74.620930610000002</v>
      </c>
      <c r="AD2263">
        <v>6.5941941799999997</v>
      </c>
      <c r="AE2263" t="s">
        <v>86</v>
      </c>
      <c r="AF2263" t="s">
        <v>215</v>
      </c>
      <c r="AG2263" t="s">
        <v>102</v>
      </c>
      <c r="AH2263">
        <f>IFERROR(
    VLOOKUP(FENIX_ANS_TABLA[[#This Row],[ESTADO]],
        {"VENCIDO",1;"ALERTA_0 Días",2;"ALERTA",3;"A TIEMPO",4;"SIN FECHA",5},
    2,FALSE),
0)</f>
        <v>4</v>
      </c>
    </row>
    <row r="2264" spans="1:34" x14ac:dyDescent="0.25">
      <c r="A2264">
        <v>23678403</v>
      </c>
      <c r="B2264" s="23" t="str">
        <f>IFERROR(VLOOKUP(FENIX_ANS_TABLA[[#This Row],[PEDIDO]],RESPONSABLE!A:B,2,0),"Pendiente por asignar responsable")</f>
        <v>Pendiente por asignar responsable</v>
      </c>
      <c r="C2264" t="s">
        <v>23</v>
      </c>
      <c r="D2264" t="s">
        <v>24</v>
      </c>
      <c r="E2264" t="s">
        <v>23</v>
      </c>
      <c r="F2264" s="21">
        <v>46084.58966435185</v>
      </c>
      <c r="G2264" t="s">
        <v>17297</v>
      </c>
      <c r="H2264">
        <v>1152466141</v>
      </c>
      <c r="I2264" t="s">
        <v>17298</v>
      </c>
      <c r="J2264" s="23" t="s">
        <v>31</v>
      </c>
      <c r="K2264" s="23" t="s">
        <v>17299</v>
      </c>
      <c r="L2264" t="s">
        <v>17300</v>
      </c>
      <c r="M2264" t="s">
        <v>25</v>
      </c>
      <c r="N2264" t="s">
        <v>17301</v>
      </c>
      <c r="O2264" t="s">
        <v>26</v>
      </c>
      <c r="P2264" t="s">
        <v>27</v>
      </c>
      <c r="Q2264" t="s">
        <v>32</v>
      </c>
      <c r="R2264" t="s">
        <v>253</v>
      </c>
      <c r="S2264" t="s">
        <v>260</v>
      </c>
      <c r="T2264">
        <v>7</v>
      </c>
      <c r="U2264" t="s">
        <v>17302</v>
      </c>
      <c r="V2264" t="s">
        <v>19421</v>
      </c>
      <c r="W2264" t="s">
        <v>18266</v>
      </c>
      <c r="X2264" t="s">
        <v>29</v>
      </c>
      <c r="Y2264" t="s">
        <v>30</v>
      </c>
      <c r="Z2264" t="s">
        <v>30</v>
      </c>
      <c r="AA2264" t="s">
        <v>30</v>
      </c>
      <c r="AB2264" t="s">
        <v>30</v>
      </c>
      <c r="AC2264">
        <v>-75.602781129999997</v>
      </c>
      <c r="AD2264">
        <v>6.21070733</v>
      </c>
      <c r="AE2264" t="s">
        <v>86</v>
      </c>
      <c r="AF2264" t="s">
        <v>105</v>
      </c>
      <c r="AG2264" t="s">
        <v>102</v>
      </c>
      <c r="AH2264">
        <f>IFERROR(
    VLOOKUP(FENIX_ANS_TABLA[[#This Row],[ESTADO]],
        {"VENCIDO",1;"ALERTA_0 Días",2;"ALERTA",3;"A TIEMPO",4;"SIN FECHA",5},
    2,FALSE),
0)</f>
        <v>4</v>
      </c>
    </row>
    <row r="2265" spans="1:34" x14ac:dyDescent="0.25">
      <c r="A2265">
        <v>23678409</v>
      </c>
      <c r="B2265" s="23" t="str">
        <f>IFERROR(VLOOKUP(FENIX_ANS_TABLA[[#This Row],[PEDIDO]],RESPONSABLE!A:B,2,0),"Pendiente por asignar responsable")</f>
        <v>Pendiente por asignar responsable</v>
      </c>
      <c r="C2265" t="s">
        <v>23</v>
      </c>
      <c r="D2265" t="s">
        <v>24</v>
      </c>
      <c r="E2265" t="s">
        <v>23</v>
      </c>
      <c r="F2265" s="21">
        <v>46084.591747685183</v>
      </c>
      <c r="G2265" t="s">
        <v>17304</v>
      </c>
      <c r="H2265">
        <v>43589264</v>
      </c>
      <c r="I2265" t="s">
        <v>17305</v>
      </c>
      <c r="J2265" s="23" t="s">
        <v>17306</v>
      </c>
      <c r="K2265" s="23" t="s">
        <v>17307</v>
      </c>
      <c r="L2265" t="s">
        <v>17308</v>
      </c>
      <c r="M2265" t="s">
        <v>25</v>
      </c>
      <c r="N2265" t="s">
        <v>17309</v>
      </c>
      <c r="O2265" t="s">
        <v>26</v>
      </c>
      <c r="P2265" t="s">
        <v>27</v>
      </c>
      <c r="Q2265" t="s">
        <v>32</v>
      </c>
      <c r="R2265" t="s">
        <v>253</v>
      </c>
      <c r="S2265" t="s">
        <v>260</v>
      </c>
      <c r="T2265">
        <v>7</v>
      </c>
      <c r="U2265" t="s">
        <v>17310</v>
      </c>
      <c r="V2265" t="s">
        <v>19422</v>
      </c>
      <c r="W2265" t="s">
        <v>14465</v>
      </c>
      <c r="X2265" t="s">
        <v>29</v>
      </c>
      <c r="Y2265" t="s">
        <v>30</v>
      </c>
      <c r="Z2265" t="s">
        <v>30</v>
      </c>
      <c r="AA2265" t="s">
        <v>30</v>
      </c>
      <c r="AB2265" t="s">
        <v>30</v>
      </c>
      <c r="AC2265">
        <v>-75.54297296</v>
      </c>
      <c r="AD2265">
        <v>6.2524033699999997</v>
      </c>
      <c r="AE2265" t="s">
        <v>86</v>
      </c>
      <c r="AF2265" t="s">
        <v>105</v>
      </c>
      <c r="AG2265" t="s">
        <v>102</v>
      </c>
      <c r="AH2265">
        <f>IFERROR(
    VLOOKUP(FENIX_ANS_TABLA[[#This Row],[ESTADO]],
        {"VENCIDO",1;"ALERTA_0 Días",2;"ALERTA",3;"A TIEMPO",4;"SIN FECHA",5},
    2,FALSE),
0)</f>
        <v>4</v>
      </c>
    </row>
    <row r="2266" spans="1:34" x14ac:dyDescent="0.25">
      <c r="A2266">
        <v>23678412</v>
      </c>
      <c r="B2266" s="23" t="str">
        <f>IFERROR(VLOOKUP(FENIX_ANS_TABLA[[#This Row],[PEDIDO]],RESPONSABLE!A:B,2,0),"Pendiente por asignar responsable")</f>
        <v>Pendiente por asignar responsable</v>
      </c>
      <c r="C2266" t="s">
        <v>23</v>
      </c>
      <c r="D2266" t="s">
        <v>24</v>
      </c>
      <c r="E2266" t="s">
        <v>23</v>
      </c>
      <c r="F2266" s="21">
        <v>46084.595173611109</v>
      </c>
      <c r="G2266" t="s">
        <v>17313</v>
      </c>
      <c r="H2266">
        <v>1000640536</v>
      </c>
      <c r="I2266" t="s">
        <v>17314</v>
      </c>
      <c r="J2266" s="23" t="s">
        <v>31</v>
      </c>
      <c r="K2266" s="23" t="s">
        <v>17315</v>
      </c>
      <c r="L2266" t="s">
        <v>17316</v>
      </c>
      <c r="M2266" t="s">
        <v>25</v>
      </c>
      <c r="N2266" t="s">
        <v>17317</v>
      </c>
      <c r="O2266" t="s">
        <v>26</v>
      </c>
      <c r="P2266" t="s">
        <v>27</v>
      </c>
      <c r="Q2266" t="s">
        <v>32</v>
      </c>
      <c r="R2266" t="s">
        <v>253</v>
      </c>
      <c r="S2266" t="s">
        <v>260</v>
      </c>
      <c r="T2266">
        <v>7</v>
      </c>
      <c r="U2266" t="s">
        <v>17318</v>
      </c>
      <c r="V2266" t="s">
        <v>14303</v>
      </c>
      <c r="W2266" t="s">
        <v>17969</v>
      </c>
      <c r="X2266" t="s">
        <v>29</v>
      </c>
      <c r="Y2266" t="s">
        <v>30</v>
      </c>
      <c r="Z2266" t="s">
        <v>30</v>
      </c>
      <c r="AA2266" t="s">
        <v>30</v>
      </c>
      <c r="AB2266" t="s">
        <v>30</v>
      </c>
      <c r="AC2266">
        <v>-75.611613239999997</v>
      </c>
      <c r="AD2266">
        <v>6.2634494399999996</v>
      </c>
      <c r="AE2266" t="s">
        <v>86</v>
      </c>
      <c r="AF2266" t="s">
        <v>105</v>
      </c>
      <c r="AG2266" t="s">
        <v>102</v>
      </c>
      <c r="AH2266">
        <f>IFERROR(
    VLOOKUP(FENIX_ANS_TABLA[[#This Row],[ESTADO]],
        {"VENCIDO",1;"ALERTA_0 Días",2;"ALERTA",3;"A TIEMPO",4;"SIN FECHA",5},
    2,FALSE),
0)</f>
        <v>4</v>
      </c>
    </row>
    <row r="2267" spans="1:34" x14ac:dyDescent="0.25">
      <c r="A2267">
        <v>23678413</v>
      </c>
      <c r="B2267" s="23" t="str">
        <f>IFERROR(VLOOKUP(FENIX_ANS_TABLA[[#This Row],[PEDIDO]],RESPONSABLE!A:B,2,0),"Pendiente por asignar responsable")</f>
        <v>Pendiente por asignar responsable</v>
      </c>
      <c r="C2267" t="s">
        <v>23</v>
      </c>
      <c r="D2267" t="s">
        <v>24</v>
      </c>
      <c r="E2267" t="s">
        <v>33</v>
      </c>
      <c r="F2267" s="21">
        <v>46084.59579861111</v>
      </c>
      <c r="G2267" t="s">
        <v>17320</v>
      </c>
      <c r="H2267">
        <v>1128461800</v>
      </c>
      <c r="I2267" t="s">
        <v>17321</v>
      </c>
      <c r="J2267" s="23" t="s">
        <v>31</v>
      </c>
      <c r="K2267" s="23" t="s">
        <v>17322</v>
      </c>
      <c r="L2267" t="s">
        <v>17323</v>
      </c>
      <c r="M2267" t="s">
        <v>25</v>
      </c>
      <c r="N2267" t="s">
        <v>17324</v>
      </c>
      <c r="O2267" t="s">
        <v>26</v>
      </c>
      <c r="P2267" t="s">
        <v>34</v>
      </c>
      <c r="Q2267" t="s">
        <v>35</v>
      </c>
      <c r="R2267" t="s">
        <v>253</v>
      </c>
      <c r="S2267" t="s">
        <v>260</v>
      </c>
      <c r="T2267">
        <v>5</v>
      </c>
      <c r="U2267" t="s">
        <v>17325</v>
      </c>
      <c r="V2267" t="s">
        <v>14303</v>
      </c>
      <c r="W2267" t="s">
        <v>1052</v>
      </c>
      <c r="X2267" t="s">
        <v>29</v>
      </c>
      <c r="Y2267" t="s">
        <v>30</v>
      </c>
      <c r="Z2267" t="s">
        <v>30</v>
      </c>
      <c r="AA2267" t="s">
        <v>30</v>
      </c>
      <c r="AB2267" t="s">
        <v>30</v>
      </c>
      <c r="AC2267">
        <v>-75.645473999999993</v>
      </c>
      <c r="AD2267">
        <v>6.1765930000000004</v>
      </c>
      <c r="AE2267" t="s">
        <v>86</v>
      </c>
      <c r="AF2267" t="s">
        <v>105</v>
      </c>
      <c r="AG2267" t="s">
        <v>102</v>
      </c>
      <c r="AH2267">
        <f>IFERROR(
    VLOOKUP(FENIX_ANS_TABLA[[#This Row],[ESTADO]],
        {"VENCIDO",1;"ALERTA_0 Días",2;"ALERTA",3;"A TIEMPO",4;"SIN FECHA",5},
    2,FALSE),
0)</f>
        <v>4</v>
      </c>
    </row>
    <row r="2268" spans="1:34" x14ac:dyDescent="0.25">
      <c r="A2268">
        <v>23678414</v>
      </c>
      <c r="B2268" s="23" t="str">
        <f>IFERROR(VLOOKUP(FENIX_ANS_TABLA[[#This Row],[PEDIDO]],RESPONSABLE!A:B,2,0),"Pendiente por asignar responsable")</f>
        <v>Pendiente por asignar responsable</v>
      </c>
      <c r="C2268" t="s">
        <v>44</v>
      </c>
      <c r="D2268" t="s">
        <v>24</v>
      </c>
      <c r="E2268" t="s">
        <v>44</v>
      </c>
      <c r="F2268" s="21">
        <v>46084.59652777778</v>
      </c>
      <c r="G2268" t="s">
        <v>17327</v>
      </c>
      <c r="H2268">
        <v>1039284078</v>
      </c>
      <c r="I2268" t="s">
        <v>17328</v>
      </c>
      <c r="J2268" s="23" t="s">
        <v>31</v>
      </c>
      <c r="K2268" s="23" t="s">
        <v>17329</v>
      </c>
      <c r="L2268" t="s">
        <v>17330</v>
      </c>
      <c r="M2268" t="s">
        <v>133</v>
      </c>
      <c r="N2268" t="s">
        <v>17331</v>
      </c>
      <c r="O2268" t="s">
        <v>134</v>
      </c>
      <c r="P2268" t="s">
        <v>45</v>
      </c>
      <c r="Q2268" t="s">
        <v>31</v>
      </c>
      <c r="R2268" t="s">
        <v>252</v>
      </c>
      <c r="S2268" t="s">
        <v>259</v>
      </c>
      <c r="T2268">
        <v>11</v>
      </c>
      <c r="U2268" t="s">
        <v>17332</v>
      </c>
      <c r="V2268" t="s">
        <v>14311</v>
      </c>
      <c r="W2268" t="s">
        <v>19423</v>
      </c>
      <c r="X2268" t="s">
        <v>29</v>
      </c>
      <c r="Y2268" t="s">
        <v>30</v>
      </c>
      <c r="Z2268" t="s">
        <v>30</v>
      </c>
      <c r="AA2268" t="s">
        <v>30</v>
      </c>
      <c r="AB2268" t="s">
        <v>30</v>
      </c>
      <c r="AC2268">
        <v>-76.228430000000003</v>
      </c>
      <c r="AD2268">
        <v>7.000108</v>
      </c>
      <c r="AE2268" t="s">
        <v>86</v>
      </c>
      <c r="AF2268" t="s">
        <v>136</v>
      </c>
      <c r="AG2268" t="s">
        <v>102</v>
      </c>
      <c r="AH2268">
        <f>IFERROR(
    VLOOKUP(FENIX_ANS_TABLA[[#This Row],[ESTADO]],
        {"VENCIDO",1;"ALERTA_0 Días",2;"ALERTA",3;"A TIEMPO",4;"SIN FECHA",5},
    2,FALSE),
0)</f>
        <v>4</v>
      </c>
    </row>
    <row r="2269" spans="1:34" x14ac:dyDescent="0.25">
      <c r="A2269">
        <v>23678416</v>
      </c>
      <c r="B2269" s="23" t="str">
        <f>IFERROR(VLOOKUP(FENIX_ANS_TABLA[[#This Row],[PEDIDO]],RESPONSABLE!A:B,2,0),"Pendiente por asignar responsable")</f>
        <v>Pendiente por asignar responsable</v>
      </c>
      <c r="C2269" t="s">
        <v>54</v>
      </c>
      <c r="D2269" t="s">
        <v>24</v>
      </c>
      <c r="E2269" t="s">
        <v>54</v>
      </c>
      <c r="F2269" s="21">
        <v>46084.596863425933</v>
      </c>
      <c r="G2269" t="s">
        <v>17334</v>
      </c>
      <c r="H2269">
        <v>21620447</v>
      </c>
      <c r="I2269" t="s">
        <v>17335</v>
      </c>
      <c r="J2269" s="23" t="s">
        <v>17336</v>
      </c>
      <c r="K2269" s="23" t="s">
        <v>504</v>
      </c>
      <c r="L2269" t="s">
        <v>17337</v>
      </c>
      <c r="M2269" t="s">
        <v>25</v>
      </c>
      <c r="N2269" t="s">
        <v>17338</v>
      </c>
      <c r="O2269" t="s">
        <v>26</v>
      </c>
      <c r="P2269" t="s">
        <v>55</v>
      </c>
      <c r="Q2269" t="s">
        <v>56</v>
      </c>
      <c r="R2269" t="s">
        <v>253</v>
      </c>
      <c r="S2269" t="s">
        <v>260</v>
      </c>
      <c r="T2269">
        <v>4</v>
      </c>
      <c r="U2269" t="s">
        <v>17339</v>
      </c>
      <c r="V2269" t="s">
        <v>14311</v>
      </c>
      <c r="W2269" t="s">
        <v>18602</v>
      </c>
      <c r="X2269" t="s">
        <v>29</v>
      </c>
      <c r="Y2269" t="s">
        <v>30</v>
      </c>
      <c r="Z2269" t="s">
        <v>30</v>
      </c>
      <c r="AA2269" t="s">
        <v>30</v>
      </c>
      <c r="AB2269" t="s">
        <v>30</v>
      </c>
      <c r="AC2269">
        <v>-75.551252300000002</v>
      </c>
      <c r="AD2269">
        <v>6.2591237399999997</v>
      </c>
      <c r="AE2269" t="s">
        <v>86</v>
      </c>
      <c r="AF2269" t="s">
        <v>105</v>
      </c>
      <c r="AG2269" t="s">
        <v>102</v>
      </c>
      <c r="AH2269">
        <f>IFERROR(
    VLOOKUP(FENIX_ANS_TABLA[[#This Row],[ESTADO]],
        {"VENCIDO",1;"ALERTA_0 Días",2;"ALERTA",3;"A TIEMPO",4;"SIN FECHA",5},
    2,FALSE),
0)</f>
        <v>4</v>
      </c>
    </row>
    <row r="2270" spans="1:34" x14ac:dyDescent="0.25">
      <c r="A2270">
        <v>23678427</v>
      </c>
      <c r="B2270" s="23" t="str">
        <f>IFERROR(VLOOKUP(FENIX_ANS_TABLA[[#This Row],[PEDIDO]],RESPONSABLE!A:B,2,0),"Pendiente por asignar responsable")</f>
        <v>Pendiente por asignar responsable</v>
      </c>
      <c r="C2270" t="s">
        <v>54</v>
      </c>
      <c r="D2270" t="s">
        <v>24</v>
      </c>
      <c r="E2270" t="s">
        <v>54</v>
      </c>
      <c r="F2270" s="21">
        <v>46084.604039351849</v>
      </c>
      <c r="G2270" t="s">
        <v>17341</v>
      </c>
      <c r="H2270">
        <v>70811435</v>
      </c>
      <c r="I2270" t="s">
        <v>17342</v>
      </c>
      <c r="J2270" s="23" t="s">
        <v>31</v>
      </c>
      <c r="K2270" s="23" t="s">
        <v>10014</v>
      </c>
      <c r="L2270" t="s">
        <v>17343</v>
      </c>
      <c r="M2270" t="s">
        <v>131</v>
      </c>
      <c r="N2270" t="s">
        <v>17344</v>
      </c>
      <c r="O2270" t="s">
        <v>132</v>
      </c>
      <c r="P2270" t="s">
        <v>55</v>
      </c>
      <c r="Q2270" t="s">
        <v>31</v>
      </c>
      <c r="R2270" t="s">
        <v>253</v>
      </c>
      <c r="S2270" t="s">
        <v>259</v>
      </c>
      <c r="T2270">
        <v>4</v>
      </c>
      <c r="U2270" t="s">
        <v>17345</v>
      </c>
      <c r="V2270" t="s">
        <v>19424</v>
      </c>
      <c r="W2270" t="s">
        <v>18451</v>
      </c>
      <c r="X2270" t="s">
        <v>29</v>
      </c>
      <c r="Y2270" t="s">
        <v>30</v>
      </c>
      <c r="Z2270" t="s">
        <v>30</v>
      </c>
      <c r="AA2270" t="s">
        <v>30</v>
      </c>
      <c r="AB2270" t="s">
        <v>30</v>
      </c>
      <c r="AC2270">
        <v>-75.822153009999994</v>
      </c>
      <c r="AD2270">
        <v>5.6002543600000001</v>
      </c>
      <c r="AE2270" t="s">
        <v>86</v>
      </c>
      <c r="AF2270" t="s">
        <v>109</v>
      </c>
      <c r="AG2270" t="s">
        <v>102</v>
      </c>
      <c r="AH2270">
        <f>IFERROR(
    VLOOKUP(FENIX_ANS_TABLA[[#This Row],[ESTADO]],
        {"VENCIDO",1;"ALERTA_0 Días",2;"ALERTA",3;"A TIEMPO",4;"SIN FECHA",5},
    2,FALSE),
0)</f>
        <v>4</v>
      </c>
    </row>
    <row r="2271" spans="1:34" x14ac:dyDescent="0.25">
      <c r="A2271">
        <v>23678430</v>
      </c>
      <c r="B2271" s="23" t="str">
        <f>IFERROR(VLOOKUP(FENIX_ANS_TABLA[[#This Row],[PEDIDO]],RESPONSABLE!A:B,2,0),"Pendiente por asignar responsable")</f>
        <v>Pendiente por asignar responsable</v>
      </c>
      <c r="C2271" t="s">
        <v>54</v>
      </c>
      <c r="D2271" t="s">
        <v>24</v>
      </c>
      <c r="E2271" t="s">
        <v>54</v>
      </c>
      <c r="F2271" s="21">
        <v>46084.604432870372</v>
      </c>
      <c r="G2271" t="s">
        <v>17347</v>
      </c>
      <c r="H2271">
        <v>42156851</v>
      </c>
      <c r="I2271" t="s">
        <v>17348</v>
      </c>
      <c r="J2271" s="23" t="s">
        <v>31</v>
      </c>
      <c r="K2271" s="23" t="s">
        <v>17349</v>
      </c>
      <c r="L2271" t="s">
        <v>17350</v>
      </c>
      <c r="M2271" t="s">
        <v>178</v>
      </c>
      <c r="N2271" t="s">
        <v>17351</v>
      </c>
      <c r="O2271" t="s">
        <v>179</v>
      </c>
      <c r="P2271" t="s">
        <v>55</v>
      </c>
      <c r="Q2271" t="s">
        <v>189</v>
      </c>
      <c r="R2271" t="s">
        <v>252</v>
      </c>
      <c r="S2271" t="s">
        <v>260</v>
      </c>
      <c r="T2271">
        <v>4</v>
      </c>
      <c r="U2271" t="s">
        <v>17352</v>
      </c>
      <c r="V2271" t="s">
        <v>14572</v>
      </c>
      <c r="W2271" t="s">
        <v>1062</v>
      </c>
      <c r="X2271" t="s">
        <v>29</v>
      </c>
      <c r="Y2271" t="s">
        <v>30</v>
      </c>
      <c r="Z2271" t="s">
        <v>30</v>
      </c>
      <c r="AA2271" t="s">
        <v>30</v>
      </c>
      <c r="AB2271" t="s">
        <v>30</v>
      </c>
      <c r="AC2271">
        <v>-75.10048999</v>
      </c>
      <c r="AD2271">
        <v>6.0130793999999996</v>
      </c>
      <c r="AE2271" t="s">
        <v>86</v>
      </c>
      <c r="AF2271" t="s">
        <v>159</v>
      </c>
      <c r="AG2271" t="s">
        <v>102</v>
      </c>
      <c r="AH2271">
        <f>IFERROR(
    VLOOKUP(FENIX_ANS_TABLA[[#This Row],[ESTADO]],
        {"VENCIDO",1;"ALERTA_0 Días",2;"ALERTA",3;"A TIEMPO",4;"SIN FECHA",5},
    2,FALSE),
0)</f>
        <v>4</v>
      </c>
    </row>
    <row r="2272" spans="1:34" x14ac:dyDescent="0.25">
      <c r="A2272">
        <v>23678433</v>
      </c>
      <c r="B2272" s="23" t="str">
        <f>IFERROR(VLOOKUP(FENIX_ANS_TABLA[[#This Row],[PEDIDO]],RESPONSABLE!A:B,2,0),"Pendiente por asignar responsable")</f>
        <v>Pendiente por asignar responsable</v>
      </c>
      <c r="C2272" t="s">
        <v>36</v>
      </c>
      <c r="D2272" t="s">
        <v>24</v>
      </c>
      <c r="E2272" t="s">
        <v>36</v>
      </c>
      <c r="F2272" s="21">
        <v>46084.605358796303</v>
      </c>
      <c r="G2272" t="s">
        <v>19426</v>
      </c>
      <c r="H2272">
        <v>901501896</v>
      </c>
      <c r="I2272" t="s">
        <v>19427</v>
      </c>
      <c r="J2272" s="23" t="s">
        <v>31</v>
      </c>
      <c r="K2272" s="23" t="s">
        <v>19428</v>
      </c>
      <c r="L2272" t="s">
        <v>19429</v>
      </c>
      <c r="M2272" t="s">
        <v>163</v>
      </c>
      <c r="N2272" t="s">
        <v>19430</v>
      </c>
      <c r="O2272" t="s">
        <v>164</v>
      </c>
      <c r="P2272" t="s">
        <v>37</v>
      </c>
      <c r="Q2272" t="s">
        <v>3846</v>
      </c>
      <c r="R2272" t="s">
        <v>252</v>
      </c>
      <c r="S2272" t="s">
        <v>260</v>
      </c>
      <c r="T2272">
        <v>10</v>
      </c>
      <c r="U2272" t="s">
        <v>19431</v>
      </c>
      <c r="V2272" t="s">
        <v>19432</v>
      </c>
      <c r="W2272" t="s">
        <v>19433</v>
      </c>
      <c r="X2272" t="s">
        <v>29</v>
      </c>
      <c r="Y2272" t="s">
        <v>30</v>
      </c>
      <c r="Z2272" t="s">
        <v>30</v>
      </c>
      <c r="AA2272" t="s">
        <v>30</v>
      </c>
      <c r="AB2272" t="s">
        <v>30</v>
      </c>
      <c r="AC2272">
        <v>-75.217969909999994</v>
      </c>
      <c r="AD2272">
        <v>6.2263342000000002</v>
      </c>
      <c r="AE2272" t="s">
        <v>86</v>
      </c>
      <c r="AF2272" t="s">
        <v>159</v>
      </c>
      <c r="AG2272" t="s">
        <v>102</v>
      </c>
      <c r="AH2272">
        <f>IFERROR(
    VLOOKUP(FENIX_ANS_TABLA[[#This Row],[ESTADO]],
        {"VENCIDO",1;"ALERTA_0 Días",2;"ALERTA",3;"A TIEMPO",4;"SIN FECHA",5},
    2,FALSE),
0)</f>
        <v>4</v>
      </c>
    </row>
    <row r="2273" spans="1:34" x14ac:dyDescent="0.25">
      <c r="A2273">
        <v>23678439</v>
      </c>
      <c r="B2273" s="23" t="str">
        <f>IFERROR(VLOOKUP(FENIX_ANS_TABLA[[#This Row],[PEDIDO]],RESPONSABLE!A:B,2,0),"Pendiente por asignar responsable")</f>
        <v>Pendiente por asignar responsable</v>
      </c>
      <c r="C2273" t="s">
        <v>58</v>
      </c>
      <c r="D2273" t="s">
        <v>24</v>
      </c>
      <c r="E2273" t="s">
        <v>59</v>
      </c>
      <c r="F2273" s="21">
        <v>46084.607037037043</v>
      </c>
      <c r="G2273" t="s">
        <v>17354</v>
      </c>
      <c r="H2273">
        <v>1018374938</v>
      </c>
      <c r="I2273" t="s">
        <v>17355</v>
      </c>
      <c r="J2273" s="23" t="s">
        <v>31</v>
      </c>
      <c r="K2273" s="23" t="s">
        <v>17356</v>
      </c>
      <c r="L2273" t="s">
        <v>17357</v>
      </c>
      <c r="M2273" t="s">
        <v>145</v>
      </c>
      <c r="N2273" t="s">
        <v>17358</v>
      </c>
      <c r="O2273" t="s">
        <v>146</v>
      </c>
      <c r="P2273" t="s">
        <v>60</v>
      </c>
      <c r="Q2273" t="s">
        <v>31</v>
      </c>
      <c r="R2273" t="s">
        <v>253</v>
      </c>
      <c r="S2273" t="s">
        <v>259</v>
      </c>
      <c r="T2273">
        <v>9</v>
      </c>
      <c r="U2273" t="s">
        <v>17359</v>
      </c>
      <c r="V2273" t="s">
        <v>14929</v>
      </c>
      <c r="W2273" t="s">
        <v>19434</v>
      </c>
      <c r="X2273" t="s">
        <v>29</v>
      </c>
      <c r="Y2273" t="s">
        <v>30</v>
      </c>
      <c r="Z2273" t="s">
        <v>30</v>
      </c>
      <c r="AA2273" t="s">
        <v>30</v>
      </c>
      <c r="AB2273" t="s">
        <v>30</v>
      </c>
      <c r="AC2273">
        <v>-76.132194729999995</v>
      </c>
      <c r="AD2273">
        <v>6.3189670800000002</v>
      </c>
      <c r="AE2273" t="s">
        <v>86</v>
      </c>
      <c r="AF2273" t="s">
        <v>136</v>
      </c>
      <c r="AG2273" t="s">
        <v>102</v>
      </c>
      <c r="AH2273">
        <f>IFERROR(
    VLOOKUP(FENIX_ANS_TABLA[[#This Row],[ESTADO]],
        {"VENCIDO",1;"ALERTA_0 Días",2;"ALERTA",3;"A TIEMPO",4;"SIN FECHA",5},
    2,FALSE),
0)</f>
        <v>4</v>
      </c>
    </row>
    <row r="2274" spans="1:34" x14ac:dyDescent="0.25">
      <c r="A2274">
        <v>23678441</v>
      </c>
      <c r="B2274" s="23" t="str">
        <f>IFERROR(VLOOKUP(FENIX_ANS_TABLA[[#This Row],[PEDIDO]],RESPONSABLE!A:B,2,0),"Pendiente por asignar responsable")</f>
        <v>Pendiente por asignar responsable</v>
      </c>
      <c r="C2274" t="s">
        <v>54</v>
      </c>
      <c r="D2274" t="s">
        <v>24</v>
      </c>
      <c r="E2274" t="s">
        <v>54</v>
      </c>
      <c r="F2274" s="21">
        <v>46084.609351851846</v>
      </c>
      <c r="G2274" t="s">
        <v>17361</v>
      </c>
      <c r="H2274">
        <v>43728386</v>
      </c>
      <c r="I2274" t="s">
        <v>17362</v>
      </c>
      <c r="J2274" s="23" t="s">
        <v>31</v>
      </c>
      <c r="K2274" s="23" t="s">
        <v>17363</v>
      </c>
      <c r="L2274" t="s">
        <v>17364</v>
      </c>
      <c r="M2274" t="s">
        <v>180</v>
      </c>
      <c r="N2274" t="s">
        <v>17365</v>
      </c>
      <c r="O2274" t="s">
        <v>181</v>
      </c>
      <c r="P2274" t="s">
        <v>55</v>
      </c>
      <c r="Q2274" t="s">
        <v>189</v>
      </c>
      <c r="R2274" t="s">
        <v>252</v>
      </c>
      <c r="S2274" t="s">
        <v>260</v>
      </c>
      <c r="T2274">
        <v>4</v>
      </c>
      <c r="U2274" t="s">
        <v>17366</v>
      </c>
      <c r="V2274" t="s">
        <v>19435</v>
      </c>
      <c r="W2274" t="s">
        <v>14444</v>
      </c>
      <c r="X2274" t="s">
        <v>29</v>
      </c>
      <c r="Y2274" t="s">
        <v>30</v>
      </c>
      <c r="Z2274" t="s">
        <v>30</v>
      </c>
      <c r="AA2274" t="s">
        <v>30</v>
      </c>
      <c r="AB2274" t="s">
        <v>30</v>
      </c>
      <c r="AC2274">
        <v>-75.396574560000005</v>
      </c>
      <c r="AD2274">
        <v>6.0429678500000001</v>
      </c>
      <c r="AE2274" t="s">
        <v>86</v>
      </c>
      <c r="AF2274" t="s">
        <v>159</v>
      </c>
      <c r="AG2274" t="s">
        <v>102</v>
      </c>
      <c r="AH2274">
        <f>IFERROR(
    VLOOKUP(FENIX_ANS_TABLA[[#This Row],[ESTADO]],
        {"VENCIDO",1;"ALERTA_0 Días",2;"ALERTA",3;"A TIEMPO",4;"SIN FECHA",5},
    2,FALSE),
0)</f>
        <v>4</v>
      </c>
    </row>
    <row r="2275" spans="1:34" x14ac:dyDescent="0.25">
      <c r="A2275">
        <v>23678443</v>
      </c>
      <c r="B2275" s="23" t="str">
        <f>IFERROR(VLOOKUP(FENIX_ANS_TABLA[[#This Row],[PEDIDO]],RESPONSABLE!A:B,2,0),"Pendiente por asignar responsable")</f>
        <v>Pendiente por asignar responsable</v>
      </c>
      <c r="C2275" t="s">
        <v>44</v>
      </c>
      <c r="D2275" t="s">
        <v>24</v>
      </c>
      <c r="E2275" t="s">
        <v>44</v>
      </c>
      <c r="F2275" s="21">
        <v>46084.61042824074</v>
      </c>
      <c r="G2275" t="s">
        <v>17368</v>
      </c>
      <c r="H2275">
        <v>71338247</v>
      </c>
      <c r="I2275" t="s">
        <v>17369</v>
      </c>
      <c r="J2275" s="23" t="s">
        <v>31</v>
      </c>
      <c r="K2275" s="23" t="s">
        <v>17370</v>
      </c>
      <c r="L2275" t="s">
        <v>17371</v>
      </c>
      <c r="M2275" t="s">
        <v>25</v>
      </c>
      <c r="N2275" t="s">
        <v>17372</v>
      </c>
      <c r="O2275" t="s">
        <v>26</v>
      </c>
      <c r="P2275" t="s">
        <v>45</v>
      </c>
      <c r="Q2275" t="s">
        <v>46</v>
      </c>
      <c r="R2275" t="s">
        <v>253</v>
      </c>
      <c r="S2275" t="s">
        <v>260</v>
      </c>
      <c r="T2275">
        <v>11</v>
      </c>
      <c r="U2275" t="s">
        <v>17373</v>
      </c>
      <c r="V2275" t="s">
        <v>14930</v>
      </c>
      <c r="W2275" t="s">
        <v>19436</v>
      </c>
      <c r="X2275" t="s">
        <v>29</v>
      </c>
      <c r="Y2275" t="s">
        <v>30</v>
      </c>
      <c r="Z2275" t="s">
        <v>30</v>
      </c>
      <c r="AA2275" t="s">
        <v>30</v>
      </c>
      <c r="AB2275" t="s">
        <v>30</v>
      </c>
      <c r="AC2275">
        <v>-75.528694229999999</v>
      </c>
      <c r="AD2275">
        <v>6.2373473800000001</v>
      </c>
      <c r="AE2275" t="s">
        <v>86</v>
      </c>
      <c r="AF2275" t="s">
        <v>105</v>
      </c>
      <c r="AG2275" t="s">
        <v>102</v>
      </c>
      <c r="AH2275">
        <f>IFERROR(
    VLOOKUP(FENIX_ANS_TABLA[[#This Row],[ESTADO]],
        {"VENCIDO",1;"ALERTA_0 Días",2;"ALERTA",3;"A TIEMPO",4;"SIN FECHA",5},
    2,FALSE),
0)</f>
        <v>4</v>
      </c>
    </row>
    <row r="2276" spans="1:34" x14ac:dyDescent="0.25">
      <c r="A2276">
        <v>23678445</v>
      </c>
      <c r="B2276" s="23" t="str">
        <f>IFERROR(VLOOKUP(FENIX_ANS_TABLA[[#This Row],[PEDIDO]],RESPONSABLE!A:B,2,0),"Pendiente por asignar responsable")</f>
        <v>Pendiente por asignar responsable</v>
      </c>
      <c r="C2276" t="s">
        <v>23</v>
      </c>
      <c r="D2276" t="s">
        <v>24</v>
      </c>
      <c r="E2276" t="s">
        <v>33</v>
      </c>
      <c r="F2276" s="21">
        <v>46084.611041666663</v>
      </c>
      <c r="G2276" t="s">
        <v>17375</v>
      </c>
      <c r="H2276">
        <v>71527568</v>
      </c>
      <c r="I2276" t="s">
        <v>17376</v>
      </c>
      <c r="J2276" s="23" t="s">
        <v>31</v>
      </c>
      <c r="K2276" s="23" t="s">
        <v>17377</v>
      </c>
      <c r="L2276" t="s">
        <v>17378</v>
      </c>
      <c r="M2276" t="s">
        <v>25</v>
      </c>
      <c r="N2276" t="s">
        <v>17379</v>
      </c>
      <c r="O2276" t="s">
        <v>26</v>
      </c>
      <c r="P2276" t="s">
        <v>34</v>
      </c>
      <c r="Q2276" t="s">
        <v>35</v>
      </c>
      <c r="R2276" t="s">
        <v>253</v>
      </c>
      <c r="S2276" t="s">
        <v>260</v>
      </c>
      <c r="T2276">
        <v>5</v>
      </c>
      <c r="U2276" t="s">
        <v>17380</v>
      </c>
      <c r="V2276" t="s">
        <v>14930</v>
      </c>
      <c r="W2276" t="s">
        <v>18828</v>
      </c>
      <c r="X2276" t="s">
        <v>29</v>
      </c>
      <c r="Y2276" t="s">
        <v>30</v>
      </c>
      <c r="Z2276" t="s">
        <v>30</v>
      </c>
      <c r="AA2276" t="s">
        <v>30</v>
      </c>
      <c r="AB2276" t="s">
        <v>30</v>
      </c>
      <c r="AC2276">
        <v>-75.613031539999994</v>
      </c>
      <c r="AD2276">
        <v>6.2675970899999998</v>
      </c>
      <c r="AE2276" t="s">
        <v>86</v>
      </c>
      <c r="AF2276" t="s">
        <v>105</v>
      </c>
      <c r="AG2276" t="s">
        <v>102</v>
      </c>
      <c r="AH2276">
        <f>IFERROR(
    VLOOKUP(FENIX_ANS_TABLA[[#This Row],[ESTADO]],
        {"VENCIDO",1;"ALERTA_0 Días",2;"ALERTA",3;"A TIEMPO",4;"SIN FECHA",5},
    2,FALSE),
0)</f>
        <v>4</v>
      </c>
    </row>
    <row r="2277" spans="1:34" x14ac:dyDescent="0.25">
      <c r="A2277">
        <v>23678452</v>
      </c>
      <c r="B2277" s="23" t="str">
        <f>IFERROR(VLOOKUP(FENIX_ANS_TABLA[[#This Row],[PEDIDO]],RESPONSABLE!A:B,2,0),"Pendiente por asignar responsable")</f>
        <v>Pendiente por asignar responsable</v>
      </c>
      <c r="C2277" t="s">
        <v>23</v>
      </c>
      <c r="D2277" t="s">
        <v>24</v>
      </c>
      <c r="E2277" t="s">
        <v>33</v>
      </c>
      <c r="F2277" s="21">
        <v>46084.612893518519</v>
      </c>
      <c r="G2277" t="s">
        <v>17382</v>
      </c>
      <c r="H2277">
        <v>32143450</v>
      </c>
      <c r="I2277" t="s">
        <v>7550</v>
      </c>
      <c r="J2277" s="23" t="s">
        <v>31</v>
      </c>
      <c r="K2277" s="23" t="s">
        <v>7551</v>
      </c>
      <c r="L2277" t="s">
        <v>17383</v>
      </c>
      <c r="M2277" t="s">
        <v>25</v>
      </c>
      <c r="N2277" t="s">
        <v>17384</v>
      </c>
      <c r="O2277" t="s">
        <v>26</v>
      </c>
      <c r="P2277" t="s">
        <v>34</v>
      </c>
      <c r="Q2277" t="s">
        <v>35</v>
      </c>
      <c r="R2277" t="s">
        <v>253</v>
      </c>
      <c r="S2277" t="s">
        <v>260</v>
      </c>
      <c r="T2277">
        <v>5</v>
      </c>
      <c r="U2277" t="s">
        <v>17385</v>
      </c>
      <c r="V2277" t="s">
        <v>19437</v>
      </c>
      <c r="W2277" t="s">
        <v>8094</v>
      </c>
      <c r="X2277" t="s">
        <v>29</v>
      </c>
      <c r="Y2277" t="s">
        <v>30</v>
      </c>
      <c r="Z2277" t="s">
        <v>30</v>
      </c>
      <c r="AA2277" t="s">
        <v>30</v>
      </c>
      <c r="AB2277" t="s">
        <v>30</v>
      </c>
      <c r="AC2277">
        <v>-75.539876370000002</v>
      </c>
      <c r="AD2277">
        <v>6.2349748299999996</v>
      </c>
      <c r="AE2277" t="s">
        <v>86</v>
      </c>
      <c r="AF2277" t="s">
        <v>105</v>
      </c>
      <c r="AG2277" t="s">
        <v>102</v>
      </c>
      <c r="AH2277">
        <f>IFERROR(
    VLOOKUP(FENIX_ANS_TABLA[[#This Row],[ESTADO]],
        {"VENCIDO",1;"ALERTA_0 Días",2;"ALERTA",3;"A TIEMPO",4;"SIN FECHA",5},
    2,FALSE),
0)</f>
        <v>4</v>
      </c>
    </row>
    <row r="2278" spans="1:34" x14ac:dyDescent="0.25">
      <c r="A2278">
        <v>23678455</v>
      </c>
      <c r="B2278" s="23" t="str">
        <f>IFERROR(VLOOKUP(FENIX_ANS_TABLA[[#This Row],[PEDIDO]],RESPONSABLE!A:B,2,0),"Pendiente por asignar responsable")</f>
        <v>Pendiente por asignar responsable</v>
      </c>
      <c r="C2278" t="s">
        <v>23</v>
      </c>
      <c r="D2278" t="s">
        <v>24</v>
      </c>
      <c r="E2278" t="s">
        <v>33</v>
      </c>
      <c r="F2278" s="21">
        <v>46084.614004629628</v>
      </c>
      <c r="G2278" t="s">
        <v>17387</v>
      </c>
      <c r="H2278">
        <v>32143450</v>
      </c>
      <c r="I2278" t="s">
        <v>7550</v>
      </c>
      <c r="J2278" s="23" t="s">
        <v>31</v>
      </c>
      <c r="K2278" s="23" t="s">
        <v>7551</v>
      </c>
      <c r="L2278" t="s">
        <v>17388</v>
      </c>
      <c r="M2278" t="s">
        <v>25</v>
      </c>
      <c r="N2278" t="s">
        <v>17389</v>
      </c>
      <c r="O2278" t="s">
        <v>26</v>
      </c>
      <c r="P2278" t="s">
        <v>34</v>
      </c>
      <c r="Q2278" t="s">
        <v>35</v>
      </c>
      <c r="R2278" t="s">
        <v>253</v>
      </c>
      <c r="S2278" t="s">
        <v>260</v>
      </c>
      <c r="T2278">
        <v>5</v>
      </c>
      <c r="U2278" t="s">
        <v>17390</v>
      </c>
      <c r="V2278" t="s">
        <v>14931</v>
      </c>
      <c r="W2278" t="s">
        <v>10444</v>
      </c>
      <c r="X2278" t="s">
        <v>29</v>
      </c>
      <c r="Y2278" t="s">
        <v>30</v>
      </c>
      <c r="Z2278" t="s">
        <v>30</v>
      </c>
      <c r="AA2278" t="s">
        <v>30</v>
      </c>
      <c r="AB2278" t="s">
        <v>30</v>
      </c>
      <c r="AC2278">
        <v>-75.539876370000002</v>
      </c>
      <c r="AD2278">
        <v>6.2349748299999996</v>
      </c>
      <c r="AE2278" t="s">
        <v>86</v>
      </c>
      <c r="AF2278" t="s">
        <v>105</v>
      </c>
      <c r="AG2278" t="s">
        <v>102</v>
      </c>
      <c r="AH2278">
        <f>IFERROR(
    VLOOKUP(FENIX_ANS_TABLA[[#This Row],[ESTADO]],
        {"VENCIDO",1;"ALERTA_0 Días",2;"ALERTA",3;"A TIEMPO",4;"SIN FECHA",5},
    2,FALSE),
0)</f>
        <v>4</v>
      </c>
    </row>
    <row r="2279" spans="1:34" x14ac:dyDescent="0.25">
      <c r="A2279">
        <v>23678456</v>
      </c>
      <c r="B2279" s="23" t="str">
        <f>IFERROR(VLOOKUP(FENIX_ANS_TABLA[[#This Row],[PEDIDO]],RESPONSABLE!A:B,2,0),"Pendiente por asignar responsable")</f>
        <v>Pendiente por asignar responsable</v>
      </c>
      <c r="C2279" t="s">
        <v>23</v>
      </c>
      <c r="D2279" t="s">
        <v>24</v>
      </c>
      <c r="E2279" t="s">
        <v>33</v>
      </c>
      <c r="F2279" s="21">
        <v>46084.614490740743</v>
      </c>
      <c r="G2279" t="s">
        <v>17392</v>
      </c>
      <c r="H2279">
        <v>82360854</v>
      </c>
      <c r="I2279" t="s">
        <v>17393</v>
      </c>
      <c r="J2279" s="23" t="s">
        <v>31</v>
      </c>
      <c r="K2279" s="23" t="s">
        <v>17394</v>
      </c>
      <c r="L2279" t="s">
        <v>17395</v>
      </c>
      <c r="M2279" t="s">
        <v>25</v>
      </c>
      <c r="N2279" t="s">
        <v>17396</v>
      </c>
      <c r="O2279" t="s">
        <v>26</v>
      </c>
      <c r="P2279" t="s">
        <v>34</v>
      </c>
      <c r="Q2279" t="s">
        <v>35</v>
      </c>
      <c r="R2279" t="s">
        <v>253</v>
      </c>
      <c r="S2279" t="s">
        <v>260</v>
      </c>
      <c r="T2279">
        <v>5</v>
      </c>
      <c r="U2279" t="s">
        <v>17397</v>
      </c>
      <c r="V2279" t="s">
        <v>14931</v>
      </c>
      <c r="W2279" t="s">
        <v>10444</v>
      </c>
      <c r="X2279" t="s">
        <v>29</v>
      </c>
      <c r="Y2279" t="s">
        <v>30</v>
      </c>
      <c r="Z2279" t="s">
        <v>30</v>
      </c>
      <c r="AA2279" t="s">
        <v>30</v>
      </c>
      <c r="AB2279" t="s">
        <v>30</v>
      </c>
      <c r="AC2279">
        <v>-75.530376000000004</v>
      </c>
      <c r="AD2279">
        <v>6.2293029999999998</v>
      </c>
      <c r="AE2279" t="s">
        <v>86</v>
      </c>
      <c r="AF2279" t="s">
        <v>105</v>
      </c>
      <c r="AG2279" t="s">
        <v>102</v>
      </c>
      <c r="AH2279">
        <f>IFERROR(
    VLOOKUP(FENIX_ANS_TABLA[[#This Row],[ESTADO]],
        {"VENCIDO",1;"ALERTA_0 Días",2;"ALERTA",3;"A TIEMPO",4;"SIN FECHA",5},
    2,FALSE),
0)</f>
        <v>4</v>
      </c>
    </row>
    <row r="2280" spans="1:34" x14ac:dyDescent="0.25">
      <c r="A2280">
        <v>23678460</v>
      </c>
      <c r="B2280" s="23" t="str">
        <f>IFERROR(VLOOKUP(FENIX_ANS_TABLA[[#This Row],[PEDIDO]],RESPONSABLE!A:B,2,0),"Pendiente por asignar responsable")</f>
        <v>Pendiente por asignar responsable</v>
      </c>
      <c r="C2280" t="s">
        <v>23</v>
      </c>
      <c r="D2280" t="s">
        <v>24</v>
      </c>
      <c r="E2280" t="s">
        <v>33</v>
      </c>
      <c r="F2280" s="21">
        <v>46084.616319444453</v>
      </c>
      <c r="G2280" t="s">
        <v>17399</v>
      </c>
      <c r="H2280">
        <v>1000900052</v>
      </c>
      <c r="I2280" t="s">
        <v>17400</v>
      </c>
      <c r="J2280" s="23" t="s">
        <v>31</v>
      </c>
      <c r="K2280" s="23" t="s">
        <v>17401</v>
      </c>
      <c r="L2280" t="s">
        <v>17402</v>
      </c>
      <c r="M2280" t="s">
        <v>25</v>
      </c>
      <c r="N2280" t="s">
        <v>17403</v>
      </c>
      <c r="O2280" t="s">
        <v>26</v>
      </c>
      <c r="P2280" t="s">
        <v>34</v>
      </c>
      <c r="Q2280" t="s">
        <v>35</v>
      </c>
      <c r="R2280" t="s">
        <v>252</v>
      </c>
      <c r="S2280" t="s">
        <v>260</v>
      </c>
      <c r="T2280">
        <v>8</v>
      </c>
      <c r="U2280" t="s">
        <v>17404</v>
      </c>
      <c r="V2280" t="s">
        <v>19438</v>
      </c>
      <c r="W2280" t="s">
        <v>7959</v>
      </c>
      <c r="X2280" t="s">
        <v>29</v>
      </c>
      <c r="Y2280" t="s">
        <v>30</v>
      </c>
      <c r="Z2280" t="s">
        <v>30</v>
      </c>
      <c r="AA2280" t="s">
        <v>30</v>
      </c>
      <c r="AB2280" t="s">
        <v>30</v>
      </c>
      <c r="AC2280">
        <v>-75.65728301</v>
      </c>
      <c r="AD2280">
        <v>6.3136862200000001</v>
      </c>
      <c r="AE2280" t="s">
        <v>86</v>
      </c>
      <c r="AF2280" t="s">
        <v>105</v>
      </c>
      <c r="AG2280" t="s">
        <v>102</v>
      </c>
      <c r="AH2280">
        <f>IFERROR(
    VLOOKUP(FENIX_ANS_TABLA[[#This Row],[ESTADO]],
        {"VENCIDO",1;"ALERTA_0 Días",2;"ALERTA",3;"A TIEMPO",4;"SIN FECHA",5},
    2,FALSE),
0)</f>
        <v>4</v>
      </c>
    </row>
    <row r="2281" spans="1:34" x14ac:dyDescent="0.25">
      <c r="A2281">
        <v>23678478</v>
      </c>
      <c r="B2281" s="23" t="str">
        <f>IFERROR(VLOOKUP(FENIX_ANS_TABLA[[#This Row],[PEDIDO]],RESPONSABLE!A:B,2,0),"Pendiente por asignar responsable")</f>
        <v>Pendiente por asignar responsable</v>
      </c>
      <c r="C2281" t="s">
        <v>58</v>
      </c>
      <c r="D2281" t="s">
        <v>24</v>
      </c>
      <c r="E2281" t="s">
        <v>59</v>
      </c>
      <c r="F2281" s="21">
        <v>46084.62259259259</v>
      </c>
      <c r="G2281" t="s">
        <v>17407</v>
      </c>
      <c r="H2281">
        <v>1042707744</v>
      </c>
      <c r="I2281" t="s">
        <v>17408</v>
      </c>
      <c r="J2281" s="23" t="s">
        <v>31</v>
      </c>
      <c r="K2281" s="23" t="s">
        <v>17409</v>
      </c>
      <c r="L2281" t="s">
        <v>17410</v>
      </c>
      <c r="M2281" t="s">
        <v>126</v>
      </c>
      <c r="N2281" t="s">
        <v>17411</v>
      </c>
      <c r="O2281" t="s">
        <v>127</v>
      </c>
      <c r="P2281" t="s">
        <v>60</v>
      </c>
      <c r="Q2281" t="s">
        <v>31</v>
      </c>
      <c r="R2281" t="s">
        <v>252</v>
      </c>
      <c r="S2281" t="s">
        <v>259</v>
      </c>
      <c r="T2281">
        <v>14</v>
      </c>
      <c r="U2281" t="s">
        <v>17412</v>
      </c>
      <c r="V2281" t="s">
        <v>19439</v>
      </c>
      <c r="W2281" t="s">
        <v>19440</v>
      </c>
      <c r="X2281" t="s">
        <v>29</v>
      </c>
      <c r="Y2281" t="s">
        <v>30</v>
      </c>
      <c r="Z2281" t="s">
        <v>30</v>
      </c>
      <c r="AA2281" t="s">
        <v>30</v>
      </c>
      <c r="AB2281" t="s">
        <v>30</v>
      </c>
      <c r="AC2281">
        <v>-75.987718110000003</v>
      </c>
      <c r="AD2281">
        <v>5.7874168299999997</v>
      </c>
      <c r="AE2281" t="s">
        <v>86</v>
      </c>
      <c r="AF2281" t="s">
        <v>109</v>
      </c>
      <c r="AG2281" t="s">
        <v>102</v>
      </c>
      <c r="AH2281">
        <f>IFERROR(
    VLOOKUP(FENIX_ANS_TABLA[[#This Row],[ESTADO]],
        {"VENCIDO",1;"ALERTA_0 Días",2;"ALERTA",3;"A TIEMPO",4;"SIN FECHA",5},
    2,FALSE),
0)</f>
        <v>4</v>
      </c>
    </row>
    <row r="2282" spans="1:34" x14ac:dyDescent="0.25">
      <c r="A2282">
        <v>23678491</v>
      </c>
      <c r="B2282" s="23" t="str">
        <f>IFERROR(VLOOKUP(FENIX_ANS_TABLA[[#This Row],[PEDIDO]],RESPONSABLE!A:B,2,0),"Pendiente por asignar responsable")</f>
        <v>Pendiente por asignar responsable</v>
      </c>
      <c r="C2282" t="s">
        <v>54</v>
      </c>
      <c r="D2282" t="s">
        <v>24</v>
      </c>
      <c r="E2282" t="s">
        <v>54</v>
      </c>
      <c r="F2282" s="21">
        <v>46084.627754629633</v>
      </c>
      <c r="G2282" t="s">
        <v>17414</v>
      </c>
      <c r="H2282">
        <v>79559308</v>
      </c>
      <c r="I2282" t="s">
        <v>17415</v>
      </c>
      <c r="J2282" s="23" t="s">
        <v>31</v>
      </c>
      <c r="K2282" s="23" t="s">
        <v>17416</v>
      </c>
      <c r="L2282" t="s">
        <v>17417</v>
      </c>
      <c r="M2282" t="s">
        <v>163</v>
      </c>
      <c r="N2282" t="s">
        <v>17418</v>
      </c>
      <c r="O2282" t="s">
        <v>164</v>
      </c>
      <c r="P2282" t="s">
        <v>55</v>
      </c>
      <c r="Q2282" t="s">
        <v>31</v>
      </c>
      <c r="R2282" t="s">
        <v>252</v>
      </c>
      <c r="S2282" t="s">
        <v>259</v>
      </c>
      <c r="T2282">
        <v>4</v>
      </c>
      <c r="U2282" t="s">
        <v>17419</v>
      </c>
      <c r="V2282" t="s">
        <v>19441</v>
      </c>
      <c r="W2282" t="s">
        <v>18608</v>
      </c>
      <c r="X2282" t="s">
        <v>29</v>
      </c>
      <c r="Y2282" t="s">
        <v>30</v>
      </c>
      <c r="Z2282" t="s">
        <v>30</v>
      </c>
      <c r="AA2282" t="s">
        <v>30</v>
      </c>
      <c r="AB2282" t="s">
        <v>30</v>
      </c>
      <c r="AC2282">
        <v>-75.188429999999997</v>
      </c>
      <c r="AD2282">
        <v>6.1862820000000003</v>
      </c>
      <c r="AE2282" t="s">
        <v>86</v>
      </c>
      <c r="AF2282" t="s">
        <v>159</v>
      </c>
      <c r="AG2282" t="s">
        <v>102</v>
      </c>
      <c r="AH2282">
        <f>IFERROR(
    VLOOKUP(FENIX_ANS_TABLA[[#This Row],[ESTADO]],
        {"VENCIDO",1;"ALERTA_0 Días",2;"ALERTA",3;"A TIEMPO",4;"SIN FECHA",5},
    2,FALSE),
0)</f>
        <v>4</v>
      </c>
    </row>
    <row r="2283" spans="1:34" x14ac:dyDescent="0.25">
      <c r="A2283">
        <v>23678494</v>
      </c>
      <c r="B2283" s="23" t="str">
        <f>IFERROR(VLOOKUP(FENIX_ANS_TABLA[[#This Row],[PEDIDO]],RESPONSABLE!A:B,2,0),"Pendiente por asignar responsable")</f>
        <v>Pendiente por asignar responsable</v>
      </c>
      <c r="C2283" t="s">
        <v>23</v>
      </c>
      <c r="D2283" t="s">
        <v>24</v>
      </c>
      <c r="E2283" t="s">
        <v>33</v>
      </c>
      <c r="F2283" s="21">
        <v>46084.628032407411</v>
      </c>
      <c r="G2283" t="s">
        <v>17421</v>
      </c>
      <c r="H2283">
        <v>98467988</v>
      </c>
      <c r="I2283" t="s">
        <v>17422</v>
      </c>
      <c r="J2283" s="23" t="s">
        <v>31</v>
      </c>
      <c r="K2283" s="23" t="s">
        <v>17423</v>
      </c>
      <c r="L2283" t="s">
        <v>17424</v>
      </c>
      <c r="M2283" t="s">
        <v>25</v>
      </c>
      <c r="N2283" t="s">
        <v>17425</v>
      </c>
      <c r="O2283" t="s">
        <v>26</v>
      </c>
      <c r="P2283" t="s">
        <v>34</v>
      </c>
      <c r="Q2283" t="s">
        <v>31</v>
      </c>
      <c r="R2283" t="s">
        <v>253</v>
      </c>
      <c r="S2283" t="s">
        <v>259</v>
      </c>
      <c r="T2283">
        <v>5</v>
      </c>
      <c r="U2283" t="s">
        <v>17426</v>
      </c>
      <c r="V2283" t="s">
        <v>14266</v>
      </c>
      <c r="W2283" t="s">
        <v>14584</v>
      </c>
      <c r="X2283" t="s">
        <v>29</v>
      </c>
      <c r="Y2283" t="s">
        <v>30</v>
      </c>
      <c r="Z2283" t="s">
        <v>30</v>
      </c>
      <c r="AA2283" t="s">
        <v>30</v>
      </c>
      <c r="AB2283" t="s">
        <v>30</v>
      </c>
      <c r="AC2283">
        <v>-75.612002520000004</v>
      </c>
      <c r="AD2283">
        <v>6.20657865</v>
      </c>
      <c r="AE2283" t="s">
        <v>86</v>
      </c>
      <c r="AF2283" t="s">
        <v>105</v>
      </c>
      <c r="AG2283" t="s">
        <v>102</v>
      </c>
      <c r="AH2283">
        <f>IFERROR(
    VLOOKUP(FENIX_ANS_TABLA[[#This Row],[ESTADO]],
        {"VENCIDO",1;"ALERTA_0 Días",2;"ALERTA",3;"A TIEMPO",4;"SIN FECHA",5},
    2,FALSE),
0)</f>
        <v>4</v>
      </c>
    </row>
    <row r="2284" spans="1:34" x14ac:dyDescent="0.25">
      <c r="A2284">
        <v>23678496</v>
      </c>
      <c r="B2284" s="23" t="str">
        <f>IFERROR(VLOOKUP(FENIX_ANS_TABLA[[#This Row],[PEDIDO]],RESPONSABLE!A:B,2,0),"Pendiente por asignar responsable")</f>
        <v>Pendiente por asignar responsable</v>
      </c>
      <c r="C2284" t="s">
        <v>58</v>
      </c>
      <c r="D2284" t="s">
        <v>24</v>
      </c>
      <c r="E2284" t="s">
        <v>59</v>
      </c>
      <c r="F2284" s="21">
        <v>46084.629583333342</v>
      </c>
      <c r="G2284" t="s">
        <v>17428</v>
      </c>
      <c r="H2284">
        <v>71793092</v>
      </c>
      <c r="I2284" t="s">
        <v>17429</v>
      </c>
      <c r="J2284" s="23" t="s">
        <v>31</v>
      </c>
      <c r="K2284" s="23" t="s">
        <v>17430</v>
      </c>
      <c r="L2284" t="s">
        <v>17431</v>
      </c>
      <c r="M2284" t="s">
        <v>48</v>
      </c>
      <c r="N2284" t="s">
        <v>17432</v>
      </c>
      <c r="O2284" t="s">
        <v>49</v>
      </c>
      <c r="P2284" t="s">
        <v>60</v>
      </c>
      <c r="Q2284" t="s">
        <v>64</v>
      </c>
      <c r="R2284" t="s">
        <v>253</v>
      </c>
      <c r="S2284" t="s">
        <v>260</v>
      </c>
      <c r="T2284">
        <v>9</v>
      </c>
      <c r="U2284" t="s">
        <v>17433</v>
      </c>
      <c r="V2284" t="s">
        <v>14952</v>
      </c>
      <c r="W2284" t="s">
        <v>19442</v>
      </c>
      <c r="X2284" t="s">
        <v>29</v>
      </c>
      <c r="Y2284" t="s">
        <v>30</v>
      </c>
      <c r="Z2284" t="s">
        <v>30</v>
      </c>
      <c r="AA2284" t="s">
        <v>30</v>
      </c>
      <c r="AB2284" t="s">
        <v>30</v>
      </c>
      <c r="AC2284">
        <v>-75.658137519999997</v>
      </c>
      <c r="AD2284">
        <v>6.1693745</v>
      </c>
      <c r="AE2284" t="s">
        <v>86</v>
      </c>
      <c r="AF2284" t="s">
        <v>105</v>
      </c>
      <c r="AG2284" t="s">
        <v>102</v>
      </c>
      <c r="AH2284">
        <f>IFERROR(
    VLOOKUP(FENIX_ANS_TABLA[[#This Row],[ESTADO]],
        {"VENCIDO",1;"ALERTA_0 Días",2;"ALERTA",3;"A TIEMPO",4;"SIN FECHA",5},
    2,FALSE),
0)</f>
        <v>4</v>
      </c>
    </row>
    <row r="2285" spans="1:34" x14ac:dyDescent="0.25">
      <c r="A2285">
        <v>23678499</v>
      </c>
      <c r="B2285" s="23" t="str">
        <f>IFERROR(VLOOKUP(FENIX_ANS_TABLA[[#This Row],[PEDIDO]],RESPONSABLE!A:B,2,0),"Pendiente por asignar responsable")</f>
        <v>Pendiente por asignar responsable</v>
      </c>
      <c r="C2285" t="s">
        <v>54</v>
      </c>
      <c r="D2285" t="s">
        <v>24</v>
      </c>
      <c r="E2285" t="s">
        <v>54</v>
      </c>
      <c r="F2285" s="21">
        <v>46084.632407407407</v>
      </c>
      <c r="G2285" t="s">
        <v>17435</v>
      </c>
      <c r="H2285">
        <v>15349621</v>
      </c>
      <c r="I2285" t="s">
        <v>17436</v>
      </c>
      <c r="J2285" s="23" t="s">
        <v>31</v>
      </c>
      <c r="K2285" s="23" t="s">
        <v>17437</v>
      </c>
      <c r="L2285" t="s">
        <v>17438</v>
      </c>
      <c r="M2285" t="s">
        <v>154</v>
      </c>
      <c r="N2285" t="s">
        <v>17439</v>
      </c>
      <c r="O2285" t="s">
        <v>155</v>
      </c>
      <c r="P2285" t="s">
        <v>55</v>
      </c>
      <c r="Q2285" t="s">
        <v>31</v>
      </c>
      <c r="R2285" t="s">
        <v>252</v>
      </c>
      <c r="S2285" t="s">
        <v>259</v>
      </c>
      <c r="T2285">
        <v>4</v>
      </c>
      <c r="U2285" t="s">
        <v>17440</v>
      </c>
      <c r="V2285" t="s">
        <v>14373</v>
      </c>
      <c r="W2285" t="s">
        <v>10707</v>
      </c>
      <c r="X2285" t="s">
        <v>29</v>
      </c>
      <c r="Y2285" t="s">
        <v>30</v>
      </c>
      <c r="Z2285" t="s">
        <v>30</v>
      </c>
      <c r="AA2285" t="s">
        <v>30</v>
      </c>
      <c r="AB2285" t="s">
        <v>30</v>
      </c>
      <c r="AC2285">
        <v>-75.892055650000003</v>
      </c>
      <c r="AD2285">
        <v>5.6821085900000003</v>
      </c>
      <c r="AE2285" t="s">
        <v>86</v>
      </c>
      <c r="AF2285" t="s">
        <v>109</v>
      </c>
      <c r="AG2285" t="s">
        <v>102</v>
      </c>
      <c r="AH2285">
        <f>IFERROR(
    VLOOKUP(FENIX_ANS_TABLA[[#This Row],[ESTADO]],
        {"VENCIDO",1;"ALERTA_0 Días",2;"ALERTA",3;"A TIEMPO",4;"SIN FECHA",5},
    2,FALSE),
0)</f>
        <v>4</v>
      </c>
    </row>
    <row r="2286" spans="1:34" x14ac:dyDescent="0.25">
      <c r="A2286">
        <v>23678504</v>
      </c>
      <c r="B2286" s="23" t="str">
        <f>IFERROR(VLOOKUP(FENIX_ANS_TABLA[[#This Row],[PEDIDO]],RESPONSABLE!A:B,2,0),"Pendiente por asignar responsable")</f>
        <v>Pendiente por asignar responsable</v>
      </c>
      <c r="C2286" t="s">
        <v>54</v>
      </c>
      <c r="D2286" t="s">
        <v>24</v>
      </c>
      <c r="E2286" t="s">
        <v>54</v>
      </c>
      <c r="F2286" s="21">
        <v>46084.633657407408</v>
      </c>
      <c r="G2286" t="s">
        <v>17442</v>
      </c>
      <c r="H2286">
        <v>1017229458</v>
      </c>
      <c r="I2286" t="s">
        <v>17443</v>
      </c>
      <c r="J2286" s="23" t="s">
        <v>17444</v>
      </c>
      <c r="K2286" s="23" t="s">
        <v>17445</v>
      </c>
      <c r="L2286" t="s">
        <v>17446</v>
      </c>
      <c r="M2286" t="s">
        <v>25</v>
      </c>
      <c r="N2286" t="s">
        <v>17447</v>
      </c>
      <c r="O2286" t="s">
        <v>26</v>
      </c>
      <c r="P2286" t="s">
        <v>55</v>
      </c>
      <c r="Q2286" t="s">
        <v>56</v>
      </c>
      <c r="R2286" t="s">
        <v>253</v>
      </c>
      <c r="S2286" t="s">
        <v>260</v>
      </c>
      <c r="T2286">
        <v>4</v>
      </c>
      <c r="U2286" t="s">
        <v>17448</v>
      </c>
      <c r="V2286" t="s">
        <v>15875</v>
      </c>
      <c r="W2286" t="s">
        <v>14631</v>
      </c>
      <c r="X2286" t="s">
        <v>29</v>
      </c>
      <c r="Y2286" t="s">
        <v>30</v>
      </c>
      <c r="Z2286" t="s">
        <v>30</v>
      </c>
      <c r="AA2286" t="s">
        <v>30</v>
      </c>
      <c r="AB2286" t="s">
        <v>30</v>
      </c>
      <c r="AC2286">
        <v>-75.588914410000001</v>
      </c>
      <c r="AD2286">
        <v>6.2525180300000001</v>
      </c>
      <c r="AE2286" t="s">
        <v>86</v>
      </c>
      <c r="AF2286" t="s">
        <v>105</v>
      </c>
      <c r="AG2286" t="s">
        <v>102</v>
      </c>
      <c r="AH2286">
        <f>IFERROR(
    VLOOKUP(FENIX_ANS_TABLA[[#This Row],[ESTADO]],
        {"VENCIDO",1;"ALERTA_0 Días",2;"ALERTA",3;"A TIEMPO",4;"SIN FECHA",5},
    2,FALSE),
0)</f>
        <v>4</v>
      </c>
    </row>
    <row r="2287" spans="1:34" x14ac:dyDescent="0.25">
      <c r="A2287">
        <v>23678505</v>
      </c>
      <c r="B2287" s="23" t="str">
        <f>IFERROR(VLOOKUP(FENIX_ANS_TABLA[[#This Row],[PEDIDO]],RESPONSABLE!A:B,2,0),"Pendiente por asignar responsable")</f>
        <v>Pendiente por asignar responsable</v>
      </c>
      <c r="C2287" t="s">
        <v>54</v>
      </c>
      <c r="D2287" t="s">
        <v>24</v>
      </c>
      <c r="E2287" t="s">
        <v>54</v>
      </c>
      <c r="F2287" s="21">
        <v>46084.633819444447</v>
      </c>
      <c r="G2287" t="s">
        <v>17451</v>
      </c>
      <c r="H2287">
        <v>1036781208</v>
      </c>
      <c r="I2287" t="s">
        <v>17452</v>
      </c>
      <c r="J2287" s="23" t="s">
        <v>31</v>
      </c>
      <c r="K2287" s="23" t="s">
        <v>17453</v>
      </c>
      <c r="L2287" t="s">
        <v>17454</v>
      </c>
      <c r="M2287" t="s">
        <v>193</v>
      </c>
      <c r="N2287" t="s">
        <v>17455</v>
      </c>
      <c r="O2287" t="s">
        <v>194</v>
      </c>
      <c r="P2287" t="s">
        <v>55</v>
      </c>
      <c r="Q2287" t="s">
        <v>31</v>
      </c>
      <c r="R2287" t="s">
        <v>252</v>
      </c>
      <c r="S2287" t="s">
        <v>259</v>
      </c>
      <c r="T2287">
        <v>4</v>
      </c>
      <c r="U2287" t="s">
        <v>17456</v>
      </c>
      <c r="V2287" t="s">
        <v>15875</v>
      </c>
      <c r="W2287" t="s">
        <v>14631</v>
      </c>
      <c r="X2287" t="s">
        <v>29</v>
      </c>
      <c r="Y2287" t="s">
        <v>30</v>
      </c>
      <c r="Z2287" t="s">
        <v>30</v>
      </c>
      <c r="AA2287" t="s">
        <v>30</v>
      </c>
      <c r="AB2287" t="s">
        <v>30</v>
      </c>
      <c r="AC2287">
        <v>-75.357540970000002</v>
      </c>
      <c r="AD2287">
        <v>5.9911352999999998</v>
      </c>
      <c r="AE2287" t="s">
        <v>86</v>
      </c>
      <c r="AF2287" t="s">
        <v>159</v>
      </c>
      <c r="AG2287" t="s">
        <v>102</v>
      </c>
      <c r="AH2287">
        <f>IFERROR(
    VLOOKUP(FENIX_ANS_TABLA[[#This Row],[ESTADO]],
        {"VENCIDO",1;"ALERTA_0 Días",2;"ALERTA",3;"A TIEMPO",4;"SIN FECHA",5},
    2,FALSE),
0)</f>
        <v>4</v>
      </c>
    </row>
    <row r="2288" spans="1:34" x14ac:dyDescent="0.25">
      <c r="A2288">
        <v>23678534</v>
      </c>
      <c r="B2288" s="23" t="str">
        <f>IFERROR(VLOOKUP(FENIX_ANS_TABLA[[#This Row],[PEDIDO]],RESPONSABLE!A:B,2,0),"Pendiente por asignar responsable")</f>
        <v>Pendiente por asignar responsable</v>
      </c>
      <c r="C2288" t="s">
        <v>44</v>
      </c>
      <c r="D2288" t="s">
        <v>24</v>
      </c>
      <c r="E2288" t="s">
        <v>44</v>
      </c>
      <c r="F2288" s="21">
        <v>46084.645949074067</v>
      </c>
      <c r="G2288" t="s">
        <v>17458</v>
      </c>
      <c r="H2288">
        <v>21532549</v>
      </c>
      <c r="I2288" t="s">
        <v>17459</v>
      </c>
      <c r="J2288" s="23" t="s">
        <v>31</v>
      </c>
      <c r="K2288" s="23" t="s">
        <v>17460</v>
      </c>
      <c r="L2288" t="s">
        <v>17461</v>
      </c>
      <c r="M2288" t="s">
        <v>25</v>
      </c>
      <c r="N2288" t="s">
        <v>17462</v>
      </c>
      <c r="O2288" t="s">
        <v>26</v>
      </c>
      <c r="P2288" t="s">
        <v>45</v>
      </c>
      <c r="Q2288" t="s">
        <v>31</v>
      </c>
      <c r="R2288" t="s">
        <v>253</v>
      </c>
      <c r="S2288" t="s">
        <v>259</v>
      </c>
      <c r="T2288">
        <v>11</v>
      </c>
      <c r="U2288" t="s">
        <v>17463</v>
      </c>
      <c r="V2288" t="s">
        <v>19443</v>
      </c>
      <c r="W2288" t="s">
        <v>19444</v>
      </c>
      <c r="X2288" t="s">
        <v>29</v>
      </c>
      <c r="Y2288" t="s">
        <v>30</v>
      </c>
      <c r="Z2288" t="s">
        <v>30</v>
      </c>
      <c r="AA2288" t="s">
        <v>30</v>
      </c>
      <c r="AB2288" t="s">
        <v>30</v>
      </c>
      <c r="AC2288">
        <v>-75.532210669999998</v>
      </c>
      <c r="AD2288">
        <v>6.2284506899999998</v>
      </c>
      <c r="AE2288" t="s">
        <v>86</v>
      </c>
      <c r="AF2288" t="s">
        <v>105</v>
      </c>
      <c r="AG2288" t="s">
        <v>102</v>
      </c>
      <c r="AH2288">
        <f>IFERROR(
    VLOOKUP(FENIX_ANS_TABLA[[#This Row],[ESTADO]],
        {"VENCIDO",1;"ALERTA_0 Días",2;"ALERTA",3;"A TIEMPO",4;"SIN FECHA",5},
    2,FALSE),
0)</f>
        <v>4</v>
      </c>
    </row>
    <row r="2289" spans="1:34" x14ac:dyDescent="0.25">
      <c r="A2289">
        <v>23678537</v>
      </c>
      <c r="B2289" s="23" t="str">
        <f>IFERROR(VLOOKUP(FENIX_ANS_TABLA[[#This Row],[PEDIDO]],RESPONSABLE!A:B,2,0),"Pendiente por asignar responsable")</f>
        <v>Pendiente por asignar responsable</v>
      </c>
      <c r="C2289" t="s">
        <v>23</v>
      </c>
      <c r="D2289" t="s">
        <v>24</v>
      </c>
      <c r="E2289" t="s">
        <v>33</v>
      </c>
      <c r="F2289" s="21">
        <v>46084.648912037039</v>
      </c>
      <c r="G2289" t="s">
        <v>17465</v>
      </c>
      <c r="H2289">
        <v>15383290</v>
      </c>
      <c r="I2289" t="s">
        <v>17466</v>
      </c>
      <c r="J2289" s="23" t="s">
        <v>31</v>
      </c>
      <c r="K2289" s="23" t="s">
        <v>17467</v>
      </c>
      <c r="L2289" t="s">
        <v>17468</v>
      </c>
      <c r="M2289" t="s">
        <v>167</v>
      </c>
      <c r="N2289" t="s">
        <v>17469</v>
      </c>
      <c r="O2289" t="s">
        <v>168</v>
      </c>
      <c r="P2289" t="s">
        <v>34</v>
      </c>
      <c r="Q2289" t="s">
        <v>31</v>
      </c>
      <c r="R2289" t="s">
        <v>252</v>
      </c>
      <c r="S2289" t="s">
        <v>259</v>
      </c>
      <c r="T2289">
        <v>8</v>
      </c>
      <c r="U2289" t="s">
        <v>17470</v>
      </c>
      <c r="V2289" t="s">
        <v>18040</v>
      </c>
      <c r="W2289" t="s">
        <v>19445</v>
      </c>
      <c r="X2289" t="s">
        <v>29</v>
      </c>
      <c r="Y2289" t="s">
        <v>30</v>
      </c>
      <c r="Z2289" t="s">
        <v>30</v>
      </c>
      <c r="AA2289" t="s">
        <v>30</v>
      </c>
      <c r="AB2289" t="s">
        <v>30</v>
      </c>
      <c r="AC2289">
        <v>-75.374752920000006</v>
      </c>
      <c r="AD2289">
        <v>6.2301502500000003</v>
      </c>
      <c r="AE2289" t="s">
        <v>86</v>
      </c>
      <c r="AF2289" t="s">
        <v>159</v>
      </c>
      <c r="AG2289" t="s">
        <v>102</v>
      </c>
      <c r="AH2289">
        <f>IFERROR(
    VLOOKUP(FENIX_ANS_TABLA[[#This Row],[ESTADO]],
        {"VENCIDO",1;"ALERTA_0 Días",2;"ALERTA",3;"A TIEMPO",4;"SIN FECHA",5},
    2,FALSE),
0)</f>
        <v>4</v>
      </c>
    </row>
    <row r="2290" spans="1:34" x14ac:dyDescent="0.25">
      <c r="A2290">
        <v>23678542</v>
      </c>
      <c r="B2290" s="23" t="str">
        <f>IFERROR(VLOOKUP(FENIX_ANS_TABLA[[#This Row],[PEDIDO]],RESPONSABLE!A:B,2,0),"Pendiente por asignar responsable")</f>
        <v>Pendiente por asignar responsable</v>
      </c>
      <c r="C2290" t="s">
        <v>23</v>
      </c>
      <c r="D2290" t="s">
        <v>24</v>
      </c>
      <c r="E2290" t="s">
        <v>33</v>
      </c>
      <c r="F2290" s="21">
        <v>46084.650081018517</v>
      </c>
      <c r="G2290" t="s">
        <v>17472</v>
      </c>
      <c r="H2290">
        <v>1128394362</v>
      </c>
      <c r="I2290" t="s">
        <v>17473</v>
      </c>
      <c r="J2290" s="23" t="s">
        <v>31</v>
      </c>
      <c r="K2290" s="23" t="s">
        <v>17474</v>
      </c>
      <c r="L2290" t="s">
        <v>17475</v>
      </c>
      <c r="M2290" t="s">
        <v>25</v>
      </c>
      <c r="N2290" t="s">
        <v>17476</v>
      </c>
      <c r="O2290" t="s">
        <v>26</v>
      </c>
      <c r="P2290" t="s">
        <v>34</v>
      </c>
      <c r="Q2290" t="s">
        <v>31</v>
      </c>
      <c r="R2290" t="s">
        <v>253</v>
      </c>
      <c r="S2290" t="s">
        <v>259</v>
      </c>
      <c r="T2290">
        <v>5</v>
      </c>
      <c r="U2290" t="s">
        <v>17477</v>
      </c>
      <c r="V2290" t="s">
        <v>14967</v>
      </c>
      <c r="W2290" t="s">
        <v>19446</v>
      </c>
      <c r="X2290" t="s">
        <v>29</v>
      </c>
      <c r="Y2290" t="s">
        <v>30</v>
      </c>
      <c r="Z2290" t="s">
        <v>30</v>
      </c>
      <c r="AA2290" t="s">
        <v>30</v>
      </c>
      <c r="AB2290" t="s">
        <v>30</v>
      </c>
      <c r="AC2290">
        <v>-75.546431999999996</v>
      </c>
      <c r="AD2290">
        <v>6.2463810000000004</v>
      </c>
      <c r="AE2290" t="s">
        <v>86</v>
      </c>
      <c r="AF2290" t="s">
        <v>105</v>
      </c>
      <c r="AG2290" t="s">
        <v>102</v>
      </c>
      <c r="AH2290">
        <f>IFERROR(
    VLOOKUP(FENIX_ANS_TABLA[[#This Row],[ESTADO]],
        {"VENCIDO",1;"ALERTA_0 Días",2;"ALERTA",3;"A TIEMPO",4;"SIN FECHA",5},
    2,FALSE),
0)</f>
        <v>4</v>
      </c>
    </row>
    <row r="2291" spans="1:34" x14ac:dyDescent="0.25">
      <c r="A2291">
        <v>23678549</v>
      </c>
      <c r="B2291" s="23" t="str">
        <f>IFERROR(VLOOKUP(FENIX_ANS_TABLA[[#This Row],[PEDIDO]],RESPONSABLE!A:B,2,0),"Pendiente por asignar responsable")</f>
        <v>Pendiente por asignar responsable</v>
      </c>
      <c r="C2291" t="s">
        <v>54</v>
      </c>
      <c r="D2291" t="s">
        <v>24</v>
      </c>
      <c r="E2291" t="s">
        <v>54</v>
      </c>
      <c r="F2291" s="21">
        <v>46084.652511574073</v>
      </c>
      <c r="G2291" t="s">
        <v>17479</v>
      </c>
      <c r="H2291">
        <v>1077468039</v>
      </c>
      <c r="I2291" t="s">
        <v>17480</v>
      </c>
      <c r="J2291" s="23" t="s">
        <v>31</v>
      </c>
      <c r="K2291" s="23" t="s">
        <v>17481</v>
      </c>
      <c r="L2291" t="s">
        <v>17482</v>
      </c>
      <c r="M2291" t="s">
        <v>123</v>
      </c>
      <c r="N2291" t="s">
        <v>17483</v>
      </c>
      <c r="O2291" t="s">
        <v>124</v>
      </c>
      <c r="P2291" t="s">
        <v>55</v>
      </c>
      <c r="Q2291" t="s">
        <v>31</v>
      </c>
      <c r="R2291" t="s">
        <v>252</v>
      </c>
      <c r="S2291" t="s">
        <v>259</v>
      </c>
      <c r="T2291">
        <v>4</v>
      </c>
      <c r="U2291" t="s">
        <v>17484</v>
      </c>
      <c r="V2291" t="s">
        <v>19447</v>
      </c>
      <c r="W2291" t="s">
        <v>5017</v>
      </c>
      <c r="X2291" t="s">
        <v>29</v>
      </c>
      <c r="Y2291" t="s">
        <v>30</v>
      </c>
      <c r="Z2291" t="s">
        <v>30</v>
      </c>
      <c r="AA2291" t="s">
        <v>30</v>
      </c>
      <c r="AB2291" t="s">
        <v>30</v>
      </c>
      <c r="AC2291">
        <v>-76.14237</v>
      </c>
      <c r="AD2291">
        <v>5.895905</v>
      </c>
      <c r="AE2291" t="s">
        <v>86</v>
      </c>
      <c r="AF2291" t="s">
        <v>109</v>
      </c>
      <c r="AG2291" t="s">
        <v>102</v>
      </c>
      <c r="AH2291">
        <f>IFERROR(
    VLOOKUP(FENIX_ANS_TABLA[[#This Row],[ESTADO]],
        {"VENCIDO",1;"ALERTA_0 Días",2;"ALERTA",3;"A TIEMPO",4;"SIN FECHA",5},
    2,FALSE),
0)</f>
        <v>4</v>
      </c>
    </row>
    <row r="2292" spans="1:34" x14ac:dyDescent="0.25">
      <c r="A2292">
        <v>23678554</v>
      </c>
      <c r="B2292" s="23" t="str">
        <f>IFERROR(VLOOKUP(FENIX_ANS_TABLA[[#This Row],[PEDIDO]],RESPONSABLE!A:B,2,0),"Pendiente por asignar responsable")</f>
        <v>Pendiente por asignar responsable</v>
      </c>
      <c r="C2292" t="s">
        <v>54</v>
      </c>
      <c r="D2292" t="s">
        <v>24</v>
      </c>
      <c r="E2292" t="s">
        <v>54</v>
      </c>
      <c r="F2292" s="21">
        <v>46084.654374999998</v>
      </c>
      <c r="G2292" t="s">
        <v>17486</v>
      </c>
      <c r="H2292">
        <v>1040030275</v>
      </c>
      <c r="I2292" t="s">
        <v>17487</v>
      </c>
      <c r="J2292" s="23" t="s">
        <v>31</v>
      </c>
      <c r="K2292" s="23" t="s">
        <v>17488</v>
      </c>
      <c r="L2292" t="s">
        <v>17489</v>
      </c>
      <c r="M2292" t="s">
        <v>180</v>
      </c>
      <c r="N2292" t="s">
        <v>17490</v>
      </c>
      <c r="O2292" t="s">
        <v>181</v>
      </c>
      <c r="P2292" t="s">
        <v>55</v>
      </c>
      <c r="Q2292" t="s">
        <v>31</v>
      </c>
      <c r="R2292" t="s">
        <v>252</v>
      </c>
      <c r="S2292" t="s">
        <v>259</v>
      </c>
      <c r="T2292">
        <v>4</v>
      </c>
      <c r="U2292" t="s">
        <v>17491</v>
      </c>
      <c r="V2292" t="s">
        <v>14974</v>
      </c>
      <c r="W2292" t="s">
        <v>1352</v>
      </c>
      <c r="X2292" t="s">
        <v>29</v>
      </c>
      <c r="Y2292" t="s">
        <v>30</v>
      </c>
      <c r="Z2292" t="s">
        <v>30</v>
      </c>
      <c r="AA2292" t="s">
        <v>30</v>
      </c>
      <c r="AB2292" t="s">
        <v>30</v>
      </c>
      <c r="AC2292">
        <v>-75.451937999999998</v>
      </c>
      <c r="AD2292">
        <v>6.0184119999999997</v>
      </c>
      <c r="AE2292" t="s">
        <v>86</v>
      </c>
      <c r="AF2292" t="s">
        <v>159</v>
      </c>
      <c r="AG2292" t="s">
        <v>102</v>
      </c>
      <c r="AH2292">
        <f>IFERROR(
    VLOOKUP(FENIX_ANS_TABLA[[#This Row],[ESTADO]],
        {"VENCIDO",1;"ALERTA_0 Días",2;"ALERTA",3;"A TIEMPO",4;"SIN FECHA",5},
    2,FALSE),
0)</f>
        <v>4</v>
      </c>
    </row>
    <row r="2293" spans="1:34" x14ac:dyDescent="0.25">
      <c r="A2293">
        <v>23678558</v>
      </c>
      <c r="B2293" s="23" t="str">
        <f>IFERROR(VLOOKUP(FENIX_ANS_TABLA[[#This Row],[PEDIDO]],RESPONSABLE!A:B,2,0),"Pendiente por asignar responsable")</f>
        <v>Pendiente por asignar responsable</v>
      </c>
      <c r="C2293" t="s">
        <v>54</v>
      </c>
      <c r="D2293" t="s">
        <v>24</v>
      </c>
      <c r="E2293" t="s">
        <v>54</v>
      </c>
      <c r="F2293" s="21">
        <v>46084.65662037037</v>
      </c>
      <c r="G2293" t="s">
        <v>17494</v>
      </c>
      <c r="H2293">
        <v>71394323</v>
      </c>
      <c r="I2293" t="s">
        <v>17495</v>
      </c>
      <c r="J2293" s="23" t="s">
        <v>31</v>
      </c>
      <c r="K2293" s="23" t="s">
        <v>17496</v>
      </c>
      <c r="L2293" t="s">
        <v>17497</v>
      </c>
      <c r="M2293" t="s">
        <v>50</v>
      </c>
      <c r="N2293" t="s">
        <v>17498</v>
      </c>
      <c r="O2293" t="s">
        <v>51</v>
      </c>
      <c r="P2293" t="s">
        <v>55</v>
      </c>
      <c r="Q2293" t="s">
        <v>31</v>
      </c>
      <c r="R2293" t="s">
        <v>252</v>
      </c>
      <c r="S2293" t="s">
        <v>259</v>
      </c>
      <c r="T2293">
        <v>4</v>
      </c>
      <c r="U2293" t="s">
        <v>17499</v>
      </c>
      <c r="V2293" t="s">
        <v>14982</v>
      </c>
      <c r="W2293" t="s">
        <v>18477</v>
      </c>
      <c r="X2293" t="s">
        <v>29</v>
      </c>
      <c r="Y2293" t="s">
        <v>30</v>
      </c>
      <c r="Z2293" t="s">
        <v>30</v>
      </c>
      <c r="AA2293" t="s">
        <v>30</v>
      </c>
      <c r="AB2293" t="s">
        <v>30</v>
      </c>
      <c r="AC2293">
        <v>-75.638390900000005</v>
      </c>
      <c r="AD2293">
        <v>6.0725151899999998</v>
      </c>
      <c r="AE2293" t="s">
        <v>86</v>
      </c>
      <c r="AF2293" t="s">
        <v>105</v>
      </c>
      <c r="AG2293" t="s">
        <v>102</v>
      </c>
      <c r="AH2293">
        <f>IFERROR(
    VLOOKUP(FENIX_ANS_TABLA[[#This Row],[ESTADO]],
        {"VENCIDO",1;"ALERTA_0 Días",2;"ALERTA",3;"A TIEMPO",4;"SIN FECHA",5},
    2,FALSE),
0)</f>
        <v>4</v>
      </c>
    </row>
    <row r="2294" spans="1:34" x14ac:dyDescent="0.25">
      <c r="A2294">
        <v>23678565</v>
      </c>
      <c r="B2294" s="23" t="str">
        <f>IFERROR(VLOOKUP(FENIX_ANS_TABLA[[#This Row],[PEDIDO]],RESPONSABLE!A:B,2,0),"Pendiente por asignar responsable")</f>
        <v>Pendiente por asignar responsable</v>
      </c>
      <c r="C2294" t="s">
        <v>58</v>
      </c>
      <c r="D2294" t="s">
        <v>24</v>
      </c>
      <c r="E2294" t="s">
        <v>59</v>
      </c>
      <c r="F2294" s="21">
        <v>46084.660243055558</v>
      </c>
      <c r="G2294" t="s">
        <v>17501</v>
      </c>
      <c r="H2294">
        <v>98522733</v>
      </c>
      <c r="I2294" t="s">
        <v>17502</v>
      </c>
      <c r="J2294" s="23" t="s">
        <v>31</v>
      </c>
      <c r="K2294" s="23" t="s">
        <v>17503</v>
      </c>
      <c r="L2294" t="s">
        <v>17504</v>
      </c>
      <c r="M2294" t="s">
        <v>234</v>
      </c>
      <c r="N2294" t="s">
        <v>17505</v>
      </c>
      <c r="O2294" t="s">
        <v>235</v>
      </c>
      <c r="P2294" t="s">
        <v>60</v>
      </c>
      <c r="Q2294" t="s">
        <v>31</v>
      </c>
      <c r="R2294" t="s">
        <v>252</v>
      </c>
      <c r="S2294" t="s">
        <v>259</v>
      </c>
      <c r="T2294">
        <v>14</v>
      </c>
      <c r="U2294" t="s">
        <v>17506</v>
      </c>
      <c r="V2294" t="s">
        <v>18186</v>
      </c>
      <c r="W2294" t="s">
        <v>19448</v>
      </c>
      <c r="X2294" t="s">
        <v>29</v>
      </c>
      <c r="Y2294" t="s">
        <v>30</v>
      </c>
      <c r="Z2294" t="s">
        <v>30</v>
      </c>
      <c r="AA2294" t="s">
        <v>30</v>
      </c>
      <c r="AB2294" t="s">
        <v>30</v>
      </c>
      <c r="AC2294">
        <v>-74.76333013</v>
      </c>
      <c r="AD2294">
        <v>7.1047465299999999</v>
      </c>
      <c r="AE2294" t="s">
        <v>86</v>
      </c>
      <c r="AF2294" t="s">
        <v>215</v>
      </c>
      <c r="AG2294" t="s">
        <v>102</v>
      </c>
      <c r="AH2294">
        <f>IFERROR(
    VLOOKUP(FENIX_ANS_TABLA[[#This Row],[ESTADO]],
        {"VENCIDO",1;"ALERTA_0 Días",2;"ALERTA",3;"A TIEMPO",4;"SIN FECHA",5},
    2,FALSE),
0)</f>
        <v>4</v>
      </c>
    </row>
    <row r="2295" spans="1:34" x14ac:dyDescent="0.25">
      <c r="A2295">
        <v>23678569</v>
      </c>
      <c r="B2295" s="23" t="str">
        <f>IFERROR(VLOOKUP(FENIX_ANS_TABLA[[#This Row],[PEDIDO]],RESPONSABLE!A:B,2,0),"Pendiente por asignar responsable")</f>
        <v>Pendiente por asignar responsable</v>
      </c>
      <c r="C2295" t="s">
        <v>54</v>
      </c>
      <c r="D2295" t="s">
        <v>24</v>
      </c>
      <c r="E2295" t="s">
        <v>54</v>
      </c>
      <c r="F2295" s="21">
        <v>46084.661203703698</v>
      </c>
      <c r="G2295" t="s">
        <v>19450</v>
      </c>
      <c r="H2295">
        <v>98713438</v>
      </c>
      <c r="I2295" t="s">
        <v>19451</v>
      </c>
      <c r="J2295" s="23" t="s">
        <v>31</v>
      </c>
      <c r="K2295" s="23" t="s">
        <v>19452</v>
      </c>
      <c r="L2295" t="s">
        <v>19453</v>
      </c>
      <c r="M2295" t="s">
        <v>139</v>
      </c>
      <c r="N2295" t="s">
        <v>19454</v>
      </c>
      <c r="O2295" t="s">
        <v>140</v>
      </c>
      <c r="P2295" t="s">
        <v>55</v>
      </c>
      <c r="Q2295" t="s">
        <v>31</v>
      </c>
      <c r="R2295" t="s">
        <v>252</v>
      </c>
      <c r="S2295" t="s">
        <v>259</v>
      </c>
      <c r="T2295">
        <v>4</v>
      </c>
      <c r="U2295" t="s">
        <v>19455</v>
      </c>
      <c r="V2295" t="s">
        <v>17559</v>
      </c>
      <c r="W2295" t="s">
        <v>19456</v>
      </c>
      <c r="X2295" t="s">
        <v>29</v>
      </c>
      <c r="Y2295" t="s">
        <v>30</v>
      </c>
      <c r="Z2295" t="s">
        <v>30</v>
      </c>
      <c r="AA2295" t="s">
        <v>30</v>
      </c>
      <c r="AB2295" t="s">
        <v>30</v>
      </c>
      <c r="AC2295">
        <v>-75.780086999999995</v>
      </c>
      <c r="AD2295">
        <v>6.497878</v>
      </c>
      <c r="AE2295" t="s">
        <v>86</v>
      </c>
      <c r="AF2295" t="s">
        <v>136</v>
      </c>
      <c r="AG2295" t="s">
        <v>102</v>
      </c>
      <c r="AH2295">
        <f>IFERROR(
    VLOOKUP(FENIX_ANS_TABLA[[#This Row],[ESTADO]],
        {"VENCIDO",1;"ALERTA_0 Días",2;"ALERTA",3;"A TIEMPO",4;"SIN FECHA",5},
    2,FALSE),
0)</f>
        <v>4</v>
      </c>
    </row>
    <row r="2296" spans="1:34" x14ac:dyDescent="0.25">
      <c r="A2296">
        <v>23678576</v>
      </c>
      <c r="B2296" s="23" t="str">
        <f>IFERROR(VLOOKUP(FENIX_ANS_TABLA[[#This Row],[PEDIDO]],RESPONSABLE!A:B,2,0),"Pendiente por asignar responsable")</f>
        <v>Pendiente por asignar responsable</v>
      </c>
      <c r="C2296" t="s">
        <v>58</v>
      </c>
      <c r="D2296" t="s">
        <v>24</v>
      </c>
      <c r="E2296" t="s">
        <v>59</v>
      </c>
      <c r="F2296" s="21">
        <v>46084.665138888893</v>
      </c>
      <c r="G2296" t="s">
        <v>19458</v>
      </c>
      <c r="H2296">
        <v>32275368</v>
      </c>
      <c r="I2296" t="s">
        <v>19459</v>
      </c>
      <c r="J2296" s="23" t="s">
        <v>31</v>
      </c>
      <c r="K2296" s="23" t="s">
        <v>19460</v>
      </c>
      <c r="L2296" t="s">
        <v>19461</v>
      </c>
      <c r="M2296" t="s">
        <v>141</v>
      </c>
      <c r="N2296" t="s">
        <v>19462</v>
      </c>
      <c r="O2296" t="s">
        <v>142</v>
      </c>
      <c r="P2296" t="s">
        <v>60</v>
      </c>
      <c r="Q2296" t="s">
        <v>31</v>
      </c>
      <c r="R2296" t="s">
        <v>252</v>
      </c>
      <c r="S2296" t="s">
        <v>259</v>
      </c>
      <c r="T2296">
        <v>14</v>
      </c>
      <c r="U2296" t="s">
        <v>19463</v>
      </c>
      <c r="V2296" t="s">
        <v>19464</v>
      </c>
      <c r="W2296" t="s">
        <v>19465</v>
      </c>
      <c r="X2296" t="s">
        <v>29</v>
      </c>
      <c r="Y2296" t="s">
        <v>30</v>
      </c>
      <c r="Z2296" t="s">
        <v>30</v>
      </c>
      <c r="AA2296" t="s">
        <v>30</v>
      </c>
      <c r="AB2296" t="s">
        <v>30</v>
      </c>
      <c r="AC2296">
        <v>-76.127919980000001</v>
      </c>
      <c r="AD2296">
        <v>6.8173456300000002</v>
      </c>
      <c r="AE2296" t="s">
        <v>86</v>
      </c>
      <c r="AF2296" t="s">
        <v>136</v>
      </c>
      <c r="AG2296" t="s">
        <v>102</v>
      </c>
      <c r="AH2296">
        <f>IFERROR(
    VLOOKUP(FENIX_ANS_TABLA[[#This Row],[ESTADO]],
        {"VENCIDO",1;"ALERTA_0 Días",2;"ALERTA",3;"A TIEMPO",4;"SIN FECHA",5},
    2,FALSE),
0)</f>
        <v>4</v>
      </c>
    </row>
    <row r="2297" spans="1:34" x14ac:dyDescent="0.25">
      <c r="A2297">
        <v>23678589</v>
      </c>
      <c r="B2297" s="23" t="str">
        <f>IFERROR(VLOOKUP(FENIX_ANS_TABLA[[#This Row],[PEDIDO]],RESPONSABLE!A:B,2,0),"Pendiente por asignar responsable")</f>
        <v>Pendiente por asignar responsable</v>
      </c>
      <c r="C2297" t="s">
        <v>54</v>
      </c>
      <c r="D2297" t="s">
        <v>24</v>
      </c>
      <c r="E2297" t="s">
        <v>54</v>
      </c>
      <c r="F2297" s="21">
        <v>46084.668935185182</v>
      </c>
      <c r="G2297" t="s">
        <v>19467</v>
      </c>
      <c r="H2297">
        <v>43975098</v>
      </c>
      <c r="I2297" t="s">
        <v>19468</v>
      </c>
      <c r="J2297" s="23" t="s">
        <v>31</v>
      </c>
      <c r="K2297" s="23" t="s">
        <v>19469</v>
      </c>
      <c r="L2297" t="s">
        <v>19470</v>
      </c>
      <c r="M2297" t="s">
        <v>232</v>
      </c>
      <c r="N2297" t="s">
        <v>19471</v>
      </c>
      <c r="O2297" t="s">
        <v>233</v>
      </c>
      <c r="P2297" t="s">
        <v>55</v>
      </c>
      <c r="Q2297" t="s">
        <v>31</v>
      </c>
      <c r="R2297" t="s">
        <v>252</v>
      </c>
      <c r="S2297" t="s">
        <v>259</v>
      </c>
      <c r="T2297">
        <v>4</v>
      </c>
      <c r="U2297" t="s">
        <v>19472</v>
      </c>
      <c r="V2297" t="s">
        <v>14298</v>
      </c>
      <c r="W2297" t="s">
        <v>1348</v>
      </c>
      <c r="X2297" t="s">
        <v>29</v>
      </c>
      <c r="Y2297" t="s">
        <v>30</v>
      </c>
      <c r="Z2297" t="s">
        <v>30</v>
      </c>
      <c r="AA2297" t="s">
        <v>30</v>
      </c>
      <c r="AB2297" t="s">
        <v>30</v>
      </c>
      <c r="AC2297">
        <v>-75.216926720000004</v>
      </c>
      <c r="AD2297">
        <v>6.6716861200000004</v>
      </c>
      <c r="AE2297" t="s">
        <v>86</v>
      </c>
      <c r="AF2297" t="s">
        <v>215</v>
      </c>
      <c r="AG2297" t="s">
        <v>102</v>
      </c>
      <c r="AH2297">
        <f>IFERROR(
    VLOOKUP(FENIX_ANS_TABLA[[#This Row],[ESTADO]],
        {"VENCIDO",1;"ALERTA_0 Días",2;"ALERTA",3;"A TIEMPO",4;"SIN FECHA",5},
    2,FALSE),
0)</f>
        <v>4</v>
      </c>
    </row>
    <row r="2298" spans="1:34" x14ac:dyDescent="0.25">
      <c r="A2298">
        <v>23678593</v>
      </c>
      <c r="B2298" s="23" t="str">
        <f>IFERROR(VLOOKUP(FENIX_ANS_TABLA[[#This Row],[PEDIDO]],RESPONSABLE!A:B,2,0),"Pendiente por asignar responsable")</f>
        <v>Pendiente por asignar responsable</v>
      </c>
      <c r="C2298" t="s">
        <v>54</v>
      </c>
      <c r="D2298" t="s">
        <v>24</v>
      </c>
      <c r="E2298" t="s">
        <v>54</v>
      </c>
      <c r="F2298" s="21">
        <v>46084.670034722221</v>
      </c>
      <c r="G2298" t="s">
        <v>19474</v>
      </c>
      <c r="H2298">
        <v>3376617</v>
      </c>
      <c r="I2298" t="s">
        <v>19475</v>
      </c>
      <c r="J2298" s="23" t="s">
        <v>31</v>
      </c>
      <c r="K2298" s="23" t="s">
        <v>19476</v>
      </c>
      <c r="L2298" t="s">
        <v>19477</v>
      </c>
      <c r="M2298" t="s">
        <v>163</v>
      </c>
      <c r="N2298" t="s">
        <v>19478</v>
      </c>
      <c r="O2298" t="s">
        <v>164</v>
      </c>
      <c r="P2298" t="s">
        <v>55</v>
      </c>
      <c r="Q2298" t="s">
        <v>31</v>
      </c>
      <c r="R2298" t="s">
        <v>252</v>
      </c>
      <c r="S2298" t="s">
        <v>259</v>
      </c>
      <c r="T2298">
        <v>4</v>
      </c>
      <c r="U2298" t="s">
        <v>19479</v>
      </c>
      <c r="V2298" t="s">
        <v>14313</v>
      </c>
      <c r="W2298" t="s">
        <v>18480</v>
      </c>
      <c r="X2298" t="s">
        <v>29</v>
      </c>
      <c r="Y2298" t="s">
        <v>30</v>
      </c>
      <c r="Z2298" t="s">
        <v>30</v>
      </c>
      <c r="AA2298" t="s">
        <v>30</v>
      </c>
      <c r="AB2298" t="s">
        <v>30</v>
      </c>
      <c r="AC2298">
        <v>-75.254207120000004</v>
      </c>
      <c r="AD2298">
        <v>6.2229327799999998</v>
      </c>
      <c r="AE2298" t="s">
        <v>86</v>
      </c>
      <c r="AF2298" t="s">
        <v>159</v>
      </c>
      <c r="AG2298" t="s">
        <v>102</v>
      </c>
      <c r="AH2298">
        <f>IFERROR(
    VLOOKUP(FENIX_ANS_TABLA[[#This Row],[ESTADO]],
        {"VENCIDO",1;"ALERTA_0 Días",2;"ALERTA",3;"A TIEMPO",4;"SIN FECHA",5},
    2,FALSE),
0)</f>
        <v>4</v>
      </c>
    </row>
    <row r="2299" spans="1:34" x14ac:dyDescent="0.25">
      <c r="A2299">
        <v>23678601</v>
      </c>
      <c r="B2299" s="23" t="str">
        <f>IFERROR(VLOOKUP(FENIX_ANS_TABLA[[#This Row],[PEDIDO]],RESPONSABLE!A:B,2,0),"Pendiente por asignar responsable")</f>
        <v>Pendiente por asignar responsable</v>
      </c>
      <c r="C2299" t="s">
        <v>44</v>
      </c>
      <c r="D2299" t="s">
        <v>24</v>
      </c>
      <c r="E2299" t="s">
        <v>44</v>
      </c>
      <c r="F2299" s="21">
        <v>46084.673819444448</v>
      </c>
      <c r="G2299" t="s">
        <v>19481</v>
      </c>
      <c r="H2299">
        <v>43257404</v>
      </c>
      <c r="I2299" t="s">
        <v>19482</v>
      </c>
      <c r="J2299" s="23" t="s">
        <v>31</v>
      </c>
      <c r="K2299" s="23" t="s">
        <v>19483</v>
      </c>
      <c r="L2299" t="s">
        <v>19484</v>
      </c>
      <c r="M2299" t="s">
        <v>25</v>
      </c>
      <c r="N2299" t="s">
        <v>19485</v>
      </c>
      <c r="O2299" t="s">
        <v>26</v>
      </c>
      <c r="P2299" t="s">
        <v>45</v>
      </c>
      <c r="Q2299" t="s">
        <v>31</v>
      </c>
      <c r="R2299" t="s">
        <v>253</v>
      </c>
      <c r="S2299" t="s">
        <v>259</v>
      </c>
      <c r="T2299">
        <v>11</v>
      </c>
      <c r="U2299" t="s">
        <v>19486</v>
      </c>
      <c r="V2299" t="s">
        <v>19487</v>
      </c>
      <c r="W2299" t="s">
        <v>14228</v>
      </c>
      <c r="X2299" t="s">
        <v>29</v>
      </c>
      <c r="Y2299" t="s">
        <v>30</v>
      </c>
      <c r="Z2299" t="s">
        <v>30</v>
      </c>
      <c r="AA2299" t="s">
        <v>30</v>
      </c>
      <c r="AB2299" t="s">
        <v>30</v>
      </c>
      <c r="AC2299">
        <v>-75.538460000000001</v>
      </c>
      <c r="AD2299">
        <v>6.2382270000000002</v>
      </c>
      <c r="AE2299" t="s">
        <v>86</v>
      </c>
      <c r="AF2299" t="s">
        <v>105</v>
      </c>
      <c r="AG2299" t="s">
        <v>102</v>
      </c>
      <c r="AH2299">
        <f>IFERROR(
    VLOOKUP(FENIX_ANS_TABLA[[#This Row],[ESTADO]],
        {"VENCIDO",1;"ALERTA_0 Días",2;"ALERTA",3;"A TIEMPO",4;"SIN FECHA",5},
    2,FALSE),
0)</f>
        <v>4</v>
      </c>
    </row>
    <row r="2300" spans="1:34" x14ac:dyDescent="0.25">
      <c r="A2300">
        <v>23678613</v>
      </c>
      <c r="B2300" s="23" t="str">
        <f>IFERROR(VLOOKUP(FENIX_ANS_TABLA[[#This Row],[PEDIDO]],RESPONSABLE!A:B,2,0),"Pendiente por asignar responsable")</f>
        <v>Pendiente por asignar responsable</v>
      </c>
      <c r="C2300" t="s">
        <v>23</v>
      </c>
      <c r="D2300" t="s">
        <v>24</v>
      </c>
      <c r="E2300" t="s">
        <v>33</v>
      </c>
      <c r="F2300" s="21">
        <v>46084.680995370371</v>
      </c>
      <c r="G2300" t="s">
        <v>19489</v>
      </c>
      <c r="H2300">
        <v>1128455119</v>
      </c>
      <c r="I2300" t="s">
        <v>19490</v>
      </c>
      <c r="J2300" s="23" t="s">
        <v>31</v>
      </c>
      <c r="K2300" s="23" t="s">
        <v>19491</v>
      </c>
      <c r="L2300" t="s">
        <v>19492</v>
      </c>
      <c r="M2300" t="s">
        <v>25</v>
      </c>
      <c r="N2300" t="s">
        <v>19493</v>
      </c>
      <c r="O2300" t="s">
        <v>26</v>
      </c>
      <c r="P2300" t="s">
        <v>34</v>
      </c>
      <c r="Q2300" t="s">
        <v>31</v>
      </c>
      <c r="R2300" t="s">
        <v>253</v>
      </c>
      <c r="S2300" t="s">
        <v>259</v>
      </c>
      <c r="T2300">
        <v>5</v>
      </c>
      <c r="U2300" t="s">
        <v>19494</v>
      </c>
      <c r="V2300" t="s">
        <v>14314</v>
      </c>
      <c r="W2300" t="s">
        <v>10321</v>
      </c>
      <c r="X2300" t="s">
        <v>29</v>
      </c>
      <c r="Y2300" t="s">
        <v>30</v>
      </c>
      <c r="Z2300" t="s">
        <v>30</v>
      </c>
      <c r="AA2300" t="s">
        <v>30</v>
      </c>
      <c r="AB2300" t="s">
        <v>30</v>
      </c>
      <c r="AC2300">
        <v>-75.644651089999996</v>
      </c>
      <c r="AD2300">
        <v>6.1752821899999999</v>
      </c>
      <c r="AE2300" t="s">
        <v>86</v>
      </c>
      <c r="AF2300" t="s">
        <v>105</v>
      </c>
      <c r="AG2300" t="s">
        <v>102</v>
      </c>
      <c r="AH2300">
        <f>IFERROR(
    VLOOKUP(FENIX_ANS_TABLA[[#This Row],[ESTADO]],
        {"VENCIDO",1;"ALERTA_0 Días",2;"ALERTA",3;"A TIEMPO",4;"SIN FECHA",5},
    2,FALSE),
0)</f>
        <v>4</v>
      </c>
    </row>
    <row r="2301" spans="1:34" x14ac:dyDescent="0.25">
      <c r="A2301">
        <v>23678615</v>
      </c>
      <c r="B2301" s="23" t="str">
        <f>IFERROR(VLOOKUP(FENIX_ANS_TABLA[[#This Row],[PEDIDO]],RESPONSABLE!A:B,2,0),"Pendiente por asignar responsable")</f>
        <v>Pendiente por asignar responsable</v>
      </c>
      <c r="C2301" t="s">
        <v>54</v>
      </c>
      <c r="D2301" t="s">
        <v>24</v>
      </c>
      <c r="E2301" t="s">
        <v>54</v>
      </c>
      <c r="F2301" s="21">
        <v>46084.682002314818</v>
      </c>
      <c r="G2301" t="s">
        <v>19496</v>
      </c>
      <c r="H2301">
        <v>15665121</v>
      </c>
      <c r="I2301" t="s">
        <v>19497</v>
      </c>
      <c r="J2301" s="23" t="s">
        <v>31</v>
      </c>
      <c r="K2301" s="23" t="s">
        <v>19498</v>
      </c>
      <c r="L2301" t="s">
        <v>19499</v>
      </c>
      <c r="M2301" t="s">
        <v>25</v>
      </c>
      <c r="N2301" t="s">
        <v>19500</v>
      </c>
      <c r="O2301" t="s">
        <v>26</v>
      </c>
      <c r="P2301" t="s">
        <v>55</v>
      </c>
      <c r="Q2301" t="s">
        <v>31</v>
      </c>
      <c r="R2301" t="s">
        <v>253</v>
      </c>
      <c r="S2301" t="s">
        <v>259</v>
      </c>
      <c r="T2301">
        <v>4</v>
      </c>
      <c r="U2301" t="s">
        <v>19501</v>
      </c>
      <c r="V2301" t="s">
        <v>15381</v>
      </c>
      <c r="W2301" t="s">
        <v>10717</v>
      </c>
      <c r="X2301" t="s">
        <v>29</v>
      </c>
      <c r="Y2301" t="s">
        <v>30</v>
      </c>
      <c r="Z2301" t="s">
        <v>30</v>
      </c>
      <c r="AA2301" t="s">
        <v>30</v>
      </c>
      <c r="AB2301" t="s">
        <v>30</v>
      </c>
      <c r="AC2301">
        <v>-75.598838999999998</v>
      </c>
      <c r="AD2301">
        <v>6.2424179999999998</v>
      </c>
      <c r="AE2301" t="s">
        <v>86</v>
      </c>
      <c r="AF2301" t="s">
        <v>105</v>
      </c>
      <c r="AG2301" t="s">
        <v>102</v>
      </c>
      <c r="AH2301">
        <f>IFERROR(
    VLOOKUP(FENIX_ANS_TABLA[[#This Row],[ESTADO]],
        {"VENCIDO",1;"ALERTA_0 Días",2;"ALERTA",3;"A TIEMPO",4;"SIN FECHA",5},
    2,FALSE),
0)</f>
        <v>4</v>
      </c>
    </row>
    <row r="2302" spans="1:34" x14ac:dyDescent="0.25">
      <c r="A2302">
        <v>23678631</v>
      </c>
      <c r="B2302" s="23" t="str">
        <f>IFERROR(VLOOKUP(FENIX_ANS_TABLA[[#This Row],[PEDIDO]],RESPONSABLE!A:B,2,0),"Pendiente por asignar responsable")</f>
        <v>Pendiente por asignar responsable</v>
      </c>
      <c r="C2302" t="s">
        <v>44</v>
      </c>
      <c r="D2302" t="s">
        <v>24</v>
      </c>
      <c r="E2302" t="s">
        <v>44</v>
      </c>
      <c r="F2302" s="21">
        <v>46084.685578703713</v>
      </c>
      <c r="G2302" t="s">
        <v>19503</v>
      </c>
      <c r="H2302">
        <v>1001845806</v>
      </c>
      <c r="I2302" t="s">
        <v>19504</v>
      </c>
      <c r="J2302" s="23" t="s">
        <v>31</v>
      </c>
      <c r="K2302" s="23" t="s">
        <v>19505</v>
      </c>
      <c r="L2302" t="s">
        <v>19506</v>
      </c>
      <c r="M2302" t="s">
        <v>139</v>
      </c>
      <c r="N2302" t="s">
        <v>19507</v>
      </c>
      <c r="O2302" t="s">
        <v>140</v>
      </c>
      <c r="P2302" t="s">
        <v>45</v>
      </c>
      <c r="Q2302" t="s">
        <v>31</v>
      </c>
      <c r="R2302" t="s">
        <v>252</v>
      </c>
      <c r="S2302" t="s">
        <v>259</v>
      </c>
      <c r="T2302">
        <v>11</v>
      </c>
      <c r="U2302" t="s">
        <v>19508</v>
      </c>
      <c r="V2302" t="s">
        <v>14088</v>
      </c>
      <c r="W2302" t="s">
        <v>19509</v>
      </c>
      <c r="X2302" t="s">
        <v>29</v>
      </c>
      <c r="Y2302" t="s">
        <v>30</v>
      </c>
      <c r="Z2302" t="s">
        <v>30</v>
      </c>
      <c r="AA2302" t="s">
        <v>30</v>
      </c>
      <c r="AB2302" t="s">
        <v>30</v>
      </c>
      <c r="AC2302">
        <v>-75.821542890000003</v>
      </c>
      <c r="AD2302">
        <v>6.4778568400000003</v>
      </c>
      <c r="AE2302" t="s">
        <v>86</v>
      </c>
      <c r="AF2302" t="s">
        <v>136</v>
      </c>
      <c r="AG2302" t="s">
        <v>102</v>
      </c>
      <c r="AH2302">
        <f>IFERROR(
    VLOOKUP(FENIX_ANS_TABLA[[#This Row],[ESTADO]],
        {"VENCIDO",1;"ALERTA_0 Días",2;"ALERTA",3;"A TIEMPO",4;"SIN FECHA",5},
    2,FALSE),
0)</f>
        <v>4</v>
      </c>
    </row>
    <row r="2303" spans="1:34" x14ac:dyDescent="0.25">
      <c r="A2303">
        <v>23678634</v>
      </c>
      <c r="B2303" s="23" t="str">
        <f>IFERROR(VLOOKUP(FENIX_ANS_TABLA[[#This Row],[PEDIDO]],RESPONSABLE!A:B,2,0),"Pendiente por asignar responsable")</f>
        <v>Pendiente por asignar responsable</v>
      </c>
      <c r="C2303" t="s">
        <v>54</v>
      </c>
      <c r="D2303" t="s">
        <v>24</v>
      </c>
      <c r="E2303" t="s">
        <v>54</v>
      </c>
      <c r="F2303" s="21">
        <v>46084.686574074083</v>
      </c>
      <c r="G2303" t="s">
        <v>19511</v>
      </c>
      <c r="H2303">
        <v>901923896</v>
      </c>
      <c r="I2303" t="s">
        <v>19512</v>
      </c>
      <c r="J2303" s="23" t="s">
        <v>31</v>
      </c>
      <c r="K2303" s="23" t="s">
        <v>19513</v>
      </c>
      <c r="L2303" t="s">
        <v>19514</v>
      </c>
      <c r="M2303" t="s">
        <v>38</v>
      </c>
      <c r="N2303" t="s">
        <v>19515</v>
      </c>
      <c r="O2303" t="s">
        <v>39</v>
      </c>
      <c r="P2303" t="s">
        <v>55</v>
      </c>
      <c r="Q2303" t="s">
        <v>31</v>
      </c>
      <c r="R2303" t="s">
        <v>253</v>
      </c>
      <c r="S2303" t="s">
        <v>259</v>
      </c>
      <c r="T2303">
        <v>4</v>
      </c>
      <c r="U2303" t="s">
        <v>19516</v>
      </c>
      <c r="V2303" t="s">
        <v>19517</v>
      </c>
      <c r="W2303" t="s">
        <v>19053</v>
      </c>
      <c r="X2303" t="s">
        <v>29</v>
      </c>
      <c r="Y2303" t="s">
        <v>30</v>
      </c>
      <c r="Z2303" t="s">
        <v>30</v>
      </c>
      <c r="AA2303" t="s">
        <v>30</v>
      </c>
      <c r="AB2303" t="s">
        <v>30</v>
      </c>
      <c r="AC2303">
        <v>-75.604906</v>
      </c>
      <c r="AD2303">
        <v>6.169511</v>
      </c>
      <c r="AE2303" t="s">
        <v>86</v>
      </c>
      <c r="AF2303" t="s">
        <v>105</v>
      </c>
      <c r="AG2303" t="s">
        <v>102</v>
      </c>
      <c r="AH2303">
        <f>IFERROR(
    VLOOKUP(FENIX_ANS_TABLA[[#This Row],[ESTADO]],
        {"VENCIDO",1;"ALERTA_0 Días",2;"ALERTA",3;"A TIEMPO",4;"SIN FECHA",5},
    2,FALSE),
0)</f>
        <v>4</v>
      </c>
    </row>
    <row r="2304" spans="1:34" x14ac:dyDescent="0.25">
      <c r="A2304">
        <v>23678635</v>
      </c>
      <c r="B2304" s="23" t="str">
        <f>IFERROR(VLOOKUP(FENIX_ANS_TABLA[[#This Row],[PEDIDO]],RESPONSABLE!A:B,2,0),"Pendiente por asignar responsable")</f>
        <v>Pendiente por asignar responsable</v>
      </c>
      <c r="C2304" t="s">
        <v>23</v>
      </c>
      <c r="D2304" t="s">
        <v>24</v>
      </c>
      <c r="E2304" t="s">
        <v>33</v>
      </c>
      <c r="F2304" s="21">
        <v>46084.686701388891</v>
      </c>
      <c r="G2304" t="s">
        <v>19519</v>
      </c>
      <c r="H2304">
        <v>39404178</v>
      </c>
      <c r="I2304" t="s">
        <v>19520</v>
      </c>
      <c r="J2304" s="23" t="s">
        <v>31</v>
      </c>
      <c r="K2304" s="23" t="s">
        <v>19521</v>
      </c>
      <c r="L2304" t="s">
        <v>19522</v>
      </c>
      <c r="M2304" t="s">
        <v>25</v>
      </c>
      <c r="N2304" t="s">
        <v>19523</v>
      </c>
      <c r="O2304" t="s">
        <v>26</v>
      </c>
      <c r="P2304" t="s">
        <v>34</v>
      </c>
      <c r="Q2304" t="s">
        <v>31</v>
      </c>
      <c r="R2304" t="s">
        <v>253</v>
      </c>
      <c r="S2304" t="s">
        <v>259</v>
      </c>
      <c r="T2304">
        <v>5</v>
      </c>
      <c r="U2304" t="s">
        <v>19524</v>
      </c>
      <c r="V2304" t="s">
        <v>19517</v>
      </c>
      <c r="W2304" t="s">
        <v>19525</v>
      </c>
      <c r="X2304" t="s">
        <v>29</v>
      </c>
      <c r="Y2304" t="s">
        <v>30</v>
      </c>
      <c r="Z2304" t="s">
        <v>30</v>
      </c>
      <c r="AA2304" t="s">
        <v>30</v>
      </c>
      <c r="AB2304" t="s">
        <v>30</v>
      </c>
      <c r="AC2304">
        <v>-75.61448</v>
      </c>
      <c r="AD2304">
        <v>6.2690739999999998</v>
      </c>
      <c r="AE2304" t="s">
        <v>86</v>
      </c>
      <c r="AF2304" t="s">
        <v>105</v>
      </c>
      <c r="AG2304" t="s">
        <v>102</v>
      </c>
      <c r="AH2304">
        <f>IFERROR(
    VLOOKUP(FENIX_ANS_TABLA[[#This Row],[ESTADO]],
        {"VENCIDO",1;"ALERTA_0 Días",2;"ALERTA",3;"A TIEMPO",4;"SIN FECHA",5},
    2,FALSE),
0)</f>
        <v>4</v>
      </c>
    </row>
    <row r="2305" spans="1:34" x14ac:dyDescent="0.25">
      <c r="A2305">
        <v>23678636</v>
      </c>
      <c r="B2305" s="23" t="str">
        <f>IFERROR(VLOOKUP(FENIX_ANS_TABLA[[#This Row],[PEDIDO]],RESPONSABLE!A:B,2,0),"Pendiente por asignar responsable")</f>
        <v>Pendiente por asignar responsable</v>
      </c>
      <c r="C2305" t="s">
        <v>23</v>
      </c>
      <c r="D2305" t="s">
        <v>24</v>
      </c>
      <c r="E2305" t="s">
        <v>33</v>
      </c>
      <c r="F2305" s="21">
        <v>46084.687476851846</v>
      </c>
      <c r="G2305" t="s">
        <v>19527</v>
      </c>
      <c r="H2305">
        <v>43526666</v>
      </c>
      <c r="I2305" t="s">
        <v>19528</v>
      </c>
      <c r="J2305" s="23" t="s">
        <v>31</v>
      </c>
      <c r="K2305" s="23" t="s">
        <v>19529</v>
      </c>
      <c r="L2305" t="s">
        <v>19530</v>
      </c>
      <c r="M2305" t="s">
        <v>25</v>
      </c>
      <c r="N2305" t="s">
        <v>19531</v>
      </c>
      <c r="O2305" t="s">
        <v>26</v>
      </c>
      <c r="P2305" t="s">
        <v>34</v>
      </c>
      <c r="Q2305" t="s">
        <v>31</v>
      </c>
      <c r="R2305" t="s">
        <v>253</v>
      </c>
      <c r="S2305" t="s">
        <v>259</v>
      </c>
      <c r="T2305">
        <v>5</v>
      </c>
      <c r="U2305" t="s">
        <v>19532</v>
      </c>
      <c r="V2305" t="s">
        <v>14315</v>
      </c>
      <c r="W2305" t="s">
        <v>10364</v>
      </c>
      <c r="X2305" t="s">
        <v>29</v>
      </c>
      <c r="Y2305" t="s">
        <v>30</v>
      </c>
      <c r="Z2305" t="s">
        <v>30</v>
      </c>
      <c r="AA2305" t="s">
        <v>30</v>
      </c>
      <c r="AB2305" t="s">
        <v>30</v>
      </c>
      <c r="AC2305">
        <v>-75.530161480000004</v>
      </c>
      <c r="AD2305">
        <v>6.2364673000000002</v>
      </c>
      <c r="AE2305" t="s">
        <v>86</v>
      </c>
      <c r="AF2305" t="s">
        <v>105</v>
      </c>
      <c r="AG2305" t="s">
        <v>102</v>
      </c>
      <c r="AH2305">
        <f>IFERROR(
    VLOOKUP(FENIX_ANS_TABLA[[#This Row],[ESTADO]],
        {"VENCIDO",1;"ALERTA_0 Días",2;"ALERTA",3;"A TIEMPO",4;"SIN FECHA",5},
    2,FALSE),
0)</f>
        <v>4</v>
      </c>
    </row>
    <row r="2306" spans="1:34" x14ac:dyDescent="0.25">
      <c r="A2306">
        <v>23678643</v>
      </c>
      <c r="B2306" s="23" t="str">
        <f>IFERROR(VLOOKUP(FENIX_ANS_TABLA[[#This Row],[PEDIDO]],RESPONSABLE!A:B,2,0),"Pendiente por asignar responsable")</f>
        <v>Pendiente por asignar responsable</v>
      </c>
      <c r="C2306" t="s">
        <v>54</v>
      </c>
      <c r="D2306" t="s">
        <v>24</v>
      </c>
      <c r="E2306" t="s">
        <v>54</v>
      </c>
      <c r="F2306" s="21">
        <v>46084.692326388889</v>
      </c>
      <c r="G2306" t="s">
        <v>19534</v>
      </c>
      <c r="H2306">
        <v>1033648598</v>
      </c>
      <c r="I2306" t="s">
        <v>19535</v>
      </c>
      <c r="J2306" s="23" t="s">
        <v>31</v>
      </c>
      <c r="K2306" s="23" t="s">
        <v>19536</v>
      </c>
      <c r="L2306" t="s">
        <v>19537</v>
      </c>
      <c r="M2306" t="s">
        <v>126</v>
      </c>
      <c r="N2306" t="s">
        <v>19538</v>
      </c>
      <c r="O2306" t="s">
        <v>127</v>
      </c>
      <c r="P2306" t="s">
        <v>55</v>
      </c>
      <c r="Q2306" t="s">
        <v>31</v>
      </c>
      <c r="R2306" t="s">
        <v>253</v>
      </c>
      <c r="S2306" t="s">
        <v>259</v>
      </c>
      <c r="T2306">
        <v>4</v>
      </c>
      <c r="U2306" t="s">
        <v>19539</v>
      </c>
      <c r="V2306" t="s">
        <v>15061</v>
      </c>
      <c r="W2306" t="s">
        <v>19540</v>
      </c>
      <c r="X2306" t="s">
        <v>29</v>
      </c>
      <c r="Y2306" t="s">
        <v>30</v>
      </c>
      <c r="Z2306" t="s">
        <v>30</v>
      </c>
      <c r="AA2306" t="s">
        <v>30</v>
      </c>
      <c r="AB2306" t="s">
        <v>30</v>
      </c>
      <c r="AC2306">
        <v>-76.017125640000003</v>
      </c>
      <c r="AD2306">
        <v>5.8472477700000001</v>
      </c>
      <c r="AE2306" t="s">
        <v>86</v>
      </c>
      <c r="AF2306" t="s">
        <v>109</v>
      </c>
      <c r="AG2306" t="s">
        <v>102</v>
      </c>
      <c r="AH2306">
        <f>IFERROR(
    VLOOKUP(FENIX_ANS_TABLA[[#This Row],[ESTADO]],
        {"VENCIDO",1;"ALERTA_0 Días",2;"ALERTA",3;"A TIEMPO",4;"SIN FECHA",5},
    2,FALSE),
0)</f>
        <v>4</v>
      </c>
    </row>
    <row r="2307" spans="1:34" x14ac:dyDescent="0.25">
      <c r="A2307">
        <v>23678653</v>
      </c>
      <c r="B2307" s="23" t="str">
        <f>IFERROR(VLOOKUP(FENIX_ANS_TABLA[[#This Row],[PEDIDO]],RESPONSABLE!A:B,2,0),"Pendiente por asignar responsable")</f>
        <v>Pendiente por asignar responsable</v>
      </c>
      <c r="C2307" t="s">
        <v>54</v>
      </c>
      <c r="D2307" t="s">
        <v>24</v>
      </c>
      <c r="E2307" t="s">
        <v>54</v>
      </c>
      <c r="F2307" s="21">
        <v>46084.698217592602</v>
      </c>
      <c r="G2307" t="s">
        <v>19542</v>
      </c>
      <c r="H2307">
        <v>1038770706</v>
      </c>
      <c r="I2307" t="s">
        <v>19543</v>
      </c>
      <c r="J2307" s="23" t="s">
        <v>31</v>
      </c>
      <c r="K2307" s="23" t="s">
        <v>19544</v>
      </c>
      <c r="L2307" t="s">
        <v>19545</v>
      </c>
      <c r="M2307" t="s">
        <v>113</v>
      </c>
      <c r="N2307" t="s">
        <v>19546</v>
      </c>
      <c r="O2307" t="s">
        <v>114</v>
      </c>
      <c r="P2307" t="s">
        <v>55</v>
      </c>
      <c r="Q2307" t="s">
        <v>31</v>
      </c>
      <c r="R2307" t="s">
        <v>252</v>
      </c>
      <c r="S2307" t="s">
        <v>259</v>
      </c>
      <c r="T2307">
        <v>4</v>
      </c>
      <c r="U2307" t="s">
        <v>19547</v>
      </c>
      <c r="V2307" t="s">
        <v>19548</v>
      </c>
      <c r="W2307" t="s">
        <v>14106</v>
      </c>
      <c r="X2307" t="s">
        <v>29</v>
      </c>
      <c r="Y2307" t="s">
        <v>30</v>
      </c>
      <c r="Z2307" t="s">
        <v>30</v>
      </c>
      <c r="AA2307" t="s">
        <v>30</v>
      </c>
      <c r="AB2307" t="s">
        <v>30</v>
      </c>
      <c r="AC2307">
        <v>-75.914917380000006</v>
      </c>
      <c r="AD2307">
        <v>6.0343962800000002</v>
      </c>
      <c r="AE2307" t="s">
        <v>86</v>
      </c>
      <c r="AF2307" t="s">
        <v>109</v>
      </c>
      <c r="AG2307" t="s">
        <v>102</v>
      </c>
      <c r="AH2307">
        <f>IFERROR(
    VLOOKUP(FENIX_ANS_TABLA[[#This Row],[ESTADO]],
        {"VENCIDO",1;"ALERTA_0 Días",2;"ALERTA",3;"A TIEMPO",4;"SIN FECHA",5},
    2,FALSE),
0)</f>
        <v>4</v>
      </c>
    </row>
    <row r="2308" spans="1:34" x14ac:dyDescent="0.25">
      <c r="A2308">
        <v>23678658</v>
      </c>
      <c r="B2308" s="23" t="str">
        <f>IFERROR(VLOOKUP(FENIX_ANS_TABLA[[#This Row],[PEDIDO]],RESPONSABLE!A:B,2,0),"Pendiente por asignar responsable")</f>
        <v>Pendiente por asignar responsable</v>
      </c>
      <c r="C2308" t="s">
        <v>54</v>
      </c>
      <c r="D2308" t="s">
        <v>24</v>
      </c>
      <c r="E2308" t="s">
        <v>54</v>
      </c>
      <c r="F2308" s="21">
        <v>46084.700613425928</v>
      </c>
      <c r="G2308" t="s">
        <v>19550</v>
      </c>
      <c r="H2308">
        <v>8281607</v>
      </c>
      <c r="I2308" t="s">
        <v>19551</v>
      </c>
      <c r="J2308" s="23" t="s">
        <v>31</v>
      </c>
      <c r="K2308" s="23" t="s">
        <v>19552</v>
      </c>
      <c r="L2308" t="s">
        <v>19553</v>
      </c>
      <c r="M2308" t="s">
        <v>25</v>
      </c>
      <c r="N2308" t="s">
        <v>19554</v>
      </c>
      <c r="O2308" t="s">
        <v>26</v>
      </c>
      <c r="P2308" t="s">
        <v>55</v>
      </c>
      <c r="Q2308" t="s">
        <v>31</v>
      </c>
      <c r="R2308" t="s">
        <v>253</v>
      </c>
      <c r="S2308" t="s">
        <v>259</v>
      </c>
      <c r="T2308">
        <v>4</v>
      </c>
      <c r="U2308" t="s">
        <v>19555</v>
      </c>
      <c r="V2308" t="s">
        <v>15107</v>
      </c>
      <c r="W2308" t="s">
        <v>10720</v>
      </c>
      <c r="X2308" t="s">
        <v>29</v>
      </c>
      <c r="Y2308" t="s">
        <v>30</v>
      </c>
      <c r="Z2308" t="s">
        <v>30</v>
      </c>
      <c r="AA2308" t="s">
        <v>30</v>
      </c>
      <c r="AB2308" t="s">
        <v>30</v>
      </c>
      <c r="AC2308">
        <v>-75.573241999999993</v>
      </c>
      <c r="AD2308">
        <v>6.2273490000000002</v>
      </c>
      <c r="AE2308" t="s">
        <v>86</v>
      </c>
      <c r="AF2308" t="s">
        <v>105</v>
      </c>
      <c r="AG2308" t="s">
        <v>102</v>
      </c>
      <c r="AH2308">
        <f>IFERROR(
    VLOOKUP(FENIX_ANS_TABLA[[#This Row],[ESTADO]],
        {"VENCIDO",1;"ALERTA_0 Días",2;"ALERTA",3;"A TIEMPO",4;"SIN FECHA",5},
    2,FALSE),
0)</f>
        <v>4</v>
      </c>
    </row>
    <row r="2309" spans="1:34" x14ac:dyDescent="0.25">
      <c r="A2309">
        <v>23678666</v>
      </c>
      <c r="B2309" s="23" t="str">
        <f>IFERROR(VLOOKUP(FENIX_ANS_TABLA[[#This Row],[PEDIDO]],RESPONSABLE!A:B,2,0),"Pendiente por asignar responsable")</f>
        <v>Pendiente por asignar responsable</v>
      </c>
      <c r="C2309" t="s">
        <v>54</v>
      </c>
      <c r="D2309" t="s">
        <v>24</v>
      </c>
      <c r="E2309" t="s">
        <v>54</v>
      </c>
      <c r="F2309" s="21">
        <v>46084.705428240741</v>
      </c>
      <c r="G2309" t="s">
        <v>19557</v>
      </c>
      <c r="H2309">
        <v>73582267</v>
      </c>
      <c r="I2309" t="s">
        <v>19558</v>
      </c>
      <c r="J2309" s="23" t="s">
        <v>31</v>
      </c>
      <c r="K2309" s="23" t="s">
        <v>19559</v>
      </c>
      <c r="L2309" t="s">
        <v>19560</v>
      </c>
      <c r="M2309" t="s">
        <v>163</v>
      </c>
      <c r="N2309" t="s">
        <v>19561</v>
      </c>
      <c r="O2309" t="s">
        <v>164</v>
      </c>
      <c r="P2309" t="s">
        <v>55</v>
      </c>
      <c r="Q2309" t="s">
        <v>31</v>
      </c>
      <c r="R2309" t="s">
        <v>252</v>
      </c>
      <c r="S2309" t="s">
        <v>259</v>
      </c>
      <c r="T2309">
        <v>4</v>
      </c>
      <c r="U2309" t="s">
        <v>19562</v>
      </c>
      <c r="V2309" t="s">
        <v>19563</v>
      </c>
      <c r="W2309" t="s">
        <v>10538</v>
      </c>
      <c r="X2309" t="s">
        <v>29</v>
      </c>
      <c r="Y2309" t="s">
        <v>30</v>
      </c>
      <c r="Z2309" t="s">
        <v>30</v>
      </c>
      <c r="AA2309" t="s">
        <v>30</v>
      </c>
      <c r="AB2309" t="s">
        <v>30</v>
      </c>
      <c r="AC2309">
        <v>-75.243890480000005</v>
      </c>
      <c r="AD2309">
        <v>6.1766960800000001</v>
      </c>
      <c r="AE2309" t="s">
        <v>86</v>
      </c>
      <c r="AF2309" t="s">
        <v>159</v>
      </c>
      <c r="AG2309" t="s">
        <v>102</v>
      </c>
      <c r="AH2309">
        <f>IFERROR(
    VLOOKUP(FENIX_ANS_TABLA[[#This Row],[ESTADO]],
        {"VENCIDO",1;"ALERTA_0 Días",2;"ALERTA",3;"A TIEMPO",4;"SIN FECHA",5},
    2,FALSE),
0)</f>
        <v>4</v>
      </c>
    </row>
    <row r="2310" spans="1:34" x14ac:dyDescent="0.25">
      <c r="A2310">
        <v>23678667</v>
      </c>
      <c r="B2310" s="23" t="str">
        <f>IFERROR(VLOOKUP(FENIX_ANS_TABLA[[#This Row],[PEDIDO]],RESPONSABLE!A:B,2,0),"Pendiente por asignar responsable")</f>
        <v>Pendiente por asignar responsable</v>
      </c>
      <c r="C2310" t="s">
        <v>23</v>
      </c>
      <c r="D2310" t="s">
        <v>24</v>
      </c>
      <c r="E2310" t="s">
        <v>33</v>
      </c>
      <c r="F2310" s="21">
        <v>46084.705451388887</v>
      </c>
      <c r="G2310" t="s">
        <v>19565</v>
      </c>
      <c r="H2310">
        <v>43711007</v>
      </c>
      <c r="I2310" t="s">
        <v>19566</v>
      </c>
      <c r="J2310" s="23" t="s">
        <v>31</v>
      </c>
      <c r="K2310" s="23" t="s">
        <v>19567</v>
      </c>
      <c r="L2310" t="s">
        <v>19568</v>
      </c>
      <c r="M2310" t="s">
        <v>119</v>
      </c>
      <c r="N2310" t="s">
        <v>19569</v>
      </c>
      <c r="O2310" t="s">
        <v>120</v>
      </c>
      <c r="P2310" t="s">
        <v>34</v>
      </c>
      <c r="Q2310" t="s">
        <v>31</v>
      </c>
      <c r="R2310" t="s">
        <v>253</v>
      </c>
      <c r="S2310" t="s">
        <v>259</v>
      </c>
      <c r="T2310">
        <v>5</v>
      </c>
      <c r="U2310" t="s">
        <v>19570</v>
      </c>
      <c r="V2310" t="s">
        <v>19563</v>
      </c>
      <c r="W2310" t="s">
        <v>8076</v>
      </c>
      <c r="X2310" t="s">
        <v>29</v>
      </c>
      <c r="Y2310" t="s">
        <v>30</v>
      </c>
      <c r="Z2310" t="s">
        <v>30</v>
      </c>
      <c r="AA2310" t="s">
        <v>30</v>
      </c>
      <c r="AB2310" t="s">
        <v>30</v>
      </c>
      <c r="AC2310">
        <v>-75.699458480000004</v>
      </c>
      <c r="AD2310">
        <v>6.0666405900000004</v>
      </c>
      <c r="AE2310" t="s">
        <v>86</v>
      </c>
      <c r="AF2310" t="s">
        <v>109</v>
      </c>
      <c r="AG2310" t="s">
        <v>102</v>
      </c>
      <c r="AH2310">
        <f>IFERROR(
    VLOOKUP(FENIX_ANS_TABLA[[#This Row],[ESTADO]],
        {"VENCIDO",1;"ALERTA_0 Días",2;"ALERTA",3;"A TIEMPO",4;"SIN FECHA",5},
    2,FALSE),
0)</f>
        <v>4</v>
      </c>
    </row>
    <row r="2311" spans="1:34" x14ac:dyDescent="0.25">
      <c r="A2311">
        <v>23678672</v>
      </c>
      <c r="B2311" s="23" t="str">
        <f>IFERROR(VLOOKUP(FENIX_ANS_TABLA[[#This Row],[PEDIDO]],RESPONSABLE!A:B,2,0),"Pendiente por asignar responsable")</f>
        <v>Pendiente por asignar responsable</v>
      </c>
      <c r="C2311" t="s">
        <v>23</v>
      </c>
      <c r="D2311" t="s">
        <v>24</v>
      </c>
      <c r="E2311" t="s">
        <v>33</v>
      </c>
      <c r="F2311" s="21">
        <v>46084.707395833328</v>
      </c>
      <c r="G2311" t="s">
        <v>19572</v>
      </c>
      <c r="H2311">
        <v>1040740066</v>
      </c>
      <c r="I2311" t="s">
        <v>19573</v>
      </c>
      <c r="J2311" s="23" t="s">
        <v>31</v>
      </c>
      <c r="K2311" s="23" t="s">
        <v>19574</v>
      </c>
      <c r="L2311" t="s">
        <v>19575</v>
      </c>
      <c r="M2311" t="s">
        <v>38</v>
      </c>
      <c r="N2311" t="s">
        <v>19576</v>
      </c>
      <c r="O2311" t="s">
        <v>39</v>
      </c>
      <c r="P2311" t="s">
        <v>34</v>
      </c>
      <c r="Q2311" t="s">
        <v>31</v>
      </c>
      <c r="R2311" t="s">
        <v>253</v>
      </c>
      <c r="S2311" t="s">
        <v>259</v>
      </c>
      <c r="T2311">
        <v>5</v>
      </c>
      <c r="U2311" t="s">
        <v>19577</v>
      </c>
      <c r="V2311" t="s">
        <v>19578</v>
      </c>
      <c r="W2311" t="s">
        <v>17799</v>
      </c>
      <c r="X2311" t="s">
        <v>29</v>
      </c>
      <c r="Y2311" t="s">
        <v>30</v>
      </c>
      <c r="Z2311" t="s">
        <v>30</v>
      </c>
      <c r="AA2311" t="s">
        <v>30</v>
      </c>
      <c r="AB2311" t="s">
        <v>30</v>
      </c>
      <c r="AC2311">
        <v>-75.620576470000003</v>
      </c>
      <c r="AD2311">
        <v>6.1643175499999998</v>
      </c>
      <c r="AE2311" t="s">
        <v>86</v>
      </c>
      <c r="AF2311" t="s">
        <v>105</v>
      </c>
      <c r="AG2311" t="s">
        <v>102</v>
      </c>
      <c r="AH2311">
        <f>IFERROR(
    VLOOKUP(FENIX_ANS_TABLA[[#This Row],[ESTADO]],
        {"VENCIDO",1;"ALERTA_0 Días",2;"ALERTA",3;"A TIEMPO",4;"SIN FECHA",5},
    2,FALSE),
0)</f>
        <v>4</v>
      </c>
    </row>
    <row r="2312" spans="1:34" x14ac:dyDescent="0.25">
      <c r="A2312">
        <v>23678676</v>
      </c>
      <c r="B2312" s="23" t="str">
        <f>IFERROR(VLOOKUP(FENIX_ANS_TABLA[[#This Row],[PEDIDO]],RESPONSABLE!A:B,2,0),"Pendiente por asignar responsable")</f>
        <v>Pendiente por asignar responsable</v>
      </c>
      <c r="C2312" t="s">
        <v>54</v>
      </c>
      <c r="D2312" t="s">
        <v>24</v>
      </c>
      <c r="E2312" t="s">
        <v>54</v>
      </c>
      <c r="F2312" s="21">
        <v>46084.709687499999</v>
      </c>
      <c r="G2312" t="s">
        <v>19580</v>
      </c>
      <c r="H2312">
        <v>5581122</v>
      </c>
      <c r="I2312" t="s">
        <v>19581</v>
      </c>
      <c r="J2312" s="23" t="s">
        <v>31</v>
      </c>
      <c r="K2312" s="23" t="s">
        <v>19582</v>
      </c>
      <c r="L2312" t="s">
        <v>19583</v>
      </c>
      <c r="M2312" t="s">
        <v>48</v>
      </c>
      <c r="N2312" t="s">
        <v>19584</v>
      </c>
      <c r="O2312" t="s">
        <v>49</v>
      </c>
      <c r="P2312" t="s">
        <v>55</v>
      </c>
      <c r="Q2312" t="s">
        <v>31</v>
      </c>
      <c r="R2312" t="s">
        <v>253</v>
      </c>
      <c r="S2312" t="s">
        <v>259</v>
      </c>
      <c r="T2312">
        <v>4</v>
      </c>
      <c r="U2312" t="s">
        <v>19585</v>
      </c>
      <c r="V2312" t="s">
        <v>19586</v>
      </c>
      <c r="W2312" t="s">
        <v>10376</v>
      </c>
      <c r="X2312" t="s">
        <v>29</v>
      </c>
      <c r="Y2312" t="s">
        <v>30</v>
      </c>
      <c r="Z2312" t="s">
        <v>30</v>
      </c>
      <c r="AA2312" t="s">
        <v>30</v>
      </c>
      <c r="AB2312" t="s">
        <v>30</v>
      </c>
      <c r="AC2312">
        <v>-75.644267650000003</v>
      </c>
      <c r="AD2312">
        <v>6.1564875399999996</v>
      </c>
      <c r="AE2312" t="s">
        <v>86</v>
      </c>
      <c r="AF2312" t="s">
        <v>105</v>
      </c>
      <c r="AG2312" t="s">
        <v>102</v>
      </c>
      <c r="AH2312">
        <f>IFERROR(
    VLOOKUP(FENIX_ANS_TABLA[[#This Row],[ESTADO]],
        {"VENCIDO",1;"ALERTA_0 Días",2;"ALERTA",3;"A TIEMPO",4;"SIN FECHA",5},
    2,FALSE),
0)</f>
        <v>4</v>
      </c>
    </row>
    <row r="2313" spans="1:34" x14ac:dyDescent="0.25">
      <c r="A2313">
        <v>23678680</v>
      </c>
      <c r="B2313" s="23" t="str">
        <f>IFERROR(VLOOKUP(FENIX_ANS_TABLA[[#This Row],[PEDIDO]],RESPONSABLE!A:B,2,0),"Pendiente por asignar responsable")</f>
        <v>Pendiente por asignar responsable</v>
      </c>
      <c r="C2313" t="s">
        <v>23</v>
      </c>
      <c r="D2313" t="s">
        <v>24</v>
      </c>
      <c r="E2313" t="s">
        <v>33</v>
      </c>
      <c r="F2313" s="21">
        <v>46084.714768518519</v>
      </c>
      <c r="G2313" t="s">
        <v>6892</v>
      </c>
      <c r="H2313">
        <v>43526666</v>
      </c>
      <c r="I2313" t="s">
        <v>19528</v>
      </c>
      <c r="J2313" s="23" t="s">
        <v>31</v>
      </c>
      <c r="K2313" s="23" t="s">
        <v>19529</v>
      </c>
      <c r="L2313" t="s">
        <v>19588</v>
      </c>
      <c r="M2313" t="s">
        <v>25</v>
      </c>
      <c r="N2313" t="s">
        <v>19589</v>
      </c>
      <c r="O2313" t="s">
        <v>26</v>
      </c>
      <c r="P2313" t="s">
        <v>34</v>
      </c>
      <c r="Q2313" t="s">
        <v>31</v>
      </c>
      <c r="R2313" t="s">
        <v>253</v>
      </c>
      <c r="S2313" t="s">
        <v>259</v>
      </c>
      <c r="T2313">
        <v>5</v>
      </c>
      <c r="U2313" t="s">
        <v>19590</v>
      </c>
      <c r="V2313" t="s">
        <v>14598</v>
      </c>
      <c r="W2313" t="s">
        <v>14597</v>
      </c>
      <c r="X2313" t="s">
        <v>29</v>
      </c>
      <c r="Y2313" t="s">
        <v>30</v>
      </c>
      <c r="Z2313" t="s">
        <v>30</v>
      </c>
      <c r="AA2313" t="s">
        <v>30</v>
      </c>
      <c r="AB2313" t="s">
        <v>30</v>
      </c>
      <c r="AC2313">
        <v>-75.530161480000004</v>
      </c>
      <c r="AD2313">
        <v>6.2364673000000002</v>
      </c>
      <c r="AE2313" t="s">
        <v>86</v>
      </c>
      <c r="AF2313" t="s">
        <v>105</v>
      </c>
      <c r="AG2313" t="s">
        <v>102</v>
      </c>
      <c r="AH2313">
        <f>IFERROR(
    VLOOKUP(FENIX_ANS_TABLA[[#This Row],[ESTADO]],
        {"VENCIDO",1;"ALERTA_0 Días",2;"ALERTA",3;"A TIEMPO",4;"SIN FECHA",5},
    2,FALSE),
0)</f>
        <v>4</v>
      </c>
    </row>
    <row r="2314" spans="1:34" x14ac:dyDescent="0.25">
      <c r="A2314">
        <v>23678681</v>
      </c>
      <c r="B2314" s="23" t="str">
        <f>IFERROR(VLOOKUP(FENIX_ANS_TABLA[[#This Row],[PEDIDO]],RESPONSABLE!A:B,2,0),"Pendiente por asignar responsable")</f>
        <v>Pendiente por asignar responsable</v>
      </c>
      <c r="C2314" t="s">
        <v>54</v>
      </c>
      <c r="D2314" t="s">
        <v>24</v>
      </c>
      <c r="E2314" t="s">
        <v>54</v>
      </c>
      <c r="F2314" s="21">
        <v>46084.715277777781</v>
      </c>
      <c r="G2314" t="s">
        <v>19592</v>
      </c>
      <c r="H2314">
        <v>70907520</v>
      </c>
      <c r="I2314" t="s">
        <v>19593</v>
      </c>
      <c r="J2314" s="23" t="s">
        <v>19594</v>
      </c>
      <c r="K2314" s="23" t="s">
        <v>19595</v>
      </c>
      <c r="L2314" t="s">
        <v>19596</v>
      </c>
      <c r="M2314" t="s">
        <v>169</v>
      </c>
      <c r="N2314" t="s">
        <v>19597</v>
      </c>
      <c r="O2314" t="s">
        <v>170</v>
      </c>
      <c r="P2314" t="s">
        <v>55</v>
      </c>
      <c r="Q2314" t="s">
        <v>31</v>
      </c>
      <c r="R2314" t="s">
        <v>253</v>
      </c>
      <c r="S2314" t="s">
        <v>259</v>
      </c>
      <c r="T2314">
        <v>4</v>
      </c>
      <c r="U2314" t="s">
        <v>19598</v>
      </c>
      <c r="V2314" t="s">
        <v>19599</v>
      </c>
      <c r="W2314" t="s">
        <v>18738</v>
      </c>
      <c r="X2314" t="s">
        <v>29</v>
      </c>
      <c r="Y2314" t="s">
        <v>30</v>
      </c>
      <c r="Z2314" t="s">
        <v>30</v>
      </c>
      <c r="AA2314" t="s">
        <v>30</v>
      </c>
      <c r="AB2314" t="s">
        <v>30</v>
      </c>
      <c r="AC2314">
        <v>-75.327252000000001</v>
      </c>
      <c r="AD2314">
        <v>6.1719809999999997</v>
      </c>
      <c r="AE2314" t="s">
        <v>86</v>
      </c>
      <c r="AF2314" t="s">
        <v>159</v>
      </c>
      <c r="AG2314" t="s">
        <v>102</v>
      </c>
      <c r="AH2314">
        <f>IFERROR(
    VLOOKUP(FENIX_ANS_TABLA[[#This Row],[ESTADO]],
        {"VENCIDO",1;"ALERTA_0 Días",2;"ALERTA",3;"A TIEMPO",4;"SIN FECHA",5},
    2,FALSE),
0)</f>
        <v>4</v>
      </c>
    </row>
    <row r="2315" spans="1:34" x14ac:dyDescent="0.25">
      <c r="A2315">
        <v>23678689</v>
      </c>
      <c r="B2315" s="23" t="str">
        <f>IFERROR(VLOOKUP(FENIX_ANS_TABLA[[#This Row],[PEDIDO]],RESPONSABLE!A:B,2,0),"Pendiente por asignar responsable")</f>
        <v>Pendiente por asignar responsable</v>
      </c>
      <c r="C2315" t="s">
        <v>23</v>
      </c>
      <c r="D2315" t="s">
        <v>24</v>
      </c>
      <c r="E2315" t="s">
        <v>33</v>
      </c>
      <c r="F2315" s="21">
        <v>46084.724953703713</v>
      </c>
      <c r="G2315" t="s">
        <v>19601</v>
      </c>
      <c r="H2315">
        <v>1001661073</v>
      </c>
      <c r="I2315" t="s">
        <v>19602</v>
      </c>
      <c r="J2315" s="23" t="s">
        <v>31</v>
      </c>
      <c r="K2315" s="23" t="s">
        <v>19603</v>
      </c>
      <c r="L2315" t="s">
        <v>19604</v>
      </c>
      <c r="M2315" t="s">
        <v>269</v>
      </c>
      <c r="N2315" t="s">
        <v>19605</v>
      </c>
      <c r="O2315" t="s">
        <v>270</v>
      </c>
      <c r="P2315" t="s">
        <v>34</v>
      </c>
      <c r="Q2315" t="s">
        <v>31</v>
      </c>
      <c r="R2315" t="s">
        <v>252</v>
      </c>
      <c r="S2315" t="s">
        <v>259</v>
      </c>
      <c r="T2315">
        <v>8</v>
      </c>
      <c r="U2315" t="s">
        <v>19606</v>
      </c>
      <c r="V2315" t="s">
        <v>14599</v>
      </c>
      <c r="W2315" t="s">
        <v>19607</v>
      </c>
      <c r="X2315" t="s">
        <v>29</v>
      </c>
      <c r="Y2315" t="s">
        <v>30</v>
      </c>
      <c r="Z2315" t="s">
        <v>30</v>
      </c>
      <c r="AA2315" t="s">
        <v>30</v>
      </c>
      <c r="AB2315" t="s">
        <v>30</v>
      </c>
      <c r="AC2315">
        <v>-75.967543000000006</v>
      </c>
      <c r="AD2315">
        <v>6.0058879999999997</v>
      </c>
      <c r="AE2315" t="s">
        <v>86</v>
      </c>
      <c r="AF2315" t="s">
        <v>109</v>
      </c>
      <c r="AG2315" t="s">
        <v>102</v>
      </c>
      <c r="AH2315">
        <f>IFERROR(
    VLOOKUP(FENIX_ANS_TABLA[[#This Row],[ESTADO]],
        {"VENCIDO",1;"ALERTA_0 Días",2;"ALERTA",3;"A TIEMPO",4;"SIN FECHA",5},
    2,FALSE),
0)</f>
        <v>4</v>
      </c>
    </row>
    <row r="2316" spans="1:34" x14ac:dyDescent="0.25">
      <c r="A2316">
        <v>23678690</v>
      </c>
      <c r="B2316" s="23" t="str">
        <f>IFERROR(VLOOKUP(FENIX_ANS_TABLA[[#This Row],[PEDIDO]],RESPONSABLE!A:B,2,0),"Pendiente por asignar responsable")</f>
        <v>Pendiente por asignar responsable</v>
      </c>
      <c r="C2316" t="s">
        <v>54</v>
      </c>
      <c r="D2316" t="s">
        <v>24</v>
      </c>
      <c r="E2316" t="s">
        <v>54</v>
      </c>
      <c r="F2316" s="21">
        <v>46084.726840277777</v>
      </c>
      <c r="G2316" t="s">
        <v>19609</v>
      </c>
      <c r="H2316">
        <v>1037582173</v>
      </c>
      <c r="I2316" t="s">
        <v>19610</v>
      </c>
      <c r="J2316" s="23" t="s">
        <v>31</v>
      </c>
      <c r="K2316" s="23" t="s">
        <v>19611</v>
      </c>
      <c r="L2316" t="s">
        <v>19612</v>
      </c>
      <c r="M2316" t="s">
        <v>42</v>
      </c>
      <c r="N2316" t="s">
        <v>19613</v>
      </c>
      <c r="O2316" t="s">
        <v>57</v>
      </c>
      <c r="P2316" t="s">
        <v>55</v>
      </c>
      <c r="Q2316" t="s">
        <v>31</v>
      </c>
      <c r="R2316" t="s">
        <v>253</v>
      </c>
      <c r="S2316" t="s">
        <v>259</v>
      </c>
      <c r="T2316">
        <v>4</v>
      </c>
      <c r="U2316" t="s">
        <v>19614</v>
      </c>
      <c r="V2316" t="s">
        <v>15948</v>
      </c>
      <c r="W2316" t="s">
        <v>19615</v>
      </c>
      <c r="X2316" t="s">
        <v>29</v>
      </c>
      <c r="Y2316" t="s">
        <v>30</v>
      </c>
      <c r="Z2316" t="s">
        <v>30</v>
      </c>
      <c r="AA2316" t="s">
        <v>30</v>
      </c>
      <c r="AB2316" t="s">
        <v>30</v>
      </c>
      <c r="AC2316">
        <v>-75.561395669999996</v>
      </c>
      <c r="AD2316">
        <v>6.1762663099999999</v>
      </c>
      <c r="AE2316" t="s">
        <v>86</v>
      </c>
      <c r="AF2316" t="s">
        <v>105</v>
      </c>
      <c r="AG2316" t="s">
        <v>102</v>
      </c>
      <c r="AH2316">
        <f>IFERROR(
    VLOOKUP(FENIX_ANS_TABLA[[#This Row],[ESTADO]],
        {"VENCIDO",1;"ALERTA_0 Días",2;"ALERTA",3;"A TIEMPO",4;"SIN FECHA",5},
    2,FALSE),
0)</f>
        <v>4</v>
      </c>
    </row>
    <row r="2317" spans="1:34" x14ac:dyDescent="0.25">
      <c r="A2317">
        <v>23678692</v>
      </c>
      <c r="B2317" s="23" t="str">
        <f>IFERROR(VLOOKUP(FENIX_ANS_TABLA[[#This Row],[PEDIDO]],RESPONSABLE!A:B,2,0),"Pendiente por asignar responsable")</f>
        <v>Pendiente por asignar responsable</v>
      </c>
      <c r="C2317" t="s">
        <v>54</v>
      </c>
      <c r="D2317" t="s">
        <v>24</v>
      </c>
      <c r="E2317" t="s">
        <v>54</v>
      </c>
      <c r="F2317" s="21">
        <v>46084.730150462958</v>
      </c>
      <c r="G2317" t="s">
        <v>19617</v>
      </c>
      <c r="H2317">
        <v>1030604698</v>
      </c>
      <c r="I2317" t="s">
        <v>19618</v>
      </c>
      <c r="J2317" s="23" t="s">
        <v>31</v>
      </c>
      <c r="K2317" s="23" t="s">
        <v>19619</v>
      </c>
      <c r="L2317" t="s">
        <v>19620</v>
      </c>
      <c r="M2317" t="s">
        <v>137</v>
      </c>
      <c r="N2317" t="s">
        <v>19621</v>
      </c>
      <c r="O2317" t="s">
        <v>138</v>
      </c>
      <c r="P2317" t="s">
        <v>55</v>
      </c>
      <c r="Q2317" t="s">
        <v>31</v>
      </c>
      <c r="R2317" t="s">
        <v>252</v>
      </c>
      <c r="S2317" t="s">
        <v>259</v>
      </c>
      <c r="T2317">
        <v>4</v>
      </c>
      <c r="U2317" t="s">
        <v>19622</v>
      </c>
      <c r="V2317" t="s">
        <v>19623</v>
      </c>
      <c r="W2317" t="s">
        <v>14454</v>
      </c>
      <c r="X2317" t="s">
        <v>29</v>
      </c>
      <c r="Y2317" t="s">
        <v>30</v>
      </c>
      <c r="Z2317" t="s">
        <v>30</v>
      </c>
      <c r="AA2317" t="s">
        <v>30</v>
      </c>
      <c r="AB2317" t="s">
        <v>30</v>
      </c>
      <c r="AC2317">
        <v>-75.817782579999999</v>
      </c>
      <c r="AD2317">
        <v>6.5170505800000003</v>
      </c>
      <c r="AE2317" t="s">
        <v>86</v>
      </c>
      <c r="AF2317" t="s">
        <v>136</v>
      </c>
      <c r="AG2317" t="s">
        <v>102</v>
      </c>
      <c r="AH2317">
        <f>IFERROR(
    VLOOKUP(FENIX_ANS_TABLA[[#This Row],[ESTADO]],
        {"VENCIDO",1;"ALERTA_0 Días",2;"ALERTA",3;"A TIEMPO",4;"SIN FECHA",5},
    2,FALSE),
0)</f>
        <v>4</v>
      </c>
    </row>
    <row r="2318" spans="1:34" x14ac:dyDescent="0.25">
      <c r="A2318">
        <v>23678695</v>
      </c>
      <c r="B2318" s="23" t="str">
        <f>IFERROR(VLOOKUP(FENIX_ANS_TABLA[[#This Row],[PEDIDO]],RESPONSABLE!A:B,2,0),"Pendiente por asignar responsable")</f>
        <v>Pendiente por asignar responsable</v>
      </c>
      <c r="C2318" t="s">
        <v>54</v>
      </c>
      <c r="D2318" t="s">
        <v>24</v>
      </c>
      <c r="E2318" t="s">
        <v>54</v>
      </c>
      <c r="F2318" s="21">
        <v>46084.733460648153</v>
      </c>
      <c r="G2318" t="s">
        <v>19625</v>
      </c>
      <c r="H2318">
        <v>43181844</v>
      </c>
      <c r="I2318" t="s">
        <v>19626</v>
      </c>
      <c r="J2318" s="23" t="s">
        <v>31</v>
      </c>
      <c r="K2318" s="23" t="s">
        <v>1935</v>
      </c>
      <c r="L2318" t="s">
        <v>19627</v>
      </c>
      <c r="M2318" t="s">
        <v>139</v>
      </c>
      <c r="N2318" t="s">
        <v>19628</v>
      </c>
      <c r="O2318" t="s">
        <v>140</v>
      </c>
      <c r="P2318" t="s">
        <v>55</v>
      </c>
      <c r="Q2318" t="s">
        <v>31</v>
      </c>
      <c r="R2318" t="s">
        <v>252</v>
      </c>
      <c r="S2318" t="s">
        <v>259</v>
      </c>
      <c r="T2318">
        <v>4</v>
      </c>
      <c r="U2318" t="s">
        <v>19629</v>
      </c>
      <c r="V2318" t="s">
        <v>15171</v>
      </c>
      <c r="W2318" t="s">
        <v>10722</v>
      </c>
      <c r="X2318" t="s">
        <v>29</v>
      </c>
      <c r="Y2318" t="s">
        <v>30</v>
      </c>
      <c r="Z2318" t="s">
        <v>30</v>
      </c>
      <c r="AA2318" t="s">
        <v>30</v>
      </c>
      <c r="AB2318" t="s">
        <v>30</v>
      </c>
      <c r="AC2318">
        <v>-75.820594</v>
      </c>
      <c r="AD2318">
        <v>6.4834529999999999</v>
      </c>
      <c r="AE2318" t="s">
        <v>86</v>
      </c>
      <c r="AF2318" t="s">
        <v>136</v>
      </c>
      <c r="AG2318" t="s">
        <v>102</v>
      </c>
      <c r="AH2318">
        <f>IFERROR(
    VLOOKUP(FENIX_ANS_TABLA[[#This Row],[ESTADO]],
        {"VENCIDO",1;"ALERTA_0 Días",2;"ALERTA",3;"A TIEMPO",4;"SIN FECHA",5},
    2,FALSE),
0)</f>
        <v>4</v>
      </c>
    </row>
    <row r="2319" spans="1:34" x14ac:dyDescent="0.25">
      <c r="A2319">
        <v>23678698</v>
      </c>
      <c r="B2319" s="23" t="str">
        <f>IFERROR(VLOOKUP(FENIX_ANS_TABLA[[#This Row],[PEDIDO]],RESPONSABLE!A:B,2,0),"Pendiente por asignar responsable")</f>
        <v>Pendiente por asignar responsable</v>
      </c>
      <c r="C2319" t="s">
        <v>54</v>
      </c>
      <c r="D2319" t="s">
        <v>24</v>
      </c>
      <c r="E2319" t="s">
        <v>54</v>
      </c>
      <c r="F2319" s="21">
        <v>46084.747557870367</v>
      </c>
      <c r="G2319" t="s">
        <v>19631</v>
      </c>
      <c r="H2319">
        <v>1038408894</v>
      </c>
      <c r="I2319" t="s">
        <v>19632</v>
      </c>
      <c r="J2319" s="23" t="s">
        <v>31</v>
      </c>
      <c r="K2319" s="23" t="s">
        <v>10854</v>
      </c>
      <c r="L2319" t="s">
        <v>19633</v>
      </c>
      <c r="M2319" t="s">
        <v>169</v>
      </c>
      <c r="N2319" t="s">
        <v>19634</v>
      </c>
      <c r="O2319" t="s">
        <v>170</v>
      </c>
      <c r="P2319" t="s">
        <v>55</v>
      </c>
      <c r="Q2319" t="s">
        <v>31</v>
      </c>
      <c r="R2319" t="s">
        <v>252</v>
      </c>
      <c r="S2319" t="s">
        <v>259</v>
      </c>
      <c r="T2319">
        <v>4</v>
      </c>
      <c r="U2319" t="s">
        <v>19635</v>
      </c>
      <c r="V2319" t="s">
        <v>19636</v>
      </c>
      <c r="W2319" t="s">
        <v>19637</v>
      </c>
      <c r="X2319" t="s">
        <v>29</v>
      </c>
      <c r="Y2319" t="s">
        <v>30</v>
      </c>
      <c r="Z2319" t="s">
        <v>30</v>
      </c>
      <c r="AA2319" t="s">
        <v>30</v>
      </c>
      <c r="AB2319" t="s">
        <v>30</v>
      </c>
      <c r="AC2319">
        <v>-75.303456949999998</v>
      </c>
      <c r="AD2319">
        <v>6.1787434599999997</v>
      </c>
      <c r="AE2319" t="s">
        <v>86</v>
      </c>
      <c r="AF2319" t="s">
        <v>159</v>
      </c>
      <c r="AG2319" t="s">
        <v>102</v>
      </c>
      <c r="AH2319">
        <f>IFERROR(
    VLOOKUP(FENIX_ANS_TABLA[[#This Row],[ESTADO]],
        {"VENCIDO",1;"ALERTA_0 Días",2;"ALERTA",3;"A TIEMPO",4;"SIN FECHA",5},
    2,FALSE),
0)</f>
        <v>4</v>
      </c>
    </row>
    <row r="2320" spans="1:34" x14ac:dyDescent="0.25">
      <c r="A2320">
        <v>23678700</v>
      </c>
      <c r="B2320" s="23" t="str">
        <f>IFERROR(VLOOKUP(FENIX_ANS_TABLA[[#This Row],[PEDIDO]],RESPONSABLE!A:B,2,0),"Pendiente por asignar responsable")</f>
        <v>Pendiente por asignar responsable</v>
      </c>
      <c r="C2320" t="s">
        <v>54</v>
      </c>
      <c r="D2320" t="s">
        <v>24</v>
      </c>
      <c r="E2320" t="s">
        <v>54</v>
      </c>
      <c r="F2320" s="21">
        <v>46084.761238425926</v>
      </c>
      <c r="G2320" t="s">
        <v>19639</v>
      </c>
      <c r="H2320">
        <v>42895519</v>
      </c>
      <c r="I2320" t="s">
        <v>19640</v>
      </c>
      <c r="J2320" s="23" t="s">
        <v>31</v>
      </c>
      <c r="K2320" s="23" t="s">
        <v>19641</v>
      </c>
      <c r="L2320" t="s">
        <v>19642</v>
      </c>
      <c r="M2320" t="s">
        <v>167</v>
      </c>
      <c r="N2320" t="s">
        <v>19643</v>
      </c>
      <c r="O2320" t="s">
        <v>168</v>
      </c>
      <c r="P2320" t="s">
        <v>55</v>
      </c>
      <c r="Q2320" t="s">
        <v>31</v>
      </c>
      <c r="R2320" t="s">
        <v>252</v>
      </c>
      <c r="S2320" t="s">
        <v>259</v>
      </c>
      <c r="T2320">
        <v>4</v>
      </c>
      <c r="U2320" t="s">
        <v>19644</v>
      </c>
      <c r="V2320" t="s">
        <v>19645</v>
      </c>
      <c r="W2320" t="s">
        <v>19646</v>
      </c>
      <c r="X2320" t="s">
        <v>29</v>
      </c>
      <c r="Y2320" t="s">
        <v>30</v>
      </c>
      <c r="Z2320" t="s">
        <v>30</v>
      </c>
      <c r="AA2320" t="s">
        <v>30</v>
      </c>
      <c r="AB2320" t="s">
        <v>30</v>
      </c>
      <c r="AC2320">
        <v>-75.439126000000002</v>
      </c>
      <c r="AD2320">
        <v>6.1562239999999999</v>
      </c>
      <c r="AE2320" t="s">
        <v>86</v>
      </c>
      <c r="AF2320" t="s">
        <v>159</v>
      </c>
      <c r="AG2320" t="s">
        <v>102</v>
      </c>
      <c r="AH2320">
        <f>IFERROR(
    VLOOKUP(FENIX_ANS_TABLA[[#This Row],[ESTADO]],
        {"VENCIDO",1;"ALERTA_0 Días",2;"ALERTA",3;"A TIEMPO",4;"SIN FECHA",5},
    2,FALSE),
0)</f>
        <v>4</v>
      </c>
    </row>
    <row r="2321" spans="1:34" x14ac:dyDescent="0.25">
      <c r="A2321">
        <v>23678706</v>
      </c>
      <c r="B2321" s="23" t="str">
        <f>IFERROR(VLOOKUP(FENIX_ANS_TABLA[[#This Row],[PEDIDO]],RESPONSABLE!A:B,2,0),"Pendiente por asignar responsable")</f>
        <v>Pendiente por asignar responsable</v>
      </c>
      <c r="C2321" t="s">
        <v>54</v>
      </c>
      <c r="D2321" t="s">
        <v>24</v>
      </c>
      <c r="E2321" t="s">
        <v>54</v>
      </c>
      <c r="F2321" s="21">
        <v>46084.79896990741</v>
      </c>
      <c r="G2321" t="s">
        <v>19648</v>
      </c>
      <c r="H2321">
        <v>1037071312</v>
      </c>
      <c r="I2321" t="s">
        <v>19649</v>
      </c>
      <c r="J2321" s="23" t="s">
        <v>31</v>
      </c>
      <c r="K2321" s="23" t="s">
        <v>19650</v>
      </c>
      <c r="L2321" t="s">
        <v>19651</v>
      </c>
      <c r="M2321" t="s">
        <v>187</v>
      </c>
      <c r="N2321" t="s">
        <v>19652</v>
      </c>
      <c r="O2321" t="s">
        <v>188</v>
      </c>
      <c r="P2321" t="s">
        <v>55</v>
      </c>
      <c r="Q2321" t="s">
        <v>31</v>
      </c>
      <c r="R2321" t="s">
        <v>252</v>
      </c>
      <c r="S2321" t="s">
        <v>259</v>
      </c>
      <c r="T2321">
        <v>4</v>
      </c>
      <c r="U2321" t="s">
        <v>19653</v>
      </c>
      <c r="V2321" t="s">
        <v>19654</v>
      </c>
      <c r="W2321" t="s">
        <v>19655</v>
      </c>
      <c r="X2321" t="s">
        <v>29</v>
      </c>
      <c r="Y2321" t="s">
        <v>30</v>
      </c>
      <c r="Z2321" t="s">
        <v>30</v>
      </c>
      <c r="AA2321" t="s">
        <v>30</v>
      </c>
      <c r="AB2321" t="s">
        <v>30</v>
      </c>
      <c r="AC2321">
        <v>-75.009095000000002</v>
      </c>
      <c r="AD2321">
        <v>6.3104899999999997</v>
      </c>
      <c r="AE2321" t="s">
        <v>86</v>
      </c>
      <c r="AF2321" t="s">
        <v>159</v>
      </c>
      <c r="AG2321" t="s">
        <v>102</v>
      </c>
      <c r="AH2321">
        <f>IFERROR(
    VLOOKUP(FENIX_ANS_TABLA[[#This Row],[ESTADO]],
        {"VENCIDO",1;"ALERTA_0 Días",2;"ALERTA",3;"A TIEMPO",4;"SIN FECHA",5},
    2,FALSE),
0)</f>
        <v>4</v>
      </c>
    </row>
    <row r="2322" spans="1:34" x14ac:dyDescent="0.25">
      <c r="A2322">
        <v>23678708</v>
      </c>
      <c r="B2322" s="23" t="str">
        <f>IFERROR(VLOOKUP(FENIX_ANS_TABLA[[#This Row],[PEDIDO]],RESPONSABLE!A:B,2,0),"Pendiente por asignar responsable")</f>
        <v>Pendiente por asignar responsable</v>
      </c>
      <c r="C2322" t="s">
        <v>23</v>
      </c>
      <c r="D2322" t="s">
        <v>24</v>
      </c>
      <c r="E2322" t="s">
        <v>33</v>
      </c>
      <c r="F2322" s="21">
        <v>46084.83085648148</v>
      </c>
      <c r="G2322" t="s">
        <v>19657</v>
      </c>
      <c r="H2322">
        <v>71292162</v>
      </c>
      <c r="I2322" t="s">
        <v>19658</v>
      </c>
      <c r="J2322" s="23" t="s">
        <v>31</v>
      </c>
      <c r="K2322" s="23" t="s">
        <v>5834</v>
      </c>
      <c r="L2322" t="s">
        <v>19659</v>
      </c>
      <c r="M2322" t="s">
        <v>38</v>
      </c>
      <c r="N2322" t="s">
        <v>19660</v>
      </c>
      <c r="O2322" t="s">
        <v>39</v>
      </c>
      <c r="P2322" t="s">
        <v>34</v>
      </c>
      <c r="Q2322" t="s">
        <v>31</v>
      </c>
      <c r="R2322" t="s">
        <v>253</v>
      </c>
      <c r="S2322" t="s">
        <v>259</v>
      </c>
      <c r="T2322">
        <v>5</v>
      </c>
      <c r="U2322" t="s">
        <v>19661</v>
      </c>
      <c r="V2322" t="s">
        <v>19662</v>
      </c>
      <c r="W2322" t="s">
        <v>19663</v>
      </c>
      <c r="X2322" t="s">
        <v>29</v>
      </c>
      <c r="Y2322" t="s">
        <v>30</v>
      </c>
      <c r="Z2322" t="s">
        <v>30</v>
      </c>
      <c r="AA2322" t="s">
        <v>30</v>
      </c>
      <c r="AB2322" t="s">
        <v>30</v>
      </c>
      <c r="AC2322">
        <v>-75.636787760000004</v>
      </c>
      <c r="AD2322">
        <v>6.1717927299999999</v>
      </c>
      <c r="AE2322" t="s">
        <v>86</v>
      </c>
      <c r="AF2322" t="s">
        <v>105</v>
      </c>
      <c r="AG2322" t="s">
        <v>102</v>
      </c>
      <c r="AH2322">
        <f>IFERROR(
    VLOOKUP(FENIX_ANS_TABLA[[#This Row],[ESTADO]],
        {"VENCIDO",1;"ALERTA_0 Días",2;"ALERTA",3;"A TIEMPO",4;"SIN FECHA",5},
    2,FALSE),
0)</f>
        <v>4</v>
      </c>
    </row>
    <row r="2323" spans="1:34" x14ac:dyDescent="0.25">
      <c r="A2323">
        <v>23678714</v>
      </c>
      <c r="B2323" s="23" t="str">
        <f>IFERROR(VLOOKUP(FENIX_ANS_TABLA[[#This Row],[PEDIDO]],RESPONSABLE!A:B,2,0),"Pendiente por asignar responsable")</f>
        <v>Pendiente por asignar responsable</v>
      </c>
      <c r="C2323" t="s">
        <v>23</v>
      </c>
      <c r="D2323" t="s">
        <v>24</v>
      </c>
      <c r="E2323" t="s">
        <v>33</v>
      </c>
      <c r="F2323" s="21">
        <v>46084.892118055563</v>
      </c>
      <c r="G2323" t="s">
        <v>19665</v>
      </c>
      <c r="H2323">
        <v>43701809</v>
      </c>
      <c r="I2323" t="s">
        <v>19666</v>
      </c>
      <c r="J2323" s="23" t="s">
        <v>31</v>
      </c>
      <c r="K2323" s="23" t="s">
        <v>19667</v>
      </c>
      <c r="L2323" t="s">
        <v>19668</v>
      </c>
      <c r="M2323" t="s">
        <v>25</v>
      </c>
      <c r="N2323" t="s">
        <v>19669</v>
      </c>
      <c r="O2323" t="s">
        <v>26</v>
      </c>
      <c r="P2323" t="s">
        <v>34</v>
      </c>
      <c r="Q2323" t="s">
        <v>31</v>
      </c>
      <c r="R2323" t="s">
        <v>253</v>
      </c>
      <c r="S2323" t="s">
        <v>259</v>
      </c>
      <c r="T2323">
        <v>5</v>
      </c>
      <c r="U2323" t="s">
        <v>19670</v>
      </c>
      <c r="V2323" t="s">
        <v>15404</v>
      </c>
      <c r="W2323" t="s">
        <v>19671</v>
      </c>
      <c r="X2323" t="s">
        <v>29</v>
      </c>
      <c r="Y2323" t="s">
        <v>30</v>
      </c>
      <c r="Z2323" t="s">
        <v>30</v>
      </c>
      <c r="AA2323" t="s">
        <v>30</v>
      </c>
      <c r="AB2323" t="s">
        <v>30</v>
      </c>
      <c r="AC2323">
        <v>-75.650513439999997</v>
      </c>
      <c r="AD2323">
        <v>6.1762187800000001</v>
      </c>
      <c r="AE2323" t="s">
        <v>86</v>
      </c>
      <c r="AF2323" t="s">
        <v>105</v>
      </c>
      <c r="AG2323" t="s">
        <v>102</v>
      </c>
      <c r="AH2323">
        <f>IFERROR(
    VLOOKUP(FENIX_ANS_TABLA[[#This Row],[ESTADO]],
        {"VENCIDO",1;"ALERTA_0 Días",2;"ALERTA",3;"A TIEMPO",4;"SIN FECHA",5},
    2,FALSE),
0)</f>
        <v>4</v>
      </c>
    </row>
  </sheetData>
  <phoneticPr fontId="8" type="noConversion"/>
  <conditionalFormatting sqref="X2:X2323">
    <cfRule type="expression" dxfId="18" priority="2">
      <formula>$X2="VENCIDO"</formula>
    </cfRule>
    <cfRule type="expression" dxfId="17" priority="3">
      <formula>$X2="ALERTA_0 Días"</formula>
    </cfRule>
    <cfRule type="expression" dxfId="16" priority="4">
      <formula>$X2="ALERTA"</formula>
    </cfRule>
    <cfRule type="expression" dxfId="15" priority="5">
      <formula>$X2="A TIEMPO"</formula>
    </cfRule>
  </conditionalFormatting>
  <conditionalFormatting sqref="Z2:Z2323">
    <cfRule type="expression" dxfId="14" priority="6">
      <formula>EXACT($Z2,"SIN DATO")</formula>
    </cfRule>
  </conditionalFormatting>
  <conditionalFormatting sqref="A1:B1">
    <cfRule type="duplicateValues" dxfId="13" priority="1525"/>
  </conditionalFormatting>
  <conditionalFormatting sqref="A1:B1">
    <cfRule type="duplicateValues" dxfId="12" priority="1533"/>
    <cfRule type="duplicateValues" dxfId="11" priority="1534"/>
  </conditionalFormatting>
  <conditionalFormatting sqref="B2:B2323">
    <cfRule type="containsText" dxfId="10" priority="1" operator="containsText" text="Pendiente por asignar responsable">
      <formula>NOT(ISERROR(SEARCH("Pendiente por asignar responsable",B2)))</formula>
    </cfRule>
  </conditionalFormatting>
  <pageMargins left="0.7" right="0.7" top="0.75" bottom="0.75" header="0.3" footer="0.3"/>
  <pageSetup orientation="portrait" horizontalDpi="0"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AC483-C7F5-482E-85D6-A9C431AFBDE6}">
  <dimension ref="A1:B36"/>
  <sheetViews>
    <sheetView topLeftCell="A31" workbookViewId="0">
      <selection activeCell="B37" sqref="B37"/>
    </sheetView>
  </sheetViews>
  <sheetFormatPr baseColWidth="10" defaultRowHeight="15" x14ac:dyDescent="0.25"/>
  <cols>
    <col min="2" max="2" width="14.85546875" customWidth="1"/>
  </cols>
  <sheetData>
    <row r="1" spans="1:2" x14ac:dyDescent="0.25">
      <c r="A1" t="s">
        <v>19679</v>
      </c>
      <c r="B1" t="s">
        <v>19680</v>
      </c>
    </row>
    <row r="2" spans="1:2" x14ac:dyDescent="0.25">
      <c r="A2" s="26">
        <v>21982786</v>
      </c>
      <c r="B2" t="s">
        <v>19674</v>
      </c>
    </row>
    <row r="3" spans="1:2" x14ac:dyDescent="0.25">
      <c r="A3" s="26">
        <v>22008890</v>
      </c>
      <c r="B3" t="s">
        <v>19681</v>
      </c>
    </row>
    <row r="4" spans="1:2" x14ac:dyDescent="0.25">
      <c r="A4" s="26">
        <v>22120937</v>
      </c>
      <c r="B4" t="s">
        <v>19677</v>
      </c>
    </row>
    <row r="5" spans="1:2" x14ac:dyDescent="0.25">
      <c r="A5" s="26">
        <v>22136528</v>
      </c>
      <c r="B5" t="s">
        <v>19675</v>
      </c>
    </row>
    <row r="6" spans="1:2" x14ac:dyDescent="0.25">
      <c r="A6" s="26">
        <v>22378832</v>
      </c>
      <c r="B6" t="s">
        <v>19676</v>
      </c>
    </row>
    <row r="7" spans="1:2" x14ac:dyDescent="0.25">
      <c r="A7" s="26">
        <v>22736463</v>
      </c>
      <c r="B7" t="s">
        <v>19682</v>
      </c>
    </row>
    <row r="8" spans="1:2" x14ac:dyDescent="0.25">
      <c r="A8" s="26">
        <v>22788915</v>
      </c>
      <c r="B8" t="s">
        <v>19678</v>
      </c>
    </row>
    <row r="9" spans="1:2" x14ac:dyDescent="0.25">
      <c r="A9" s="26">
        <v>22876834</v>
      </c>
      <c r="B9" t="s">
        <v>19683</v>
      </c>
    </row>
    <row r="10" spans="1:2" x14ac:dyDescent="0.25">
      <c r="A10" s="26">
        <v>22898022</v>
      </c>
      <c r="B10" t="s">
        <v>19673</v>
      </c>
    </row>
    <row r="11" spans="1:2" x14ac:dyDescent="0.25">
      <c r="A11" s="26">
        <v>22898067</v>
      </c>
      <c r="B11" t="s">
        <v>19684</v>
      </c>
    </row>
    <row r="12" spans="1:2" x14ac:dyDescent="0.25">
      <c r="A12" s="26">
        <v>22966720</v>
      </c>
      <c r="B12" t="s">
        <v>19674</v>
      </c>
    </row>
    <row r="13" spans="1:2" x14ac:dyDescent="0.25">
      <c r="A13" s="26">
        <v>23120776</v>
      </c>
      <c r="B13" t="s">
        <v>19681</v>
      </c>
    </row>
    <row r="14" spans="1:2" x14ac:dyDescent="0.25">
      <c r="A14" s="26">
        <v>23161244</v>
      </c>
      <c r="B14" t="s">
        <v>19677</v>
      </c>
    </row>
    <row r="15" spans="1:2" x14ac:dyDescent="0.25">
      <c r="A15" s="26">
        <v>23194717</v>
      </c>
      <c r="B15" t="s">
        <v>19675</v>
      </c>
    </row>
    <row r="16" spans="1:2" x14ac:dyDescent="0.25">
      <c r="A16" s="26">
        <v>23198611</v>
      </c>
      <c r="B16" t="s">
        <v>19676</v>
      </c>
    </row>
    <row r="17" spans="1:2" x14ac:dyDescent="0.25">
      <c r="A17" s="26">
        <v>23212359</v>
      </c>
      <c r="B17" t="s">
        <v>19682</v>
      </c>
    </row>
    <row r="18" spans="1:2" x14ac:dyDescent="0.25">
      <c r="A18" s="26">
        <v>23224262</v>
      </c>
      <c r="B18" t="s">
        <v>19678</v>
      </c>
    </row>
    <row r="19" spans="1:2" x14ac:dyDescent="0.25">
      <c r="A19" s="26">
        <v>23248919</v>
      </c>
      <c r="B19" t="s">
        <v>19683</v>
      </c>
    </row>
    <row r="20" spans="1:2" x14ac:dyDescent="0.25">
      <c r="A20" s="26">
        <v>23323039</v>
      </c>
      <c r="B20" t="s">
        <v>19673</v>
      </c>
    </row>
    <row r="21" spans="1:2" x14ac:dyDescent="0.25">
      <c r="A21" s="26">
        <v>23343431</v>
      </c>
      <c r="B21" t="s">
        <v>19684</v>
      </c>
    </row>
    <row r="22" spans="1:2" x14ac:dyDescent="0.25">
      <c r="A22" s="26">
        <v>23345936</v>
      </c>
      <c r="B22" t="s">
        <v>19674</v>
      </c>
    </row>
    <row r="23" spans="1:2" x14ac:dyDescent="0.25">
      <c r="A23" s="26">
        <v>23355053</v>
      </c>
      <c r="B23" t="s">
        <v>19681</v>
      </c>
    </row>
    <row r="24" spans="1:2" x14ac:dyDescent="0.25">
      <c r="A24" s="26">
        <v>23363194</v>
      </c>
      <c r="B24" t="s">
        <v>19677</v>
      </c>
    </row>
    <row r="25" spans="1:2" x14ac:dyDescent="0.25">
      <c r="A25" s="26">
        <v>23370414</v>
      </c>
      <c r="B25" t="s">
        <v>19675</v>
      </c>
    </row>
    <row r="26" spans="1:2" x14ac:dyDescent="0.25">
      <c r="A26" s="26">
        <v>23370946</v>
      </c>
      <c r="B26" t="s">
        <v>19676</v>
      </c>
    </row>
    <row r="27" spans="1:2" x14ac:dyDescent="0.25">
      <c r="A27" s="26">
        <v>23372804</v>
      </c>
      <c r="B27" t="s">
        <v>19682</v>
      </c>
    </row>
    <row r="28" spans="1:2" x14ac:dyDescent="0.25">
      <c r="A28" s="26">
        <v>23377141</v>
      </c>
      <c r="B28" t="s">
        <v>19678</v>
      </c>
    </row>
    <row r="29" spans="1:2" x14ac:dyDescent="0.25">
      <c r="A29" s="26">
        <v>23377624</v>
      </c>
      <c r="B29" t="s">
        <v>19683</v>
      </c>
    </row>
    <row r="30" spans="1:2" x14ac:dyDescent="0.25">
      <c r="A30" s="26">
        <v>23378919</v>
      </c>
      <c r="B30" t="s">
        <v>19673</v>
      </c>
    </row>
    <row r="31" spans="1:2" x14ac:dyDescent="0.25">
      <c r="A31" s="26">
        <v>23385022</v>
      </c>
      <c r="B31" t="s">
        <v>19684</v>
      </c>
    </row>
    <row r="32" spans="1:2" x14ac:dyDescent="0.25">
      <c r="A32" s="26">
        <v>23385099</v>
      </c>
      <c r="B32" t="s">
        <v>19674</v>
      </c>
    </row>
    <row r="33" spans="1:2" x14ac:dyDescent="0.25">
      <c r="A33" s="26">
        <v>23387700</v>
      </c>
      <c r="B33" t="s">
        <v>19681</v>
      </c>
    </row>
    <row r="34" spans="1:2" x14ac:dyDescent="0.25">
      <c r="A34" s="26">
        <v>23388868</v>
      </c>
      <c r="B34" t="s">
        <v>19677</v>
      </c>
    </row>
    <row r="35" spans="1:2" x14ac:dyDescent="0.25">
      <c r="A35" s="26">
        <v>23395685</v>
      </c>
      <c r="B35" t="s">
        <v>19675</v>
      </c>
    </row>
    <row r="36" spans="1:2" x14ac:dyDescent="0.25">
      <c r="A36" s="26">
        <v>23579494</v>
      </c>
      <c r="B36" t="s">
        <v>19685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tabColor theme="9" tint="-0.499984740745262"/>
  </sheetPr>
  <dimension ref="B1:AN5351"/>
  <sheetViews>
    <sheetView showGridLines="0" zoomScale="74" zoomScaleNormal="74" workbookViewId="0">
      <pane ySplit="2" topLeftCell="A3" activePane="bottomLeft" state="frozen"/>
      <selection activeCell="D6" sqref="D6"/>
      <selection pane="bottomLeft" activeCell="D6" sqref="D6"/>
    </sheetView>
  </sheetViews>
  <sheetFormatPr baseColWidth="10" defaultRowHeight="15" x14ac:dyDescent="0.25"/>
  <cols>
    <col min="1" max="1" width="4.28515625" style="7" customWidth="1"/>
    <col min="2" max="2" width="19.140625" style="7" bestFit="1" customWidth="1"/>
    <col min="3" max="3" width="14.140625" style="7" customWidth="1"/>
    <col min="4" max="4" width="21" style="7" bestFit="1" customWidth="1"/>
    <col min="5" max="5" width="55.42578125" style="7" bestFit="1" customWidth="1"/>
    <col min="6" max="6" width="13.28515625" style="7" bestFit="1" customWidth="1"/>
    <col min="7" max="7" width="16.7109375" style="7" bestFit="1" customWidth="1"/>
    <col min="8" max="8" width="13.28515625" style="7" bestFit="1" customWidth="1"/>
    <col min="9" max="9" width="19.140625" style="7" bestFit="1" customWidth="1"/>
    <col min="10" max="10" width="18.42578125" style="7" bestFit="1" customWidth="1"/>
    <col min="11" max="11" width="20.85546875" style="7" bestFit="1" customWidth="1"/>
    <col min="12" max="12" width="24.42578125" style="7" bestFit="1" customWidth="1"/>
    <col min="13" max="13" width="24" style="7" customWidth="1"/>
    <col min="14" max="14" width="20" style="7" bestFit="1" customWidth="1"/>
    <col min="15" max="15" width="20.42578125" style="7" bestFit="1" customWidth="1"/>
    <col min="16" max="18" width="11.42578125" style="7" customWidth="1"/>
    <col min="19" max="19" width="11.42578125" style="8" customWidth="1"/>
    <col min="20" max="20" width="11.42578125" style="7" customWidth="1"/>
    <col min="21" max="16384" width="11.42578125" style="7"/>
  </cols>
  <sheetData>
    <row r="1" spans="2:40" ht="30" customHeight="1" x14ac:dyDescent="0.25">
      <c r="S1" s="8" t="s">
        <v>70</v>
      </c>
    </row>
    <row r="2" spans="2:40" ht="40.5" x14ac:dyDescent="0.25">
      <c r="B2" s="25" t="s">
        <v>71</v>
      </c>
      <c r="C2" s="25"/>
      <c r="D2" s="25"/>
      <c r="E2" s="25"/>
      <c r="F2" s="25"/>
      <c r="G2" s="25"/>
      <c r="H2" s="25"/>
      <c r="I2" s="25"/>
      <c r="J2" s="25"/>
      <c r="K2" s="25"/>
      <c r="L2" s="25"/>
      <c r="M2" s="25"/>
      <c r="N2" s="25"/>
      <c r="O2" s="25"/>
      <c r="S2" s="9">
        <f>COUNTIF(DATOS_ANS!X:X,"VENCIDO")</f>
        <v>86</v>
      </c>
      <c r="AN2" s="10"/>
    </row>
    <row r="3" spans="2:40" ht="42.75" customHeight="1" x14ac:dyDescent="0.25">
      <c r="B3" s="24"/>
      <c r="C3" s="24"/>
      <c r="S3" s="9"/>
      <c r="AN3" s="10"/>
    </row>
    <row r="4" spans="2:40" ht="33" customHeight="1" x14ac:dyDescent="0.6">
      <c r="B4" s="11"/>
      <c r="D4" s="11"/>
      <c r="E4" s="11"/>
      <c r="F4" s="11"/>
      <c r="G4" s="11"/>
      <c r="H4" s="11"/>
      <c r="I4" s="12"/>
      <c r="J4" s="11"/>
      <c r="K4" s="11"/>
      <c r="M4" s="13"/>
      <c r="S4" s="9"/>
      <c r="AN4" s="10"/>
    </row>
    <row r="5" spans="2:40" ht="33" customHeight="1" x14ac:dyDescent="0.6">
      <c r="B5" s="11"/>
      <c r="C5" s="11"/>
      <c r="D5" s="11"/>
      <c r="E5" s="11"/>
      <c r="F5" s="11"/>
      <c r="G5" s="11"/>
      <c r="H5" s="11"/>
      <c r="I5" s="12"/>
      <c r="J5" s="11"/>
      <c r="K5" s="11"/>
      <c r="S5" s="9"/>
      <c r="AN5" s="10"/>
    </row>
    <row r="6" spans="2:40" ht="33" customHeight="1" x14ac:dyDescent="0.6">
      <c r="B6" s="11"/>
      <c r="C6" s="11"/>
      <c r="D6" s="11"/>
      <c r="E6" s="11"/>
      <c r="F6" s="11"/>
      <c r="G6" s="11"/>
      <c r="H6" s="11"/>
      <c r="I6" s="12"/>
      <c r="J6" s="11"/>
      <c r="K6" s="11"/>
      <c r="S6" s="9"/>
      <c r="AN6" s="10"/>
    </row>
    <row r="7" spans="2:40" x14ac:dyDescent="0.25">
      <c r="S7" s="9">
        <f>COUNTIF(DATOS_ANS!X:X,"A TIEMPO")</f>
        <v>1618</v>
      </c>
      <c r="AN7" s="10"/>
    </row>
    <row r="8" spans="2:40" ht="17.25" customHeight="1" x14ac:dyDescent="0.3">
      <c r="C8" s="14"/>
      <c r="D8" s="15"/>
      <c r="E8" s="16"/>
      <c r="S8" s="9">
        <f>COUNTIF(DATOS_ANS!X:X,"ALERTA")</f>
        <v>483</v>
      </c>
      <c r="AN8" s="10"/>
    </row>
    <row r="9" spans="2:40" ht="15.75" customHeight="1" x14ac:dyDescent="0.35">
      <c r="B9" s="17" t="s">
        <v>72</v>
      </c>
      <c r="C9" s="14"/>
      <c r="D9" s="14"/>
      <c r="S9" s="9">
        <f>COUNTIF(DATOS_ANS!X:X,"ALERTA_0 Días")</f>
        <v>135</v>
      </c>
      <c r="AN9" s="10"/>
    </row>
    <row r="10" spans="2:40" ht="17.25" customHeight="1" x14ac:dyDescent="0.3">
      <c r="B10" s="18"/>
      <c r="C10" s="14"/>
      <c r="D10" s="14"/>
      <c r="S10" s="9">
        <f>COUNTIF(DATOS_ANS!X:X,"SIN FECHA")</f>
        <v>0</v>
      </c>
      <c r="AN10" s="10"/>
    </row>
    <row r="11" spans="2:40" ht="15.75" customHeight="1" x14ac:dyDescent="0.35">
      <c r="B11" s="17" t="s">
        <v>74</v>
      </c>
      <c r="C11" s="14"/>
      <c r="D11" s="14"/>
      <c r="Q11" s="19"/>
      <c r="S11" s="9">
        <f>SUM(S2:S10)</f>
        <v>2322</v>
      </c>
      <c r="AN11" s="10"/>
    </row>
    <row r="12" spans="2:40" ht="17.25" customHeight="1" x14ac:dyDescent="0.3">
      <c r="B12" s="18"/>
      <c r="C12" s="14"/>
      <c r="D12" s="14"/>
      <c r="Q12" s="19"/>
      <c r="S12" s="9"/>
    </row>
    <row r="13" spans="2:40" ht="15.75" customHeight="1" x14ac:dyDescent="0.35">
      <c r="B13" s="17" t="s">
        <v>75</v>
      </c>
      <c r="C13" s="14"/>
      <c r="D13" s="14"/>
    </row>
    <row r="14" spans="2:40" ht="17.25" customHeight="1" x14ac:dyDescent="0.3">
      <c r="B14" s="18"/>
      <c r="C14" s="14"/>
      <c r="D14" s="14"/>
    </row>
    <row r="15" spans="2:40" ht="15.75" customHeight="1" x14ac:dyDescent="0.35">
      <c r="B15" s="17" t="s">
        <v>73</v>
      </c>
      <c r="C15" s="14"/>
      <c r="D15" s="14"/>
    </row>
    <row r="16" spans="2:40" ht="17.25" customHeight="1" x14ac:dyDescent="0.25">
      <c r="C16" s="14"/>
      <c r="D16" s="14"/>
    </row>
    <row r="17" spans="2:15" ht="15.75" customHeight="1" x14ac:dyDescent="0.35">
      <c r="B17" s="17" t="s">
        <v>99</v>
      </c>
      <c r="C17" s="14"/>
      <c r="D17" s="14"/>
    </row>
    <row r="18" spans="2:15" ht="17.25" customHeight="1" x14ac:dyDescent="0.25">
      <c r="C18" s="14"/>
      <c r="D18" s="14"/>
    </row>
    <row r="19" spans="2:15" ht="15.75" customHeight="1" x14ac:dyDescent="0.25">
      <c r="C19" s="14"/>
      <c r="D19" s="14"/>
    </row>
    <row r="20" spans="2:15" ht="15.75" customHeight="1" x14ac:dyDescent="0.35">
      <c r="B20" s="17" t="s">
        <v>76</v>
      </c>
      <c r="C20" s="14"/>
      <c r="D20" s="14"/>
    </row>
    <row r="21" spans="2:15" ht="15.75" customHeight="1" x14ac:dyDescent="0.25">
      <c r="C21" s="14"/>
      <c r="D21" s="14"/>
    </row>
    <row r="23" spans="2:15" x14ac:dyDescent="0.25">
      <c r="B23" s="20" t="s">
        <v>97</v>
      </c>
      <c r="C23" s="20" t="s">
        <v>0</v>
      </c>
      <c r="D23" s="20" t="s">
        <v>4</v>
      </c>
      <c r="E23" s="20" t="s">
        <v>9</v>
      </c>
      <c r="F23" s="20" t="s">
        <v>10</v>
      </c>
      <c r="G23" s="20" t="s">
        <v>15</v>
      </c>
      <c r="H23" s="22" t="s">
        <v>258</v>
      </c>
      <c r="I23" s="20" t="s">
        <v>13</v>
      </c>
      <c r="J23" s="22" t="s">
        <v>153</v>
      </c>
      <c r="K23" s="20" t="s">
        <v>16</v>
      </c>
      <c r="L23" s="20" t="s">
        <v>17</v>
      </c>
      <c r="M23" s="20" t="s">
        <v>19</v>
      </c>
      <c r="N23" s="20" t="s">
        <v>20</v>
      </c>
      <c r="O23" s="22" t="s">
        <v>91</v>
      </c>
    </row>
    <row r="24" spans="2:15" x14ac:dyDescent="0.25">
      <c r="B24" s="7">
        <v>1</v>
      </c>
      <c r="C24" s="7" t="s">
        <v>992</v>
      </c>
      <c r="D24" s="7" t="s">
        <v>410</v>
      </c>
      <c r="E24" s="7" t="s">
        <v>993</v>
      </c>
      <c r="F24" s="7" t="s">
        <v>169</v>
      </c>
      <c r="G24" s="7" t="s">
        <v>252</v>
      </c>
      <c r="H24" s="7" t="s">
        <v>260</v>
      </c>
      <c r="I24" s="7" t="s">
        <v>27</v>
      </c>
      <c r="J24" s="7" t="s">
        <v>23</v>
      </c>
      <c r="K24" s="7">
        <v>10</v>
      </c>
      <c r="L24" s="7" t="s">
        <v>995</v>
      </c>
      <c r="M24" s="7" t="s">
        <v>41</v>
      </c>
      <c r="N24" s="7" t="s">
        <v>41</v>
      </c>
      <c r="O24" s="7" t="s">
        <v>159</v>
      </c>
    </row>
    <row r="25" spans="2:15" x14ac:dyDescent="0.25">
      <c r="B25" s="7">
        <v>1</v>
      </c>
      <c r="C25" s="7" t="s">
        <v>309</v>
      </c>
      <c r="D25" s="7" t="s">
        <v>351</v>
      </c>
      <c r="E25" s="7" t="s">
        <v>313</v>
      </c>
      <c r="F25" s="7" t="s">
        <v>25</v>
      </c>
      <c r="G25" s="7" t="s">
        <v>253</v>
      </c>
      <c r="H25" s="7" t="s">
        <v>259</v>
      </c>
      <c r="I25" s="7" t="s">
        <v>286</v>
      </c>
      <c r="J25" s="7" t="s">
        <v>23</v>
      </c>
      <c r="K25" s="7">
        <v>8</v>
      </c>
      <c r="L25" s="7" t="s">
        <v>352</v>
      </c>
      <c r="M25" s="7" t="s">
        <v>41</v>
      </c>
      <c r="N25" s="7" t="s">
        <v>41</v>
      </c>
      <c r="O25" s="7" t="s">
        <v>105</v>
      </c>
    </row>
    <row r="26" spans="2:15" x14ac:dyDescent="0.25">
      <c r="B26" s="7">
        <v>1</v>
      </c>
      <c r="C26" s="7" t="s">
        <v>893</v>
      </c>
      <c r="D26" s="7" t="s">
        <v>894</v>
      </c>
      <c r="E26" s="7" t="s">
        <v>897</v>
      </c>
      <c r="F26" s="7" t="s">
        <v>169</v>
      </c>
      <c r="G26" s="7" t="s">
        <v>252</v>
      </c>
      <c r="H26" s="7" t="s">
        <v>260</v>
      </c>
      <c r="I26" s="7" t="s">
        <v>27</v>
      </c>
      <c r="J26" s="7" t="s">
        <v>23</v>
      </c>
      <c r="K26" s="7">
        <v>10</v>
      </c>
      <c r="L26" s="7" t="s">
        <v>899</v>
      </c>
      <c r="M26" s="7" t="s">
        <v>41</v>
      </c>
      <c r="N26" s="7" t="s">
        <v>41</v>
      </c>
      <c r="O26" s="7" t="s">
        <v>159</v>
      </c>
    </row>
    <row r="27" spans="2:15" x14ac:dyDescent="0.25">
      <c r="B27" s="7">
        <v>1</v>
      </c>
      <c r="C27" s="7" t="s">
        <v>297</v>
      </c>
      <c r="D27" s="7" t="s">
        <v>421</v>
      </c>
      <c r="E27" s="7" t="s">
        <v>300</v>
      </c>
      <c r="F27" s="7" t="s">
        <v>139</v>
      </c>
      <c r="G27" s="7" t="s">
        <v>252</v>
      </c>
      <c r="H27" s="7" t="s">
        <v>260</v>
      </c>
      <c r="I27" s="7" t="s">
        <v>60</v>
      </c>
      <c r="J27" s="7" t="s">
        <v>58</v>
      </c>
      <c r="K27" s="7">
        <v>14</v>
      </c>
      <c r="L27" s="7" t="s">
        <v>422</v>
      </c>
      <c r="M27" s="7" t="s">
        <v>41</v>
      </c>
      <c r="N27" s="7" t="s">
        <v>41</v>
      </c>
      <c r="O27" s="7" t="s">
        <v>136</v>
      </c>
    </row>
    <row r="28" spans="2:15" x14ac:dyDescent="0.25">
      <c r="B28" s="7">
        <v>1</v>
      </c>
      <c r="C28" s="7" t="s">
        <v>325</v>
      </c>
      <c r="D28" s="7" t="s">
        <v>646</v>
      </c>
      <c r="E28" s="7" t="s">
        <v>328</v>
      </c>
      <c r="F28" s="7" t="s">
        <v>265</v>
      </c>
      <c r="G28" s="7" t="s">
        <v>252</v>
      </c>
      <c r="H28" s="7" t="s">
        <v>260</v>
      </c>
      <c r="I28" s="7" t="s">
        <v>40</v>
      </c>
      <c r="J28" s="7" t="s">
        <v>23</v>
      </c>
      <c r="K28" s="7">
        <v>12</v>
      </c>
      <c r="L28" s="7" t="s">
        <v>647</v>
      </c>
      <c r="M28" s="7" t="s">
        <v>41</v>
      </c>
      <c r="N28" s="7" t="s">
        <v>41</v>
      </c>
      <c r="O28" s="7" t="s">
        <v>136</v>
      </c>
    </row>
    <row r="29" spans="2:15" x14ac:dyDescent="0.25">
      <c r="B29" s="7">
        <v>1</v>
      </c>
      <c r="C29" s="7" t="s">
        <v>1337</v>
      </c>
      <c r="D29" s="7" t="s">
        <v>1338</v>
      </c>
      <c r="E29" s="7" t="s">
        <v>1342</v>
      </c>
      <c r="F29" s="7" t="s">
        <v>180</v>
      </c>
      <c r="G29" s="7" t="s">
        <v>252</v>
      </c>
      <c r="H29" s="7" t="s">
        <v>260</v>
      </c>
      <c r="I29" s="7" t="s">
        <v>37</v>
      </c>
      <c r="J29" s="7" t="s">
        <v>36</v>
      </c>
      <c r="K29" s="7">
        <v>10</v>
      </c>
      <c r="L29" s="7" t="s">
        <v>1344</v>
      </c>
      <c r="M29" s="7" t="s">
        <v>41</v>
      </c>
      <c r="N29" s="7" t="s">
        <v>41</v>
      </c>
      <c r="O29" s="7" t="s">
        <v>159</v>
      </c>
    </row>
    <row r="30" spans="2:15" x14ac:dyDescent="0.25">
      <c r="B30" s="7">
        <v>1</v>
      </c>
      <c r="C30" s="7" t="s">
        <v>3513</v>
      </c>
      <c r="D30" s="7" t="s">
        <v>3514</v>
      </c>
      <c r="E30" s="7" t="s">
        <v>3516</v>
      </c>
      <c r="F30" s="7" t="s">
        <v>269</v>
      </c>
      <c r="G30" s="7" t="s">
        <v>253</v>
      </c>
      <c r="H30" s="7" t="s">
        <v>260</v>
      </c>
      <c r="I30" s="7" t="s">
        <v>27</v>
      </c>
      <c r="J30" s="7" t="s">
        <v>23</v>
      </c>
      <c r="K30" s="7">
        <v>7</v>
      </c>
      <c r="L30" s="7" t="s">
        <v>3518</v>
      </c>
      <c r="M30" s="7" t="s">
        <v>41</v>
      </c>
      <c r="N30" s="7" t="s">
        <v>41</v>
      </c>
      <c r="O30" s="7" t="s">
        <v>109</v>
      </c>
    </row>
    <row r="31" spans="2:15" x14ac:dyDescent="0.25">
      <c r="B31" s="7">
        <v>1</v>
      </c>
      <c r="C31" s="7" t="s">
        <v>363</v>
      </c>
      <c r="D31" s="7" t="s">
        <v>703</v>
      </c>
      <c r="E31" s="7" t="s">
        <v>366</v>
      </c>
      <c r="F31" s="7" t="s">
        <v>226</v>
      </c>
      <c r="G31" s="7" t="s">
        <v>253</v>
      </c>
      <c r="H31" s="7" t="s">
        <v>260</v>
      </c>
      <c r="I31" s="7" t="s">
        <v>45</v>
      </c>
      <c r="J31" s="7" t="s">
        <v>44</v>
      </c>
      <c r="K31" s="7">
        <v>11</v>
      </c>
      <c r="L31" s="7" t="s">
        <v>704</v>
      </c>
      <c r="M31" s="7" t="s">
        <v>41</v>
      </c>
      <c r="N31" s="7" t="s">
        <v>41</v>
      </c>
      <c r="O31" s="7" t="s">
        <v>215</v>
      </c>
    </row>
    <row r="32" spans="2:15" x14ac:dyDescent="0.25">
      <c r="B32" s="7">
        <v>1</v>
      </c>
      <c r="C32" s="7" t="s">
        <v>386</v>
      </c>
      <c r="D32" s="7" t="s">
        <v>387</v>
      </c>
      <c r="E32" s="7" t="s">
        <v>390</v>
      </c>
      <c r="F32" s="7" t="s">
        <v>167</v>
      </c>
      <c r="G32" s="7" t="s">
        <v>252</v>
      </c>
      <c r="H32" s="7" t="s">
        <v>260</v>
      </c>
      <c r="I32" s="7" t="s">
        <v>60</v>
      </c>
      <c r="J32" s="7" t="s">
        <v>58</v>
      </c>
      <c r="K32" s="7">
        <v>14</v>
      </c>
      <c r="L32" s="7" t="s">
        <v>392</v>
      </c>
      <c r="M32" s="7" t="s">
        <v>41</v>
      </c>
      <c r="N32" s="7" t="s">
        <v>41</v>
      </c>
      <c r="O32" s="7" t="s">
        <v>159</v>
      </c>
    </row>
    <row r="33" spans="2:15" x14ac:dyDescent="0.25">
      <c r="B33" s="7">
        <v>1</v>
      </c>
      <c r="C33" s="7" t="s">
        <v>393</v>
      </c>
      <c r="D33" s="7" t="s">
        <v>394</v>
      </c>
      <c r="E33" s="7" t="s">
        <v>397</v>
      </c>
      <c r="F33" s="7" t="s">
        <v>200</v>
      </c>
      <c r="G33" s="7" t="s">
        <v>252</v>
      </c>
      <c r="H33" s="7" t="s">
        <v>260</v>
      </c>
      <c r="I33" s="7" t="s">
        <v>60</v>
      </c>
      <c r="J33" s="7" t="s">
        <v>58</v>
      </c>
      <c r="K33" s="7">
        <v>14</v>
      </c>
      <c r="L33" s="7" t="s">
        <v>399</v>
      </c>
      <c r="M33" s="7" t="s">
        <v>41</v>
      </c>
      <c r="N33" s="7" t="s">
        <v>41</v>
      </c>
      <c r="O33" s="7" t="s">
        <v>159</v>
      </c>
    </row>
    <row r="34" spans="2:15" x14ac:dyDescent="0.25">
      <c r="B34" s="7">
        <v>1</v>
      </c>
      <c r="C34" s="7" t="s">
        <v>400</v>
      </c>
      <c r="D34" s="7" t="s">
        <v>401</v>
      </c>
      <c r="E34" s="7" t="s">
        <v>404</v>
      </c>
      <c r="F34" s="7" t="s">
        <v>220</v>
      </c>
      <c r="G34" s="7" t="s">
        <v>252</v>
      </c>
      <c r="H34" s="7" t="s">
        <v>260</v>
      </c>
      <c r="I34" s="7" t="s">
        <v>60</v>
      </c>
      <c r="J34" s="7" t="s">
        <v>58</v>
      </c>
      <c r="K34" s="7">
        <v>14</v>
      </c>
      <c r="L34" s="7" t="s">
        <v>406</v>
      </c>
      <c r="M34" s="7" t="s">
        <v>41</v>
      </c>
      <c r="N34" s="7" t="s">
        <v>41</v>
      </c>
      <c r="O34" s="7" t="s">
        <v>215</v>
      </c>
    </row>
    <row r="35" spans="2:15" x14ac:dyDescent="0.25">
      <c r="B35" s="7">
        <v>1</v>
      </c>
      <c r="C35" s="7" t="s">
        <v>3559</v>
      </c>
      <c r="D35" s="7" t="s">
        <v>3560</v>
      </c>
      <c r="E35" s="7" t="s">
        <v>3562</v>
      </c>
      <c r="F35" s="7" t="s">
        <v>226</v>
      </c>
      <c r="G35" s="7" t="s">
        <v>253</v>
      </c>
      <c r="H35" s="7" t="s">
        <v>260</v>
      </c>
      <c r="I35" s="7" t="s">
        <v>27</v>
      </c>
      <c r="J35" s="7" t="s">
        <v>23</v>
      </c>
      <c r="K35" s="7">
        <v>7</v>
      </c>
      <c r="L35" s="7" t="s">
        <v>3564</v>
      </c>
      <c r="M35" s="7" t="s">
        <v>41</v>
      </c>
      <c r="N35" s="7" t="s">
        <v>41</v>
      </c>
      <c r="O35" s="7" t="s">
        <v>215</v>
      </c>
    </row>
    <row r="36" spans="2:15" x14ac:dyDescent="0.25">
      <c r="B36" s="7">
        <v>1</v>
      </c>
      <c r="C36" s="7" t="s">
        <v>427</v>
      </c>
      <c r="D36" s="7" t="s">
        <v>428</v>
      </c>
      <c r="E36" s="7" t="s">
        <v>432</v>
      </c>
      <c r="F36" s="7" t="s">
        <v>220</v>
      </c>
      <c r="G36" s="7" t="s">
        <v>252</v>
      </c>
      <c r="H36" s="7" t="s">
        <v>260</v>
      </c>
      <c r="I36" s="7" t="s">
        <v>60</v>
      </c>
      <c r="J36" s="7" t="s">
        <v>58</v>
      </c>
      <c r="K36" s="7">
        <v>14</v>
      </c>
      <c r="L36" s="7" t="s">
        <v>434</v>
      </c>
      <c r="M36" s="7" t="s">
        <v>41</v>
      </c>
      <c r="N36" s="7" t="s">
        <v>41</v>
      </c>
      <c r="O36" s="7" t="s">
        <v>215</v>
      </c>
    </row>
    <row r="37" spans="2:15" x14ac:dyDescent="0.25">
      <c r="B37" s="7">
        <v>1</v>
      </c>
      <c r="C37" s="7" t="s">
        <v>435</v>
      </c>
      <c r="D37" s="7" t="s">
        <v>436</v>
      </c>
      <c r="E37" s="7" t="s">
        <v>439</v>
      </c>
      <c r="F37" s="7" t="s">
        <v>315</v>
      </c>
      <c r="G37" s="7" t="s">
        <v>252</v>
      </c>
      <c r="H37" s="7" t="s">
        <v>260</v>
      </c>
      <c r="I37" s="7" t="s">
        <v>60</v>
      </c>
      <c r="J37" s="7" t="s">
        <v>58</v>
      </c>
      <c r="K37" s="7">
        <v>14</v>
      </c>
      <c r="L37" s="7" t="s">
        <v>441</v>
      </c>
      <c r="M37" s="7" t="s">
        <v>41</v>
      </c>
      <c r="N37" s="7" t="s">
        <v>41</v>
      </c>
      <c r="O37" s="7" t="s">
        <v>109</v>
      </c>
    </row>
    <row r="38" spans="2:15" x14ac:dyDescent="0.25">
      <c r="B38" s="7">
        <v>1</v>
      </c>
      <c r="C38" s="7" t="s">
        <v>448</v>
      </c>
      <c r="D38" s="7" t="s">
        <v>449</v>
      </c>
      <c r="E38" s="7" t="s">
        <v>452</v>
      </c>
      <c r="F38" s="7" t="s">
        <v>156</v>
      </c>
      <c r="G38" s="7" t="s">
        <v>252</v>
      </c>
      <c r="H38" s="7" t="s">
        <v>260</v>
      </c>
      <c r="I38" s="7" t="s">
        <v>60</v>
      </c>
      <c r="J38" s="7" t="s">
        <v>58</v>
      </c>
      <c r="K38" s="7">
        <v>14</v>
      </c>
      <c r="L38" s="7" t="s">
        <v>454</v>
      </c>
      <c r="M38" s="7" t="s">
        <v>41</v>
      </c>
      <c r="N38" s="7" t="s">
        <v>41</v>
      </c>
      <c r="O38" s="7" t="s">
        <v>159</v>
      </c>
    </row>
    <row r="39" spans="2:15" x14ac:dyDescent="0.25">
      <c r="B39" s="7">
        <v>1</v>
      </c>
      <c r="C39" s="7" t="s">
        <v>455</v>
      </c>
      <c r="D39" s="7" t="s">
        <v>456</v>
      </c>
      <c r="E39" s="7" t="s">
        <v>459</v>
      </c>
      <c r="F39" s="7" t="s">
        <v>169</v>
      </c>
      <c r="G39" s="7" t="s">
        <v>252</v>
      </c>
      <c r="H39" s="7" t="s">
        <v>260</v>
      </c>
      <c r="I39" s="7" t="s">
        <v>60</v>
      </c>
      <c r="J39" s="7" t="s">
        <v>58</v>
      </c>
      <c r="K39" s="7">
        <v>14</v>
      </c>
      <c r="L39" s="7" t="s">
        <v>461</v>
      </c>
      <c r="M39" s="7" t="s">
        <v>41</v>
      </c>
      <c r="N39" s="7" t="s">
        <v>41</v>
      </c>
      <c r="O39" s="7" t="s">
        <v>159</v>
      </c>
    </row>
    <row r="40" spans="2:15" x14ac:dyDescent="0.25">
      <c r="B40" s="7">
        <v>1</v>
      </c>
      <c r="C40" s="7" t="s">
        <v>462</v>
      </c>
      <c r="D40" s="7" t="s">
        <v>463</v>
      </c>
      <c r="E40" s="7" t="s">
        <v>466</v>
      </c>
      <c r="F40" s="7" t="s">
        <v>220</v>
      </c>
      <c r="G40" s="7" t="s">
        <v>252</v>
      </c>
      <c r="H40" s="7" t="s">
        <v>260</v>
      </c>
      <c r="I40" s="7" t="s">
        <v>60</v>
      </c>
      <c r="J40" s="7" t="s">
        <v>58</v>
      </c>
      <c r="K40" s="7">
        <v>14</v>
      </c>
      <c r="L40" s="7" t="s">
        <v>468</v>
      </c>
      <c r="M40" s="7" t="s">
        <v>41</v>
      </c>
      <c r="N40" s="7" t="s">
        <v>41</v>
      </c>
      <c r="O40" s="7" t="s">
        <v>215</v>
      </c>
    </row>
    <row r="41" spans="2:15" x14ac:dyDescent="0.25">
      <c r="B41" s="7">
        <v>1</v>
      </c>
      <c r="C41" s="7" t="s">
        <v>469</v>
      </c>
      <c r="D41" s="7" t="s">
        <v>470</v>
      </c>
      <c r="E41" s="7" t="s">
        <v>473</v>
      </c>
      <c r="F41" s="7" t="s">
        <v>232</v>
      </c>
      <c r="G41" s="7" t="s">
        <v>252</v>
      </c>
      <c r="H41" s="7" t="s">
        <v>260</v>
      </c>
      <c r="I41" s="7" t="s">
        <v>60</v>
      </c>
      <c r="J41" s="7" t="s">
        <v>58</v>
      </c>
      <c r="K41" s="7">
        <v>14</v>
      </c>
      <c r="L41" s="7" t="s">
        <v>475</v>
      </c>
      <c r="M41" s="7" t="s">
        <v>41</v>
      </c>
      <c r="N41" s="7" t="s">
        <v>41</v>
      </c>
      <c r="O41" s="7" t="s">
        <v>215</v>
      </c>
    </row>
    <row r="42" spans="2:15" x14ac:dyDescent="0.25">
      <c r="B42" s="7">
        <v>1</v>
      </c>
      <c r="C42" s="7" t="s">
        <v>476</v>
      </c>
      <c r="D42" s="7" t="s">
        <v>443</v>
      </c>
      <c r="E42" s="7" t="s">
        <v>479</v>
      </c>
      <c r="F42" s="7" t="s">
        <v>200</v>
      </c>
      <c r="G42" s="7" t="s">
        <v>252</v>
      </c>
      <c r="H42" s="7" t="s">
        <v>260</v>
      </c>
      <c r="I42" s="7" t="s">
        <v>60</v>
      </c>
      <c r="J42" s="7" t="s">
        <v>58</v>
      </c>
      <c r="K42" s="7">
        <v>14</v>
      </c>
      <c r="L42" s="7" t="s">
        <v>481</v>
      </c>
      <c r="M42" s="7" t="s">
        <v>41</v>
      </c>
      <c r="N42" s="7" t="s">
        <v>41</v>
      </c>
      <c r="O42" s="7" t="s">
        <v>159</v>
      </c>
    </row>
    <row r="43" spans="2:15" x14ac:dyDescent="0.25">
      <c r="B43" s="7">
        <v>1</v>
      </c>
      <c r="C43" s="7" t="s">
        <v>489</v>
      </c>
      <c r="D43" s="7" t="s">
        <v>705</v>
      </c>
      <c r="E43" s="7" t="s">
        <v>492</v>
      </c>
      <c r="F43" s="7" t="s">
        <v>234</v>
      </c>
      <c r="G43" s="7" t="s">
        <v>253</v>
      </c>
      <c r="H43" s="7" t="s">
        <v>260</v>
      </c>
      <c r="I43" s="7" t="s">
        <v>45</v>
      </c>
      <c r="J43" s="7" t="s">
        <v>44</v>
      </c>
      <c r="K43" s="7">
        <v>11</v>
      </c>
      <c r="L43" s="7" t="s">
        <v>706</v>
      </c>
      <c r="M43" s="7" t="s">
        <v>41</v>
      </c>
      <c r="N43" s="7" t="s">
        <v>41</v>
      </c>
      <c r="O43" s="7" t="s">
        <v>215</v>
      </c>
    </row>
    <row r="44" spans="2:15" x14ac:dyDescent="0.25">
      <c r="B44" s="7">
        <v>1</v>
      </c>
      <c r="C44" s="7" t="s">
        <v>4259</v>
      </c>
      <c r="D44" s="7" t="s">
        <v>4260</v>
      </c>
      <c r="E44" s="7" t="s">
        <v>4264</v>
      </c>
      <c r="F44" s="7" t="s">
        <v>25</v>
      </c>
      <c r="G44" s="7" t="s">
        <v>253</v>
      </c>
      <c r="H44" s="7" t="s">
        <v>260</v>
      </c>
      <c r="I44" s="7" t="s">
        <v>55</v>
      </c>
      <c r="J44" s="7" t="s">
        <v>54</v>
      </c>
      <c r="K44" s="7">
        <v>4</v>
      </c>
      <c r="L44" s="7" t="s">
        <v>4266</v>
      </c>
      <c r="M44" s="7" t="s">
        <v>41</v>
      </c>
      <c r="N44" s="7" t="s">
        <v>41</v>
      </c>
      <c r="O44" s="7" t="s">
        <v>105</v>
      </c>
    </row>
    <row r="45" spans="2:15" x14ac:dyDescent="0.25">
      <c r="B45" s="7">
        <v>1</v>
      </c>
      <c r="C45" s="7" t="s">
        <v>658</v>
      </c>
      <c r="D45" s="7" t="s">
        <v>2796</v>
      </c>
      <c r="E45" s="7" t="s">
        <v>661</v>
      </c>
      <c r="F45" s="7" t="s">
        <v>182</v>
      </c>
      <c r="G45" s="7" t="s">
        <v>253</v>
      </c>
      <c r="H45" s="7" t="s">
        <v>260</v>
      </c>
      <c r="I45" s="7" t="s">
        <v>40</v>
      </c>
      <c r="J45" s="7" t="s">
        <v>23</v>
      </c>
      <c r="K45" s="7">
        <v>7</v>
      </c>
      <c r="L45" s="7" t="s">
        <v>2797</v>
      </c>
      <c r="M45" s="7" t="s">
        <v>41</v>
      </c>
      <c r="N45" s="7" t="s">
        <v>41</v>
      </c>
      <c r="O45" s="7" t="s">
        <v>159</v>
      </c>
    </row>
    <row r="46" spans="2:15" x14ac:dyDescent="0.25">
      <c r="B46" s="7">
        <v>1</v>
      </c>
      <c r="C46" s="7" t="s">
        <v>767</v>
      </c>
      <c r="D46" s="7" t="s">
        <v>768</v>
      </c>
      <c r="E46" s="7" t="s">
        <v>772</v>
      </c>
      <c r="F46" s="7" t="s">
        <v>222</v>
      </c>
      <c r="G46" s="7" t="s">
        <v>252</v>
      </c>
      <c r="H46" s="7" t="s">
        <v>260</v>
      </c>
      <c r="I46" s="7" t="s">
        <v>45</v>
      </c>
      <c r="J46" s="7" t="s">
        <v>44</v>
      </c>
      <c r="K46" s="7">
        <v>11</v>
      </c>
      <c r="L46" s="7" t="s">
        <v>774</v>
      </c>
      <c r="M46" s="7" t="s">
        <v>41</v>
      </c>
      <c r="N46" s="7" t="s">
        <v>41</v>
      </c>
      <c r="O46" s="7" t="s">
        <v>215</v>
      </c>
    </row>
    <row r="47" spans="2:15" x14ac:dyDescent="0.25">
      <c r="B47" s="7">
        <v>1</v>
      </c>
      <c r="C47" s="7" t="s">
        <v>877</v>
      </c>
      <c r="D47" s="7" t="s">
        <v>878</v>
      </c>
      <c r="E47" s="7" t="s">
        <v>881</v>
      </c>
      <c r="F47" s="7" t="s">
        <v>169</v>
      </c>
      <c r="G47" s="7" t="s">
        <v>252</v>
      </c>
      <c r="H47" s="7" t="s">
        <v>260</v>
      </c>
      <c r="I47" s="7" t="s">
        <v>27</v>
      </c>
      <c r="J47" s="7" t="s">
        <v>23</v>
      </c>
      <c r="K47" s="7">
        <v>10</v>
      </c>
      <c r="L47" s="7" t="s">
        <v>883</v>
      </c>
      <c r="M47" s="7" t="s">
        <v>41</v>
      </c>
      <c r="N47" s="7" t="s">
        <v>41</v>
      </c>
      <c r="O47" s="7" t="s">
        <v>159</v>
      </c>
    </row>
    <row r="48" spans="2:15" x14ac:dyDescent="0.25">
      <c r="B48" s="7">
        <v>1</v>
      </c>
      <c r="C48" s="7" t="s">
        <v>928</v>
      </c>
      <c r="D48" s="7" t="s">
        <v>929</v>
      </c>
      <c r="E48" s="7" t="s">
        <v>931</v>
      </c>
      <c r="F48" s="7" t="s">
        <v>200</v>
      </c>
      <c r="G48" s="7" t="s">
        <v>252</v>
      </c>
      <c r="H48" s="7" t="s">
        <v>260</v>
      </c>
      <c r="I48" s="7" t="s">
        <v>27</v>
      </c>
      <c r="J48" s="7" t="s">
        <v>23</v>
      </c>
      <c r="K48" s="7">
        <v>10</v>
      </c>
      <c r="L48" s="7" t="s">
        <v>933</v>
      </c>
      <c r="M48" s="7" t="s">
        <v>41</v>
      </c>
      <c r="N48" s="7" t="s">
        <v>41</v>
      </c>
      <c r="O48" s="7" t="s">
        <v>159</v>
      </c>
    </row>
    <row r="49" spans="2:15" x14ac:dyDescent="0.25">
      <c r="B49" s="7">
        <v>1</v>
      </c>
      <c r="C49" s="7" t="s">
        <v>943</v>
      </c>
      <c r="D49" s="7" t="s">
        <v>944</v>
      </c>
      <c r="E49" s="7" t="s">
        <v>947</v>
      </c>
      <c r="F49" s="7" t="s">
        <v>180</v>
      </c>
      <c r="G49" s="7" t="s">
        <v>252</v>
      </c>
      <c r="H49" s="7" t="s">
        <v>260</v>
      </c>
      <c r="I49" s="7" t="s">
        <v>27</v>
      </c>
      <c r="J49" s="7" t="s">
        <v>23</v>
      </c>
      <c r="K49" s="7">
        <v>10</v>
      </c>
      <c r="L49" s="7" t="s">
        <v>949</v>
      </c>
      <c r="M49" s="7" t="s">
        <v>41</v>
      </c>
      <c r="N49" s="7" t="s">
        <v>41</v>
      </c>
      <c r="O49" s="7" t="s">
        <v>159</v>
      </c>
    </row>
    <row r="50" spans="2:15" x14ac:dyDescent="0.25">
      <c r="B50" s="7">
        <v>1</v>
      </c>
      <c r="C50" s="7" t="s">
        <v>957</v>
      </c>
      <c r="D50" s="7" t="s">
        <v>958</v>
      </c>
      <c r="E50" s="7" t="s">
        <v>960</v>
      </c>
      <c r="F50" s="7" t="s">
        <v>200</v>
      </c>
      <c r="G50" s="7" t="s">
        <v>252</v>
      </c>
      <c r="H50" s="7" t="s">
        <v>260</v>
      </c>
      <c r="I50" s="7" t="s">
        <v>27</v>
      </c>
      <c r="J50" s="7" t="s">
        <v>23</v>
      </c>
      <c r="K50" s="7">
        <v>10</v>
      </c>
      <c r="L50" s="7" t="s">
        <v>962</v>
      </c>
      <c r="M50" s="7" t="s">
        <v>41</v>
      </c>
      <c r="N50" s="7" t="s">
        <v>41</v>
      </c>
      <c r="O50" s="7" t="s">
        <v>159</v>
      </c>
    </row>
    <row r="51" spans="2:15" x14ac:dyDescent="0.25">
      <c r="B51" s="7">
        <v>1</v>
      </c>
      <c r="C51" s="7" t="s">
        <v>963</v>
      </c>
      <c r="D51" s="7" t="s">
        <v>964</v>
      </c>
      <c r="E51" s="7" t="s">
        <v>966</v>
      </c>
      <c r="F51" s="7" t="s">
        <v>169</v>
      </c>
      <c r="G51" s="7" t="s">
        <v>252</v>
      </c>
      <c r="H51" s="7" t="s">
        <v>260</v>
      </c>
      <c r="I51" s="7" t="s">
        <v>27</v>
      </c>
      <c r="J51" s="7" t="s">
        <v>23</v>
      </c>
      <c r="K51" s="7">
        <v>10</v>
      </c>
      <c r="L51" s="7" t="s">
        <v>968</v>
      </c>
      <c r="M51" s="7" t="s">
        <v>41</v>
      </c>
      <c r="N51" s="7" t="s">
        <v>41</v>
      </c>
      <c r="O51" s="7" t="s">
        <v>159</v>
      </c>
    </row>
    <row r="52" spans="2:15" x14ac:dyDescent="0.25">
      <c r="B52" s="7">
        <v>1</v>
      </c>
      <c r="C52" s="7" t="s">
        <v>970</v>
      </c>
      <c r="D52" s="7" t="s">
        <v>971</v>
      </c>
      <c r="E52" s="7" t="s">
        <v>975</v>
      </c>
      <c r="F52" s="7" t="s">
        <v>165</v>
      </c>
      <c r="G52" s="7" t="s">
        <v>252</v>
      </c>
      <c r="H52" s="7" t="s">
        <v>260</v>
      </c>
      <c r="I52" s="7" t="s">
        <v>27</v>
      </c>
      <c r="J52" s="7" t="s">
        <v>23</v>
      </c>
      <c r="K52" s="7">
        <v>10</v>
      </c>
      <c r="L52" s="7" t="s">
        <v>977</v>
      </c>
      <c r="M52" s="7" t="s">
        <v>41</v>
      </c>
      <c r="N52" s="7" t="s">
        <v>41</v>
      </c>
      <c r="O52" s="7" t="s">
        <v>159</v>
      </c>
    </row>
    <row r="53" spans="2:15" x14ac:dyDescent="0.25">
      <c r="B53" s="7">
        <v>1</v>
      </c>
      <c r="C53" s="7" t="s">
        <v>1002</v>
      </c>
      <c r="D53" s="7" t="s">
        <v>1003</v>
      </c>
      <c r="E53" s="7" t="s">
        <v>1006</v>
      </c>
      <c r="F53" s="7" t="s">
        <v>663</v>
      </c>
      <c r="G53" s="7" t="s">
        <v>252</v>
      </c>
      <c r="H53" s="7" t="s">
        <v>260</v>
      </c>
      <c r="I53" s="7" t="s">
        <v>27</v>
      </c>
      <c r="J53" s="7" t="s">
        <v>23</v>
      </c>
      <c r="K53" s="7">
        <v>10</v>
      </c>
      <c r="L53" s="7" t="s">
        <v>1008</v>
      </c>
      <c r="M53" s="7" t="s">
        <v>41</v>
      </c>
      <c r="N53" s="7" t="s">
        <v>41</v>
      </c>
      <c r="O53" s="7" t="s">
        <v>215</v>
      </c>
    </row>
    <row r="54" spans="2:15" x14ac:dyDescent="0.25">
      <c r="B54" s="7">
        <v>1</v>
      </c>
      <c r="C54" s="7" t="s">
        <v>1009</v>
      </c>
      <c r="D54" s="7" t="s">
        <v>1010</v>
      </c>
      <c r="E54" s="7" t="s">
        <v>1013</v>
      </c>
      <c r="F54" s="7" t="s">
        <v>226</v>
      </c>
      <c r="G54" s="7" t="s">
        <v>252</v>
      </c>
      <c r="H54" s="7" t="s">
        <v>260</v>
      </c>
      <c r="I54" s="7" t="s">
        <v>27</v>
      </c>
      <c r="J54" s="7" t="s">
        <v>23</v>
      </c>
      <c r="K54" s="7">
        <v>10</v>
      </c>
      <c r="L54" s="7" t="s">
        <v>1015</v>
      </c>
      <c r="M54" s="7" t="s">
        <v>41</v>
      </c>
      <c r="N54" s="7" t="s">
        <v>41</v>
      </c>
      <c r="O54" s="7" t="s">
        <v>215</v>
      </c>
    </row>
    <row r="55" spans="2:15" x14ac:dyDescent="0.25">
      <c r="B55" s="7">
        <v>1</v>
      </c>
      <c r="C55" s="7" t="s">
        <v>1023</v>
      </c>
      <c r="D55" s="7" t="s">
        <v>1024</v>
      </c>
      <c r="E55" s="7" t="s">
        <v>1027</v>
      </c>
      <c r="F55" s="7" t="s">
        <v>171</v>
      </c>
      <c r="G55" s="7" t="s">
        <v>252</v>
      </c>
      <c r="H55" s="7" t="s">
        <v>260</v>
      </c>
      <c r="I55" s="7" t="s">
        <v>37</v>
      </c>
      <c r="J55" s="7" t="s">
        <v>36</v>
      </c>
      <c r="K55" s="7">
        <v>10</v>
      </c>
      <c r="L55" s="7" t="s">
        <v>1029</v>
      </c>
      <c r="M55" s="7" t="s">
        <v>41</v>
      </c>
      <c r="N55" s="7" t="s">
        <v>41</v>
      </c>
      <c r="O55" s="7" t="s">
        <v>159</v>
      </c>
    </row>
    <row r="56" spans="2:15" x14ac:dyDescent="0.25">
      <c r="B56" s="7">
        <v>1</v>
      </c>
      <c r="C56" s="7" t="s">
        <v>5397</v>
      </c>
      <c r="D56" s="7" t="s">
        <v>5398</v>
      </c>
      <c r="E56" s="7" t="s">
        <v>5400</v>
      </c>
      <c r="F56" s="7" t="s">
        <v>200</v>
      </c>
      <c r="G56" s="7" t="s">
        <v>253</v>
      </c>
      <c r="H56" s="7" t="s">
        <v>260</v>
      </c>
      <c r="I56" s="7" t="s">
        <v>55</v>
      </c>
      <c r="J56" s="7" t="s">
        <v>54</v>
      </c>
      <c r="K56" s="7">
        <v>4</v>
      </c>
      <c r="L56" s="7" t="s">
        <v>5402</v>
      </c>
      <c r="M56" s="7" t="s">
        <v>41</v>
      </c>
      <c r="N56" s="7" t="s">
        <v>41</v>
      </c>
      <c r="O56" s="7" t="s">
        <v>159</v>
      </c>
    </row>
    <row r="57" spans="2:15" x14ac:dyDescent="0.25">
      <c r="B57" s="7">
        <v>1</v>
      </c>
      <c r="C57" s="7" t="s">
        <v>1246</v>
      </c>
      <c r="D57" s="7" t="s">
        <v>1247</v>
      </c>
      <c r="E57" s="7" t="s">
        <v>1249</v>
      </c>
      <c r="F57" s="7" t="s">
        <v>185</v>
      </c>
      <c r="G57" s="7" t="s">
        <v>252</v>
      </c>
      <c r="H57" s="7" t="s">
        <v>260</v>
      </c>
      <c r="I57" s="7" t="s">
        <v>27</v>
      </c>
      <c r="J57" s="7" t="s">
        <v>23</v>
      </c>
      <c r="K57" s="7">
        <v>10</v>
      </c>
      <c r="L57" s="7" t="s">
        <v>1251</v>
      </c>
      <c r="M57" s="7" t="s">
        <v>41</v>
      </c>
      <c r="N57" s="7" t="s">
        <v>41</v>
      </c>
      <c r="O57" s="7" t="s">
        <v>159</v>
      </c>
    </row>
    <row r="58" spans="2:15" x14ac:dyDescent="0.25">
      <c r="B58" s="7">
        <v>1</v>
      </c>
      <c r="C58" s="7" t="s">
        <v>1252</v>
      </c>
      <c r="D58" s="7" t="s">
        <v>1253</v>
      </c>
      <c r="E58" s="7" t="s">
        <v>1254</v>
      </c>
      <c r="F58" s="7" t="s">
        <v>169</v>
      </c>
      <c r="G58" s="7" t="s">
        <v>252</v>
      </c>
      <c r="H58" s="7" t="s">
        <v>260</v>
      </c>
      <c r="I58" s="7" t="s">
        <v>27</v>
      </c>
      <c r="J58" s="7" t="s">
        <v>23</v>
      </c>
      <c r="K58" s="7">
        <v>10</v>
      </c>
      <c r="L58" s="7" t="s">
        <v>1256</v>
      </c>
      <c r="M58" s="7" t="s">
        <v>41</v>
      </c>
      <c r="N58" s="7" t="s">
        <v>41</v>
      </c>
      <c r="O58" s="7" t="s">
        <v>159</v>
      </c>
    </row>
    <row r="59" spans="2:15" x14ac:dyDescent="0.25">
      <c r="B59" s="7">
        <v>1</v>
      </c>
      <c r="C59" s="7" t="s">
        <v>1257</v>
      </c>
      <c r="D59" s="7" t="s">
        <v>1258</v>
      </c>
      <c r="E59" s="7" t="s">
        <v>1259</v>
      </c>
      <c r="F59" s="7" t="s">
        <v>169</v>
      </c>
      <c r="G59" s="7" t="s">
        <v>252</v>
      </c>
      <c r="H59" s="7" t="s">
        <v>260</v>
      </c>
      <c r="I59" s="7" t="s">
        <v>27</v>
      </c>
      <c r="J59" s="7" t="s">
        <v>23</v>
      </c>
      <c r="K59" s="7">
        <v>10</v>
      </c>
      <c r="L59" s="7" t="s">
        <v>1261</v>
      </c>
      <c r="M59" s="7" t="s">
        <v>41</v>
      </c>
      <c r="N59" s="7" t="s">
        <v>41</v>
      </c>
      <c r="O59" s="7" t="s">
        <v>159</v>
      </c>
    </row>
    <row r="60" spans="2:15" x14ac:dyDescent="0.25">
      <c r="B60" s="7">
        <v>1</v>
      </c>
      <c r="C60" s="7" t="s">
        <v>1265</v>
      </c>
      <c r="D60" s="7" t="s">
        <v>1266</v>
      </c>
      <c r="E60" s="7" t="s">
        <v>1270</v>
      </c>
      <c r="F60" s="7" t="s">
        <v>185</v>
      </c>
      <c r="G60" s="7" t="s">
        <v>252</v>
      </c>
      <c r="H60" s="7" t="s">
        <v>260</v>
      </c>
      <c r="I60" s="7" t="s">
        <v>27</v>
      </c>
      <c r="J60" s="7" t="s">
        <v>23</v>
      </c>
      <c r="K60" s="7">
        <v>10</v>
      </c>
      <c r="L60" s="7" t="s">
        <v>1272</v>
      </c>
      <c r="M60" s="7" t="s">
        <v>41</v>
      </c>
      <c r="N60" s="7" t="s">
        <v>41</v>
      </c>
      <c r="O60" s="7" t="s">
        <v>159</v>
      </c>
    </row>
    <row r="61" spans="2:15" x14ac:dyDescent="0.25">
      <c r="B61" s="7">
        <v>1</v>
      </c>
      <c r="C61" s="7" t="s">
        <v>1361</v>
      </c>
      <c r="D61" s="7" t="s">
        <v>1362</v>
      </c>
      <c r="E61" s="7" t="s">
        <v>1365</v>
      </c>
      <c r="F61" s="7" t="s">
        <v>156</v>
      </c>
      <c r="G61" s="7" t="s">
        <v>252</v>
      </c>
      <c r="H61" s="7" t="s">
        <v>260</v>
      </c>
      <c r="I61" s="7" t="s">
        <v>27</v>
      </c>
      <c r="J61" s="7" t="s">
        <v>23</v>
      </c>
      <c r="K61" s="7">
        <v>10</v>
      </c>
      <c r="L61" s="7" t="s">
        <v>1367</v>
      </c>
      <c r="M61" s="7" t="s">
        <v>41</v>
      </c>
      <c r="N61" s="7" t="s">
        <v>41</v>
      </c>
      <c r="O61" s="7" t="s">
        <v>159</v>
      </c>
    </row>
    <row r="62" spans="2:15" x14ac:dyDescent="0.25">
      <c r="B62" s="7">
        <v>1</v>
      </c>
      <c r="C62" s="7" t="s">
        <v>1375</v>
      </c>
      <c r="D62" s="7" t="s">
        <v>1376</v>
      </c>
      <c r="E62" s="7" t="s">
        <v>1378</v>
      </c>
      <c r="F62" s="7" t="s">
        <v>165</v>
      </c>
      <c r="G62" s="7" t="s">
        <v>252</v>
      </c>
      <c r="H62" s="7" t="s">
        <v>260</v>
      </c>
      <c r="I62" s="7" t="s">
        <v>27</v>
      </c>
      <c r="J62" s="7" t="s">
        <v>23</v>
      </c>
      <c r="K62" s="7">
        <v>10</v>
      </c>
      <c r="L62" s="7" t="s">
        <v>1380</v>
      </c>
      <c r="M62" s="7" t="s">
        <v>41</v>
      </c>
      <c r="N62" s="7" t="s">
        <v>41</v>
      </c>
      <c r="O62" s="7" t="s">
        <v>159</v>
      </c>
    </row>
    <row r="63" spans="2:15" x14ac:dyDescent="0.25">
      <c r="B63" s="7">
        <v>1</v>
      </c>
      <c r="C63" s="7" t="s">
        <v>1389</v>
      </c>
      <c r="D63" s="7" t="s">
        <v>1390</v>
      </c>
      <c r="E63" s="7" t="s">
        <v>1393</v>
      </c>
      <c r="F63" s="7" t="s">
        <v>180</v>
      </c>
      <c r="G63" s="7" t="s">
        <v>252</v>
      </c>
      <c r="H63" s="7" t="s">
        <v>260</v>
      </c>
      <c r="I63" s="7" t="s">
        <v>87</v>
      </c>
      <c r="J63" s="7" t="s">
        <v>23</v>
      </c>
      <c r="K63" s="7">
        <v>10</v>
      </c>
      <c r="L63" s="7" t="s">
        <v>1395</v>
      </c>
      <c r="M63" s="7" t="s">
        <v>41</v>
      </c>
      <c r="N63" s="7" t="s">
        <v>41</v>
      </c>
      <c r="O63" s="7" t="s">
        <v>159</v>
      </c>
    </row>
    <row r="64" spans="2:15" x14ac:dyDescent="0.25">
      <c r="B64" s="7">
        <v>1</v>
      </c>
      <c r="C64" s="7" t="s">
        <v>1412</v>
      </c>
      <c r="D64" s="7" t="s">
        <v>1413</v>
      </c>
      <c r="E64" s="7" t="s">
        <v>1417</v>
      </c>
      <c r="F64" s="7" t="s">
        <v>167</v>
      </c>
      <c r="G64" s="7" t="s">
        <v>252</v>
      </c>
      <c r="H64" s="7" t="s">
        <v>260</v>
      </c>
      <c r="I64" s="7" t="s">
        <v>37</v>
      </c>
      <c r="J64" s="7" t="s">
        <v>36</v>
      </c>
      <c r="K64" s="7">
        <v>10</v>
      </c>
      <c r="L64" s="7" t="s">
        <v>1419</v>
      </c>
      <c r="M64" s="7" t="s">
        <v>41</v>
      </c>
      <c r="N64" s="7" t="s">
        <v>41</v>
      </c>
      <c r="O64" s="7" t="s">
        <v>159</v>
      </c>
    </row>
    <row r="65" spans="2:15" x14ac:dyDescent="0.25">
      <c r="B65" s="7">
        <v>1</v>
      </c>
      <c r="C65" s="7" t="s">
        <v>1468</v>
      </c>
      <c r="D65" s="7" t="s">
        <v>1469</v>
      </c>
      <c r="E65" s="7" t="s">
        <v>1472</v>
      </c>
      <c r="F65" s="7" t="s">
        <v>200</v>
      </c>
      <c r="G65" s="7" t="s">
        <v>253</v>
      </c>
      <c r="H65" s="7" t="s">
        <v>260</v>
      </c>
      <c r="I65" s="7" t="s">
        <v>60</v>
      </c>
      <c r="J65" s="7" t="s">
        <v>58</v>
      </c>
      <c r="K65" s="7">
        <v>9</v>
      </c>
      <c r="L65" s="7" t="s">
        <v>1474</v>
      </c>
      <c r="M65" s="7" t="s">
        <v>41</v>
      </c>
      <c r="N65" s="7" t="s">
        <v>41</v>
      </c>
      <c r="O65" s="7" t="s">
        <v>159</v>
      </c>
    </row>
    <row r="66" spans="2:15" x14ac:dyDescent="0.25">
      <c r="B66" s="7">
        <v>1</v>
      </c>
      <c r="C66" s="7" t="s">
        <v>1927</v>
      </c>
      <c r="D66" s="7" t="s">
        <v>1928</v>
      </c>
      <c r="E66" s="7" t="s">
        <v>1931</v>
      </c>
      <c r="F66" s="7" t="s">
        <v>154</v>
      </c>
      <c r="G66" s="7" t="s">
        <v>252</v>
      </c>
      <c r="H66" s="7" t="s">
        <v>260</v>
      </c>
      <c r="I66" s="7" t="s">
        <v>34</v>
      </c>
      <c r="J66" s="7" t="s">
        <v>23</v>
      </c>
      <c r="K66" s="7">
        <v>8</v>
      </c>
      <c r="L66" s="7" t="s">
        <v>1933</v>
      </c>
      <c r="M66" s="7" t="s">
        <v>41</v>
      </c>
      <c r="N66" s="7" t="s">
        <v>41</v>
      </c>
      <c r="O66" s="7" t="s">
        <v>109</v>
      </c>
    </row>
    <row r="67" spans="2:15" x14ac:dyDescent="0.25">
      <c r="B67" s="7">
        <v>1</v>
      </c>
      <c r="C67" s="7" t="s">
        <v>5698</v>
      </c>
      <c r="D67" s="7" t="s">
        <v>5699</v>
      </c>
      <c r="E67" s="7" t="s">
        <v>5702</v>
      </c>
      <c r="F67" s="7" t="s">
        <v>176</v>
      </c>
      <c r="G67" s="7" t="s">
        <v>252</v>
      </c>
      <c r="H67" s="7" t="s">
        <v>260</v>
      </c>
      <c r="I67" s="7" t="s">
        <v>55</v>
      </c>
      <c r="J67" s="7" t="s">
        <v>54</v>
      </c>
      <c r="K67" s="7">
        <v>4</v>
      </c>
      <c r="L67" s="7" t="s">
        <v>5704</v>
      </c>
      <c r="M67" s="7" t="s">
        <v>41</v>
      </c>
      <c r="N67" s="7" t="s">
        <v>41</v>
      </c>
      <c r="O67" s="7" t="s">
        <v>159</v>
      </c>
    </row>
    <row r="68" spans="2:15" x14ac:dyDescent="0.25">
      <c r="B68" s="7">
        <v>1</v>
      </c>
      <c r="C68" s="7" t="s">
        <v>5744</v>
      </c>
      <c r="D68" s="7" t="s">
        <v>5745</v>
      </c>
      <c r="E68" s="7" t="s">
        <v>5749</v>
      </c>
      <c r="F68" s="7" t="s">
        <v>169</v>
      </c>
      <c r="G68" s="7" t="s">
        <v>252</v>
      </c>
      <c r="H68" s="7" t="s">
        <v>260</v>
      </c>
      <c r="I68" s="7" t="s">
        <v>55</v>
      </c>
      <c r="J68" s="7" t="s">
        <v>54</v>
      </c>
      <c r="K68" s="7">
        <v>4</v>
      </c>
      <c r="L68" s="7" t="s">
        <v>5751</v>
      </c>
      <c r="M68" s="7" t="s">
        <v>41</v>
      </c>
      <c r="N68" s="7" t="s">
        <v>41</v>
      </c>
      <c r="O68" s="7" t="s">
        <v>159</v>
      </c>
    </row>
    <row r="69" spans="2:15" x14ac:dyDescent="0.25">
      <c r="B69" s="7">
        <v>1</v>
      </c>
      <c r="C69" s="7" t="s">
        <v>5773</v>
      </c>
      <c r="D69" s="7" t="s">
        <v>5774</v>
      </c>
      <c r="E69" s="7" t="s">
        <v>5777</v>
      </c>
      <c r="F69" s="7" t="s">
        <v>190</v>
      </c>
      <c r="G69" s="7" t="s">
        <v>252</v>
      </c>
      <c r="H69" s="7" t="s">
        <v>260</v>
      </c>
      <c r="I69" s="7" t="s">
        <v>55</v>
      </c>
      <c r="J69" s="7" t="s">
        <v>54</v>
      </c>
      <c r="K69" s="7">
        <v>4</v>
      </c>
      <c r="L69" s="7" t="s">
        <v>5779</v>
      </c>
      <c r="M69" s="7" t="s">
        <v>41</v>
      </c>
      <c r="N69" s="7" t="s">
        <v>41</v>
      </c>
      <c r="O69" s="7" t="s">
        <v>159</v>
      </c>
    </row>
    <row r="70" spans="2:15" x14ac:dyDescent="0.25">
      <c r="B70" s="7">
        <v>1</v>
      </c>
      <c r="C70" s="7" t="s">
        <v>5795</v>
      </c>
      <c r="D70" s="7" t="s">
        <v>5796</v>
      </c>
      <c r="E70" s="7" t="s">
        <v>2105</v>
      </c>
      <c r="F70" s="7" t="s">
        <v>200</v>
      </c>
      <c r="G70" s="7" t="s">
        <v>252</v>
      </c>
      <c r="H70" s="7" t="s">
        <v>260</v>
      </c>
      <c r="I70" s="7" t="s">
        <v>55</v>
      </c>
      <c r="J70" s="7" t="s">
        <v>54</v>
      </c>
      <c r="K70" s="7">
        <v>4</v>
      </c>
      <c r="L70" s="7" t="s">
        <v>5799</v>
      </c>
      <c r="M70" s="7" t="s">
        <v>41</v>
      </c>
      <c r="N70" s="7" t="s">
        <v>41</v>
      </c>
      <c r="O70" s="7" t="s">
        <v>159</v>
      </c>
    </row>
    <row r="71" spans="2:15" x14ac:dyDescent="0.25">
      <c r="B71" s="7">
        <v>1</v>
      </c>
      <c r="C71" s="7" t="s">
        <v>5800</v>
      </c>
      <c r="D71" s="7" t="s">
        <v>5801</v>
      </c>
      <c r="E71" s="7" t="s">
        <v>2848</v>
      </c>
      <c r="F71" s="7" t="s">
        <v>200</v>
      </c>
      <c r="G71" s="7" t="s">
        <v>252</v>
      </c>
      <c r="H71" s="7" t="s">
        <v>260</v>
      </c>
      <c r="I71" s="7" t="s">
        <v>55</v>
      </c>
      <c r="J71" s="7" t="s">
        <v>54</v>
      </c>
      <c r="K71" s="7">
        <v>4</v>
      </c>
      <c r="L71" s="7" t="s">
        <v>5802</v>
      </c>
      <c r="M71" s="7" t="s">
        <v>41</v>
      </c>
      <c r="N71" s="7" t="s">
        <v>41</v>
      </c>
      <c r="O71" s="7" t="s">
        <v>159</v>
      </c>
    </row>
    <row r="72" spans="2:15" x14ac:dyDescent="0.25">
      <c r="B72" s="7">
        <v>1</v>
      </c>
      <c r="C72" s="7" t="s">
        <v>5889</v>
      </c>
      <c r="D72" s="7" t="s">
        <v>5890</v>
      </c>
      <c r="E72" s="7" t="s">
        <v>5893</v>
      </c>
      <c r="F72" s="7" t="s">
        <v>169</v>
      </c>
      <c r="G72" s="7" t="s">
        <v>253</v>
      </c>
      <c r="H72" s="7" t="s">
        <v>260</v>
      </c>
      <c r="I72" s="7" t="s">
        <v>55</v>
      </c>
      <c r="J72" s="7" t="s">
        <v>54</v>
      </c>
      <c r="K72" s="7">
        <v>4</v>
      </c>
      <c r="L72" s="7" t="s">
        <v>5895</v>
      </c>
      <c r="M72" s="7" t="s">
        <v>41</v>
      </c>
      <c r="N72" s="7" t="s">
        <v>41</v>
      </c>
      <c r="O72" s="7" t="s">
        <v>159</v>
      </c>
    </row>
    <row r="73" spans="2:15" x14ac:dyDescent="0.25">
      <c r="B73" s="7">
        <v>1</v>
      </c>
      <c r="C73" s="7" t="s">
        <v>5896</v>
      </c>
      <c r="D73" s="7" t="s">
        <v>5897</v>
      </c>
      <c r="E73" s="7" t="s">
        <v>5901</v>
      </c>
      <c r="F73" s="7" t="s">
        <v>25</v>
      </c>
      <c r="G73" s="7" t="s">
        <v>253</v>
      </c>
      <c r="H73" s="7" t="s">
        <v>260</v>
      </c>
      <c r="I73" s="7" t="s">
        <v>55</v>
      </c>
      <c r="J73" s="7" t="s">
        <v>54</v>
      </c>
      <c r="K73" s="7">
        <v>4</v>
      </c>
      <c r="L73" s="7" t="s">
        <v>5903</v>
      </c>
      <c r="M73" s="7" t="s">
        <v>41</v>
      </c>
      <c r="N73" s="7" t="s">
        <v>41</v>
      </c>
      <c r="O73" s="7" t="s">
        <v>105</v>
      </c>
    </row>
    <row r="74" spans="2:15" x14ac:dyDescent="0.25">
      <c r="B74" s="7">
        <v>1</v>
      </c>
      <c r="C74" s="7" t="s">
        <v>5904</v>
      </c>
      <c r="D74" s="7" t="s">
        <v>5905</v>
      </c>
      <c r="E74" s="7" t="s">
        <v>5909</v>
      </c>
      <c r="F74" s="7" t="s">
        <v>167</v>
      </c>
      <c r="G74" s="7" t="s">
        <v>252</v>
      </c>
      <c r="H74" s="7" t="s">
        <v>260</v>
      </c>
      <c r="I74" s="7" t="s">
        <v>55</v>
      </c>
      <c r="J74" s="7" t="s">
        <v>54</v>
      </c>
      <c r="K74" s="7">
        <v>4</v>
      </c>
      <c r="L74" s="7" t="s">
        <v>5911</v>
      </c>
      <c r="M74" s="7" t="s">
        <v>41</v>
      </c>
      <c r="N74" s="7" t="s">
        <v>41</v>
      </c>
      <c r="O74" s="7" t="s">
        <v>159</v>
      </c>
    </row>
    <row r="75" spans="2:15" x14ac:dyDescent="0.25">
      <c r="B75" s="7">
        <v>1</v>
      </c>
      <c r="C75" s="7" t="s">
        <v>5919</v>
      </c>
      <c r="D75" s="7" t="s">
        <v>5920</v>
      </c>
      <c r="E75" s="7" t="s">
        <v>5924</v>
      </c>
      <c r="F75" s="7" t="s">
        <v>25</v>
      </c>
      <c r="G75" s="7" t="s">
        <v>253</v>
      </c>
      <c r="H75" s="7" t="s">
        <v>260</v>
      </c>
      <c r="I75" s="7" t="s">
        <v>55</v>
      </c>
      <c r="J75" s="7" t="s">
        <v>54</v>
      </c>
      <c r="K75" s="7">
        <v>4</v>
      </c>
      <c r="L75" s="7" t="s">
        <v>5926</v>
      </c>
      <c r="M75" s="7" t="s">
        <v>41</v>
      </c>
      <c r="N75" s="7" t="s">
        <v>41</v>
      </c>
      <c r="O75" s="7" t="s">
        <v>105</v>
      </c>
    </row>
    <row r="76" spans="2:15" x14ac:dyDescent="0.25">
      <c r="B76" s="7">
        <v>1</v>
      </c>
      <c r="C76" s="7" t="s">
        <v>5927</v>
      </c>
      <c r="D76" s="7" t="s">
        <v>5928</v>
      </c>
      <c r="E76" s="7" t="s">
        <v>5932</v>
      </c>
      <c r="F76" s="7" t="s">
        <v>42</v>
      </c>
      <c r="G76" s="7" t="s">
        <v>253</v>
      </c>
      <c r="H76" s="7" t="s">
        <v>260</v>
      </c>
      <c r="I76" s="7" t="s">
        <v>55</v>
      </c>
      <c r="J76" s="7" t="s">
        <v>54</v>
      </c>
      <c r="K76" s="7">
        <v>4</v>
      </c>
      <c r="L76" s="7" t="s">
        <v>5934</v>
      </c>
      <c r="M76" s="7" t="s">
        <v>41</v>
      </c>
      <c r="N76" s="7" t="s">
        <v>41</v>
      </c>
      <c r="O76" s="7" t="s">
        <v>105</v>
      </c>
    </row>
    <row r="77" spans="2:15" x14ac:dyDescent="0.25">
      <c r="B77" s="7">
        <v>1</v>
      </c>
      <c r="C77" s="7" t="s">
        <v>5935</v>
      </c>
      <c r="D77" s="7" t="s">
        <v>5936</v>
      </c>
      <c r="E77" s="7" t="s">
        <v>5939</v>
      </c>
      <c r="F77" s="7" t="s">
        <v>182</v>
      </c>
      <c r="G77" s="7" t="s">
        <v>252</v>
      </c>
      <c r="H77" s="7" t="s">
        <v>260</v>
      </c>
      <c r="I77" s="7" t="s">
        <v>55</v>
      </c>
      <c r="J77" s="7" t="s">
        <v>54</v>
      </c>
      <c r="K77" s="7">
        <v>4</v>
      </c>
      <c r="L77" s="7" t="s">
        <v>5941</v>
      </c>
      <c r="M77" s="7" t="s">
        <v>41</v>
      </c>
      <c r="N77" s="7" t="s">
        <v>41</v>
      </c>
      <c r="O77" s="7" t="s">
        <v>159</v>
      </c>
    </row>
    <row r="78" spans="2:15" x14ac:dyDescent="0.25">
      <c r="B78" s="7">
        <v>1</v>
      </c>
      <c r="C78" s="7" t="s">
        <v>6302</v>
      </c>
      <c r="D78" s="7" t="s">
        <v>6303</v>
      </c>
      <c r="E78" s="7" t="s">
        <v>6307</v>
      </c>
      <c r="F78" s="7" t="s">
        <v>167</v>
      </c>
      <c r="G78" s="7" t="s">
        <v>252</v>
      </c>
      <c r="H78" s="7" t="s">
        <v>260</v>
      </c>
      <c r="I78" s="7" t="s">
        <v>55</v>
      </c>
      <c r="J78" s="7" t="s">
        <v>54</v>
      </c>
      <c r="K78" s="7">
        <v>4</v>
      </c>
      <c r="L78" s="7" t="s">
        <v>6309</v>
      </c>
      <c r="M78" s="7" t="s">
        <v>41</v>
      </c>
      <c r="N78" s="7" t="s">
        <v>41</v>
      </c>
      <c r="O78" s="7" t="s">
        <v>159</v>
      </c>
    </row>
    <row r="79" spans="2:15" x14ac:dyDescent="0.25">
      <c r="B79" s="7">
        <v>1</v>
      </c>
      <c r="C79" s="7" t="s">
        <v>6316</v>
      </c>
      <c r="D79" s="7" t="s">
        <v>6317</v>
      </c>
      <c r="E79" s="7" t="s">
        <v>6320</v>
      </c>
      <c r="F79" s="7" t="s">
        <v>180</v>
      </c>
      <c r="G79" s="7" t="s">
        <v>252</v>
      </c>
      <c r="H79" s="7" t="s">
        <v>260</v>
      </c>
      <c r="I79" s="7" t="s">
        <v>55</v>
      </c>
      <c r="J79" s="7" t="s">
        <v>54</v>
      </c>
      <c r="K79" s="7">
        <v>4</v>
      </c>
      <c r="L79" s="7" t="s">
        <v>6322</v>
      </c>
      <c r="M79" s="7" t="s">
        <v>41</v>
      </c>
      <c r="N79" s="7" t="s">
        <v>41</v>
      </c>
      <c r="O79" s="7" t="s">
        <v>159</v>
      </c>
    </row>
    <row r="80" spans="2:15" x14ac:dyDescent="0.25">
      <c r="B80" s="7">
        <v>1</v>
      </c>
      <c r="C80" s="7" t="s">
        <v>6344</v>
      </c>
      <c r="D80" s="7" t="s">
        <v>6345</v>
      </c>
      <c r="E80" s="7" t="s">
        <v>6348</v>
      </c>
      <c r="F80" s="7" t="s">
        <v>182</v>
      </c>
      <c r="G80" s="7" t="s">
        <v>252</v>
      </c>
      <c r="H80" s="7" t="s">
        <v>260</v>
      </c>
      <c r="I80" s="7" t="s">
        <v>55</v>
      </c>
      <c r="J80" s="7" t="s">
        <v>54</v>
      </c>
      <c r="K80" s="7">
        <v>4</v>
      </c>
      <c r="L80" s="7" t="s">
        <v>6350</v>
      </c>
      <c r="M80" s="7" t="s">
        <v>41</v>
      </c>
      <c r="N80" s="7" t="s">
        <v>41</v>
      </c>
      <c r="O80" s="7" t="s">
        <v>159</v>
      </c>
    </row>
    <row r="81" spans="2:15" x14ac:dyDescent="0.25">
      <c r="B81" s="7">
        <v>1</v>
      </c>
      <c r="C81" s="7" t="s">
        <v>6372</v>
      </c>
      <c r="D81" s="7" t="s">
        <v>6373</v>
      </c>
      <c r="E81" s="7" t="s">
        <v>6377</v>
      </c>
      <c r="F81" s="7" t="s">
        <v>25</v>
      </c>
      <c r="G81" s="7" t="s">
        <v>253</v>
      </c>
      <c r="H81" s="7" t="s">
        <v>260</v>
      </c>
      <c r="I81" s="7" t="s">
        <v>55</v>
      </c>
      <c r="J81" s="7" t="s">
        <v>54</v>
      </c>
      <c r="K81" s="7">
        <v>4</v>
      </c>
      <c r="L81" s="7" t="s">
        <v>6379</v>
      </c>
      <c r="M81" s="7" t="s">
        <v>41</v>
      </c>
      <c r="N81" s="7" t="s">
        <v>41</v>
      </c>
      <c r="O81" s="7" t="s">
        <v>105</v>
      </c>
    </row>
    <row r="82" spans="2:15" x14ac:dyDescent="0.25">
      <c r="B82" s="7">
        <v>1</v>
      </c>
      <c r="C82" s="7" t="s">
        <v>6387</v>
      </c>
      <c r="D82" s="7" t="s">
        <v>6388</v>
      </c>
      <c r="E82" s="7" t="s">
        <v>6391</v>
      </c>
      <c r="F82" s="7" t="s">
        <v>119</v>
      </c>
      <c r="G82" s="7" t="s">
        <v>252</v>
      </c>
      <c r="H82" s="7" t="s">
        <v>260</v>
      </c>
      <c r="I82" s="7" t="s">
        <v>55</v>
      </c>
      <c r="J82" s="7" t="s">
        <v>54</v>
      </c>
      <c r="K82" s="7">
        <v>4</v>
      </c>
      <c r="L82" s="7" t="s">
        <v>6393</v>
      </c>
      <c r="M82" s="7" t="s">
        <v>41</v>
      </c>
      <c r="N82" s="7" t="s">
        <v>41</v>
      </c>
      <c r="O82" s="7" t="s">
        <v>109</v>
      </c>
    </row>
    <row r="83" spans="2:15" x14ac:dyDescent="0.25">
      <c r="B83" s="7">
        <v>1</v>
      </c>
      <c r="C83" s="7" t="s">
        <v>6400</v>
      </c>
      <c r="D83" s="7" t="s">
        <v>6401</v>
      </c>
      <c r="E83" s="7" t="s">
        <v>6403</v>
      </c>
      <c r="F83" s="7" t="s">
        <v>200</v>
      </c>
      <c r="G83" s="7" t="s">
        <v>253</v>
      </c>
      <c r="H83" s="7" t="s">
        <v>260</v>
      </c>
      <c r="I83" s="7" t="s">
        <v>55</v>
      </c>
      <c r="J83" s="7" t="s">
        <v>54</v>
      </c>
      <c r="K83" s="7">
        <v>4</v>
      </c>
      <c r="L83" s="7" t="s">
        <v>6405</v>
      </c>
      <c r="M83" s="7" t="s">
        <v>41</v>
      </c>
      <c r="N83" s="7" t="s">
        <v>41</v>
      </c>
      <c r="O83" s="7" t="s">
        <v>159</v>
      </c>
    </row>
    <row r="84" spans="2:15" x14ac:dyDescent="0.25">
      <c r="B84" s="7">
        <v>1</v>
      </c>
      <c r="C84" s="7" t="s">
        <v>6442</v>
      </c>
      <c r="D84" s="7" t="s">
        <v>6443</v>
      </c>
      <c r="E84" s="7" t="s">
        <v>6447</v>
      </c>
      <c r="F84" s="7" t="s">
        <v>226</v>
      </c>
      <c r="G84" s="7" t="s">
        <v>253</v>
      </c>
      <c r="H84" s="7" t="s">
        <v>260</v>
      </c>
      <c r="I84" s="7" t="s">
        <v>55</v>
      </c>
      <c r="J84" s="7" t="s">
        <v>54</v>
      </c>
      <c r="K84" s="7">
        <v>4</v>
      </c>
      <c r="L84" s="7" t="s">
        <v>6449</v>
      </c>
      <c r="M84" s="7" t="s">
        <v>41</v>
      </c>
      <c r="N84" s="7" t="s">
        <v>41</v>
      </c>
      <c r="O84" s="7" t="s">
        <v>215</v>
      </c>
    </row>
    <row r="85" spans="2:15" x14ac:dyDescent="0.25">
      <c r="B85" s="7">
        <v>1</v>
      </c>
      <c r="C85" s="7" t="s">
        <v>6450</v>
      </c>
      <c r="D85" s="7" t="s">
        <v>6451</v>
      </c>
      <c r="E85" s="7" t="s">
        <v>6454</v>
      </c>
      <c r="F85" s="7" t="s">
        <v>173</v>
      </c>
      <c r="G85" s="7" t="s">
        <v>253</v>
      </c>
      <c r="H85" s="7" t="s">
        <v>260</v>
      </c>
      <c r="I85" s="7" t="s">
        <v>55</v>
      </c>
      <c r="J85" s="7" t="s">
        <v>54</v>
      </c>
      <c r="K85" s="7">
        <v>4</v>
      </c>
      <c r="L85" s="7" t="s">
        <v>6456</v>
      </c>
      <c r="M85" s="7" t="s">
        <v>41</v>
      </c>
      <c r="N85" s="7" t="s">
        <v>41</v>
      </c>
      <c r="O85" s="7" t="s">
        <v>159</v>
      </c>
    </row>
    <row r="86" spans="2:15" x14ac:dyDescent="0.25">
      <c r="B86" s="7">
        <v>1</v>
      </c>
      <c r="C86" s="7" t="s">
        <v>6457</v>
      </c>
      <c r="D86" s="7" t="s">
        <v>6458</v>
      </c>
      <c r="E86" s="7" t="s">
        <v>6461</v>
      </c>
      <c r="F86" s="7" t="s">
        <v>196</v>
      </c>
      <c r="G86" s="7" t="s">
        <v>253</v>
      </c>
      <c r="H86" s="7" t="s">
        <v>260</v>
      </c>
      <c r="I86" s="7" t="s">
        <v>55</v>
      </c>
      <c r="J86" s="7" t="s">
        <v>54</v>
      </c>
      <c r="K86" s="7">
        <v>4</v>
      </c>
      <c r="L86" s="7" t="s">
        <v>6463</v>
      </c>
      <c r="M86" s="7" t="s">
        <v>41</v>
      </c>
      <c r="N86" s="7" t="s">
        <v>41</v>
      </c>
      <c r="O86" s="7" t="s">
        <v>159</v>
      </c>
    </row>
    <row r="87" spans="2:15" x14ac:dyDescent="0.25">
      <c r="B87" s="7">
        <v>1</v>
      </c>
      <c r="C87" s="7" t="s">
        <v>6464</v>
      </c>
      <c r="D87" s="7" t="s">
        <v>6465</v>
      </c>
      <c r="E87" s="7" t="s">
        <v>6468</v>
      </c>
      <c r="F87" s="7" t="s">
        <v>156</v>
      </c>
      <c r="G87" s="7" t="s">
        <v>252</v>
      </c>
      <c r="H87" s="7" t="s">
        <v>260</v>
      </c>
      <c r="I87" s="7" t="s">
        <v>55</v>
      </c>
      <c r="J87" s="7" t="s">
        <v>54</v>
      </c>
      <c r="K87" s="7">
        <v>4</v>
      </c>
      <c r="L87" s="7" t="s">
        <v>6470</v>
      </c>
      <c r="M87" s="7" t="s">
        <v>41</v>
      </c>
      <c r="N87" s="7" t="s">
        <v>41</v>
      </c>
      <c r="O87" s="7" t="s">
        <v>159</v>
      </c>
    </row>
    <row r="88" spans="2:15" x14ac:dyDescent="0.25">
      <c r="B88" s="7">
        <v>1</v>
      </c>
      <c r="C88" s="7" t="s">
        <v>6504</v>
      </c>
      <c r="D88" s="7" t="s">
        <v>6505</v>
      </c>
      <c r="E88" s="7" t="s">
        <v>6508</v>
      </c>
      <c r="F88" s="7" t="s">
        <v>196</v>
      </c>
      <c r="G88" s="7" t="s">
        <v>252</v>
      </c>
      <c r="H88" s="7" t="s">
        <v>260</v>
      </c>
      <c r="I88" s="7" t="s">
        <v>55</v>
      </c>
      <c r="J88" s="7" t="s">
        <v>54</v>
      </c>
      <c r="K88" s="7">
        <v>4</v>
      </c>
      <c r="L88" s="7" t="s">
        <v>6510</v>
      </c>
      <c r="M88" s="7" t="s">
        <v>41</v>
      </c>
      <c r="N88" s="7" t="s">
        <v>41</v>
      </c>
      <c r="O88" s="7" t="s">
        <v>159</v>
      </c>
    </row>
    <row r="89" spans="2:15" x14ac:dyDescent="0.25">
      <c r="B89" s="7">
        <v>1</v>
      </c>
      <c r="C89" s="7" t="s">
        <v>6511</v>
      </c>
      <c r="D89" s="7" t="s">
        <v>6512</v>
      </c>
      <c r="E89" s="7" t="s">
        <v>6514</v>
      </c>
      <c r="F89" s="7" t="s">
        <v>185</v>
      </c>
      <c r="G89" s="7" t="s">
        <v>252</v>
      </c>
      <c r="H89" s="7" t="s">
        <v>260</v>
      </c>
      <c r="I89" s="7" t="s">
        <v>55</v>
      </c>
      <c r="J89" s="7" t="s">
        <v>54</v>
      </c>
      <c r="K89" s="7">
        <v>4</v>
      </c>
      <c r="L89" s="7" t="s">
        <v>6516</v>
      </c>
      <c r="M89" s="7" t="s">
        <v>41</v>
      </c>
      <c r="N89" s="7" t="s">
        <v>41</v>
      </c>
      <c r="O89" s="7" t="s">
        <v>159</v>
      </c>
    </row>
    <row r="90" spans="2:15" x14ac:dyDescent="0.25">
      <c r="B90" s="7">
        <v>1</v>
      </c>
      <c r="C90" s="7" t="s">
        <v>6529</v>
      </c>
      <c r="D90" s="7" t="s">
        <v>6530</v>
      </c>
      <c r="E90" s="7" t="s">
        <v>6534</v>
      </c>
      <c r="F90" s="7" t="s">
        <v>185</v>
      </c>
      <c r="G90" s="7" t="s">
        <v>252</v>
      </c>
      <c r="H90" s="7" t="s">
        <v>260</v>
      </c>
      <c r="I90" s="7" t="s">
        <v>55</v>
      </c>
      <c r="J90" s="7" t="s">
        <v>54</v>
      </c>
      <c r="K90" s="7">
        <v>4</v>
      </c>
      <c r="L90" s="7" t="s">
        <v>6536</v>
      </c>
      <c r="M90" s="7" t="s">
        <v>41</v>
      </c>
      <c r="N90" s="7" t="s">
        <v>41</v>
      </c>
      <c r="O90" s="7" t="s">
        <v>159</v>
      </c>
    </row>
    <row r="91" spans="2:15" x14ac:dyDescent="0.25">
      <c r="B91" s="7">
        <v>1</v>
      </c>
      <c r="C91" s="7" t="s">
        <v>6555</v>
      </c>
      <c r="D91" s="7" t="s">
        <v>6556</v>
      </c>
      <c r="E91" s="7" t="s">
        <v>6560</v>
      </c>
      <c r="F91" s="7" t="s">
        <v>38</v>
      </c>
      <c r="G91" s="7" t="s">
        <v>253</v>
      </c>
      <c r="H91" s="7" t="s">
        <v>260</v>
      </c>
      <c r="I91" s="7" t="s">
        <v>55</v>
      </c>
      <c r="J91" s="7" t="s">
        <v>54</v>
      </c>
      <c r="K91" s="7">
        <v>4</v>
      </c>
      <c r="L91" s="7" t="s">
        <v>6562</v>
      </c>
      <c r="M91" s="7" t="s">
        <v>41</v>
      </c>
      <c r="N91" s="7" t="s">
        <v>41</v>
      </c>
      <c r="O91" s="7" t="s">
        <v>105</v>
      </c>
    </row>
    <row r="92" spans="2:15" x14ac:dyDescent="0.25">
      <c r="B92" s="7">
        <v>1</v>
      </c>
      <c r="C92" s="7" t="s">
        <v>6573</v>
      </c>
      <c r="D92" s="7" t="s">
        <v>6574</v>
      </c>
      <c r="E92" s="7" t="s">
        <v>6576</v>
      </c>
      <c r="F92" s="7" t="s">
        <v>38</v>
      </c>
      <c r="G92" s="7" t="s">
        <v>253</v>
      </c>
      <c r="H92" s="7" t="s">
        <v>260</v>
      </c>
      <c r="I92" s="7" t="s">
        <v>55</v>
      </c>
      <c r="J92" s="7" t="s">
        <v>54</v>
      </c>
      <c r="K92" s="7">
        <v>4</v>
      </c>
      <c r="L92" s="7" t="s">
        <v>6578</v>
      </c>
      <c r="M92" s="7" t="s">
        <v>41</v>
      </c>
      <c r="N92" s="7" t="s">
        <v>41</v>
      </c>
      <c r="O92" s="7" t="s">
        <v>105</v>
      </c>
    </row>
    <row r="93" spans="2:15" x14ac:dyDescent="0.25">
      <c r="B93" s="7">
        <v>1</v>
      </c>
      <c r="C93" s="7" t="s">
        <v>6609</v>
      </c>
      <c r="D93" s="7" t="s">
        <v>6610</v>
      </c>
      <c r="E93" s="7" t="s">
        <v>6613</v>
      </c>
      <c r="F93" s="7" t="s">
        <v>129</v>
      </c>
      <c r="G93" s="7" t="s">
        <v>252</v>
      </c>
      <c r="H93" s="7" t="s">
        <v>260</v>
      </c>
      <c r="I93" s="7" t="s">
        <v>55</v>
      </c>
      <c r="J93" s="7" t="s">
        <v>54</v>
      </c>
      <c r="K93" s="7">
        <v>4</v>
      </c>
      <c r="L93" s="7" t="s">
        <v>6615</v>
      </c>
      <c r="M93" s="7" t="s">
        <v>41</v>
      </c>
      <c r="N93" s="7" t="s">
        <v>41</v>
      </c>
      <c r="O93" s="7" t="s">
        <v>109</v>
      </c>
    </row>
    <row r="94" spans="2:15" x14ac:dyDescent="0.25">
      <c r="B94" s="7">
        <v>1</v>
      </c>
      <c r="C94" s="7" t="s">
        <v>6623</v>
      </c>
      <c r="D94" s="7" t="s">
        <v>6624</v>
      </c>
      <c r="E94" s="7" t="s">
        <v>6626</v>
      </c>
      <c r="F94" s="7" t="s">
        <v>165</v>
      </c>
      <c r="G94" s="7" t="s">
        <v>253</v>
      </c>
      <c r="H94" s="7" t="s">
        <v>260</v>
      </c>
      <c r="I94" s="7" t="s">
        <v>55</v>
      </c>
      <c r="J94" s="7" t="s">
        <v>54</v>
      </c>
      <c r="K94" s="7">
        <v>4</v>
      </c>
      <c r="L94" s="7" t="s">
        <v>6628</v>
      </c>
      <c r="M94" s="7" t="s">
        <v>41</v>
      </c>
      <c r="N94" s="7" t="s">
        <v>41</v>
      </c>
      <c r="O94" s="7" t="s">
        <v>159</v>
      </c>
    </row>
    <row r="95" spans="2:15" x14ac:dyDescent="0.25">
      <c r="B95" s="7">
        <v>1</v>
      </c>
      <c r="C95" s="7" t="s">
        <v>6808</v>
      </c>
      <c r="D95" s="7" t="s">
        <v>6809</v>
      </c>
      <c r="E95" s="7" t="s">
        <v>6813</v>
      </c>
      <c r="F95" s="7" t="s">
        <v>25</v>
      </c>
      <c r="G95" s="7" t="s">
        <v>253</v>
      </c>
      <c r="H95" s="7" t="s">
        <v>260</v>
      </c>
      <c r="I95" s="7" t="s">
        <v>55</v>
      </c>
      <c r="J95" s="7" t="s">
        <v>54</v>
      </c>
      <c r="K95" s="7">
        <v>4</v>
      </c>
      <c r="L95" s="7" t="s">
        <v>6815</v>
      </c>
      <c r="M95" s="7" t="s">
        <v>41</v>
      </c>
      <c r="N95" s="7" t="s">
        <v>41</v>
      </c>
      <c r="O95" s="7" t="s">
        <v>105</v>
      </c>
    </row>
    <row r="96" spans="2:15" x14ac:dyDescent="0.25">
      <c r="B96" s="7">
        <v>1</v>
      </c>
      <c r="C96" s="7" t="s">
        <v>6816</v>
      </c>
      <c r="D96" s="7" t="s">
        <v>6817</v>
      </c>
      <c r="E96" s="7" t="s">
        <v>6819</v>
      </c>
      <c r="F96" s="7" t="s">
        <v>185</v>
      </c>
      <c r="G96" s="7" t="s">
        <v>253</v>
      </c>
      <c r="H96" s="7" t="s">
        <v>260</v>
      </c>
      <c r="I96" s="7" t="s">
        <v>55</v>
      </c>
      <c r="J96" s="7" t="s">
        <v>54</v>
      </c>
      <c r="K96" s="7">
        <v>4</v>
      </c>
      <c r="L96" s="7" t="s">
        <v>6821</v>
      </c>
      <c r="M96" s="7" t="s">
        <v>41</v>
      </c>
      <c r="N96" s="7" t="s">
        <v>41</v>
      </c>
      <c r="O96" s="7" t="s">
        <v>159</v>
      </c>
    </row>
    <row r="97" spans="2:15" x14ac:dyDescent="0.25">
      <c r="B97" s="7">
        <v>1</v>
      </c>
      <c r="C97" s="7" t="s">
        <v>6829</v>
      </c>
      <c r="D97" s="7" t="s">
        <v>6830</v>
      </c>
      <c r="E97" s="7" t="s">
        <v>6831</v>
      </c>
      <c r="F97" s="7" t="s">
        <v>185</v>
      </c>
      <c r="G97" s="7" t="s">
        <v>253</v>
      </c>
      <c r="H97" s="7" t="s">
        <v>260</v>
      </c>
      <c r="I97" s="7" t="s">
        <v>55</v>
      </c>
      <c r="J97" s="7" t="s">
        <v>54</v>
      </c>
      <c r="K97" s="7">
        <v>4</v>
      </c>
      <c r="L97" s="7" t="s">
        <v>6833</v>
      </c>
      <c r="M97" s="7" t="s">
        <v>41</v>
      </c>
      <c r="N97" s="7" t="s">
        <v>41</v>
      </c>
      <c r="O97" s="7" t="s">
        <v>159</v>
      </c>
    </row>
    <row r="98" spans="2:15" x14ac:dyDescent="0.25">
      <c r="B98" s="7">
        <v>1</v>
      </c>
      <c r="C98" s="7" t="s">
        <v>6846</v>
      </c>
      <c r="D98" s="7" t="s">
        <v>6847</v>
      </c>
      <c r="E98" s="7" t="s">
        <v>6850</v>
      </c>
      <c r="F98" s="7" t="s">
        <v>156</v>
      </c>
      <c r="G98" s="7" t="s">
        <v>252</v>
      </c>
      <c r="H98" s="7" t="s">
        <v>260</v>
      </c>
      <c r="I98" s="7" t="s">
        <v>55</v>
      </c>
      <c r="J98" s="7" t="s">
        <v>54</v>
      </c>
      <c r="K98" s="7">
        <v>4</v>
      </c>
      <c r="L98" s="7" t="s">
        <v>6852</v>
      </c>
      <c r="M98" s="7" t="s">
        <v>41</v>
      </c>
      <c r="N98" s="7" t="s">
        <v>41</v>
      </c>
      <c r="O98" s="7" t="s">
        <v>159</v>
      </c>
    </row>
    <row r="99" spans="2:15" x14ac:dyDescent="0.25">
      <c r="B99" s="7">
        <v>1</v>
      </c>
      <c r="C99" s="7" t="s">
        <v>6871</v>
      </c>
      <c r="D99" s="7" t="s">
        <v>6872</v>
      </c>
      <c r="E99" s="7" t="s">
        <v>6876</v>
      </c>
      <c r="F99" s="7" t="s">
        <v>25</v>
      </c>
      <c r="G99" s="7" t="s">
        <v>253</v>
      </c>
      <c r="H99" s="7" t="s">
        <v>260</v>
      </c>
      <c r="I99" s="7" t="s">
        <v>55</v>
      </c>
      <c r="J99" s="7" t="s">
        <v>54</v>
      </c>
      <c r="K99" s="7">
        <v>4</v>
      </c>
      <c r="L99" s="7" t="s">
        <v>6878</v>
      </c>
      <c r="M99" s="7" t="s">
        <v>41</v>
      </c>
      <c r="N99" s="7" t="s">
        <v>41</v>
      </c>
      <c r="O99" s="7" t="s">
        <v>105</v>
      </c>
    </row>
    <row r="100" spans="2:15" x14ac:dyDescent="0.25">
      <c r="B100" s="7">
        <v>1</v>
      </c>
      <c r="C100" s="7" t="s">
        <v>6879</v>
      </c>
      <c r="D100" s="7" t="s">
        <v>6880</v>
      </c>
      <c r="E100" s="7" t="s">
        <v>6883</v>
      </c>
      <c r="F100" s="7" t="s">
        <v>173</v>
      </c>
      <c r="G100" s="7" t="s">
        <v>252</v>
      </c>
      <c r="H100" s="7" t="s">
        <v>260</v>
      </c>
      <c r="I100" s="7" t="s">
        <v>55</v>
      </c>
      <c r="J100" s="7" t="s">
        <v>54</v>
      </c>
      <c r="K100" s="7">
        <v>4</v>
      </c>
      <c r="L100" s="7" t="s">
        <v>6885</v>
      </c>
      <c r="M100" s="7" t="s">
        <v>41</v>
      </c>
      <c r="N100" s="7" t="s">
        <v>41</v>
      </c>
      <c r="O100" s="7" t="s">
        <v>159</v>
      </c>
    </row>
    <row r="101" spans="2:15" x14ac:dyDescent="0.25">
      <c r="B101" s="7">
        <v>1</v>
      </c>
      <c r="C101" s="7" t="s">
        <v>6887</v>
      </c>
      <c r="D101" s="7" t="s">
        <v>6888</v>
      </c>
      <c r="E101" s="7" t="s">
        <v>6890</v>
      </c>
      <c r="F101" s="7" t="s">
        <v>167</v>
      </c>
      <c r="G101" s="7" t="s">
        <v>252</v>
      </c>
      <c r="H101" s="7" t="s">
        <v>260</v>
      </c>
      <c r="I101" s="7" t="s">
        <v>55</v>
      </c>
      <c r="J101" s="7" t="s">
        <v>54</v>
      </c>
      <c r="K101" s="7">
        <v>4</v>
      </c>
      <c r="L101" s="7" t="s">
        <v>6892</v>
      </c>
      <c r="M101" s="7" t="s">
        <v>41</v>
      </c>
      <c r="N101" s="7" t="s">
        <v>41</v>
      </c>
      <c r="O101" s="7" t="s">
        <v>159</v>
      </c>
    </row>
    <row r="102" spans="2:15" x14ac:dyDescent="0.25">
      <c r="B102" s="7">
        <v>1</v>
      </c>
      <c r="C102" s="7" t="s">
        <v>6900</v>
      </c>
      <c r="D102" s="7" t="s">
        <v>6901</v>
      </c>
      <c r="E102" s="7" t="s">
        <v>6904</v>
      </c>
      <c r="F102" s="7" t="s">
        <v>200</v>
      </c>
      <c r="G102" s="7" t="s">
        <v>253</v>
      </c>
      <c r="H102" s="7" t="s">
        <v>260</v>
      </c>
      <c r="I102" s="7" t="s">
        <v>55</v>
      </c>
      <c r="J102" s="7" t="s">
        <v>54</v>
      </c>
      <c r="K102" s="7">
        <v>4</v>
      </c>
      <c r="L102" s="7" t="s">
        <v>6906</v>
      </c>
      <c r="M102" s="7" t="s">
        <v>41</v>
      </c>
      <c r="N102" s="7" t="s">
        <v>41</v>
      </c>
      <c r="O102" s="7" t="s">
        <v>159</v>
      </c>
    </row>
    <row r="103" spans="2:15" x14ac:dyDescent="0.25">
      <c r="B103" s="7">
        <v>1</v>
      </c>
      <c r="C103" s="7" t="s">
        <v>8863</v>
      </c>
      <c r="D103" s="7" t="s">
        <v>11881</v>
      </c>
      <c r="E103" s="7" t="s">
        <v>8867</v>
      </c>
      <c r="F103" s="7" t="s">
        <v>165</v>
      </c>
      <c r="G103" s="7" t="s">
        <v>252</v>
      </c>
      <c r="H103" s="7" t="s">
        <v>260</v>
      </c>
      <c r="I103" s="7" t="s">
        <v>40</v>
      </c>
      <c r="J103" s="7" t="s">
        <v>23</v>
      </c>
      <c r="K103" s="7">
        <v>12</v>
      </c>
      <c r="L103" s="7" t="s">
        <v>11882</v>
      </c>
      <c r="M103" s="7" t="s">
        <v>41</v>
      </c>
      <c r="N103" s="7" t="s">
        <v>41</v>
      </c>
      <c r="O103" s="7" t="s">
        <v>159</v>
      </c>
    </row>
    <row r="104" spans="2:15" x14ac:dyDescent="0.25">
      <c r="B104" s="7">
        <v>1</v>
      </c>
      <c r="C104" s="7" t="s">
        <v>15462</v>
      </c>
      <c r="D104" s="7" t="s">
        <v>15463</v>
      </c>
      <c r="E104" s="7" t="s">
        <v>15466</v>
      </c>
      <c r="F104" s="7" t="s">
        <v>185</v>
      </c>
      <c r="G104" s="7" t="s">
        <v>252</v>
      </c>
      <c r="H104" s="7" t="s">
        <v>260</v>
      </c>
      <c r="I104" s="7" t="s">
        <v>27</v>
      </c>
      <c r="J104" s="7" t="s">
        <v>23</v>
      </c>
      <c r="K104" s="7">
        <v>10</v>
      </c>
      <c r="L104" s="7" t="s">
        <v>15468</v>
      </c>
      <c r="M104" s="7" t="s">
        <v>41</v>
      </c>
      <c r="N104" s="7" t="s">
        <v>41</v>
      </c>
      <c r="O104" s="7" t="s">
        <v>159</v>
      </c>
    </row>
    <row r="105" spans="2:15" x14ac:dyDescent="0.25">
      <c r="B105" s="7">
        <v>1</v>
      </c>
      <c r="C105" s="7" t="s">
        <v>15469</v>
      </c>
      <c r="D105" s="7" t="s">
        <v>15470</v>
      </c>
      <c r="E105" s="7" t="s">
        <v>15474</v>
      </c>
      <c r="F105" s="7" t="s">
        <v>165</v>
      </c>
      <c r="G105" s="7" t="s">
        <v>252</v>
      </c>
      <c r="H105" s="7" t="s">
        <v>260</v>
      </c>
      <c r="I105" s="7" t="s">
        <v>27</v>
      </c>
      <c r="J105" s="7" t="s">
        <v>23</v>
      </c>
      <c r="K105" s="7">
        <v>10</v>
      </c>
      <c r="L105" s="7" t="s">
        <v>15476</v>
      </c>
      <c r="M105" s="7" t="s">
        <v>41</v>
      </c>
      <c r="N105" s="7" t="s">
        <v>41</v>
      </c>
      <c r="O105" s="7" t="s">
        <v>159</v>
      </c>
    </row>
    <row r="106" spans="2:15" x14ac:dyDescent="0.25">
      <c r="B106" s="7">
        <v>1</v>
      </c>
      <c r="C106" s="7" t="s">
        <v>15548</v>
      </c>
      <c r="D106" s="7" t="s">
        <v>15549</v>
      </c>
      <c r="E106" s="7" t="s">
        <v>15553</v>
      </c>
      <c r="F106" s="7" t="s">
        <v>198</v>
      </c>
      <c r="G106" s="7" t="s">
        <v>252</v>
      </c>
      <c r="H106" s="7" t="s">
        <v>260</v>
      </c>
      <c r="I106" s="7" t="s">
        <v>37</v>
      </c>
      <c r="J106" s="7" t="s">
        <v>36</v>
      </c>
      <c r="K106" s="7">
        <v>10</v>
      </c>
      <c r="L106" s="7" t="s">
        <v>15555</v>
      </c>
      <c r="M106" s="7" t="s">
        <v>41</v>
      </c>
      <c r="N106" s="7" t="s">
        <v>41</v>
      </c>
      <c r="O106" s="7" t="s">
        <v>159</v>
      </c>
    </row>
    <row r="107" spans="2:15" x14ac:dyDescent="0.25">
      <c r="B107" s="7">
        <v>1</v>
      </c>
      <c r="C107" s="7" t="s">
        <v>15564</v>
      </c>
      <c r="D107" s="7" t="s">
        <v>15565</v>
      </c>
      <c r="E107" s="7" t="s">
        <v>15568</v>
      </c>
      <c r="F107" s="7" t="s">
        <v>202</v>
      </c>
      <c r="G107" s="7" t="s">
        <v>253</v>
      </c>
      <c r="H107" s="7" t="s">
        <v>260</v>
      </c>
      <c r="I107" s="7" t="s">
        <v>27</v>
      </c>
      <c r="J107" s="7" t="s">
        <v>23</v>
      </c>
      <c r="K107" s="7">
        <v>7</v>
      </c>
      <c r="L107" s="7" t="s">
        <v>15570</v>
      </c>
      <c r="M107" s="7" t="s">
        <v>41</v>
      </c>
      <c r="N107" s="7" t="s">
        <v>41</v>
      </c>
      <c r="O107" s="7" t="s">
        <v>159</v>
      </c>
    </row>
    <row r="108" spans="2:15" x14ac:dyDescent="0.25">
      <c r="B108" s="7">
        <v>1</v>
      </c>
      <c r="C108" s="7" t="s">
        <v>15577</v>
      </c>
      <c r="D108" s="7" t="s">
        <v>15578</v>
      </c>
      <c r="E108" s="7" t="s">
        <v>15581</v>
      </c>
      <c r="F108" s="7" t="s">
        <v>169</v>
      </c>
      <c r="G108" s="7" t="s">
        <v>252</v>
      </c>
      <c r="H108" s="7" t="s">
        <v>260</v>
      </c>
      <c r="I108" s="7" t="s">
        <v>27</v>
      </c>
      <c r="J108" s="7" t="s">
        <v>23</v>
      </c>
      <c r="K108" s="7">
        <v>10</v>
      </c>
      <c r="L108" s="7" t="s">
        <v>15583</v>
      </c>
      <c r="M108" s="7" t="s">
        <v>41</v>
      </c>
      <c r="N108" s="7" t="s">
        <v>41</v>
      </c>
      <c r="O108" s="7" t="s">
        <v>159</v>
      </c>
    </row>
    <row r="109" spans="2:15" x14ac:dyDescent="0.25">
      <c r="B109" s="7">
        <v>1</v>
      </c>
      <c r="C109" s="7" t="s">
        <v>15599</v>
      </c>
      <c r="D109" s="7" t="s">
        <v>15600</v>
      </c>
      <c r="E109" s="7" t="s">
        <v>15603</v>
      </c>
      <c r="F109" s="7" t="s">
        <v>25</v>
      </c>
      <c r="G109" s="7" t="s">
        <v>253</v>
      </c>
      <c r="H109" s="7" t="s">
        <v>260</v>
      </c>
      <c r="I109" s="7" t="s">
        <v>87</v>
      </c>
      <c r="J109" s="7" t="s">
        <v>23</v>
      </c>
      <c r="K109" s="7">
        <v>7</v>
      </c>
      <c r="L109" s="7" t="s">
        <v>15605</v>
      </c>
      <c r="M109" s="7" t="s">
        <v>41</v>
      </c>
      <c r="N109" s="7" t="s">
        <v>41</v>
      </c>
      <c r="O109" s="7" t="s">
        <v>105</v>
      </c>
    </row>
    <row r="110" spans="2:15" x14ac:dyDescent="0.25">
      <c r="B110" s="7">
        <v>2</v>
      </c>
      <c r="C110" s="7" t="s">
        <v>1331</v>
      </c>
      <c r="D110" s="7" t="s">
        <v>1332</v>
      </c>
      <c r="E110" s="7" t="s">
        <v>1334</v>
      </c>
      <c r="F110" s="7" t="s">
        <v>180</v>
      </c>
      <c r="G110" s="7" t="s">
        <v>252</v>
      </c>
      <c r="H110" s="7" t="s">
        <v>260</v>
      </c>
      <c r="I110" s="7" t="s">
        <v>87</v>
      </c>
      <c r="J110" s="7" t="s">
        <v>23</v>
      </c>
      <c r="K110" s="7">
        <v>10</v>
      </c>
      <c r="L110" s="7" t="s">
        <v>1336</v>
      </c>
      <c r="M110" s="7" t="s">
        <v>17621</v>
      </c>
      <c r="N110" s="7" t="s">
        <v>83</v>
      </c>
      <c r="O110" s="7" t="s">
        <v>159</v>
      </c>
    </row>
    <row r="111" spans="2:15" x14ac:dyDescent="0.25">
      <c r="B111" s="7">
        <v>2</v>
      </c>
      <c r="C111" s="7" t="s">
        <v>2218</v>
      </c>
      <c r="D111" s="7" t="s">
        <v>2219</v>
      </c>
      <c r="E111" s="7" t="s">
        <v>2222</v>
      </c>
      <c r="F111" s="7" t="s">
        <v>147</v>
      </c>
      <c r="G111" s="7" t="s">
        <v>252</v>
      </c>
      <c r="H111" s="7" t="s">
        <v>260</v>
      </c>
      <c r="I111" s="7" t="s">
        <v>37</v>
      </c>
      <c r="J111" s="7" t="s">
        <v>36</v>
      </c>
      <c r="K111" s="7">
        <v>10</v>
      </c>
      <c r="L111" s="7" t="s">
        <v>2224</v>
      </c>
      <c r="M111" s="7" t="s">
        <v>17640</v>
      </c>
      <c r="N111" s="7" t="s">
        <v>83</v>
      </c>
      <c r="O111" s="7" t="s">
        <v>136</v>
      </c>
    </row>
    <row r="112" spans="2:15" x14ac:dyDescent="0.25">
      <c r="B112" s="7">
        <v>2</v>
      </c>
      <c r="C112" s="7" t="s">
        <v>497</v>
      </c>
      <c r="D112" s="7" t="s">
        <v>498</v>
      </c>
      <c r="E112" s="7" t="s">
        <v>501</v>
      </c>
      <c r="F112" s="7" t="s">
        <v>143</v>
      </c>
      <c r="G112" s="7" t="s">
        <v>252</v>
      </c>
      <c r="H112" s="7" t="s">
        <v>260</v>
      </c>
      <c r="I112" s="7" t="s">
        <v>60</v>
      </c>
      <c r="J112" s="7" t="s">
        <v>58</v>
      </c>
      <c r="K112" s="7">
        <v>14</v>
      </c>
      <c r="L112" s="7" t="s">
        <v>503</v>
      </c>
      <c r="M112" s="7" t="s">
        <v>18010</v>
      </c>
      <c r="N112" s="7" t="s">
        <v>83</v>
      </c>
      <c r="O112" s="7" t="s">
        <v>136</v>
      </c>
    </row>
    <row r="113" spans="2:15" x14ac:dyDescent="0.25">
      <c r="B113" s="7">
        <v>2</v>
      </c>
      <c r="C113" s="7" t="s">
        <v>505</v>
      </c>
      <c r="D113" s="7" t="s">
        <v>506</v>
      </c>
      <c r="E113" s="7" t="s">
        <v>510</v>
      </c>
      <c r="F113" s="7" t="s">
        <v>110</v>
      </c>
      <c r="G113" s="7" t="s">
        <v>252</v>
      </c>
      <c r="H113" s="7" t="s">
        <v>260</v>
      </c>
      <c r="I113" s="7" t="s">
        <v>60</v>
      </c>
      <c r="J113" s="7" t="s">
        <v>58</v>
      </c>
      <c r="K113" s="7">
        <v>14</v>
      </c>
      <c r="L113" s="7" t="s">
        <v>512</v>
      </c>
      <c r="M113" s="7" t="s">
        <v>14547</v>
      </c>
      <c r="N113" s="7" t="s">
        <v>83</v>
      </c>
      <c r="O113" s="7" t="s">
        <v>109</v>
      </c>
    </row>
    <row r="114" spans="2:15" x14ac:dyDescent="0.25">
      <c r="B114" s="7">
        <v>2</v>
      </c>
      <c r="C114" s="7" t="s">
        <v>513</v>
      </c>
      <c r="D114" s="7" t="s">
        <v>514</v>
      </c>
      <c r="E114" s="7" t="s">
        <v>517</v>
      </c>
      <c r="F114" s="7" t="s">
        <v>154</v>
      </c>
      <c r="G114" s="7" t="s">
        <v>252</v>
      </c>
      <c r="H114" s="7" t="s">
        <v>260</v>
      </c>
      <c r="I114" s="7" t="s">
        <v>60</v>
      </c>
      <c r="J114" s="7" t="s">
        <v>58</v>
      </c>
      <c r="K114" s="7">
        <v>14</v>
      </c>
      <c r="L114" s="7" t="s">
        <v>519</v>
      </c>
      <c r="M114" s="7" t="s">
        <v>14761</v>
      </c>
      <c r="N114" s="7" t="s">
        <v>83</v>
      </c>
      <c r="O114" s="7" t="s">
        <v>109</v>
      </c>
    </row>
    <row r="115" spans="2:15" x14ac:dyDescent="0.25">
      <c r="B115" s="7">
        <v>2</v>
      </c>
      <c r="C115" s="7" t="s">
        <v>520</v>
      </c>
      <c r="D115" s="7" t="s">
        <v>521</v>
      </c>
      <c r="E115" s="7" t="s">
        <v>524</v>
      </c>
      <c r="F115" s="7" t="s">
        <v>110</v>
      </c>
      <c r="G115" s="7" t="s">
        <v>252</v>
      </c>
      <c r="H115" s="7" t="s">
        <v>260</v>
      </c>
      <c r="I115" s="7" t="s">
        <v>60</v>
      </c>
      <c r="J115" s="7" t="s">
        <v>58</v>
      </c>
      <c r="K115" s="7">
        <v>14</v>
      </c>
      <c r="L115" s="7" t="s">
        <v>526</v>
      </c>
      <c r="M115" s="7" t="s">
        <v>18019</v>
      </c>
      <c r="N115" s="7" t="s">
        <v>83</v>
      </c>
      <c r="O115" s="7" t="s">
        <v>109</v>
      </c>
    </row>
    <row r="116" spans="2:15" x14ac:dyDescent="0.25">
      <c r="B116" s="7">
        <v>2</v>
      </c>
      <c r="C116" s="7" t="s">
        <v>527</v>
      </c>
      <c r="D116" s="7" t="s">
        <v>528</v>
      </c>
      <c r="E116" s="7" t="s">
        <v>532</v>
      </c>
      <c r="F116" s="7" t="s">
        <v>165</v>
      </c>
      <c r="G116" s="7" t="s">
        <v>252</v>
      </c>
      <c r="H116" s="7" t="s">
        <v>260</v>
      </c>
      <c r="I116" s="7" t="s">
        <v>60</v>
      </c>
      <c r="J116" s="7" t="s">
        <v>58</v>
      </c>
      <c r="K116" s="7">
        <v>14</v>
      </c>
      <c r="L116" s="7" t="s">
        <v>534</v>
      </c>
      <c r="M116" s="7" t="s">
        <v>14259</v>
      </c>
      <c r="N116" s="7" t="s">
        <v>83</v>
      </c>
      <c r="O116" s="7" t="s">
        <v>159</v>
      </c>
    </row>
    <row r="117" spans="2:15" x14ac:dyDescent="0.25">
      <c r="B117" s="7">
        <v>2</v>
      </c>
      <c r="C117" s="7" t="s">
        <v>535</v>
      </c>
      <c r="D117" s="7" t="s">
        <v>536</v>
      </c>
      <c r="E117" s="7" t="s">
        <v>539</v>
      </c>
      <c r="F117" s="7" t="s">
        <v>212</v>
      </c>
      <c r="G117" s="7" t="s">
        <v>252</v>
      </c>
      <c r="H117" s="7" t="s">
        <v>260</v>
      </c>
      <c r="I117" s="7" t="s">
        <v>60</v>
      </c>
      <c r="J117" s="7" t="s">
        <v>58</v>
      </c>
      <c r="K117" s="7">
        <v>14</v>
      </c>
      <c r="L117" s="7" t="s">
        <v>541</v>
      </c>
      <c r="M117" s="7" t="s">
        <v>18026</v>
      </c>
      <c r="N117" s="7" t="s">
        <v>83</v>
      </c>
      <c r="O117" s="7" t="s">
        <v>215</v>
      </c>
    </row>
    <row r="118" spans="2:15" x14ac:dyDescent="0.25">
      <c r="B118" s="7">
        <v>2</v>
      </c>
      <c r="C118" s="7" t="s">
        <v>549</v>
      </c>
      <c r="D118" s="7" t="s">
        <v>550</v>
      </c>
      <c r="E118" s="7" t="s">
        <v>553</v>
      </c>
      <c r="F118" s="7" t="s">
        <v>187</v>
      </c>
      <c r="G118" s="7" t="s">
        <v>252</v>
      </c>
      <c r="H118" s="7" t="s">
        <v>260</v>
      </c>
      <c r="I118" s="7" t="s">
        <v>60</v>
      </c>
      <c r="J118" s="7" t="s">
        <v>58</v>
      </c>
      <c r="K118" s="7">
        <v>14</v>
      </c>
      <c r="L118" s="7" t="s">
        <v>555</v>
      </c>
      <c r="M118" s="7" t="s">
        <v>14851</v>
      </c>
      <c r="N118" s="7" t="s">
        <v>83</v>
      </c>
      <c r="O118" s="7" t="s">
        <v>159</v>
      </c>
    </row>
    <row r="119" spans="2:15" x14ac:dyDescent="0.25">
      <c r="B119" s="7">
        <v>2</v>
      </c>
      <c r="C119" s="7" t="s">
        <v>556</v>
      </c>
      <c r="D119" s="7" t="s">
        <v>557</v>
      </c>
      <c r="E119" s="7" t="s">
        <v>558</v>
      </c>
      <c r="F119" s="7" t="s">
        <v>167</v>
      </c>
      <c r="G119" s="7" t="s">
        <v>252</v>
      </c>
      <c r="H119" s="7" t="s">
        <v>260</v>
      </c>
      <c r="I119" s="7" t="s">
        <v>60</v>
      </c>
      <c r="J119" s="7" t="s">
        <v>58</v>
      </c>
      <c r="K119" s="7">
        <v>14</v>
      </c>
      <c r="L119" s="7" t="s">
        <v>560</v>
      </c>
      <c r="M119" s="7" t="s">
        <v>14902</v>
      </c>
      <c r="N119" s="7" t="s">
        <v>83</v>
      </c>
      <c r="O119" s="7" t="s">
        <v>159</v>
      </c>
    </row>
    <row r="120" spans="2:15" x14ac:dyDescent="0.25">
      <c r="B120" s="7">
        <v>2</v>
      </c>
      <c r="C120" s="7" t="s">
        <v>562</v>
      </c>
      <c r="D120" s="7" t="s">
        <v>563</v>
      </c>
      <c r="E120" s="7" t="s">
        <v>566</v>
      </c>
      <c r="F120" s="7" t="s">
        <v>187</v>
      </c>
      <c r="G120" s="7" t="s">
        <v>252</v>
      </c>
      <c r="H120" s="7" t="s">
        <v>260</v>
      </c>
      <c r="I120" s="7" t="s">
        <v>60</v>
      </c>
      <c r="J120" s="7" t="s">
        <v>58</v>
      </c>
      <c r="K120" s="7">
        <v>14</v>
      </c>
      <c r="L120" s="7" t="s">
        <v>568</v>
      </c>
      <c r="M120" s="7" t="s">
        <v>18035</v>
      </c>
      <c r="N120" s="7" t="s">
        <v>83</v>
      </c>
      <c r="O120" s="7" t="s">
        <v>159</v>
      </c>
    </row>
    <row r="121" spans="2:15" x14ac:dyDescent="0.25">
      <c r="B121" s="7">
        <v>2</v>
      </c>
      <c r="C121" s="7" t="s">
        <v>569</v>
      </c>
      <c r="D121" s="7" t="s">
        <v>570</v>
      </c>
      <c r="E121" s="7" t="s">
        <v>346</v>
      </c>
      <c r="F121" s="7" t="s">
        <v>167</v>
      </c>
      <c r="G121" s="7" t="s">
        <v>252</v>
      </c>
      <c r="H121" s="7" t="s">
        <v>260</v>
      </c>
      <c r="I121" s="7" t="s">
        <v>60</v>
      </c>
      <c r="J121" s="7" t="s">
        <v>58</v>
      </c>
      <c r="K121" s="7">
        <v>14</v>
      </c>
      <c r="L121" s="7" t="s">
        <v>573</v>
      </c>
      <c r="M121" s="7" t="s">
        <v>18037</v>
      </c>
      <c r="N121" s="7" t="s">
        <v>83</v>
      </c>
      <c r="O121" s="7" t="s">
        <v>159</v>
      </c>
    </row>
    <row r="122" spans="2:15" x14ac:dyDescent="0.25">
      <c r="B122" s="7">
        <v>2</v>
      </c>
      <c r="C122" s="7" t="s">
        <v>574</v>
      </c>
      <c r="D122" s="7" t="s">
        <v>575</v>
      </c>
      <c r="E122" s="7" t="s">
        <v>338</v>
      </c>
      <c r="F122" s="7" t="s">
        <v>281</v>
      </c>
      <c r="G122" s="7" t="s">
        <v>252</v>
      </c>
      <c r="H122" s="7" t="s">
        <v>260</v>
      </c>
      <c r="I122" s="7" t="s">
        <v>60</v>
      </c>
      <c r="J122" s="7" t="s">
        <v>58</v>
      </c>
      <c r="K122" s="7">
        <v>14</v>
      </c>
      <c r="L122" s="7" t="s">
        <v>578</v>
      </c>
      <c r="M122" s="7" t="s">
        <v>18040</v>
      </c>
      <c r="N122" s="7" t="s">
        <v>83</v>
      </c>
      <c r="O122" s="7" t="s">
        <v>109</v>
      </c>
    </row>
    <row r="123" spans="2:15" x14ac:dyDescent="0.25">
      <c r="B123" s="7">
        <v>2</v>
      </c>
      <c r="C123" s="7" t="s">
        <v>580</v>
      </c>
      <c r="D123" s="7" t="s">
        <v>581</v>
      </c>
      <c r="E123" s="7" t="s">
        <v>584</v>
      </c>
      <c r="F123" s="7" t="s">
        <v>123</v>
      </c>
      <c r="G123" s="7" t="s">
        <v>252</v>
      </c>
      <c r="H123" s="7" t="s">
        <v>260</v>
      </c>
      <c r="I123" s="7" t="s">
        <v>60</v>
      </c>
      <c r="J123" s="7" t="s">
        <v>58</v>
      </c>
      <c r="K123" s="7">
        <v>14</v>
      </c>
      <c r="L123" s="7" t="s">
        <v>586</v>
      </c>
      <c r="M123" s="7" t="s">
        <v>18042</v>
      </c>
      <c r="N123" s="7" t="s">
        <v>83</v>
      </c>
      <c r="O123" s="7" t="s">
        <v>109</v>
      </c>
    </row>
    <row r="124" spans="2:15" x14ac:dyDescent="0.25">
      <c r="B124" s="7">
        <v>2</v>
      </c>
      <c r="C124" s="7" t="s">
        <v>587</v>
      </c>
      <c r="D124" s="7" t="s">
        <v>588</v>
      </c>
      <c r="E124" s="7" t="s">
        <v>591</v>
      </c>
      <c r="F124" s="7" t="s">
        <v>220</v>
      </c>
      <c r="G124" s="7" t="s">
        <v>252</v>
      </c>
      <c r="H124" s="7" t="s">
        <v>260</v>
      </c>
      <c r="I124" s="7" t="s">
        <v>60</v>
      </c>
      <c r="J124" s="7" t="s">
        <v>58</v>
      </c>
      <c r="K124" s="7">
        <v>14</v>
      </c>
      <c r="L124" s="7" t="s">
        <v>593</v>
      </c>
      <c r="M124" s="7" t="s">
        <v>15095</v>
      </c>
      <c r="N124" s="7" t="s">
        <v>83</v>
      </c>
      <c r="O124" s="7" t="s">
        <v>215</v>
      </c>
    </row>
    <row r="125" spans="2:15" x14ac:dyDescent="0.25">
      <c r="B125" s="7">
        <v>2</v>
      </c>
      <c r="C125" s="7" t="s">
        <v>594</v>
      </c>
      <c r="D125" s="7" t="s">
        <v>595</v>
      </c>
      <c r="E125" s="7" t="s">
        <v>598</v>
      </c>
      <c r="F125" s="7" t="s">
        <v>117</v>
      </c>
      <c r="G125" s="7" t="s">
        <v>252</v>
      </c>
      <c r="H125" s="7" t="s">
        <v>260</v>
      </c>
      <c r="I125" s="7" t="s">
        <v>60</v>
      </c>
      <c r="J125" s="7" t="s">
        <v>58</v>
      </c>
      <c r="K125" s="7">
        <v>14</v>
      </c>
      <c r="L125" s="7" t="s">
        <v>600</v>
      </c>
      <c r="M125" s="7" t="s">
        <v>18046</v>
      </c>
      <c r="N125" s="7" t="s">
        <v>83</v>
      </c>
      <c r="O125" s="7" t="s">
        <v>109</v>
      </c>
    </row>
    <row r="126" spans="2:15" x14ac:dyDescent="0.25">
      <c r="B126" s="7">
        <v>2</v>
      </c>
      <c r="C126" s="7" t="s">
        <v>7011</v>
      </c>
      <c r="D126" s="7" t="s">
        <v>7012</v>
      </c>
      <c r="E126" s="7" t="s">
        <v>7015</v>
      </c>
      <c r="F126" s="7" t="s">
        <v>202</v>
      </c>
      <c r="G126" s="7" t="s">
        <v>252</v>
      </c>
      <c r="H126" s="7" t="s">
        <v>260</v>
      </c>
      <c r="I126" s="7" t="s">
        <v>55</v>
      </c>
      <c r="J126" s="7" t="s">
        <v>54</v>
      </c>
      <c r="K126" s="7">
        <v>4</v>
      </c>
      <c r="L126" s="7" t="s">
        <v>7017</v>
      </c>
      <c r="M126" s="7" t="s">
        <v>14265</v>
      </c>
      <c r="N126" s="7" t="s">
        <v>83</v>
      </c>
      <c r="O126" s="7" t="s">
        <v>159</v>
      </c>
    </row>
    <row r="127" spans="2:15" x14ac:dyDescent="0.25">
      <c r="B127" s="7">
        <v>2</v>
      </c>
      <c r="C127" s="7" t="s">
        <v>1064</v>
      </c>
      <c r="D127" s="7" t="s">
        <v>1065</v>
      </c>
      <c r="E127" s="7" t="s">
        <v>1068</v>
      </c>
      <c r="F127" s="7" t="s">
        <v>228</v>
      </c>
      <c r="G127" s="7" t="s">
        <v>253</v>
      </c>
      <c r="H127" s="7" t="s">
        <v>260</v>
      </c>
      <c r="I127" s="7" t="s">
        <v>45</v>
      </c>
      <c r="J127" s="7" t="s">
        <v>44</v>
      </c>
      <c r="K127" s="7">
        <v>11</v>
      </c>
      <c r="L127" s="7" t="s">
        <v>1070</v>
      </c>
      <c r="M127" s="7" t="s">
        <v>14121</v>
      </c>
      <c r="N127" s="7" t="s">
        <v>83</v>
      </c>
      <c r="O127" s="7" t="s">
        <v>215</v>
      </c>
    </row>
    <row r="128" spans="2:15" x14ac:dyDescent="0.25">
      <c r="B128" s="7">
        <v>2</v>
      </c>
      <c r="C128" s="7" t="s">
        <v>6084</v>
      </c>
      <c r="D128" s="7" t="s">
        <v>6085</v>
      </c>
      <c r="E128" s="7" t="s">
        <v>6088</v>
      </c>
      <c r="F128" s="7" t="s">
        <v>25</v>
      </c>
      <c r="G128" s="7" t="s">
        <v>253</v>
      </c>
      <c r="H128" s="7" t="s">
        <v>260</v>
      </c>
      <c r="I128" s="7" t="s">
        <v>34</v>
      </c>
      <c r="J128" s="7" t="s">
        <v>23</v>
      </c>
      <c r="K128" s="7">
        <v>5</v>
      </c>
      <c r="L128" s="7" t="s">
        <v>6090</v>
      </c>
      <c r="M128" s="7" t="s">
        <v>14864</v>
      </c>
      <c r="N128" s="7" t="s">
        <v>83</v>
      </c>
      <c r="O128" s="7" t="s">
        <v>105</v>
      </c>
    </row>
    <row r="129" spans="2:15" x14ac:dyDescent="0.25">
      <c r="B129" s="7">
        <v>2</v>
      </c>
      <c r="C129" s="7" t="s">
        <v>812</v>
      </c>
      <c r="D129" s="7" t="s">
        <v>813</v>
      </c>
      <c r="E129" s="7" t="s">
        <v>816</v>
      </c>
      <c r="F129" s="7" t="s">
        <v>119</v>
      </c>
      <c r="G129" s="7" t="s">
        <v>252</v>
      </c>
      <c r="H129" s="7" t="s">
        <v>260</v>
      </c>
      <c r="I129" s="7" t="s">
        <v>40</v>
      </c>
      <c r="J129" s="7" t="s">
        <v>23</v>
      </c>
      <c r="K129" s="7">
        <v>12</v>
      </c>
      <c r="L129" s="7" t="s">
        <v>818</v>
      </c>
      <c r="M129" s="7" t="s">
        <v>15866</v>
      </c>
      <c r="N129" s="7" t="s">
        <v>83</v>
      </c>
      <c r="O129" s="7" t="s">
        <v>109</v>
      </c>
    </row>
    <row r="130" spans="2:15" x14ac:dyDescent="0.25">
      <c r="B130" s="7">
        <v>2</v>
      </c>
      <c r="C130" s="7" t="s">
        <v>3565</v>
      </c>
      <c r="D130" s="7" t="s">
        <v>3566</v>
      </c>
      <c r="E130" s="7" t="s">
        <v>3569</v>
      </c>
      <c r="F130" s="7" t="s">
        <v>115</v>
      </c>
      <c r="G130" s="7" t="s">
        <v>253</v>
      </c>
      <c r="H130" s="7" t="s">
        <v>260</v>
      </c>
      <c r="I130" s="7" t="s">
        <v>27</v>
      </c>
      <c r="J130" s="7" t="s">
        <v>23</v>
      </c>
      <c r="K130" s="7">
        <v>7</v>
      </c>
      <c r="L130" s="7" t="s">
        <v>3571</v>
      </c>
      <c r="M130" s="7" t="s">
        <v>18024</v>
      </c>
      <c r="N130" s="7" t="s">
        <v>83</v>
      </c>
      <c r="O130" s="7" t="s">
        <v>109</v>
      </c>
    </row>
    <row r="131" spans="2:15" x14ac:dyDescent="0.25">
      <c r="B131" s="7">
        <v>2</v>
      </c>
      <c r="C131" s="7" t="s">
        <v>7023</v>
      </c>
      <c r="D131" s="7" t="s">
        <v>7024</v>
      </c>
      <c r="E131" s="7" t="s">
        <v>7027</v>
      </c>
      <c r="F131" s="7" t="s">
        <v>165</v>
      </c>
      <c r="G131" s="7" t="s">
        <v>252</v>
      </c>
      <c r="H131" s="7" t="s">
        <v>260</v>
      </c>
      <c r="I131" s="7" t="s">
        <v>55</v>
      </c>
      <c r="J131" s="7" t="s">
        <v>54</v>
      </c>
      <c r="K131" s="7">
        <v>4</v>
      </c>
      <c r="L131" s="7" t="s">
        <v>7029</v>
      </c>
      <c r="M131" s="7" t="s">
        <v>17984</v>
      </c>
      <c r="N131" s="7" t="s">
        <v>83</v>
      </c>
      <c r="O131" s="7" t="s">
        <v>159</v>
      </c>
    </row>
    <row r="132" spans="2:15" x14ac:dyDescent="0.25">
      <c r="B132" s="7">
        <v>2</v>
      </c>
      <c r="C132" s="7" t="s">
        <v>1045</v>
      </c>
      <c r="D132" s="7" t="s">
        <v>1046</v>
      </c>
      <c r="E132" s="7" t="s">
        <v>1049</v>
      </c>
      <c r="F132" s="7" t="s">
        <v>228</v>
      </c>
      <c r="G132" s="7" t="s">
        <v>252</v>
      </c>
      <c r="H132" s="7" t="s">
        <v>260</v>
      </c>
      <c r="I132" s="7" t="s">
        <v>45</v>
      </c>
      <c r="J132" s="7" t="s">
        <v>44</v>
      </c>
      <c r="K132" s="7">
        <v>11</v>
      </c>
      <c r="L132" s="7" t="s">
        <v>1051</v>
      </c>
      <c r="M132" s="7" t="s">
        <v>14229</v>
      </c>
      <c r="N132" s="7" t="s">
        <v>83</v>
      </c>
      <c r="O132" s="7" t="s">
        <v>215</v>
      </c>
    </row>
    <row r="133" spans="2:15" x14ac:dyDescent="0.25">
      <c r="B133" s="7">
        <v>2</v>
      </c>
      <c r="C133" s="7" t="s">
        <v>1089</v>
      </c>
      <c r="D133" s="7" t="s">
        <v>1090</v>
      </c>
      <c r="E133" s="7" t="s">
        <v>1093</v>
      </c>
      <c r="F133" s="7" t="s">
        <v>228</v>
      </c>
      <c r="G133" s="7" t="s">
        <v>252</v>
      </c>
      <c r="H133" s="7" t="s">
        <v>260</v>
      </c>
      <c r="I133" s="7" t="s">
        <v>45</v>
      </c>
      <c r="J133" s="7" t="s">
        <v>44</v>
      </c>
      <c r="K133" s="7">
        <v>11</v>
      </c>
      <c r="L133" s="7" t="s">
        <v>1095</v>
      </c>
      <c r="M133" s="7" t="s">
        <v>14107</v>
      </c>
      <c r="N133" s="7" t="s">
        <v>83</v>
      </c>
      <c r="O133" s="7" t="s">
        <v>215</v>
      </c>
    </row>
    <row r="134" spans="2:15" x14ac:dyDescent="0.25">
      <c r="B134" s="7">
        <v>2</v>
      </c>
      <c r="C134" s="7" t="s">
        <v>1173</v>
      </c>
      <c r="D134" s="7" t="s">
        <v>1174</v>
      </c>
      <c r="E134" s="7" t="s">
        <v>1178</v>
      </c>
      <c r="F134" s="7" t="s">
        <v>232</v>
      </c>
      <c r="G134" s="7" t="s">
        <v>252</v>
      </c>
      <c r="H134" s="7" t="s">
        <v>260</v>
      </c>
      <c r="I134" s="7" t="s">
        <v>27</v>
      </c>
      <c r="J134" s="7" t="s">
        <v>23</v>
      </c>
      <c r="K134" s="7">
        <v>10</v>
      </c>
      <c r="L134" s="7" t="s">
        <v>1180</v>
      </c>
      <c r="M134" s="7" t="s">
        <v>18150</v>
      </c>
      <c r="N134" s="7" t="s">
        <v>83</v>
      </c>
      <c r="O134" s="7" t="s">
        <v>215</v>
      </c>
    </row>
    <row r="135" spans="2:15" x14ac:dyDescent="0.25">
      <c r="B135" s="7">
        <v>2</v>
      </c>
      <c r="C135" s="7" t="s">
        <v>7030</v>
      </c>
      <c r="D135" s="7" t="s">
        <v>7031</v>
      </c>
      <c r="E135" s="7" t="s">
        <v>7034</v>
      </c>
      <c r="F135" s="7" t="s">
        <v>165</v>
      </c>
      <c r="G135" s="7" t="s">
        <v>252</v>
      </c>
      <c r="H135" s="7" t="s">
        <v>260</v>
      </c>
      <c r="I135" s="7" t="s">
        <v>55</v>
      </c>
      <c r="J135" s="7" t="s">
        <v>54</v>
      </c>
      <c r="K135" s="7">
        <v>4</v>
      </c>
      <c r="L135" s="7" t="s">
        <v>7036</v>
      </c>
      <c r="M135" s="7" t="s">
        <v>14359</v>
      </c>
      <c r="N135" s="7" t="s">
        <v>83</v>
      </c>
      <c r="O135" s="7" t="s">
        <v>159</v>
      </c>
    </row>
    <row r="136" spans="2:15" x14ac:dyDescent="0.25">
      <c r="B136" s="7">
        <v>2</v>
      </c>
      <c r="C136" s="7" t="s">
        <v>1200</v>
      </c>
      <c r="D136" s="7" t="s">
        <v>1201</v>
      </c>
      <c r="E136" s="7" t="s">
        <v>1204</v>
      </c>
      <c r="F136" s="7" t="s">
        <v>169</v>
      </c>
      <c r="G136" s="7" t="s">
        <v>252</v>
      </c>
      <c r="H136" s="7" t="s">
        <v>260</v>
      </c>
      <c r="I136" s="7" t="s">
        <v>27</v>
      </c>
      <c r="J136" s="7" t="s">
        <v>23</v>
      </c>
      <c r="K136" s="7">
        <v>10</v>
      </c>
      <c r="L136" s="7" t="s">
        <v>1206</v>
      </c>
      <c r="M136" s="7" t="s">
        <v>10519</v>
      </c>
      <c r="N136" s="7" t="s">
        <v>83</v>
      </c>
      <c r="O136" s="7" t="s">
        <v>159</v>
      </c>
    </row>
    <row r="137" spans="2:15" x14ac:dyDescent="0.25">
      <c r="B137" s="7">
        <v>2</v>
      </c>
      <c r="C137" s="7" t="s">
        <v>1207</v>
      </c>
      <c r="D137" s="7" t="s">
        <v>1208</v>
      </c>
      <c r="E137" s="7" t="s">
        <v>1212</v>
      </c>
      <c r="F137" s="7" t="s">
        <v>169</v>
      </c>
      <c r="G137" s="7" t="s">
        <v>252</v>
      </c>
      <c r="H137" s="7" t="s">
        <v>260</v>
      </c>
      <c r="I137" s="7" t="s">
        <v>27</v>
      </c>
      <c r="J137" s="7" t="s">
        <v>23</v>
      </c>
      <c r="K137" s="7">
        <v>10</v>
      </c>
      <c r="L137" s="7" t="s">
        <v>1214</v>
      </c>
      <c r="M137" s="7" t="s">
        <v>17524</v>
      </c>
      <c r="N137" s="7" t="s">
        <v>83</v>
      </c>
      <c r="O137" s="7" t="s">
        <v>159</v>
      </c>
    </row>
    <row r="138" spans="2:15" x14ac:dyDescent="0.25">
      <c r="B138" s="7">
        <v>2</v>
      </c>
      <c r="C138" s="7" t="s">
        <v>1236</v>
      </c>
      <c r="D138" s="7" t="s">
        <v>1237</v>
      </c>
      <c r="E138" s="7" t="s">
        <v>1240</v>
      </c>
      <c r="F138" s="7" t="s">
        <v>206</v>
      </c>
      <c r="G138" s="7" t="s">
        <v>252</v>
      </c>
      <c r="H138" s="7" t="s">
        <v>260</v>
      </c>
      <c r="I138" s="7" t="s">
        <v>27</v>
      </c>
      <c r="J138" s="7" t="s">
        <v>23</v>
      </c>
      <c r="K138" s="7">
        <v>10</v>
      </c>
      <c r="L138" s="7" t="s">
        <v>1242</v>
      </c>
      <c r="M138" s="7" t="s">
        <v>14881</v>
      </c>
      <c r="N138" s="7" t="s">
        <v>83</v>
      </c>
      <c r="O138" s="7" t="s">
        <v>159</v>
      </c>
    </row>
    <row r="139" spans="2:15" x14ac:dyDescent="0.25">
      <c r="B139" s="7">
        <v>2</v>
      </c>
      <c r="C139" s="7" t="s">
        <v>1275</v>
      </c>
      <c r="D139" s="7" t="s">
        <v>1276</v>
      </c>
      <c r="E139" s="7" t="s">
        <v>1279</v>
      </c>
      <c r="F139" s="7" t="s">
        <v>190</v>
      </c>
      <c r="G139" s="7" t="s">
        <v>252</v>
      </c>
      <c r="H139" s="7" t="s">
        <v>260</v>
      </c>
      <c r="I139" s="7" t="s">
        <v>27</v>
      </c>
      <c r="J139" s="7" t="s">
        <v>23</v>
      </c>
      <c r="K139" s="7">
        <v>10</v>
      </c>
      <c r="L139" s="7" t="s">
        <v>1281</v>
      </c>
      <c r="M139" s="7" t="s">
        <v>14811</v>
      </c>
      <c r="N139" s="7" t="s">
        <v>83</v>
      </c>
      <c r="O139" s="7" t="s">
        <v>159</v>
      </c>
    </row>
    <row r="140" spans="2:15" x14ac:dyDescent="0.25">
      <c r="B140" s="7">
        <v>2</v>
      </c>
      <c r="C140" s="7" t="s">
        <v>1420</v>
      </c>
      <c r="D140" s="7" t="s">
        <v>1421</v>
      </c>
      <c r="E140" s="7" t="s">
        <v>1424</v>
      </c>
      <c r="F140" s="7" t="s">
        <v>156</v>
      </c>
      <c r="G140" s="7" t="s">
        <v>252</v>
      </c>
      <c r="H140" s="7" t="s">
        <v>260</v>
      </c>
      <c r="I140" s="7" t="s">
        <v>27</v>
      </c>
      <c r="J140" s="7" t="s">
        <v>23</v>
      </c>
      <c r="K140" s="7">
        <v>10</v>
      </c>
      <c r="L140" s="7" t="s">
        <v>1426</v>
      </c>
      <c r="M140" s="7" t="s">
        <v>18138</v>
      </c>
      <c r="N140" s="7" t="s">
        <v>83</v>
      </c>
      <c r="O140" s="7" t="s">
        <v>159</v>
      </c>
    </row>
    <row r="141" spans="2:15" x14ac:dyDescent="0.25">
      <c r="B141" s="7">
        <v>2</v>
      </c>
      <c r="C141" s="7" t="s">
        <v>1427</v>
      </c>
      <c r="D141" s="7" t="s">
        <v>1428</v>
      </c>
      <c r="E141" s="7" t="s">
        <v>1431</v>
      </c>
      <c r="F141" s="7" t="s">
        <v>156</v>
      </c>
      <c r="G141" s="7" t="s">
        <v>252</v>
      </c>
      <c r="H141" s="7" t="s">
        <v>260</v>
      </c>
      <c r="I141" s="7" t="s">
        <v>27</v>
      </c>
      <c r="J141" s="7" t="s">
        <v>23</v>
      </c>
      <c r="K141" s="7">
        <v>10</v>
      </c>
      <c r="L141" s="7" t="s">
        <v>1433</v>
      </c>
      <c r="M141" s="7" t="s">
        <v>17643</v>
      </c>
      <c r="N141" s="7" t="s">
        <v>83</v>
      </c>
      <c r="O141" s="7" t="s">
        <v>159</v>
      </c>
    </row>
    <row r="142" spans="2:15" x14ac:dyDescent="0.25">
      <c r="B142" s="7">
        <v>2</v>
      </c>
      <c r="C142" s="7" t="s">
        <v>1440</v>
      </c>
      <c r="D142" s="7" t="s">
        <v>1441</v>
      </c>
      <c r="E142" s="7" t="s">
        <v>1443</v>
      </c>
      <c r="F142" s="7" t="s">
        <v>193</v>
      </c>
      <c r="G142" s="7" t="s">
        <v>252</v>
      </c>
      <c r="H142" s="7" t="s">
        <v>260</v>
      </c>
      <c r="I142" s="7" t="s">
        <v>27</v>
      </c>
      <c r="J142" s="7" t="s">
        <v>23</v>
      </c>
      <c r="K142" s="7">
        <v>10</v>
      </c>
      <c r="L142" s="7" t="s">
        <v>1445</v>
      </c>
      <c r="M142" s="7" t="s">
        <v>14815</v>
      </c>
      <c r="N142" s="7" t="s">
        <v>83</v>
      </c>
      <c r="O142" s="7" t="s">
        <v>159</v>
      </c>
    </row>
    <row r="143" spans="2:15" x14ac:dyDescent="0.25">
      <c r="B143" s="7">
        <v>2</v>
      </c>
      <c r="C143" s="7" t="s">
        <v>1446</v>
      </c>
      <c r="D143" s="7" t="s">
        <v>1447</v>
      </c>
      <c r="E143" s="7" t="s">
        <v>1450</v>
      </c>
      <c r="F143" s="7" t="s">
        <v>156</v>
      </c>
      <c r="G143" s="7" t="s">
        <v>252</v>
      </c>
      <c r="H143" s="7" t="s">
        <v>260</v>
      </c>
      <c r="I143" s="7" t="s">
        <v>27</v>
      </c>
      <c r="J143" s="7" t="s">
        <v>23</v>
      </c>
      <c r="K143" s="7">
        <v>10</v>
      </c>
      <c r="L143" s="7" t="s">
        <v>1452</v>
      </c>
      <c r="M143" s="7" t="s">
        <v>18168</v>
      </c>
      <c r="N143" s="7" t="s">
        <v>83</v>
      </c>
      <c r="O143" s="7" t="s">
        <v>159</v>
      </c>
    </row>
    <row r="144" spans="2:15" x14ac:dyDescent="0.25">
      <c r="B144" s="7">
        <v>2</v>
      </c>
      <c r="C144" s="7" t="s">
        <v>1453</v>
      </c>
      <c r="D144" s="7" t="s">
        <v>1454</v>
      </c>
      <c r="E144" s="7" t="s">
        <v>1457</v>
      </c>
      <c r="F144" s="7" t="s">
        <v>193</v>
      </c>
      <c r="G144" s="7" t="s">
        <v>252</v>
      </c>
      <c r="H144" s="7" t="s">
        <v>260</v>
      </c>
      <c r="I144" s="7" t="s">
        <v>27</v>
      </c>
      <c r="J144" s="7" t="s">
        <v>23</v>
      </c>
      <c r="K144" s="7">
        <v>10</v>
      </c>
      <c r="L144" s="7" t="s">
        <v>1459</v>
      </c>
      <c r="M144" s="7" t="s">
        <v>14850</v>
      </c>
      <c r="N144" s="7" t="s">
        <v>83</v>
      </c>
      <c r="O144" s="7" t="s">
        <v>159</v>
      </c>
    </row>
    <row r="145" spans="2:15" x14ac:dyDescent="0.25">
      <c r="B145" s="7">
        <v>2</v>
      </c>
      <c r="C145" s="7" t="s">
        <v>1461</v>
      </c>
      <c r="D145" s="7" t="s">
        <v>1462</v>
      </c>
      <c r="E145" s="7" t="s">
        <v>1465</v>
      </c>
      <c r="F145" s="7" t="s">
        <v>180</v>
      </c>
      <c r="G145" s="7" t="s">
        <v>252</v>
      </c>
      <c r="H145" s="7" t="s">
        <v>260</v>
      </c>
      <c r="I145" s="7" t="s">
        <v>27</v>
      </c>
      <c r="J145" s="7" t="s">
        <v>23</v>
      </c>
      <c r="K145" s="7">
        <v>10</v>
      </c>
      <c r="L145" s="7" t="s">
        <v>1467</v>
      </c>
      <c r="M145" s="7" t="s">
        <v>15419</v>
      </c>
      <c r="N145" s="7" t="s">
        <v>83</v>
      </c>
      <c r="O145" s="7" t="s">
        <v>159</v>
      </c>
    </row>
    <row r="146" spans="2:15" x14ac:dyDescent="0.25">
      <c r="B146" s="7">
        <v>2</v>
      </c>
      <c r="C146" s="7" t="s">
        <v>1590</v>
      </c>
      <c r="D146" s="7" t="s">
        <v>1591</v>
      </c>
      <c r="E146" s="7" t="s">
        <v>1594</v>
      </c>
      <c r="F146" s="7" t="s">
        <v>25</v>
      </c>
      <c r="G146" s="7" t="s">
        <v>252</v>
      </c>
      <c r="H146" s="7" t="s">
        <v>260</v>
      </c>
      <c r="I146" s="7" t="s">
        <v>27</v>
      </c>
      <c r="J146" s="7" t="s">
        <v>23</v>
      </c>
      <c r="K146" s="7">
        <v>10</v>
      </c>
      <c r="L146" s="7" t="s">
        <v>1596</v>
      </c>
      <c r="M146" s="7" t="s">
        <v>17836</v>
      </c>
      <c r="N146" s="7" t="s">
        <v>83</v>
      </c>
      <c r="O146" s="7" t="s">
        <v>105</v>
      </c>
    </row>
    <row r="147" spans="2:15" x14ac:dyDescent="0.25">
      <c r="B147" s="7">
        <v>2</v>
      </c>
      <c r="C147" s="7" t="s">
        <v>1637</v>
      </c>
      <c r="D147" s="7" t="s">
        <v>1638</v>
      </c>
      <c r="E147" s="7" t="s">
        <v>1641</v>
      </c>
      <c r="F147" s="7" t="s">
        <v>25</v>
      </c>
      <c r="G147" s="7" t="s">
        <v>252</v>
      </c>
      <c r="H147" s="7" t="s">
        <v>260</v>
      </c>
      <c r="I147" s="7" t="s">
        <v>27</v>
      </c>
      <c r="J147" s="7" t="s">
        <v>23</v>
      </c>
      <c r="K147" s="7">
        <v>10</v>
      </c>
      <c r="L147" s="7" t="s">
        <v>1643</v>
      </c>
      <c r="M147" s="7" t="s">
        <v>18174</v>
      </c>
      <c r="N147" s="7" t="s">
        <v>83</v>
      </c>
      <c r="O147" s="7" t="s">
        <v>105</v>
      </c>
    </row>
    <row r="148" spans="2:15" x14ac:dyDescent="0.25">
      <c r="B148" s="7">
        <v>2</v>
      </c>
      <c r="C148" s="7" t="s">
        <v>1644</v>
      </c>
      <c r="D148" s="7" t="s">
        <v>1645</v>
      </c>
      <c r="E148" s="7" t="s">
        <v>1648</v>
      </c>
      <c r="F148" s="7" t="s">
        <v>163</v>
      </c>
      <c r="G148" s="7" t="s">
        <v>252</v>
      </c>
      <c r="H148" s="7" t="s">
        <v>260</v>
      </c>
      <c r="I148" s="7" t="s">
        <v>27</v>
      </c>
      <c r="J148" s="7" t="s">
        <v>23</v>
      </c>
      <c r="K148" s="7">
        <v>10</v>
      </c>
      <c r="L148" s="7" t="s">
        <v>1650</v>
      </c>
      <c r="M148" s="7" t="s">
        <v>18186</v>
      </c>
      <c r="N148" s="7" t="s">
        <v>83</v>
      </c>
      <c r="O148" s="7" t="s">
        <v>159</v>
      </c>
    </row>
    <row r="149" spans="2:15" x14ac:dyDescent="0.25">
      <c r="B149" s="7">
        <v>2</v>
      </c>
      <c r="C149" s="7" t="s">
        <v>1651</v>
      </c>
      <c r="D149" s="7" t="s">
        <v>1652</v>
      </c>
      <c r="E149" s="7" t="s">
        <v>1655</v>
      </c>
      <c r="F149" s="7" t="s">
        <v>163</v>
      </c>
      <c r="G149" s="7" t="s">
        <v>252</v>
      </c>
      <c r="H149" s="7" t="s">
        <v>260</v>
      </c>
      <c r="I149" s="7" t="s">
        <v>27</v>
      </c>
      <c r="J149" s="7" t="s">
        <v>23</v>
      </c>
      <c r="K149" s="7">
        <v>10</v>
      </c>
      <c r="L149" s="7" t="s">
        <v>1657</v>
      </c>
      <c r="M149" s="7" t="s">
        <v>15365</v>
      </c>
      <c r="N149" s="7" t="s">
        <v>83</v>
      </c>
      <c r="O149" s="7" t="s">
        <v>159</v>
      </c>
    </row>
    <row r="150" spans="2:15" x14ac:dyDescent="0.25">
      <c r="B150" s="7">
        <v>2</v>
      </c>
      <c r="C150" s="7" t="s">
        <v>1658</v>
      </c>
      <c r="D150" s="7" t="s">
        <v>1659</v>
      </c>
      <c r="E150" s="7" t="s">
        <v>1663</v>
      </c>
      <c r="F150" s="7" t="s">
        <v>163</v>
      </c>
      <c r="G150" s="7" t="s">
        <v>252</v>
      </c>
      <c r="H150" s="7" t="s">
        <v>260</v>
      </c>
      <c r="I150" s="7" t="s">
        <v>27</v>
      </c>
      <c r="J150" s="7" t="s">
        <v>23</v>
      </c>
      <c r="K150" s="7">
        <v>10</v>
      </c>
      <c r="L150" s="7" t="s">
        <v>1665</v>
      </c>
      <c r="M150" s="7" t="s">
        <v>14314</v>
      </c>
      <c r="N150" s="7" t="s">
        <v>83</v>
      </c>
      <c r="O150" s="7" t="s">
        <v>159</v>
      </c>
    </row>
    <row r="151" spans="2:15" x14ac:dyDescent="0.25">
      <c r="B151" s="7">
        <v>2</v>
      </c>
      <c r="C151" s="7" t="s">
        <v>1666</v>
      </c>
      <c r="D151" s="7" t="s">
        <v>1667</v>
      </c>
      <c r="E151" s="7" t="s">
        <v>1670</v>
      </c>
      <c r="F151" s="7" t="s">
        <v>200</v>
      </c>
      <c r="G151" s="7" t="s">
        <v>252</v>
      </c>
      <c r="H151" s="7" t="s">
        <v>260</v>
      </c>
      <c r="I151" s="7" t="s">
        <v>27</v>
      </c>
      <c r="J151" s="7" t="s">
        <v>23</v>
      </c>
      <c r="K151" s="7">
        <v>10</v>
      </c>
      <c r="L151" s="7" t="s">
        <v>1672</v>
      </c>
      <c r="M151" s="7" t="s">
        <v>15934</v>
      </c>
      <c r="N151" s="7" t="s">
        <v>83</v>
      </c>
      <c r="O151" s="7" t="s">
        <v>159</v>
      </c>
    </row>
    <row r="152" spans="2:15" x14ac:dyDescent="0.25">
      <c r="B152" s="7">
        <v>2</v>
      </c>
      <c r="C152" s="7" t="s">
        <v>1673</v>
      </c>
      <c r="D152" s="7" t="s">
        <v>1674</v>
      </c>
      <c r="E152" s="7" t="s">
        <v>1677</v>
      </c>
      <c r="F152" s="7" t="s">
        <v>165</v>
      </c>
      <c r="G152" s="7" t="s">
        <v>252</v>
      </c>
      <c r="H152" s="7" t="s">
        <v>260</v>
      </c>
      <c r="I152" s="7" t="s">
        <v>27</v>
      </c>
      <c r="J152" s="7" t="s">
        <v>23</v>
      </c>
      <c r="K152" s="7">
        <v>10</v>
      </c>
      <c r="L152" s="7" t="s">
        <v>1679</v>
      </c>
      <c r="M152" s="7" t="s">
        <v>18206</v>
      </c>
      <c r="N152" s="7" t="s">
        <v>83</v>
      </c>
      <c r="O152" s="7" t="s">
        <v>159</v>
      </c>
    </row>
    <row r="153" spans="2:15" x14ac:dyDescent="0.25">
      <c r="B153" s="7">
        <v>2</v>
      </c>
      <c r="C153" s="7" t="s">
        <v>1680</v>
      </c>
      <c r="D153" s="7" t="s">
        <v>1681</v>
      </c>
      <c r="E153" s="7" t="s">
        <v>1684</v>
      </c>
      <c r="F153" s="7" t="s">
        <v>200</v>
      </c>
      <c r="G153" s="7" t="s">
        <v>252</v>
      </c>
      <c r="H153" s="7" t="s">
        <v>260</v>
      </c>
      <c r="I153" s="7" t="s">
        <v>27</v>
      </c>
      <c r="J153" s="7" t="s">
        <v>23</v>
      </c>
      <c r="K153" s="7">
        <v>10</v>
      </c>
      <c r="L153" s="7" t="s">
        <v>1686</v>
      </c>
      <c r="M153" s="7" t="s">
        <v>15435</v>
      </c>
      <c r="N153" s="7" t="s">
        <v>83</v>
      </c>
      <c r="O153" s="7" t="s">
        <v>159</v>
      </c>
    </row>
    <row r="154" spans="2:15" x14ac:dyDescent="0.25">
      <c r="B154" s="7">
        <v>2</v>
      </c>
      <c r="C154" s="7" t="s">
        <v>1687</v>
      </c>
      <c r="D154" s="7" t="s">
        <v>1688</v>
      </c>
      <c r="E154" s="7" t="s">
        <v>1691</v>
      </c>
      <c r="F154" s="7" t="s">
        <v>165</v>
      </c>
      <c r="G154" s="7" t="s">
        <v>252</v>
      </c>
      <c r="H154" s="7" t="s">
        <v>260</v>
      </c>
      <c r="I154" s="7" t="s">
        <v>27</v>
      </c>
      <c r="J154" s="7" t="s">
        <v>23</v>
      </c>
      <c r="K154" s="7">
        <v>10</v>
      </c>
      <c r="L154" s="7" t="s">
        <v>1693</v>
      </c>
      <c r="M154" s="7" t="s">
        <v>18214</v>
      </c>
      <c r="N154" s="7" t="s">
        <v>83</v>
      </c>
      <c r="O154" s="7" t="s">
        <v>159</v>
      </c>
    </row>
    <row r="155" spans="2:15" x14ac:dyDescent="0.25">
      <c r="B155" s="7">
        <v>2</v>
      </c>
      <c r="C155" s="7" t="s">
        <v>1865</v>
      </c>
      <c r="D155" s="7" t="s">
        <v>1866</v>
      </c>
      <c r="E155" s="7" t="s">
        <v>1870</v>
      </c>
      <c r="F155" s="7" t="s">
        <v>193</v>
      </c>
      <c r="G155" s="7" t="s">
        <v>253</v>
      </c>
      <c r="H155" s="7" t="s">
        <v>260</v>
      </c>
      <c r="I155" s="7" t="s">
        <v>60</v>
      </c>
      <c r="J155" s="7" t="s">
        <v>58</v>
      </c>
      <c r="K155" s="7">
        <v>9</v>
      </c>
      <c r="L155" s="7" t="s">
        <v>1872</v>
      </c>
      <c r="M155" s="7" t="s">
        <v>14311</v>
      </c>
      <c r="N155" s="7" t="s">
        <v>83</v>
      </c>
      <c r="O155" s="7" t="s">
        <v>159</v>
      </c>
    </row>
    <row r="156" spans="2:15" x14ac:dyDescent="0.25">
      <c r="B156" s="7">
        <v>2</v>
      </c>
      <c r="C156" s="7" t="s">
        <v>1950</v>
      </c>
      <c r="D156" s="7" t="s">
        <v>1951</v>
      </c>
      <c r="E156" s="7" t="s">
        <v>1954</v>
      </c>
      <c r="F156" s="7" t="s">
        <v>226</v>
      </c>
      <c r="G156" s="7" t="s">
        <v>252</v>
      </c>
      <c r="H156" s="7" t="s">
        <v>260</v>
      </c>
      <c r="I156" s="7" t="s">
        <v>27</v>
      </c>
      <c r="J156" s="7" t="s">
        <v>23</v>
      </c>
      <c r="K156" s="7">
        <v>10</v>
      </c>
      <c r="L156" s="7" t="s">
        <v>1956</v>
      </c>
      <c r="M156" s="7" t="s">
        <v>15076</v>
      </c>
      <c r="N156" s="7" t="s">
        <v>83</v>
      </c>
      <c r="O156" s="7" t="s">
        <v>215</v>
      </c>
    </row>
    <row r="157" spans="2:15" x14ac:dyDescent="0.25">
      <c r="B157" s="7">
        <v>2</v>
      </c>
      <c r="C157" s="7" t="s">
        <v>1988</v>
      </c>
      <c r="D157" s="7" t="s">
        <v>1989</v>
      </c>
      <c r="E157" s="7" t="s">
        <v>1992</v>
      </c>
      <c r="F157" s="7" t="s">
        <v>234</v>
      </c>
      <c r="G157" s="7" t="s">
        <v>253</v>
      </c>
      <c r="H157" s="7" t="s">
        <v>260</v>
      </c>
      <c r="I157" s="7" t="s">
        <v>60</v>
      </c>
      <c r="J157" s="7" t="s">
        <v>58</v>
      </c>
      <c r="K157" s="7">
        <v>9</v>
      </c>
      <c r="L157" s="7" t="s">
        <v>1994</v>
      </c>
      <c r="M157" s="7" t="s">
        <v>18284</v>
      </c>
      <c r="N157" s="7" t="s">
        <v>83</v>
      </c>
      <c r="O157" s="7" t="s">
        <v>215</v>
      </c>
    </row>
    <row r="158" spans="2:15" x14ac:dyDescent="0.25">
      <c r="B158" s="7">
        <v>2</v>
      </c>
      <c r="C158" s="7" t="s">
        <v>2022</v>
      </c>
      <c r="D158" s="7" t="s">
        <v>2023</v>
      </c>
      <c r="E158" s="7" t="s">
        <v>2026</v>
      </c>
      <c r="F158" s="7" t="s">
        <v>25</v>
      </c>
      <c r="G158" s="7" t="s">
        <v>253</v>
      </c>
      <c r="H158" s="7" t="s">
        <v>260</v>
      </c>
      <c r="I158" s="7" t="s">
        <v>60</v>
      </c>
      <c r="J158" s="7" t="s">
        <v>58</v>
      </c>
      <c r="K158" s="7">
        <v>9</v>
      </c>
      <c r="L158" s="7" t="s">
        <v>2028</v>
      </c>
      <c r="M158" s="7" t="s">
        <v>18299</v>
      </c>
      <c r="N158" s="7" t="s">
        <v>83</v>
      </c>
      <c r="O158" s="7" t="s">
        <v>105</v>
      </c>
    </row>
    <row r="159" spans="2:15" x14ac:dyDescent="0.25">
      <c r="B159" s="7">
        <v>2</v>
      </c>
      <c r="C159" s="7" t="s">
        <v>2157</v>
      </c>
      <c r="D159" s="7" t="s">
        <v>2158</v>
      </c>
      <c r="E159" s="7" t="s">
        <v>2161</v>
      </c>
      <c r="F159" s="7" t="s">
        <v>151</v>
      </c>
      <c r="G159" s="7" t="s">
        <v>252</v>
      </c>
      <c r="H159" s="7" t="s">
        <v>260</v>
      </c>
      <c r="I159" s="7" t="s">
        <v>27</v>
      </c>
      <c r="J159" s="7" t="s">
        <v>23</v>
      </c>
      <c r="K159" s="7">
        <v>10</v>
      </c>
      <c r="L159" s="7" t="s">
        <v>2163</v>
      </c>
      <c r="M159" s="7" t="s">
        <v>14729</v>
      </c>
      <c r="N159" s="7" t="s">
        <v>83</v>
      </c>
      <c r="O159" s="7" t="s">
        <v>136</v>
      </c>
    </row>
    <row r="160" spans="2:15" x14ac:dyDescent="0.25">
      <c r="B160" s="7">
        <v>2</v>
      </c>
      <c r="C160" s="7" t="s">
        <v>2164</v>
      </c>
      <c r="D160" s="7" t="s">
        <v>2165</v>
      </c>
      <c r="E160" s="7" t="s">
        <v>2169</v>
      </c>
      <c r="F160" s="7" t="s">
        <v>173</v>
      </c>
      <c r="G160" s="7" t="s">
        <v>252</v>
      </c>
      <c r="H160" s="7" t="s">
        <v>260</v>
      </c>
      <c r="I160" s="7" t="s">
        <v>27</v>
      </c>
      <c r="J160" s="7" t="s">
        <v>23</v>
      </c>
      <c r="K160" s="7">
        <v>10</v>
      </c>
      <c r="L160" s="7" t="s">
        <v>2171</v>
      </c>
      <c r="M160" s="7" t="s">
        <v>17530</v>
      </c>
      <c r="N160" s="7" t="s">
        <v>83</v>
      </c>
      <c r="O160" s="7" t="s">
        <v>109</v>
      </c>
    </row>
    <row r="161" spans="2:15" x14ac:dyDescent="0.25">
      <c r="B161" s="7">
        <v>2</v>
      </c>
      <c r="C161" s="7" t="s">
        <v>2211</v>
      </c>
      <c r="D161" s="7" t="s">
        <v>2212</v>
      </c>
      <c r="E161" s="7" t="s">
        <v>2215</v>
      </c>
      <c r="F161" s="7" t="s">
        <v>141</v>
      </c>
      <c r="G161" s="7" t="s">
        <v>252</v>
      </c>
      <c r="H161" s="7" t="s">
        <v>260</v>
      </c>
      <c r="I161" s="7" t="s">
        <v>40</v>
      </c>
      <c r="J161" s="7" t="s">
        <v>23</v>
      </c>
      <c r="K161" s="7">
        <v>12</v>
      </c>
      <c r="L161" s="7" t="s">
        <v>2217</v>
      </c>
      <c r="M161" s="7" t="s">
        <v>17637</v>
      </c>
      <c r="N161" s="7" t="s">
        <v>83</v>
      </c>
      <c r="O161" s="7" t="s">
        <v>136</v>
      </c>
    </row>
    <row r="162" spans="2:15" x14ac:dyDescent="0.25">
      <c r="B162" s="7">
        <v>2</v>
      </c>
      <c r="C162" s="7" t="s">
        <v>2256</v>
      </c>
      <c r="D162" s="7" t="s">
        <v>2257</v>
      </c>
      <c r="E162" s="7" t="s">
        <v>2260</v>
      </c>
      <c r="F162" s="7" t="s">
        <v>147</v>
      </c>
      <c r="G162" s="7" t="s">
        <v>252</v>
      </c>
      <c r="H162" s="7" t="s">
        <v>260</v>
      </c>
      <c r="I162" s="7" t="s">
        <v>87</v>
      </c>
      <c r="J162" s="7" t="s">
        <v>23</v>
      </c>
      <c r="K162" s="7">
        <v>10</v>
      </c>
      <c r="L162" s="7" t="s">
        <v>2262</v>
      </c>
      <c r="M162" s="7" t="s">
        <v>14873</v>
      </c>
      <c r="N162" s="7" t="s">
        <v>83</v>
      </c>
      <c r="O162" s="7" t="s">
        <v>136</v>
      </c>
    </row>
    <row r="163" spans="2:15" x14ac:dyDescent="0.25">
      <c r="B163" s="7">
        <v>2</v>
      </c>
      <c r="C163" s="7" t="s">
        <v>2335</v>
      </c>
      <c r="D163" s="7" t="s">
        <v>2336</v>
      </c>
      <c r="E163" s="7" t="s">
        <v>2339</v>
      </c>
      <c r="F163" s="7" t="s">
        <v>154</v>
      </c>
      <c r="G163" s="7" t="s">
        <v>252</v>
      </c>
      <c r="H163" s="7" t="s">
        <v>260</v>
      </c>
      <c r="I163" s="7" t="s">
        <v>27</v>
      </c>
      <c r="J163" s="7" t="s">
        <v>23</v>
      </c>
      <c r="K163" s="7">
        <v>10</v>
      </c>
      <c r="L163" s="7" t="s">
        <v>2341</v>
      </c>
      <c r="M163" s="7" t="s">
        <v>14427</v>
      </c>
      <c r="N163" s="7" t="s">
        <v>83</v>
      </c>
      <c r="O163" s="7" t="s">
        <v>109</v>
      </c>
    </row>
    <row r="164" spans="2:15" x14ac:dyDescent="0.25">
      <c r="B164" s="7">
        <v>2</v>
      </c>
      <c r="C164" s="7" t="s">
        <v>2342</v>
      </c>
      <c r="D164" s="7" t="s">
        <v>1195</v>
      </c>
      <c r="E164" s="7" t="s">
        <v>2346</v>
      </c>
      <c r="F164" s="7" t="s">
        <v>126</v>
      </c>
      <c r="G164" s="7" t="s">
        <v>252</v>
      </c>
      <c r="H164" s="7" t="s">
        <v>260</v>
      </c>
      <c r="I164" s="7" t="s">
        <v>37</v>
      </c>
      <c r="J164" s="7" t="s">
        <v>36</v>
      </c>
      <c r="K164" s="7">
        <v>10</v>
      </c>
      <c r="L164" s="7" t="s">
        <v>2348</v>
      </c>
      <c r="M164" s="7" t="s">
        <v>14815</v>
      </c>
      <c r="N164" s="7" t="s">
        <v>83</v>
      </c>
      <c r="O164" s="7" t="s">
        <v>109</v>
      </c>
    </row>
    <row r="165" spans="2:15" x14ac:dyDescent="0.25">
      <c r="B165" s="7">
        <v>2</v>
      </c>
      <c r="C165" s="7" t="s">
        <v>2840</v>
      </c>
      <c r="D165" s="7" t="s">
        <v>2841</v>
      </c>
      <c r="E165" s="7" t="s">
        <v>2844</v>
      </c>
      <c r="F165" s="7" t="s">
        <v>246</v>
      </c>
      <c r="G165" s="7" t="s">
        <v>252</v>
      </c>
      <c r="H165" s="7" t="s">
        <v>260</v>
      </c>
      <c r="I165" s="7" t="s">
        <v>34</v>
      </c>
      <c r="J165" s="7" t="s">
        <v>23</v>
      </c>
      <c r="K165" s="7">
        <v>8</v>
      </c>
      <c r="L165" s="7" t="s">
        <v>2846</v>
      </c>
      <c r="M165" s="7" t="s">
        <v>18393</v>
      </c>
      <c r="N165" s="7" t="s">
        <v>83</v>
      </c>
      <c r="O165" s="7" t="s">
        <v>136</v>
      </c>
    </row>
    <row r="166" spans="2:15" x14ac:dyDescent="0.25">
      <c r="B166" s="7">
        <v>2</v>
      </c>
      <c r="C166" s="7" t="s">
        <v>3049</v>
      </c>
      <c r="D166" s="7" t="s">
        <v>3050</v>
      </c>
      <c r="E166" s="7" t="s">
        <v>3054</v>
      </c>
      <c r="F166" s="7" t="s">
        <v>25</v>
      </c>
      <c r="G166" s="7" t="s">
        <v>253</v>
      </c>
      <c r="H166" s="7" t="s">
        <v>260</v>
      </c>
      <c r="I166" s="7" t="s">
        <v>27</v>
      </c>
      <c r="J166" s="7" t="s">
        <v>23</v>
      </c>
      <c r="K166" s="7">
        <v>7</v>
      </c>
      <c r="L166" s="7" t="s">
        <v>3056</v>
      </c>
      <c r="M166" s="7" t="s">
        <v>14369</v>
      </c>
      <c r="N166" s="7" t="s">
        <v>83</v>
      </c>
      <c r="O166" s="7" t="s">
        <v>105</v>
      </c>
    </row>
    <row r="167" spans="2:15" x14ac:dyDescent="0.25">
      <c r="B167" s="7">
        <v>2</v>
      </c>
      <c r="C167" s="7" t="s">
        <v>3230</v>
      </c>
      <c r="D167" s="7" t="s">
        <v>3231</v>
      </c>
      <c r="E167" s="7" t="s">
        <v>3234</v>
      </c>
      <c r="F167" s="7" t="s">
        <v>182</v>
      </c>
      <c r="G167" s="7" t="s">
        <v>253</v>
      </c>
      <c r="H167" s="7" t="s">
        <v>260</v>
      </c>
      <c r="I167" s="7" t="s">
        <v>27</v>
      </c>
      <c r="J167" s="7" t="s">
        <v>23</v>
      </c>
      <c r="K167" s="7">
        <v>7</v>
      </c>
      <c r="L167" s="7" t="s">
        <v>3236</v>
      </c>
      <c r="M167" s="7" t="s">
        <v>18403</v>
      </c>
      <c r="N167" s="7" t="s">
        <v>83</v>
      </c>
      <c r="O167" s="7" t="s">
        <v>159</v>
      </c>
    </row>
    <row r="168" spans="2:15" x14ac:dyDescent="0.25">
      <c r="B168" s="7">
        <v>2</v>
      </c>
      <c r="C168" s="7" t="s">
        <v>3237</v>
      </c>
      <c r="D168" s="7" t="s">
        <v>3238</v>
      </c>
      <c r="E168" s="7" t="s">
        <v>3242</v>
      </c>
      <c r="F168" s="7" t="s">
        <v>25</v>
      </c>
      <c r="G168" s="7" t="s">
        <v>253</v>
      </c>
      <c r="H168" s="7" t="s">
        <v>260</v>
      </c>
      <c r="I168" s="7" t="s">
        <v>27</v>
      </c>
      <c r="J168" s="7" t="s">
        <v>23</v>
      </c>
      <c r="K168" s="7">
        <v>7</v>
      </c>
      <c r="L168" s="7" t="s">
        <v>3244</v>
      </c>
      <c r="M168" s="7" t="s">
        <v>18403</v>
      </c>
      <c r="N168" s="7" t="s">
        <v>83</v>
      </c>
      <c r="O168" s="7" t="s">
        <v>105</v>
      </c>
    </row>
    <row r="169" spans="2:15" x14ac:dyDescent="0.25">
      <c r="B169" s="7">
        <v>2</v>
      </c>
      <c r="C169" s="7" t="s">
        <v>3259</v>
      </c>
      <c r="D169" s="7" t="s">
        <v>3260</v>
      </c>
      <c r="E169" s="7" t="s">
        <v>3264</v>
      </c>
      <c r="F169" s="7" t="s">
        <v>25</v>
      </c>
      <c r="G169" s="7" t="s">
        <v>253</v>
      </c>
      <c r="H169" s="7" t="s">
        <v>260</v>
      </c>
      <c r="I169" s="7" t="s">
        <v>27</v>
      </c>
      <c r="J169" s="7" t="s">
        <v>23</v>
      </c>
      <c r="K169" s="7">
        <v>7</v>
      </c>
      <c r="L169" s="7" t="s">
        <v>3266</v>
      </c>
      <c r="M169" s="7" t="s">
        <v>18405</v>
      </c>
      <c r="N169" s="7" t="s">
        <v>83</v>
      </c>
      <c r="O169" s="7" t="s">
        <v>105</v>
      </c>
    </row>
    <row r="170" spans="2:15" x14ac:dyDescent="0.25">
      <c r="B170" s="7">
        <v>2</v>
      </c>
      <c r="C170" s="7" t="s">
        <v>3281</v>
      </c>
      <c r="D170" s="7" t="s">
        <v>3282</v>
      </c>
      <c r="E170" s="7" t="s">
        <v>3285</v>
      </c>
      <c r="F170" s="7" t="s">
        <v>25</v>
      </c>
      <c r="G170" s="7" t="s">
        <v>253</v>
      </c>
      <c r="H170" s="7" t="s">
        <v>260</v>
      </c>
      <c r="I170" s="7" t="s">
        <v>27</v>
      </c>
      <c r="J170" s="7" t="s">
        <v>23</v>
      </c>
      <c r="K170" s="7">
        <v>7</v>
      </c>
      <c r="L170" s="7" t="s">
        <v>3287</v>
      </c>
      <c r="M170" s="7" t="s">
        <v>18417</v>
      </c>
      <c r="N170" s="7" t="s">
        <v>83</v>
      </c>
      <c r="O170" s="7" t="s">
        <v>105</v>
      </c>
    </row>
    <row r="171" spans="2:15" x14ac:dyDescent="0.25">
      <c r="B171" s="7">
        <v>2</v>
      </c>
      <c r="C171" s="7" t="s">
        <v>3288</v>
      </c>
      <c r="D171" s="7" t="s">
        <v>3289</v>
      </c>
      <c r="E171" s="7" t="s">
        <v>3293</v>
      </c>
      <c r="F171" s="7" t="s">
        <v>25</v>
      </c>
      <c r="G171" s="7" t="s">
        <v>253</v>
      </c>
      <c r="H171" s="7" t="s">
        <v>260</v>
      </c>
      <c r="I171" s="7" t="s">
        <v>27</v>
      </c>
      <c r="J171" s="7" t="s">
        <v>23</v>
      </c>
      <c r="K171" s="7">
        <v>7</v>
      </c>
      <c r="L171" s="7" t="s">
        <v>3295</v>
      </c>
      <c r="M171" s="7" t="s">
        <v>14850</v>
      </c>
      <c r="N171" s="7" t="s">
        <v>83</v>
      </c>
      <c r="O171" s="7" t="s">
        <v>105</v>
      </c>
    </row>
    <row r="172" spans="2:15" x14ac:dyDescent="0.25">
      <c r="B172" s="7">
        <v>2</v>
      </c>
      <c r="C172" s="7" t="s">
        <v>3304</v>
      </c>
      <c r="D172" s="7" t="s">
        <v>3305</v>
      </c>
      <c r="E172" s="7" t="s">
        <v>3307</v>
      </c>
      <c r="F172" s="7" t="s">
        <v>185</v>
      </c>
      <c r="G172" s="7" t="s">
        <v>253</v>
      </c>
      <c r="H172" s="7" t="s">
        <v>260</v>
      </c>
      <c r="I172" s="7" t="s">
        <v>27</v>
      </c>
      <c r="J172" s="7" t="s">
        <v>23</v>
      </c>
      <c r="K172" s="7">
        <v>7</v>
      </c>
      <c r="L172" s="7" t="s">
        <v>3309</v>
      </c>
      <c r="M172" s="7" t="s">
        <v>17677</v>
      </c>
      <c r="N172" s="7" t="s">
        <v>83</v>
      </c>
      <c r="O172" s="7" t="s">
        <v>159</v>
      </c>
    </row>
    <row r="173" spans="2:15" x14ac:dyDescent="0.25">
      <c r="B173" s="7">
        <v>2</v>
      </c>
      <c r="C173" s="7" t="s">
        <v>3317</v>
      </c>
      <c r="D173" s="7" t="s">
        <v>3318</v>
      </c>
      <c r="E173" s="7" t="s">
        <v>3322</v>
      </c>
      <c r="F173" s="7" t="s">
        <v>25</v>
      </c>
      <c r="G173" s="7" t="s">
        <v>253</v>
      </c>
      <c r="H173" s="7" t="s">
        <v>260</v>
      </c>
      <c r="I173" s="7" t="s">
        <v>87</v>
      </c>
      <c r="J173" s="7" t="s">
        <v>23</v>
      </c>
      <c r="K173" s="7">
        <v>7</v>
      </c>
      <c r="L173" s="7" t="s">
        <v>3324</v>
      </c>
      <c r="M173" s="7" t="s">
        <v>18431</v>
      </c>
      <c r="N173" s="7" t="s">
        <v>83</v>
      </c>
      <c r="O173" s="7" t="s">
        <v>105</v>
      </c>
    </row>
    <row r="174" spans="2:15" x14ac:dyDescent="0.25">
      <c r="B174" s="7">
        <v>2</v>
      </c>
      <c r="C174" s="7" t="s">
        <v>3325</v>
      </c>
      <c r="D174" s="7" t="s">
        <v>3326</v>
      </c>
      <c r="E174" s="7" t="s">
        <v>3329</v>
      </c>
      <c r="F174" s="7" t="s">
        <v>25</v>
      </c>
      <c r="G174" s="7" t="s">
        <v>253</v>
      </c>
      <c r="H174" s="7" t="s">
        <v>260</v>
      </c>
      <c r="I174" s="7" t="s">
        <v>27</v>
      </c>
      <c r="J174" s="7" t="s">
        <v>23</v>
      </c>
      <c r="K174" s="7">
        <v>7</v>
      </c>
      <c r="L174" s="7" t="s">
        <v>3331</v>
      </c>
      <c r="M174" s="7" t="s">
        <v>18433</v>
      </c>
      <c r="N174" s="7" t="s">
        <v>83</v>
      </c>
      <c r="O174" s="7" t="s">
        <v>105</v>
      </c>
    </row>
    <row r="175" spans="2:15" x14ac:dyDescent="0.25">
      <c r="B175" s="7">
        <v>2</v>
      </c>
      <c r="C175" s="7" t="s">
        <v>3337</v>
      </c>
      <c r="D175" s="7" t="s">
        <v>3338</v>
      </c>
      <c r="E175" s="7" t="s">
        <v>3341</v>
      </c>
      <c r="F175" s="7" t="s">
        <v>25</v>
      </c>
      <c r="G175" s="7" t="s">
        <v>253</v>
      </c>
      <c r="H175" s="7" t="s">
        <v>260</v>
      </c>
      <c r="I175" s="7" t="s">
        <v>27</v>
      </c>
      <c r="J175" s="7" t="s">
        <v>23</v>
      </c>
      <c r="K175" s="7">
        <v>7</v>
      </c>
      <c r="L175" s="7" t="s">
        <v>3343</v>
      </c>
      <c r="M175" s="7" t="s">
        <v>14119</v>
      </c>
      <c r="N175" s="7" t="s">
        <v>83</v>
      </c>
      <c r="O175" s="7" t="s">
        <v>105</v>
      </c>
    </row>
    <row r="176" spans="2:15" x14ac:dyDescent="0.25">
      <c r="B176" s="7">
        <v>2</v>
      </c>
      <c r="C176" s="7" t="s">
        <v>4340</v>
      </c>
      <c r="D176" s="7" t="s">
        <v>4341</v>
      </c>
      <c r="E176" s="7" t="s">
        <v>4342</v>
      </c>
      <c r="F176" s="7" t="s">
        <v>190</v>
      </c>
      <c r="G176" s="7" t="s">
        <v>253</v>
      </c>
      <c r="H176" s="7" t="s">
        <v>260</v>
      </c>
      <c r="I176" s="7" t="s">
        <v>37</v>
      </c>
      <c r="J176" s="7" t="s">
        <v>36</v>
      </c>
      <c r="K176" s="7">
        <v>7</v>
      </c>
      <c r="L176" s="7" t="s">
        <v>4344</v>
      </c>
      <c r="M176" s="7" t="s">
        <v>18441</v>
      </c>
      <c r="N176" s="7" t="s">
        <v>83</v>
      </c>
      <c r="O176" s="7" t="s">
        <v>159</v>
      </c>
    </row>
    <row r="177" spans="2:15" x14ac:dyDescent="0.25">
      <c r="B177" s="7">
        <v>2</v>
      </c>
      <c r="C177" s="7" t="s">
        <v>4371</v>
      </c>
      <c r="D177" s="7" t="s">
        <v>4372</v>
      </c>
      <c r="E177" s="7" t="s">
        <v>4374</v>
      </c>
      <c r="F177" s="7" t="s">
        <v>193</v>
      </c>
      <c r="G177" s="7" t="s">
        <v>253</v>
      </c>
      <c r="H177" s="7" t="s">
        <v>260</v>
      </c>
      <c r="I177" s="7" t="s">
        <v>37</v>
      </c>
      <c r="J177" s="7" t="s">
        <v>36</v>
      </c>
      <c r="K177" s="7">
        <v>7</v>
      </c>
      <c r="L177" s="7" t="s">
        <v>4376</v>
      </c>
      <c r="M177" s="7" t="s">
        <v>18461</v>
      </c>
      <c r="N177" s="7" t="s">
        <v>83</v>
      </c>
      <c r="O177" s="7" t="s">
        <v>159</v>
      </c>
    </row>
    <row r="178" spans="2:15" x14ac:dyDescent="0.25">
      <c r="B178" s="7">
        <v>2</v>
      </c>
      <c r="C178" s="7" t="s">
        <v>4377</v>
      </c>
      <c r="D178" s="7" t="s">
        <v>4378</v>
      </c>
      <c r="E178" s="7" t="s">
        <v>4379</v>
      </c>
      <c r="F178" s="7" t="s">
        <v>193</v>
      </c>
      <c r="G178" s="7" t="s">
        <v>253</v>
      </c>
      <c r="H178" s="7" t="s">
        <v>260</v>
      </c>
      <c r="I178" s="7" t="s">
        <v>37</v>
      </c>
      <c r="J178" s="7" t="s">
        <v>36</v>
      </c>
      <c r="K178" s="7">
        <v>7</v>
      </c>
      <c r="L178" s="7" t="s">
        <v>4381</v>
      </c>
      <c r="M178" s="7" t="s">
        <v>14928</v>
      </c>
      <c r="N178" s="7" t="s">
        <v>83</v>
      </c>
      <c r="O178" s="7" t="s">
        <v>159</v>
      </c>
    </row>
    <row r="179" spans="2:15" x14ac:dyDescent="0.25">
      <c r="B179" s="7">
        <v>2</v>
      </c>
      <c r="C179" s="7" t="s">
        <v>4382</v>
      </c>
      <c r="D179" s="7" t="s">
        <v>4383</v>
      </c>
      <c r="E179" s="7" t="s">
        <v>4384</v>
      </c>
      <c r="F179" s="7" t="s">
        <v>193</v>
      </c>
      <c r="G179" s="7" t="s">
        <v>253</v>
      </c>
      <c r="H179" s="7" t="s">
        <v>260</v>
      </c>
      <c r="I179" s="7" t="s">
        <v>27</v>
      </c>
      <c r="J179" s="7" t="s">
        <v>23</v>
      </c>
      <c r="K179" s="7">
        <v>7</v>
      </c>
      <c r="L179" s="7" t="s">
        <v>4386</v>
      </c>
      <c r="M179" s="7" t="s">
        <v>18465</v>
      </c>
      <c r="N179" s="7" t="s">
        <v>83</v>
      </c>
      <c r="O179" s="7" t="s">
        <v>159</v>
      </c>
    </row>
    <row r="180" spans="2:15" x14ac:dyDescent="0.25">
      <c r="B180" s="7">
        <v>2</v>
      </c>
      <c r="C180" s="7" t="s">
        <v>4387</v>
      </c>
      <c r="D180" s="7" t="s">
        <v>4388</v>
      </c>
      <c r="E180" s="7" t="s">
        <v>4389</v>
      </c>
      <c r="F180" s="7" t="s">
        <v>193</v>
      </c>
      <c r="G180" s="7" t="s">
        <v>253</v>
      </c>
      <c r="H180" s="7" t="s">
        <v>260</v>
      </c>
      <c r="I180" s="7" t="s">
        <v>37</v>
      </c>
      <c r="J180" s="7" t="s">
        <v>36</v>
      </c>
      <c r="K180" s="7">
        <v>7</v>
      </c>
      <c r="L180" s="7" t="s">
        <v>4391</v>
      </c>
      <c r="M180" s="7" t="s">
        <v>18465</v>
      </c>
      <c r="N180" s="7" t="s">
        <v>83</v>
      </c>
      <c r="O180" s="7" t="s">
        <v>159</v>
      </c>
    </row>
    <row r="181" spans="2:15" x14ac:dyDescent="0.25">
      <c r="B181" s="7">
        <v>2</v>
      </c>
      <c r="C181" s="7" t="s">
        <v>4392</v>
      </c>
      <c r="D181" s="7" t="s">
        <v>4393</v>
      </c>
      <c r="E181" s="7" t="s">
        <v>4394</v>
      </c>
      <c r="F181" s="7" t="s">
        <v>193</v>
      </c>
      <c r="G181" s="7" t="s">
        <v>253</v>
      </c>
      <c r="H181" s="7" t="s">
        <v>260</v>
      </c>
      <c r="I181" s="7" t="s">
        <v>37</v>
      </c>
      <c r="J181" s="7" t="s">
        <v>36</v>
      </c>
      <c r="K181" s="7">
        <v>7</v>
      </c>
      <c r="L181" s="7" t="s">
        <v>4396</v>
      </c>
      <c r="M181" s="7" t="s">
        <v>18465</v>
      </c>
      <c r="N181" s="7" t="s">
        <v>83</v>
      </c>
      <c r="O181" s="7" t="s">
        <v>159</v>
      </c>
    </row>
    <row r="182" spans="2:15" x14ac:dyDescent="0.25">
      <c r="B182" s="7">
        <v>2</v>
      </c>
      <c r="C182" s="7" t="s">
        <v>4498</v>
      </c>
      <c r="D182" s="7" t="s">
        <v>4499</v>
      </c>
      <c r="E182" s="7" t="s">
        <v>4502</v>
      </c>
      <c r="F182" s="7" t="s">
        <v>167</v>
      </c>
      <c r="G182" s="7" t="s">
        <v>253</v>
      </c>
      <c r="H182" s="7" t="s">
        <v>260</v>
      </c>
      <c r="I182" s="7" t="s">
        <v>27</v>
      </c>
      <c r="J182" s="7" t="s">
        <v>23</v>
      </c>
      <c r="K182" s="7">
        <v>7</v>
      </c>
      <c r="L182" s="7" t="s">
        <v>4504</v>
      </c>
      <c r="M182" s="7" t="s">
        <v>15156</v>
      </c>
      <c r="N182" s="7" t="s">
        <v>83</v>
      </c>
      <c r="O182" s="7" t="s">
        <v>159</v>
      </c>
    </row>
    <row r="183" spans="2:15" x14ac:dyDescent="0.25">
      <c r="B183" s="7">
        <v>2</v>
      </c>
      <c r="C183" s="7" t="s">
        <v>4505</v>
      </c>
      <c r="D183" s="7" t="s">
        <v>4506</v>
      </c>
      <c r="E183" s="7" t="s">
        <v>4509</v>
      </c>
      <c r="F183" s="7" t="s">
        <v>182</v>
      </c>
      <c r="G183" s="7" t="s">
        <v>253</v>
      </c>
      <c r="H183" s="7" t="s">
        <v>260</v>
      </c>
      <c r="I183" s="7" t="s">
        <v>27</v>
      </c>
      <c r="J183" s="7" t="s">
        <v>23</v>
      </c>
      <c r="K183" s="7">
        <v>7</v>
      </c>
      <c r="L183" s="7" t="s">
        <v>4511</v>
      </c>
      <c r="M183" s="7" t="s">
        <v>14103</v>
      </c>
      <c r="N183" s="7" t="s">
        <v>83</v>
      </c>
      <c r="O183" s="7" t="s">
        <v>159</v>
      </c>
    </row>
    <row r="184" spans="2:15" x14ac:dyDescent="0.25">
      <c r="B184" s="7">
        <v>2</v>
      </c>
      <c r="C184" s="7" t="s">
        <v>4949</v>
      </c>
      <c r="D184" s="7" t="s">
        <v>4950</v>
      </c>
      <c r="E184" s="7" t="s">
        <v>4953</v>
      </c>
      <c r="F184" s="7" t="s">
        <v>25</v>
      </c>
      <c r="G184" s="7" t="s">
        <v>253</v>
      </c>
      <c r="H184" s="7" t="s">
        <v>260</v>
      </c>
      <c r="I184" s="7" t="s">
        <v>37</v>
      </c>
      <c r="J184" s="7" t="s">
        <v>36</v>
      </c>
      <c r="K184" s="7">
        <v>7</v>
      </c>
      <c r="L184" s="7" t="s">
        <v>4955</v>
      </c>
      <c r="M184" s="7" t="s">
        <v>17559</v>
      </c>
      <c r="N184" s="7" t="s">
        <v>83</v>
      </c>
      <c r="O184" s="7" t="s">
        <v>105</v>
      </c>
    </row>
    <row r="185" spans="2:15" x14ac:dyDescent="0.25">
      <c r="B185" s="7">
        <v>2</v>
      </c>
      <c r="C185" s="7" t="s">
        <v>4957</v>
      </c>
      <c r="D185" s="7" t="s">
        <v>4958</v>
      </c>
      <c r="E185" s="7" t="s">
        <v>4959</v>
      </c>
      <c r="F185" s="7" t="s">
        <v>25</v>
      </c>
      <c r="G185" s="7" t="s">
        <v>253</v>
      </c>
      <c r="H185" s="7" t="s">
        <v>260</v>
      </c>
      <c r="I185" s="7" t="s">
        <v>27</v>
      </c>
      <c r="J185" s="7" t="s">
        <v>23</v>
      </c>
      <c r="K185" s="7">
        <v>7</v>
      </c>
      <c r="L185" s="7" t="s">
        <v>4961</v>
      </c>
      <c r="M185" s="7" t="s">
        <v>14966</v>
      </c>
      <c r="N185" s="7" t="s">
        <v>83</v>
      </c>
      <c r="O185" s="7" t="s">
        <v>105</v>
      </c>
    </row>
    <row r="186" spans="2:15" x14ac:dyDescent="0.25">
      <c r="B186" s="7">
        <v>2</v>
      </c>
      <c r="C186" s="7" t="s">
        <v>5029</v>
      </c>
      <c r="D186" s="7" t="s">
        <v>5030</v>
      </c>
      <c r="E186" s="7" t="s">
        <v>5033</v>
      </c>
      <c r="F186" s="7" t="s">
        <v>38</v>
      </c>
      <c r="G186" s="7" t="s">
        <v>253</v>
      </c>
      <c r="H186" s="7" t="s">
        <v>260</v>
      </c>
      <c r="I186" s="7" t="s">
        <v>27</v>
      </c>
      <c r="J186" s="7" t="s">
        <v>23</v>
      </c>
      <c r="K186" s="7">
        <v>7</v>
      </c>
      <c r="L186" s="7" t="s">
        <v>5035</v>
      </c>
      <c r="M186" s="7" t="s">
        <v>18481</v>
      </c>
      <c r="N186" s="7" t="s">
        <v>83</v>
      </c>
      <c r="O186" s="7" t="s">
        <v>105</v>
      </c>
    </row>
    <row r="187" spans="2:15" x14ac:dyDescent="0.25">
      <c r="B187" s="7">
        <v>2</v>
      </c>
      <c r="C187" s="7" t="s">
        <v>5991</v>
      </c>
      <c r="D187" s="7" t="s">
        <v>5992</v>
      </c>
      <c r="E187" s="7" t="s">
        <v>5995</v>
      </c>
      <c r="F187" s="7" t="s">
        <v>38</v>
      </c>
      <c r="G187" s="7" t="s">
        <v>253</v>
      </c>
      <c r="H187" s="7" t="s">
        <v>260</v>
      </c>
      <c r="I187" s="7" t="s">
        <v>34</v>
      </c>
      <c r="J187" s="7" t="s">
        <v>23</v>
      </c>
      <c r="K187" s="7">
        <v>5</v>
      </c>
      <c r="L187" s="7" t="s">
        <v>5997</v>
      </c>
      <c r="M187" s="7" t="s">
        <v>17677</v>
      </c>
      <c r="N187" s="7" t="s">
        <v>83</v>
      </c>
      <c r="O187" s="7" t="s">
        <v>105</v>
      </c>
    </row>
    <row r="188" spans="2:15" x14ac:dyDescent="0.25">
      <c r="B188" s="7">
        <v>2</v>
      </c>
      <c r="C188" s="7" t="s">
        <v>5998</v>
      </c>
      <c r="D188" s="7" t="s">
        <v>5999</v>
      </c>
      <c r="E188" s="7" t="s">
        <v>6000</v>
      </c>
      <c r="F188" s="7" t="s">
        <v>38</v>
      </c>
      <c r="G188" s="7" t="s">
        <v>253</v>
      </c>
      <c r="H188" s="7" t="s">
        <v>260</v>
      </c>
      <c r="I188" s="7" t="s">
        <v>34</v>
      </c>
      <c r="J188" s="7" t="s">
        <v>23</v>
      </c>
      <c r="K188" s="7">
        <v>5</v>
      </c>
      <c r="L188" s="7" t="s">
        <v>6002</v>
      </c>
      <c r="M188" s="7" t="s">
        <v>14567</v>
      </c>
      <c r="N188" s="7" t="s">
        <v>83</v>
      </c>
      <c r="O188" s="7" t="s">
        <v>105</v>
      </c>
    </row>
    <row r="189" spans="2:15" x14ac:dyDescent="0.25">
      <c r="B189" s="7">
        <v>2</v>
      </c>
      <c r="C189" s="7" t="s">
        <v>6517</v>
      </c>
      <c r="D189" s="7" t="s">
        <v>6518</v>
      </c>
      <c r="E189" s="7" t="s">
        <v>6521</v>
      </c>
      <c r="F189" s="7" t="s">
        <v>182</v>
      </c>
      <c r="G189" s="7" t="s">
        <v>253</v>
      </c>
      <c r="H189" s="7" t="s">
        <v>260</v>
      </c>
      <c r="I189" s="7" t="s">
        <v>34</v>
      </c>
      <c r="J189" s="7" t="s">
        <v>23</v>
      </c>
      <c r="K189" s="7">
        <v>5</v>
      </c>
      <c r="L189" s="7" t="s">
        <v>6523</v>
      </c>
      <c r="M189" s="7" t="s">
        <v>18705</v>
      </c>
      <c r="N189" s="7" t="s">
        <v>83</v>
      </c>
      <c r="O189" s="7" t="s">
        <v>159</v>
      </c>
    </row>
    <row r="190" spans="2:15" x14ac:dyDescent="0.25">
      <c r="B190" s="7">
        <v>2</v>
      </c>
      <c r="C190" s="7" t="s">
        <v>6655</v>
      </c>
      <c r="D190" s="7" t="s">
        <v>6656</v>
      </c>
      <c r="E190" s="7" t="s">
        <v>6659</v>
      </c>
      <c r="F190" s="7" t="s">
        <v>25</v>
      </c>
      <c r="G190" s="7" t="s">
        <v>253</v>
      </c>
      <c r="H190" s="7" t="s">
        <v>260</v>
      </c>
      <c r="I190" s="7" t="s">
        <v>34</v>
      </c>
      <c r="J190" s="7" t="s">
        <v>23</v>
      </c>
      <c r="K190" s="7">
        <v>5</v>
      </c>
      <c r="L190" s="7" t="s">
        <v>6661</v>
      </c>
      <c r="M190" s="7" t="s">
        <v>17843</v>
      </c>
      <c r="N190" s="7" t="s">
        <v>83</v>
      </c>
      <c r="O190" s="7" t="s">
        <v>105</v>
      </c>
    </row>
    <row r="191" spans="2:15" x14ac:dyDescent="0.25">
      <c r="B191" s="7">
        <v>2</v>
      </c>
      <c r="C191" s="7" t="s">
        <v>6914</v>
      </c>
      <c r="D191" s="7" t="s">
        <v>6915</v>
      </c>
      <c r="E191" s="7" t="s">
        <v>6918</v>
      </c>
      <c r="F191" s="7" t="s">
        <v>133</v>
      </c>
      <c r="G191" s="7" t="s">
        <v>252</v>
      </c>
      <c r="H191" s="7" t="s">
        <v>260</v>
      </c>
      <c r="I191" s="7" t="s">
        <v>55</v>
      </c>
      <c r="J191" s="7" t="s">
        <v>54</v>
      </c>
      <c r="K191" s="7">
        <v>4</v>
      </c>
      <c r="L191" s="7" t="s">
        <v>6920</v>
      </c>
      <c r="M191" s="7" t="s">
        <v>14015</v>
      </c>
      <c r="N191" s="7" t="s">
        <v>83</v>
      </c>
      <c r="O191" s="7" t="s">
        <v>136</v>
      </c>
    </row>
    <row r="192" spans="2:15" x14ac:dyDescent="0.25">
      <c r="B192" s="7">
        <v>2</v>
      </c>
      <c r="C192" s="7" t="s">
        <v>7115</v>
      </c>
      <c r="D192" s="7" t="s">
        <v>7116</v>
      </c>
      <c r="E192" s="7" t="s">
        <v>7118</v>
      </c>
      <c r="F192" s="7" t="s">
        <v>167</v>
      </c>
      <c r="G192" s="7" t="s">
        <v>252</v>
      </c>
      <c r="H192" s="7" t="s">
        <v>260</v>
      </c>
      <c r="I192" s="7" t="s">
        <v>55</v>
      </c>
      <c r="J192" s="7" t="s">
        <v>54</v>
      </c>
      <c r="K192" s="7">
        <v>4</v>
      </c>
      <c r="L192" s="7" t="s">
        <v>7120</v>
      </c>
      <c r="M192" s="7" t="s">
        <v>18744</v>
      </c>
      <c r="N192" s="7" t="s">
        <v>83</v>
      </c>
      <c r="O192" s="7" t="s">
        <v>159</v>
      </c>
    </row>
    <row r="193" spans="2:15" x14ac:dyDescent="0.25">
      <c r="B193" s="7">
        <v>2</v>
      </c>
      <c r="C193" s="7" t="s">
        <v>7128</v>
      </c>
      <c r="D193" s="7" t="s">
        <v>7129</v>
      </c>
      <c r="E193" s="7" t="s">
        <v>7132</v>
      </c>
      <c r="F193" s="7" t="s">
        <v>167</v>
      </c>
      <c r="G193" s="7" t="s">
        <v>252</v>
      </c>
      <c r="H193" s="7" t="s">
        <v>260</v>
      </c>
      <c r="I193" s="7" t="s">
        <v>55</v>
      </c>
      <c r="J193" s="7" t="s">
        <v>54</v>
      </c>
      <c r="K193" s="7">
        <v>4</v>
      </c>
      <c r="L193" s="7" t="s">
        <v>7134</v>
      </c>
      <c r="M193" s="7" t="s">
        <v>18746</v>
      </c>
      <c r="N193" s="7" t="s">
        <v>83</v>
      </c>
      <c r="O193" s="7" t="s">
        <v>159</v>
      </c>
    </row>
    <row r="194" spans="2:15" x14ac:dyDescent="0.25">
      <c r="B194" s="7">
        <v>2</v>
      </c>
      <c r="C194" s="7" t="s">
        <v>7154</v>
      </c>
      <c r="D194" s="7" t="s">
        <v>7155</v>
      </c>
      <c r="E194" s="7" t="s">
        <v>7158</v>
      </c>
      <c r="F194" s="7" t="s">
        <v>139</v>
      </c>
      <c r="G194" s="7" t="s">
        <v>252</v>
      </c>
      <c r="H194" s="7" t="s">
        <v>260</v>
      </c>
      <c r="I194" s="7" t="s">
        <v>55</v>
      </c>
      <c r="J194" s="7" t="s">
        <v>54</v>
      </c>
      <c r="K194" s="7">
        <v>4</v>
      </c>
      <c r="L194" s="7" t="s">
        <v>7160</v>
      </c>
      <c r="M194" s="7" t="s">
        <v>14729</v>
      </c>
      <c r="N194" s="7" t="s">
        <v>83</v>
      </c>
      <c r="O194" s="7" t="s">
        <v>136</v>
      </c>
    </row>
    <row r="195" spans="2:15" x14ac:dyDescent="0.25">
      <c r="B195" s="7">
        <v>2</v>
      </c>
      <c r="C195" s="7" t="s">
        <v>7202</v>
      </c>
      <c r="D195" s="7" t="s">
        <v>7203</v>
      </c>
      <c r="E195" s="7" t="s">
        <v>7207</v>
      </c>
      <c r="F195" s="7" t="s">
        <v>156</v>
      </c>
      <c r="G195" s="7" t="s">
        <v>252</v>
      </c>
      <c r="H195" s="7" t="s">
        <v>260</v>
      </c>
      <c r="I195" s="7" t="s">
        <v>55</v>
      </c>
      <c r="J195" s="7" t="s">
        <v>54</v>
      </c>
      <c r="K195" s="7">
        <v>4</v>
      </c>
      <c r="L195" s="7" t="s">
        <v>7209</v>
      </c>
      <c r="M195" s="7" t="s">
        <v>18762</v>
      </c>
      <c r="N195" s="7" t="s">
        <v>83</v>
      </c>
      <c r="O195" s="7" t="s">
        <v>159</v>
      </c>
    </row>
    <row r="196" spans="2:15" x14ac:dyDescent="0.25">
      <c r="B196" s="7">
        <v>2</v>
      </c>
      <c r="C196" s="7" t="s">
        <v>7225</v>
      </c>
      <c r="D196" s="7" t="s">
        <v>7226</v>
      </c>
      <c r="E196" s="7" t="s">
        <v>7229</v>
      </c>
      <c r="F196" s="7" t="s">
        <v>147</v>
      </c>
      <c r="G196" s="7" t="s">
        <v>252</v>
      </c>
      <c r="H196" s="7" t="s">
        <v>260</v>
      </c>
      <c r="I196" s="7" t="s">
        <v>55</v>
      </c>
      <c r="J196" s="7" t="s">
        <v>54</v>
      </c>
      <c r="K196" s="7">
        <v>4</v>
      </c>
      <c r="L196" s="7" t="s">
        <v>7231</v>
      </c>
      <c r="M196" s="7" t="s">
        <v>14269</v>
      </c>
      <c r="N196" s="7" t="s">
        <v>83</v>
      </c>
      <c r="O196" s="7" t="s">
        <v>136</v>
      </c>
    </row>
    <row r="197" spans="2:15" x14ac:dyDescent="0.25">
      <c r="B197" s="7">
        <v>2</v>
      </c>
      <c r="C197" s="7" t="s">
        <v>7232</v>
      </c>
      <c r="D197" s="7" t="s">
        <v>7233</v>
      </c>
      <c r="E197" s="7" t="s">
        <v>7236</v>
      </c>
      <c r="F197" s="7" t="s">
        <v>190</v>
      </c>
      <c r="G197" s="7" t="s">
        <v>252</v>
      </c>
      <c r="H197" s="7" t="s">
        <v>260</v>
      </c>
      <c r="I197" s="7" t="s">
        <v>55</v>
      </c>
      <c r="J197" s="7" t="s">
        <v>54</v>
      </c>
      <c r="K197" s="7">
        <v>4</v>
      </c>
      <c r="L197" s="7" t="s">
        <v>7238</v>
      </c>
      <c r="M197" s="7" t="s">
        <v>14794</v>
      </c>
      <c r="N197" s="7" t="s">
        <v>83</v>
      </c>
      <c r="O197" s="7" t="s">
        <v>159</v>
      </c>
    </row>
    <row r="198" spans="2:15" x14ac:dyDescent="0.25">
      <c r="B198" s="7">
        <v>2</v>
      </c>
      <c r="C198" s="7" t="s">
        <v>7239</v>
      </c>
      <c r="D198" s="7" t="s">
        <v>7240</v>
      </c>
      <c r="E198" s="7" t="s">
        <v>5188</v>
      </c>
      <c r="F198" s="7" t="s">
        <v>163</v>
      </c>
      <c r="G198" s="7" t="s">
        <v>252</v>
      </c>
      <c r="H198" s="7" t="s">
        <v>260</v>
      </c>
      <c r="I198" s="7" t="s">
        <v>55</v>
      </c>
      <c r="J198" s="7" t="s">
        <v>54</v>
      </c>
      <c r="K198" s="7">
        <v>4</v>
      </c>
      <c r="L198" s="7" t="s">
        <v>7243</v>
      </c>
      <c r="M198" s="7" t="s">
        <v>14796</v>
      </c>
      <c r="N198" s="7" t="s">
        <v>83</v>
      </c>
      <c r="O198" s="7" t="s">
        <v>159</v>
      </c>
    </row>
    <row r="199" spans="2:15" x14ac:dyDescent="0.25">
      <c r="B199" s="7">
        <v>2</v>
      </c>
      <c r="C199" s="7" t="s">
        <v>7247</v>
      </c>
      <c r="D199" s="7" t="s">
        <v>7248</v>
      </c>
      <c r="E199" s="7" t="s">
        <v>7249</v>
      </c>
      <c r="F199" s="7" t="s">
        <v>165</v>
      </c>
      <c r="G199" s="7" t="s">
        <v>252</v>
      </c>
      <c r="H199" s="7" t="s">
        <v>260</v>
      </c>
      <c r="I199" s="7" t="s">
        <v>55</v>
      </c>
      <c r="J199" s="7" t="s">
        <v>54</v>
      </c>
      <c r="K199" s="7">
        <v>4</v>
      </c>
      <c r="L199" s="7" t="s">
        <v>7251</v>
      </c>
      <c r="M199" s="7" t="s">
        <v>18767</v>
      </c>
      <c r="N199" s="7" t="s">
        <v>83</v>
      </c>
      <c r="O199" s="7" t="s">
        <v>159</v>
      </c>
    </row>
    <row r="200" spans="2:15" x14ac:dyDescent="0.25">
      <c r="B200" s="7">
        <v>2</v>
      </c>
      <c r="C200" s="7" t="s">
        <v>7253</v>
      </c>
      <c r="D200" s="7" t="s">
        <v>7254</v>
      </c>
      <c r="E200" s="7" t="s">
        <v>7258</v>
      </c>
      <c r="F200" s="7" t="s">
        <v>165</v>
      </c>
      <c r="G200" s="7" t="s">
        <v>252</v>
      </c>
      <c r="H200" s="7" t="s">
        <v>260</v>
      </c>
      <c r="I200" s="7" t="s">
        <v>55</v>
      </c>
      <c r="J200" s="7" t="s">
        <v>54</v>
      </c>
      <c r="K200" s="7">
        <v>4</v>
      </c>
      <c r="L200" s="7" t="s">
        <v>7260</v>
      </c>
      <c r="M200" s="7" t="s">
        <v>18768</v>
      </c>
      <c r="N200" s="7" t="s">
        <v>83</v>
      </c>
      <c r="O200" s="7" t="s">
        <v>159</v>
      </c>
    </row>
    <row r="201" spans="2:15" x14ac:dyDescent="0.25">
      <c r="B201" s="7">
        <v>2</v>
      </c>
      <c r="C201" s="7" t="s">
        <v>7261</v>
      </c>
      <c r="D201" s="7" t="s">
        <v>7262</v>
      </c>
      <c r="E201" s="7" t="s">
        <v>7265</v>
      </c>
      <c r="F201" s="7" t="s">
        <v>250</v>
      </c>
      <c r="G201" s="7" t="s">
        <v>252</v>
      </c>
      <c r="H201" s="7" t="s">
        <v>260</v>
      </c>
      <c r="I201" s="7" t="s">
        <v>55</v>
      </c>
      <c r="J201" s="7" t="s">
        <v>54</v>
      </c>
      <c r="K201" s="7">
        <v>4</v>
      </c>
      <c r="L201" s="7" t="s">
        <v>7267</v>
      </c>
      <c r="M201" s="7" t="s">
        <v>14798</v>
      </c>
      <c r="N201" s="7" t="s">
        <v>83</v>
      </c>
      <c r="O201" s="7" t="s">
        <v>215</v>
      </c>
    </row>
    <row r="202" spans="2:15" x14ac:dyDescent="0.25">
      <c r="B202" s="7">
        <v>2</v>
      </c>
      <c r="C202" s="7" t="s">
        <v>7268</v>
      </c>
      <c r="D202" s="7" t="s">
        <v>7269</v>
      </c>
      <c r="E202" s="7" t="s">
        <v>7271</v>
      </c>
      <c r="F202" s="7" t="s">
        <v>165</v>
      </c>
      <c r="G202" s="7" t="s">
        <v>252</v>
      </c>
      <c r="H202" s="7" t="s">
        <v>260</v>
      </c>
      <c r="I202" s="7" t="s">
        <v>55</v>
      </c>
      <c r="J202" s="7" t="s">
        <v>54</v>
      </c>
      <c r="K202" s="7">
        <v>4</v>
      </c>
      <c r="L202" s="7" t="s">
        <v>7273</v>
      </c>
      <c r="M202" s="7" t="s">
        <v>18771</v>
      </c>
      <c r="N202" s="7" t="s">
        <v>83</v>
      </c>
      <c r="O202" s="7" t="s">
        <v>159</v>
      </c>
    </row>
    <row r="203" spans="2:15" x14ac:dyDescent="0.25">
      <c r="B203" s="7">
        <v>2</v>
      </c>
      <c r="C203" s="7" t="s">
        <v>7274</v>
      </c>
      <c r="D203" s="7" t="s">
        <v>7275</v>
      </c>
      <c r="E203" s="7" t="s">
        <v>5188</v>
      </c>
      <c r="F203" s="7" t="s">
        <v>163</v>
      </c>
      <c r="G203" s="7" t="s">
        <v>252</v>
      </c>
      <c r="H203" s="7" t="s">
        <v>260</v>
      </c>
      <c r="I203" s="7" t="s">
        <v>55</v>
      </c>
      <c r="J203" s="7" t="s">
        <v>54</v>
      </c>
      <c r="K203" s="7">
        <v>4</v>
      </c>
      <c r="L203" s="7" t="s">
        <v>7278</v>
      </c>
      <c r="M203" s="7" t="s">
        <v>14799</v>
      </c>
      <c r="N203" s="7" t="s">
        <v>83</v>
      </c>
      <c r="O203" s="7" t="s">
        <v>159</v>
      </c>
    </row>
    <row r="204" spans="2:15" x14ac:dyDescent="0.25">
      <c r="B204" s="7">
        <v>2</v>
      </c>
      <c r="C204" s="7" t="s">
        <v>7286</v>
      </c>
      <c r="D204" s="7" t="s">
        <v>7287</v>
      </c>
      <c r="E204" s="7" t="s">
        <v>7290</v>
      </c>
      <c r="F204" s="7" t="s">
        <v>187</v>
      </c>
      <c r="G204" s="7" t="s">
        <v>252</v>
      </c>
      <c r="H204" s="7" t="s">
        <v>260</v>
      </c>
      <c r="I204" s="7" t="s">
        <v>55</v>
      </c>
      <c r="J204" s="7" t="s">
        <v>54</v>
      </c>
      <c r="K204" s="7">
        <v>4</v>
      </c>
      <c r="L204" s="7" t="s">
        <v>7292</v>
      </c>
      <c r="M204" s="7" t="s">
        <v>14807</v>
      </c>
      <c r="N204" s="7" t="s">
        <v>83</v>
      </c>
      <c r="O204" s="7" t="s">
        <v>159</v>
      </c>
    </row>
    <row r="205" spans="2:15" x14ac:dyDescent="0.25">
      <c r="B205" s="7">
        <v>2</v>
      </c>
      <c r="C205" s="7" t="s">
        <v>7293</v>
      </c>
      <c r="D205" s="7" t="s">
        <v>7294</v>
      </c>
      <c r="E205" s="7" t="s">
        <v>7297</v>
      </c>
      <c r="F205" s="7" t="s">
        <v>147</v>
      </c>
      <c r="G205" s="7" t="s">
        <v>252</v>
      </c>
      <c r="H205" s="7" t="s">
        <v>260</v>
      </c>
      <c r="I205" s="7" t="s">
        <v>55</v>
      </c>
      <c r="J205" s="7" t="s">
        <v>54</v>
      </c>
      <c r="K205" s="7">
        <v>4</v>
      </c>
      <c r="L205" s="7" t="s">
        <v>7299</v>
      </c>
      <c r="M205" s="7" t="s">
        <v>18772</v>
      </c>
      <c r="N205" s="7" t="s">
        <v>83</v>
      </c>
      <c r="O205" s="7" t="s">
        <v>136</v>
      </c>
    </row>
    <row r="206" spans="2:15" x14ac:dyDescent="0.25">
      <c r="B206" s="7">
        <v>2</v>
      </c>
      <c r="C206" s="7" t="s">
        <v>7315</v>
      </c>
      <c r="D206" s="7" t="s">
        <v>7316</v>
      </c>
      <c r="E206" s="7" t="s">
        <v>7318</v>
      </c>
      <c r="F206" s="7" t="s">
        <v>180</v>
      </c>
      <c r="G206" s="7" t="s">
        <v>252</v>
      </c>
      <c r="H206" s="7" t="s">
        <v>260</v>
      </c>
      <c r="I206" s="7" t="s">
        <v>55</v>
      </c>
      <c r="J206" s="7" t="s">
        <v>54</v>
      </c>
      <c r="K206" s="7">
        <v>4</v>
      </c>
      <c r="L206" s="7" t="s">
        <v>7320</v>
      </c>
      <c r="M206" s="7" t="s">
        <v>18777</v>
      </c>
      <c r="N206" s="7" t="s">
        <v>83</v>
      </c>
      <c r="O206" s="7" t="s">
        <v>159</v>
      </c>
    </row>
    <row r="207" spans="2:15" x14ac:dyDescent="0.25">
      <c r="B207" s="7">
        <v>2</v>
      </c>
      <c r="C207" s="7" t="s">
        <v>7342</v>
      </c>
      <c r="D207" s="7" t="s">
        <v>708</v>
      </c>
      <c r="E207" s="7" t="s">
        <v>7344</v>
      </c>
      <c r="F207" s="7" t="s">
        <v>234</v>
      </c>
      <c r="G207" s="7" t="s">
        <v>253</v>
      </c>
      <c r="H207" s="7" t="s">
        <v>260</v>
      </c>
      <c r="I207" s="7" t="s">
        <v>55</v>
      </c>
      <c r="J207" s="7" t="s">
        <v>54</v>
      </c>
      <c r="K207" s="7">
        <v>4</v>
      </c>
      <c r="L207" s="7" t="s">
        <v>7346</v>
      </c>
      <c r="M207" s="7" t="s">
        <v>14815</v>
      </c>
      <c r="N207" s="7" t="s">
        <v>83</v>
      </c>
      <c r="O207" s="7" t="s">
        <v>215</v>
      </c>
    </row>
    <row r="208" spans="2:15" x14ac:dyDescent="0.25">
      <c r="B208" s="7">
        <v>2</v>
      </c>
      <c r="C208" s="7" t="s">
        <v>7359</v>
      </c>
      <c r="D208" s="7" t="s">
        <v>7360</v>
      </c>
      <c r="E208" s="7" t="s">
        <v>7363</v>
      </c>
      <c r="F208" s="7" t="s">
        <v>250</v>
      </c>
      <c r="G208" s="7" t="s">
        <v>252</v>
      </c>
      <c r="H208" s="7" t="s">
        <v>260</v>
      </c>
      <c r="I208" s="7" t="s">
        <v>55</v>
      </c>
      <c r="J208" s="7" t="s">
        <v>54</v>
      </c>
      <c r="K208" s="7">
        <v>4</v>
      </c>
      <c r="L208" s="7" t="s">
        <v>7365</v>
      </c>
      <c r="M208" s="7" t="s">
        <v>18787</v>
      </c>
      <c r="N208" s="7" t="s">
        <v>83</v>
      </c>
      <c r="O208" s="7" t="s">
        <v>215</v>
      </c>
    </row>
    <row r="209" spans="2:15" x14ac:dyDescent="0.25">
      <c r="B209" s="7">
        <v>2</v>
      </c>
      <c r="C209" s="7" t="s">
        <v>7373</v>
      </c>
      <c r="D209" s="7" t="s">
        <v>7374</v>
      </c>
      <c r="E209" s="7" t="s">
        <v>7378</v>
      </c>
      <c r="F209" s="7" t="s">
        <v>50</v>
      </c>
      <c r="G209" s="7" t="s">
        <v>253</v>
      </c>
      <c r="H209" s="7" t="s">
        <v>260</v>
      </c>
      <c r="I209" s="7" t="s">
        <v>55</v>
      </c>
      <c r="J209" s="7" t="s">
        <v>54</v>
      </c>
      <c r="K209" s="7">
        <v>4</v>
      </c>
      <c r="L209" s="7" t="s">
        <v>7380</v>
      </c>
      <c r="M209" s="7" t="s">
        <v>18791</v>
      </c>
      <c r="N209" s="7" t="s">
        <v>83</v>
      </c>
      <c r="O209" s="7" t="s">
        <v>105</v>
      </c>
    </row>
    <row r="210" spans="2:15" x14ac:dyDescent="0.25">
      <c r="B210" s="7">
        <v>2</v>
      </c>
      <c r="C210" s="7" t="s">
        <v>7388</v>
      </c>
      <c r="D210" s="7" t="s">
        <v>7389</v>
      </c>
      <c r="E210" s="7" t="s">
        <v>7392</v>
      </c>
      <c r="F210" s="7" t="s">
        <v>42</v>
      </c>
      <c r="G210" s="7" t="s">
        <v>253</v>
      </c>
      <c r="H210" s="7" t="s">
        <v>260</v>
      </c>
      <c r="I210" s="7" t="s">
        <v>55</v>
      </c>
      <c r="J210" s="7" t="s">
        <v>54</v>
      </c>
      <c r="K210" s="7">
        <v>4</v>
      </c>
      <c r="L210" s="7" t="s">
        <v>7394</v>
      </c>
      <c r="M210" s="7" t="s">
        <v>14241</v>
      </c>
      <c r="N210" s="7" t="s">
        <v>83</v>
      </c>
      <c r="O210" s="7" t="s">
        <v>105</v>
      </c>
    </row>
    <row r="211" spans="2:15" x14ac:dyDescent="0.25">
      <c r="B211" s="7">
        <v>2</v>
      </c>
      <c r="C211" s="7" t="s">
        <v>7415</v>
      </c>
      <c r="D211" s="7" t="s">
        <v>7416</v>
      </c>
      <c r="E211" s="7" t="s">
        <v>7419</v>
      </c>
      <c r="F211" s="7" t="s">
        <v>220</v>
      </c>
      <c r="G211" s="7" t="s">
        <v>252</v>
      </c>
      <c r="H211" s="7" t="s">
        <v>260</v>
      </c>
      <c r="I211" s="7" t="s">
        <v>55</v>
      </c>
      <c r="J211" s="7" t="s">
        <v>54</v>
      </c>
      <c r="K211" s="7">
        <v>4</v>
      </c>
      <c r="L211" s="7" t="s">
        <v>7421</v>
      </c>
      <c r="M211" s="7" t="s">
        <v>17645</v>
      </c>
      <c r="N211" s="7" t="s">
        <v>83</v>
      </c>
      <c r="O211" s="7" t="s">
        <v>215</v>
      </c>
    </row>
    <row r="212" spans="2:15" x14ac:dyDescent="0.25">
      <c r="B212" s="7">
        <v>2</v>
      </c>
      <c r="C212" s="7" t="s">
        <v>7645</v>
      </c>
      <c r="D212" s="7" t="s">
        <v>7646</v>
      </c>
      <c r="E212" s="7" t="s">
        <v>7647</v>
      </c>
      <c r="F212" s="7" t="s">
        <v>50</v>
      </c>
      <c r="G212" s="7" t="s">
        <v>253</v>
      </c>
      <c r="H212" s="7" t="s">
        <v>260</v>
      </c>
      <c r="I212" s="7" t="s">
        <v>55</v>
      </c>
      <c r="J212" s="7" t="s">
        <v>54</v>
      </c>
      <c r="K212" s="7">
        <v>4</v>
      </c>
      <c r="L212" s="7" t="s">
        <v>7649</v>
      </c>
      <c r="M212" s="7" t="s">
        <v>14263</v>
      </c>
      <c r="N212" s="7" t="s">
        <v>83</v>
      </c>
      <c r="O212" s="7" t="s">
        <v>105</v>
      </c>
    </row>
    <row r="213" spans="2:15" x14ac:dyDescent="0.25">
      <c r="B213" s="7">
        <v>2</v>
      </c>
      <c r="C213" s="7" t="s">
        <v>7657</v>
      </c>
      <c r="D213" s="7" t="s">
        <v>7658</v>
      </c>
      <c r="E213" s="7" t="s">
        <v>7662</v>
      </c>
      <c r="F213" s="7" t="s">
        <v>187</v>
      </c>
      <c r="G213" s="7" t="s">
        <v>252</v>
      </c>
      <c r="H213" s="7" t="s">
        <v>260</v>
      </c>
      <c r="I213" s="7" t="s">
        <v>55</v>
      </c>
      <c r="J213" s="7" t="s">
        <v>54</v>
      </c>
      <c r="K213" s="7">
        <v>4</v>
      </c>
      <c r="L213" s="7" t="s">
        <v>7664</v>
      </c>
      <c r="M213" s="7" t="s">
        <v>14849</v>
      </c>
      <c r="N213" s="7" t="s">
        <v>83</v>
      </c>
      <c r="O213" s="7" t="s">
        <v>159</v>
      </c>
    </row>
    <row r="214" spans="2:15" x14ac:dyDescent="0.25">
      <c r="B214" s="7">
        <v>2</v>
      </c>
      <c r="C214" s="7" t="s">
        <v>7700</v>
      </c>
      <c r="D214" s="7" t="s">
        <v>7701</v>
      </c>
      <c r="E214" s="7" t="s">
        <v>7704</v>
      </c>
      <c r="F214" s="7" t="s">
        <v>200</v>
      </c>
      <c r="G214" s="7" t="s">
        <v>253</v>
      </c>
      <c r="H214" s="7" t="s">
        <v>260</v>
      </c>
      <c r="I214" s="7" t="s">
        <v>55</v>
      </c>
      <c r="J214" s="7" t="s">
        <v>54</v>
      </c>
      <c r="K214" s="7">
        <v>4</v>
      </c>
      <c r="L214" s="7" t="s">
        <v>7706</v>
      </c>
      <c r="M214" s="7" t="s">
        <v>15800</v>
      </c>
      <c r="N214" s="7" t="s">
        <v>83</v>
      </c>
      <c r="O214" s="7" t="s">
        <v>159</v>
      </c>
    </row>
    <row r="215" spans="2:15" x14ac:dyDescent="0.25">
      <c r="B215" s="7">
        <v>2</v>
      </c>
      <c r="C215" s="7" t="s">
        <v>7720</v>
      </c>
      <c r="D215" s="7" t="s">
        <v>7721</v>
      </c>
      <c r="E215" s="7" t="s">
        <v>7723</v>
      </c>
      <c r="F215" s="7" t="s">
        <v>269</v>
      </c>
      <c r="G215" s="7" t="s">
        <v>253</v>
      </c>
      <c r="H215" s="7" t="s">
        <v>260</v>
      </c>
      <c r="I215" s="7" t="s">
        <v>55</v>
      </c>
      <c r="J215" s="7" t="s">
        <v>54</v>
      </c>
      <c r="K215" s="7">
        <v>4</v>
      </c>
      <c r="L215" s="7" t="s">
        <v>7725</v>
      </c>
      <c r="M215" s="7" t="s">
        <v>14866</v>
      </c>
      <c r="N215" s="7" t="s">
        <v>83</v>
      </c>
      <c r="O215" s="7" t="s">
        <v>109</v>
      </c>
    </row>
    <row r="216" spans="2:15" x14ac:dyDescent="0.25">
      <c r="B216" s="7">
        <v>2</v>
      </c>
      <c r="C216" s="7" t="s">
        <v>7726</v>
      </c>
      <c r="D216" s="7" t="s">
        <v>7727</v>
      </c>
      <c r="E216" s="7" t="s">
        <v>7729</v>
      </c>
      <c r="F216" s="7" t="s">
        <v>25</v>
      </c>
      <c r="G216" s="7" t="s">
        <v>253</v>
      </c>
      <c r="H216" s="7" t="s">
        <v>260</v>
      </c>
      <c r="I216" s="7" t="s">
        <v>55</v>
      </c>
      <c r="J216" s="7" t="s">
        <v>54</v>
      </c>
      <c r="K216" s="7">
        <v>4</v>
      </c>
      <c r="L216" s="7" t="s">
        <v>7731</v>
      </c>
      <c r="M216" s="7" t="s">
        <v>15419</v>
      </c>
      <c r="N216" s="7" t="s">
        <v>83</v>
      </c>
      <c r="O216" s="7" t="s">
        <v>105</v>
      </c>
    </row>
    <row r="217" spans="2:15" x14ac:dyDescent="0.25">
      <c r="B217" s="7">
        <v>2</v>
      </c>
      <c r="C217" s="7" t="s">
        <v>7732</v>
      </c>
      <c r="D217" s="7" t="s">
        <v>7733</v>
      </c>
      <c r="E217" s="7" t="s">
        <v>5188</v>
      </c>
      <c r="F217" s="7" t="s">
        <v>163</v>
      </c>
      <c r="G217" s="7" t="s">
        <v>252</v>
      </c>
      <c r="H217" s="7" t="s">
        <v>260</v>
      </c>
      <c r="I217" s="7" t="s">
        <v>55</v>
      </c>
      <c r="J217" s="7" t="s">
        <v>54</v>
      </c>
      <c r="K217" s="7">
        <v>4</v>
      </c>
      <c r="L217" s="7" t="s">
        <v>7736</v>
      </c>
      <c r="M217" s="7" t="s">
        <v>18804</v>
      </c>
      <c r="N217" s="7" t="s">
        <v>83</v>
      </c>
      <c r="O217" s="7" t="s">
        <v>159</v>
      </c>
    </row>
    <row r="218" spans="2:15" x14ac:dyDescent="0.25">
      <c r="B218" s="7">
        <v>2</v>
      </c>
      <c r="C218" s="7" t="s">
        <v>7742</v>
      </c>
      <c r="D218" s="7" t="s">
        <v>7743</v>
      </c>
      <c r="E218" s="7" t="s">
        <v>7746</v>
      </c>
      <c r="F218" s="7" t="s">
        <v>176</v>
      </c>
      <c r="G218" s="7" t="s">
        <v>252</v>
      </c>
      <c r="H218" s="7" t="s">
        <v>260</v>
      </c>
      <c r="I218" s="7" t="s">
        <v>55</v>
      </c>
      <c r="J218" s="7" t="s">
        <v>54</v>
      </c>
      <c r="K218" s="7">
        <v>4</v>
      </c>
      <c r="L218" s="7" t="s">
        <v>7748</v>
      </c>
      <c r="M218" s="7" t="s">
        <v>18807</v>
      </c>
      <c r="N218" s="7" t="s">
        <v>83</v>
      </c>
      <c r="O218" s="7" t="s">
        <v>159</v>
      </c>
    </row>
    <row r="219" spans="2:15" x14ac:dyDescent="0.25">
      <c r="B219" s="7">
        <v>2</v>
      </c>
      <c r="C219" s="7" t="s">
        <v>7763</v>
      </c>
      <c r="D219" s="7" t="s">
        <v>7764</v>
      </c>
      <c r="E219" s="7" t="s">
        <v>7766</v>
      </c>
      <c r="F219" s="7" t="s">
        <v>180</v>
      </c>
      <c r="G219" s="7" t="s">
        <v>253</v>
      </c>
      <c r="H219" s="7" t="s">
        <v>260</v>
      </c>
      <c r="I219" s="7" t="s">
        <v>55</v>
      </c>
      <c r="J219" s="7" t="s">
        <v>54</v>
      </c>
      <c r="K219" s="7">
        <v>4</v>
      </c>
      <c r="L219" s="7" t="s">
        <v>7768</v>
      </c>
      <c r="M219" s="7" t="s">
        <v>17943</v>
      </c>
      <c r="N219" s="7" t="s">
        <v>83</v>
      </c>
      <c r="O219" s="7" t="s">
        <v>159</v>
      </c>
    </row>
    <row r="220" spans="2:15" x14ac:dyDescent="0.25">
      <c r="B220" s="7">
        <v>2</v>
      </c>
      <c r="C220" s="7" t="s">
        <v>7769</v>
      </c>
      <c r="D220" s="7" t="s">
        <v>7770</v>
      </c>
      <c r="E220" s="7" t="s">
        <v>7773</v>
      </c>
      <c r="F220" s="7" t="s">
        <v>190</v>
      </c>
      <c r="G220" s="7" t="s">
        <v>252</v>
      </c>
      <c r="H220" s="7" t="s">
        <v>260</v>
      </c>
      <c r="I220" s="7" t="s">
        <v>55</v>
      </c>
      <c r="J220" s="7" t="s">
        <v>54</v>
      </c>
      <c r="K220" s="7">
        <v>4</v>
      </c>
      <c r="L220" s="7" t="s">
        <v>7775</v>
      </c>
      <c r="M220" s="7" t="s">
        <v>17943</v>
      </c>
      <c r="N220" s="7" t="s">
        <v>83</v>
      </c>
      <c r="O220" s="7" t="s">
        <v>159</v>
      </c>
    </row>
    <row r="221" spans="2:15" x14ac:dyDescent="0.25">
      <c r="B221" s="7">
        <v>2</v>
      </c>
      <c r="C221" s="7" t="s">
        <v>7776</v>
      </c>
      <c r="D221" s="7" t="s">
        <v>7777</v>
      </c>
      <c r="E221" s="7" t="s">
        <v>7779</v>
      </c>
      <c r="F221" s="7" t="s">
        <v>42</v>
      </c>
      <c r="G221" s="7" t="s">
        <v>253</v>
      </c>
      <c r="H221" s="7" t="s">
        <v>260</v>
      </c>
      <c r="I221" s="7" t="s">
        <v>55</v>
      </c>
      <c r="J221" s="7" t="s">
        <v>54</v>
      </c>
      <c r="K221" s="7">
        <v>4</v>
      </c>
      <c r="L221" s="7" t="s">
        <v>7781</v>
      </c>
      <c r="M221" s="7" t="s">
        <v>18810</v>
      </c>
      <c r="N221" s="7" t="s">
        <v>83</v>
      </c>
      <c r="O221" s="7" t="s">
        <v>105</v>
      </c>
    </row>
    <row r="222" spans="2:15" x14ac:dyDescent="0.25">
      <c r="B222" s="7">
        <v>2</v>
      </c>
      <c r="C222" s="7" t="s">
        <v>7782</v>
      </c>
      <c r="D222" s="7" t="s">
        <v>7783</v>
      </c>
      <c r="E222" s="7" t="s">
        <v>7784</v>
      </c>
      <c r="F222" s="7" t="s">
        <v>200</v>
      </c>
      <c r="G222" s="7" t="s">
        <v>253</v>
      </c>
      <c r="H222" s="7" t="s">
        <v>260</v>
      </c>
      <c r="I222" s="7" t="s">
        <v>55</v>
      </c>
      <c r="J222" s="7" t="s">
        <v>54</v>
      </c>
      <c r="K222" s="7">
        <v>4</v>
      </c>
      <c r="L222" s="7" t="s">
        <v>7785</v>
      </c>
      <c r="M222" s="7" t="s">
        <v>18812</v>
      </c>
      <c r="N222" s="7" t="s">
        <v>83</v>
      </c>
      <c r="O222" s="7" t="s">
        <v>159</v>
      </c>
    </row>
    <row r="223" spans="2:15" x14ac:dyDescent="0.25">
      <c r="B223" s="7">
        <v>2</v>
      </c>
      <c r="C223" s="7" t="s">
        <v>7791</v>
      </c>
      <c r="D223" s="7" t="s">
        <v>7792</v>
      </c>
      <c r="E223" s="7" t="s">
        <v>7795</v>
      </c>
      <c r="F223" s="7" t="s">
        <v>42</v>
      </c>
      <c r="G223" s="7" t="s">
        <v>253</v>
      </c>
      <c r="H223" s="7" t="s">
        <v>260</v>
      </c>
      <c r="I223" s="7" t="s">
        <v>55</v>
      </c>
      <c r="J223" s="7" t="s">
        <v>54</v>
      </c>
      <c r="K223" s="7">
        <v>4</v>
      </c>
      <c r="L223" s="7" t="s">
        <v>7797</v>
      </c>
      <c r="M223" s="7" t="s">
        <v>18813</v>
      </c>
      <c r="N223" s="7" t="s">
        <v>83</v>
      </c>
      <c r="O223" s="7" t="s">
        <v>105</v>
      </c>
    </row>
    <row r="224" spans="2:15" x14ac:dyDescent="0.25">
      <c r="B224" s="7">
        <v>2</v>
      </c>
      <c r="C224" s="7" t="s">
        <v>7805</v>
      </c>
      <c r="D224" s="7" t="s">
        <v>7806</v>
      </c>
      <c r="E224" s="7" t="s">
        <v>7808</v>
      </c>
      <c r="F224" s="7" t="s">
        <v>165</v>
      </c>
      <c r="G224" s="7" t="s">
        <v>253</v>
      </c>
      <c r="H224" s="7" t="s">
        <v>260</v>
      </c>
      <c r="I224" s="7" t="s">
        <v>55</v>
      </c>
      <c r="J224" s="7" t="s">
        <v>54</v>
      </c>
      <c r="K224" s="7">
        <v>4</v>
      </c>
      <c r="L224" s="7" t="s">
        <v>7810</v>
      </c>
      <c r="M224" s="7" t="s">
        <v>14260</v>
      </c>
      <c r="N224" s="7" t="s">
        <v>83</v>
      </c>
      <c r="O224" s="7" t="s">
        <v>159</v>
      </c>
    </row>
    <row r="225" spans="2:15" x14ac:dyDescent="0.25">
      <c r="B225" s="7">
        <v>2</v>
      </c>
      <c r="C225" s="7" t="s">
        <v>7811</v>
      </c>
      <c r="D225" s="7" t="s">
        <v>7812</v>
      </c>
      <c r="E225" s="7" t="s">
        <v>7814</v>
      </c>
      <c r="F225" s="7" t="s">
        <v>25</v>
      </c>
      <c r="G225" s="7" t="s">
        <v>253</v>
      </c>
      <c r="H225" s="7" t="s">
        <v>260</v>
      </c>
      <c r="I225" s="7" t="s">
        <v>55</v>
      </c>
      <c r="J225" s="7" t="s">
        <v>54</v>
      </c>
      <c r="K225" s="7">
        <v>4</v>
      </c>
      <c r="L225" s="7" t="s">
        <v>7816</v>
      </c>
      <c r="M225" s="7" t="s">
        <v>18816</v>
      </c>
      <c r="N225" s="7" t="s">
        <v>83</v>
      </c>
      <c r="O225" s="7" t="s">
        <v>105</v>
      </c>
    </row>
    <row r="226" spans="2:15" x14ac:dyDescent="0.25">
      <c r="B226" s="7">
        <v>2</v>
      </c>
      <c r="C226" s="7" t="s">
        <v>7824</v>
      </c>
      <c r="D226" s="7" t="s">
        <v>7825</v>
      </c>
      <c r="E226" s="7" t="s">
        <v>7827</v>
      </c>
      <c r="F226" s="7" t="s">
        <v>200</v>
      </c>
      <c r="G226" s="7" t="s">
        <v>253</v>
      </c>
      <c r="H226" s="7" t="s">
        <v>260</v>
      </c>
      <c r="I226" s="7" t="s">
        <v>55</v>
      </c>
      <c r="J226" s="7" t="s">
        <v>54</v>
      </c>
      <c r="K226" s="7">
        <v>4</v>
      </c>
      <c r="L226" s="7" t="s">
        <v>7829</v>
      </c>
      <c r="M226" s="7" t="s">
        <v>18820</v>
      </c>
      <c r="N226" s="7" t="s">
        <v>83</v>
      </c>
      <c r="O226" s="7" t="s">
        <v>159</v>
      </c>
    </row>
    <row r="227" spans="2:15" x14ac:dyDescent="0.25">
      <c r="B227" s="7">
        <v>2</v>
      </c>
      <c r="C227" s="7" t="s">
        <v>7837</v>
      </c>
      <c r="D227" s="7" t="s">
        <v>7838</v>
      </c>
      <c r="E227" s="7" t="s">
        <v>7839</v>
      </c>
      <c r="F227" s="7" t="s">
        <v>137</v>
      </c>
      <c r="G227" s="7" t="s">
        <v>252</v>
      </c>
      <c r="H227" s="7" t="s">
        <v>260</v>
      </c>
      <c r="I227" s="7" t="s">
        <v>55</v>
      </c>
      <c r="J227" s="7" t="s">
        <v>54</v>
      </c>
      <c r="K227" s="7">
        <v>4</v>
      </c>
      <c r="L227" s="7" t="s">
        <v>7841</v>
      </c>
      <c r="M227" s="7" t="s">
        <v>18822</v>
      </c>
      <c r="N227" s="7" t="s">
        <v>83</v>
      </c>
      <c r="O227" s="7" t="s">
        <v>136</v>
      </c>
    </row>
    <row r="228" spans="2:15" x14ac:dyDescent="0.25">
      <c r="B228" s="7">
        <v>2</v>
      </c>
      <c r="C228" s="7" t="s">
        <v>7861</v>
      </c>
      <c r="D228" s="7" t="s">
        <v>7862</v>
      </c>
      <c r="E228" s="7" t="s">
        <v>7865</v>
      </c>
      <c r="F228" s="7" t="s">
        <v>167</v>
      </c>
      <c r="G228" s="7" t="s">
        <v>252</v>
      </c>
      <c r="H228" s="7" t="s">
        <v>260</v>
      </c>
      <c r="I228" s="7" t="s">
        <v>55</v>
      </c>
      <c r="J228" s="7" t="s">
        <v>54</v>
      </c>
      <c r="K228" s="7">
        <v>4</v>
      </c>
      <c r="L228" s="7" t="s">
        <v>7867</v>
      </c>
      <c r="M228" s="7" t="s">
        <v>14222</v>
      </c>
      <c r="N228" s="7" t="s">
        <v>83</v>
      </c>
      <c r="O228" s="7" t="s">
        <v>159</v>
      </c>
    </row>
    <row r="229" spans="2:15" x14ac:dyDescent="0.25">
      <c r="B229" s="7">
        <v>2</v>
      </c>
      <c r="C229" s="7" t="s">
        <v>7875</v>
      </c>
      <c r="D229" s="7" t="s">
        <v>7876</v>
      </c>
      <c r="E229" s="7" t="s">
        <v>7879</v>
      </c>
      <c r="F229" s="7" t="s">
        <v>25</v>
      </c>
      <c r="G229" s="7" t="s">
        <v>253</v>
      </c>
      <c r="H229" s="7" t="s">
        <v>260</v>
      </c>
      <c r="I229" s="7" t="s">
        <v>55</v>
      </c>
      <c r="J229" s="7" t="s">
        <v>54</v>
      </c>
      <c r="K229" s="7">
        <v>4</v>
      </c>
      <c r="L229" s="7" t="s">
        <v>7881</v>
      </c>
      <c r="M229" s="7" t="s">
        <v>18830</v>
      </c>
      <c r="N229" s="7" t="s">
        <v>83</v>
      </c>
      <c r="O229" s="7" t="s">
        <v>105</v>
      </c>
    </row>
    <row r="230" spans="2:15" x14ac:dyDescent="0.25">
      <c r="B230" s="7">
        <v>2</v>
      </c>
      <c r="C230" s="7" t="s">
        <v>7882</v>
      </c>
      <c r="D230" s="7" t="s">
        <v>7883</v>
      </c>
      <c r="E230" s="7" t="s">
        <v>7886</v>
      </c>
      <c r="F230" s="7" t="s">
        <v>202</v>
      </c>
      <c r="G230" s="7" t="s">
        <v>252</v>
      </c>
      <c r="H230" s="7" t="s">
        <v>260</v>
      </c>
      <c r="I230" s="7" t="s">
        <v>55</v>
      </c>
      <c r="J230" s="7" t="s">
        <v>54</v>
      </c>
      <c r="K230" s="7">
        <v>4</v>
      </c>
      <c r="L230" s="7" t="s">
        <v>7888</v>
      </c>
      <c r="M230" s="7" t="s">
        <v>14966</v>
      </c>
      <c r="N230" s="7" t="s">
        <v>83</v>
      </c>
      <c r="O230" s="7" t="s">
        <v>159</v>
      </c>
    </row>
    <row r="231" spans="2:15" x14ac:dyDescent="0.25">
      <c r="B231" s="7">
        <v>2</v>
      </c>
      <c r="C231" s="7" t="s">
        <v>7889</v>
      </c>
      <c r="D231" s="7" t="s">
        <v>7890</v>
      </c>
      <c r="E231" s="7" t="s">
        <v>7893</v>
      </c>
      <c r="F231" s="7" t="s">
        <v>173</v>
      </c>
      <c r="G231" s="7" t="s">
        <v>252</v>
      </c>
      <c r="H231" s="7" t="s">
        <v>260</v>
      </c>
      <c r="I231" s="7" t="s">
        <v>55</v>
      </c>
      <c r="J231" s="7" t="s">
        <v>54</v>
      </c>
      <c r="K231" s="7">
        <v>4</v>
      </c>
      <c r="L231" s="7" t="s">
        <v>7895</v>
      </c>
      <c r="M231" s="7" t="s">
        <v>18837</v>
      </c>
      <c r="N231" s="7" t="s">
        <v>83</v>
      </c>
      <c r="O231" s="7" t="s">
        <v>159</v>
      </c>
    </row>
    <row r="232" spans="2:15" x14ac:dyDescent="0.25">
      <c r="B232" s="7">
        <v>2</v>
      </c>
      <c r="C232" s="7" t="s">
        <v>8581</v>
      </c>
      <c r="D232" s="7" t="s">
        <v>8582</v>
      </c>
      <c r="E232" s="7" t="s">
        <v>8584</v>
      </c>
      <c r="F232" s="7" t="s">
        <v>226</v>
      </c>
      <c r="G232" s="7" t="s">
        <v>253</v>
      </c>
      <c r="H232" s="7" t="s">
        <v>260</v>
      </c>
      <c r="I232" s="7" t="s">
        <v>55</v>
      </c>
      <c r="J232" s="7" t="s">
        <v>54</v>
      </c>
      <c r="K232" s="7">
        <v>4</v>
      </c>
      <c r="L232" s="7" t="s">
        <v>8586</v>
      </c>
      <c r="M232" s="7" t="s">
        <v>15904</v>
      </c>
      <c r="N232" s="7" t="s">
        <v>83</v>
      </c>
      <c r="O232" s="7" t="s">
        <v>215</v>
      </c>
    </row>
    <row r="233" spans="2:15" x14ac:dyDescent="0.25">
      <c r="B233" s="7">
        <v>2</v>
      </c>
      <c r="C233" s="7" t="s">
        <v>8587</v>
      </c>
      <c r="D233" s="7" t="s">
        <v>8588</v>
      </c>
      <c r="E233" s="7" t="s">
        <v>8591</v>
      </c>
      <c r="F233" s="7" t="s">
        <v>163</v>
      </c>
      <c r="G233" s="7" t="s">
        <v>252</v>
      </c>
      <c r="H233" s="7" t="s">
        <v>260</v>
      </c>
      <c r="I233" s="7" t="s">
        <v>55</v>
      </c>
      <c r="J233" s="7" t="s">
        <v>54</v>
      </c>
      <c r="K233" s="7">
        <v>4</v>
      </c>
      <c r="L233" s="7" t="s">
        <v>8593</v>
      </c>
      <c r="M233" s="7" t="s">
        <v>14312</v>
      </c>
      <c r="N233" s="7" t="s">
        <v>83</v>
      </c>
      <c r="O233" s="7" t="s">
        <v>159</v>
      </c>
    </row>
    <row r="234" spans="2:15" x14ac:dyDescent="0.25">
      <c r="B234" s="7">
        <v>2</v>
      </c>
      <c r="C234" s="7" t="s">
        <v>8645</v>
      </c>
      <c r="D234" s="7" t="s">
        <v>8646</v>
      </c>
      <c r="E234" s="7" t="s">
        <v>8649</v>
      </c>
      <c r="F234" s="7" t="s">
        <v>42</v>
      </c>
      <c r="G234" s="7" t="s">
        <v>253</v>
      </c>
      <c r="H234" s="7" t="s">
        <v>260</v>
      </c>
      <c r="I234" s="7" t="s">
        <v>55</v>
      </c>
      <c r="J234" s="7" t="s">
        <v>54</v>
      </c>
      <c r="K234" s="7">
        <v>4</v>
      </c>
      <c r="L234" s="7" t="s">
        <v>8651</v>
      </c>
      <c r="M234" s="7" t="s">
        <v>18295</v>
      </c>
      <c r="N234" s="7" t="s">
        <v>83</v>
      </c>
      <c r="O234" s="7" t="s">
        <v>105</v>
      </c>
    </row>
    <row r="235" spans="2:15" x14ac:dyDescent="0.25">
      <c r="B235" s="7">
        <v>2</v>
      </c>
      <c r="C235" s="7" t="s">
        <v>8673</v>
      </c>
      <c r="D235" s="7" t="s">
        <v>8674</v>
      </c>
      <c r="E235" s="7" t="s">
        <v>8677</v>
      </c>
      <c r="F235" s="7" t="s">
        <v>163</v>
      </c>
      <c r="G235" s="7" t="s">
        <v>252</v>
      </c>
      <c r="H235" s="7" t="s">
        <v>260</v>
      </c>
      <c r="I235" s="7" t="s">
        <v>55</v>
      </c>
      <c r="J235" s="7" t="s">
        <v>54</v>
      </c>
      <c r="K235" s="7">
        <v>4</v>
      </c>
      <c r="L235" s="7" t="s">
        <v>8679</v>
      </c>
      <c r="M235" s="7" t="s">
        <v>15373</v>
      </c>
      <c r="N235" s="7" t="s">
        <v>83</v>
      </c>
      <c r="O235" s="7" t="s">
        <v>159</v>
      </c>
    </row>
    <row r="236" spans="2:15" x14ac:dyDescent="0.25">
      <c r="B236" s="7">
        <v>2</v>
      </c>
      <c r="C236" s="7" t="s">
        <v>8686</v>
      </c>
      <c r="D236" s="7" t="s">
        <v>8687</v>
      </c>
      <c r="E236" s="7" t="s">
        <v>8690</v>
      </c>
      <c r="F236" s="7" t="s">
        <v>25</v>
      </c>
      <c r="G236" s="7" t="s">
        <v>253</v>
      </c>
      <c r="H236" s="7" t="s">
        <v>260</v>
      </c>
      <c r="I236" s="7" t="s">
        <v>55</v>
      </c>
      <c r="J236" s="7" t="s">
        <v>54</v>
      </c>
      <c r="K236" s="7">
        <v>4</v>
      </c>
      <c r="L236" s="7" t="s">
        <v>8692</v>
      </c>
      <c r="M236" s="7" t="s">
        <v>18853</v>
      </c>
      <c r="N236" s="7" t="s">
        <v>83</v>
      </c>
      <c r="O236" s="7" t="s">
        <v>105</v>
      </c>
    </row>
    <row r="237" spans="2:15" x14ac:dyDescent="0.25">
      <c r="B237" s="7">
        <v>2</v>
      </c>
      <c r="C237" s="7" t="s">
        <v>8693</v>
      </c>
      <c r="D237" s="7" t="s">
        <v>8694</v>
      </c>
      <c r="E237" s="7" t="s">
        <v>8697</v>
      </c>
      <c r="F237" s="7" t="s">
        <v>248</v>
      </c>
      <c r="G237" s="7" t="s">
        <v>252</v>
      </c>
      <c r="H237" s="7" t="s">
        <v>260</v>
      </c>
      <c r="I237" s="7" t="s">
        <v>55</v>
      </c>
      <c r="J237" s="7" t="s">
        <v>54</v>
      </c>
      <c r="K237" s="7">
        <v>4</v>
      </c>
      <c r="L237" s="7" t="s">
        <v>8699</v>
      </c>
      <c r="M237" s="7" t="s">
        <v>14088</v>
      </c>
      <c r="N237" s="7" t="s">
        <v>83</v>
      </c>
      <c r="O237" s="7" t="s">
        <v>136</v>
      </c>
    </row>
    <row r="238" spans="2:15" x14ac:dyDescent="0.25">
      <c r="B238" s="7">
        <v>2</v>
      </c>
      <c r="C238" s="7" t="s">
        <v>8700</v>
      </c>
      <c r="D238" s="7" t="s">
        <v>8701</v>
      </c>
      <c r="E238" s="7" t="s">
        <v>8703</v>
      </c>
      <c r="F238" s="7" t="s">
        <v>50</v>
      </c>
      <c r="G238" s="7" t="s">
        <v>252</v>
      </c>
      <c r="H238" s="7" t="s">
        <v>260</v>
      </c>
      <c r="I238" s="7" t="s">
        <v>55</v>
      </c>
      <c r="J238" s="7" t="s">
        <v>54</v>
      </c>
      <c r="K238" s="7">
        <v>4</v>
      </c>
      <c r="L238" s="7" t="s">
        <v>8705</v>
      </c>
      <c r="M238" s="7" t="s">
        <v>18854</v>
      </c>
      <c r="N238" s="7" t="s">
        <v>83</v>
      </c>
      <c r="O238" s="7" t="s">
        <v>105</v>
      </c>
    </row>
    <row r="239" spans="2:15" x14ac:dyDescent="0.25">
      <c r="B239" s="7">
        <v>2</v>
      </c>
      <c r="C239" s="7" t="s">
        <v>8719</v>
      </c>
      <c r="D239" s="7" t="s">
        <v>8720</v>
      </c>
      <c r="E239" s="7" t="s">
        <v>8723</v>
      </c>
      <c r="F239" s="7" t="s">
        <v>163</v>
      </c>
      <c r="G239" s="7" t="s">
        <v>252</v>
      </c>
      <c r="H239" s="7" t="s">
        <v>260</v>
      </c>
      <c r="I239" s="7" t="s">
        <v>55</v>
      </c>
      <c r="J239" s="7" t="s">
        <v>54</v>
      </c>
      <c r="K239" s="7">
        <v>4</v>
      </c>
      <c r="L239" s="7" t="s">
        <v>8725</v>
      </c>
      <c r="M239" s="7" t="s">
        <v>15095</v>
      </c>
      <c r="N239" s="7" t="s">
        <v>83</v>
      </c>
      <c r="O239" s="7" t="s">
        <v>159</v>
      </c>
    </row>
    <row r="240" spans="2:15" x14ac:dyDescent="0.25">
      <c r="B240" s="7">
        <v>2</v>
      </c>
      <c r="C240" s="7" t="s">
        <v>8726</v>
      </c>
      <c r="D240" s="7" t="s">
        <v>8727</v>
      </c>
      <c r="E240" s="7" t="s">
        <v>8730</v>
      </c>
      <c r="F240" s="7" t="s">
        <v>212</v>
      </c>
      <c r="G240" s="7" t="s">
        <v>252</v>
      </c>
      <c r="H240" s="7" t="s">
        <v>260</v>
      </c>
      <c r="I240" s="7" t="s">
        <v>55</v>
      </c>
      <c r="J240" s="7" t="s">
        <v>54</v>
      </c>
      <c r="K240" s="7">
        <v>4</v>
      </c>
      <c r="L240" s="7" t="s">
        <v>8732</v>
      </c>
      <c r="M240" s="7" t="s">
        <v>15934</v>
      </c>
      <c r="N240" s="7" t="s">
        <v>83</v>
      </c>
      <c r="O240" s="7" t="s">
        <v>215</v>
      </c>
    </row>
    <row r="241" spans="2:15" x14ac:dyDescent="0.25">
      <c r="B241" s="7">
        <v>2</v>
      </c>
      <c r="C241" s="7" t="s">
        <v>8740</v>
      </c>
      <c r="D241" s="7" t="s">
        <v>8741</v>
      </c>
      <c r="E241" s="7" t="s">
        <v>8745</v>
      </c>
      <c r="F241" s="7" t="s">
        <v>25</v>
      </c>
      <c r="G241" s="7" t="s">
        <v>253</v>
      </c>
      <c r="H241" s="7" t="s">
        <v>260</v>
      </c>
      <c r="I241" s="7" t="s">
        <v>55</v>
      </c>
      <c r="J241" s="7" t="s">
        <v>54</v>
      </c>
      <c r="K241" s="7">
        <v>4</v>
      </c>
      <c r="L241" s="7" t="s">
        <v>8747</v>
      </c>
      <c r="M241" s="7" t="s">
        <v>14310</v>
      </c>
      <c r="N241" s="7" t="s">
        <v>83</v>
      </c>
      <c r="O241" s="7" t="s">
        <v>105</v>
      </c>
    </row>
    <row r="242" spans="2:15" x14ac:dyDescent="0.25">
      <c r="B242" s="7">
        <v>2</v>
      </c>
      <c r="C242" s="7" t="s">
        <v>8763</v>
      </c>
      <c r="D242" s="7" t="s">
        <v>8764</v>
      </c>
      <c r="E242" s="7" t="s">
        <v>8766</v>
      </c>
      <c r="F242" s="7" t="s">
        <v>167</v>
      </c>
      <c r="G242" s="7" t="s">
        <v>253</v>
      </c>
      <c r="H242" s="7" t="s">
        <v>260</v>
      </c>
      <c r="I242" s="7" t="s">
        <v>55</v>
      </c>
      <c r="J242" s="7" t="s">
        <v>54</v>
      </c>
      <c r="K242" s="7">
        <v>4</v>
      </c>
      <c r="L242" s="7" t="s">
        <v>8768</v>
      </c>
      <c r="M242" s="7" t="s">
        <v>5169</v>
      </c>
      <c r="N242" s="7" t="s">
        <v>83</v>
      </c>
      <c r="O242" s="7" t="s">
        <v>159</v>
      </c>
    </row>
    <row r="243" spans="2:15" x14ac:dyDescent="0.25">
      <c r="B243" s="7">
        <v>2</v>
      </c>
      <c r="C243" s="7" t="s">
        <v>8795</v>
      </c>
      <c r="D243" s="7" t="s">
        <v>8796</v>
      </c>
      <c r="E243" s="7" t="s">
        <v>8799</v>
      </c>
      <c r="F243" s="7" t="s">
        <v>200</v>
      </c>
      <c r="G243" s="7" t="s">
        <v>252</v>
      </c>
      <c r="H243" s="7" t="s">
        <v>260</v>
      </c>
      <c r="I243" s="7" t="s">
        <v>55</v>
      </c>
      <c r="J243" s="7" t="s">
        <v>54</v>
      </c>
      <c r="K243" s="7">
        <v>4</v>
      </c>
      <c r="L243" s="7" t="s">
        <v>8801</v>
      </c>
      <c r="M243" s="7" t="s">
        <v>18884</v>
      </c>
      <c r="N243" s="7" t="s">
        <v>83</v>
      </c>
      <c r="O243" s="7" t="s">
        <v>159</v>
      </c>
    </row>
    <row r="244" spans="2:15" x14ac:dyDescent="0.25">
      <c r="B244" s="7">
        <v>2</v>
      </c>
      <c r="C244" s="7" t="s">
        <v>8802</v>
      </c>
      <c r="D244" s="7" t="s">
        <v>8803</v>
      </c>
      <c r="E244" s="7" t="s">
        <v>8807</v>
      </c>
      <c r="F244" s="7" t="s">
        <v>200</v>
      </c>
      <c r="G244" s="7" t="s">
        <v>252</v>
      </c>
      <c r="H244" s="7" t="s">
        <v>260</v>
      </c>
      <c r="I244" s="7" t="s">
        <v>55</v>
      </c>
      <c r="J244" s="7" t="s">
        <v>54</v>
      </c>
      <c r="K244" s="7">
        <v>4</v>
      </c>
      <c r="L244" s="7" t="s">
        <v>8809</v>
      </c>
      <c r="M244" s="7" t="s">
        <v>18886</v>
      </c>
      <c r="N244" s="7" t="s">
        <v>83</v>
      </c>
      <c r="O244" s="7" t="s">
        <v>159</v>
      </c>
    </row>
    <row r="245" spans="2:15" x14ac:dyDescent="0.25">
      <c r="B245" s="7">
        <v>3</v>
      </c>
      <c r="C245" s="7" t="s">
        <v>819</v>
      </c>
      <c r="D245" s="7" t="s">
        <v>1110</v>
      </c>
      <c r="E245" s="7" t="s">
        <v>822</v>
      </c>
      <c r="F245" s="7" t="s">
        <v>171</v>
      </c>
      <c r="G245" s="7" t="s">
        <v>252</v>
      </c>
      <c r="H245" s="7" t="s">
        <v>260</v>
      </c>
      <c r="I245" s="7" t="s">
        <v>60</v>
      </c>
      <c r="J245" s="7" t="s">
        <v>58</v>
      </c>
      <c r="K245" s="7">
        <v>14</v>
      </c>
      <c r="L245" s="7" t="s">
        <v>1111</v>
      </c>
      <c r="M245" s="7" t="s">
        <v>14694</v>
      </c>
      <c r="N245" s="7" t="s">
        <v>43</v>
      </c>
      <c r="O245" s="7" t="s">
        <v>159</v>
      </c>
    </row>
    <row r="246" spans="2:15" x14ac:dyDescent="0.25">
      <c r="B246" s="7">
        <v>3</v>
      </c>
      <c r="C246" s="7" t="s">
        <v>1575</v>
      </c>
      <c r="D246" s="7" t="s">
        <v>1576</v>
      </c>
      <c r="E246" s="7" t="s">
        <v>1579</v>
      </c>
      <c r="F246" s="7" t="s">
        <v>167</v>
      </c>
      <c r="G246" s="7" t="s">
        <v>252</v>
      </c>
      <c r="H246" s="7" t="s">
        <v>260</v>
      </c>
      <c r="I246" s="7" t="s">
        <v>27</v>
      </c>
      <c r="J246" s="7" t="s">
        <v>23</v>
      </c>
      <c r="K246" s="7">
        <v>10</v>
      </c>
      <c r="L246" s="7" t="s">
        <v>1581</v>
      </c>
      <c r="M246" s="7" t="s">
        <v>10524</v>
      </c>
      <c r="N246" s="7" t="s">
        <v>43</v>
      </c>
      <c r="O246" s="7" t="s">
        <v>159</v>
      </c>
    </row>
    <row r="247" spans="2:15" x14ac:dyDescent="0.25">
      <c r="B247" s="7">
        <v>3</v>
      </c>
      <c r="C247" s="7" t="s">
        <v>2270</v>
      </c>
      <c r="D247" s="7" t="s">
        <v>1810</v>
      </c>
      <c r="E247" s="7" t="s">
        <v>2273</v>
      </c>
      <c r="F247" s="7" t="s">
        <v>156</v>
      </c>
      <c r="G247" s="7" t="s">
        <v>252</v>
      </c>
      <c r="H247" s="7" t="s">
        <v>260</v>
      </c>
      <c r="I247" s="7" t="s">
        <v>37</v>
      </c>
      <c r="J247" s="7" t="s">
        <v>36</v>
      </c>
      <c r="K247" s="7">
        <v>10</v>
      </c>
      <c r="L247" s="7" t="s">
        <v>2275</v>
      </c>
      <c r="M247" s="7" t="s">
        <v>10351</v>
      </c>
      <c r="N247" s="7" t="s">
        <v>43</v>
      </c>
      <c r="O247" s="7" t="s">
        <v>159</v>
      </c>
    </row>
    <row r="248" spans="2:15" x14ac:dyDescent="0.25">
      <c r="B248" s="7">
        <v>3</v>
      </c>
      <c r="C248" s="7" t="s">
        <v>2180</v>
      </c>
      <c r="D248" s="7" t="s">
        <v>2181</v>
      </c>
      <c r="E248" s="7" t="s">
        <v>2185</v>
      </c>
      <c r="F248" s="7" t="s">
        <v>167</v>
      </c>
      <c r="G248" s="7" t="s">
        <v>252</v>
      </c>
      <c r="H248" s="7" t="s">
        <v>260</v>
      </c>
      <c r="I248" s="7" t="s">
        <v>87</v>
      </c>
      <c r="J248" s="7" t="s">
        <v>23</v>
      </c>
      <c r="K248" s="7">
        <v>10</v>
      </c>
      <c r="L248" s="7" t="s">
        <v>2187</v>
      </c>
      <c r="M248" s="7" t="s">
        <v>17537</v>
      </c>
      <c r="N248" s="7" t="s">
        <v>43</v>
      </c>
      <c r="O248" s="7" t="s">
        <v>159</v>
      </c>
    </row>
    <row r="249" spans="2:15" x14ac:dyDescent="0.25">
      <c r="B249" s="7">
        <v>3</v>
      </c>
      <c r="C249" s="7" t="s">
        <v>2203</v>
      </c>
      <c r="D249" s="7" t="s">
        <v>2204</v>
      </c>
      <c r="E249" s="7" t="s">
        <v>2208</v>
      </c>
      <c r="F249" s="7" t="s">
        <v>163</v>
      </c>
      <c r="G249" s="7" t="s">
        <v>252</v>
      </c>
      <c r="H249" s="7" t="s">
        <v>260</v>
      </c>
      <c r="I249" s="7" t="s">
        <v>27</v>
      </c>
      <c r="J249" s="7" t="s">
        <v>23</v>
      </c>
      <c r="K249" s="7">
        <v>10</v>
      </c>
      <c r="L249" s="7" t="s">
        <v>2210</v>
      </c>
      <c r="M249" s="7" t="s">
        <v>17635</v>
      </c>
      <c r="N249" s="7" t="s">
        <v>43</v>
      </c>
      <c r="O249" s="7" t="s">
        <v>159</v>
      </c>
    </row>
    <row r="250" spans="2:15" x14ac:dyDescent="0.25">
      <c r="B250" s="7">
        <v>3</v>
      </c>
      <c r="C250" s="7" t="s">
        <v>2226</v>
      </c>
      <c r="D250" s="7" t="s">
        <v>2227</v>
      </c>
      <c r="E250" s="7" t="s">
        <v>2231</v>
      </c>
      <c r="F250" s="7" t="s">
        <v>200</v>
      </c>
      <c r="G250" s="7" t="s">
        <v>252</v>
      </c>
      <c r="H250" s="7" t="s">
        <v>260</v>
      </c>
      <c r="I250" s="7" t="s">
        <v>37</v>
      </c>
      <c r="J250" s="7" t="s">
        <v>36</v>
      </c>
      <c r="K250" s="7">
        <v>10</v>
      </c>
      <c r="L250" s="7" t="s">
        <v>2233</v>
      </c>
      <c r="M250" s="7" t="s">
        <v>17664</v>
      </c>
      <c r="N250" s="7" t="s">
        <v>43</v>
      </c>
      <c r="O250" s="7" t="s">
        <v>159</v>
      </c>
    </row>
    <row r="251" spans="2:15" x14ac:dyDescent="0.25">
      <c r="B251" s="7">
        <v>3</v>
      </c>
      <c r="C251" s="7" t="s">
        <v>1597</v>
      </c>
      <c r="D251" s="7" t="s">
        <v>1598</v>
      </c>
      <c r="E251" s="7" t="s">
        <v>1601</v>
      </c>
      <c r="F251" s="7" t="s">
        <v>234</v>
      </c>
      <c r="G251" s="7" t="s">
        <v>253</v>
      </c>
      <c r="H251" s="7" t="s">
        <v>260</v>
      </c>
      <c r="I251" s="7" t="s">
        <v>68</v>
      </c>
      <c r="J251" s="7" t="s">
        <v>44</v>
      </c>
      <c r="K251" s="7">
        <v>11</v>
      </c>
      <c r="L251" s="7" t="s">
        <v>1603</v>
      </c>
      <c r="M251" s="7" t="s">
        <v>9746</v>
      </c>
      <c r="N251" s="7" t="s">
        <v>43</v>
      </c>
      <c r="O251" s="7" t="s">
        <v>215</v>
      </c>
    </row>
    <row r="252" spans="2:15" x14ac:dyDescent="0.25">
      <c r="B252" s="7">
        <v>3</v>
      </c>
      <c r="C252" s="7" t="s">
        <v>2283</v>
      </c>
      <c r="D252" s="7" t="s">
        <v>2284</v>
      </c>
      <c r="E252" s="7" t="s">
        <v>2286</v>
      </c>
      <c r="F252" s="7" t="s">
        <v>167</v>
      </c>
      <c r="G252" s="7" t="s">
        <v>252</v>
      </c>
      <c r="H252" s="7" t="s">
        <v>260</v>
      </c>
      <c r="I252" s="7" t="s">
        <v>27</v>
      </c>
      <c r="J252" s="7" t="s">
        <v>23</v>
      </c>
      <c r="K252" s="7">
        <v>10</v>
      </c>
      <c r="L252" s="7" t="s">
        <v>2288</v>
      </c>
      <c r="M252" s="7" t="s">
        <v>17855</v>
      </c>
      <c r="N252" s="7" t="s">
        <v>43</v>
      </c>
      <c r="O252" s="7" t="s">
        <v>159</v>
      </c>
    </row>
    <row r="253" spans="2:15" x14ac:dyDescent="0.25">
      <c r="B253" s="7">
        <v>3</v>
      </c>
      <c r="C253" s="7" t="s">
        <v>8875</v>
      </c>
      <c r="D253" s="7" t="s">
        <v>8876</v>
      </c>
      <c r="E253" s="7" t="s">
        <v>8879</v>
      </c>
      <c r="F253" s="7" t="s">
        <v>156</v>
      </c>
      <c r="G253" s="7" t="s">
        <v>252</v>
      </c>
      <c r="H253" s="7" t="s">
        <v>260</v>
      </c>
      <c r="I253" s="7" t="s">
        <v>55</v>
      </c>
      <c r="J253" s="7" t="s">
        <v>54</v>
      </c>
      <c r="K253" s="7">
        <v>4</v>
      </c>
      <c r="L253" s="7" t="s">
        <v>8881</v>
      </c>
      <c r="M253" s="7" t="s">
        <v>17862</v>
      </c>
      <c r="N253" s="7" t="s">
        <v>43</v>
      </c>
      <c r="O253" s="7" t="s">
        <v>159</v>
      </c>
    </row>
    <row r="254" spans="2:15" x14ac:dyDescent="0.25">
      <c r="B254" s="7">
        <v>3</v>
      </c>
      <c r="C254" s="7" t="s">
        <v>1604</v>
      </c>
      <c r="D254" s="7" t="s">
        <v>1605</v>
      </c>
      <c r="E254" s="7" t="s">
        <v>1607</v>
      </c>
      <c r="F254" s="7" t="s">
        <v>165</v>
      </c>
      <c r="G254" s="7" t="s">
        <v>252</v>
      </c>
      <c r="H254" s="7" t="s">
        <v>260</v>
      </c>
      <c r="I254" s="7" t="s">
        <v>87</v>
      </c>
      <c r="J254" s="7" t="s">
        <v>23</v>
      </c>
      <c r="K254" s="7">
        <v>10</v>
      </c>
      <c r="L254" s="7" t="s">
        <v>1609</v>
      </c>
      <c r="M254" s="7" t="s">
        <v>17854</v>
      </c>
      <c r="N254" s="7" t="s">
        <v>43</v>
      </c>
      <c r="O254" s="7" t="s">
        <v>159</v>
      </c>
    </row>
    <row r="255" spans="2:15" x14ac:dyDescent="0.25">
      <c r="B255" s="7">
        <v>3</v>
      </c>
      <c r="C255" s="7" t="s">
        <v>624</v>
      </c>
      <c r="D255" s="7" t="s">
        <v>625</v>
      </c>
      <c r="E255" s="7" t="s">
        <v>628</v>
      </c>
      <c r="F255" s="7" t="s">
        <v>302</v>
      </c>
      <c r="G255" s="7" t="s">
        <v>252</v>
      </c>
      <c r="H255" s="7" t="s">
        <v>260</v>
      </c>
      <c r="I255" s="7" t="s">
        <v>60</v>
      </c>
      <c r="J255" s="7" t="s">
        <v>58</v>
      </c>
      <c r="K255" s="7">
        <v>14</v>
      </c>
      <c r="L255" s="7" t="s">
        <v>630</v>
      </c>
      <c r="M255" s="7" t="s">
        <v>17572</v>
      </c>
      <c r="N255" s="7" t="s">
        <v>43</v>
      </c>
      <c r="O255" s="7" t="s">
        <v>215</v>
      </c>
    </row>
    <row r="256" spans="2:15" x14ac:dyDescent="0.25">
      <c r="B256" s="7">
        <v>3</v>
      </c>
      <c r="C256" s="7" t="s">
        <v>1811</v>
      </c>
      <c r="D256" s="7" t="s">
        <v>1812</v>
      </c>
      <c r="E256" s="7" t="s">
        <v>1815</v>
      </c>
      <c r="F256" s="7" t="s">
        <v>226</v>
      </c>
      <c r="G256" s="7" t="s">
        <v>253</v>
      </c>
      <c r="H256" s="7" t="s">
        <v>260</v>
      </c>
      <c r="I256" s="7" t="s">
        <v>45</v>
      </c>
      <c r="J256" s="7" t="s">
        <v>44</v>
      </c>
      <c r="K256" s="7">
        <v>11</v>
      </c>
      <c r="L256" s="7" t="s">
        <v>1817</v>
      </c>
      <c r="M256" s="7" t="s">
        <v>14693</v>
      </c>
      <c r="N256" s="7" t="s">
        <v>43</v>
      </c>
      <c r="O256" s="7" t="s">
        <v>215</v>
      </c>
    </row>
    <row r="257" spans="2:15" x14ac:dyDescent="0.25">
      <c r="B257" s="7">
        <v>3</v>
      </c>
      <c r="C257" s="7" t="s">
        <v>718</v>
      </c>
      <c r="D257" s="7" t="s">
        <v>2877</v>
      </c>
      <c r="E257" s="7" t="s">
        <v>2878</v>
      </c>
      <c r="F257" s="7" t="s">
        <v>25</v>
      </c>
      <c r="G257" s="7" t="s">
        <v>253</v>
      </c>
      <c r="H257" s="7" t="s">
        <v>259</v>
      </c>
      <c r="I257" s="7" t="s">
        <v>286</v>
      </c>
      <c r="J257" s="7" t="s">
        <v>23</v>
      </c>
      <c r="K257" s="7">
        <v>8</v>
      </c>
      <c r="L257" s="7" t="s">
        <v>2880</v>
      </c>
      <c r="M257" s="7" t="s">
        <v>17591</v>
      </c>
      <c r="N257" s="7" t="s">
        <v>43</v>
      </c>
      <c r="O257" s="7" t="s">
        <v>105</v>
      </c>
    </row>
    <row r="258" spans="2:15" x14ac:dyDescent="0.25">
      <c r="B258" s="7">
        <v>3</v>
      </c>
      <c r="C258" s="7" t="s">
        <v>1610</v>
      </c>
      <c r="D258" s="7" t="s">
        <v>1611</v>
      </c>
      <c r="E258" s="7" t="s">
        <v>1614</v>
      </c>
      <c r="F258" s="7" t="s">
        <v>234</v>
      </c>
      <c r="G258" s="7" t="s">
        <v>253</v>
      </c>
      <c r="H258" s="7" t="s">
        <v>260</v>
      </c>
      <c r="I258" s="7" t="s">
        <v>45</v>
      </c>
      <c r="J258" s="7" t="s">
        <v>44</v>
      </c>
      <c r="K258" s="7">
        <v>11</v>
      </c>
      <c r="L258" s="7" t="s">
        <v>1616</v>
      </c>
      <c r="M258" s="7" t="s">
        <v>6699</v>
      </c>
      <c r="N258" s="7" t="s">
        <v>43</v>
      </c>
      <c r="O258" s="7" t="s">
        <v>215</v>
      </c>
    </row>
    <row r="259" spans="2:15" x14ac:dyDescent="0.25">
      <c r="B259" s="7">
        <v>3</v>
      </c>
      <c r="C259" s="7" t="s">
        <v>2289</v>
      </c>
      <c r="D259" s="7" t="s">
        <v>2290</v>
      </c>
      <c r="E259" s="7" t="s">
        <v>2293</v>
      </c>
      <c r="F259" s="7" t="s">
        <v>269</v>
      </c>
      <c r="G259" s="7" t="s">
        <v>252</v>
      </c>
      <c r="H259" s="7" t="s">
        <v>260</v>
      </c>
      <c r="I259" s="7" t="s">
        <v>27</v>
      </c>
      <c r="J259" s="7" t="s">
        <v>23</v>
      </c>
      <c r="K259" s="7">
        <v>10</v>
      </c>
      <c r="L259" s="7" t="s">
        <v>2295</v>
      </c>
      <c r="M259" s="7" t="s">
        <v>14030</v>
      </c>
      <c r="N259" s="7" t="s">
        <v>43</v>
      </c>
      <c r="O259" s="7" t="s">
        <v>109</v>
      </c>
    </row>
    <row r="260" spans="2:15" x14ac:dyDescent="0.25">
      <c r="B260" s="7">
        <v>3</v>
      </c>
      <c r="C260" s="7" t="s">
        <v>2296</v>
      </c>
      <c r="D260" s="7" t="s">
        <v>2297</v>
      </c>
      <c r="E260" s="7" t="s">
        <v>2300</v>
      </c>
      <c r="F260" s="7" t="s">
        <v>267</v>
      </c>
      <c r="G260" s="7" t="s">
        <v>252</v>
      </c>
      <c r="H260" s="7" t="s">
        <v>260</v>
      </c>
      <c r="I260" s="7" t="s">
        <v>27</v>
      </c>
      <c r="J260" s="7" t="s">
        <v>23</v>
      </c>
      <c r="K260" s="7">
        <v>10</v>
      </c>
      <c r="L260" s="7" t="s">
        <v>2302</v>
      </c>
      <c r="M260" s="7" t="s">
        <v>17893</v>
      </c>
      <c r="N260" s="7" t="s">
        <v>43</v>
      </c>
      <c r="O260" s="7" t="s">
        <v>109</v>
      </c>
    </row>
    <row r="261" spans="2:15" x14ac:dyDescent="0.25">
      <c r="B261" s="7">
        <v>3</v>
      </c>
      <c r="C261" s="7" t="s">
        <v>6672</v>
      </c>
      <c r="D261" s="7" t="s">
        <v>6673</v>
      </c>
      <c r="E261" s="7" t="s">
        <v>6677</v>
      </c>
      <c r="F261" s="7" t="s">
        <v>25</v>
      </c>
      <c r="G261" s="7" t="s">
        <v>253</v>
      </c>
      <c r="H261" s="7" t="s">
        <v>260</v>
      </c>
      <c r="I261" s="7" t="s">
        <v>37</v>
      </c>
      <c r="J261" s="7" t="s">
        <v>36</v>
      </c>
      <c r="K261" s="7">
        <v>7</v>
      </c>
      <c r="L261" s="7" t="s">
        <v>6679</v>
      </c>
      <c r="M261" s="7" t="s">
        <v>17921</v>
      </c>
      <c r="N261" s="7" t="s">
        <v>43</v>
      </c>
      <c r="O261" s="7" t="s">
        <v>105</v>
      </c>
    </row>
    <row r="262" spans="2:15" x14ac:dyDescent="0.25">
      <c r="B262" s="7">
        <v>3</v>
      </c>
      <c r="C262" s="7" t="s">
        <v>6046</v>
      </c>
      <c r="D262" s="7" t="s">
        <v>6047</v>
      </c>
      <c r="E262" s="7" t="s">
        <v>6050</v>
      </c>
      <c r="F262" s="7" t="s">
        <v>163</v>
      </c>
      <c r="G262" s="7" t="s">
        <v>253</v>
      </c>
      <c r="H262" s="7" t="s">
        <v>260</v>
      </c>
      <c r="I262" s="7" t="s">
        <v>27</v>
      </c>
      <c r="J262" s="7" t="s">
        <v>23</v>
      </c>
      <c r="K262" s="7">
        <v>7</v>
      </c>
      <c r="L262" s="7" t="s">
        <v>6052</v>
      </c>
      <c r="M262" s="7" t="s">
        <v>17909</v>
      </c>
      <c r="N262" s="7" t="s">
        <v>43</v>
      </c>
      <c r="O262" s="7" t="s">
        <v>159</v>
      </c>
    </row>
    <row r="263" spans="2:15" x14ac:dyDescent="0.25">
      <c r="B263" s="7">
        <v>3</v>
      </c>
      <c r="C263" s="7" t="s">
        <v>9626</v>
      </c>
      <c r="D263" s="7" t="s">
        <v>9627</v>
      </c>
      <c r="E263" s="7" t="s">
        <v>9631</v>
      </c>
      <c r="F263" s="7" t="s">
        <v>202</v>
      </c>
      <c r="G263" s="7" t="s">
        <v>252</v>
      </c>
      <c r="H263" s="7" t="s">
        <v>260</v>
      </c>
      <c r="I263" s="7" t="s">
        <v>55</v>
      </c>
      <c r="J263" s="7" t="s">
        <v>54</v>
      </c>
      <c r="K263" s="7">
        <v>4</v>
      </c>
      <c r="L263" s="7" t="s">
        <v>9633</v>
      </c>
      <c r="M263" s="7" t="s">
        <v>17939</v>
      </c>
      <c r="N263" s="7" t="s">
        <v>43</v>
      </c>
      <c r="O263" s="7" t="s">
        <v>159</v>
      </c>
    </row>
    <row r="264" spans="2:15" x14ac:dyDescent="0.25">
      <c r="B264" s="7">
        <v>3</v>
      </c>
      <c r="C264" s="7" t="s">
        <v>8896</v>
      </c>
      <c r="D264" s="7" t="s">
        <v>8897</v>
      </c>
      <c r="E264" s="7" t="s">
        <v>8901</v>
      </c>
      <c r="F264" s="7" t="s">
        <v>25</v>
      </c>
      <c r="G264" s="7" t="s">
        <v>253</v>
      </c>
      <c r="H264" s="7" t="s">
        <v>260</v>
      </c>
      <c r="I264" s="7" t="s">
        <v>55</v>
      </c>
      <c r="J264" s="7" t="s">
        <v>54</v>
      </c>
      <c r="K264" s="7">
        <v>4</v>
      </c>
      <c r="L264" s="7" t="s">
        <v>8903</v>
      </c>
      <c r="M264" s="7" t="s">
        <v>17955</v>
      </c>
      <c r="N264" s="7" t="s">
        <v>43</v>
      </c>
      <c r="O264" s="7" t="s">
        <v>105</v>
      </c>
    </row>
    <row r="265" spans="2:15" x14ac:dyDescent="0.25">
      <c r="B265" s="7">
        <v>3</v>
      </c>
      <c r="C265" s="7" t="s">
        <v>12016</v>
      </c>
      <c r="D265" s="7" t="s">
        <v>12017</v>
      </c>
      <c r="E265" s="7" t="s">
        <v>12020</v>
      </c>
      <c r="F265" s="7" t="s">
        <v>180</v>
      </c>
      <c r="G265" s="7" t="s">
        <v>252</v>
      </c>
      <c r="H265" s="7" t="s">
        <v>260</v>
      </c>
      <c r="I265" s="7" t="s">
        <v>55</v>
      </c>
      <c r="J265" s="7" t="s">
        <v>54</v>
      </c>
      <c r="K265" s="7">
        <v>4</v>
      </c>
      <c r="L265" s="7" t="s">
        <v>12022</v>
      </c>
      <c r="M265" s="7" t="s">
        <v>14660</v>
      </c>
      <c r="N265" s="7" t="s">
        <v>43</v>
      </c>
      <c r="O265" s="7" t="s">
        <v>159</v>
      </c>
    </row>
    <row r="266" spans="2:15" x14ac:dyDescent="0.25">
      <c r="B266" s="7">
        <v>3</v>
      </c>
      <c r="C266" s="7" t="s">
        <v>3533</v>
      </c>
      <c r="D266" s="7" t="s">
        <v>3534</v>
      </c>
      <c r="E266" s="7" t="s">
        <v>3536</v>
      </c>
      <c r="F266" s="7" t="s">
        <v>226</v>
      </c>
      <c r="G266" s="7" t="s">
        <v>253</v>
      </c>
      <c r="H266" s="7" t="s">
        <v>260</v>
      </c>
      <c r="I266" s="7" t="s">
        <v>27</v>
      </c>
      <c r="J266" s="7" t="s">
        <v>23</v>
      </c>
      <c r="K266" s="7">
        <v>7</v>
      </c>
      <c r="L266" s="7" t="s">
        <v>3538</v>
      </c>
      <c r="M266" s="7" t="s">
        <v>14702</v>
      </c>
      <c r="N266" s="7" t="s">
        <v>43</v>
      </c>
      <c r="O266" s="7" t="s">
        <v>215</v>
      </c>
    </row>
    <row r="267" spans="2:15" x14ac:dyDescent="0.25">
      <c r="B267" s="7">
        <v>3</v>
      </c>
      <c r="C267" s="7" t="s">
        <v>13472</v>
      </c>
      <c r="D267" s="7" t="s">
        <v>13473</v>
      </c>
      <c r="E267" s="7" t="s">
        <v>13476</v>
      </c>
      <c r="F267" s="7" t="s">
        <v>200</v>
      </c>
      <c r="G267" s="7" t="s">
        <v>252</v>
      </c>
      <c r="H267" s="7" t="s">
        <v>260</v>
      </c>
      <c r="I267" s="7" t="s">
        <v>55</v>
      </c>
      <c r="J267" s="7" t="s">
        <v>54</v>
      </c>
      <c r="K267" s="7">
        <v>4</v>
      </c>
      <c r="L267" s="7" t="s">
        <v>13478</v>
      </c>
      <c r="M267" s="7" t="s">
        <v>10593</v>
      </c>
      <c r="N267" s="7" t="s">
        <v>43</v>
      </c>
      <c r="O267" s="7" t="s">
        <v>159</v>
      </c>
    </row>
    <row r="268" spans="2:15" x14ac:dyDescent="0.25">
      <c r="B268" s="7">
        <v>3</v>
      </c>
      <c r="C268" s="7" t="s">
        <v>380</v>
      </c>
      <c r="D268" s="7" t="s">
        <v>3124</v>
      </c>
      <c r="E268" s="7" t="s">
        <v>383</v>
      </c>
      <c r="F268" s="7" t="s">
        <v>25</v>
      </c>
      <c r="G268" s="7" t="s">
        <v>253</v>
      </c>
      <c r="H268" s="7" t="s">
        <v>259</v>
      </c>
      <c r="I268" s="7" t="s">
        <v>286</v>
      </c>
      <c r="J268" s="7" t="s">
        <v>23</v>
      </c>
      <c r="K268" s="7">
        <v>8</v>
      </c>
      <c r="L268" s="7" t="s">
        <v>3125</v>
      </c>
      <c r="M268" s="7" t="s">
        <v>17972</v>
      </c>
      <c r="N268" s="7" t="s">
        <v>43</v>
      </c>
      <c r="O268" s="7" t="s">
        <v>105</v>
      </c>
    </row>
    <row r="269" spans="2:15" x14ac:dyDescent="0.25">
      <c r="B269" s="7">
        <v>3</v>
      </c>
      <c r="C269" s="7" t="s">
        <v>416</v>
      </c>
      <c r="D269" s="7" t="s">
        <v>1108</v>
      </c>
      <c r="E269" s="7" t="s">
        <v>419</v>
      </c>
      <c r="F269" s="7" t="s">
        <v>234</v>
      </c>
      <c r="G269" s="7" t="s">
        <v>253</v>
      </c>
      <c r="H269" s="7" t="s">
        <v>260</v>
      </c>
      <c r="I269" s="7" t="s">
        <v>45</v>
      </c>
      <c r="J269" s="7" t="s">
        <v>44</v>
      </c>
      <c r="K269" s="7">
        <v>11</v>
      </c>
      <c r="L269" s="7" t="s">
        <v>1109</v>
      </c>
      <c r="M269" s="7" t="s">
        <v>10625</v>
      </c>
      <c r="N269" s="7" t="s">
        <v>43</v>
      </c>
      <c r="O269" s="7" t="s">
        <v>215</v>
      </c>
    </row>
    <row r="270" spans="2:15" x14ac:dyDescent="0.25">
      <c r="B270" s="7">
        <v>3</v>
      </c>
      <c r="C270" s="7" t="s">
        <v>6076</v>
      </c>
      <c r="D270" s="7" t="s">
        <v>6077</v>
      </c>
      <c r="E270" s="7" t="s">
        <v>6081</v>
      </c>
      <c r="F270" s="7" t="s">
        <v>167</v>
      </c>
      <c r="G270" s="7" t="s">
        <v>253</v>
      </c>
      <c r="H270" s="7" t="s">
        <v>260</v>
      </c>
      <c r="I270" s="7" t="s">
        <v>27</v>
      </c>
      <c r="J270" s="7" t="s">
        <v>23</v>
      </c>
      <c r="K270" s="7">
        <v>7</v>
      </c>
      <c r="L270" s="7" t="s">
        <v>6083</v>
      </c>
      <c r="M270" s="7" t="s">
        <v>14355</v>
      </c>
      <c r="N270" s="7" t="s">
        <v>43</v>
      </c>
      <c r="O270" s="7" t="s">
        <v>159</v>
      </c>
    </row>
    <row r="271" spans="2:15" x14ac:dyDescent="0.25">
      <c r="B271" s="7">
        <v>3</v>
      </c>
      <c r="C271" s="7" t="s">
        <v>3539</v>
      </c>
      <c r="D271" s="7" t="s">
        <v>3540</v>
      </c>
      <c r="E271" s="7" t="s">
        <v>3541</v>
      </c>
      <c r="F271" s="7" t="s">
        <v>226</v>
      </c>
      <c r="G271" s="7" t="s">
        <v>253</v>
      </c>
      <c r="H271" s="7" t="s">
        <v>260</v>
      </c>
      <c r="I271" s="7" t="s">
        <v>27</v>
      </c>
      <c r="J271" s="7" t="s">
        <v>23</v>
      </c>
      <c r="K271" s="7">
        <v>7</v>
      </c>
      <c r="L271" s="7" t="s">
        <v>3543</v>
      </c>
      <c r="M271" s="7" t="s">
        <v>14543</v>
      </c>
      <c r="N271" s="7" t="s">
        <v>43</v>
      </c>
      <c r="O271" s="7" t="s">
        <v>215</v>
      </c>
    </row>
    <row r="272" spans="2:15" x14ac:dyDescent="0.25">
      <c r="B272" s="7">
        <v>3</v>
      </c>
      <c r="C272" s="7" t="s">
        <v>3544</v>
      </c>
      <c r="D272" s="7" t="s">
        <v>3545</v>
      </c>
      <c r="E272" s="7" t="s">
        <v>3546</v>
      </c>
      <c r="F272" s="7" t="s">
        <v>226</v>
      </c>
      <c r="G272" s="7" t="s">
        <v>253</v>
      </c>
      <c r="H272" s="7" t="s">
        <v>260</v>
      </c>
      <c r="I272" s="7" t="s">
        <v>27</v>
      </c>
      <c r="J272" s="7" t="s">
        <v>23</v>
      </c>
      <c r="K272" s="7">
        <v>7</v>
      </c>
      <c r="L272" s="7" t="s">
        <v>3548</v>
      </c>
      <c r="M272" s="7" t="s">
        <v>17976</v>
      </c>
      <c r="N272" s="7" t="s">
        <v>43</v>
      </c>
      <c r="O272" s="7" t="s">
        <v>215</v>
      </c>
    </row>
    <row r="273" spans="2:15" x14ac:dyDescent="0.25">
      <c r="B273" s="7">
        <v>3</v>
      </c>
      <c r="C273" s="7" t="s">
        <v>3549</v>
      </c>
      <c r="D273" s="7" t="s">
        <v>3550</v>
      </c>
      <c r="E273" s="7" t="s">
        <v>3551</v>
      </c>
      <c r="F273" s="7" t="s">
        <v>226</v>
      </c>
      <c r="G273" s="7" t="s">
        <v>253</v>
      </c>
      <c r="H273" s="7" t="s">
        <v>260</v>
      </c>
      <c r="I273" s="7" t="s">
        <v>27</v>
      </c>
      <c r="J273" s="7" t="s">
        <v>23</v>
      </c>
      <c r="K273" s="7">
        <v>7</v>
      </c>
      <c r="L273" s="7" t="s">
        <v>3553</v>
      </c>
      <c r="M273" s="7" t="s">
        <v>3479</v>
      </c>
      <c r="N273" s="7" t="s">
        <v>43</v>
      </c>
      <c r="O273" s="7" t="s">
        <v>215</v>
      </c>
    </row>
    <row r="274" spans="2:15" x14ac:dyDescent="0.25">
      <c r="B274" s="7">
        <v>3</v>
      </c>
      <c r="C274" s="7" t="s">
        <v>3554</v>
      </c>
      <c r="D274" s="7" t="s">
        <v>3555</v>
      </c>
      <c r="E274" s="7" t="s">
        <v>3556</v>
      </c>
      <c r="F274" s="7" t="s">
        <v>226</v>
      </c>
      <c r="G274" s="7" t="s">
        <v>253</v>
      </c>
      <c r="H274" s="7" t="s">
        <v>260</v>
      </c>
      <c r="I274" s="7" t="s">
        <v>27</v>
      </c>
      <c r="J274" s="7" t="s">
        <v>23</v>
      </c>
      <c r="K274" s="7">
        <v>7</v>
      </c>
      <c r="L274" s="7" t="s">
        <v>3558</v>
      </c>
      <c r="M274" s="7" t="s">
        <v>17979</v>
      </c>
      <c r="N274" s="7" t="s">
        <v>43</v>
      </c>
      <c r="O274" s="7" t="s">
        <v>215</v>
      </c>
    </row>
    <row r="275" spans="2:15" x14ac:dyDescent="0.25">
      <c r="B275" s="7">
        <v>3</v>
      </c>
      <c r="C275" s="7" t="s">
        <v>484</v>
      </c>
      <c r="D275" s="7" t="s">
        <v>1818</v>
      </c>
      <c r="E275" s="7" t="s">
        <v>487</v>
      </c>
      <c r="F275" s="7" t="s">
        <v>234</v>
      </c>
      <c r="G275" s="7" t="s">
        <v>253</v>
      </c>
      <c r="H275" s="7" t="s">
        <v>260</v>
      </c>
      <c r="I275" s="7" t="s">
        <v>45</v>
      </c>
      <c r="J275" s="7" t="s">
        <v>44</v>
      </c>
      <c r="K275" s="7">
        <v>11</v>
      </c>
      <c r="L275" s="7" t="s">
        <v>1819</v>
      </c>
      <c r="M275" s="7" t="s">
        <v>14076</v>
      </c>
      <c r="N275" s="7" t="s">
        <v>43</v>
      </c>
      <c r="O275" s="7" t="s">
        <v>215</v>
      </c>
    </row>
    <row r="276" spans="2:15" x14ac:dyDescent="0.25">
      <c r="B276" s="7">
        <v>3</v>
      </c>
      <c r="C276" s="7" t="s">
        <v>8908</v>
      </c>
      <c r="D276" s="7" t="s">
        <v>1235</v>
      </c>
      <c r="E276" s="7" t="s">
        <v>8912</v>
      </c>
      <c r="F276" s="7" t="s">
        <v>38</v>
      </c>
      <c r="G276" s="7" t="s">
        <v>253</v>
      </c>
      <c r="H276" s="7" t="s">
        <v>260</v>
      </c>
      <c r="I276" s="7" t="s">
        <v>34</v>
      </c>
      <c r="J276" s="7" t="s">
        <v>23</v>
      </c>
      <c r="K276" s="7">
        <v>5</v>
      </c>
      <c r="L276" s="7" t="s">
        <v>8914</v>
      </c>
      <c r="M276" s="7" t="s">
        <v>14337</v>
      </c>
      <c r="N276" s="7" t="s">
        <v>43</v>
      </c>
      <c r="O276" s="7" t="s">
        <v>105</v>
      </c>
    </row>
    <row r="277" spans="2:15" x14ac:dyDescent="0.25">
      <c r="B277" s="7">
        <v>3</v>
      </c>
      <c r="C277" s="7" t="s">
        <v>13479</v>
      </c>
      <c r="D277" s="7" t="s">
        <v>13480</v>
      </c>
      <c r="E277" s="7" t="s">
        <v>13483</v>
      </c>
      <c r="F277" s="7" t="s">
        <v>25</v>
      </c>
      <c r="G277" s="7" t="s">
        <v>252</v>
      </c>
      <c r="H277" s="7" t="s">
        <v>260</v>
      </c>
      <c r="I277" s="7" t="s">
        <v>55</v>
      </c>
      <c r="J277" s="7" t="s">
        <v>54</v>
      </c>
      <c r="K277" s="7">
        <v>4</v>
      </c>
      <c r="L277" s="7" t="s">
        <v>13485</v>
      </c>
      <c r="M277" s="7" t="s">
        <v>5028</v>
      </c>
      <c r="N277" s="7" t="s">
        <v>43</v>
      </c>
      <c r="O277" s="7" t="s">
        <v>105</v>
      </c>
    </row>
    <row r="278" spans="2:15" x14ac:dyDescent="0.25">
      <c r="B278" s="7">
        <v>3</v>
      </c>
      <c r="C278" s="7" t="s">
        <v>9676</v>
      </c>
      <c r="D278" s="7" t="s">
        <v>9677</v>
      </c>
      <c r="E278" s="7" t="s">
        <v>9680</v>
      </c>
      <c r="F278" s="7" t="s">
        <v>156</v>
      </c>
      <c r="G278" s="7" t="s">
        <v>252</v>
      </c>
      <c r="H278" s="7" t="s">
        <v>260</v>
      </c>
      <c r="I278" s="7" t="s">
        <v>55</v>
      </c>
      <c r="J278" s="7" t="s">
        <v>54</v>
      </c>
      <c r="K278" s="7">
        <v>4</v>
      </c>
      <c r="L278" s="7" t="s">
        <v>9682</v>
      </c>
      <c r="M278" s="7" t="s">
        <v>10500</v>
      </c>
      <c r="N278" s="7" t="s">
        <v>43</v>
      </c>
      <c r="O278" s="7" t="s">
        <v>159</v>
      </c>
    </row>
    <row r="279" spans="2:15" x14ac:dyDescent="0.25">
      <c r="B279" s="7">
        <v>3</v>
      </c>
      <c r="C279" s="7" t="s">
        <v>601</v>
      </c>
      <c r="D279" s="7" t="s">
        <v>602</v>
      </c>
      <c r="E279" s="7" t="s">
        <v>605</v>
      </c>
      <c r="F279" s="7" t="s">
        <v>228</v>
      </c>
      <c r="G279" s="7" t="s">
        <v>252</v>
      </c>
      <c r="H279" s="7" t="s">
        <v>260</v>
      </c>
      <c r="I279" s="7" t="s">
        <v>60</v>
      </c>
      <c r="J279" s="7" t="s">
        <v>58</v>
      </c>
      <c r="K279" s="7">
        <v>14</v>
      </c>
      <c r="L279" s="7" t="s">
        <v>607</v>
      </c>
      <c r="M279" s="7" t="s">
        <v>6685</v>
      </c>
      <c r="N279" s="7" t="s">
        <v>43</v>
      </c>
      <c r="O279" s="7" t="s">
        <v>215</v>
      </c>
    </row>
    <row r="280" spans="2:15" x14ac:dyDescent="0.25">
      <c r="B280" s="7">
        <v>3</v>
      </c>
      <c r="C280" s="7" t="s">
        <v>609</v>
      </c>
      <c r="D280" s="7" t="s">
        <v>610</v>
      </c>
      <c r="E280" s="7" t="s">
        <v>613</v>
      </c>
      <c r="F280" s="7" t="s">
        <v>234</v>
      </c>
      <c r="G280" s="7" t="s">
        <v>252</v>
      </c>
      <c r="H280" s="7" t="s">
        <v>260</v>
      </c>
      <c r="I280" s="7" t="s">
        <v>60</v>
      </c>
      <c r="J280" s="7" t="s">
        <v>58</v>
      </c>
      <c r="K280" s="7">
        <v>14</v>
      </c>
      <c r="L280" s="7" t="s">
        <v>615</v>
      </c>
      <c r="M280" s="7" t="s">
        <v>17553</v>
      </c>
      <c r="N280" s="7" t="s">
        <v>43</v>
      </c>
      <c r="O280" s="7" t="s">
        <v>215</v>
      </c>
    </row>
    <row r="281" spans="2:15" x14ac:dyDescent="0.25">
      <c r="B281" s="7">
        <v>3</v>
      </c>
      <c r="C281" s="7" t="s">
        <v>616</v>
      </c>
      <c r="D281" s="7" t="s">
        <v>617</v>
      </c>
      <c r="E281" s="7" t="s">
        <v>620</v>
      </c>
      <c r="F281" s="7" t="s">
        <v>275</v>
      </c>
      <c r="G281" s="7" t="s">
        <v>252</v>
      </c>
      <c r="H281" s="7" t="s">
        <v>260</v>
      </c>
      <c r="I281" s="7" t="s">
        <v>60</v>
      </c>
      <c r="J281" s="7" t="s">
        <v>58</v>
      </c>
      <c r="K281" s="7">
        <v>14</v>
      </c>
      <c r="L281" s="7" t="s">
        <v>622</v>
      </c>
      <c r="M281" s="7" t="s">
        <v>17570</v>
      </c>
      <c r="N281" s="7" t="s">
        <v>43</v>
      </c>
      <c r="O281" s="7" t="s">
        <v>215</v>
      </c>
    </row>
    <row r="282" spans="2:15" x14ac:dyDescent="0.25">
      <c r="B282" s="7">
        <v>3</v>
      </c>
      <c r="C282" s="7" t="s">
        <v>631</v>
      </c>
      <c r="D282" s="7" t="s">
        <v>632</v>
      </c>
      <c r="E282" s="7" t="s">
        <v>635</v>
      </c>
      <c r="F282" s="7" t="s">
        <v>234</v>
      </c>
      <c r="G282" s="7" t="s">
        <v>252</v>
      </c>
      <c r="H282" s="7" t="s">
        <v>260</v>
      </c>
      <c r="I282" s="7" t="s">
        <v>60</v>
      </c>
      <c r="J282" s="7" t="s">
        <v>58</v>
      </c>
      <c r="K282" s="7">
        <v>14</v>
      </c>
      <c r="L282" s="7" t="s">
        <v>637</v>
      </c>
      <c r="M282" s="7" t="s">
        <v>17570</v>
      </c>
      <c r="N282" s="7" t="s">
        <v>43</v>
      </c>
      <c r="O282" s="7" t="s">
        <v>215</v>
      </c>
    </row>
    <row r="283" spans="2:15" x14ac:dyDescent="0.25">
      <c r="B283" s="7">
        <v>3</v>
      </c>
      <c r="C283" s="7" t="s">
        <v>638</v>
      </c>
      <c r="D283" s="7" t="s">
        <v>639</v>
      </c>
      <c r="E283" s="7" t="s">
        <v>642</v>
      </c>
      <c r="F283" s="7" t="s">
        <v>275</v>
      </c>
      <c r="G283" s="7" t="s">
        <v>252</v>
      </c>
      <c r="H283" s="7" t="s">
        <v>260</v>
      </c>
      <c r="I283" s="7" t="s">
        <v>60</v>
      </c>
      <c r="J283" s="7" t="s">
        <v>58</v>
      </c>
      <c r="K283" s="7">
        <v>14</v>
      </c>
      <c r="L283" s="7" t="s">
        <v>644</v>
      </c>
      <c r="M283" s="7" t="s">
        <v>17553</v>
      </c>
      <c r="N283" s="7" t="s">
        <v>43</v>
      </c>
      <c r="O283" s="7" t="s">
        <v>215</v>
      </c>
    </row>
    <row r="284" spans="2:15" x14ac:dyDescent="0.25">
      <c r="B284" s="7">
        <v>3</v>
      </c>
      <c r="C284" s="7" t="s">
        <v>650</v>
      </c>
      <c r="D284" s="7" t="s">
        <v>651</v>
      </c>
      <c r="E284" s="7" t="s">
        <v>654</v>
      </c>
      <c r="F284" s="7" t="s">
        <v>185</v>
      </c>
      <c r="G284" s="7" t="s">
        <v>252</v>
      </c>
      <c r="H284" s="7" t="s">
        <v>260</v>
      </c>
      <c r="I284" s="7" t="s">
        <v>60</v>
      </c>
      <c r="J284" s="7" t="s">
        <v>58</v>
      </c>
      <c r="K284" s="7">
        <v>14</v>
      </c>
      <c r="L284" s="7" t="s">
        <v>656</v>
      </c>
      <c r="M284" s="7" t="s">
        <v>18049</v>
      </c>
      <c r="N284" s="7" t="s">
        <v>43</v>
      </c>
      <c r="O284" s="7" t="s">
        <v>159</v>
      </c>
    </row>
    <row r="285" spans="2:15" x14ac:dyDescent="0.25">
      <c r="B285" s="7">
        <v>3</v>
      </c>
      <c r="C285" s="7" t="s">
        <v>8917</v>
      </c>
      <c r="D285" s="7" t="s">
        <v>8918</v>
      </c>
      <c r="E285" s="7" t="s">
        <v>8921</v>
      </c>
      <c r="F285" s="7" t="s">
        <v>165</v>
      </c>
      <c r="G285" s="7" t="s">
        <v>252</v>
      </c>
      <c r="H285" s="7" t="s">
        <v>260</v>
      </c>
      <c r="I285" s="7" t="s">
        <v>55</v>
      </c>
      <c r="J285" s="7" t="s">
        <v>54</v>
      </c>
      <c r="K285" s="7">
        <v>4</v>
      </c>
      <c r="L285" s="7" t="s">
        <v>8923</v>
      </c>
      <c r="M285" s="7" t="s">
        <v>18050</v>
      </c>
      <c r="N285" s="7" t="s">
        <v>43</v>
      </c>
      <c r="O285" s="7" t="s">
        <v>159</v>
      </c>
    </row>
    <row r="286" spans="2:15" x14ac:dyDescent="0.25">
      <c r="B286" s="7">
        <v>3</v>
      </c>
      <c r="C286" s="7" t="s">
        <v>665</v>
      </c>
      <c r="D286" s="7" t="s">
        <v>341</v>
      </c>
      <c r="E286" s="7" t="s">
        <v>669</v>
      </c>
      <c r="F286" s="7" t="s">
        <v>167</v>
      </c>
      <c r="G286" s="7" t="s">
        <v>252</v>
      </c>
      <c r="H286" s="7" t="s">
        <v>260</v>
      </c>
      <c r="I286" s="7" t="s">
        <v>60</v>
      </c>
      <c r="J286" s="7" t="s">
        <v>58</v>
      </c>
      <c r="K286" s="7">
        <v>14</v>
      </c>
      <c r="L286" s="7" t="s">
        <v>671</v>
      </c>
      <c r="M286" s="7" t="s">
        <v>10625</v>
      </c>
      <c r="N286" s="7" t="s">
        <v>43</v>
      </c>
      <c r="O286" s="7" t="s">
        <v>159</v>
      </c>
    </row>
    <row r="287" spans="2:15" x14ac:dyDescent="0.25">
      <c r="B287" s="7">
        <v>3</v>
      </c>
      <c r="C287" s="7" t="s">
        <v>672</v>
      </c>
      <c r="D287" s="7" t="s">
        <v>673</v>
      </c>
      <c r="E287" s="7" t="s">
        <v>676</v>
      </c>
      <c r="F287" s="7" t="s">
        <v>154</v>
      </c>
      <c r="G287" s="7" t="s">
        <v>252</v>
      </c>
      <c r="H287" s="7" t="s">
        <v>260</v>
      </c>
      <c r="I287" s="7" t="s">
        <v>60</v>
      </c>
      <c r="J287" s="7" t="s">
        <v>58</v>
      </c>
      <c r="K287" s="7">
        <v>14</v>
      </c>
      <c r="L287" s="7" t="s">
        <v>678</v>
      </c>
      <c r="M287" s="7" t="s">
        <v>18057</v>
      </c>
      <c r="N287" s="7" t="s">
        <v>43</v>
      </c>
      <c r="O287" s="7" t="s">
        <v>109</v>
      </c>
    </row>
    <row r="288" spans="2:15" x14ac:dyDescent="0.25">
      <c r="B288" s="7">
        <v>3</v>
      </c>
      <c r="C288" s="7" t="s">
        <v>679</v>
      </c>
      <c r="D288" s="7" t="s">
        <v>680</v>
      </c>
      <c r="E288" s="7" t="s">
        <v>683</v>
      </c>
      <c r="F288" s="7" t="s">
        <v>261</v>
      </c>
      <c r="G288" s="7" t="s">
        <v>252</v>
      </c>
      <c r="H288" s="7" t="s">
        <v>260</v>
      </c>
      <c r="I288" s="7" t="s">
        <v>60</v>
      </c>
      <c r="J288" s="7" t="s">
        <v>58</v>
      </c>
      <c r="K288" s="7">
        <v>14</v>
      </c>
      <c r="L288" s="7" t="s">
        <v>685</v>
      </c>
      <c r="M288" s="7" t="s">
        <v>18058</v>
      </c>
      <c r="N288" s="7" t="s">
        <v>43</v>
      </c>
      <c r="O288" s="7" t="s">
        <v>109</v>
      </c>
    </row>
    <row r="289" spans="2:15" x14ac:dyDescent="0.25">
      <c r="B289" s="7">
        <v>3</v>
      </c>
      <c r="C289" s="7" t="s">
        <v>686</v>
      </c>
      <c r="D289" s="7" t="s">
        <v>687</v>
      </c>
      <c r="E289" s="7" t="s">
        <v>690</v>
      </c>
      <c r="F289" s="7" t="s">
        <v>119</v>
      </c>
      <c r="G289" s="7" t="s">
        <v>252</v>
      </c>
      <c r="H289" s="7" t="s">
        <v>260</v>
      </c>
      <c r="I289" s="7" t="s">
        <v>60</v>
      </c>
      <c r="J289" s="7" t="s">
        <v>58</v>
      </c>
      <c r="K289" s="7">
        <v>14</v>
      </c>
      <c r="L289" s="7" t="s">
        <v>692</v>
      </c>
      <c r="M289" s="7" t="s">
        <v>18060</v>
      </c>
      <c r="N289" s="7" t="s">
        <v>43</v>
      </c>
      <c r="O289" s="7" t="s">
        <v>109</v>
      </c>
    </row>
    <row r="290" spans="2:15" x14ac:dyDescent="0.25">
      <c r="B290" s="7">
        <v>3</v>
      </c>
      <c r="C290" s="7" t="s">
        <v>696</v>
      </c>
      <c r="D290" s="7" t="s">
        <v>697</v>
      </c>
      <c r="E290" s="7" t="s">
        <v>317</v>
      </c>
      <c r="F290" s="7" t="s">
        <v>169</v>
      </c>
      <c r="G290" s="7" t="s">
        <v>252</v>
      </c>
      <c r="H290" s="7" t="s">
        <v>260</v>
      </c>
      <c r="I290" s="7" t="s">
        <v>60</v>
      </c>
      <c r="J290" s="7" t="s">
        <v>58</v>
      </c>
      <c r="K290" s="7">
        <v>14</v>
      </c>
      <c r="L290" s="7" t="s">
        <v>700</v>
      </c>
      <c r="M290" s="7" t="s">
        <v>18063</v>
      </c>
      <c r="N290" s="7" t="s">
        <v>43</v>
      </c>
      <c r="O290" s="7" t="s">
        <v>159</v>
      </c>
    </row>
    <row r="291" spans="2:15" x14ac:dyDescent="0.25">
      <c r="B291" s="7">
        <v>3</v>
      </c>
      <c r="C291" s="7" t="s">
        <v>710</v>
      </c>
      <c r="D291" s="7" t="s">
        <v>711</v>
      </c>
      <c r="E291" s="7" t="s">
        <v>714</v>
      </c>
      <c r="F291" s="7" t="s">
        <v>117</v>
      </c>
      <c r="G291" s="7" t="s">
        <v>252</v>
      </c>
      <c r="H291" s="7" t="s">
        <v>260</v>
      </c>
      <c r="I291" s="7" t="s">
        <v>60</v>
      </c>
      <c r="J291" s="7" t="s">
        <v>58</v>
      </c>
      <c r="K291" s="7">
        <v>14</v>
      </c>
      <c r="L291" s="7" t="s">
        <v>716</v>
      </c>
      <c r="M291" s="7" t="s">
        <v>18066</v>
      </c>
      <c r="N291" s="7" t="s">
        <v>43</v>
      </c>
      <c r="O291" s="7" t="s">
        <v>109</v>
      </c>
    </row>
    <row r="292" spans="2:15" x14ac:dyDescent="0.25">
      <c r="B292" s="7">
        <v>3</v>
      </c>
      <c r="C292" s="7" t="s">
        <v>724</v>
      </c>
      <c r="D292" s="7" t="s">
        <v>725</v>
      </c>
      <c r="E292" s="7" t="s">
        <v>728</v>
      </c>
      <c r="F292" s="7" t="s">
        <v>277</v>
      </c>
      <c r="G292" s="7" t="s">
        <v>252</v>
      </c>
      <c r="H292" s="7" t="s">
        <v>260</v>
      </c>
      <c r="I292" s="7" t="s">
        <v>60</v>
      </c>
      <c r="J292" s="7" t="s">
        <v>58</v>
      </c>
      <c r="K292" s="7">
        <v>14</v>
      </c>
      <c r="L292" s="7" t="s">
        <v>730</v>
      </c>
      <c r="M292" s="7" t="s">
        <v>10472</v>
      </c>
      <c r="N292" s="7" t="s">
        <v>43</v>
      </c>
      <c r="O292" s="7" t="s">
        <v>159</v>
      </c>
    </row>
    <row r="293" spans="2:15" x14ac:dyDescent="0.25">
      <c r="B293" s="7">
        <v>3</v>
      </c>
      <c r="C293" s="7" t="s">
        <v>731</v>
      </c>
      <c r="D293" s="7" t="s">
        <v>732</v>
      </c>
      <c r="E293" s="7" t="s">
        <v>736</v>
      </c>
      <c r="F293" s="7" t="s">
        <v>167</v>
      </c>
      <c r="G293" s="7" t="s">
        <v>252</v>
      </c>
      <c r="H293" s="7" t="s">
        <v>260</v>
      </c>
      <c r="I293" s="7" t="s">
        <v>60</v>
      </c>
      <c r="J293" s="7" t="s">
        <v>58</v>
      </c>
      <c r="K293" s="7">
        <v>14</v>
      </c>
      <c r="L293" s="7" t="s">
        <v>738</v>
      </c>
      <c r="M293" s="7" t="s">
        <v>18068</v>
      </c>
      <c r="N293" s="7" t="s">
        <v>43</v>
      </c>
      <c r="O293" s="7" t="s">
        <v>159</v>
      </c>
    </row>
    <row r="294" spans="2:15" x14ac:dyDescent="0.25">
      <c r="B294" s="7">
        <v>3</v>
      </c>
      <c r="C294" s="7" t="s">
        <v>744</v>
      </c>
      <c r="D294" s="7" t="s">
        <v>745</v>
      </c>
      <c r="E294" s="7" t="s">
        <v>748</v>
      </c>
      <c r="F294" s="7" t="s">
        <v>190</v>
      </c>
      <c r="G294" s="7" t="s">
        <v>252</v>
      </c>
      <c r="H294" s="7" t="s">
        <v>260</v>
      </c>
      <c r="I294" s="7" t="s">
        <v>60</v>
      </c>
      <c r="J294" s="7" t="s">
        <v>58</v>
      </c>
      <c r="K294" s="7">
        <v>14</v>
      </c>
      <c r="L294" s="7" t="s">
        <v>750</v>
      </c>
      <c r="M294" s="7" t="s">
        <v>18073</v>
      </c>
      <c r="N294" s="7" t="s">
        <v>43</v>
      </c>
      <c r="O294" s="7" t="s">
        <v>159</v>
      </c>
    </row>
    <row r="295" spans="2:15" x14ac:dyDescent="0.25">
      <c r="B295" s="7">
        <v>3</v>
      </c>
      <c r="C295" s="7" t="s">
        <v>751</v>
      </c>
      <c r="D295" s="7" t="s">
        <v>752</v>
      </c>
      <c r="E295" s="7" t="s">
        <v>756</v>
      </c>
      <c r="F295" s="7" t="s">
        <v>119</v>
      </c>
      <c r="G295" s="7" t="s">
        <v>252</v>
      </c>
      <c r="H295" s="7" t="s">
        <v>260</v>
      </c>
      <c r="I295" s="7" t="s">
        <v>60</v>
      </c>
      <c r="J295" s="7" t="s">
        <v>58</v>
      </c>
      <c r="K295" s="7">
        <v>14</v>
      </c>
      <c r="L295" s="7" t="s">
        <v>758</v>
      </c>
      <c r="M295" s="7" t="s">
        <v>18076</v>
      </c>
      <c r="N295" s="7" t="s">
        <v>43</v>
      </c>
      <c r="O295" s="7" t="s">
        <v>109</v>
      </c>
    </row>
    <row r="296" spans="2:15" x14ac:dyDescent="0.25">
      <c r="B296" s="7">
        <v>3</v>
      </c>
      <c r="C296" s="7" t="s">
        <v>759</v>
      </c>
      <c r="D296" s="7" t="s">
        <v>760</v>
      </c>
      <c r="E296" s="7" t="s">
        <v>763</v>
      </c>
      <c r="F296" s="7" t="s">
        <v>185</v>
      </c>
      <c r="G296" s="7" t="s">
        <v>252</v>
      </c>
      <c r="H296" s="7" t="s">
        <v>260</v>
      </c>
      <c r="I296" s="7" t="s">
        <v>60</v>
      </c>
      <c r="J296" s="7" t="s">
        <v>58</v>
      </c>
      <c r="K296" s="7">
        <v>14</v>
      </c>
      <c r="L296" s="7" t="s">
        <v>765</v>
      </c>
      <c r="M296" s="7" t="s">
        <v>18078</v>
      </c>
      <c r="N296" s="7" t="s">
        <v>43</v>
      </c>
      <c r="O296" s="7" t="s">
        <v>159</v>
      </c>
    </row>
    <row r="297" spans="2:15" x14ac:dyDescent="0.25">
      <c r="B297" s="7">
        <v>3</v>
      </c>
      <c r="C297" s="7" t="s">
        <v>775</v>
      </c>
      <c r="D297" s="7" t="s">
        <v>776</v>
      </c>
      <c r="E297" s="7" t="s">
        <v>779</v>
      </c>
      <c r="F297" s="7" t="s">
        <v>154</v>
      </c>
      <c r="G297" s="7" t="s">
        <v>252</v>
      </c>
      <c r="H297" s="7" t="s">
        <v>260</v>
      </c>
      <c r="I297" s="7" t="s">
        <v>60</v>
      </c>
      <c r="J297" s="7" t="s">
        <v>58</v>
      </c>
      <c r="K297" s="7">
        <v>14</v>
      </c>
      <c r="L297" s="7" t="s">
        <v>781</v>
      </c>
      <c r="M297" s="7" t="s">
        <v>18080</v>
      </c>
      <c r="N297" s="7" t="s">
        <v>43</v>
      </c>
      <c r="O297" s="7" t="s">
        <v>109</v>
      </c>
    </row>
    <row r="298" spans="2:15" x14ac:dyDescent="0.25">
      <c r="B298" s="7">
        <v>3</v>
      </c>
      <c r="C298" s="7" t="s">
        <v>783</v>
      </c>
      <c r="D298" s="7" t="s">
        <v>784</v>
      </c>
      <c r="E298" s="7" t="s">
        <v>788</v>
      </c>
      <c r="F298" s="7" t="s">
        <v>143</v>
      </c>
      <c r="G298" s="7" t="s">
        <v>252</v>
      </c>
      <c r="H298" s="7" t="s">
        <v>260</v>
      </c>
      <c r="I298" s="7" t="s">
        <v>60</v>
      </c>
      <c r="J298" s="7" t="s">
        <v>58</v>
      </c>
      <c r="K298" s="7">
        <v>14</v>
      </c>
      <c r="L298" s="7" t="s">
        <v>790</v>
      </c>
      <c r="M298" s="7" t="s">
        <v>10481</v>
      </c>
      <c r="N298" s="7" t="s">
        <v>43</v>
      </c>
      <c r="O298" s="7" t="s">
        <v>136</v>
      </c>
    </row>
    <row r="299" spans="2:15" x14ac:dyDescent="0.25">
      <c r="B299" s="7">
        <v>3</v>
      </c>
      <c r="C299" s="7" t="s">
        <v>791</v>
      </c>
      <c r="D299" s="7" t="s">
        <v>792</v>
      </c>
      <c r="E299" s="7" t="s">
        <v>795</v>
      </c>
      <c r="F299" s="7" t="s">
        <v>220</v>
      </c>
      <c r="G299" s="7" t="s">
        <v>252</v>
      </c>
      <c r="H299" s="7" t="s">
        <v>260</v>
      </c>
      <c r="I299" s="7" t="s">
        <v>60</v>
      </c>
      <c r="J299" s="7" t="s">
        <v>58</v>
      </c>
      <c r="K299" s="7">
        <v>14</v>
      </c>
      <c r="L299" s="7" t="s">
        <v>797</v>
      </c>
      <c r="M299" s="7" t="s">
        <v>18085</v>
      </c>
      <c r="N299" s="7" t="s">
        <v>43</v>
      </c>
      <c r="O299" s="7" t="s">
        <v>215</v>
      </c>
    </row>
    <row r="300" spans="2:15" x14ac:dyDescent="0.25">
      <c r="B300" s="7">
        <v>3</v>
      </c>
      <c r="C300" s="7" t="s">
        <v>798</v>
      </c>
      <c r="D300" s="7" t="s">
        <v>799</v>
      </c>
      <c r="E300" s="7" t="s">
        <v>802</v>
      </c>
      <c r="F300" s="7" t="s">
        <v>165</v>
      </c>
      <c r="G300" s="7" t="s">
        <v>252</v>
      </c>
      <c r="H300" s="7" t="s">
        <v>260</v>
      </c>
      <c r="I300" s="7" t="s">
        <v>60</v>
      </c>
      <c r="J300" s="7" t="s">
        <v>58</v>
      </c>
      <c r="K300" s="7">
        <v>14</v>
      </c>
      <c r="L300" s="7" t="s">
        <v>804</v>
      </c>
      <c r="M300" s="7" t="s">
        <v>8139</v>
      </c>
      <c r="N300" s="7" t="s">
        <v>43</v>
      </c>
      <c r="O300" s="7" t="s">
        <v>159</v>
      </c>
    </row>
    <row r="301" spans="2:15" x14ac:dyDescent="0.25">
      <c r="B301" s="7">
        <v>3</v>
      </c>
      <c r="C301" s="7" t="s">
        <v>10512</v>
      </c>
      <c r="D301" s="7" t="s">
        <v>10513</v>
      </c>
      <c r="E301" s="7" t="s">
        <v>10516</v>
      </c>
      <c r="F301" s="7" t="s">
        <v>208</v>
      </c>
      <c r="G301" s="7" t="s">
        <v>252</v>
      </c>
      <c r="H301" s="7" t="s">
        <v>260</v>
      </c>
      <c r="I301" s="7" t="s">
        <v>55</v>
      </c>
      <c r="J301" s="7" t="s">
        <v>54</v>
      </c>
      <c r="K301" s="7">
        <v>4</v>
      </c>
      <c r="L301" s="7" t="s">
        <v>10518</v>
      </c>
      <c r="M301" s="7" t="s">
        <v>17672</v>
      </c>
      <c r="N301" s="7" t="s">
        <v>43</v>
      </c>
      <c r="O301" s="7" t="s">
        <v>159</v>
      </c>
    </row>
    <row r="302" spans="2:15" x14ac:dyDescent="0.25">
      <c r="B302" s="7">
        <v>3</v>
      </c>
      <c r="C302" s="7" t="s">
        <v>805</v>
      </c>
      <c r="D302" s="7" t="s">
        <v>806</v>
      </c>
      <c r="E302" s="7" t="s">
        <v>809</v>
      </c>
      <c r="F302" s="7" t="s">
        <v>178</v>
      </c>
      <c r="G302" s="7" t="s">
        <v>252</v>
      </c>
      <c r="H302" s="7" t="s">
        <v>260</v>
      </c>
      <c r="I302" s="7" t="s">
        <v>60</v>
      </c>
      <c r="J302" s="7" t="s">
        <v>58</v>
      </c>
      <c r="K302" s="7">
        <v>14</v>
      </c>
      <c r="L302" s="7" t="s">
        <v>811</v>
      </c>
      <c r="M302" s="7" t="s">
        <v>10591</v>
      </c>
      <c r="N302" s="7" t="s">
        <v>43</v>
      </c>
      <c r="O302" s="7" t="s">
        <v>159</v>
      </c>
    </row>
    <row r="303" spans="2:15" x14ac:dyDescent="0.25">
      <c r="B303" s="7">
        <v>3</v>
      </c>
      <c r="C303" s="7" t="s">
        <v>826</v>
      </c>
      <c r="D303" s="7" t="s">
        <v>827</v>
      </c>
      <c r="E303" s="7" t="s">
        <v>830</v>
      </c>
      <c r="F303" s="7" t="s">
        <v>220</v>
      </c>
      <c r="G303" s="7" t="s">
        <v>252</v>
      </c>
      <c r="H303" s="7" t="s">
        <v>260</v>
      </c>
      <c r="I303" s="7" t="s">
        <v>60</v>
      </c>
      <c r="J303" s="7" t="s">
        <v>58</v>
      </c>
      <c r="K303" s="7">
        <v>14</v>
      </c>
      <c r="L303" s="7" t="s">
        <v>832</v>
      </c>
      <c r="M303" s="7" t="s">
        <v>10738</v>
      </c>
      <c r="N303" s="7" t="s">
        <v>43</v>
      </c>
      <c r="O303" s="7" t="s">
        <v>215</v>
      </c>
    </row>
    <row r="304" spans="2:15" x14ac:dyDescent="0.25">
      <c r="B304" s="7">
        <v>3</v>
      </c>
      <c r="C304" s="7" t="s">
        <v>854</v>
      </c>
      <c r="D304" s="7" t="s">
        <v>855</v>
      </c>
      <c r="E304" s="7" t="s">
        <v>858</v>
      </c>
      <c r="F304" s="7" t="s">
        <v>190</v>
      </c>
      <c r="G304" s="7" t="s">
        <v>252</v>
      </c>
      <c r="H304" s="7" t="s">
        <v>260</v>
      </c>
      <c r="I304" s="7" t="s">
        <v>60</v>
      </c>
      <c r="J304" s="7" t="s">
        <v>58</v>
      </c>
      <c r="K304" s="7">
        <v>14</v>
      </c>
      <c r="L304" s="7" t="s">
        <v>860</v>
      </c>
      <c r="M304" s="7" t="s">
        <v>18094</v>
      </c>
      <c r="N304" s="7" t="s">
        <v>43</v>
      </c>
      <c r="O304" s="7" t="s">
        <v>159</v>
      </c>
    </row>
    <row r="305" spans="2:15" x14ac:dyDescent="0.25">
      <c r="B305" s="7">
        <v>3</v>
      </c>
      <c r="C305" s="7" t="s">
        <v>9683</v>
      </c>
      <c r="D305" s="7" t="s">
        <v>9684</v>
      </c>
      <c r="E305" s="7" t="s">
        <v>9687</v>
      </c>
      <c r="F305" s="7" t="s">
        <v>25</v>
      </c>
      <c r="G305" s="7" t="s">
        <v>253</v>
      </c>
      <c r="H305" s="7" t="s">
        <v>260</v>
      </c>
      <c r="I305" s="7" t="s">
        <v>34</v>
      </c>
      <c r="J305" s="7" t="s">
        <v>23</v>
      </c>
      <c r="K305" s="7">
        <v>5</v>
      </c>
      <c r="L305" s="7" t="s">
        <v>9689</v>
      </c>
      <c r="M305" s="7" t="s">
        <v>14355</v>
      </c>
      <c r="N305" s="7" t="s">
        <v>43</v>
      </c>
      <c r="O305" s="7" t="s">
        <v>105</v>
      </c>
    </row>
    <row r="306" spans="2:15" x14ac:dyDescent="0.25">
      <c r="B306" s="7">
        <v>3</v>
      </c>
      <c r="C306" s="7" t="s">
        <v>861</v>
      </c>
      <c r="D306" s="7" t="s">
        <v>862</v>
      </c>
      <c r="E306" s="7" t="s">
        <v>865</v>
      </c>
      <c r="F306" s="7" t="s">
        <v>167</v>
      </c>
      <c r="G306" s="7" t="s">
        <v>252</v>
      </c>
      <c r="H306" s="7" t="s">
        <v>260</v>
      </c>
      <c r="I306" s="7" t="s">
        <v>60</v>
      </c>
      <c r="J306" s="7" t="s">
        <v>58</v>
      </c>
      <c r="K306" s="7">
        <v>14</v>
      </c>
      <c r="L306" s="7" t="s">
        <v>867</v>
      </c>
      <c r="M306" s="7" t="s">
        <v>9329</v>
      </c>
      <c r="N306" s="7" t="s">
        <v>43</v>
      </c>
      <c r="O306" s="7" t="s">
        <v>159</v>
      </c>
    </row>
    <row r="307" spans="2:15" x14ac:dyDescent="0.25">
      <c r="B307" s="7">
        <v>3</v>
      </c>
      <c r="C307" s="7" t="s">
        <v>886</v>
      </c>
      <c r="D307" s="7" t="s">
        <v>887</v>
      </c>
      <c r="E307" s="7" t="s">
        <v>890</v>
      </c>
      <c r="F307" s="7" t="s">
        <v>117</v>
      </c>
      <c r="G307" s="7" t="s">
        <v>252</v>
      </c>
      <c r="H307" s="7" t="s">
        <v>260</v>
      </c>
      <c r="I307" s="7" t="s">
        <v>40</v>
      </c>
      <c r="J307" s="7" t="s">
        <v>23</v>
      </c>
      <c r="K307" s="7">
        <v>12</v>
      </c>
      <c r="L307" s="7" t="s">
        <v>892</v>
      </c>
      <c r="M307" s="7" t="s">
        <v>17764</v>
      </c>
      <c r="N307" s="7" t="s">
        <v>43</v>
      </c>
      <c r="O307" s="7" t="s">
        <v>109</v>
      </c>
    </row>
    <row r="308" spans="2:15" x14ac:dyDescent="0.25">
      <c r="B308" s="7">
        <v>3</v>
      </c>
      <c r="C308" s="7" t="s">
        <v>1032</v>
      </c>
      <c r="D308" s="7" t="s">
        <v>3851</v>
      </c>
      <c r="E308" s="7" t="s">
        <v>1035</v>
      </c>
      <c r="F308" s="7" t="s">
        <v>126</v>
      </c>
      <c r="G308" s="7" t="s">
        <v>253</v>
      </c>
      <c r="H308" s="7" t="s">
        <v>260</v>
      </c>
      <c r="I308" s="7" t="s">
        <v>34</v>
      </c>
      <c r="J308" s="7" t="s">
        <v>23</v>
      </c>
      <c r="K308" s="7">
        <v>5</v>
      </c>
      <c r="L308" s="7" t="s">
        <v>3852</v>
      </c>
      <c r="M308" s="7" t="s">
        <v>14666</v>
      </c>
      <c r="N308" s="7" t="s">
        <v>43</v>
      </c>
      <c r="O308" s="7" t="s">
        <v>109</v>
      </c>
    </row>
    <row r="309" spans="2:15" x14ac:dyDescent="0.25">
      <c r="B309" s="7">
        <v>3</v>
      </c>
      <c r="C309" s="7" t="s">
        <v>8925</v>
      </c>
      <c r="D309" s="7" t="s">
        <v>8926</v>
      </c>
      <c r="E309" s="7" t="s">
        <v>8929</v>
      </c>
      <c r="F309" s="7" t="s">
        <v>208</v>
      </c>
      <c r="G309" s="7" t="s">
        <v>252</v>
      </c>
      <c r="H309" s="7" t="s">
        <v>260</v>
      </c>
      <c r="I309" s="7" t="s">
        <v>55</v>
      </c>
      <c r="J309" s="7" t="s">
        <v>54</v>
      </c>
      <c r="K309" s="7">
        <v>4</v>
      </c>
      <c r="L309" s="7" t="s">
        <v>8931</v>
      </c>
      <c r="M309" s="7" t="s">
        <v>18119</v>
      </c>
      <c r="N309" s="7" t="s">
        <v>43</v>
      </c>
      <c r="O309" s="7" t="s">
        <v>159</v>
      </c>
    </row>
    <row r="310" spans="2:15" x14ac:dyDescent="0.25">
      <c r="B310" s="7">
        <v>3</v>
      </c>
      <c r="C310" s="7" t="s">
        <v>1055</v>
      </c>
      <c r="D310" s="7" t="s">
        <v>1056</v>
      </c>
      <c r="E310" s="7" t="s">
        <v>1059</v>
      </c>
      <c r="F310" s="7" t="s">
        <v>234</v>
      </c>
      <c r="G310" s="7" t="s">
        <v>252</v>
      </c>
      <c r="H310" s="7" t="s">
        <v>260</v>
      </c>
      <c r="I310" s="7" t="s">
        <v>40</v>
      </c>
      <c r="J310" s="7" t="s">
        <v>23</v>
      </c>
      <c r="K310" s="7">
        <v>12</v>
      </c>
      <c r="L310" s="7" t="s">
        <v>1061</v>
      </c>
      <c r="M310" s="7" t="s">
        <v>17848</v>
      </c>
      <c r="N310" s="7" t="s">
        <v>43</v>
      </c>
      <c r="O310" s="7" t="s">
        <v>215</v>
      </c>
    </row>
    <row r="311" spans="2:15" x14ac:dyDescent="0.25">
      <c r="B311" s="7">
        <v>3</v>
      </c>
      <c r="C311" s="7" t="s">
        <v>1101</v>
      </c>
      <c r="D311" s="7" t="s">
        <v>1102</v>
      </c>
      <c r="E311" s="7" t="s">
        <v>1105</v>
      </c>
      <c r="F311" s="7" t="s">
        <v>226</v>
      </c>
      <c r="G311" s="7" t="s">
        <v>252</v>
      </c>
      <c r="H311" s="7" t="s">
        <v>260</v>
      </c>
      <c r="I311" s="7" t="s">
        <v>40</v>
      </c>
      <c r="J311" s="7" t="s">
        <v>23</v>
      </c>
      <c r="K311" s="7">
        <v>12</v>
      </c>
      <c r="L311" s="7" t="s">
        <v>1107</v>
      </c>
      <c r="M311" s="7" t="s">
        <v>7911</v>
      </c>
      <c r="N311" s="7" t="s">
        <v>43</v>
      </c>
      <c r="O311" s="7" t="s">
        <v>215</v>
      </c>
    </row>
    <row r="312" spans="2:15" x14ac:dyDescent="0.25">
      <c r="B312" s="7">
        <v>3</v>
      </c>
      <c r="C312" s="7" t="s">
        <v>1124</v>
      </c>
      <c r="D312" s="7" t="s">
        <v>1125</v>
      </c>
      <c r="E312" s="7" t="s">
        <v>1128</v>
      </c>
      <c r="F312" s="7" t="s">
        <v>228</v>
      </c>
      <c r="G312" s="7" t="s">
        <v>252</v>
      </c>
      <c r="H312" s="7" t="s">
        <v>260</v>
      </c>
      <c r="I312" s="7" t="s">
        <v>45</v>
      </c>
      <c r="J312" s="7" t="s">
        <v>44</v>
      </c>
      <c r="K312" s="7">
        <v>11</v>
      </c>
      <c r="L312" s="7" t="s">
        <v>1130</v>
      </c>
      <c r="M312" s="7" t="s">
        <v>18136</v>
      </c>
      <c r="N312" s="7" t="s">
        <v>43</v>
      </c>
      <c r="O312" s="7" t="s">
        <v>215</v>
      </c>
    </row>
    <row r="313" spans="2:15" x14ac:dyDescent="0.25">
      <c r="B313" s="7">
        <v>3</v>
      </c>
      <c r="C313" s="7" t="s">
        <v>1159</v>
      </c>
      <c r="D313" s="7" t="s">
        <v>1160</v>
      </c>
      <c r="E313" s="7" t="s">
        <v>1163</v>
      </c>
      <c r="F313" s="7" t="s">
        <v>228</v>
      </c>
      <c r="G313" s="7" t="s">
        <v>252</v>
      </c>
      <c r="H313" s="7" t="s">
        <v>260</v>
      </c>
      <c r="I313" s="7" t="s">
        <v>45</v>
      </c>
      <c r="J313" s="7" t="s">
        <v>44</v>
      </c>
      <c r="K313" s="7">
        <v>11</v>
      </c>
      <c r="L313" s="7" t="s">
        <v>1165</v>
      </c>
      <c r="M313" s="7" t="s">
        <v>18145</v>
      </c>
      <c r="N313" s="7" t="s">
        <v>43</v>
      </c>
      <c r="O313" s="7" t="s">
        <v>215</v>
      </c>
    </row>
    <row r="314" spans="2:15" x14ac:dyDescent="0.25">
      <c r="B314" s="7">
        <v>3</v>
      </c>
      <c r="C314" s="7" t="s">
        <v>1166</v>
      </c>
      <c r="D314" s="7" t="s">
        <v>1167</v>
      </c>
      <c r="E314" s="7" t="s">
        <v>1170</v>
      </c>
      <c r="F314" s="7" t="s">
        <v>228</v>
      </c>
      <c r="G314" s="7" t="s">
        <v>252</v>
      </c>
      <c r="H314" s="7" t="s">
        <v>260</v>
      </c>
      <c r="I314" s="7" t="s">
        <v>45</v>
      </c>
      <c r="J314" s="7" t="s">
        <v>44</v>
      </c>
      <c r="K314" s="7">
        <v>11</v>
      </c>
      <c r="L314" s="7" t="s">
        <v>1172</v>
      </c>
      <c r="M314" s="7" t="s">
        <v>18147</v>
      </c>
      <c r="N314" s="7" t="s">
        <v>43</v>
      </c>
      <c r="O314" s="7" t="s">
        <v>215</v>
      </c>
    </row>
    <row r="315" spans="2:15" x14ac:dyDescent="0.25">
      <c r="B315" s="7">
        <v>3</v>
      </c>
      <c r="C315" s="7" t="s">
        <v>2349</v>
      </c>
      <c r="D315" s="7" t="s">
        <v>2350</v>
      </c>
      <c r="E315" s="7" t="s">
        <v>2353</v>
      </c>
      <c r="F315" s="7" t="s">
        <v>147</v>
      </c>
      <c r="G315" s="7" t="s">
        <v>252</v>
      </c>
      <c r="H315" s="7" t="s">
        <v>260</v>
      </c>
      <c r="I315" s="7" t="s">
        <v>45</v>
      </c>
      <c r="J315" s="7" t="s">
        <v>44</v>
      </c>
      <c r="K315" s="7">
        <v>11</v>
      </c>
      <c r="L315" s="7" t="s">
        <v>2355</v>
      </c>
      <c r="M315" s="7" t="s">
        <v>18166</v>
      </c>
      <c r="N315" s="7" t="s">
        <v>43</v>
      </c>
      <c r="O315" s="7" t="s">
        <v>136</v>
      </c>
    </row>
    <row r="316" spans="2:15" x14ac:dyDescent="0.25">
      <c r="B316" s="7">
        <v>3</v>
      </c>
      <c r="C316" s="7" t="s">
        <v>1304</v>
      </c>
      <c r="D316" s="7" t="s">
        <v>1305</v>
      </c>
      <c r="E316" s="7" t="s">
        <v>1308</v>
      </c>
      <c r="F316" s="7" t="s">
        <v>234</v>
      </c>
      <c r="G316" s="7" t="s">
        <v>252</v>
      </c>
      <c r="H316" s="7" t="s">
        <v>260</v>
      </c>
      <c r="I316" s="7" t="s">
        <v>45</v>
      </c>
      <c r="J316" s="7" t="s">
        <v>44</v>
      </c>
      <c r="K316" s="7">
        <v>11</v>
      </c>
      <c r="L316" s="7" t="s">
        <v>1310</v>
      </c>
      <c r="M316" s="7" t="s">
        <v>18180</v>
      </c>
      <c r="N316" s="7" t="s">
        <v>43</v>
      </c>
      <c r="O316" s="7" t="s">
        <v>215</v>
      </c>
    </row>
    <row r="317" spans="2:15" x14ac:dyDescent="0.25">
      <c r="B317" s="7">
        <v>3</v>
      </c>
      <c r="C317" s="7" t="s">
        <v>1323</v>
      </c>
      <c r="D317" s="7" t="s">
        <v>1324</v>
      </c>
      <c r="E317" s="7" t="s">
        <v>1328</v>
      </c>
      <c r="F317" s="7" t="s">
        <v>25</v>
      </c>
      <c r="G317" s="7" t="s">
        <v>253</v>
      </c>
      <c r="H317" s="7" t="s">
        <v>260</v>
      </c>
      <c r="I317" s="7" t="s">
        <v>68</v>
      </c>
      <c r="J317" s="7" t="s">
        <v>44</v>
      </c>
      <c r="K317" s="7">
        <v>11</v>
      </c>
      <c r="L317" s="7" t="s">
        <v>1330</v>
      </c>
      <c r="M317" s="7" t="s">
        <v>17544</v>
      </c>
      <c r="N317" s="7" t="s">
        <v>43</v>
      </c>
      <c r="O317" s="7" t="s">
        <v>105</v>
      </c>
    </row>
    <row r="318" spans="2:15" x14ac:dyDescent="0.25">
      <c r="B318" s="7">
        <v>3</v>
      </c>
      <c r="C318" s="7" t="s">
        <v>1518</v>
      </c>
      <c r="D318" s="7" t="s">
        <v>1519</v>
      </c>
      <c r="E318" s="7" t="s">
        <v>1522</v>
      </c>
      <c r="F318" s="7" t="s">
        <v>321</v>
      </c>
      <c r="G318" s="7" t="s">
        <v>252</v>
      </c>
      <c r="H318" s="7" t="s">
        <v>260</v>
      </c>
      <c r="I318" s="7" t="s">
        <v>63</v>
      </c>
      <c r="J318" s="7" t="s">
        <v>44</v>
      </c>
      <c r="K318" s="7">
        <v>11</v>
      </c>
      <c r="L318" s="7" t="s">
        <v>1524</v>
      </c>
      <c r="M318" s="7" t="s">
        <v>18204</v>
      </c>
      <c r="N318" s="7" t="s">
        <v>43</v>
      </c>
      <c r="O318" s="7" t="s">
        <v>136</v>
      </c>
    </row>
    <row r="319" spans="2:15" x14ac:dyDescent="0.25">
      <c r="B319" s="7">
        <v>3</v>
      </c>
      <c r="C319" s="7" t="s">
        <v>1525</v>
      </c>
      <c r="D319" s="7" t="s">
        <v>1526</v>
      </c>
      <c r="E319" s="7" t="s">
        <v>1529</v>
      </c>
      <c r="F319" s="7" t="s">
        <v>228</v>
      </c>
      <c r="G319" s="7" t="s">
        <v>253</v>
      </c>
      <c r="H319" s="7" t="s">
        <v>260</v>
      </c>
      <c r="I319" s="7" t="s">
        <v>45</v>
      </c>
      <c r="J319" s="7" t="s">
        <v>44</v>
      </c>
      <c r="K319" s="7">
        <v>11</v>
      </c>
      <c r="L319" s="7" t="s">
        <v>1531</v>
      </c>
      <c r="M319" s="7" t="s">
        <v>10530</v>
      </c>
      <c r="N319" s="7" t="s">
        <v>43</v>
      </c>
      <c r="O319" s="7" t="s">
        <v>215</v>
      </c>
    </row>
    <row r="320" spans="2:15" x14ac:dyDescent="0.25">
      <c r="B320" s="7">
        <v>3</v>
      </c>
      <c r="C320" s="7" t="s">
        <v>1539</v>
      </c>
      <c r="D320" s="7" t="s">
        <v>1540</v>
      </c>
      <c r="E320" s="7" t="s">
        <v>1541</v>
      </c>
      <c r="F320" s="7" t="s">
        <v>228</v>
      </c>
      <c r="G320" s="7" t="s">
        <v>253</v>
      </c>
      <c r="H320" s="7" t="s">
        <v>260</v>
      </c>
      <c r="I320" s="7" t="s">
        <v>45</v>
      </c>
      <c r="J320" s="7" t="s">
        <v>44</v>
      </c>
      <c r="K320" s="7">
        <v>11</v>
      </c>
      <c r="L320" s="7" t="s">
        <v>1543</v>
      </c>
      <c r="M320" s="7" t="s">
        <v>18210</v>
      </c>
      <c r="N320" s="7" t="s">
        <v>43</v>
      </c>
      <c r="O320" s="7" t="s">
        <v>215</v>
      </c>
    </row>
    <row r="321" spans="2:15" x14ac:dyDescent="0.25">
      <c r="B321" s="7">
        <v>3</v>
      </c>
      <c r="C321" s="7" t="s">
        <v>1568</v>
      </c>
      <c r="D321" s="7" t="s">
        <v>1569</v>
      </c>
      <c r="E321" s="7" t="s">
        <v>1572</v>
      </c>
      <c r="F321" s="7" t="s">
        <v>165</v>
      </c>
      <c r="G321" s="7" t="s">
        <v>252</v>
      </c>
      <c r="H321" s="7" t="s">
        <v>260</v>
      </c>
      <c r="I321" s="7" t="s">
        <v>40</v>
      </c>
      <c r="J321" s="7" t="s">
        <v>23</v>
      </c>
      <c r="K321" s="7">
        <v>12</v>
      </c>
      <c r="L321" s="7" t="s">
        <v>1574</v>
      </c>
      <c r="M321" s="7" t="s">
        <v>14669</v>
      </c>
      <c r="N321" s="7" t="s">
        <v>43</v>
      </c>
      <c r="O321" s="7" t="s">
        <v>159</v>
      </c>
    </row>
    <row r="322" spans="2:15" x14ac:dyDescent="0.25">
      <c r="B322" s="7">
        <v>3</v>
      </c>
      <c r="C322" s="7" t="s">
        <v>1582</v>
      </c>
      <c r="D322" s="7" t="s">
        <v>1583</v>
      </c>
      <c r="E322" s="7" t="s">
        <v>1587</v>
      </c>
      <c r="F322" s="7" t="s">
        <v>165</v>
      </c>
      <c r="G322" s="7" t="s">
        <v>252</v>
      </c>
      <c r="H322" s="7" t="s">
        <v>260</v>
      </c>
      <c r="I322" s="7" t="s">
        <v>40</v>
      </c>
      <c r="J322" s="7" t="s">
        <v>23</v>
      </c>
      <c r="K322" s="7">
        <v>12</v>
      </c>
      <c r="L322" s="7" t="s">
        <v>1589</v>
      </c>
      <c r="M322" s="7" t="s">
        <v>8134</v>
      </c>
      <c r="N322" s="7" t="s">
        <v>43</v>
      </c>
      <c r="O322" s="7" t="s">
        <v>159</v>
      </c>
    </row>
    <row r="323" spans="2:15" x14ac:dyDescent="0.25">
      <c r="B323" s="7">
        <v>3</v>
      </c>
      <c r="C323" s="7" t="s">
        <v>1700</v>
      </c>
      <c r="D323" s="7" t="s">
        <v>1701</v>
      </c>
      <c r="E323" s="7" t="s">
        <v>1704</v>
      </c>
      <c r="F323" s="7" t="s">
        <v>163</v>
      </c>
      <c r="G323" s="7" t="s">
        <v>252</v>
      </c>
      <c r="H323" s="7" t="s">
        <v>260</v>
      </c>
      <c r="I323" s="7" t="s">
        <v>37</v>
      </c>
      <c r="J323" s="7" t="s">
        <v>36</v>
      </c>
      <c r="K323" s="7">
        <v>10</v>
      </c>
      <c r="L323" s="7" t="s">
        <v>1707</v>
      </c>
      <c r="M323" s="7" t="s">
        <v>18221</v>
      </c>
      <c r="N323" s="7" t="s">
        <v>43</v>
      </c>
      <c r="O323" s="7" t="s">
        <v>159</v>
      </c>
    </row>
    <row r="324" spans="2:15" x14ac:dyDescent="0.25">
      <c r="B324" s="7">
        <v>3</v>
      </c>
      <c r="C324" s="7" t="s">
        <v>1715</v>
      </c>
      <c r="D324" s="7" t="s">
        <v>1716</v>
      </c>
      <c r="E324" s="7" t="s">
        <v>1720</v>
      </c>
      <c r="F324" s="7" t="s">
        <v>163</v>
      </c>
      <c r="G324" s="7" t="s">
        <v>252</v>
      </c>
      <c r="H324" s="7" t="s">
        <v>260</v>
      </c>
      <c r="I324" s="7" t="s">
        <v>37</v>
      </c>
      <c r="J324" s="7" t="s">
        <v>36</v>
      </c>
      <c r="K324" s="7">
        <v>10</v>
      </c>
      <c r="L324" s="7" t="s">
        <v>1722</v>
      </c>
      <c r="M324" s="7" t="s">
        <v>18136</v>
      </c>
      <c r="N324" s="7" t="s">
        <v>43</v>
      </c>
      <c r="O324" s="7" t="s">
        <v>159</v>
      </c>
    </row>
    <row r="325" spans="2:15" x14ac:dyDescent="0.25">
      <c r="B325" s="7">
        <v>3</v>
      </c>
      <c r="C325" s="7" t="s">
        <v>1723</v>
      </c>
      <c r="D325" s="7" t="s">
        <v>1724</v>
      </c>
      <c r="E325" s="7" t="s">
        <v>1727</v>
      </c>
      <c r="F325" s="7" t="s">
        <v>169</v>
      </c>
      <c r="G325" s="7" t="s">
        <v>252</v>
      </c>
      <c r="H325" s="7" t="s">
        <v>260</v>
      </c>
      <c r="I325" s="7" t="s">
        <v>27</v>
      </c>
      <c r="J325" s="7" t="s">
        <v>23</v>
      </c>
      <c r="K325" s="7">
        <v>10</v>
      </c>
      <c r="L325" s="7" t="s">
        <v>1729</v>
      </c>
      <c r="M325" s="7" t="s">
        <v>18223</v>
      </c>
      <c r="N325" s="7" t="s">
        <v>43</v>
      </c>
      <c r="O325" s="7" t="s">
        <v>159</v>
      </c>
    </row>
    <row r="326" spans="2:15" x14ac:dyDescent="0.25">
      <c r="B326" s="7">
        <v>3</v>
      </c>
      <c r="C326" s="7" t="s">
        <v>1730</v>
      </c>
      <c r="D326" s="7" t="s">
        <v>1731</v>
      </c>
      <c r="E326" s="7" t="s">
        <v>1734</v>
      </c>
      <c r="F326" s="7" t="s">
        <v>165</v>
      </c>
      <c r="G326" s="7" t="s">
        <v>252</v>
      </c>
      <c r="H326" s="7" t="s">
        <v>260</v>
      </c>
      <c r="I326" s="7" t="s">
        <v>27</v>
      </c>
      <c r="J326" s="7" t="s">
        <v>23</v>
      </c>
      <c r="K326" s="7">
        <v>10</v>
      </c>
      <c r="L326" s="7" t="s">
        <v>1736</v>
      </c>
      <c r="M326" s="7" t="s">
        <v>18224</v>
      </c>
      <c r="N326" s="7" t="s">
        <v>43</v>
      </c>
      <c r="O326" s="7" t="s">
        <v>159</v>
      </c>
    </row>
    <row r="327" spans="2:15" x14ac:dyDescent="0.25">
      <c r="B327" s="7">
        <v>3</v>
      </c>
      <c r="C327" s="7" t="s">
        <v>1737</v>
      </c>
      <c r="D327" s="7" t="s">
        <v>1738</v>
      </c>
      <c r="E327" s="7" t="s">
        <v>1740</v>
      </c>
      <c r="F327" s="7" t="s">
        <v>169</v>
      </c>
      <c r="G327" s="7" t="s">
        <v>252</v>
      </c>
      <c r="H327" s="7" t="s">
        <v>260</v>
      </c>
      <c r="I327" s="7" t="s">
        <v>27</v>
      </c>
      <c r="J327" s="7" t="s">
        <v>23</v>
      </c>
      <c r="K327" s="7">
        <v>10</v>
      </c>
      <c r="L327" s="7" t="s">
        <v>1742</v>
      </c>
      <c r="M327" s="7" t="s">
        <v>18224</v>
      </c>
      <c r="N327" s="7" t="s">
        <v>43</v>
      </c>
      <c r="O327" s="7" t="s">
        <v>159</v>
      </c>
    </row>
    <row r="328" spans="2:15" x14ac:dyDescent="0.25">
      <c r="B328" s="7">
        <v>3</v>
      </c>
      <c r="C328" s="7" t="s">
        <v>2392</v>
      </c>
      <c r="D328" s="7" t="s">
        <v>2393</v>
      </c>
      <c r="E328" s="7" t="s">
        <v>2396</v>
      </c>
      <c r="F328" s="7" t="s">
        <v>133</v>
      </c>
      <c r="G328" s="7" t="s">
        <v>252</v>
      </c>
      <c r="H328" s="7" t="s">
        <v>260</v>
      </c>
      <c r="I328" s="7" t="s">
        <v>45</v>
      </c>
      <c r="J328" s="7" t="s">
        <v>44</v>
      </c>
      <c r="K328" s="7">
        <v>11</v>
      </c>
      <c r="L328" s="7" t="s">
        <v>2398</v>
      </c>
      <c r="M328" s="7" t="s">
        <v>10377</v>
      </c>
      <c r="N328" s="7" t="s">
        <v>43</v>
      </c>
      <c r="O328" s="7" t="s">
        <v>136</v>
      </c>
    </row>
    <row r="329" spans="2:15" x14ac:dyDescent="0.25">
      <c r="B329" s="7">
        <v>3</v>
      </c>
      <c r="C329" s="7" t="s">
        <v>1761</v>
      </c>
      <c r="D329" s="7" t="s">
        <v>5403</v>
      </c>
      <c r="E329" s="7" t="s">
        <v>1764</v>
      </c>
      <c r="F329" s="7" t="s">
        <v>25</v>
      </c>
      <c r="G329" s="7" t="s">
        <v>253</v>
      </c>
      <c r="H329" s="7" t="s">
        <v>260</v>
      </c>
      <c r="I329" s="7" t="s">
        <v>40</v>
      </c>
      <c r="J329" s="7" t="s">
        <v>23</v>
      </c>
      <c r="K329" s="7">
        <v>7</v>
      </c>
      <c r="L329" s="7" t="s">
        <v>5404</v>
      </c>
      <c r="M329" s="7" t="s">
        <v>14383</v>
      </c>
      <c r="N329" s="7" t="s">
        <v>43</v>
      </c>
      <c r="O329" s="7" t="s">
        <v>105</v>
      </c>
    </row>
    <row r="330" spans="2:15" x14ac:dyDescent="0.25">
      <c r="B330" s="7">
        <v>3</v>
      </c>
      <c r="C330" s="7" t="s">
        <v>1773</v>
      </c>
      <c r="D330" s="7" t="s">
        <v>1774</v>
      </c>
      <c r="E330" s="7" t="s">
        <v>1775</v>
      </c>
      <c r="F330" s="7" t="s">
        <v>167</v>
      </c>
      <c r="G330" s="7" t="s">
        <v>252</v>
      </c>
      <c r="H330" s="7" t="s">
        <v>260</v>
      </c>
      <c r="I330" s="7" t="s">
        <v>27</v>
      </c>
      <c r="J330" s="7" t="s">
        <v>23</v>
      </c>
      <c r="K330" s="7">
        <v>10</v>
      </c>
      <c r="L330" s="7" t="s">
        <v>1777</v>
      </c>
      <c r="M330" s="7" t="s">
        <v>18230</v>
      </c>
      <c r="N330" s="7" t="s">
        <v>43</v>
      </c>
      <c r="O330" s="7" t="s">
        <v>159</v>
      </c>
    </row>
    <row r="331" spans="2:15" x14ac:dyDescent="0.25">
      <c r="B331" s="7">
        <v>3</v>
      </c>
      <c r="C331" s="7" t="s">
        <v>1778</v>
      </c>
      <c r="D331" s="7" t="s">
        <v>1779</v>
      </c>
      <c r="E331" s="7" t="s">
        <v>1783</v>
      </c>
      <c r="F331" s="7" t="s">
        <v>163</v>
      </c>
      <c r="G331" s="7" t="s">
        <v>252</v>
      </c>
      <c r="H331" s="7" t="s">
        <v>260</v>
      </c>
      <c r="I331" s="7" t="s">
        <v>27</v>
      </c>
      <c r="J331" s="7" t="s">
        <v>23</v>
      </c>
      <c r="K331" s="7">
        <v>10</v>
      </c>
      <c r="L331" s="7" t="s">
        <v>1785</v>
      </c>
      <c r="M331" s="7" t="s">
        <v>18232</v>
      </c>
      <c r="N331" s="7" t="s">
        <v>43</v>
      </c>
      <c r="O331" s="7" t="s">
        <v>159</v>
      </c>
    </row>
    <row r="332" spans="2:15" x14ac:dyDescent="0.25">
      <c r="B332" s="7">
        <v>3</v>
      </c>
      <c r="C332" s="7" t="s">
        <v>1822</v>
      </c>
      <c r="D332" s="7" t="s">
        <v>1823</v>
      </c>
      <c r="E332" s="7" t="s">
        <v>1826</v>
      </c>
      <c r="F332" s="7" t="s">
        <v>200</v>
      </c>
      <c r="G332" s="7" t="s">
        <v>252</v>
      </c>
      <c r="H332" s="7" t="s">
        <v>260</v>
      </c>
      <c r="I332" s="7" t="s">
        <v>37</v>
      </c>
      <c r="J332" s="7" t="s">
        <v>36</v>
      </c>
      <c r="K332" s="7">
        <v>10</v>
      </c>
      <c r="L332" s="7" t="s">
        <v>1828</v>
      </c>
      <c r="M332" s="7" t="s">
        <v>10568</v>
      </c>
      <c r="N332" s="7" t="s">
        <v>43</v>
      </c>
      <c r="O332" s="7" t="s">
        <v>159</v>
      </c>
    </row>
    <row r="333" spans="2:15" x14ac:dyDescent="0.25">
      <c r="B333" s="7">
        <v>3</v>
      </c>
      <c r="C333" s="7" t="s">
        <v>1830</v>
      </c>
      <c r="D333" s="7" t="s">
        <v>1831</v>
      </c>
      <c r="E333" s="7" t="s">
        <v>1834</v>
      </c>
      <c r="F333" s="7" t="s">
        <v>190</v>
      </c>
      <c r="G333" s="7" t="s">
        <v>252</v>
      </c>
      <c r="H333" s="7" t="s">
        <v>260</v>
      </c>
      <c r="I333" s="7" t="s">
        <v>37</v>
      </c>
      <c r="J333" s="7" t="s">
        <v>36</v>
      </c>
      <c r="K333" s="7">
        <v>10</v>
      </c>
      <c r="L333" s="7" t="s">
        <v>1836</v>
      </c>
      <c r="M333" s="7" t="s">
        <v>12053</v>
      </c>
      <c r="N333" s="7" t="s">
        <v>43</v>
      </c>
      <c r="O333" s="7" t="s">
        <v>159</v>
      </c>
    </row>
    <row r="334" spans="2:15" x14ac:dyDescent="0.25">
      <c r="B334" s="7">
        <v>3</v>
      </c>
      <c r="C334" s="7" t="s">
        <v>1837</v>
      </c>
      <c r="D334" s="7" t="s">
        <v>1838</v>
      </c>
      <c r="E334" s="7" t="s">
        <v>1841</v>
      </c>
      <c r="F334" s="7" t="s">
        <v>200</v>
      </c>
      <c r="G334" s="7" t="s">
        <v>252</v>
      </c>
      <c r="H334" s="7" t="s">
        <v>260</v>
      </c>
      <c r="I334" s="7" t="s">
        <v>37</v>
      </c>
      <c r="J334" s="7" t="s">
        <v>36</v>
      </c>
      <c r="K334" s="7">
        <v>10</v>
      </c>
      <c r="L334" s="7" t="s">
        <v>1843</v>
      </c>
      <c r="M334" s="7" t="s">
        <v>18240</v>
      </c>
      <c r="N334" s="7" t="s">
        <v>43</v>
      </c>
      <c r="O334" s="7" t="s">
        <v>159</v>
      </c>
    </row>
    <row r="335" spans="2:15" x14ac:dyDescent="0.25">
      <c r="B335" s="7">
        <v>3</v>
      </c>
      <c r="C335" s="7" t="s">
        <v>1844</v>
      </c>
      <c r="D335" s="7" t="s">
        <v>1845</v>
      </c>
      <c r="E335" s="7" t="s">
        <v>1848</v>
      </c>
      <c r="F335" s="7" t="s">
        <v>25</v>
      </c>
      <c r="G335" s="7" t="s">
        <v>252</v>
      </c>
      <c r="H335" s="7" t="s">
        <v>260</v>
      </c>
      <c r="I335" s="7" t="s">
        <v>27</v>
      </c>
      <c r="J335" s="7" t="s">
        <v>23</v>
      </c>
      <c r="K335" s="7">
        <v>10</v>
      </c>
      <c r="L335" s="7" t="s">
        <v>1850</v>
      </c>
      <c r="M335" s="7" t="s">
        <v>18243</v>
      </c>
      <c r="N335" s="7" t="s">
        <v>43</v>
      </c>
      <c r="O335" s="7" t="s">
        <v>105</v>
      </c>
    </row>
    <row r="336" spans="2:15" x14ac:dyDescent="0.25">
      <c r="B336" s="7">
        <v>3</v>
      </c>
      <c r="C336" s="7" t="s">
        <v>1873</v>
      </c>
      <c r="D336" s="7" t="s">
        <v>1874</v>
      </c>
      <c r="E336" s="7" t="s">
        <v>1878</v>
      </c>
      <c r="F336" s="7" t="s">
        <v>25</v>
      </c>
      <c r="G336" s="7" t="s">
        <v>252</v>
      </c>
      <c r="H336" s="7" t="s">
        <v>260</v>
      </c>
      <c r="I336" s="7" t="s">
        <v>87</v>
      </c>
      <c r="J336" s="7" t="s">
        <v>23</v>
      </c>
      <c r="K336" s="7">
        <v>10</v>
      </c>
      <c r="L336" s="7" t="s">
        <v>1880</v>
      </c>
      <c r="M336" s="7" t="s">
        <v>7933</v>
      </c>
      <c r="N336" s="7" t="s">
        <v>43</v>
      </c>
      <c r="O336" s="7" t="s">
        <v>105</v>
      </c>
    </row>
    <row r="337" spans="2:15" x14ac:dyDescent="0.25">
      <c r="B337" s="7">
        <v>3</v>
      </c>
      <c r="C337" s="7" t="s">
        <v>10547</v>
      </c>
      <c r="D337" s="7" t="s">
        <v>10548</v>
      </c>
      <c r="E337" s="7" t="s">
        <v>10551</v>
      </c>
      <c r="F337" s="7" t="s">
        <v>167</v>
      </c>
      <c r="G337" s="7" t="s">
        <v>253</v>
      </c>
      <c r="H337" s="7" t="s">
        <v>260</v>
      </c>
      <c r="I337" s="7" t="s">
        <v>55</v>
      </c>
      <c r="J337" s="7" t="s">
        <v>54</v>
      </c>
      <c r="K337" s="7">
        <v>4</v>
      </c>
      <c r="L337" s="7" t="s">
        <v>10553</v>
      </c>
      <c r="M337" s="7" t="s">
        <v>18264</v>
      </c>
      <c r="N337" s="7" t="s">
        <v>43</v>
      </c>
      <c r="O337" s="7" t="s">
        <v>159</v>
      </c>
    </row>
    <row r="338" spans="2:15" x14ac:dyDescent="0.25">
      <c r="B338" s="7">
        <v>3</v>
      </c>
      <c r="C338" s="7" t="s">
        <v>1915</v>
      </c>
      <c r="D338" s="7" t="s">
        <v>4288</v>
      </c>
      <c r="E338" s="7" t="s">
        <v>1918</v>
      </c>
      <c r="F338" s="7" t="s">
        <v>38</v>
      </c>
      <c r="G338" s="7" t="s">
        <v>253</v>
      </c>
      <c r="H338" s="7" t="s">
        <v>260</v>
      </c>
      <c r="I338" s="7" t="s">
        <v>40</v>
      </c>
      <c r="J338" s="7" t="s">
        <v>23</v>
      </c>
      <c r="K338" s="7">
        <v>7</v>
      </c>
      <c r="L338" s="7" t="s">
        <v>4289</v>
      </c>
      <c r="M338" s="7" t="s">
        <v>18267</v>
      </c>
      <c r="N338" s="7" t="s">
        <v>43</v>
      </c>
      <c r="O338" s="7" t="s">
        <v>105</v>
      </c>
    </row>
    <row r="339" spans="2:15" x14ac:dyDescent="0.25">
      <c r="B339" s="7">
        <v>3</v>
      </c>
      <c r="C339" s="7" t="s">
        <v>1958</v>
      </c>
      <c r="D339" s="7" t="s">
        <v>1959</v>
      </c>
      <c r="E339" s="7" t="s">
        <v>1960</v>
      </c>
      <c r="F339" s="7" t="s">
        <v>25</v>
      </c>
      <c r="G339" s="7" t="s">
        <v>252</v>
      </c>
      <c r="H339" s="7" t="s">
        <v>260</v>
      </c>
      <c r="I339" s="7" t="s">
        <v>37</v>
      </c>
      <c r="J339" s="7" t="s">
        <v>36</v>
      </c>
      <c r="K339" s="7">
        <v>10</v>
      </c>
      <c r="L339" s="7" t="s">
        <v>1962</v>
      </c>
      <c r="M339" s="7" t="s">
        <v>10366</v>
      </c>
      <c r="N339" s="7" t="s">
        <v>43</v>
      </c>
      <c r="O339" s="7" t="s">
        <v>105</v>
      </c>
    </row>
    <row r="340" spans="2:15" x14ac:dyDescent="0.25">
      <c r="B340" s="7">
        <v>3</v>
      </c>
      <c r="C340" s="7" t="s">
        <v>1963</v>
      </c>
      <c r="D340" s="7" t="s">
        <v>1964</v>
      </c>
      <c r="E340" s="7" t="s">
        <v>1965</v>
      </c>
      <c r="F340" s="7" t="s">
        <v>25</v>
      </c>
      <c r="G340" s="7" t="s">
        <v>252</v>
      </c>
      <c r="H340" s="7" t="s">
        <v>260</v>
      </c>
      <c r="I340" s="7" t="s">
        <v>37</v>
      </c>
      <c r="J340" s="7" t="s">
        <v>36</v>
      </c>
      <c r="K340" s="7">
        <v>10</v>
      </c>
      <c r="L340" s="7" t="s">
        <v>1967</v>
      </c>
      <c r="M340" s="7" t="s">
        <v>18231</v>
      </c>
      <c r="N340" s="7" t="s">
        <v>43</v>
      </c>
      <c r="O340" s="7" t="s">
        <v>105</v>
      </c>
    </row>
    <row r="341" spans="2:15" x14ac:dyDescent="0.25">
      <c r="B341" s="7">
        <v>3</v>
      </c>
      <c r="C341" s="7" t="s">
        <v>1969</v>
      </c>
      <c r="D341" s="7" t="s">
        <v>1970</v>
      </c>
      <c r="E341" s="7" t="s">
        <v>1972</v>
      </c>
      <c r="F341" s="7" t="s">
        <v>226</v>
      </c>
      <c r="G341" s="7" t="s">
        <v>252</v>
      </c>
      <c r="H341" s="7" t="s">
        <v>260</v>
      </c>
      <c r="I341" s="7" t="s">
        <v>27</v>
      </c>
      <c r="J341" s="7" t="s">
        <v>23</v>
      </c>
      <c r="K341" s="7">
        <v>10</v>
      </c>
      <c r="L341" s="7" t="s">
        <v>1974</v>
      </c>
      <c r="M341" s="7" t="s">
        <v>18262</v>
      </c>
      <c r="N341" s="7" t="s">
        <v>43</v>
      </c>
      <c r="O341" s="7" t="s">
        <v>215</v>
      </c>
    </row>
    <row r="342" spans="2:15" x14ac:dyDescent="0.25">
      <c r="B342" s="7">
        <v>3</v>
      </c>
      <c r="C342" s="7" t="s">
        <v>1975</v>
      </c>
      <c r="D342" s="7" t="s">
        <v>1976</v>
      </c>
      <c r="E342" s="7" t="s">
        <v>1980</v>
      </c>
      <c r="F342" s="7" t="s">
        <v>281</v>
      </c>
      <c r="G342" s="7" t="s">
        <v>253</v>
      </c>
      <c r="H342" s="7" t="s">
        <v>260</v>
      </c>
      <c r="I342" s="7" t="s">
        <v>45</v>
      </c>
      <c r="J342" s="7" t="s">
        <v>44</v>
      </c>
      <c r="K342" s="7">
        <v>11</v>
      </c>
      <c r="L342" s="7" t="s">
        <v>1982</v>
      </c>
      <c r="M342" s="7" t="s">
        <v>10449</v>
      </c>
      <c r="N342" s="7" t="s">
        <v>43</v>
      </c>
      <c r="O342" s="7" t="s">
        <v>109</v>
      </c>
    </row>
    <row r="343" spans="2:15" x14ac:dyDescent="0.25">
      <c r="B343" s="7">
        <v>3</v>
      </c>
      <c r="C343" s="7" t="s">
        <v>2041</v>
      </c>
      <c r="D343" s="7" t="s">
        <v>2891</v>
      </c>
      <c r="E343" s="7" t="s">
        <v>2044</v>
      </c>
      <c r="F343" s="7" t="s">
        <v>224</v>
      </c>
      <c r="G343" s="7" t="s">
        <v>252</v>
      </c>
      <c r="H343" s="7" t="s">
        <v>260</v>
      </c>
      <c r="I343" s="7" t="s">
        <v>27</v>
      </c>
      <c r="J343" s="7" t="s">
        <v>23</v>
      </c>
      <c r="K343" s="7">
        <v>10</v>
      </c>
      <c r="L343" s="7" t="s">
        <v>2892</v>
      </c>
      <c r="M343" s="7" t="s">
        <v>10732</v>
      </c>
      <c r="N343" s="7" t="s">
        <v>43</v>
      </c>
      <c r="O343" s="7" t="s">
        <v>215</v>
      </c>
    </row>
    <row r="344" spans="2:15" x14ac:dyDescent="0.25">
      <c r="B344" s="7">
        <v>3</v>
      </c>
      <c r="C344" s="7" t="s">
        <v>2098</v>
      </c>
      <c r="D344" s="7" t="s">
        <v>2099</v>
      </c>
      <c r="E344" s="7" t="s">
        <v>2102</v>
      </c>
      <c r="F344" s="7" t="s">
        <v>25</v>
      </c>
      <c r="G344" s="7" t="s">
        <v>253</v>
      </c>
      <c r="H344" s="7" t="s">
        <v>260</v>
      </c>
      <c r="I344" s="7" t="s">
        <v>60</v>
      </c>
      <c r="J344" s="7" t="s">
        <v>58</v>
      </c>
      <c r="K344" s="7">
        <v>9</v>
      </c>
      <c r="L344" s="7" t="s">
        <v>2104</v>
      </c>
      <c r="M344" s="7" t="s">
        <v>18315</v>
      </c>
      <c r="N344" s="7" t="s">
        <v>43</v>
      </c>
      <c r="O344" s="7" t="s">
        <v>105</v>
      </c>
    </row>
    <row r="345" spans="2:15" x14ac:dyDescent="0.25">
      <c r="B345" s="7">
        <v>3</v>
      </c>
      <c r="C345" s="7" t="s">
        <v>2172</v>
      </c>
      <c r="D345" s="7" t="s">
        <v>2173</v>
      </c>
      <c r="E345" s="7" t="s">
        <v>2177</v>
      </c>
      <c r="F345" s="7" t="s">
        <v>165</v>
      </c>
      <c r="G345" s="7" t="s">
        <v>252</v>
      </c>
      <c r="H345" s="7" t="s">
        <v>260</v>
      </c>
      <c r="I345" s="7" t="s">
        <v>87</v>
      </c>
      <c r="J345" s="7" t="s">
        <v>23</v>
      </c>
      <c r="K345" s="7">
        <v>10</v>
      </c>
      <c r="L345" s="7" t="s">
        <v>2179</v>
      </c>
      <c r="M345" s="7" t="s">
        <v>17535</v>
      </c>
      <c r="N345" s="7" t="s">
        <v>43</v>
      </c>
      <c r="O345" s="7" t="s">
        <v>159</v>
      </c>
    </row>
    <row r="346" spans="2:15" x14ac:dyDescent="0.25">
      <c r="B346" s="7">
        <v>3</v>
      </c>
      <c r="C346" s="7" t="s">
        <v>2188</v>
      </c>
      <c r="D346" s="7" t="s">
        <v>2189</v>
      </c>
      <c r="E346" s="7" t="s">
        <v>2193</v>
      </c>
      <c r="F346" s="7" t="s">
        <v>171</v>
      </c>
      <c r="G346" s="7" t="s">
        <v>252</v>
      </c>
      <c r="H346" s="7" t="s">
        <v>260</v>
      </c>
      <c r="I346" s="7" t="s">
        <v>27</v>
      </c>
      <c r="J346" s="7" t="s">
        <v>23</v>
      </c>
      <c r="K346" s="7">
        <v>10</v>
      </c>
      <c r="L346" s="7" t="s">
        <v>2195</v>
      </c>
      <c r="M346" s="7" t="s">
        <v>17595</v>
      </c>
      <c r="N346" s="7" t="s">
        <v>43</v>
      </c>
      <c r="O346" s="7" t="s">
        <v>159</v>
      </c>
    </row>
    <row r="347" spans="2:15" x14ac:dyDescent="0.25">
      <c r="B347" s="7">
        <v>3</v>
      </c>
      <c r="C347" s="7" t="s">
        <v>2196</v>
      </c>
      <c r="D347" s="7" t="s">
        <v>2197</v>
      </c>
      <c r="E347" s="7" t="s">
        <v>2200</v>
      </c>
      <c r="F347" s="7" t="s">
        <v>167</v>
      </c>
      <c r="G347" s="7" t="s">
        <v>252</v>
      </c>
      <c r="H347" s="7" t="s">
        <v>260</v>
      </c>
      <c r="I347" s="7" t="s">
        <v>27</v>
      </c>
      <c r="J347" s="7" t="s">
        <v>23</v>
      </c>
      <c r="K347" s="7">
        <v>10</v>
      </c>
      <c r="L347" s="7" t="s">
        <v>2202</v>
      </c>
      <c r="M347" s="7" t="s">
        <v>17604</v>
      </c>
      <c r="N347" s="7" t="s">
        <v>43</v>
      </c>
      <c r="O347" s="7" t="s">
        <v>159</v>
      </c>
    </row>
    <row r="348" spans="2:15" x14ac:dyDescent="0.25">
      <c r="B348" s="7">
        <v>3</v>
      </c>
      <c r="C348" s="7" t="s">
        <v>2234</v>
      </c>
      <c r="D348" s="7" t="s">
        <v>2235</v>
      </c>
      <c r="E348" s="7" t="s">
        <v>2238</v>
      </c>
      <c r="F348" s="7" t="s">
        <v>167</v>
      </c>
      <c r="G348" s="7" t="s">
        <v>252</v>
      </c>
      <c r="H348" s="7" t="s">
        <v>260</v>
      </c>
      <c r="I348" s="7" t="s">
        <v>37</v>
      </c>
      <c r="J348" s="7" t="s">
        <v>36</v>
      </c>
      <c r="K348" s="7">
        <v>10</v>
      </c>
      <c r="L348" s="7" t="s">
        <v>2240</v>
      </c>
      <c r="M348" s="7" t="s">
        <v>17704</v>
      </c>
      <c r="N348" s="7" t="s">
        <v>43</v>
      </c>
      <c r="O348" s="7" t="s">
        <v>159</v>
      </c>
    </row>
    <row r="349" spans="2:15" x14ac:dyDescent="0.25">
      <c r="B349" s="7">
        <v>3</v>
      </c>
      <c r="C349" s="7" t="s">
        <v>2241</v>
      </c>
      <c r="D349" s="7" t="s">
        <v>2889</v>
      </c>
      <c r="E349" s="7" t="s">
        <v>3041</v>
      </c>
      <c r="F349" s="7" t="s">
        <v>156</v>
      </c>
      <c r="G349" s="7" t="s">
        <v>252</v>
      </c>
      <c r="H349" s="7" t="s">
        <v>260</v>
      </c>
      <c r="I349" s="7" t="s">
        <v>27</v>
      </c>
      <c r="J349" s="7" t="s">
        <v>23</v>
      </c>
      <c r="K349" s="7">
        <v>10</v>
      </c>
      <c r="L349" s="7" t="s">
        <v>2890</v>
      </c>
      <c r="M349" s="7" t="s">
        <v>14686</v>
      </c>
      <c r="N349" s="7" t="s">
        <v>43</v>
      </c>
      <c r="O349" s="7" t="s">
        <v>159</v>
      </c>
    </row>
    <row r="350" spans="2:15" x14ac:dyDescent="0.25">
      <c r="B350" s="7">
        <v>3</v>
      </c>
      <c r="C350" s="7" t="s">
        <v>2244</v>
      </c>
      <c r="D350" s="7" t="s">
        <v>2245</v>
      </c>
      <c r="E350" s="7" t="s">
        <v>2247</v>
      </c>
      <c r="F350" s="7" t="s">
        <v>165</v>
      </c>
      <c r="G350" s="7" t="s">
        <v>252</v>
      </c>
      <c r="H350" s="7" t="s">
        <v>260</v>
      </c>
      <c r="I350" s="7" t="s">
        <v>37</v>
      </c>
      <c r="J350" s="7" t="s">
        <v>36</v>
      </c>
      <c r="K350" s="7">
        <v>10</v>
      </c>
      <c r="L350" s="7" t="s">
        <v>2249</v>
      </c>
      <c r="M350" s="7" t="s">
        <v>17740</v>
      </c>
      <c r="N350" s="7" t="s">
        <v>43</v>
      </c>
      <c r="O350" s="7" t="s">
        <v>159</v>
      </c>
    </row>
    <row r="351" spans="2:15" x14ac:dyDescent="0.25">
      <c r="B351" s="7">
        <v>3</v>
      </c>
      <c r="C351" s="7" t="s">
        <v>2250</v>
      </c>
      <c r="D351" s="7" t="s">
        <v>2251</v>
      </c>
      <c r="E351" s="7" t="s">
        <v>2253</v>
      </c>
      <c r="F351" s="7" t="s">
        <v>165</v>
      </c>
      <c r="G351" s="7" t="s">
        <v>252</v>
      </c>
      <c r="H351" s="7" t="s">
        <v>260</v>
      </c>
      <c r="I351" s="7" t="s">
        <v>37</v>
      </c>
      <c r="J351" s="7" t="s">
        <v>36</v>
      </c>
      <c r="K351" s="7">
        <v>10</v>
      </c>
      <c r="L351" s="7" t="s">
        <v>2255</v>
      </c>
      <c r="M351" s="7" t="s">
        <v>17742</v>
      </c>
      <c r="N351" s="7" t="s">
        <v>43</v>
      </c>
      <c r="O351" s="7" t="s">
        <v>159</v>
      </c>
    </row>
    <row r="352" spans="2:15" x14ac:dyDescent="0.25">
      <c r="B352" s="7">
        <v>3</v>
      </c>
      <c r="C352" s="7" t="s">
        <v>2263</v>
      </c>
      <c r="D352" s="7" t="s">
        <v>2264</v>
      </c>
      <c r="E352" s="7" t="s">
        <v>2267</v>
      </c>
      <c r="F352" s="7" t="s">
        <v>131</v>
      </c>
      <c r="G352" s="7" t="s">
        <v>252</v>
      </c>
      <c r="H352" s="7" t="s">
        <v>260</v>
      </c>
      <c r="I352" s="7" t="s">
        <v>27</v>
      </c>
      <c r="J352" s="7" t="s">
        <v>23</v>
      </c>
      <c r="K352" s="7">
        <v>10</v>
      </c>
      <c r="L352" s="7" t="s">
        <v>2269</v>
      </c>
      <c r="M352" s="7" t="s">
        <v>17821</v>
      </c>
      <c r="N352" s="7" t="s">
        <v>43</v>
      </c>
      <c r="O352" s="7" t="s">
        <v>109</v>
      </c>
    </row>
    <row r="353" spans="2:15" x14ac:dyDescent="0.25">
      <c r="B353" s="7">
        <v>3</v>
      </c>
      <c r="C353" s="7" t="s">
        <v>2360</v>
      </c>
      <c r="D353" s="7" t="s">
        <v>2361</v>
      </c>
      <c r="E353" s="7" t="s">
        <v>2364</v>
      </c>
      <c r="F353" s="7" t="s">
        <v>139</v>
      </c>
      <c r="G353" s="7" t="s">
        <v>252</v>
      </c>
      <c r="H353" s="7" t="s">
        <v>260</v>
      </c>
      <c r="I353" s="7" t="s">
        <v>27</v>
      </c>
      <c r="J353" s="7" t="s">
        <v>23</v>
      </c>
      <c r="K353" s="7">
        <v>10</v>
      </c>
      <c r="L353" s="7" t="s">
        <v>2366</v>
      </c>
      <c r="M353" s="7" t="s">
        <v>18216</v>
      </c>
      <c r="N353" s="7" t="s">
        <v>43</v>
      </c>
      <c r="O353" s="7" t="s">
        <v>136</v>
      </c>
    </row>
    <row r="354" spans="2:15" x14ac:dyDescent="0.25">
      <c r="B354" s="7">
        <v>3</v>
      </c>
      <c r="C354" s="7" t="s">
        <v>2367</v>
      </c>
      <c r="D354" s="7" t="s">
        <v>2368</v>
      </c>
      <c r="E354" s="7" t="s">
        <v>2370</v>
      </c>
      <c r="F354" s="7" t="s">
        <v>139</v>
      </c>
      <c r="G354" s="7" t="s">
        <v>252</v>
      </c>
      <c r="H354" s="7" t="s">
        <v>260</v>
      </c>
      <c r="I354" s="7" t="s">
        <v>27</v>
      </c>
      <c r="J354" s="7" t="s">
        <v>23</v>
      </c>
      <c r="K354" s="7">
        <v>10</v>
      </c>
      <c r="L354" s="7" t="s">
        <v>2372</v>
      </c>
      <c r="M354" s="7" t="s">
        <v>18216</v>
      </c>
      <c r="N354" s="7" t="s">
        <v>43</v>
      </c>
      <c r="O354" s="7" t="s">
        <v>136</v>
      </c>
    </row>
    <row r="355" spans="2:15" x14ac:dyDescent="0.25">
      <c r="B355" s="7">
        <v>3</v>
      </c>
      <c r="C355" s="7" t="s">
        <v>2373</v>
      </c>
      <c r="D355" s="7" t="s">
        <v>2374</v>
      </c>
      <c r="E355" s="7" t="s">
        <v>2377</v>
      </c>
      <c r="F355" s="7" t="s">
        <v>139</v>
      </c>
      <c r="G355" s="7" t="s">
        <v>252</v>
      </c>
      <c r="H355" s="7" t="s">
        <v>260</v>
      </c>
      <c r="I355" s="7" t="s">
        <v>27</v>
      </c>
      <c r="J355" s="7" t="s">
        <v>23</v>
      </c>
      <c r="K355" s="7">
        <v>10</v>
      </c>
      <c r="L355" s="7" t="s">
        <v>2379</v>
      </c>
      <c r="M355" s="7" t="s">
        <v>18218</v>
      </c>
      <c r="N355" s="7" t="s">
        <v>43</v>
      </c>
      <c r="O355" s="7" t="s">
        <v>136</v>
      </c>
    </row>
    <row r="356" spans="2:15" x14ac:dyDescent="0.25">
      <c r="B356" s="7">
        <v>3</v>
      </c>
      <c r="C356" s="7" t="s">
        <v>2380</v>
      </c>
      <c r="D356" s="7" t="s">
        <v>2381</v>
      </c>
      <c r="E356" s="7" t="s">
        <v>2383</v>
      </c>
      <c r="F356" s="7" t="s">
        <v>139</v>
      </c>
      <c r="G356" s="7" t="s">
        <v>252</v>
      </c>
      <c r="H356" s="7" t="s">
        <v>260</v>
      </c>
      <c r="I356" s="7" t="s">
        <v>27</v>
      </c>
      <c r="J356" s="7" t="s">
        <v>23</v>
      </c>
      <c r="K356" s="7">
        <v>10</v>
      </c>
      <c r="L356" s="7" t="s">
        <v>2385</v>
      </c>
      <c r="M356" s="7" t="s">
        <v>18218</v>
      </c>
      <c r="N356" s="7" t="s">
        <v>43</v>
      </c>
      <c r="O356" s="7" t="s">
        <v>136</v>
      </c>
    </row>
    <row r="357" spans="2:15" x14ac:dyDescent="0.25">
      <c r="B357" s="7">
        <v>3</v>
      </c>
      <c r="C357" s="7" t="s">
        <v>2386</v>
      </c>
      <c r="D357" s="7" t="s">
        <v>2387</v>
      </c>
      <c r="E357" s="7" t="s">
        <v>2389</v>
      </c>
      <c r="F357" s="7" t="s">
        <v>139</v>
      </c>
      <c r="G357" s="7" t="s">
        <v>252</v>
      </c>
      <c r="H357" s="7" t="s">
        <v>260</v>
      </c>
      <c r="I357" s="7" t="s">
        <v>27</v>
      </c>
      <c r="J357" s="7" t="s">
        <v>23</v>
      </c>
      <c r="K357" s="7">
        <v>10</v>
      </c>
      <c r="L357" s="7" t="s">
        <v>2391</v>
      </c>
      <c r="M357" s="7" t="s">
        <v>18218</v>
      </c>
      <c r="N357" s="7" t="s">
        <v>43</v>
      </c>
      <c r="O357" s="7" t="s">
        <v>136</v>
      </c>
    </row>
    <row r="358" spans="2:15" x14ac:dyDescent="0.25">
      <c r="B358" s="7">
        <v>3</v>
      </c>
      <c r="C358" s="7" t="s">
        <v>2399</v>
      </c>
      <c r="D358" s="7" t="s">
        <v>2400</v>
      </c>
      <c r="E358" s="7" t="s">
        <v>2402</v>
      </c>
      <c r="F358" s="7" t="s">
        <v>163</v>
      </c>
      <c r="G358" s="7" t="s">
        <v>252</v>
      </c>
      <c r="H358" s="7" t="s">
        <v>260</v>
      </c>
      <c r="I358" s="7" t="s">
        <v>27</v>
      </c>
      <c r="J358" s="7" t="s">
        <v>23</v>
      </c>
      <c r="K358" s="7">
        <v>10</v>
      </c>
      <c r="L358" s="7" t="s">
        <v>2404</v>
      </c>
      <c r="M358" s="7" t="s">
        <v>10958</v>
      </c>
      <c r="N358" s="7" t="s">
        <v>43</v>
      </c>
      <c r="O358" s="7" t="s">
        <v>159</v>
      </c>
    </row>
    <row r="359" spans="2:15" x14ac:dyDescent="0.25">
      <c r="B359" s="7">
        <v>3</v>
      </c>
      <c r="C359" s="7" t="s">
        <v>2405</v>
      </c>
      <c r="D359" s="7" t="s">
        <v>2406</v>
      </c>
      <c r="E359" s="7" t="s">
        <v>2409</v>
      </c>
      <c r="F359" s="7" t="s">
        <v>169</v>
      </c>
      <c r="G359" s="7" t="s">
        <v>252</v>
      </c>
      <c r="H359" s="7" t="s">
        <v>260</v>
      </c>
      <c r="I359" s="7" t="s">
        <v>27</v>
      </c>
      <c r="J359" s="7" t="s">
        <v>23</v>
      </c>
      <c r="K359" s="7">
        <v>10</v>
      </c>
      <c r="L359" s="7" t="s">
        <v>2411</v>
      </c>
      <c r="M359" s="7" t="s">
        <v>18076</v>
      </c>
      <c r="N359" s="7" t="s">
        <v>43</v>
      </c>
      <c r="O359" s="7" t="s">
        <v>159</v>
      </c>
    </row>
    <row r="360" spans="2:15" x14ac:dyDescent="0.25">
      <c r="B360" s="7">
        <v>3</v>
      </c>
      <c r="C360" s="7" t="s">
        <v>2419</v>
      </c>
      <c r="D360" s="7" t="s">
        <v>2420</v>
      </c>
      <c r="E360" s="7" t="s">
        <v>2424</v>
      </c>
      <c r="F360" s="7" t="s">
        <v>115</v>
      </c>
      <c r="G360" s="7" t="s">
        <v>252</v>
      </c>
      <c r="H360" s="7" t="s">
        <v>260</v>
      </c>
      <c r="I360" s="7" t="s">
        <v>27</v>
      </c>
      <c r="J360" s="7" t="s">
        <v>23</v>
      </c>
      <c r="K360" s="7">
        <v>10</v>
      </c>
      <c r="L360" s="7" t="s">
        <v>2426</v>
      </c>
      <c r="M360" s="7" t="s">
        <v>18248</v>
      </c>
      <c r="N360" s="7" t="s">
        <v>43</v>
      </c>
      <c r="O360" s="7" t="s">
        <v>109</v>
      </c>
    </row>
    <row r="361" spans="2:15" x14ac:dyDescent="0.25">
      <c r="B361" s="7">
        <v>3</v>
      </c>
      <c r="C361" s="7" t="s">
        <v>2427</v>
      </c>
      <c r="D361" s="7" t="s">
        <v>1881</v>
      </c>
      <c r="E361" s="7" t="s">
        <v>2430</v>
      </c>
      <c r="F361" s="7" t="s">
        <v>190</v>
      </c>
      <c r="G361" s="7" t="s">
        <v>252</v>
      </c>
      <c r="H361" s="7" t="s">
        <v>260</v>
      </c>
      <c r="I361" s="7" t="s">
        <v>27</v>
      </c>
      <c r="J361" s="7" t="s">
        <v>23</v>
      </c>
      <c r="K361" s="7">
        <v>10</v>
      </c>
      <c r="L361" s="7" t="s">
        <v>2432</v>
      </c>
      <c r="M361" s="7" t="s">
        <v>7935</v>
      </c>
      <c r="N361" s="7" t="s">
        <v>43</v>
      </c>
      <c r="O361" s="7" t="s">
        <v>159</v>
      </c>
    </row>
    <row r="362" spans="2:15" x14ac:dyDescent="0.25">
      <c r="B362" s="7">
        <v>3</v>
      </c>
      <c r="C362" s="7" t="s">
        <v>2433</v>
      </c>
      <c r="D362" s="7" t="s">
        <v>2434</v>
      </c>
      <c r="E362" s="7" t="s">
        <v>2437</v>
      </c>
      <c r="F362" s="7" t="s">
        <v>137</v>
      </c>
      <c r="G362" s="7" t="s">
        <v>252</v>
      </c>
      <c r="H362" s="7" t="s">
        <v>260</v>
      </c>
      <c r="I362" s="7" t="s">
        <v>37</v>
      </c>
      <c r="J362" s="7" t="s">
        <v>36</v>
      </c>
      <c r="K362" s="7">
        <v>10</v>
      </c>
      <c r="L362" s="7" t="s">
        <v>2439</v>
      </c>
      <c r="M362" s="7" t="s">
        <v>18252</v>
      </c>
      <c r="N362" s="7" t="s">
        <v>43</v>
      </c>
      <c r="O362" s="7" t="s">
        <v>136</v>
      </c>
    </row>
    <row r="363" spans="2:15" x14ac:dyDescent="0.25">
      <c r="B363" s="7">
        <v>3</v>
      </c>
      <c r="C363" s="7" t="s">
        <v>2440</v>
      </c>
      <c r="D363" s="7" t="s">
        <v>2441</v>
      </c>
      <c r="E363" s="7" t="s">
        <v>2445</v>
      </c>
      <c r="F363" s="7" t="s">
        <v>115</v>
      </c>
      <c r="G363" s="7" t="s">
        <v>252</v>
      </c>
      <c r="H363" s="7" t="s">
        <v>260</v>
      </c>
      <c r="I363" s="7" t="s">
        <v>27</v>
      </c>
      <c r="J363" s="7" t="s">
        <v>23</v>
      </c>
      <c r="K363" s="7">
        <v>10</v>
      </c>
      <c r="L363" s="7" t="s">
        <v>2447</v>
      </c>
      <c r="M363" s="7" t="s">
        <v>18253</v>
      </c>
      <c r="N363" s="7" t="s">
        <v>43</v>
      </c>
      <c r="O363" s="7" t="s">
        <v>109</v>
      </c>
    </row>
    <row r="364" spans="2:15" x14ac:dyDescent="0.25">
      <c r="B364" s="7">
        <v>3</v>
      </c>
      <c r="C364" s="7" t="s">
        <v>2448</v>
      </c>
      <c r="D364" s="7" t="s">
        <v>2449</v>
      </c>
      <c r="E364" s="7" t="s">
        <v>2452</v>
      </c>
      <c r="F364" s="7" t="s">
        <v>178</v>
      </c>
      <c r="G364" s="7" t="s">
        <v>252</v>
      </c>
      <c r="H364" s="7" t="s">
        <v>260</v>
      </c>
      <c r="I364" s="7" t="s">
        <v>27</v>
      </c>
      <c r="J364" s="7" t="s">
        <v>23</v>
      </c>
      <c r="K364" s="7">
        <v>10</v>
      </c>
      <c r="L364" s="7" t="s">
        <v>2454</v>
      </c>
      <c r="M364" s="7" t="s">
        <v>18254</v>
      </c>
      <c r="N364" s="7" t="s">
        <v>43</v>
      </c>
      <c r="O364" s="7" t="s">
        <v>159</v>
      </c>
    </row>
    <row r="365" spans="2:15" x14ac:dyDescent="0.25">
      <c r="B365" s="7">
        <v>3</v>
      </c>
      <c r="C365" s="7" t="s">
        <v>2455</v>
      </c>
      <c r="D365" s="7" t="s">
        <v>2456</v>
      </c>
      <c r="E365" s="7" t="s">
        <v>2459</v>
      </c>
      <c r="F365" s="7" t="s">
        <v>190</v>
      </c>
      <c r="G365" s="7" t="s">
        <v>252</v>
      </c>
      <c r="H365" s="7" t="s">
        <v>260</v>
      </c>
      <c r="I365" s="7" t="s">
        <v>27</v>
      </c>
      <c r="J365" s="7" t="s">
        <v>23</v>
      </c>
      <c r="K365" s="7">
        <v>10</v>
      </c>
      <c r="L365" s="7" t="s">
        <v>2461</v>
      </c>
      <c r="M365" s="7" t="s">
        <v>10478</v>
      </c>
      <c r="N365" s="7" t="s">
        <v>43</v>
      </c>
      <c r="O365" s="7" t="s">
        <v>159</v>
      </c>
    </row>
    <row r="366" spans="2:15" x14ac:dyDescent="0.25">
      <c r="B366" s="7">
        <v>3</v>
      </c>
      <c r="C366" s="7" t="s">
        <v>2462</v>
      </c>
      <c r="D366" s="7" t="s">
        <v>2463</v>
      </c>
      <c r="E366" s="7" t="s">
        <v>2465</v>
      </c>
      <c r="F366" s="7" t="s">
        <v>178</v>
      </c>
      <c r="G366" s="7" t="s">
        <v>252</v>
      </c>
      <c r="H366" s="7" t="s">
        <v>260</v>
      </c>
      <c r="I366" s="7" t="s">
        <v>27</v>
      </c>
      <c r="J366" s="7" t="s">
        <v>23</v>
      </c>
      <c r="K366" s="7">
        <v>10</v>
      </c>
      <c r="L366" s="7" t="s">
        <v>2467</v>
      </c>
      <c r="M366" s="7" t="s">
        <v>18261</v>
      </c>
      <c r="N366" s="7" t="s">
        <v>43</v>
      </c>
      <c r="O366" s="7" t="s">
        <v>159</v>
      </c>
    </row>
    <row r="367" spans="2:15" x14ac:dyDescent="0.25">
      <c r="B367" s="7">
        <v>3</v>
      </c>
      <c r="C367" s="7" t="s">
        <v>2476</v>
      </c>
      <c r="D367" s="7" t="s">
        <v>2477</v>
      </c>
      <c r="E367" s="7" t="s">
        <v>2479</v>
      </c>
      <c r="F367" s="7" t="s">
        <v>165</v>
      </c>
      <c r="G367" s="7" t="s">
        <v>252</v>
      </c>
      <c r="H367" s="7" t="s">
        <v>260</v>
      </c>
      <c r="I367" s="7" t="s">
        <v>37</v>
      </c>
      <c r="J367" s="7" t="s">
        <v>36</v>
      </c>
      <c r="K367" s="7">
        <v>10</v>
      </c>
      <c r="L367" s="7" t="s">
        <v>2481</v>
      </c>
      <c r="M367" s="7" t="s">
        <v>18272</v>
      </c>
      <c r="N367" s="7" t="s">
        <v>43</v>
      </c>
      <c r="O367" s="7" t="s">
        <v>159</v>
      </c>
    </row>
    <row r="368" spans="2:15" x14ac:dyDescent="0.25">
      <c r="B368" s="7">
        <v>3</v>
      </c>
      <c r="C368" s="7" t="s">
        <v>2482</v>
      </c>
      <c r="D368" s="7" t="s">
        <v>2483</v>
      </c>
      <c r="E368" s="7" t="s">
        <v>2486</v>
      </c>
      <c r="F368" s="7" t="s">
        <v>200</v>
      </c>
      <c r="G368" s="7" t="s">
        <v>252</v>
      </c>
      <c r="H368" s="7" t="s">
        <v>260</v>
      </c>
      <c r="I368" s="7" t="s">
        <v>87</v>
      </c>
      <c r="J368" s="7" t="s">
        <v>23</v>
      </c>
      <c r="K368" s="7">
        <v>10</v>
      </c>
      <c r="L368" s="7" t="s">
        <v>2488</v>
      </c>
      <c r="M368" s="7" t="s">
        <v>18274</v>
      </c>
      <c r="N368" s="7" t="s">
        <v>43</v>
      </c>
      <c r="O368" s="7" t="s">
        <v>159</v>
      </c>
    </row>
    <row r="369" spans="2:15" x14ac:dyDescent="0.25">
      <c r="B369" s="7">
        <v>3</v>
      </c>
      <c r="C369" s="7" t="s">
        <v>2489</v>
      </c>
      <c r="D369" s="7" t="s">
        <v>2490</v>
      </c>
      <c r="E369" s="7" t="s">
        <v>2492</v>
      </c>
      <c r="F369" s="7" t="s">
        <v>190</v>
      </c>
      <c r="G369" s="7" t="s">
        <v>252</v>
      </c>
      <c r="H369" s="7" t="s">
        <v>260</v>
      </c>
      <c r="I369" s="7" t="s">
        <v>27</v>
      </c>
      <c r="J369" s="7" t="s">
        <v>23</v>
      </c>
      <c r="K369" s="7">
        <v>10</v>
      </c>
      <c r="L369" s="7" t="s">
        <v>2494</v>
      </c>
      <c r="M369" s="7" t="s">
        <v>18276</v>
      </c>
      <c r="N369" s="7" t="s">
        <v>43</v>
      </c>
      <c r="O369" s="7" t="s">
        <v>159</v>
      </c>
    </row>
    <row r="370" spans="2:15" x14ac:dyDescent="0.25">
      <c r="B370" s="7">
        <v>3</v>
      </c>
      <c r="C370" s="7" t="s">
        <v>2495</v>
      </c>
      <c r="D370" s="7" t="s">
        <v>2496</v>
      </c>
      <c r="E370" s="7" t="s">
        <v>2498</v>
      </c>
      <c r="F370" s="7" t="s">
        <v>165</v>
      </c>
      <c r="G370" s="7" t="s">
        <v>252</v>
      </c>
      <c r="H370" s="7" t="s">
        <v>260</v>
      </c>
      <c r="I370" s="7" t="s">
        <v>27</v>
      </c>
      <c r="J370" s="7" t="s">
        <v>23</v>
      </c>
      <c r="K370" s="7">
        <v>10</v>
      </c>
      <c r="L370" s="7" t="s">
        <v>2500</v>
      </c>
      <c r="M370" s="7" t="s">
        <v>18280</v>
      </c>
      <c r="N370" s="7" t="s">
        <v>43</v>
      </c>
      <c r="O370" s="7" t="s">
        <v>159</v>
      </c>
    </row>
    <row r="371" spans="2:15" x14ac:dyDescent="0.25">
      <c r="B371" s="7">
        <v>3</v>
      </c>
      <c r="C371" s="7" t="s">
        <v>2501</v>
      </c>
      <c r="D371" s="7" t="s">
        <v>2502</v>
      </c>
      <c r="E371" s="7" t="s">
        <v>2505</v>
      </c>
      <c r="F371" s="7" t="s">
        <v>163</v>
      </c>
      <c r="G371" s="7" t="s">
        <v>252</v>
      </c>
      <c r="H371" s="7" t="s">
        <v>260</v>
      </c>
      <c r="I371" s="7" t="s">
        <v>27</v>
      </c>
      <c r="J371" s="7" t="s">
        <v>23</v>
      </c>
      <c r="K371" s="7">
        <v>10</v>
      </c>
      <c r="L371" s="7" t="s">
        <v>2507</v>
      </c>
      <c r="M371" s="7" t="s">
        <v>18282</v>
      </c>
      <c r="N371" s="7" t="s">
        <v>43</v>
      </c>
      <c r="O371" s="7" t="s">
        <v>159</v>
      </c>
    </row>
    <row r="372" spans="2:15" x14ac:dyDescent="0.25">
      <c r="B372" s="7">
        <v>3</v>
      </c>
      <c r="C372" s="7" t="s">
        <v>2508</v>
      </c>
      <c r="D372" s="7" t="s">
        <v>2509</v>
      </c>
      <c r="E372" s="7" t="s">
        <v>2512</v>
      </c>
      <c r="F372" s="7" t="s">
        <v>196</v>
      </c>
      <c r="G372" s="7" t="s">
        <v>252</v>
      </c>
      <c r="H372" s="7" t="s">
        <v>260</v>
      </c>
      <c r="I372" s="7" t="s">
        <v>27</v>
      </c>
      <c r="J372" s="7" t="s">
        <v>23</v>
      </c>
      <c r="K372" s="7">
        <v>10</v>
      </c>
      <c r="L372" s="7" t="s">
        <v>2514</v>
      </c>
      <c r="M372" s="7" t="s">
        <v>18297</v>
      </c>
      <c r="N372" s="7" t="s">
        <v>43</v>
      </c>
      <c r="O372" s="7" t="s">
        <v>159</v>
      </c>
    </row>
    <row r="373" spans="2:15" x14ac:dyDescent="0.25">
      <c r="B373" s="7">
        <v>3</v>
      </c>
      <c r="C373" s="7" t="s">
        <v>2517</v>
      </c>
      <c r="D373" s="7" t="s">
        <v>2518</v>
      </c>
      <c r="E373" s="7" t="s">
        <v>2522</v>
      </c>
      <c r="F373" s="7" t="s">
        <v>163</v>
      </c>
      <c r="G373" s="7" t="s">
        <v>252</v>
      </c>
      <c r="H373" s="7" t="s">
        <v>260</v>
      </c>
      <c r="I373" s="7" t="s">
        <v>37</v>
      </c>
      <c r="J373" s="7" t="s">
        <v>36</v>
      </c>
      <c r="K373" s="7">
        <v>10</v>
      </c>
      <c r="L373" s="7" t="s">
        <v>2524</v>
      </c>
      <c r="M373" s="7" t="s">
        <v>18302</v>
      </c>
      <c r="N373" s="7" t="s">
        <v>43</v>
      </c>
      <c r="O373" s="7" t="s">
        <v>159</v>
      </c>
    </row>
    <row r="374" spans="2:15" x14ac:dyDescent="0.25">
      <c r="B374" s="7">
        <v>3</v>
      </c>
      <c r="C374" s="7" t="s">
        <v>2525</v>
      </c>
      <c r="D374" s="7" t="s">
        <v>2526</v>
      </c>
      <c r="E374" s="7" t="s">
        <v>2530</v>
      </c>
      <c r="F374" s="7" t="s">
        <v>190</v>
      </c>
      <c r="G374" s="7" t="s">
        <v>252</v>
      </c>
      <c r="H374" s="7" t="s">
        <v>260</v>
      </c>
      <c r="I374" s="7" t="s">
        <v>27</v>
      </c>
      <c r="J374" s="7" t="s">
        <v>23</v>
      </c>
      <c r="K374" s="7">
        <v>10</v>
      </c>
      <c r="L374" s="7" t="s">
        <v>2532</v>
      </c>
      <c r="M374" s="7" t="s">
        <v>6722</v>
      </c>
      <c r="N374" s="7" t="s">
        <v>43</v>
      </c>
      <c r="O374" s="7" t="s">
        <v>159</v>
      </c>
    </row>
    <row r="375" spans="2:15" x14ac:dyDescent="0.25">
      <c r="B375" s="7">
        <v>3</v>
      </c>
      <c r="C375" s="7" t="s">
        <v>2534</v>
      </c>
      <c r="D375" s="7" t="s">
        <v>2535</v>
      </c>
      <c r="E375" s="7" t="s">
        <v>2536</v>
      </c>
      <c r="F375" s="7" t="s">
        <v>200</v>
      </c>
      <c r="G375" s="7" t="s">
        <v>252</v>
      </c>
      <c r="H375" s="7" t="s">
        <v>260</v>
      </c>
      <c r="I375" s="7" t="s">
        <v>37</v>
      </c>
      <c r="J375" s="7" t="s">
        <v>36</v>
      </c>
      <c r="K375" s="7">
        <v>10</v>
      </c>
      <c r="L375" s="7" t="s">
        <v>2538</v>
      </c>
      <c r="M375" s="7" t="s">
        <v>14053</v>
      </c>
      <c r="N375" s="7" t="s">
        <v>43</v>
      </c>
      <c r="O375" s="7" t="s">
        <v>159</v>
      </c>
    </row>
    <row r="376" spans="2:15" x14ac:dyDescent="0.25">
      <c r="B376" s="7">
        <v>3</v>
      </c>
      <c r="C376" s="7" t="s">
        <v>2546</v>
      </c>
      <c r="D376" s="7" t="s">
        <v>2547</v>
      </c>
      <c r="E376" s="7" t="s">
        <v>2549</v>
      </c>
      <c r="F376" s="7" t="s">
        <v>190</v>
      </c>
      <c r="G376" s="7" t="s">
        <v>252</v>
      </c>
      <c r="H376" s="7" t="s">
        <v>260</v>
      </c>
      <c r="I376" s="7" t="s">
        <v>87</v>
      </c>
      <c r="J376" s="7" t="s">
        <v>23</v>
      </c>
      <c r="K376" s="7">
        <v>10</v>
      </c>
      <c r="L376" s="7" t="s">
        <v>2551</v>
      </c>
      <c r="M376" s="7" t="s">
        <v>17884</v>
      </c>
      <c r="N376" s="7" t="s">
        <v>43</v>
      </c>
      <c r="O376" s="7" t="s">
        <v>159</v>
      </c>
    </row>
    <row r="377" spans="2:15" x14ac:dyDescent="0.25">
      <c r="B377" s="7">
        <v>3</v>
      </c>
      <c r="C377" s="7" t="s">
        <v>2552</v>
      </c>
      <c r="D377" s="7" t="s">
        <v>2553</v>
      </c>
      <c r="E377" s="7" t="s">
        <v>2555</v>
      </c>
      <c r="F377" s="7" t="s">
        <v>178</v>
      </c>
      <c r="G377" s="7" t="s">
        <v>252</v>
      </c>
      <c r="H377" s="7" t="s">
        <v>260</v>
      </c>
      <c r="I377" s="7" t="s">
        <v>27</v>
      </c>
      <c r="J377" s="7" t="s">
        <v>23</v>
      </c>
      <c r="K377" s="7">
        <v>10</v>
      </c>
      <c r="L377" s="7" t="s">
        <v>2557</v>
      </c>
      <c r="M377" s="7" t="s">
        <v>14289</v>
      </c>
      <c r="N377" s="7" t="s">
        <v>43</v>
      </c>
      <c r="O377" s="7" t="s">
        <v>159</v>
      </c>
    </row>
    <row r="378" spans="2:15" x14ac:dyDescent="0.25">
      <c r="B378" s="7">
        <v>3</v>
      </c>
      <c r="C378" s="7" t="s">
        <v>2572</v>
      </c>
      <c r="D378" s="7" t="s">
        <v>2573</v>
      </c>
      <c r="E378" s="7" t="s">
        <v>2576</v>
      </c>
      <c r="F378" s="7" t="s">
        <v>190</v>
      </c>
      <c r="G378" s="7" t="s">
        <v>252</v>
      </c>
      <c r="H378" s="7" t="s">
        <v>260</v>
      </c>
      <c r="I378" s="7" t="s">
        <v>27</v>
      </c>
      <c r="J378" s="7" t="s">
        <v>23</v>
      </c>
      <c r="K378" s="7">
        <v>10</v>
      </c>
      <c r="L378" s="7" t="s">
        <v>2578</v>
      </c>
      <c r="M378" s="7" t="s">
        <v>1942</v>
      </c>
      <c r="N378" s="7" t="s">
        <v>43</v>
      </c>
      <c r="O378" s="7" t="s">
        <v>159</v>
      </c>
    </row>
    <row r="379" spans="2:15" x14ac:dyDescent="0.25">
      <c r="B379" s="7">
        <v>3</v>
      </c>
      <c r="C379" s="7" t="s">
        <v>2579</v>
      </c>
      <c r="D379" s="7" t="s">
        <v>2580</v>
      </c>
      <c r="E379" s="7" t="s">
        <v>2584</v>
      </c>
      <c r="F379" s="7" t="s">
        <v>180</v>
      </c>
      <c r="G379" s="7" t="s">
        <v>253</v>
      </c>
      <c r="H379" s="7" t="s">
        <v>260</v>
      </c>
      <c r="I379" s="7" t="s">
        <v>27</v>
      </c>
      <c r="J379" s="7" t="s">
        <v>23</v>
      </c>
      <c r="K379" s="7">
        <v>7</v>
      </c>
      <c r="L379" s="7" t="s">
        <v>2586</v>
      </c>
      <c r="M379" s="7" t="s">
        <v>14051</v>
      </c>
      <c r="N379" s="7" t="s">
        <v>43</v>
      </c>
      <c r="O379" s="7" t="s">
        <v>159</v>
      </c>
    </row>
    <row r="380" spans="2:15" x14ac:dyDescent="0.25">
      <c r="B380" s="7">
        <v>3</v>
      </c>
      <c r="C380" s="7" t="s">
        <v>2587</v>
      </c>
      <c r="D380" s="7" t="s">
        <v>2588</v>
      </c>
      <c r="E380" s="7" t="s">
        <v>2591</v>
      </c>
      <c r="F380" s="7" t="s">
        <v>165</v>
      </c>
      <c r="G380" s="7" t="s">
        <v>252</v>
      </c>
      <c r="H380" s="7" t="s">
        <v>260</v>
      </c>
      <c r="I380" s="7" t="s">
        <v>37</v>
      </c>
      <c r="J380" s="7" t="s">
        <v>36</v>
      </c>
      <c r="K380" s="7">
        <v>10</v>
      </c>
      <c r="L380" s="7" t="s">
        <v>2593</v>
      </c>
      <c r="M380" s="7" t="s">
        <v>14668</v>
      </c>
      <c r="N380" s="7" t="s">
        <v>43</v>
      </c>
      <c r="O380" s="7" t="s">
        <v>159</v>
      </c>
    </row>
    <row r="381" spans="2:15" x14ac:dyDescent="0.25">
      <c r="B381" s="7">
        <v>3</v>
      </c>
      <c r="C381" s="7" t="s">
        <v>2594</v>
      </c>
      <c r="D381" s="7" t="s">
        <v>2595</v>
      </c>
      <c r="E381" s="7" t="s">
        <v>2598</v>
      </c>
      <c r="F381" s="7" t="s">
        <v>139</v>
      </c>
      <c r="G381" s="7" t="s">
        <v>252</v>
      </c>
      <c r="H381" s="7" t="s">
        <v>260</v>
      </c>
      <c r="I381" s="7" t="s">
        <v>27</v>
      </c>
      <c r="J381" s="7" t="s">
        <v>23</v>
      </c>
      <c r="K381" s="7">
        <v>10</v>
      </c>
      <c r="L381" s="7" t="s">
        <v>2600</v>
      </c>
      <c r="M381" s="7" t="s">
        <v>10448</v>
      </c>
      <c r="N381" s="7" t="s">
        <v>43</v>
      </c>
      <c r="O381" s="7" t="s">
        <v>136</v>
      </c>
    </row>
    <row r="382" spans="2:15" x14ac:dyDescent="0.25">
      <c r="B382" s="7">
        <v>3</v>
      </c>
      <c r="C382" s="7" t="s">
        <v>2601</v>
      </c>
      <c r="D382" s="7" t="s">
        <v>2602</v>
      </c>
      <c r="E382" s="7" t="s">
        <v>2605</v>
      </c>
      <c r="F382" s="7" t="s">
        <v>190</v>
      </c>
      <c r="G382" s="7" t="s">
        <v>252</v>
      </c>
      <c r="H382" s="7" t="s">
        <v>260</v>
      </c>
      <c r="I382" s="7" t="s">
        <v>27</v>
      </c>
      <c r="J382" s="7" t="s">
        <v>23</v>
      </c>
      <c r="K382" s="7">
        <v>10</v>
      </c>
      <c r="L382" s="7" t="s">
        <v>2607</v>
      </c>
      <c r="M382" s="7" t="s">
        <v>18325</v>
      </c>
      <c r="N382" s="7" t="s">
        <v>43</v>
      </c>
      <c r="O382" s="7" t="s">
        <v>159</v>
      </c>
    </row>
    <row r="383" spans="2:15" x14ac:dyDescent="0.25">
      <c r="B383" s="7">
        <v>3</v>
      </c>
      <c r="C383" s="7" t="s">
        <v>2608</v>
      </c>
      <c r="D383" s="7" t="s">
        <v>2609</v>
      </c>
      <c r="E383" s="7" t="s">
        <v>2612</v>
      </c>
      <c r="F383" s="7" t="s">
        <v>167</v>
      </c>
      <c r="G383" s="7" t="s">
        <v>252</v>
      </c>
      <c r="H383" s="7" t="s">
        <v>260</v>
      </c>
      <c r="I383" s="7" t="s">
        <v>37</v>
      </c>
      <c r="J383" s="7" t="s">
        <v>36</v>
      </c>
      <c r="K383" s="7">
        <v>10</v>
      </c>
      <c r="L383" s="7" t="s">
        <v>2614</v>
      </c>
      <c r="M383" s="7" t="s">
        <v>18331</v>
      </c>
      <c r="N383" s="7" t="s">
        <v>43</v>
      </c>
      <c r="O383" s="7" t="s">
        <v>159</v>
      </c>
    </row>
    <row r="384" spans="2:15" x14ac:dyDescent="0.25">
      <c r="B384" s="7">
        <v>3</v>
      </c>
      <c r="C384" s="7" t="s">
        <v>2615</v>
      </c>
      <c r="D384" s="7" t="s">
        <v>2616</v>
      </c>
      <c r="E384" s="7" t="s">
        <v>2617</v>
      </c>
      <c r="F384" s="7" t="s">
        <v>167</v>
      </c>
      <c r="G384" s="7" t="s">
        <v>252</v>
      </c>
      <c r="H384" s="7" t="s">
        <v>260</v>
      </c>
      <c r="I384" s="7" t="s">
        <v>37</v>
      </c>
      <c r="J384" s="7" t="s">
        <v>36</v>
      </c>
      <c r="K384" s="7">
        <v>10</v>
      </c>
      <c r="L384" s="7" t="s">
        <v>2619</v>
      </c>
      <c r="M384" s="7" t="s">
        <v>18334</v>
      </c>
      <c r="N384" s="7" t="s">
        <v>43</v>
      </c>
      <c r="O384" s="7" t="s">
        <v>159</v>
      </c>
    </row>
    <row r="385" spans="2:15" x14ac:dyDescent="0.25">
      <c r="B385" s="7">
        <v>3</v>
      </c>
      <c r="C385" s="7" t="s">
        <v>2620</v>
      </c>
      <c r="D385" s="7" t="s">
        <v>2621</v>
      </c>
      <c r="E385" s="7" t="s">
        <v>2622</v>
      </c>
      <c r="F385" s="7" t="s">
        <v>190</v>
      </c>
      <c r="G385" s="7" t="s">
        <v>252</v>
      </c>
      <c r="H385" s="7" t="s">
        <v>260</v>
      </c>
      <c r="I385" s="7" t="s">
        <v>27</v>
      </c>
      <c r="J385" s="7" t="s">
        <v>23</v>
      </c>
      <c r="K385" s="7">
        <v>10</v>
      </c>
      <c r="L385" s="7" t="s">
        <v>2624</v>
      </c>
      <c r="M385" s="7" t="s">
        <v>18085</v>
      </c>
      <c r="N385" s="7" t="s">
        <v>43</v>
      </c>
      <c r="O385" s="7" t="s">
        <v>159</v>
      </c>
    </row>
    <row r="386" spans="2:15" x14ac:dyDescent="0.25">
      <c r="B386" s="7">
        <v>3</v>
      </c>
      <c r="C386" s="7" t="s">
        <v>2625</v>
      </c>
      <c r="D386" s="7" t="s">
        <v>2626</v>
      </c>
      <c r="E386" s="7" t="s">
        <v>2629</v>
      </c>
      <c r="F386" s="7" t="s">
        <v>167</v>
      </c>
      <c r="G386" s="7" t="s">
        <v>252</v>
      </c>
      <c r="H386" s="7" t="s">
        <v>260</v>
      </c>
      <c r="I386" s="7" t="s">
        <v>37</v>
      </c>
      <c r="J386" s="7" t="s">
        <v>36</v>
      </c>
      <c r="K386" s="7">
        <v>10</v>
      </c>
      <c r="L386" s="7" t="s">
        <v>2631</v>
      </c>
      <c r="M386" s="7" t="s">
        <v>14709</v>
      </c>
      <c r="N386" s="7" t="s">
        <v>43</v>
      </c>
      <c r="O386" s="7" t="s">
        <v>159</v>
      </c>
    </row>
    <row r="387" spans="2:15" x14ac:dyDescent="0.25">
      <c r="B387" s="7">
        <v>3</v>
      </c>
      <c r="C387" s="7" t="s">
        <v>2632</v>
      </c>
      <c r="D387" s="7" t="s">
        <v>2633</v>
      </c>
      <c r="E387" s="7" t="s">
        <v>2634</v>
      </c>
      <c r="F387" s="7" t="s">
        <v>167</v>
      </c>
      <c r="G387" s="7" t="s">
        <v>252</v>
      </c>
      <c r="H387" s="7" t="s">
        <v>260</v>
      </c>
      <c r="I387" s="7" t="s">
        <v>87</v>
      </c>
      <c r="J387" s="7" t="s">
        <v>23</v>
      </c>
      <c r="K387" s="7">
        <v>10</v>
      </c>
      <c r="L387" s="7" t="s">
        <v>2636</v>
      </c>
      <c r="M387" s="7" t="s">
        <v>14709</v>
      </c>
      <c r="N387" s="7" t="s">
        <v>43</v>
      </c>
      <c r="O387" s="7" t="s">
        <v>159</v>
      </c>
    </row>
    <row r="388" spans="2:15" x14ac:dyDescent="0.25">
      <c r="B388" s="7">
        <v>3</v>
      </c>
      <c r="C388" s="7" t="s">
        <v>2638</v>
      </c>
      <c r="D388" s="7" t="s">
        <v>2313</v>
      </c>
      <c r="E388" s="7" t="s">
        <v>2642</v>
      </c>
      <c r="F388" s="7" t="s">
        <v>200</v>
      </c>
      <c r="G388" s="7" t="s">
        <v>252</v>
      </c>
      <c r="H388" s="7" t="s">
        <v>260</v>
      </c>
      <c r="I388" s="7" t="s">
        <v>37</v>
      </c>
      <c r="J388" s="7" t="s">
        <v>36</v>
      </c>
      <c r="K388" s="7">
        <v>10</v>
      </c>
      <c r="L388" s="7" t="s">
        <v>2644</v>
      </c>
      <c r="M388" s="7" t="s">
        <v>8034</v>
      </c>
      <c r="N388" s="7" t="s">
        <v>43</v>
      </c>
      <c r="O388" s="7" t="s">
        <v>159</v>
      </c>
    </row>
    <row r="389" spans="2:15" x14ac:dyDescent="0.25">
      <c r="B389" s="7">
        <v>3</v>
      </c>
      <c r="C389" s="7" t="s">
        <v>2645</v>
      </c>
      <c r="D389" s="7" t="s">
        <v>2646</v>
      </c>
      <c r="E389" s="7" t="s">
        <v>2647</v>
      </c>
      <c r="F389" s="7" t="s">
        <v>167</v>
      </c>
      <c r="G389" s="7" t="s">
        <v>252</v>
      </c>
      <c r="H389" s="7" t="s">
        <v>260</v>
      </c>
      <c r="I389" s="7" t="s">
        <v>27</v>
      </c>
      <c r="J389" s="7" t="s">
        <v>23</v>
      </c>
      <c r="K389" s="7">
        <v>10</v>
      </c>
      <c r="L389" s="7" t="s">
        <v>2649</v>
      </c>
      <c r="M389" s="7" t="s">
        <v>18338</v>
      </c>
      <c r="N389" s="7" t="s">
        <v>43</v>
      </c>
      <c r="O389" s="7" t="s">
        <v>159</v>
      </c>
    </row>
    <row r="390" spans="2:15" x14ac:dyDescent="0.25">
      <c r="B390" s="7">
        <v>3</v>
      </c>
      <c r="C390" s="7" t="s">
        <v>2650</v>
      </c>
      <c r="D390" s="7" t="s">
        <v>2651</v>
      </c>
      <c r="E390" s="7" t="s">
        <v>2653</v>
      </c>
      <c r="F390" s="7" t="s">
        <v>187</v>
      </c>
      <c r="G390" s="7" t="s">
        <v>252</v>
      </c>
      <c r="H390" s="7" t="s">
        <v>260</v>
      </c>
      <c r="I390" s="7" t="s">
        <v>27</v>
      </c>
      <c r="J390" s="7" t="s">
        <v>23</v>
      </c>
      <c r="K390" s="7">
        <v>10</v>
      </c>
      <c r="L390" s="7" t="s">
        <v>2655</v>
      </c>
      <c r="M390" s="7" t="s">
        <v>2803</v>
      </c>
      <c r="N390" s="7" t="s">
        <v>43</v>
      </c>
      <c r="O390" s="7" t="s">
        <v>159</v>
      </c>
    </row>
    <row r="391" spans="2:15" x14ac:dyDescent="0.25">
      <c r="B391" s="7">
        <v>3</v>
      </c>
      <c r="C391" s="7" t="s">
        <v>2656</v>
      </c>
      <c r="D391" s="7" t="s">
        <v>2657</v>
      </c>
      <c r="E391" s="7" t="s">
        <v>2660</v>
      </c>
      <c r="F391" s="7" t="s">
        <v>187</v>
      </c>
      <c r="G391" s="7" t="s">
        <v>252</v>
      </c>
      <c r="H391" s="7" t="s">
        <v>260</v>
      </c>
      <c r="I391" s="7" t="s">
        <v>27</v>
      </c>
      <c r="J391" s="7" t="s">
        <v>23</v>
      </c>
      <c r="K391" s="7">
        <v>10</v>
      </c>
      <c r="L391" s="7" t="s">
        <v>2662</v>
      </c>
      <c r="M391" s="7" t="s">
        <v>10385</v>
      </c>
      <c r="N391" s="7" t="s">
        <v>43</v>
      </c>
      <c r="O391" s="7" t="s">
        <v>159</v>
      </c>
    </row>
    <row r="392" spans="2:15" x14ac:dyDescent="0.25">
      <c r="B392" s="7">
        <v>3</v>
      </c>
      <c r="C392" s="7" t="s">
        <v>2663</v>
      </c>
      <c r="D392" s="7" t="s">
        <v>2664</v>
      </c>
      <c r="E392" s="7" t="s">
        <v>2667</v>
      </c>
      <c r="F392" s="7" t="s">
        <v>25</v>
      </c>
      <c r="G392" s="7" t="s">
        <v>253</v>
      </c>
      <c r="H392" s="7" t="s">
        <v>260</v>
      </c>
      <c r="I392" s="7" t="s">
        <v>60</v>
      </c>
      <c r="J392" s="7" t="s">
        <v>58</v>
      </c>
      <c r="K392" s="7">
        <v>9</v>
      </c>
      <c r="L392" s="7" t="s">
        <v>2669</v>
      </c>
      <c r="M392" s="7" t="s">
        <v>18341</v>
      </c>
      <c r="N392" s="7" t="s">
        <v>43</v>
      </c>
      <c r="O392" s="7" t="s">
        <v>105</v>
      </c>
    </row>
    <row r="393" spans="2:15" x14ac:dyDescent="0.25">
      <c r="B393" s="7">
        <v>3</v>
      </c>
      <c r="C393" s="7" t="s">
        <v>2686</v>
      </c>
      <c r="D393" s="7" t="s">
        <v>2687</v>
      </c>
      <c r="E393" s="7" t="s">
        <v>2688</v>
      </c>
      <c r="F393" s="7" t="s">
        <v>185</v>
      </c>
      <c r="G393" s="7" t="s">
        <v>252</v>
      </c>
      <c r="H393" s="7" t="s">
        <v>260</v>
      </c>
      <c r="I393" s="7" t="s">
        <v>27</v>
      </c>
      <c r="J393" s="7" t="s">
        <v>23</v>
      </c>
      <c r="K393" s="7">
        <v>10</v>
      </c>
      <c r="L393" s="7" t="s">
        <v>2690</v>
      </c>
      <c r="M393" s="7" t="s">
        <v>10592</v>
      </c>
      <c r="N393" s="7" t="s">
        <v>43</v>
      </c>
      <c r="O393" s="7" t="s">
        <v>159</v>
      </c>
    </row>
    <row r="394" spans="2:15" x14ac:dyDescent="0.25">
      <c r="B394" s="7">
        <v>3</v>
      </c>
      <c r="C394" s="7" t="s">
        <v>2692</v>
      </c>
      <c r="D394" s="7" t="s">
        <v>2693</v>
      </c>
      <c r="E394" s="7" t="s">
        <v>2694</v>
      </c>
      <c r="F394" s="7" t="s">
        <v>167</v>
      </c>
      <c r="G394" s="7" t="s">
        <v>252</v>
      </c>
      <c r="H394" s="7" t="s">
        <v>260</v>
      </c>
      <c r="I394" s="7" t="s">
        <v>37</v>
      </c>
      <c r="J394" s="7" t="s">
        <v>36</v>
      </c>
      <c r="K394" s="7">
        <v>10</v>
      </c>
      <c r="L394" s="7" t="s">
        <v>2696</v>
      </c>
      <c r="M394" s="7" t="s">
        <v>14684</v>
      </c>
      <c r="N394" s="7" t="s">
        <v>43</v>
      </c>
      <c r="O394" s="7" t="s">
        <v>159</v>
      </c>
    </row>
    <row r="395" spans="2:15" x14ac:dyDescent="0.25">
      <c r="B395" s="7">
        <v>3</v>
      </c>
      <c r="C395" s="7" t="s">
        <v>2697</v>
      </c>
      <c r="D395" s="7" t="s">
        <v>2698</v>
      </c>
      <c r="E395" s="7" t="s">
        <v>2702</v>
      </c>
      <c r="F395" s="7" t="s">
        <v>200</v>
      </c>
      <c r="G395" s="7" t="s">
        <v>252</v>
      </c>
      <c r="H395" s="7" t="s">
        <v>260</v>
      </c>
      <c r="I395" s="7" t="s">
        <v>37</v>
      </c>
      <c r="J395" s="7" t="s">
        <v>36</v>
      </c>
      <c r="K395" s="7">
        <v>10</v>
      </c>
      <c r="L395" s="7" t="s">
        <v>2704</v>
      </c>
      <c r="M395" s="7" t="s">
        <v>17711</v>
      </c>
      <c r="N395" s="7" t="s">
        <v>43</v>
      </c>
      <c r="O395" s="7" t="s">
        <v>159</v>
      </c>
    </row>
    <row r="396" spans="2:15" x14ac:dyDescent="0.25">
      <c r="B396" s="7">
        <v>3</v>
      </c>
      <c r="C396" s="7" t="s">
        <v>2705</v>
      </c>
      <c r="D396" s="7" t="s">
        <v>2706</v>
      </c>
      <c r="E396" s="7" t="s">
        <v>2708</v>
      </c>
      <c r="F396" s="7" t="s">
        <v>190</v>
      </c>
      <c r="G396" s="7" t="s">
        <v>252</v>
      </c>
      <c r="H396" s="7" t="s">
        <v>260</v>
      </c>
      <c r="I396" s="7" t="s">
        <v>87</v>
      </c>
      <c r="J396" s="7" t="s">
        <v>23</v>
      </c>
      <c r="K396" s="7">
        <v>10</v>
      </c>
      <c r="L396" s="7" t="s">
        <v>2710</v>
      </c>
      <c r="M396" s="7" t="s">
        <v>17632</v>
      </c>
      <c r="N396" s="7" t="s">
        <v>43</v>
      </c>
      <c r="O396" s="7" t="s">
        <v>159</v>
      </c>
    </row>
    <row r="397" spans="2:15" x14ac:dyDescent="0.25">
      <c r="B397" s="7">
        <v>3</v>
      </c>
      <c r="C397" s="7" t="s">
        <v>2711</v>
      </c>
      <c r="D397" s="7" t="s">
        <v>2712</v>
      </c>
      <c r="E397" s="7" t="s">
        <v>2713</v>
      </c>
      <c r="F397" s="7" t="s">
        <v>167</v>
      </c>
      <c r="G397" s="7" t="s">
        <v>252</v>
      </c>
      <c r="H397" s="7" t="s">
        <v>260</v>
      </c>
      <c r="I397" s="7" t="s">
        <v>37</v>
      </c>
      <c r="J397" s="7" t="s">
        <v>36</v>
      </c>
      <c r="K397" s="7">
        <v>10</v>
      </c>
      <c r="L397" s="7" t="s">
        <v>2715</v>
      </c>
      <c r="M397" s="7" t="s">
        <v>18350</v>
      </c>
      <c r="N397" s="7" t="s">
        <v>43</v>
      </c>
      <c r="O397" s="7" t="s">
        <v>159</v>
      </c>
    </row>
    <row r="398" spans="2:15" x14ac:dyDescent="0.25">
      <c r="B398" s="7">
        <v>3</v>
      </c>
      <c r="C398" s="7" t="s">
        <v>2716</v>
      </c>
      <c r="D398" s="7" t="s">
        <v>2717</v>
      </c>
      <c r="E398" s="7" t="s">
        <v>2721</v>
      </c>
      <c r="F398" s="7" t="s">
        <v>165</v>
      </c>
      <c r="G398" s="7" t="s">
        <v>252</v>
      </c>
      <c r="H398" s="7" t="s">
        <v>260</v>
      </c>
      <c r="I398" s="7" t="s">
        <v>37</v>
      </c>
      <c r="J398" s="7" t="s">
        <v>36</v>
      </c>
      <c r="K398" s="7">
        <v>10</v>
      </c>
      <c r="L398" s="7" t="s">
        <v>2723</v>
      </c>
      <c r="M398" s="7" t="s">
        <v>14355</v>
      </c>
      <c r="N398" s="7" t="s">
        <v>43</v>
      </c>
      <c r="O398" s="7" t="s">
        <v>159</v>
      </c>
    </row>
    <row r="399" spans="2:15" x14ac:dyDescent="0.25">
      <c r="B399" s="7">
        <v>3</v>
      </c>
      <c r="C399" s="7" t="s">
        <v>2731</v>
      </c>
      <c r="D399" s="7" t="s">
        <v>2732</v>
      </c>
      <c r="E399" s="7" t="s">
        <v>2736</v>
      </c>
      <c r="F399" s="7" t="s">
        <v>167</v>
      </c>
      <c r="G399" s="7" t="s">
        <v>252</v>
      </c>
      <c r="H399" s="7" t="s">
        <v>260</v>
      </c>
      <c r="I399" s="7" t="s">
        <v>37</v>
      </c>
      <c r="J399" s="7" t="s">
        <v>36</v>
      </c>
      <c r="K399" s="7">
        <v>10</v>
      </c>
      <c r="L399" s="7" t="s">
        <v>2738</v>
      </c>
      <c r="M399" s="7" t="s">
        <v>18353</v>
      </c>
      <c r="N399" s="7" t="s">
        <v>43</v>
      </c>
      <c r="O399" s="7" t="s">
        <v>159</v>
      </c>
    </row>
    <row r="400" spans="2:15" x14ac:dyDescent="0.25">
      <c r="B400" s="7">
        <v>3</v>
      </c>
      <c r="C400" s="7" t="s">
        <v>2739</v>
      </c>
      <c r="D400" s="7" t="s">
        <v>2740</v>
      </c>
      <c r="E400" s="7" t="s">
        <v>2744</v>
      </c>
      <c r="F400" s="7" t="s">
        <v>182</v>
      </c>
      <c r="G400" s="7" t="s">
        <v>253</v>
      </c>
      <c r="H400" s="7" t="s">
        <v>260</v>
      </c>
      <c r="I400" s="7" t="s">
        <v>27</v>
      </c>
      <c r="J400" s="7" t="s">
        <v>23</v>
      </c>
      <c r="K400" s="7">
        <v>7</v>
      </c>
      <c r="L400" s="7" t="s">
        <v>2746</v>
      </c>
      <c r="M400" s="7" t="s">
        <v>18355</v>
      </c>
      <c r="N400" s="7" t="s">
        <v>43</v>
      </c>
      <c r="O400" s="7" t="s">
        <v>159</v>
      </c>
    </row>
    <row r="401" spans="2:15" x14ac:dyDescent="0.25">
      <c r="B401" s="7">
        <v>3</v>
      </c>
      <c r="C401" s="7" t="s">
        <v>2747</v>
      </c>
      <c r="D401" s="7" t="s">
        <v>2748</v>
      </c>
      <c r="E401" s="7" t="s">
        <v>2752</v>
      </c>
      <c r="F401" s="7" t="s">
        <v>190</v>
      </c>
      <c r="G401" s="7" t="s">
        <v>252</v>
      </c>
      <c r="H401" s="7" t="s">
        <v>260</v>
      </c>
      <c r="I401" s="7" t="s">
        <v>27</v>
      </c>
      <c r="J401" s="7" t="s">
        <v>23</v>
      </c>
      <c r="K401" s="7">
        <v>10</v>
      </c>
      <c r="L401" s="7" t="s">
        <v>2754</v>
      </c>
      <c r="M401" s="7" t="s">
        <v>14525</v>
      </c>
      <c r="N401" s="7" t="s">
        <v>43</v>
      </c>
      <c r="O401" s="7" t="s">
        <v>159</v>
      </c>
    </row>
    <row r="402" spans="2:15" x14ac:dyDescent="0.25">
      <c r="B402" s="7">
        <v>3</v>
      </c>
      <c r="C402" s="7" t="s">
        <v>2755</v>
      </c>
      <c r="D402" s="7" t="s">
        <v>2756</v>
      </c>
      <c r="E402" s="7" t="s">
        <v>2757</v>
      </c>
      <c r="F402" s="7" t="s">
        <v>167</v>
      </c>
      <c r="G402" s="7" t="s">
        <v>252</v>
      </c>
      <c r="H402" s="7" t="s">
        <v>260</v>
      </c>
      <c r="I402" s="7" t="s">
        <v>37</v>
      </c>
      <c r="J402" s="7" t="s">
        <v>36</v>
      </c>
      <c r="K402" s="7">
        <v>10</v>
      </c>
      <c r="L402" s="7" t="s">
        <v>2759</v>
      </c>
      <c r="M402" s="7" t="s">
        <v>14274</v>
      </c>
      <c r="N402" s="7" t="s">
        <v>43</v>
      </c>
      <c r="O402" s="7" t="s">
        <v>159</v>
      </c>
    </row>
    <row r="403" spans="2:15" x14ac:dyDescent="0.25">
      <c r="B403" s="7">
        <v>3</v>
      </c>
      <c r="C403" s="7" t="s">
        <v>2859</v>
      </c>
      <c r="D403" s="7" t="s">
        <v>2860</v>
      </c>
      <c r="E403" s="7" t="s">
        <v>2864</v>
      </c>
      <c r="F403" s="7" t="s">
        <v>224</v>
      </c>
      <c r="G403" s="7" t="s">
        <v>253</v>
      </c>
      <c r="H403" s="7" t="s">
        <v>260</v>
      </c>
      <c r="I403" s="7" t="s">
        <v>60</v>
      </c>
      <c r="J403" s="7" t="s">
        <v>58</v>
      </c>
      <c r="K403" s="7">
        <v>9</v>
      </c>
      <c r="L403" s="7" t="s">
        <v>2866</v>
      </c>
      <c r="M403" s="7" t="s">
        <v>18395</v>
      </c>
      <c r="N403" s="7" t="s">
        <v>43</v>
      </c>
      <c r="O403" s="7" t="s">
        <v>215</v>
      </c>
    </row>
    <row r="404" spans="2:15" x14ac:dyDescent="0.25">
      <c r="B404" s="7">
        <v>3</v>
      </c>
      <c r="C404" s="7" t="s">
        <v>2881</v>
      </c>
      <c r="D404" s="7" t="s">
        <v>2882</v>
      </c>
      <c r="E404" s="7" t="s">
        <v>2883</v>
      </c>
      <c r="F404" s="7" t="s">
        <v>25</v>
      </c>
      <c r="G404" s="7" t="s">
        <v>252</v>
      </c>
      <c r="H404" s="7" t="s">
        <v>260</v>
      </c>
      <c r="I404" s="7" t="s">
        <v>27</v>
      </c>
      <c r="J404" s="7" t="s">
        <v>23</v>
      </c>
      <c r="K404" s="7">
        <v>10</v>
      </c>
      <c r="L404" s="7" t="s">
        <v>2885</v>
      </c>
      <c r="M404" s="7" t="s">
        <v>17613</v>
      </c>
      <c r="N404" s="7" t="s">
        <v>43</v>
      </c>
      <c r="O404" s="7" t="s">
        <v>105</v>
      </c>
    </row>
    <row r="405" spans="2:15" x14ac:dyDescent="0.25">
      <c r="B405" s="7">
        <v>3</v>
      </c>
      <c r="C405" s="7" t="s">
        <v>2941</v>
      </c>
      <c r="D405" s="7" t="s">
        <v>2942</v>
      </c>
      <c r="E405" s="7" t="s">
        <v>2945</v>
      </c>
      <c r="F405" s="7" t="s">
        <v>25</v>
      </c>
      <c r="G405" s="7" t="s">
        <v>252</v>
      </c>
      <c r="H405" s="7" t="s">
        <v>260</v>
      </c>
      <c r="I405" s="7" t="s">
        <v>27</v>
      </c>
      <c r="J405" s="7" t="s">
        <v>23</v>
      </c>
      <c r="K405" s="7">
        <v>10</v>
      </c>
      <c r="L405" s="7" t="s">
        <v>2947</v>
      </c>
      <c r="M405" s="7" t="s">
        <v>10558</v>
      </c>
      <c r="N405" s="7" t="s">
        <v>43</v>
      </c>
      <c r="O405" s="7" t="s">
        <v>105</v>
      </c>
    </row>
    <row r="406" spans="2:15" x14ac:dyDescent="0.25">
      <c r="B406" s="7">
        <v>3</v>
      </c>
      <c r="C406" s="7" t="s">
        <v>2971</v>
      </c>
      <c r="D406" s="7" t="s">
        <v>2972</v>
      </c>
      <c r="E406" s="7" t="s">
        <v>2975</v>
      </c>
      <c r="F406" s="7" t="s">
        <v>139</v>
      </c>
      <c r="G406" s="7" t="s">
        <v>252</v>
      </c>
      <c r="H406" s="7" t="s">
        <v>260</v>
      </c>
      <c r="I406" s="7" t="s">
        <v>34</v>
      </c>
      <c r="J406" s="7" t="s">
        <v>23</v>
      </c>
      <c r="K406" s="7">
        <v>8</v>
      </c>
      <c r="L406" s="7" t="s">
        <v>2977</v>
      </c>
      <c r="M406" s="7" t="s">
        <v>6685</v>
      </c>
      <c r="N406" s="7" t="s">
        <v>43</v>
      </c>
      <c r="O406" s="7" t="s">
        <v>136</v>
      </c>
    </row>
    <row r="407" spans="2:15" x14ac:dyDescent="0.25">
      <c r="B407" s="7">
        <v>3</v>
      </c>
      <c r="C407" s="7" t="s">
        <v>8941</v>
      </c>
      <c r="D407" s="7" t="s">
        <v>8942</v>
      </c>
      <c r="E407" s="7" t="s">
        <v>8946</v>
      </c>
      <c r="F407" s="7" t="s">
        <v>25</v>
      </c>
      <c r="G407" s="7" t="s">
        <v>253</v>
      </c>
      <c r="H407" s="7" t="s">
        <v>260</v>
      </c>
      <c r="I407" s="7" t="s">
        <v>55</v>
      </c>
      <c r="J407" s="7" t="s">
        <v>54</v>
      </c>
      <c r="K407" s="7">
        <v>4</v>
      </c>
      <c r="L407" s="7" t="s">
        <v>8948</v>
      </c>
      <c r="M407" s="7" t="s">
        <v>18420</v>
      </c>
      <c r="N407" s="7" t="s">
        <v>43</v>
      </c>
      <c r="O407" s="7" t="s">
        <v>105</v>
      </c>
    </row>
    <row r="408" spans="2:15" x14ac:dyDescent="0.25">
      <c r="B408" s="7">
        <v>3</v>
      </c>
      <c r="C408" s="7" t="s">
        <v>3013</v>
      </c>
      <c r="D408" s="7" t="s">
        <v>3014</v>
      </c>
      <c r="E408" s="7" t="s">
        <v>3017</v>
      </c>
      <c r="F408" s="7" t="s">
        <v>169</v>
      </c>
      <c r="G408" s="7" t="s">
        <v>252</v>
      </c>
      <c r="H408" s="7" t="s">
        <v>260</v>
      </c>
      <c r="I408" s="7" t="s">
        <v>27</v>
      </c>
      <c r="J408" s="7" t="s">
        <v>23</v>
      </c>
      <c r="K408" s="7">
        <v>10</v>
      </c>
      <c r="L408" s="7" t="s">
        <v>3019</v>
      </c>
      <c r="M408" s="7" t="s">
        <v>14418</v>
      </c>
      <c r="N408" s="7" t="s">
        <v>43</v>
      </c>
      <c r="O408" s="7" t="s">
        <v>159</v>
      </c>
    </row>
    <row r="409" spans="2:15" x14ac:dyDescent="0.25">
      <c r="B409" s="7">
        <v>3</v>
      </c>
      <c r="C409" s="7" t="s">
        <v>3020</v>
      </c>
      <c r="D409" s="7" t="s">
        <v>3021</v>
      </c>
      <c r="E409" s="7" t="s">
        <v>3025</v>
      </c>
      <c r="F409" s="7" t="s">
        <v>165</v>
      </c>
      <c r="G409" s="7" t="s">
        <v>252</v>
      </c>
      <c r="H409" s="7" t="s">
        <v>260</v>
      </c>
      <c r="I409" s="7" t="s">
        <v>27</v>
      </c>
      <c r="J409" s="7" t="s">
        <v>23</v>
      </c>
      <c r="K409" s="7">
        <v>10</v>
      </c>
      <c r="L409" s="7" t="s">
        <v>3027</v>
      </c>
      <c r="M409" s="7" t="s">
        <v>14383</v>
      </c>
      <c r="N409" s="7" t="s">
        <v>43</v>
      </c>
      <c r="O409" s="7" t="s">
        <v>159</v>
      </c>
    </row>
    <row r="410" spans="2:15" x14ac:dyDescent="0.25">
      <c r="B410" s="7">
        <v>3</v>
      </c>
      <c r="C410" s="7" t="s">
        <v>3079</v>
      </c>
      <c r="D410" s="7" t="s">
        <v>3080</v>
      </c>
      <c r="E410" s="7" t="s">
        <v>3083</v>
      </c>
      <c r="F410" s="7" t="s">
        <v>133</v>
      </c>
      <c r="G410" s="7" t="s">
        <v>252</v>
      </c>
      <c r="H410" s="7" t="s">
        <v>260</v>
      </c>
      <c r="I410" s="7" t="s">
        <v>40</v>
      </c>
      <c r="J410" s="7" t="s">
        <v>23</v>
      </c>
      <c r="K410" s="7">
        <v>12</v>
      </c>
      <c r="L410" s="7" t="s">
        <v>3085</v>
      </c>
      <c r="M410" s="7" t="s">
        <v>17813</v>
      </c>
      <c r="N410" s="7" t="s">
        <v>43</v>
      </c>
      <c r="O410" s="7" t="s">
        <v>136</v>
      </c>
    </row>
    <row r="411" spans="2:15" x14ac:dyDescent="0.25">
      <c r="B411" s="7">
        <v>3</v>
      </c>
      <c r="C411" s="7" t="s">
        <v>3142</v>
      </c>
      <c r="D411" s="7" t="s">
        <v>3143</v>
      </c>
      <c r="E411" s="7" t="s">
        <v>3146</v>
      </c>
      <c r="F411" s="7" t="s">
        <v>141</v>
      </c>
      <c r="G411" s="7" t="s">
        <v>252</v>
      </c>
      <c r="H411" s="7" t="s">
        <v>260</v>
      </c>
      <c r="I411" s="7" t="s">
        <v>37</v>
      </c>
      <c r="J411" s="7" t="s">
        <v>36</v>
      </c>
      <c r="K411" s="7">
        <v>10</v>
      </c>
      <c r="L411" s="7" t="s">
        <v>3148</v>
      </c>
      <c r="M411" s="7" t="s">
        <v>18359</v>
      </c>
      <c r="N411" s="7" t="s">
        <v>43</v>
      </c>
      <c r="O411" s="7" t="s">
        <v>136</v>
      </c>
    </row>
    <row r="412" spans="2:15" x14ac:dyDescent="0.25">
      <c r="B412" s="7">
        <v>3</v>
      </c>
      <c r="C412" s="7" t="s">
        <v>3149</v>
      </c>
      <c r="D412" s="7" t="s">
        <v>3150</v>
      </c>
      <c r="E412" s="7" t="s">
        <v>3151</v>
      </c>
      <c r="F412" s="7" t="s">
        <v>185</v>
      </c>
      <c r="G412" s="7" t="s">
        <v>252</v>
      </c>
      <c r="H412" s="7" t="s">
        <v>260</v>
      </c>
      <c r="I412" s="7" t="s">
        <v>27</v>
      </c>
      <c r="J412" s="7" t="s">
        <v>23</v>
      </c>
      <c r="K412" s="7">
        <v>10</v>
      </c>
      <c r="L412" s="7" t="s">
        <v>3153</v>
      </c>
      <c r="M412" s="7" t="s">
        <v>10602</v>
      </c>
      <c r="N412" s="7" t="s">
        <v>43</v>
      </c>
      <c r="O412" s="7" t="s">
        <v>159</v>
      </c>
    </row>
    <row r="413" spans="2:15" x14ac:dyDescent="0.25">
      <c r="B413" s="7">
        <v>3</v>
      </c>
      <c r="C413" s="7" t="s">
        <v>3154</v>
      </c>
      <c r="D413" s="7" t="s">
        <v>3155</v>
      </c>
      <c r="E413" s="7" t="s">
        <v>3156</v>
      </c>
      <c r="F413" s="7" t="s">
        <v>182</v>
      </c>
      <c r="G413" s="7" t="s">
        <v>253</v>
      </c>
      <c r="H413" s="7" t="s">
        <v>260</v>
      </c>
      <c r="I413" s="7" t="s">
        <v>27</v>
      </c>
      <c r="J413" s="7" t="s">
        <v>23</v>
      </c>
      <c r="K413" s="7">
        <v>7</v>
      </c>
      <c r="L413" s="7" t="s">
        <v>3158</v>
      </c>
      <c r="M413" s="7" t="s">
        <v>14276</v>
      </c>
      <c r="N413" s="7" t="s">
        <v>43</v>
      </c>
      <c r="O413" s="7" t="s">
        <v>159</v>
      </c>
    </row>
    <row r="414" spans="2:15" x14ac:dyDescent="0.25">
      <c r="B414" s="7">
        <v>3</v>
      </c>
      <c r="C414" s="7" t="s">
        <v>3159</v>
      </c>
      <c r="D414" s="7" t="s">
        <v>3160</v>
      </c>
      <c r="E414" s="7" t="s">
        <v>3162</v>
      </c>
      <c r="F414" s="7" t="s">
        <v>182</v>
      </c>
      <c r="G414" s="7" t="s">
        <v>253</v>
      </c>
      <c r="H414" s="7" t="s">
        <v>260</v>
      </c>
      <c r="I414" s="7" t="s">
        <v>27</v>
      </c>
      <c r="J414" s="7" t="s">
        <v>23</v>
      </c>
      <c r="K414" s="7">
        <v>7</v>
      </c>
      <c r="L414" s="7" t="s">
        <v>3164</v>
      </c>
      <c r="M414" s="7" t="s">
        <v>14050</v>
      </c>
      <c r="N414" s="7" t="s">
        <v>43</v>
      </c>
      <c r="O414" s="7" t="s">
        <v>159</v>
      </c>
    </row>
    <row r="415" spans="2:15" x14ac:dyDescent="0.25">
      <c r="B415" s="7">
        <v>3</v>
      </c>
      <c r="C415" s="7" t="s">
        <v>3165</v>
      </c>
      <c r="D415" s="7" t="s">
        <v>3166</v>
      </c>
      <c r="E415" s="7" t="s">
        <v>3169</v>
      </c>
      <c r="F415" s="7" t="s">
        <v>185</v>
      </c>
      <c r="G415" s="7" t="s">
        <v>253</v>
      </c>
      <c r="H415" s="7" t="s">
        <v>260</v>
      </c>
      <c r="I415" s="7" t="s">
        <v>27</v>
      </c>
      <c r="J415" s="7" t="s">
        <v>23</v>
      </c>
      <c r="K415" s="7">
        <v>7</v>
      </c>
      <c r="L415" s="7" t="s">
        <v>3171</v>
      </c>
      <c r="M415" s="7" t="s">
        <v>18371</v>
      </c>
      <c r="N415" s="7" t="s">
        <v>43</v>
      </c>
      <c r="O415" s="7" t="s">
        <v>159</v>
      </c>
    </row>
    <row r="416" spans="2:15" x14ac:dyDescent="0.25">
      <c r="B416" s="7">
        <v>3</v>
      </c>
      <c r="C416" s="7" t="s">
        <v>3172</v>
      </c>
      <c r="D416" s="7" t="s">
        <v>3173</v>
      </c>
      <c r="E416" s="7" t="s">
        <v>3176</v>
      </c>
      <c r="F416" s="7" t="s">
        <v>169</v>
      </c>
      <c r="G416" s="7" t="s">
        <v>252</v>
      </c>
      <c r="H416" s="7" t="s">
        <v>260</v>
      </c>
      <c r="I416" s="7" t="s">
        <v>27</v>
      </c>
      <c r="J416" s="7" t="s">
        <v>23</v>
      </c>
      <c r="K416" s="7">
        <v>10</v>
      </c>
      <c r="L416" s="7" t="s">
        <v>3178</v>
      </c>
      <c r="M416" s="7" t="s">
        <v>10310</v>
      </c>
      <c r="N416" s="7" t="s">
        <v>43</v>
      </c>
      <c r="O416" s="7" t="s">
        <v>159</v>
      </c>
    </row>
    <row r="417" spans="2:15" x14ac:dyDescent="0.25">
      <c r="B417" s="7">
        <v>3</v>
      </c>
      <c r="C417" s="7" t="s">
        <v>3179</v>
      </c>
      <c r="D417" s="7" t="s">
        <v>3180</v>
      </c>
      <c r="E417" s="7" t="s">
        <v>3184</v>
      </c>
      <c r="F417" s="7" t="s">
        <v>167</v>
      </c>
      <c r="G417" s="7" t="s">
        <v>252</v>
      </c>
      <c r="H417" s="7" t="s">
        <v>260</v>
      </c>
      <c r="I417" s="7" t="s">
        <v>27</v>
      </c>
      <c r="J417" s="7" t="s">
        <v>23</v>
      </c>
      <c r="K417" s="7">
        <v>10</v>
      </c>
      <c r="L417" s="7" t="s">
        <v>3186</v>
      </c>
      <c r="M417" s="7" t="s">
        <v>8205</v>
      </c>
      <c r="N417" s="7" t="s">
        <v>43</v>
      </c>
      <c r="O417" s="7" t="s">
        <v>159</v>
      </c>
    </row>
    <row r="418" spans="2:15" x14ac:dyDescent="0.25">
      <c r="B418" s="7">
        <v>3</v>
      </c>
      <c r="C418" s="7" t="s">
        <v>3187</v>
      </c>
      <c r="D418" s="7" t="s">
        <v>3188</v>
      </c>
      <c r="E418" s="7" t="s">
        <v>3191</v>
      </c>
      <c r="F418" s="7" t="s">
        <v>156</v>
      </c>
      <c r="G418" s="7" t="s">
        <v>252</v>
      </c>
      <c r="H418" s="7" t="s">
        <v>260</v>
      </c>
      <c r="I418" s="7" t="s">
        <v>27</v>
      </c>
      <c r="J418" s="7" t="s">
        <v>23</v>
      </c>
      <c r="K418" s="7">
        <v>10</v>
      </c>
      <c r="L418" s="7" t="s">
        <v>3193</v>
      </c>
      <c r="M418" s="7" t="s">
        <v>2888</v>
      </c>
      <c r="N418" s="7" t="s">
        <v>43</v>
      </c>
      <c r="O418" s="7" t="s">
        <v>159</v>
      </c>
    </row>
    <row r="419" spans="2:15" x14ac:dyDescent="0.25">
      <c r="B419" s="7">
        <v>3</v>
      </c>
      <c r="C419" s="7" t="s">
        <v>3194</v>
      </c>
      <c r="D419" s="7" t="s">
        <v>3195</v>
      </c>
      <c r="E419" s="7" t="s">
        <v>3197</v>
      </c>
      <c r="F419" s="7" t="s">
        <v>156</v>
      </c>
      <c r="G419" s="7" t="s">
        <v>252</v>
      </c>
      <c r="H419" s="7" t="s">
        <v>260</v>
      </c>
      <c r="I419" s="7" t="s">
        <v>27</v>
      </c>
      <c r="J419" s="7" t="s">
        <v>23</v>
      </c>
      <c r="K419" s="7">
        <v>10</v>
      </c>
      <c r="L419" s="7" t="s">
        <v>3199</v>
      </c>
      <c r="M419" s="7" t="s">
        <v>8073</v>
      </c>
      <c r="N419" s="7" t="s">
        <v>43</v>
      </c>
      <c r="O419" s="7" t="s">
        <v>159</v>
      </c>
    </row>
    <row r="420" spans="2:15" x14ac:dyDescent="0.25">
      <c r="B420" s="7">
        <v>3</v>
      </c>
      <c r="C420" s="7" t="s">
        <v>3200</v>
      </c>
      <c r="D420" s="7" t="s">
        <v>3201</v>
      </c>
      <c r="E420" s="7" t="s">
        <v>3204</v>
      </c>
      <c r="F420" s="7" t="s">
        <v>169</v>
      </c>
      <c r="G420" s="7" t="s">
        <v>252</v>
      </c>
      <c r="H420" s="7" t="s">
        <v>260</v>
      </c>
      <c r="I420" s="7" t="s">
        <v>27</v>
      </c>
      <c r="J420" s="7" t="s">
        <v>23</v>
      </c>
      <c r="K420" s="7">
        <v>10</v>
      </c>
      <c r="L420" s="7" t="s">
        <v>3206</v>
      </c>
      <c r="M420" s="7" t="s">
        <v>18384</v>
      </c>
      <c r="N420" s="7" t="s">
        <v>43</v>
      </c>
      <c r="O420" s="7" t="s">
        <v>159</v>
      </c>
    </row>
    <row r="421" spans="2:15" x14ac:dyDescent="0.25">
      <c r="B421" s="7">
        <v>3</v>
      </c>
      <c r="C421" s="7" t="s">
        <v>3207</v>
      </c>
      <c r="D421" s="7" t="s">
        <v>3208</v>
      </c>
      <c r="E421" s="7" t="s">
        <v>3211</v>
      </c>
      <c r="F421" s="7" t="s">
        <v>169</v>
      </c>
      <c r="G421" s="7" t="s">
        <v>252</v>
      </c>
      <c r="H421" s="7" t="s">
        <v>260</v>
      </c>
      <c r="I421" s="7" t="s">
        <v>27</v>
      </c>
      <c r="J421" s="7" t="s">
        <v>23</v>
      </c>
      <c r="K421" s="7">
        <v>10</v>
      </c>
      <c r="L421" s="7" t="s">
        <v>3213</v>
      </c>
      <c r="M421" s="7" t="s">
        <v>18386</v>
      </c>
      <c r="N421" s="7" t="s">
        <v>43</v>
      </c>
      <c r="O421" s="7" t="s">
        <v>159</v>
      </c>
    </row>
    <row r="422" spans="2:15" x14ac:dyDescent="0.25">
      <c r="B422" s="7">
        <v>3</v>
      </c>
      <c r="C422" s="7" t="s">
        <v>3214</v>
      </c>
      <c r="D422" s="7" t="s">
        <v>3215</v>
      </c>
      <c r="E422" s="7" t="s">
        <v>3219</v>
      </c>
      <c r="F422" s="7" t="s">
        <v>277</v>
      </c>
      <c r="G422" s="7" t="s">
        <v>252</v>
      </c>
      <c r="H422" s="7" t="s">
        <v>260</v>
      </c>
      <c r="I422" s="7" t="s">
        <v>27</v>
      </c>
      <c r="J422" s="7" t="s">
        <v>23</v>
      </c>
      <c r="K422" s="7">
        <v>10</v>
      </c>
      <c r="L422" s="7" t="s">
        <v>3221</v>
      </c>
      <c r="M422" s="7" t="s">
        <v>18388</v>
      </c>
      <c r="N422" s="7" t="s">
        <v>43</v>
      </c>
      <c r="O422" s="7" t="s">
        <v>159</v>
      </c>
    </row>
    <row r="423" spans="2:15" x14ac:dyDescent="0.25">
      <c r="B423" s="7">
        <v>3</v>
      </c>
      <c r="C423" s="7" t="s">
        <v>3344</v>
      </c>
      <c r="D423" s="7" t="s">
        <v>3345</v>
      </c>
      <c r="E423" s="7" t="s">
        <v>3348</v>
      </c>
      <c r="F423" s="7" t="s">
        <v>25</v>
      </c>
      <c r="G423" s="7" t="s">
        <v>253</v>
      </c>
      <c r="H423" s="7" t="s">
        <v>260</v>
      </c>
      <c r="I423" s="7" t="s">
        <v>60</v>
      </c>
      <c r="J423" s="7" t="s">
        <v>58</v>
      </c>
      <c r="K423" s="7">
        <v>9</v>
      </c>
      <c r="L423" s="7" t="s">
        <v>3350</v>
      </c>
      <c r="M423" s="7" t="s">
        <v>18443</v>
      </c>
      <c r="N423" s="7" t="s">
        <v>43</v>
      </c>
      <c r="O423" s="7" t="s">
        <v>105</v>
      </c>
    </row>
    <row r="424" spans="2:15" x14ac:dyDescent="0.25">
      <c r="B424" s="7">
        <v>3</v>
      </c>
      <c r="C424" s="7" t="s">
        <v>3361</v>
      </c>
      <c r="D424" s="7" t="s">
        <v>3362</v>
      </c>
      <c r="E424" s="7" t="s">
        <v>3365</v>
      </c>
      <c r="F424" s="7" t="s">
        <v>25</v>
      </c>
      <c r="G424" s="7" t="s">
        <v>253</v>
      </c>
      <c r="H424" s="7" t="s">
        <v>260</v>
      </c>
      <c r="I424" s="7" t="s">
        <v>60</v>
      </c>
      <c r="J424" s="7" t="s">
        <v>58</v>
      </c>
      <c r="K424" s="7">
        <v>9</v>
      </c>
      <c r="L424" s="7" t="s">
        <v>3367</v>
      </c>
      <c r="M424" s="7" t="s">
        <v>18447</v>
      </c>
      <c r="N424" s="7" t="s">
        <v>43</v>
      </c>
      <c r="O424" s="7" t="s">
        <v>105</v>
      </c>
    </row>
    <row r="425" spans="2:15" x14ac:dyDescent="0.25">
      <c r="B425" s="7">
        <v>3</v>
      </c>
      <c r="C425" s="7" t="s">
        <v>3369</v>
      </c>
      <c r="D425" s="7" t="s">
        <v>3370</v>
      </c>
      <c r="E425" s="7" t="s">
        <v>3373</v>
      </c>
      <c r="F425" s="7" t="s">
        <v>25</v>
      </c>
      <c r="G425" s="7" t="s">
        <v>253</v>
      </c>
      <c r="H425" s="7" t="s">
        <v>260</v>
      </c>
      <c r="I425" s="7" t="s">
        <v>60</v>
      </c>
      <c r="J425" s="7" t="s">
        <v>58</v>
      </c>
      <c r="K425" s="7">
        <v>9</v>
      </c>
      <c r="L425" s="7" t="s">
        <v>3375</v>
      </c>
      <c r="M425" s="7" t="s">
        <v>18448</v>
      </c>
      <c r="N425" s="7" t="s">
        <v>43</v>
      </c>
      <c r="O425" s="7" t="s">
        <v>105</v>
      </c>
    </row>
    <row r="426" spans="2:15" x14ac:dyDescent="0.25">
      <c r="B426" s="7">
        <v>3</v>
      </c>
      <c r="C426" s="7" t="s">
        <v>3481</v>
      </c>
      <c r="D426" s="7" t="s">
        <v>3482</v>
      </c>
      <c r="E426" s="7" t="s">
        <v>3486</v>
      </c>
      <c r="F426" s="7" t="s">
        <v>348</v>
      </c>
      <c r="G426" s="7" t="s">
        <v>252</v>
      </c>
      <c r="H426" s="7" t="s">
        <v>260</v>
      </c>
      <c r="I426" s="7" t="s">
        <v>34</v>
      </c>
      <c r="J426" s="7" t="s">
        <v>23</v>
      </c>
      <c r="K426" s="7">
        <v>8</v>
      </c>
      <c r="L426" s="7" t="s">
        <v>3488</v>
      </c>
      <c r="M426" s="7" t="s">
        <v>17610</v>
      </c>
      <c r="N426" s="7" t="s">
        <v>43</v>
      </c>
      <c r="O426" s="7" t="s">
        <v>136</v>
      </c>
    </row>
    <row r="427" spans="2:15" x14ac:dyDescent="0.25">
      <c r="B427" s="7">
        <v>3</v>
      </c>
      <c r="C427" s="7" t="s">
        <v>3580</v>
      </c>
      <c r="D427" s="7" t="s">
        <v>3581</v>
      </c>
      <c r="E427" s="7" t="s">
        <v>3584</v>
      </c>
      <c r="F427" s="7" t="s">
        <v>226</v>
      </c>
      <c r="G427" s="7" t="s">
        <v>253</v>
      </c>
      <c r="H427" s="7" t="s">
        <v>260</v>
      </c>
      <c r="I427" s="7" t="s">
        <v>27</v>
      </c>
      <c r="J427" s="7" t="s">
        <v>23</v>
      </c>
      <c r="K427" s="7">
        <v>7</v>
      </c>
      <c r="L427" s="7" t="s">
        <v>3586</v>
      </c>
      <c r="M427" s="7" t="s">
        <v>18344</v>
      </c>
      <c r="N427" s="7" t="s">
        <v>43</v>
      </c>
      <c r="O427" s="7" t="s">
        <v>215</v>
      </c>
    </row>
    <row r="428" spans="2:15" x14ac:dyDescent="0.25">
      <c r="B428" s="7">
        <v>3</v>
      </c>
      <c r="C428" s="7" t="s">
        <v>3603</v>
      </c>
      <c r="D428" s="7" t="s">
        <v>3604</v>
      </c>
      <c r="E428" s="7" t="s">
        <v>3607</v>
      </c>
      <c r="F428" s="7" t="s">
        <v>234</v>
      </c>
      <c r="G428" s="7" t="s">
        <v>252</v>
      </c>
      <c r="H428" s="7" t="s">
        <v>260</v>
      </c>
      <c r="I428" s="7" t="s">
        <v>27</v>
      </c>
      <c r="J428" s="7" t="s">
        <v>23</v>
      </c>
      <c r="K428" s="7">
        <v>10</v>
      </c>
      <c r="L428" s="7" t="s">
        <v>3609</v>
      </c>
      <c r="M428" s="7" t="s">
        <v>18380</v>
      </c>
      <c r="N428" s="7" t="s">
        <v>43</v>
      </c>
      <c r="O428" s="7" t="s">
        <v>215</v>
      </c>
    </row>
    <row r="429" spans="2:15" x14ac:dyDescent="0.25">
      <c r="B429" s="7">
        <v>3</v>
      </c>
      <c r="C429" s="7" t="s">
        <v>3610</v>
      </c>
      <c r="D429" s="7" t="s">
        <v>3611</v>
      </c>
      <c r="E429" s="7" t="s">
        <v>3614</v>
      </c>
      <c r="F429" s="7" t="s">
        <v>226</v>
      </c>
      <c r="G429" s="7" t="s">
        <v>253</v>
      </c>
      <c r="H429" s="7" t="s">
        <v>260</v>
      </c>
      <c r="I429" s="7" t="s">
        <v>27</v>
      </c>
      <c r="J429" s="7" t="s">
        <v>23</v>
      </c>
      <c r="K429" s="7">
        <v>7</v>
      </c>
      <c r="L429" s="7" t="s">
        <v>3616</v>
      </c>
      <c r="M429" s="7" t="s">
        <v>3617</v>
      </c>
      <c r="N429" s="7" t="s">
        <v>43</v>
      </c>
      <c r="O429" s="7" t="s">
        <v>215</v>
      </c>
    </row>
    <row r="430" spans="2:15" x14ac:dyDescent="0.25">
      <c r="B430" s="7">
        <v>3</v>
      </c>
      <c r="C430" s="7" t="s">
        <v>3764</v>
      </c>
      <c r="D430" s="7" t="s">
        <v>3765</v>
      </c>
      <c r="E430" s="7" t="s">
        <v>3768</v>
      </c>
      <c r="F430" s="7" t="s">
        <v>25</v>
      </c>
      <c r="G430" s="7" t="s">
        <v>253</v>
      </c>
      <c r="H430" s="7" t="s">
        <v>260</v>
      </c>
      <c r="I430" s="7" t="s">
        <v>60</v>
      </c>
      <c r="J430" s="7" t="s">
        <v>58</v>
      </c>
      <c r="K430" s="7">
        <v>9</v>
      </c>
      <c r="L430" s="7" t="s">
        <v>3770</v>
      </c>
      <c r="M430" s="7" t="s">
        <v>18486</v>
      </c>
      <c r="N430" s="7" t="s">
        <v>43</v>
      </c>
      <c r="O430" s="7" t="s">
        <v>105</v>
      </c>
    </row>
    <row r="431" spans="2:15" x14ac:dyDescent="0.25">
      <c r="B431" s="7">
        <v>3</v>
      </c>
      <c r="C431" s="7" t="s">
        <v>3784</v>
      </c>
      <c r="D431" s="7" t="s">
        <v>3785</v>
      </c>
      <c r="E431" s="7" t="s">
        <v>3788</v>
      </c>
      <c r="F431" s="7" t="s">
        <v>25</v>
      </c>
      <c r="G431" s="7" t="s">
        <v>253</v>
      </c>
      <c r="H431" s="7" t="s">
        <v>260</v>
      </c>
      <c r="I431" s="7" t="s">
        <v>60</v>
      </c>
      <c r="J431" s="7" t="s">
        <v>58</v>
      </c>
      <c r="K431" s="7">
        <v>9</v>
      </c>
      <c r="L431" s="7" t="s">
        <v>3790</v>
      </c>
      <c r="M431" s="7" t="s">
        <v>18491</v>
      </c>
      <c r="N431" s="7" t="s">
        <v>43</v>
      </c>
      <c r="O431" s="7" t="s">
        <v>105</v>
      </c>
    </row>
    <row r="432" spans="2:15" x14ac:dyDescent="0.25">
      <c r="B432" s="7">
        <v>3</v>
      </c>
      <c r="C432" s="7" t="s">
        <v>3853</v>
      </c>
      <c r="D432" s="7" t="s">
        <v>3854</v>
      </c>
      <c r="E432" s="7" t="s">
        <v>3857</v>
      </c>
      <c r="F432" s="7" t="s">
        <v>234</v>
      </c>
      <c r="G432" s="7" t="s">
        <v>253</v>
      </c>
      <c r="H432" s="7" t="s">
        <v>260</v>
      </c>
      <c r="I432" s="7" t="s">
        <v>34</v>
      </c>
      <c r="J432" s="7" t="s">
        <v>44</v>
      </c>
      <c r="K432" s="7">
        <v>5</v>
      </c>
      <c r="L432" s="7" t="s">
        <v>3859</v>
      </c>
      <c r="M432" s="7" t="s">
        <v>18400</v>
      </c>
      <c r="N432" s="7" t="s">
        <v>43</v>
      </c>
      <c r="O432" s="7" t="s">
        <v>215</v>
      </c>
    </row>
    <row r="433" spans="2:15" x14ac:dyDescent="0.25">
      <c r="B433" s="7">
        <v>3</v>
      </c>
      <c r="C433" s="7" t="s">
        <v>3860</v>
      </c>
      <c r="D433" s="7" t="s">
        <v>3861</v>
      </c>
      <c r="E433" s="7" t="s">
        <v>3864</v>
      </c>
      <c r="F433" s="7" t="s">
        <v>234</v>
      </c>
      <c r="G433" s="7" t="s">
        <v>253</v>
      </c>
      <c r="H433" s="7" t="s">
        <v>260</v>
      </c>
      <c r="I433" s="7" t="s">
        <v>34</v>
      </c>
      <c r="J433" s="7" t="s">
        <v>44</v>
      </c>
      <c r="K433" s="7">
        <v>5</v>
      </c>
      <c r="L433" s="7" t="s">
        <v>3866</v>
      </c>
      <c r="M433" s="7" t="s">
        <v>18400</v>
      </c>
      <c r="N433" s="7" t="s">
        <v>43</v>
      </c>
      <c r="O433" s="7" t="s">
        <v>215</v>
      </c>
    </row>
    <row r="434" spans="2:15" x14ac:dyDescent="0.25">
      <c r="B434" s="7">
        <v>3</v>
      </c>
      <c r="C434" s="7" t="s">
        <v>3867</v>
      </c>
      <c r="D434" s="7" t="s">
        <v>3868</v>
      </c>
      <c r="E434" s="7" t="s">
        <v>3871</v>
      </c>
      <c r="F434" s="7" t="s">
        <v>154</v>
      </c>
      <c r="G434" s="7" t="s">
        <v>252</v>
      </c>
      <c r="H434" s="7" t="s">
        <v>260</v>
      </c>
      <c r="I434" s="7" t="s">
        <v>34</v>
      </c>
      <c r="J434" s="7" t="s">
        <v>23</v>
      </c>
      <c r="K434" s="7">
        <v>8</v>
      </c>
      <c r="L434" s="7" t="s">
        <v>3873</v>
      </c>
      <c r="M434" s="7" t="s">
        <v>10467</v>
      </c>
      <c r="N434" s="7" t="s">
        <v>43</v>
      </c>
      <c r="O434" s="7" t="s">
        <v>109</v>
      </c>
    </row>
    <row r="435" spans="2:15" x14ac:dyDescent="0.25">
      <c r="B435" s="7">
        <v>3</v>
      </c>
      <c r="C435" s="7" t="s">
        <v>3909</v>
      </c>
      <c r="D435" s="7" t="s">
        <v>3910</v>
      </c>
      <c r="E435" s="7" t="s">
        <v>3913</v>
      </c>
      <c r="F435" s="7" t="s">
        <v>226</v>
      </c>
      <c r="G435" s="7" t="s">
        <v>253</v>
      </c>
      <c r="H435" s="7" t="s">
        <v>260</v>
      </c>
      <c r="I435" s="7" t="s">
        <v>34</v>
      </c>
      <c r="J435" s="7" t="s">
        <v>23</v>
      </c>
      <c r="K435" s="7">
        <v>5</v>
      </c>
      <c r="L435" s="7" t="s">
        <v>3915</v>
      </c>
      <c r="M435" s="7" t="s">
        <v>6722</v>
      </c>
      <c r="N435" s="7" t="s">
        <v>43</v>
      </c>
      <c r="O435" s="7" t="s">
        <v>215</v>
      </c>
    </row>
    <row r="436" spans="2:15" x14ac:dyDescent="0.25">
      <c r="B436" s="7">
        <v>3</v>
      </c>
      <c r="C436" s="7" t="s">
        <v>3930</v>
      </c>
      <c r="D436" s="7" t="s">
        <v>3931</v>
      </c>
      <c r="E436" s="7" t="s">
        <v>3934</v>
      </c>
      <c r="F436" s="7" t="s">
        <v>226</v>
      </c>
      <c r="G436" s="7" t="s">
        <v>253</v>
      </c>
      <c r="H436" s="7" t="s">
        <v>260</v>
      </c>
      <c r="I436" s="7" t="s">
        <v>34</v>
      </c>
      <c r="J436" s="7" t="s">
        <v>23</v>
      </c>
      <c r="K436" s="7">
        <v>5</v>
      </c>
      <c r="L436" s="7" t="s">
        <v>3936</v>
      </c>
      <c r="M436" s="7" t="s">
        <v>3523</v>
      </c>
      <c r="N436" s="7" t="s">
        <v>43</v>
      </c>
      <c r="O436" s="7" t="s">
        <v>215</v>
      </c>
    </row>
    <row r="437" spans="2:15" x14ac:dyDescent="0.25">
      <c r="B437" s="7">
        <v>3</v>
      </c>
      <c r="C437" s="7" t="s">
        <v>3959</v>
      </c>
      <c r="D437" s="7" t="s">
        <v>3960</v>
      </c>
      <c r="E437" s="7" t="s">
        <v>3963</v>
      </c>
      <c r="F437" s="7" t="s">
        <v>226</v>
      </c>
      <c r="G437" s="7" t="s">
        <v>253</v>
      </c>
      <c r="H437" s="7" t="s">
        <v>260</v>
      </c>
      <c r="I437" s="7" t="s">
        <v>34</v>
      </c>
      <c r="J437" s="7" t="s">
        <v>23</v>
      </c>
      <c r="K437" s="7">
        <v>5</v>
      </c>
      <c r="L437" s="7" t="s">
        <v>3965</v>
      </c>
      <c r="M437" s="7" t="s">
        <v>18541</v>
      </c>
      <c r="N437" s="7" t="s">
        <v>43</v>
      </c>
      <c r="O437" s="7" t="s">
        <v>215</v>
      </c>
    </row>
    <row r="438" spans="2:15" x14ac:dyDescent="0.25">
      <c r="B438" s="7">
        <v>3</v>
      </c>
      <c r="C438" s="7" t="s">
        <v>4010</v>
      </c>
      <c r="D438" s="7" t="s">
        <v>4011</v>
      </c>
      <c r="E438" s="7" t="s">
        <v>4014</v>
      </c>
      <c r="F438" s="7" t="s">
        <v>234</v>
      </c>
      <c r="G438" s="7" t="s">
        <v>253</v>
      </c>
      <c r="H438" s="7" t="s">
        <v>260</v>
      </c>
      <c r="I438" s="7" t="s">
        <v>34</v>
      </c>
      <c r="J438" s="7" t="s">
        <v>23</v>
      </c>
      <c r="K438" s="7">
        <v>5</v>
      </c>
      <c r="L438" s="7" t="s">
        <v>4016</v>
      </c>
      <c r="M438" s="7" t="s">
        <v>18325</v>
      </c>
      <c r="N438" s="7" t="s">
        <v>43</v>
      </c>
      <c r="O438" s="7" t="s">
        <v>215</v>
      </c>
    </row>
    <row r="439" spans="2:15" x14ac:dyDescent="0.25">
      <c r="B439" s="7">
        <v>3</v>
      </c>
      <c r="C439" s="7" t="s">
        <v>4291</v>
      </c>
      <c r="D439" s="7" t="s">
        <v>4292</v>
      </c>
      <c r="E439" s="7" t="s">
        <v>4295</v>
      </c>
      <c r="F439" s="7" t="s">
        <v>185</v>
      </c>
      <c r="G439" s="7" t="s">
        <v>253</v>
      </c>
      <c r="H439" s="7" t="s">
        <v>260</v>
      </c>
      <c r="I439" s="7" t="s">
        <v>37</v>
      </c>
      <c r="J439" s="7" t="s">
        <v>36</v>
      </c>
      <c r="K439" s="7">
        <v>7</v>
      </c>
      <c r="L439" s="7" t="s">
        <v>4297</v>
      </c>
      <c r="M439" s="7" t="s">
        <v>18371</v>
      </c>
      <c r="N439" s="7" t="s">
        <v>43</v>
      </c>
      <c r="O439" s="7" t="s">
        <v>159</v>
      </c>
    </row>
    <row r="440" spans="2:15" x14ac:dyDescent="0.25">
      <c r="B440" s="7">
        <v>3</v>
      </c>
      <c r="C440" s="7" t="s">
        <v>4598</v>
      </c>
      <c r="D440" s="7" t="s">
        <v>4599</v>
      </c>
      <c r="E440" s="7" t="s">
        <v>4601</v>
      </c>
      <c r="F440" s="7" t="s">
        <v>167</v>
      </c>
      <c r="G440" s="7" t="s">
        <v>253</v>
      </c>
      <c r="H440" s="7" t="s">
        <v>260</v>
      </c>
      <c r="I440" s="7" t="s">
        <v>27</v>
      </c>
      <c r="J440" s="7" t="s">
        <v>23</v>
      </c>
      <c r="K440" s="7">
        <v>7</v>
      </c>
      <c r="L440" s="7" t="s">
        <v>4603</v>
      </c>
      <c r="M440" s="7" t="s">
        <v>18533</v>
      </c>
      <c r="N440" s="7" t="s">
        <v>43</v>
      </c>
      <c r="O440" s="7" t="s">
        <v>159</v>
      </c>
    </row>
    <row r="441" spans="2:15" x14ac:dyDescent="0.25">
      <c r="B441" s="7">
        <v>3</v>
      </c>
      <c r="C441" s="7" t="s">
        <v>4728</v>
      </c>
      <c r="D441" s="7" t="s">
        <v>4729</v>
      </c>
      <c r="E441" s="7" t="s">
        <v>4732</v>
      </c>
      <c r="F441" s="7" t="s">
        <v>234</v>
      </c>
      <c r="G441" s="7" t="s">
        <v>253</v>
      </c>
      <c r="H441" s="7" t="s">
        <v>260</v>
      </c>
      <c r="I441" s="7" t="s">
        <v>34</v>
      </c>
      <c r="J441" s="7" t="s">
        <v>44</v>
      </c>
      <c r="K441" s="7">
        <v>5</v>
      </c>
      <c r="L441" s="7" t="s">
        <v>4734</v>
      </c>
      <c r="M441" s="7" t="s">
        <v>18571</v>
      </c>
      <c r="N441" s="7" t="s">
        <v>43</v>
      </c>
      <c r="O441" s="7" t="s">
        <v>215</v>
      </c>
    </row>
    <row r="442" spans="2:15" x14ac:dyDescent="0.25">
      <c r="B442" s="7">
        <v>3</v>
      </c>
      <c r="C442" s="7" t="s">
        <v>4742</v>
      </c>
      <c r="D442" s="7" t="s">
        <v>4743</v>
      </c>
      <c r="E442" s="7" t="s">
        <v>4746</v>
      </c>
      <c r="F442" s="7" t="s">
        <v>234</v>
      </c>
      <c r="G442" s="7" t="s">
        <v>253</v>
      </c>
      <c r="H442" s="7" t="s">
        <v>260</v>
      </c>
      <c r="I442" s="7" t="s">
        <v>34</v>
      </c>
      <c r="J442" s="7" t="s">
        <v>44</v>
      </c>
      <c r="K442" s="7">
        <v>5</v>
      </c>
      <c r="L442" s="7" t="s">
        <v>4748</v>
      </c>
      <c r="M442" s="7" t="s">
        <v>18571</v>
      </c>
      <c r="N442" s="7" t="s">
        <v>43</v>
      </c>
      <c r="O442" s="7" t="s">
        <v>215</v>
      </c>
    </row>
    <row r="443" spans="2:15" x14ac:dyDescent="0.25">
      <c r="B443" s="7">
        <v>3</v>
      </c>
      <c r="C443" s="7" t="s">
        <v>4750</v>
      </c>
      <c r="D443" s="7" t="s">
        <v>4751</v>
      </c>
      <c r="E443" s="7" t="s">
        <v>4753</v>
      </c>
      <c r="F443" s="7" t="s">
        <v>167</v>
      </c>
      <c r="G443" s="7" t="s">
        <v>253</v>
      </c>
      <c r="H443" s="7" t="s">
        <v>260</v>
      </c>
      <c r="I443" s="7" t="s">
        <v>27</v>
      </c>
      <c r="J443" s="7" t="s">
        <v>23</v>
      </c>
      <c r="K443" s="7">
        <v>7</v>
      </c>
      <c r="L443" s="7" t="s">
        <v>4755</v>
      </c>
      <c r="M443" s="7" t="s">
        <v>18579</v>
      </c>
      <c r="N443" s="7" t="s">
        <v>43</v>
      </c>
      <c r="O443" s="7" t="s">
        <v>159</v>
      </c>
    </row>
    <row r="444" spans="2:15" x14ac:dyDescent="0.25">
      <c r="B444" s="7">
        <v>3</v>
      </c>
      <c r="C444" s="7" t="s">
        <v>5037</v>
      </c>
      <c r="D444" s="7" t="s">
        <v>5038</v>
      </c>
      <c r="E444" s="7" t="s">
        <v>5041</v>
      </c>
      <c r="F444" s="7" t="s">
        <v>48</v>
      </c>
      <c r="G444" s="7" t="s">
        <v>253</v>
      </c>
      <c r="H444" s="7" t="s">
        <v>260</v>
      </c>
      <c r="I444" s="7" t="s">
        <v>87</v>
      </c>
      <c r="J444" s="7" t="s">
        <v>23</v>
      </c>
      <c r="K444" s="7">
        <v>7</v>
      </c>
      <c r="L444" s="7" t="s">
        <v>5043</v>
      </c>
      <c r="M444" s="7" t="s">
        <v>18500</v>
      </c>
      <c r="N444" s="7" t="s">
        <v>43</v>
      </c>
      <c r="O444" s="7" t="s">
        <v>105</v>
      </c>
    </row>
    <row r="445" spans="2:15" x14ac:dyDescent="0.25">
      <c r="B445" s="7">
        <v>3</v>
      </c>
      <c r="C445" s="7" t="s">
        <v>5044</v>
      </c>
      <c r="D445" s="7" t="s">
        <v>5045</v>
      </c>
      <c r="E445" s="7" t="s">
        <v>16842</v>
      </c>
      <c r="F445" s="7" t="s">
        <v>25</v>
      </c>
      <c r="G445" s="7" t="s">
        <v>253</v>
      </c>
      <c r="H445" s="7" t="s">
        <v>260</v>
      </c>
      <c r="I445" s="7" t="s">
        <v>27</v>
      </c>
      <c r="J445" s="7" t="s">
        <v>23</v>
      </c>
      <c r="K445" s="7">
        <v>7</v>
      </c>
      <c r="L445" s="7" t="s">
        <v>5049</v>
      </c>
      <c r="M445" s="7" t="s">
        <v>18520</v>
      </c>
      <c r="N445" s="7" t="s">
        <v>43</v>
      </c>
      <c r="O445" s="7" t="s">
        <v>105</v>
      </c>
    </row>
    <row r="446" spans="2:15" x14ac:dyDescent="0.25">
      <c r="B446" s="7">
        <v>3</v>
      </c>
      <c r="C446" s="7" t="s">
        <v>5050</v>
      </c>
      <c r="D446" s="7" t="s">
        <v>5051</v>
      </c>
      <c r="E446" s="7" t="s">
        <v>5052</v>
      </c>
      <c r="F446" s="7" t="s">
        <v>25</v>
      </c>
      <c r="G446" s="7" t="s">
        <v>253</v>
      </c>
      <c r="H446" s="7" t="s">
        <v>260</v>
      </c>
      <c r="I446" s="7" t="s">
        <v>27</v>
      </c>
      <c r="J446" s="7" t="s">
        <v>23</v>
      </c>
      <c r="K446" s="7">
        <v>7</v>
      </c>
      <c r="L446" s="7" t="s">
        <v>5054</v>
      </c>
      <c r="M446" s="7" t="s">
        <v>18529</v>
      </c>
      <c r="N446" s="7" t="s">
        <v>43</v>
      </c>
      <c r="O446" s="7" t="s">
        <v>105</v>
      </c>
    </row>
    <row r="447" spans="2:15" x14ac:dyDescent="0.25">
      <c r="B447" s="7">
        <v>3</v>
      </c>
      <c r="C447" s="7" t="s">
        <v>5055</v>
      </c>
      <c r="D447" s="7" t="s">
        <v>5056</v>
      </c>
      <c r="E447" s="7" t="s">
        <v>5059</v>
      </c>
      <c r="F447" s="7" t="s">
        <v>25</v>
      </c>
      <c r="G447" s="7" t="s">
        <v>253</v>
      </c>
      <c r="H447" s="7" t="s">
        <v>260</v>
      </c>
      <c r="I447" s="7" t="s">
        <v>27</v>
      </c>
      <c r="J447" s="7" t="s">
        <v>23</v>
      </c>
      <c r="K447" s="7">
        <v>7</v>
      </c>
      <c r="L447" s="7" t="s">
        <v>5061</v>
      </c>
      <c r="M447" s="7" t="s">
        <v>18531</v>
      </c>
      <c r="N447" s="7" t="s">
        <v>43</v>
      </c>
      <c r="O447" s="7" t="s">
        <v>105</v>
      </c>
    </row>
    <row r="448" spans="2:15" x14ac:dyDescent="0.25">
      <c r="B448" s="7">
        <v>3</v>
      </c>
      <c r="C448" s="7" t="s">
        <v>5062</v>
      </c>
      <c r="D448" s="7" t="s">
        <v>5063</v>
      </c>
      <c r="E448" s="7" t="s">
        <v>5067</v>
      </c>
      <c r="F448" s="7" t="s">
        <v>25</v>
      </c>
      <c r="G448" s="7" t="s">
        <v>253</v>
      </c>
      <c r="H448" s="7" t="s">
        <v>260</v>
      </c>
      <c r="I448" s="7" t="s">
        <v>27</v>
      </c>
      <c r="J448" s="7" t="s">
        <v>23</v>
      </c>
      <c r="K448" s="7">
        <v>7</v>
      </c>
      <c r="L448" s="7" t="s">
        <v>5069</v>
      </c>
      <c r="M448" s="7" t="s">
        <v>18532</v>
      </c>
      <c r="N448" s="7" t="s">
        <v>43</v>
      </c>
      <c r="O448" s="7" t="s">
        <v>105</v>
      </c>
    </row>
    <row r="449" spans="2:15" x14ac:dyDescent="0.25">
      <c r="B449" s="7">
        <v>3</v>
      </c>
      <c r="C449" s="7" t="s">
        <v>5070</v>
      </c>
      <c r="D449" s="7" t="s">
        <v>5071</v>
      </c>
      <c r="E449" s="7" t="s">
        <v>5074</v>
      </c>
      <c r="F449" s="7" t="s">
        <v>25</v>
      </c>
      <c r="G449" s="7" t="s">
        <v>253</v>
      </c>
      <c r="H449" s="7" t="s">
        <v>260</v>
      </c>
      <c r="I449" s="7" t="s">
        <v>27</v>
      </c>
      <c r="J449" s="7" t="s">
        <v>23</v>
      </c>
      <c r="K449" s="7">
        <v>7</v>
      </c>
      <c r="L449" s="7" t="s">
        <v>5076</v>
      </c>
      <c r="M449" s="7" t="s">
        <v>10625</v>
      </c>
      <c r="N449" s="7" t="s">
        <v>43</v>
      </c>
      <c r="O449" s="7" t="s">
        <v>105</v>
      </c>
    </row>
    <row r="450" spans="2:15" x14ac:dyDescent="0.25">
      <c r="B450" s="7">
        <v>3</v>
      </c>
      <c r="C450" s="7" t="s">
        <v>5077</v>
      </c>
      <c r="D450" s="7" t="s">
        <v>5078</v>
      </c>
      <c r="E450" s="7" t="s">
        <v>5082</v>
      </c>
      <c r="F450" s="7" t="s">
        <v>48</v>
      </c>
      <c r="G450" s="7" t="s">
        <v>253</v>
      </c>
      <c r="H450" s="7" t="s">
        <v>260</v>
      </c>
      <c r="I450" s="7" t="s">
        <v>27</v>
      </c>
      <c r="J450" s="7" t="s">
        <v>23</v>
      </c>
      <c r="K450" s="7">
        <v>7</v>
      </c>
      <c r="L450" s="7" t="s">
        <v>5084</v>
      </c>
      <c r="M450" s="7" t="s">
        <v>14612</v>
      </c>
      <c r="N450" s="7" t="s">
        <v>43</v>
      </c>
      <c r="O450" s="7" t="s">
        <v>105</v>
      </c>
    </row>
    <row r="451" spans="2:15" x14ac:dyDescent="0.25">
      <c r="B451" s="7">
        <v>3</v>
      </c>
      <c r="C451" s="7" t="s">
        <v>5092</v>
      </c>
      <c r="D451" s="7" t="s">
        <v>5093</v>
      </c>
      <c r="E451" s="7" t="s">
        <v>5096</v>
      </c>
      <c r="F451" s="7" t="s">
        <v>50</v>
      </c>
      <c r="G451" s="7" t="s">
        <v>253</v>
      </c>
      <c r="H451" s="7" t="s">
        <v>260</v>
      </c>
      <c r="I451" s="7" t="s">
        <v>27</v>
      </c>
      <c r="J451" s="7" t="s">
        <v>23</v>
      </c>
      <c r="K451" s="7">
        <v>7</v>
      </c>
      <c r="L451" s="7" t="s">
        <v>5098</v>
      </c>
      <c r="M451" s="7" t="s">
        <v>18592</v>
      </c>
      <c r="N451" s="7" t="s">
        <v>43</v>
      </c>
      <c r="O451" s="7" t="s">
        <v>105</v>
      </c>
    </row>
    <row r="452" spans="2:15" x14ac:dyDescent="0.25">
      <c r="B452" s="7">
        <v>3</v>
      </c>
      <c r="C452" s="7" t="s">
        <v>5099</v>
      </c>
      <c r="D452" s="7" t="s">
        <v>5100</v>
      </c>
      <c r="E452" s="7" t="s">
        <v>5104</v>
      </c>
      <c r="F452" s="7" t="s">
        <v>48</v>
      </c>
      <c r="G452" s="7" t="s">
        <v>253</v>
      </c>
      <c r="H452" s="7" t="s">
        <v>260</v>
      </c>
      <c r="I452" s="7" t="s">
        <v>27</v>
      </c>
      <c r="J452" s="7" t="s">
        <v>23</v>
      </c>
      <c r="K452" s="7">
        <v>7</v>
      </c>
      <c r="L452" s="7" t="s">
        <v>5106</v>
      </c>
      <c r="M452" s="7" t="s">
        <v>18595</v>
      </c>
      <c r="N452" s="7" t="s">
        <v>43</v>
      </c>
      <c r="O452" s="7" t="s">
        <v>105</v>
      </c>
    </row>
    <row r="453" spans="2:15" x14ac:dyDescent="0.25">
      <c r="B453" s="7">
        <v>3</v>
      </c>
      <c r="C453" s="7" t="s">
        <v>5108</v>
      </c>
      <c r="D453" s="7" t="s">
        <v>5109</v>
      </c>
      <c r="E453" s="7" t="s">
        <v>5111</v>
      </c>
      <c r="F453" s="7" t="s">
        <v>42</v>
      </c>
      <c r="G453" s="7" t="s">
        <v>253</v>
      </c>
      <c r="H453" s="7" t="s">
        <v>260</v>
      </c>
      <c r="I453" s="7" t="s">
        <v>27</v>
      </c>
      <c r="J453" s="7" t="s">
        <v>23</v>
      </c>
      <c r="K453" s="7">
        <v>7</v>
      </c>
      <c r="L453" s="7" t="s">
        <v>5113</v>
      </c>
      <c r="M453" s="7" t="s">
        <v>18600</v>
      </c>
      <c r="N453" s="7" t="s">
        <v>43</v>
      </c>
      <c r="O453" s="7" t="s">
        <v>105</v>
      </c>
    </row>
    <row r="454" spans="2:15" x14ac:dyDescent="0.25">
      <c r="B454" s="7">
        <v>3</v>
      </c>
      <c r="C454" s="7" t="s">
        <v>5114</v>
      </c>
      <c r="D454" s="7" t="s">
        <v>5115</v>
      </c>
      <c r="E454" s="7" t="s">
        <v>5117</v>
      </c>
      <c r="F454" s="7" t="s">
        <v>25</v>
      </c>
      <c r="G454" s="7" t="s">
        <v>253</v>
      </c>
      <c r="H454" s="7" t="s">
        <v>260</v>
      </c>
      <c r="I454" s="7" t="s">
        <v>27</v>
      </c>
      <c r="J454" s="7" t="s">
        <v>23</v>
      </c>
      <c r="K454" s="7">
        <v>7</v>
      </c>
      <c r="L454" s="7" t="s">
        <v>5119</v>
      </c>
      <c r="M454" s="7" t="s">
        <v>18611</v>
      </c>
      <c r="N454" s="7" t="s">
        <v>43</v>
      </c>
      <c r="O454" s="7" t="s">
        <v>105</v>
      </c>
    </row>
    <row r="455" spans="2:15" x14ac:dyDescent="0.25">
      <c r="B455" s="7">
        <v>3</v>
      </c>
      <c r="C455" s="7" t="s">
        <v>5120</v>
      </c>
      <c r="D455" s="7" t="s">
        <v>5121</v>
      </c>
      <c r="E455" s="7" t="s">
        <v>5124</v>
      </c>
      <c r="F455" s="7" t="s">
        <v>25</v>
      </c>
      <c r="G455" s="7" t="s">
        <v>253</v>
      </c>
      <c r="H455" s="7" t="s">
        <v>260</v>
      </c>
      <c r="I455" s="7" t="s">
        <v>37</v>
      </c>
      <c r="J455" s="7" t="s">
        <v>36</v>
      </c>
      <c r="K455" s="7">
        <v>7</v>
      </c>
      <c r="L455" s="7" t="s">
        <v>5126</v>
      </c>
      <c r="M455" s="7" t="s">
        <v>18614</v>
      </c>
      <c r="N455" s="7" t="s">
        <v>43</v>
      </c>
      <c r="O455" s="7" t="s">
        <v>105</v>
      </c>
    </row>
    <row r="456" spans="2:15" x14ac:dyDescent="0.25">
      <c r="B456" s="7">
        <v>3</v>
      </c>
      <c r="C456" s="7" t="s">
        <v>5127</v>
      </c>
      <c r="D456" s="7" t="s">
        <v>5128</v>
      </c>
      <c r="E456" s="7" t="s">
        <v>5132</v>
      </c>
      <c r="F456" s="7" t="s">
        <v>25</v>
      </c>
      <c r="G456" s="7" t="s">
        <v>253</v>
      </c>
      <c r="H456" s="7" t="s">
        <v>260</v>
      </c>
      <c r="I456" s="7" t="s">
        <v>27</v>
      </c>
      <c r="J456" s="7" t="s">
        <v>23</v>
      </c>
      <c r="K456" s="7">
        <v>7</v>
      </c>
      <c r="L456" s="7" t="s">
        <v>5134</v>
      </c>
      <c r="M456" s="7" t="s">
        <v>18616</v>
      </c>
      <c r="N456" s="7" t="s">
        <v>43</v>
      </c>
      <c r="O456" s="7" t="s">
        <v>105</v>
      </c>
    </row>
    <row r="457" spans="2:15" x14ac:dyDescent="0.25">
      <c r="B457" s="7">
        <v>3</v>
      </c>
      <c r="C457" s="7" t="s">
        <v>5142</v>
      </c>
      <c r="D457" s="7" t="s">
        <v>5143</v>
      </c>
      <c r="E457" s="7" t="s">
        <v>5146</v>
      </c>
      <c r="F457" s="7" t="s">
        <v>25</v>
      </c>
      <c r="G457" s="7" t="s">
        <v>253</v>
      </c>
      <c r="H457" s="7" t="s">
        <v>260</v>
      </c>
      <c r="I457" s="7" t="s">
        <v>27</v>
      </c>
      <c r="J457" s="7" t="s">
        <v>23</v>
      </c>
      <c r="K457" s="7">
        <v>7</v>
      </c>
      <c r="L457" s="7" t="s">
        <v>5148</v>
      </c>
      <c r="M457" s="7" t="s">
        <v>18622</v>
      </c>
      <c r="N457" s="7" t="s">
        <v>43</v>
      </c>
      <c r="O457" s="7" t="s">
        <v>105</v>
      </c>
    </row>
    <row r="458" spans="2:15" x14ac:dyDescent="0.25">
      <c r="B458" s="7">
        <v>3</v>
      </c>
      <c r="C458" s="7" t="s">
        <v>5149</v>
      </c>
      <c r="D458" s="7" t="s">
        <v>5150</v>
      </c>
      <c r="E458" s="7" t="s">
        <v>5153</v>
      </c>
      <c r="F458" s="7" t="s">
        <v>25</v>
      </c>
      <c r="G458" s="7" t="s">
        <v>253</v>
      </c>
      <c r="H458" s="7" t="s">
        <v>260</v>
      </c>
      <c r="I458" s="7" t="s">
        <v>27</v>
      </c>
      <c r="J458" s="7" t="s">
        <v>23</v>
      </c>
      <c r="K458" s="7">
        <v>7</v>
      </c>
      <c r="L458" s="7" t="s">
        <v>5155</v>
      </c>
      <c r="M458" s="7" t="s">
        <v>14635</v>
      </c>
      <c r="N458" s="7" t="s">
        <v>43</v>
      </c>
      <c r="O458" s="7" t="s">
        <v>105</v>
      </c>
    </row>
    <row r="459" spans="2:15" x14ac:dyDescent="0.25">
      <c r="B459" s="7">
        <v>3</v>
      </c>
      <c r="C459" s="7" t="s">
        <v>5190</v>
      </c>
      <c r="D459" s="7" t="s">
        <v>5191</v>
      </c>
      <c r="E459" s="7" t="s">
        <v>5192</v>
      </c>
      <c r="F459" s="7" t="s">
        <v>38</v>
      </c>
      <c r="G459" s="7" t="s">
        <v>253</v>
      </c>
      <c r="H459" s="7" t="s">
        <v>260</v>
      </c>
      <c r="I459" s="7" t="s">
        <v>40</v>
      </c>
      <c r="J459" s="7" t="s">
        <v>23</v>
      </c>
      <c r="K459" s="7">
        <v>7</v>
      </c>
      <c r="L459" s="7" t="s">
        <v>5193</v>
      </c>
      <c r="M459" s="7" t="s">
        <v>14672</v>
      </c>
      <c r="N459" s="7" t="s">
        <v>43</v>
      </c>
      <c r="O459" s="7" t="s">
        <v>105</v>
      </c>
    </row>
    <row r="460" spans="2:15" x14ac:dyDescent="0.25">
      <c r="B460" s="7">
        <v>3</v>
      </c>
      <c r="C460" s="7" t="s">
        <v>5236</v>
      </c>
      <c r="D460" s="7" t="s">
        <v>5237</v>
      </c>
      <c r="E460" s="7" t="s">
        <v>5240</v>
      </c>
      <c r="F460" s="7" t="s">
        <v>25</v>
      </c>
      <c r="G460" s="7" t="s">
        <v>253</v>
      </c>
      <c r="H460" s="7" t="s">
        <v>260</v>
      </c>
      <c r="I460" s="7" t="s">
        <v>40</v>
      </c>
      <c r="J460" s="7" t="s">
        <v>23</v>
      </c>
      <c r="K460" s="7">
        <v>7</v>
      </c>
      <c r="L460" s="7" t="s">
        <v>5242</v>
      </c>
      <c r="M460" s="7" t="s">
        <v>7934</v>
      </c>
      <c r="N460" s="7" t="s">
        <v>43</v>
      </c>
      <c r="O460" s="7" t="s">
        <v>105</v>
      </c>
    </row>
    <row r="461" spans="2:15" x14ac:dyDescent="0.25">
      <c r="B461" s="7">
        <v>3</v>
      </c>
      <c r="C461" s="7" t="s">
        <v>5283</v>
      </c>
      <c r="D461" s="7" t="s">
        <v>5284</v>
      </c>
      <c r="E461" s="7" t="s">
        <v>5287</v>
      </c>
      <c r="F461" s="7" t="s">
        <v>25</v>
      </c>
      <c r="G461" s="7" t="s">
        <v>253</v>
      </c>
      <c r="H461" s="7" t="s">
        <v>260</v>
      </c>
      <c r="I461" s="7" t="s">
        <v>66</v>
      </c>
      <c r="J461" s="7" t="s">
        <v>36</v>
      </c>
      <c r="K461" s="7">
        <v>7</v>
      </c>
      <c r="L461" s="7" t="s">
        <v>5289</v>
      </c>
      <c r="M461" s="7" t="s">
        <v>17745</v>
      </c>
      <c r="N461" s="7" t="s">
        <v>43</v>
      </c>
      <c r="O461" s="7" t="s">
        <v>105</v>
      </c>
    </row>
    <row r="462" spans="2:15" x14ac:dyDescent="0.25">
      <c r="B462" s="7">
        <v>3</v>
      </c>
      <c r="C462" s="7" t="s">
        <v>5290</v>
      </c>
      <c r="D462" s="7" t="s">
        <v>5292</v>
      </c>
      <c r="E462" s="7" t="s">
        <v>5295</v>
      </c>
      <c r="F462" s="7" t="s">
        <v>42</v>
      </c>
      <c r="G462" s="7" t="s">
        <v>253</v>
      </c>
      <c r="H462" s="7" t="s">
        <v>260</v>
      </c>
      <c r="I462" s="7" t="s">
        <v>27</v>
      </c>
      <c r="J462" s="7" t="s">
        <v>5291</v>
      </c>
      <c r="K462" s="7">
        <v>7</v>
      </c>
      <c r="L462" s="7" t="s">
        <v>5298</v>
      </c>
      <c r="M462" s="7" t="s">
        <v>7983</v>
      </c>
      <c r="N462" s="7" t="s">
        <v>43</v>
      </c>
      <c r="O462" s="7" t="s">
        <v>105</v>
      </c>
    </row>
    <row r="463" spans="2:15" x14ac:dyDescent="0.25">
      <c r="B463" s="7">
        <v>3</v>
      </c>
      <c r="C463" s="7" t="s">
        <v>5319</v>
      </c>
      <c r="D463" s="7" t="s">
        <v>5320</v>
      </c>
      <c r="E463" s="7" t="s">
        <v>5323</v>
      </c>
      <c r="F463" s="7" t="s">
        <v>248</v>
      </c>
      <c r="G463" s="7" t="s">
        <v>252</v>
      </c>
      <c r="H463" s="7" t="s">
        <v>260</v>
      </c>
      <c r="I463" s="7" t="s">
        <v>40</v>
      </c>
      <c r="J463" s="7" t="s">
        <v>23</v>
      </c>
      <c r="K463" s="7">
        <v>12</v>
      </c>
      <c r="L463" s="7" t="s">
        <v>5325</v>
      </c>
      <c r="M463" s="7" t="s">
        <v>17833</v>
      </c>
      <c r="N463" s="7" t="s">
        <v>43</v>
      </c>
      <c r="O463" s="7" t="s">
        <v>136</v>
      </c>
    </row>
    <row r="464" spans="2:15" x14ac:dyDescent="0.25">
      <c r="B464" s="7">
        <v>3</v>
      </c>
      <c r="C464" s="7" t="s">
        <v>5345</v>
      </c>
      <c r="D464" s="7" t="s">
        <v>5346</v>
      </c>
      <c r="E464" s="7" t="s">
        <v>5350</v>
      </c>
      <c r="F464" s="7" t="s">
        <v>38</v>
      </c>
      <c r="G464" s="7" t="s">
        <v>253</v>
      </c>
      <c r="H464" s="7" t="s">
        <v>260</v>
      </c>
      <c r="I464" s="7" t="s">
        <v>40</v>
      </c>
      <c r="J464" s="7" t="s">
        <v>23</v>
      </c>
      <c r="K464" s="7">
        <v>7</v>
      </c>
      <c r="L464" s="7" t="s">
        <v>5352</v>
      </c>
      <c r="M464" s="7" t="s">
        <v>14002</v>
      </c>
      <c r="N464" s="7" t="s">
        <v>43</v>
      </c>
      <c r="O464" s="7" t="s">
        <v>105</v>
      </c>
    </row>
    <row r="465" spans="2:15" x14ac:dyDescent="0.25">
      <c r="B465" s="7">
        <v>3</v>
      </c>
      <c r="C465" s="7" t="s">
        <v>5565</v>
      </c>
      <c r="D465" s="7" t="s">
        <v>5566</v>
      </c>
      <c r="E465" s="7" t="s">
        <v>5569</v>
      </c>
      <c r="F465" s="7" t="s">
        <v>232</v>
      </c>
      <c r="G465" s="7" t="s">
        <v>253</v>
      </c>
      <c r="H465" s="7" t="s">
        <v>260</v>
      </c>
      <c r="I465" s="7" t="s">
        <v>37</v>
      </c>
      <c r="J465" s="7" t="s">
        <v>36</v>
      </c>
      <c r="K465" s="7">
        <v>7</v>
      </c>
      <c r="L465" s="7" t="s">
        <v>5571</v>
      </c>
      <c r="M465" s="7" t="s">
        <v>18599</v>
      </c>
      <c r="N465" s="7" t="s">
        <v>43</v>
      </c>
      <c r="O465" s="7" t="s">
        <v>215</v>
      </c>
    </row>
    <row r="466" spans="2:15" x14ac:dyDescent="0.25">
      <c r="B466" s="7">
        <v>3</v>
      </c>
      <c r="C466" s="7" t="s">
        <v>5572</v>
      </c>
      <c r="D466" s="7" t="s">
        <v>5573</v>
      </c>
      <c r="E466" s="7" t="s">
        <v>2032</v>
      </c>
      <c r="F466" s="7" t="s">
        <v>52</v>
      </c>
      <c r="G466" s="7" t="s">
        <v>253</v>
      </c>
      <c r="H466" s="7" t="s">
        <v>260</v>
      </c>
      <c r="I466" s="7" t="s">
        <v>66</v>
      </c>
      <c r="J466" s="7" t="s">
        <v>36</v>
      </c>
      <c r="K466" s="7">
        <v>7</v>
      </c>
      <c r="L466" s="7" t="s">
        <v>5575</v>
      </c>
      <c r="M466" s="7" t="s">
        <v>18604</v>
      </c>
      <c r="N466" s="7" t="s">
        <v>43</v>
      </c>
      <c r="O466" s="7" t="s">
        <v>105</v>
      </c>
    </row>
    <row r="467" spans="2:15" x14ac:dyDescent="0.25">
      <c r="B467" s="7">
        <v>3</v>
      </c>
      <c r="C467" s="7" t="s">
        <v>5576</v>
      </c>
      <c r="D467" s="7" t="s">
        <v>5577</v>
      </c>
      <c r="E467" s="7" t="s">
        <v>5578</v>
      </c>
      <c r="F467" s="7" t="s">
        <v>232</v>
      </c>
      <c r="G467" s="7" t="s">
        <v>253</v>
      </c>
      <c r="H467" s="7" t="s">
        <v>260</v>
      </c>
      <c r="I467" s="7" t="s">
        <v>37</v>
      </c>
      <c r="J467" s="7" t="s">
        <v>36</v>
      </c>
      <c r="K467" s="7">
        <v>7</v>
      </c>
      <c r="L467" s="7" t="s">
        <v>5580</v>
      </c>
      <c r="M467" s="7" t="s">
        <v>18605</v>
      </c>
      <c r="N467" s="7" t="s">
        <v>43</v>
      </c>
      <c r="O467" s="7" t="s">
        <v>215</v>
      </c>
    </row>
    <row r="468" spans="2:15" x14ac:dyDescent="0.25">
      <c r="B468" s="7">
        <v>3</v>
      </c>
      <c r="C468" s="7" t="s">
        <v>5608</v>
      </c>
      <c r="D468" s="7" t="s">
        <v>5609</v>
      </c>
      <c r="E468" s="7" t="s">
        <v>16848</v>
      </c>
      <c r="F468" s="7" t="s">
        <v>25</v>
      </c>
      <c r="G468" s="7" t="s">
        <v>253</v>
      </c>
      <c r="H468" s="7" t="s">
        <v>260</v>
      </c>
      <c r="I468" s="7" t="s">
        <v>27</v>
      </c>
      <c r="J468" s="7" t="s">
        <v>23</v>
      </c>
      <c r="K468" s="7">
        <v>7</v>
      </c>
      <c r="L468" s="7" t="s">
        <v>5612</v>
      </c>
      <c r="M468" s="7" t="s">
        <v>18626</v>
      </c>
      <c r="N468" s="7" t="s">
        <v>43</v>
      </c>
      <c r="O468" s="7" t="s">
        <v>105</v>
      </c>
    </row>
    <row r="469" spans="2:15" x14ac:dyDescent="0.25">
      <c r="B469" s="7">
        <v>3</v>
      </c>
      <c r="C469" s="7" t="s">
        <v>5613</v>
      </c>
      <c r="D469" s="7" t="s">
        <v>5614</v>
      </c>
      <c r="E469" s="7" t="s">
        <v>5618</v>
      </c>
      <c r="F469" s="7" t="s">
        <v>25</v>
      </c>
      <c r="G469" s="7" t="s">
        <v>253</v>
      </c>
      <c r="H469" s="7" t="s">
        <v>260</v>
      </c>
      <c r="I469" s="7" t="s">
        <v>27</v>
      </c>
      <c r="J469" s="7" t="s">
        <v>23</v>
      </c>
      <c r="K469" s="7">
        <v>7</v>
      </c>
      <c r="L469" s="7" t="s">
        <v>5620</v>
      </c>
      <c r="M469" s="7" t="s">
        <v>18627</v>
      </c>
      <c r="N469" s="7" t="s">
        <v>43</v>
      </c>
      <c r="O469" s="7" t="s">
        <v>105</v>
      </c>
    </row>
    <row r="470" spans="2:15" x14ac:dyDescent="0.25">
      <c r="B470" s="7">
        <v>3</v>
      </c>
      <c r="C470" s="7" t="s">
        <v>5649</v>
      </c>
      <c r="D470" s="7" t="s">
        <v>5650</v>
      </c>
      <c r="E470" s="7" t="s">
        <v>5653</v>
      </c>
      <c r="F470" s="7" t="s">
        <v>25</v>
      </c>
      <c r="G470" s="7" t="s">
        <v>253</v>
      </c>
      <c r="H470" s="7" t="s">
        <v>260</v>
      </c>
      <c r="I470" s="7" t="s">
        <v>37</v>
      </c>
      <c r="J470" s="7" t="s">
        <v>36</v>
      </c>
      <c r="K470" s="7">
        <v>7</v>
      </c>
      <c r="L470" s="7" t="s">
        <v>5655</v>
      </c>
      <c r="M470" s="7" t="s">
        <v>18636</v>
      </c>
      <c r="N470" s="7" t="s">
        <v>43</v>
      </c>
      <c r="O470" s="7" t="s">
        <v>105</v>
      </c>
    </row>
    <row r="471" spans="2:15" x14ac:dyDescent="0.25">
      <c r="B471" s="7">
        <v>3</v>
      </c>
      <c r="C471" s="7" t="s">
        <v>5663</v>
      </c>
      <c r="D471" s="7" t="s">
        <v>5664</v>
      </c>
      <c r="E471" s="7" t="s">
        <v>5666</v>
      </c>
      <c r="F471" s="7" t="s">
        <v>25</v>
      </c>
      <c r="G471" s="7" t="s">
        <v>253</v>
      </c>
      <c r="H471" s="7" t="s">
        <v>260</v>
      </c>
      <c r="I471" s="7" t="s">
        <v>87</v>
      </c>
      <c r="J471" s="7" t="s">
        <v>23</v>
      </c>
      <c r="K471" s="7">
        <v>7</v>
      </c>
      <c r="L471" s="7" t="s">
        <v>5668</v>
      </c>
      <c r="M471" s="7" t="s">
        <v>18642</v>
      </c>
      <c r="N471" s="7" t="s">
        <v>43</v>
      </c>
      <c r="O471" s="7" t="s">
        <v>105</v>
      </c>
    </row>
    <row r="472" spans="2:15" x14ac:dyDescent="0.25">
      <c r="B472" s="7">
        <v>3</v>
      </c>
      <c r="C472" s="7" t="s">
        <v>5677</v>
      </c>
      <c r="D472" s="7" t="s">
        <v>5678</v>
      </c>
      <c r="E472" s="7" t="s">
        <v>5681</v>
      </c>
      <c r="F472" s="7" t="s">
        <v>226</v>
      </c>
      <c r="G472" s="7" t="s">
        <v>253</v>
      </c>
      <c r="H472" s="7" t="s">
        <v>260</v>
      </c>
      <c r="I472" s="7" t="s">
        <v>27</v>
      </c>
      <c r="J472" s="7" t="s">
        <v>23</v>
      </c>
      <c r="K472" s="7">
        <v>7</v>
      </c>
      <c r="L472" s="7" t="s">
        <v>5683</v>
      </c>
      <c r="M472" s="7" t="s">
        <v>17767</v>
      </c>
      <c r="N472" s="7" t="s">
        <v>43</v>
      </c>
      <c r="O472" s="7" t="s">
        <v>215</v>
      </c>
    </row>
    <row r="473" spans="2:15" x14ac:dyDescent="0.25">
      <c r="B473" s="7">
        <v>3</v>
      </c>
      <c r="C473" s="7" t="s">
        <v>5684</v>
      </c>
      <c r="D473" s="7" t="s">
        <v>5685</v>
      </c>
      <c r="E473" s="7" t="s">
        <v>5687</v>
      </c>
      <c r="F473" s="7" t="s">
        <v>25</v>
      </c>
      <c r="G473" s="7" t="s">
        <v>253</v>
      </c>
      <c r="H473" s="7" t="s">
        <v>260</v>
      </c>
      <c r="I473" s="7" t="s">
        <v>27</v>
      </c>
      <c r="J473" s="7" t="s">
        <v>23</v>
      </c>
      <c r="K473" s="7">
        <v>7</v>
      </c>
      <c r="L473" s="7" t="s">
        <v>5689</v>
      </c>
      <c r="M473" s="7" t="s">
        <v>18644</v>
      </c>
      <c r="N473" s="7" t="s">
        <v>43</v>
      </c>
      <c r="O473" s="7" t="s">
        <v>105</v>
      </c>
    </row>
    <row r="474" spans="2:15" x14ac:dyDescent="0.25">
      <c r="B474" s="7">
        <v>3</v>
      </c>
      <c r="C474" s="7" t="s">
        <v>5713</v>
      </c>
      <c r="D474" s="7" t="s">
        <v>5714</v>
      </c>
      <c r="E474" s="7" t="s">
        <v>5717</v>
      </c>
      <c r="F474" s="7" t="s">
        <v>25</v>
      </c>
      <c r="G474" s="7" t="s">
        <v>253</v>
      </c>
      <c r="H474" s="7" t="s">
        <v>260</v>
      </c>
      <c r="I474" s="7" t="s">
        <v>27</v>
      </c>
      <c r="J474" s="7" t="s">
        <v>23</v>
      </c>
      <c r="K474" s="7">
        <v>7</v>
      </c>
      <c r="L474" s="7" t="s">
        <v>5719</v>
      </c>
      <c r="M474" s="7" t="s">
        <v>14658</v>
      </c>
      <c r="N474" s="7" t="s">
        <v>43</v>
      </c>
      <c r="O474" s="7" t="s">
        <v>105</v>
      </c>
    </row>
    <row r="475" spans="2:15" x14ac:dyDescent="0.25">
      <c r="B475" s="7">
        <v>3</v>
      </c>
      <c r="C475" s="7" t="s">
        <v>5720</v>
      </c>
      <c r="D475" s="7" t="s">
        <v>5721</v>
      </c>
      <c r="E475" s="7" t="s">
        <v>5724</v>
      </c>
      <c r="F475" s="7" t="s">
        <v>52</v>
      </c>
      <c r="G475" s="7" t="s">
        <v>253</v>
      </c>
      <c r="H475" s="7" t="s">
        <v>260</v>
      </c>
      <c r="I475" s="7" t="s">
        <v>27</v>
      </c>
      <c r="J475" s="7" t="s">
        <v>23</v>
      </c>
      <c r="K475" s="7">
        <v>7</v>
      </c>
      <c r="L475" s="7" t="s">
        <v>5726</v>
      </c>
      <c r="M475" s="7" t="s">
        <v>14658</v>
      </c>
      <c r="N475" s="7" t="s">
        <v>43</v>
      </c>
      <c r="O475" s="7" t="s">
        <v>105</v>
      </c>
    </row>
    <row r="476" spans="2:15" x14ac:dyDescent="0.25">
      <c r="B476" s="7">
        <v>3</v>
      </c>
      <c r="C476" s="7" t="s">
        <v>14573</v>
      </c>
      <c r="D476" s="7" t="s">
        <v>14574</v>
      </c>
      <c r="E476" s="7" t="s">
        <v>14578</v>
      </c>
      <c r="F476" s="7" t="s">
        <v>25</v>
      </c>
      <c r="G476" s="7" t="s">
        <v>253</v>
      </c>
      <c r="H476" s="7" t="s">
        <v>260</v>
      </c>
      <c r="I476" s="7" t="s">
        <v>55</v>
      </c>
      <c r="J476" s="7" t="s">
        <v>54</v>
      </c>
      <c r="K476" s="7">
        <v>4</v>
      </c>
      <c r="L476" s="7" t="s">
        <v>14580</v>
      </c>
      <c r="M476" s="7" t="s">
        <v>18701</v>
      </c>
      <c r="N476" s="7" t="s">
        <v>43</v>
      </c>
      <c r="O476" s="7" t="s">
        <v>105</v>
      </c>
    </row>
    <row r="477" spans="2:15" x14ac:dyDescent="0.25">
      <c r="B477" s="7">
        <v>3</v>
      </c>
      <c r="C477" s="7" t="s">
        <v>6563</v>
      </c>
      <c r="D477" s="7" t="s">
        <v>6564</v>
      </c>
      <c r="E477" s="7" t="s">
        <v>6565</v>
      </c>
      <c r="F477" s="7" t="s">
        <v>167</v>
      </c>
      <c r="G477" s="7" t="s">
        <v>253</v>
      </c>
      <c r="H477" s="7" t="s">
        <v>260</v>
      </c>
      <c r="I477" s="7" t="s">
        <v>37</v>
      </c>
      <c r="J477" s="7" t="s">
        <v>36</v>
      </c>
      <c r="K477" s="7">
        <v>7</v>
      </c>
      <c r="L477" s="7" t="s">
        <v>6567</v>
      </c>
      <c r="M477" s="7" t="s">
        <v>14421</v>
      </c>
      <c r="N477" s="7" t="s">
        <v>43</v>
      </c>
      <c r="O477" s="7" t="s">
        <v>159</v>
      </c>
    </row>
    <row r="478" spans="2:15" x14ac:dyDescent="0.25">
      <c r="B478" s="7">
        <v>3</v>
      </c>
      <c r="C478" s="7" t="s">
        <v>6642</v>
      </c>
      <c r="D478" s="7" t="s">
        <v>6643</v>
      </c>
      <c r="E478" s="7" t="s">
        <v>6647</v>
      </c>
      <c r="F478" s="7" t="s">
        <v>42</v>
      </c>
      <c r="G478" s="7" t="s">
        <v>253</v>
      </c>
      <c r="H478" s="7" t="s">
        <v>260</v>
      </c>
      <c r="I478" s="7" t="s">
        <v>27</v>
      </c>
      <c r="J478" s="7" t="s">
        <v>23</v>
      </c>
      <c r="K478" s="7">
        <v>7</v>
      </c>
      <c r="L478" s="7" t="s">
        <v>6649</v>
      </c>
      <c r="M478" s="7" t="s">
        <v>14430</v>
      </c>
      <c r="N478" s="7" t="s">
        <v>43</v>
      </c>
      <c r="O478" s="7" t="s">
        <v>105</v>
      </c>
    </row>
    <row r="479" spans="2:15" x14ac:dyDescent="0.25">
      <c r="B479" s="7">
        <v>3</v>
      </c>
      <c r="C479" s="7" t="s">
        <v>6662</v>
      </c>
      <c r="D479" s="7" t="s">
        <v>6663</v>
      </c>
      <c r="E479" s="7" t="s">
        <v>6666</v>
      </c>
      <c r="F479" s="7" t="s">
        <v>38</v>
      </c>
      <c r="G479" s="7" t="s">
        <v>253</v>
      </c>
      <c r="H479" s="7" t="s">
        <v>260</v>
      </c>
      <c r="I479" s="7" t="s">
        <v>27</v>
      </c>
      <c r="J479" s="7" t="s">
        <v>23</v>
      </c>
      <c r="K479" s="7">
        <v>7</v>
      </c>
      <c r="L479" s="7" t="s">
        <v>6668</v>
      </c>
      <c r="M479" s="7" t="s">
        <v>14076</v>
      </c>
      <c r="N479" s="7" t="s">
        <v>43</v>
      </c>
      <c r="O479" s="7" t="s">
        <v>105</v>
      </c>
    </row>
    <row r="480" spans="2:15" x14ac:dyDescent="0.25">
      <c r="B480" s="7">
        <v>3</v>
      </c>
      <c r="C480" s="7" t="s">
        <v>6728</v>
      </c>
      <c r="D480" s="7" t="s">
        <v>6729</v>
      </c>
      <c r="E480" s="7" t="s">
        <v>6732</v>
      </c>
      <c r="F480" s="7" t="s">
        <v>25</v>
      </c>
      <c r="G480" s="7" t="s">
        <v>253</v>
      </c>
      <c r="H480" s="7" t="s">
        <v>260</v>
      </c>
      <c r="I480" s="7" t="s">
        <v>27</v>
      </c>
      <c r="J480" s="7" t="s">
        <v>23</v>
      </c>
      <c r="K480" s="7">
        <v>7</v>
      </c>
      <c r="L480" s="7" t="s">
        <v>6734</v>
      </c>
      <c r="M480" s="7" t="s">
        <v>14034</v>
      </c>
      <c r="N480" s="7" t="s">
        <v>43</v>
      </c>
      <c r="O480" s="7" t="s">
        <v>105</v>
      </c>
    </row>
    <row r="481" spans="2:15" x14ac:dyDescent="0.25">
      <c r="B481" s="7">
        <v>3</v>
      </c>
      <c r="C481" s="7" t="s">
        <v>6736</v>
      </c>
      <c r="D481" s="7" t="s">
        <v>6737</v>
      </c>
      <c r="E481" s="7" t="s">
        <v>6740</v>
      </c>
      <c r="F481" s="7" t="s">
        <v>25</v>
      </c>
      <c r="G481" s="7" t="s">
        <v>253</v>
      </c>
      <c r="H481" s="7" t="s">
        <v>260</v>
      </c>
      <c r="I481" s="7" t="s">
        <v>27</v>
      </c>
      <c r="J481" s="7" t="s">
        <v>23</v>
      </c>
      <c r="K481" s="7">
        <v>7</v>
      </c>
      <c r="L481" s="7" t="s">
        <v>6742</v>
      </c>
      <c r="M481" s="7" t="s">
        <v>18656</v>
      </c>
      <c r="N481" s="7" t="s">
        <v>43</v>
      </c>
      <c r="O481" s="7" t="s">
        <v>105</v>
      </c>
    </row>
    <row r="482" spans="2:15" x14ac:dyDescent="0.25">
      <c r="B482" s="7">
        <v>3</v>
      </c>
      <c r="C482" s="7" t="s">
        <v>6743</v>
      </c>
      <c r="D482" s="7" t="s">
        <v>6744</v>
      </c>
      <c r="E482" s="7" t="s">
        <v>6745</v>
      </c>
      <c r="F482" s="7" t="s">
        <v>25</v>
      </c>
      <c r="G482" s="7" t="s">
        <v>253</v>
      </c>
      <c r="H482" s="7" t="s">
        <v>260</v>
      </c>
      <c r="I482" s="7" t="s">
        <v>27</v>
      </c>
      <c r="J482" s="7" t="s">
        <v>23</v>
      </c>
      <c r="K482" s="7">
        <v>7</v>
      </c>
      <c r="L482" s="7" t="s">
        <v>6747</v>
      </c>
      <c r="M482" s="7" t="s">
        <v>8133</v>
      </c>
      <c r="N482" s="7" t="s">
        <v>43</v>
      </c>
      <c r="O482" s="7" t="s">
        <v>105</v>
      </c>
    </row>
    <row r="483" spans="2:15" x14ac:dyDescent="0.25">
      <c r="B483" s="7">
        <v>3</v>
      </c>
      <c r="C483" s="7" t="s">
        <v>6755</v>
      </c>
      <c r="D483" s="7" t="s">
        <v>6756</v>
      </c>
      <c r="E483" s="7" t="s">
        <v>6760</v>
      </c>
      <c r="F483" s="7" t="s">
        <v>25</v>
      </c>
      <c r="G483" s="7" t="s">
        <v>253</v>
      </c>
      <c r="H483" s="7" t="s">
        <v>260</v>
      </c>
      <c r="I483" s="7" t="s">
        <v>27</v>
      </c>
      <c r="J483" s="7" t="s">
        <v>23</v>
      </c>
      <c r="K483" s="7">
        <v>7</v>
      </c>
      <c r="L483" s="7" t="s">
        <v>6762</v>
      </c>
      <c r="M483" s="7" t="s">
        <v>18676</v>
      </c>
      <c r="N483" s="7" t="s">
        <v>43</v>
      </c>
      <c r="O483" s="7" t="s">
        <v>105</v>
      </c>
    </row>
    <row r="484" spans="2:15" x14ac:dyDescent="0.25">
      <c r="B484" s="7">
        <v>3</v>
      </c>
      <c r="C484" s="7" t="s">
        <v>6765</v>
      </c>
      <c r="D484" s="7" t="s">
        <v>6766</v>
      </c>
      <c r="E484" s="7" t="s">
        <v>6769</v>
      </c>
      <c r="F484" s="7" t="s">
        <v>52</v>
      </c>
      <c r="G484" s="7" t="s">
        <v>253</v>
      </c>
      <c r="H484" s="7" t="s">
        <v>260</v>
      </c>
      <c r="I484" s="7" t="s">
        <v>27</v>
      </c>
      <c r="J484" s="7" t="s">
        <v>23</v>
      </c>
      <c r="K484" s="7">
        <v>7</v>
      </c>
      <c r="L484" s="7" t="s">
        <v>6771</v>
      </c>
      <c r="M484" s="7" t="s">
        <v>2805</v>
      </c>
      <c r="N484" s="7" t="s">
        <v>43</v>
      </c>
      <c r="O484" s="7" t="s">
        <v>105</v>
      </c>
    </row>
    <row r="485" spans="2:15" x14ac:dyDescent="0.25">
      <c r="B485" s="7">
        <v>3</v>
      </c>
      <c r="C485" s="7" t="s">
        <v>6773</v>
      </c>
      <c r="D485" s="7" t="s">
        <v>6774</v>
      </c>
      <c r="E485" s="7" t="s">
        <v>6777</v>
      </c>
      <c r="F485" s="7" t="s">
        <v>25</v>
      </c>
      <c r="G485" s="7" t="s">
        <v>253</v>
      </c>
      <c r="H485" s="7" t="s">
        <v>260</v>
      </c>
      <c r="I485" s="7" t="s">
        <v>27</v>
      </c>
      <c r="J485" s="7" t="s">
        <v>23</v>
      </c>
      <c r="K485" s="7">
        <v>7</v>
      </c>
      <c r="L485" s="7" t="s">
        <v>6779</v>
      </c>
      <c r="M485" s="7" t="s">
        <v>14687</v>
      </c>
      <c r="N485" s="7" t="s">
        <v>43</v>
      </c>
      <c r="O485" s="7" t="s">
        <v>105</v>
      </c>
    </row>
    <row r="486" spans="2:15" x14ac:dyDescent="0.25">
      <c r="B486" s="7">
        <v>3</v>
      </c>
      <c r="C486" s="7" t="s">
        <v>6781</v>
      </c>
      <c r="D486" s="7" t="s">
        <v>6782</v>
      </c>
      <c r="E486" s="7" t="s">
        <v>6786</v>
      </c>
      <c r="F486" s="7" t="s">
        <v>25</v>
      </c>
      <c r="G486" s="7" t="s">
        <v>253</v>
      </c>
      <c r="H486" s="7" t="s">
        <v>260</v>
      </c>
      <c r="I486" s="7" t="s">
        <v>27</v>
      </c>
      <c r="J486" s="7" t="s">
        <v>23</v>
      </c>
      <c r="K486" s="7">
        <v>7</v>
      </c>
      <c r="L486" s="7" t="s">
        <v>6788</v>
      </c>
      <c r="M486" s="7" t="s">
        <v>18710</v>
      </c>
      <c r="N486" s="7" t="s">
        <v>43</v>
      </c>
      <c r="O486" s="7" t="s">
        <v>105</v>
      </c>
    </row>
    <row r="487" spans="2:15" x14ac:dyDescent="0.25">
      <c r="B487" s="7">
        <v>3</v>
      </c>
      <c r="C487" s="7" t="s">
        <v>6937</v>
      </c>
      <c r="D487" s="7" t="s">
        <v>6938</v>
      </c>
      <c r="E487" s="7" t="s">
        <v>6941</v>
      </c>
      <c r="F487" s="7" t="s">
        <v>25</v>
      </c>
      <c r="G487" s="7" t="s">
        <v>253</v>
      </c>
      <c r="H487" s="7" t="s">
        <v>260</v>
      </c>
      <c r="I487" s="7" t="s">
        <v>34</v>
      </c>
      <c r="J487" s="7" t="s">
        <v>23</v>
      </c>
      <c r="K487" s="7">
        <v>5</v>
      </c>
      <c r="L487" s="7" t="s">
        <v>6943</v>
      </c>
      <c r="M487" s="7" t="s">
        <v>17672</v>
      </c>
      <c r="N487" s="7" t="s">
        <v>43</v>
      </c>
      <c r="O487" s="7" t="s">
        <v>105</v>
      </c>
    </row>
    <row r="488" spans="2:15" x14ac:dyDescent="0.25">
      <c r="B488" s="7">
        <v>3</v>
      </c>
      <c r="C488" s="7" t="s">
        <v>6951</v>
      </c>
      <c r="D488" s="7" t="s">
        <v>6952</v>
      </c>
      <c r="E488" s="7" t="s">
        <v>6955</v>
      </c>
      <c r="F488" s="7" t="s">
        <v>42</v>
      </c>
      <c r="G488" s="7" t="s">
        <v>253</v>
      </c>
      <c r="H488" s="7" t="s">
        <v>260</v>
      </c>
      <c r="I488" s="7" t="s">
        <v>34</v>
      </c>
      <c r="J488" s="7" t="s">
        <v>44</v>
      </c>
      <c r="K488" s="7">
        <v>5</v>
      </c>
      <c r="L488" s="7" t="s">
        <v>6957</v>
      </c>
      <c r="M488" s="7" t="s">
        <v>10523</v>
      </c>
      <c r="N488" s="7" t="s">
        <v>43</v>
      </c>
      <c r="O488" s="7" t="s">
        <v>105</v>
      </c>
    </row>
    <row r="489" spans="2:15" x14ac:dyDescent="0.25">
      <c r="B489" s="7">
        <v>3</v>
      </c>
      <c r="C489" s="7" t="s">
        <v>7135</v>
      </c>
      <c r="D489" s="7" t="s">
        <v>7136</v>
      </c>
      <c r="E489" s="7" t="s">
        <v>7139</v>
      </c>
      <c r="F489" s="7" t="s">
        <v>25</v>
      </c>
      <c r="G489" s="7" t="s">
        <v>253</v>
      </c>
      <c r="H489" s="7" t="s">
        <v>260</v>
      </c>
      <c r="I489" s="7" t="s">
        <v>34</v>
      </c>
      <c r="J489" s="7" t="s">
        <v>23</v>
      </c>
      <c r="K489" s="7">
        <v>5</v>
      </c>
      <c r="L489" s="7" t="s">
        <v>7141</v>
      </c>
      <c r="M489" s="7" t="s">
        <v>18748</v>
      </c>
      <c r="N489" s="7" t="s">
        <v>43</v>
      </c>
      <c r="O489" s="7" t="s">
        <v>105</v>
      </c>
    </row>
    <row r="490" spans="2:15" x14ac:dyDescent="0.25">
      <c r="B490" s="7">
        <v>3</v>
      </c>
      <c r="C490" s="7" t="s">
        <v>7149</v>
      </c>
      <c r="D490" s="7" t="s">
        <v>7150</v>
      </c>
      <c r="E490" s="7" t="s">
        <v>7151</v>
      </c>
      <c r="F490" s="7" t="s">
        <v>25</v>
      </c>
      <c r="G490" s="7" t="s">
        <v>253</v>
      </c>
      <c r="H490" s="7" t="s">
        <v>260</v>
      </c>
      <c r="I490" s="7" t="s">
        <v>34</v>
      </c>
      <c r="J490" s="7" t="s">
        <v>23</v>
      </c>
      <c r="K490" s="7">
        <v>5</v>
      </c>
      <c r="L490" s="7" t="s">
        <v>7153</v>
      </c>
      <c r="M490" s="7" t="s">
        <v>18750</v>
      </c>
      <c r="N490" s="7" t="s">
        <v>43</v>
      </c>
      <c r="O490" s="7" t="s">
        <v>105</v>
      </c>
    </row>
    <row r="491" spans="2:15" x14ac:dyDescent="0.25">
      <c r="B491" s="7">
        <v>3</v>
      </c>
      <c r="C491" s="7" t="s">
        <v>7211</v>
      </c>
      <c r="D491" s="7" t="s">
        <v>7212</v>
      </c>
      <c r="E491" s="7" t="s">
        <v>7215</v>
      </c>
      <c r="F491" s="7" t="s">
        <v>25</v>
      </c>
      <c r="G491" s="7" t="s">
        <v>253</v>
      </c>
      <c r="H491" s="7" t="s">
        <v>260</v>
      </c>
      <c r="I491" s="7" t="s">
        <v>34</v>
      </c>
      <c r="J491" s="7" t="s">
        <v>23</v>
      </c>
      <c r="K491" s="7">
        <v>5</v>
      </c>
      <c r="L491" s="7" t="s">
        <v>7217</v>
      </c>
      <c r="M491" s="7" t="s">
        <v>18763</v>
      </c>
      <c r="N491" s="7" t="s">
        <v>43</v>
      </c>
      <c r="O491" s="7" t="s">
        <v>105</v>
      </c>
    </row>
    <row r="492" spans="2:15" x14ac:dyDescent="0.25">
      <c r="B492" s="7">
        <v>3</v>
      </c>
      <c r="C492" s="7" t="s">
        <v>7218</v>
      </c>
      <c r="D492" s="7" t="s">
        <v>7219</v>
      </c>
      <c r="E492" s="7" t="s">
        <v>7222</v>
      </c>
      <c r="F492" s="7" t="s">
        <v>25</v>
      </c>
      <c r="G492" s="7" t="s">
        <v>253</v>
      </c>
      <c r="H492" s="7" t="s">
        <v>260</v>
      </c>
      <c r="I492" s="7" t="s">
        <v>34</v>
      </c>
      <c r="J492" s="7" t="s">
        <v>23</v>
      </c>
      <c r="K492" s="7">
        <v>5</v>
      </c>
      <c r="L492" s="7" t="s">
        <v>7224</v>
      </c>
      <c r="M492" s="7" t="s">
        <v>18764</v>
      </c>
      <c r="N492" s="7" t="s">
        <v>43</v>
      </c>
      <c r="O492" s="7" t="s">
        <v>105</v>
      </c>
    </row>
    <row r="493" spans="2:15" x14ac:dyDescent="0.25">
      <c r="B493" s="7">
        <v>3</v>
      </c>
      <c r="C493" s="7" t="s">
        <v>7335</v>
      </c>
      <c r="D493" s="7" t="s">
        <v>7336</v>
      </c>
      <c r="E493" s="7" t="s">
        <v>7339</v>
      </c>
      <c r="F493" s="7" t="s">
        <v>25</v>
      </c>
      <c r="G493" s="7" t="s">
        <v>253</v>
      </c>
      <c r="H493" s="7" t="s">
        <v>260</v>
      </c>
      <c r="I493" s="7" t="s">
        <v>34</v>
      </c>
      <c r="J493" s="7" t="s">
        <v>23</v>
      </c>
      <c r="K493" s="7">
        <v>5</v>
      </c>
      <c r="L493" s="7" t="s">
        <v>7341</v>
      </c>
      <c r="M493" s="7" t="s">
        <v>18781</v>
      </c>
      <c r="N493" s="7" t="s">
        <v>43</v>
      </c>
      <c r="O493" s="7" t="s">
        <v>105</v>
      </c>
    </row>
    <row r="494" spans="2:15" x14ac:dyDescent="0.25">
      <c r="B494" s="7">
        <v>3</v>
      </c>
      <c r="C494" s="7" t="s">
        <v>7347</v>
      </c>
      <c r="D494" s="7" t="s">
        <v>7348</v>
      </c>
      <c r="E494" s="7" t="s">
        <v>7351</v>
      </c>
      <c r="F494" s="7" t="s">
        <v>25</v>
      </c>
      <c r="G494" s="7" t="s">
        <v>253</v>
      </c>
      <c r="H494" s="7" t="s">
        <v>260</v>
      </c>
      <c r="I494" s="7" t="s">
        <v>34</v>
      </c>
      <c r="J494" s="7" t="s">
        <v>23</v>
      </c>
      <c r="K494" s="7">
        <v>5</v>
      </c>
      <c r="L494" s="7" t="s">
        <v>7353</v>
      </c>
      <c r="M494" s="7" t="s">
        <v>18783</v>
      </c>
      <c r="N494" s="7" t="s">
        <v>43</v>
      </c>
      <c r="O494" s="7" t="s">
        <v>105</v>
      </c>
    </row>
    <row r="495" spans="2:15" x14ac:dyDescent="0.25">
      <c r="B495" s="7">
        <v>3</v>
      </c>
      <c r="C495" s="7" t="s">
        <v>7354</v>
      </c>
      <c r="D495" s="7" t="s">
        <v>7355</v>
      </c>
      <c r="E495" s="7" t="s">
        <v>7356</v>
      </c>
      <c r="F495" s="7" t="s">
        <v>25</v>
      </c>
      <c r="G495" s="7" t="s">
        <v>253</v>
      </c>
      <c r="H495" s="7" t="s">
        <v>260</v>
      </c>
      <c r="I495" s="7" t="s">
        <v>34</v>
      </c>
      <c r="J495" s="7" t="s">
        <v>23</v>
      </c>
      <c r="K495" s="7">
        <v>5</v>
      </c>
      <c r="L495" s="7" t="s">
        <v>7358</v>
      </c>
      <c r="M495" s="7" t="s">
        <v>18785</v>
      </c>
      <c r="N495" s="7" t="s">
        <v>43</v>
      </c>
      <c r="O495" s="7" t="s">
        <v>105</v>
      </c>
    </row>
    <row r="496" spans="2:15" x14ac:dyDescent="0.25">
      <c r="B496" s="7">
        <v>3</v>
      </c>
      <c r="C496" s="7" t="s">
        <v>7366</v>
      </c>
      <c r="D496" s="7" t="s">
        <v>7367</v>
      </c>
      <c r="E496" s="7" t="s">
        <v>7370</v>
      </c>
      <c r="F496" s="7" t="s">
        <v>25</v>
      </c>
      <c r="G496" s="7" t="s">
        <v>253</v>
      </c>
      <c r="H496" s="7" t="s">
        <v>260</v>
      </c>
      <c r="I496" s="7" t="s">
        <v>34</v>
      </c>
      <c r="J496" s="7" t="s">
        <v>23</v>
      </c>
      <c r="K496" s="7">
        <v>5</v>
      </c>
      <c r="L496" s="7" t="s">
        <v>7372</v>
      </c>
      <c r="M496" s="7" t="s">
        <v>8059</v>
      </c>
      <c r="N496" s="7" t="s">
        <v>43</v>
      </c>
      <c r="O496" s="7" t="s">
        <v>105</v>
      </c>
    </row>
    <row r="497" spans="2:15" x14ac:dyDescent="0.25">
      <c r="B497" s="7">
        <v>3</v>
      </c>
      <c r="C497" s="7" t="s">
        <v>7403</v>
      </c>
      <c r="D497" s="7" t="s">
        <v>7404</v>
      </c>
      <c r="E497" s="7" t="s">
        <v>7407</v>
      </c>
      <c r="F497" s="7" t="s">
        <v>25</v>
      </c>
      <c r="G497" s="7" t="s">
        <v>253</v>
      </c>
      <c r="H497" s="7" t="s">
        <v>260</v>
      </c>
      <c r="I497" s="7" t="s">
        <v>66</v>
      </c>
      <c r="J497" s="7" t="s">
        <v>36</v>
      </c>
      <c r="K497" s="7">
        <v>7</v>
      </c>
      <c r="L497" s="7" t="s">
        <v>7409</v>
      </c>
      <c r="M497" s="7" t="s">
        <v>14168</v>
      </c>
      <c r="N497" s="7" t="s">
        <v>43</v>
      </c>
      <c r="O497" s="7" t="s">
        <v>105</v>
      </c>
    </row>
    <row r="498" spans="2:15" x14ac:dyDescent="0.25">
      <c r="B498" s="7">
        <v>3</v>
      </c>
      <c r="C498" s="7" t="s">
        <v>7410</v>
      </c>
      <c r="D498" s="7" t="s">
        <v>7411</v>
      </c>
      <c r="E498" s="7" t="s">
        <v>7412</v>
      </c>
      <c r="F498" s="7" t="s">
        <v>25</v>
      </c>
      <c r="G498" s="7" t="s">
        <v>253</v>
      </c>
      <c r="H498" s="7" t="s">
        <v>260</v>
      </c>
      <c r="I498" s="7" t="s">
        <v>66</v>
      </c>
      <c r="J498" s="7" t="s">
        <v>36</v>
      </c>
      <c r="K498" s="7">
        <v>7</v>
      </c>
      <c r="L498" s="7" t="s">
        <v>7414</v>
      </c>
      <c r="M498" s="7" t="s">
        <v>5028</v>
      </c>
      <c r="N498" s="7" t="s">
        <v>43</v>
      </c>
      <c r="O498" s="7" t="s">
        <v>105</v>
      </c>
    </row>
    <row r="499" spans="2:15" x14ac:dyDescent="0.25">
      <c r="B499" s="7">
        <v>3</v>
      </c>
      <c r="C499" s="7" t="s">
        <v>7501</v>
      </c>
      <c r="D499" s="7" t="s">
        <v>7502</v>
      </c>
      <c r="E499" s="7" t="s">
        <v>7506</v>
      </c>
      <c r="F499" s="7" t="s">
        <v>25</v>
      </c>
      <c r="G499" s="7" t="s">
        <v>253</v>
      </c>
      <c r="H499" s="7" t="s">
        <v>260</v>
      </c>
      <c r="I499" s="7" t="s">
        <v>27</v>
      </c>
      <c r="J499" s="7" t="s">
        <v>23</v>
      </c>
      <c r="K499" s="7">
        <v>7</v>
      </c>
      <c r="L499" s="7" t="s">
        <v>7508</v>
      </c>
      <c r="M499" s="7" t="s">
        <v>6702</v>
      </c>
      <c r="N499" s="7" t="s">
        <v>43</v>
      </c>
      <c r="O499" s="7" t="s">
        <v>105</v>
      </c>
    </row>
    <row r="500" spans="2:15" x14ac:dyDescent="0.25">
      <c r="B500" s="7">
        <v>3</v>
      </c>
      <c r="C500" s="7" t="s">
        <v>7509</v>
      </c>
      <c r="D500" s="7" t="s">
        <v>7510</v>
      </c>
      <c r="E500" s="7" t="s">
        <v>7512</v>
      </c>
      <c r="F500" s="7" t="s">
        <v>25</v>
      </c>
      <c r="G500" s="7" t="s">
        <v>253</v>
      </c>
      <c r="H500" s="7" t="s">
        <v>260</v>
      </c>
      <c r="I500" s="7" t="s">
        <v>37</v>
      </c>
      <c r="J500" s="7" t="s">
        <v>36</v>
      </c>
      <c r="K500" s="7">
        <v>7</v>
      </c>
      <c r="L500" s="7" t="s">
        <v>7514</v>
      </c>
      <c r="M500" s="7" t="s">
        <v>18486</v>
      </c>
      <c r="N500" s="7" t="s">
        <v>43</v>
      </c>
      <c r="O500" s="7" t="s">
        <v>105</v>
      </c>
    </row>
    <row r="501" spans="2:15" x14ac:dyDescent="0.25">
      <c r="B501" s="7">
        <v>3</v>
      </c>
      <c r="C501" s="7" t="s">
        <v>7713</v>
      </c>
      <c r="D501" s="7" t="s">
        <v>7714</v>
      </c>
      <c r="E501" s="7" t="s">
        <v>7717</v>
      </c>
      <c r="F501" s="7" t="s">
        <v>25</v>
      </c>
      <c r="G501" s="7" t="s">
        <v>253</v>
      </c>
      <c r="H501" s="7" t="s">
        <v>260</v>
      </c>
      <c r="I501" s="7" t="s">
        <v>34</v>
      </c>
      <c r="J501" s="7" t="s">
        <v>23</v>
      </c>
      <c r="K501" s="7">
        <v>5</v>
      </c>
      <c r="L501" s="7" t="s">
        <v>7719</v>
      </c>
      <c r="M501" s="7" t="s">
        <v>18803</v>
      </c>
      <c r="N501" s="7" t="s">
        <v>43</v>
      </c>
      <c r="O501" s="7" t="s">
        <v>105</v>
      </c>
    </row>
    <row r="502" spans="2:15" x14ac:dyDescent="0.25">
      <c r="B502" s="7">
        <v>3</v>
      </c>
      <c r="C502" s="7" t="s">
        <v>7756</v>
      </c>
      <c r="D502" s="7" t="s">
        <v>7757</v>
      </c>
      <c r="E502" s="7" t="s">
        <v>7760</v>
      </c>
      <c r="F502" s="7" t="s">
        <v>38</v>
      </c>
      <c r="G502" s="7" t="s">
        <v>253</v>
      </c>
      <c r="H502" s="7" t="s">
        <v>260</v>
      </c>
      <c r="I502" s="7" t="s">
        <v>34</v>
      </c>
      <c r="J502" s="7" t="s">
        <v>23</v>
      </c>
      <c r="K502" s="7">
        <v>5</v>
      </c>
      <c r="L502" s="7" t="s">
        <v>7762</v>
      </c>
      <c r="M502" s="7" t="s">
        <v>17855</v>
      </c>
      <c r="N502" s="7" t="s">
        <v>43</v>
      </c>
      <c r="O502" s="7" t="s">
        <v>105</v>
      </c>
    </row>
    <row r="503" spans="2:15" x14ac:dyDescent="0.25">
      <c r="B503" s="7">
        <v>3</v>
      </c>
      <c r="C503" s="7" t="s">
        <v>7868</v>
      </c>
      <c r="D503" s="7" t="s">
        <v>7869</v>
      </c>
      <c r="E503" s="7" t="s">
        <v>7872</v>
      </c>
      <c r="F503" s="7" t="s">
        <v>25</v>
      </c>
      <c r="G503" s="7" t="s">
        <v>253</v>
      </c>
      <c r="H503" s="7" t="s">
        <v>260</v>
      </c>
      <c r="I503" s="7" t="s">
        <v>34</v>
      </c>
      <c r="J503" s="7" t="s">
        <v>23</v>
      </c>
      <c r="K503" s="7">
        <v>5</v>
      </c>
      <c r="L503" s="7" t="s">
        <v>7874</v>
      </c>
      <c r="M503" s="7" t="s">
        <v>14630</v>
      </c>
      <c r="N503" s="7" t="s">
        <v>43</v>
      </c>
      <c r="O503" s="7" t="s">
        <v>105</v>
      </c>
    </row>
    <row r="504" spans="2:15" x14ac:dyDescent="0.25">
      <c r="B504" s="7">
        <v>3</v>
      </c>
      <c r="C504" s="7" t="s">
        <v>7966</v>
      </c>
      <c r="D504" s="7" t="s">
        <v>7967</v>
      </c>
      <c r="E504" s="7" t="s">
        <v>7970</v>
      </c>
      <c r="F504" s="7" t="s">
        <v>25</v>
      </c>
      <c r="G504" s="7" t="s">
        <v>253</v>
      </c>
      <c r="H504" s="7" t="s">
        <v>260</v>
      </c>
      <c r="I504" s="7" t="s">
        <v>34</v>
      </c>
      <c r="J504" s="7" t="s">
        <v>23</v>
      </c>
      <c r="K504" s="7">
        <v>5</v>
      </c>
      <c r="L504" s="7" t="s">
        <v>7972</v>
      </c>
      <c r="M504" s="7" t="s">
        <v>17679</v>
      </c>
      <c r="N504" s="7" t="s">
        <v>43</v>
      </c>
      <c r="O504" s="7" t="s">
        <v>105</v>
      </c>
    </row>
    <row r="505" spans="2:15" x14ac:dyDescent="0.25">
      <c r="B505" s="7">
        <v>3</v>
      </c>
      <c r="C505" s="7" t="s">
        <v>8154</v>
      </c>
      <c r="D505" s="7" t="s">
        <v>8155</v>
      </c>
      <c r="E505" s="7" t="s">
        <v>8158</v>
      </c>
      <c r="F505" s="7" t="s">
        <v>196</v>
      </c>
      <c r="G505" s="7" t="s">
        <v>253</v>
      </c>
      <c r="H505" s="7" t="s">
        <v>260</v>
      </c>
      <c r="I505" s="7" t="s">
        <v>27</v>
      </c>
      <c r="J505" s="7" t="s">
        <v>23</v>
      </c>
      <c r="K505" s="7">
        <v>7</v>
      </c>
      <c r="L505" s="7" t="s">
        <v>8160</v>
      </c>
      <c r="M505" s="7" t="s">
        <v>18717</v>
      </c>
      <c r="N505" s="7" t="s">
        <v>43</v>
      </c>
      <c r="O505" s="7" t="s">
        <v>159</v>
      </c>
    </row>
    <row r="506" spans="2:15" x14ac:dyDescent="0.25">
      <c r="B506" s="7">
        <v>3</v>
      </c>
      <c r="C506" s="7" t="s">
        <v>8206</v>
      </c>
      <c r="D506" s="7" t="s">
        <v>8207</v>
      </c>
      <c r="E506" s="7" t="s">
        <v>8208</v>
      </c>
      <c r="F506" s="7" t="s">
        <v>196</v>
      </c>
      <c r="G506" s="7" t="s">
        <v>253</v>
      </c>
      <c r="H506" s="7" t="s">
        <v>260</v>
      </c>
      <c r="I506" s="7" t="s">
        <v>27</v>
      </c>
      <c r="J506" s="7" t="s">
        <v>23</v>
      </c>
      <c r="K506" s="7">
        <v>7</v>
      </c>
      <c r="L506" s="7" t="s">
        <v>8210</v>
      </c>
      <c r="M506" s="7" t="s">
        <v>14418</v>
      </c>
      <c r="N506" s="7" t="s">
        <v>43</v>
      </c>
      <c r="O506" s="7" t="s">
        <v>159</v>
      </c>
    </row>
    <row r="507" spans="2:15" x14ac:dyDescent="0.25">
      <c r="B507" s="7">
        <v>3</v>
      </c>
      <c r="C507" s="7" t="s">
        <v>8237</v>
      </c>
      <c r="D507" s="7" t="s">
        <v>8238</v>
      </c>
      <c r="E507" s="7" t="s">
        <v>8239</v>
      </c>
      <c r="F507" s="7" t="s">
        <v>196</v>
      </c>
      <c r="G507" s="7" t="s">
        <v>253</v>
      </c>
      <c r="H507" s="7" t="s">
        <v>260</v>
      </c>
      <c r="I507" s="7" t="s">
        <v>27</v>
      </c>
      <c r="J507" s="7" t="s">
        <v>23</v>
      </c>
      <c r="K507" s="7">
        <v>7</v>
      </c>
      <c r="L507" s="7" t="s">
        <v>8241</v>
      </c>
      <c r="M507" s="7" t="s">
        <v>14543</v>
      </c>
      <c r="N507" s="7" t="s">
        <v>43</v>
      </c>
      <c r="O507" s="7" t="s">
        <v>159</v>
      </c>
    </row>
    <row r="508" spans="2:15" x14ac:dyDescent="0.25">
      <c r="B508" s="7">
        <v>3</v>
      </c>
      <c r="C508" s="7" t="s">
        <v>8608</v>
      </c>
      <c r="D508" s="7" t="s">
        <v>8609</v>
      </c>
      <c r="E508" s="7" t="s">
        <v>8612</v>
      </c>
      <c r="F508" s="7" t="s">
        <v>25</v>
      </c>
      <c r="G508" s="7" t="s">
        <v>253</v>
      </c>
      <c r="H508" s="7" t="s">
        <v>260</v>
      </c>
      <c r="I508" s="7" t="s">
        <v>34</v>
      </c>
      <c r="J508" s="7" t="s">
        <v>23</v>
      </c>
      <c r="K508" s="7">
        <v>5</v>
      </c>
      <c r="L508" s="7" t="s">
        <v>8614</v>
      </c>
      <c r="M508" s="7" t="s">
        <v>18842</v>
      </c>
      <c r="N508" s="7" t="s">
        <v>43</v>
      </c>
      <c r="O508" s="7" t="s">
        <v>105</v>
      </c>
    </row>
    <row r="509" spans="2:15" x14ac:dyDescent="0.25">
      <c r="B509" s="7">
        <v>3</v>
      </c>
      <c r="C509" s="7" t="s">
        <v>8630</v>
      </c>
      <c r="D509" s="7" t="s">
        <v>8631</v>
      </c>
      <c r="E509" s="7" t="s">
        <v>8635</v>
      </c>
      <c r="F509" s="7" t="s">
        <v>25</v>
      </c>
      <c r="G509" s="7" t="s">
        <v>253</v>
      </c>
      <c r="H509" s="7" t="s">
        <v>260</v>
      </c>
      <c r="I509" s="7" t="s">
        <v>34</v>
      </c>
      <c r="J509" s="7" t="s">
        <v>23</v>
      </c>
      <c r="K509" s="7">
        <v>5</v>
      </c>
      <c r="L509" s="7" t="s">
        <v>8637</v>
      </c>
      <c r="M509" s="7" t="s">
        <v>18846</v>
      </c>
      <c r="N509" s="7" t="s">
        <v>43</v>
      </c>
      <c r="O509" s="7" t="s">
        <v>105</v>
      </c>
    </row>
    <row r="510" spans="2:15" x14ac:dyDescent="0.25">
      <c r="B510" s="7">
        <v>3</v>
      </c>
      <c r="C510" s="7" t="s">
        <v>8659</v>
      </c>
      <c r="D510" s="7" t="s">
        <v>8660</v>
      </c>
      <c r="E510" s="7" t="s">
        <v>8663</v>
      </c>
      <c r="F510" s="7" t="s">
        <v>25</v>
      </c>
      <c r="G510" s="7" t="s">
        <v>253</v>
      </c>
      <c r="H510" s="7" t="s">
        <v>260</v>
      </c>
      <c r="I510" s="7" t="s">
        <v>34</v>
      </c>
      <c r="J510" s="7" t="s">
        <v>23</v>
      </c>
      <c r="K510" s="7">
        <v>5</v>
      </c>
      <c r="L510" s="7" t="s">
        <v>8665</v>
      </c>
      <c r="M510" s="7" t="s">
        <v>18848</v>
      </c>
      <c r="N510" s="7" t="s">
        <v>43</v>
      </c>
      <c r="O510" s="7" t="s">
        <v>105</v>
      </c>
    </row>
    <row r="511" spans="2:15" x14ac:dyDescent="0.25">
      <c r="B511" s="7">
        <v>3</v>
      </c>
      <c r="C511" s="7" t="s">
        <v>8706</v>
      </c>
      <c r="D511" s="7" t="s">
        <v>8707</v>
      </c>
      <c r="E511" s="7" t="s">
        <v>8710</v>
      </c>
      <c r="F511" s="7" t="s">
        <v>25</v>
      </c>
      <c r="G511" s="7" t="s">
        <v>253</v>
      </c>
      <c r="H511" s="7" t="s">
        <v>260</v>
      </c>
      <c r="I511" s="7" t="s">
        <v>34</v>
      </c>
      <c r="J511" s="7" t="s">
        <v>23</v>
      </c>
      <c r="K511" s="7">
        <v>5</v>
      </c>
      <c r="L511" s="7" t="s">
        <v>8712</v>
      </c>
      <c r="M511" s="7" t="s">
        <v>12189</v>
      </c>
      <c r="N511" s="7" t="s">
        <v>43</v>
      </c>
      <c r="O511" s="7" t="s">
        <v>105</v>
      </c>
    </row>
    <row r="512" spans="2:15" x14ac:dyDescent="0.25">
      <c r="B512" s="7">
        <v>3</v>
      </c>
      <c r="C512" s="7" t="s">
        <v>8748</v>
      </c>
      <c r="D512" s="7" t="s">
        <v>8749</v>
      </c>
      <c r="E512" s="7" t="s">
        <v>8753</v>
      </c>
      <c r="F512" s="7" t="s">
        <v>25</v>
      </c>
      <c r="G512" s="7" t="s">
        <v>253</v>
      </c>
      <c r="H512" s="7" t="s">
        <v>260</v>
      </c>
      <c r="I512" s="7" t="s">
        <v>34</v>
      </c>
      <c r="J512" s="7" t="s">
        <v>23</v>
      </c>
      <c r="K512" s="7">
        <v>5</v>
      </c>
      <c r="L512" s="7" t="s">
        <v>8755</v>
      </c>
      <c r="M512" s="7" t="s">
        <v>18204</v>
      </c>
      <c r="N512" s="7" t="s">
        <v>43</v>
      </c>
      <c r="O512" s="7" t="s">
        <v>105</v>
      </c>
    </row>
    <row r="513" spans="2:15" x14ac:dyDescent="0.25">
      <c r="B513" s="7">
        <v>3</v>
      </c>
      <c r="C513" s="7" t="s">
        <v>8783</v>
      </c>
      <c r="D513" s="7" t="s">
        <v>8784</v>
      </c>
      <c r="E513" s="7" t="s">
        <v>8787</v>
      </c>
      <c r="F513" s="7" t="s">
        <v>25</v>
      </c>
      <c r="G513" s="7" t="s">
        <v>253</v>
      </c>
      <c r="H513" s="7" t="s">
        <v>260</v>
      </c>
      <c r="I513" s="7" t="s">
        <v>34</v>
      </c>
      <c r="J513" s="7" t="s">
        <v>23</v>
      </c>
      <c r="K513" s="7">
        <v>5</v>
      </c>
      <c r="L513" s="7" t="s">
        <v>8789</v>
      </c>
      <c r="M513" s="7" t="s">
        <v>18878</v>
      </c>
      <c r="N513" s="7" t="s">
        <v>43</v>
      </c>
      <c r="O513" s="7" t="s">
        <v>105</v>
      </c>
    </row>
    <row r="514" spans="2:15" x14ac:dyDescent="0.25">
      <c r="B514" s="7">
        <v>3</v>
      </c>
      <c r="C514" s="7" t="s">
        <v>8790</v>
      </c>
      <c r="D514" s="7" t="s">
        <v>8791</v>
      </c>
      <c r="E514" s="7" t="s">
        <v>8792</v>
      </c>
      <c r="F514" s="7" t="s">
        <v>25</v>
      </c>
      <c r="G514" s="7" t="s">
        <v>253</v>
      </c>
      <c r="H514" s="7" t="s">
        <v>260</v>
      </c>
      <c r="I514" s="7" t="s">
        <v>34</v>
      </c>
      <c r="J514" s="7" t="s">
        <v>23</v>
      </c>
      <c r="K514" s="7">
        <v>5</v>
      </c>
      <c r="L514" s="7" t="s">
        <v>8794</v>
      </c>
      <c r="M514" s="7" t="s">
        <v>18880</v>
      </c>
      <c r="N514" s="7" t="s">
        <v>43</v>
      </c>
      <c r="O514" s="7" t="s">
        <v>105</v>
      </c>
    </row>
    <row r="515" spans="2:15" x14ac:dyDescent="0.25">
      <c r="B515" s="7">
        <v>3</v>
      </c>
      <c r="C515" s="7" t="s">
        <v>8810</v>
      </c>
      <c r="D515" s="7" t="s">
        <v>8811</v>
      </c>
      <c r="E515" s="7" t="s">
        <v>8815</v>
      </c>
      <c r="F515" s="7" t="s">
        <v>25</v>
      </c>
      <c r="G515" s="7" t="s">
        <v>253</v>
      </c>
      <c r="H515" s="7" t="s">
        <v>260</v>
      </c>
      <c r="I515" s="7" t="s">
        <v>34</v>
      </c>
      <c r="J515" s="7" t="s">
        <v>23</v>
      </c>
      <c r="K515" s="7">
        <v>5</v>
      </c>
      <c r="L515" s="7" t="s">
        <v>8817</v>
      </c>
      <c r="M515" s="7" t="s">
        <v>18888</v>
      </c>
      <c r="N515" s="7" t="s">
        <v>43</v>
      </c>
      <c r="O515" s="7" t="s">
        <v>105</v>
      </c>
    </row>
    <row r="516" spans="2:15" x14ac:dyDescent="0.25">
      <c r="B516" s="7">
        <v>3</v>
      </c>
      <c r="C516" s="7" t="s">
        <v>8825</v>
      </c>
      <c r="D516" s="7" t="s">
        <v>8826</v>
      </c>
      <c r="E516" s="7" t="s">
        <v>8829</v>
      </c>
      <c r="F516" s="7" t="s">
        <v>38</v>
      </c>
      <c r="G516" s="7" t="s">
        <v>253</v>
      </c>
      <c r="H516" s="7" t="s">
        <v>260</v>
      </c>
      <c r="I516" s="7" t="s">
        <v>34</v>
      </c>
      <c r="J516" s="7" t="s">
        <v>23</v>
      </c>
      <c r="K516" s="7">
        <v>5</v>
      </c>
      <c r="L516" s="7" t="s">
        <v>8831</v>
      </c>
      <c r="M516" s="7" t="s">
        <v>18892</v>
      </c>
      <c r="N516" s="7" t="s">
        <v>43</v>
      </c>
      <c r="O516" s="7" t="s">
        <v>105</v>
      </c>
    </row>
    <row r="517" spans="2:15" x14ac:dyDescent="0.25">
      <c r="B517" s="7">
        <v>3</v>
      </c>
      <c r="C517" s="7" t="s">
        <v>8975</v>
      </c>
      <c r="D517" s="7" t="s">
        <v>8976</v>
      </c>
      <c r="E517" s="7" t="s">
        <v>8979</v>
      </c>
      <c r="F517" s="7" t="s">
        <v>212</v>
      </c>
      <c r="G517" s="7" t="s">
        <v>252</v>
      </c>
      <c r="H517" s="7" t="s">
        <v>260</v>
      </c>
      <c r="I517" s="7" t="s">
        <v>55</v>
      </c>
      <c r="J517" s="7" t="s">
        <v>54</v>
      </c>
      <c r="K517" s="7">
        <v>4</v>
      </c>
      <c r="L517" s="7" t="s">
        <v>8981</v>
      </c>
      <c r="M517" s="7" t="s">
        <v>18893</v>
      </c>
      <c r="N517" s="7" t="s">
        <v>43</v>
      </c>
      <c r="O517" s="7" t="s">
        <v>215</v>
      </c>
    </row>
    <row r="518" spans="2:15" x14ac:dyDescent="0.25">
      <c r="B518" s="7">
        <v>3</v>
      </c>
      <c r="C518" s="7" t="s">
        <v>8982</v>
      </c>
      <c r="D518" s="7" t="s">
        <v>8983</v>
      </c>
      <c r="E518" s="7" t="s">
        <v>8985</v>
      </c>
      <c r="F518" s="7" t="s">
        <v>25</v>
      </c>
      <c r="G518" s="7" t="s">
        <v>253</v>
      </c>
      <c r="H518" s="7" t="s">
        <v>260</v>
      </c>
      <c r="I518" s="7" t="s">
        <v>55</v>
      </c>
      <c r="J518" s="7" t="s">
        <v>54</v>
      </c>
      <c r="K518" s="7">
        <v>4</v>
      </c>
      <c r="L518" s="7" t="s">
        <v>8987</v>
      </c>
      <c r="M518" s="7" t="s">
        <v>18900</v>
      </c>
      <c r="N518" s="7" t="s">
        <v>43</v>
      </c>
      <c r="O518" s="7" t="s">
        <v>105</v>
      </c>
    </row>
    <row r="519" spans="2:15" x14ac:dyDescent="0.25">
      <c r="B519" s="7">
        <v>3</v>
      </c>
      <c r="C519" s="7" t="s">
        <v>8988</v>
      </c>
      <c r="D519" s="7" t="s">
        <v>8989</v>
      </c>
      <c r="E519" s="7" t="s">
        <v>8993</v>
      </c>
      <c r="F519" s="7" t="s">
        <v>25</v>
      </c>
      <c r="G519" s="7" t="s">
        <v>253</v>
      </c>
      <c r="H519" s="7" t="s">
        <v>260</v>
      </c>
      <c r="I519" s="7" t="s">
        <v>34</v>
      </c>
      <c r="J519" s="7" t="s">
        <v>23</v>
      </c>
      <c r="K519" s="7">
        <v>5</v>
      </c>
      <c r="L519" s="7" t="s">
        <v>8995</v>
      </c>
      <c r="M519" s="7" t="s">
        <v>7982</v>
      </c>
      <c r="N519" s="7" t="s">
        <v>43</v>
      </c>
      <c r="O519" s="7" t="s">
        <v>105</v>
      </c>
    </row>
    <row r="520" spans="2:15" x14ac:dyDescent="0.25">
      <c r="B520" s="7">
        <v>3</v>
      </c>
      <c r="C520" s="7" t="s">
        <v>8996</v>
      </c>
      <c r="D520" s="7" t="s">
        <v>8997</v>
      </c>
      <c r="E520" s="7" t="s">
        <v>9001</v>
      </c>
      <c r="F520" s="7" t="s">
        <v>42</v>
      </c>
      <c r="G520" s="7" t="s">
        <v>253</v>
      </c>
      <c r="H520" s="7" t="s">
        <v>260</v>
      </c>
      <c r="I520" s="7" t="s">
        <v>55</v>
      </c>
      <c r="J520" s="7" t="s">
        <v>54</v>
      </c>
      <c r="K520" s="7">
        <v>4</v>
      </c>
      <c r="L520" s="7" t="s">
        <v>9003</v>
      </c>
      <c r="M520" s="7" t="s">
        <v>18902</v>
      </c>
      <c r="N520" s="7" t="s">
        <v>43</v>
      </c>
      <c r="O520" s="7" t="s">
        <v>105</v>
      </c>
    </row>
    <row r="521" spans="2:15" x14ac:dyDescent="0.25">
      <c r="B521" s="7">
        <v>3</v>
      </c>
      <c r="C521" s="7" t="s">
        <v>9004</v>
      </c>
      <c r="D521" s="7" t="s">
        <v>9005</v>
      </c>
      <c r="E521" s="7" t="s">
        <v>9008</v>
      </c>
      <c r="F521" s="7" t="s">
        <v>156</v>
      </c>
      <c r="G521" s="7" t="s">
        <v>252</v>
      </c>
      <c r="H521" s="7" t="s">
        <v>260</v>
      </c>
      <c r="I521" s="7" t="s">
        <v>55</v>
      </c>
      <c r="J521" s="7" t="s">
        <v>54</v>
      </c>
      <c r="K521" s="7">
        <v>4</v>
      </c>
      <c r="L521" s="7" t="s">
        <v>9010</v>
      </c>
      <c r="M521" s="7" t="s">
        <v>10468</v>
      </c>
      <c r="N521" s="7" t="s">
        <v>43</v>
      </c>
      <c r="O521" s="7" t="s">
        <v>159</v>
      </c>
    </row>
    <row r="522" spans="2:15" x14ac:dyDescent="0.25">
      <c r="B522" s="7">
        <v>3</v>
      </c>
      <c r="C522" s="7" t="s">
        <v>9011</v>
      </c>
      <c r="D522" s="7" t="s">
        <v>9012</v>
      </c>
      <c r="E522" s="7" t="s">
        <v>9016</v>
      </c>
      <c r="F522" s="7" t="s">
        <v>25</v>
      </c>
      <c r="G522" s="7" t="s">
        <v>253</v>
      </c>
      <c r="H522" s="7" t="s">
        <v>260</v>
      </c>
      <c r="I522" s="7" t="s">
        <v>34</v>
      </c>
      <c r="J522" s="7" t="s">
        <v>23</v>
      </c>
      <c r="K522" s="7">
        <v>5</v>
      </c>
      <c r="L522" s="7" t="s">
        <v>9018</v>
      </c>
      <c r="M522" s="7" t="s">
        <v>14490</v>
      </c>
      <c r="N522" s="7" t="s">
        <v>43</v>
      </c>
      <c r="O522" s="7" t="s">
        <v>105</v>
      </c>
    </row>
    <row r="523" spans="2:15" x14ac:dyDescent="0.25">
      <c r="B523" s="7">
        <v>3</v>
      </c>
      <c r="C523" s="7" t="s">
        <v>9019</v>
      </c>
      <c r="D523" s="7" t="s">
        <v>9020</v>
      </c>
      <c r="E523" s="7" t="s">
        <v>9021</v>
      </c>
      <c r="F523" s="7" t="s">
        <v>25</v>
      </c>
      <c r="G523" s="7" t="s">
        <v>253</v>
      </c>
      <c r="H523" s="7" t="s">
        <v>260</v>
      </c>
      <c r="I523" s="7" t="s">
        <v>34</v>
      </c>
      <c r="J523" s="7" t="s">
        <v>23</v>
      </c>
      <c r="K523" s="7">
        <v>5</v>
      </c>
      <c r="L523" s="7" t="s">
        <v>9023</v>
      </c>
      <c r="M523" s="7" t="s">
        <v>14655</v>
      </c>
      <c r="N523" s="7" t="s">
        <v>43</v>
      </c>
      <c r="O523" s="7" t="s">
        <v>105</v>
      </c>
    </row>
    <row r="524" spans="2:15" x14ac:dyDescent="0.25">
      <c r="B524" s="7">
        <v>3</v>
      </c>
      <c r="C524" s="7" t="s">
        <v>9024</v>
      </c>
      <c r="D524" s="7" t="s">
        <v>9025</v>
      </c>
      <c r="E524" s="7" t="s">
        <v>9027</v>
      </c>
      <c r="F524" s="7" t="s">
        <v>25</v>
      </c>
      <c r="G524" s="7" t="s">
        <v>253</v>
      </c>
      <c r="H524" s="7" t="s">
        <v>260</v>
      </c>
      <c r="I524" s="7" t="s">
        <v>34</v>
      </c>
      <c r="J524" s="7" t="s">
        <v>23</v>
      </c>
      <c r="K524" s="7">
        <v>5</v>
      </c>
      <c r="L524" s="7" t="s">
        <v>9029</v>
      </c>
      <c r="M524" s="7" t="s">
        <v>14657</v>
      </c>
      <c r="N524" s="7" t="s">
        <v>43</v>
      </c>
      <c r="O524" s="7" t="s">
        <v>105</v>
      </c>
    </row>
    <row r="525" spans="2:15" x14ac:dyDescent="0.25">
      <c r="B525" s="7">
        <v>3</v>
      </c>
      <c r="C525" s="7" t="s">
        <v>9030</v>
      </c>
      <c r="D525" s="7" t="s">
        <v>9031</v>
      </c>
      <c r="E525" s="7" t="s">
        <v>9034</v>
      </c>
      <c r="F525" s="7" t="s">
        <v>182</v>
      </c>
      <c r="G525" s="7" t="s">
        <v>253</v>
      </c>
      <c r="H525" s="7" t="s">
        <v>260</v>
      </c>
      <c r="I525" s="7" t="s">
        <v>55</v>
      </c>
      <c r="J525" s="7" t="s">
        <v>54</v>
      </c>
      <c r="K525" s="7">
        <v>4</v>
      </c>
      <c r="L525" s="7" t="s">
        <v>9036</v>
      </c>
      <c r="M525" s="7" t="s">
        <v>8058</v>
      </c>
      <c r="N525" s="7" t="s">
        <v>43</v>
      </c>
      <c r="O525" s="7" t="s">
        <v>159</v>
      </c>
    </row>
    <row r="526" spans="2:15" x14ac:dyDescent="0.25">
      <c r="B526" s="7">
        <v>3</v>
      </c>
      <c r="C526" s="7" t="s">
        <v>9037</v>
      </c>
      <c r="D526" s="7" t="s">
        <v>9038</v>
      </c>
      <c r="E526" s="7" t="s">
        <v>9041</v>
      </c>
      <c r="F526" s="7" t="s">
        <v>169</v>
      </c>
      <c r="G526" s="7" t="s">
        <v>252</v>
      </c>
      <c r="H526" s="7" t="s">
        <v>260</v>
      </c>
      <c r="I526" s="7" t="s">
        <v>55</v>
      </c>
      <c r="J526" s="7" t="s">
        <v>54</v>
      </c>
      <c r="K526" s="7">
        <v>4</v>
      </c>
      <c r="L526" s="7" t="s">
        <v>9043</v>
      </c>
      <c r="M526" s="7" t="s">
        <v>18532</v>
      </c>
      <c r="N526" s="7" t="s">
        <v>43</v>
      </c>
      <c r="O526" s="7" t="s">
        <v>159</v>
      </c>
    </row>
    <row r="527" spans="2:15" x14ac:dyDescent="0.25">
      <c r="B527" s="7">
        <v>3</v>
      </c>
      <c r="C527" s="7" t="s">
        <v>9044</v>
      </c>
      <c r="D527" s="7" t="s">
        <v>9045</v>
      </c>
      <c r="E527" s="7" t="s">
        <v>9048</v>
      </c>
      <c r="F527" s="7" t="s">
        <v>25</v>
      </c>
      <c r="G527" s="7" t="s">
        <v>253</v>
      </c>
      <c r="H527" s="7" t="s">
        <v>260</v>
      </c>
      <c r="I527" s="7" t="s">
        <v>55</v>
      </c>
      <c r="J527" s="7" t="s">
        <v>54</v>
      </c>
      <c r="K527" s="7">
        <v>4</v>
      </c>
      <c r="L527" s="7" t="s">
        <v>9050</v>
      </c>
      <c r="M527" s="7" t="s">
        <v>18921</v>
      </c>
      <c r="N527" s="7" t="s">
        <v>43</v>
      </c>
      <c r="O527" s="7" t="s">
        <v>105</v>
      </c>
    </row>
    <row r="528" spans="2:15" x14ac:dyDescent="0.25">
      <c r="B528" s="7">
        <v>3</v>
      </c>
      <c r="C528" s="7" t="s">
        <v>9058</v>
      </c>
      <c r="D528" s="7" t="s">
        <v>9059</v>
      </c>
      <c r="E528" s="7" t="s">
        <v>8799</v>
      </c>
      <c r="F528" s="7" t="s">
        <v>200</v>
      </c>
      <c r="G528" s="7" t="s">
        <v>252</v>
      </c>
      <c r="H528" s="7" t="s">
        <v>260</v>
      </c>
      <c r="I528" s="7" t="s">
        <v>55</v>
      </c>
      <c r="J528" s="7" t="s">
        <v>54</v>
      </c>
      <c r="K528" s="7">
        <v>4</v>
      </c>
      <c r="L528" s="7" t="s">
        <v>9060</v>
      </c>
      <c r="M528" s="7" t="s">
        <v>18922</v>
      </c>
      <c r="N528" s="7" t="s">
        <v>43</v>
      </c>
      <c r="O528" s="7" t="s">
        <v>159</v>
      </c>
    </row>
    <row r="529" spans="2:15" x14ac:dyDescent="0.25">
      <c r="B529" s="7">
        <v>3</v>
      </c>
      <c r="C529" s="7" t="s">
        <v>9061</v>
      </c>
      <c r="D529" s="7" t="s">
        <v>9062</v>
      </c>
      <c r="E529" s="7" t="s">
        <v>9065</v>
      </c>
      <c r="F529" s="7" t="s">
        <v>137</v>
      </c>
      <c r="G529" s="7" t="s">
        <v>252</v>
      </c>
      <c r="H529" s="7" t="s">
        <v>260</v>
      </c>
      <c r="I529" s="7" t="s">
        <v>55</v>
      </c>
      <c r="J529" s="7" t="s">
        <v>54</v>
      </c>
      <c r="K529" s="7">
        <v>4</v>
      </c>
      <c r="L529" s="7" t="s">
        <v>9067</v>
      </c>
      <c r="M529" s="7" t="s">
        <v>18924</v>
      </c>
      <c r="N529" s="7" t="s">
        <v>43</v>
      </c>
      <c r="O529" s="7" t="s">
        <v>136</v>
      </c>
    </row>
    <row r="530" spans="2:15" x14ac:dyDescent="0.25">
      <c r="B530" s="7">
        <v>3</v>
      </c>
      <c r="C530" s="7" t="s">
        <v>9075</v>
      </c>
      <c r="D530" s="7" t="s">
        <v>9076</v>
      </c>
      <c r="E530" s="7" t="s">
        <v>9079</v>
      </c>
      <c r="F530" s="7" t="s">
        <v>200</v>
      </c>
      <c r="G530" s="7" t="s">
        <v>252</v>
      </c>
      <c r="H530" s="7" t="s">
        <v>260</v>
      </c>
      <c r="I530" s="7" t="s">
        <v>55</v>
      </c>
      <c r="J530" s="7" t="s">
        <v>54</v>
      </c>
      <c r="K530" s="7">
        <v>4</v>
      </c>
      <c r="L530" s="7" t="s">
        <v>9081</v>
      </c>
      <c r="M530" s="7" t="s">
        <v>18927</v>
      </c>
      <c r="N530" s="7" t="s">
        <v>43</v>
      </c>
      <c r="O530" s="7" t="s">
        <v>159</v>
      </c>
    </row>
    <row r="531" spans="2:15" x14ac:dyDescent="0.25">
      <c r="B531" s="7">
        <v>3</v>
      </c>
      <c r="C531" s="7" t="s">
        <v>9082</v>
      </c>
      <c r="D531" s="7" t="s">
        <v>9083</v>
      </c>
      <c r="E531" s="7" t="s">
        <v>9087</v>
      </c>
      <c r="F531" s="7" t="s">
        <v>25</v>
      </c>
      <c r="G531" s="7" t="s">
        <v>253</v>
      </c>
      <c r="H531" s="7" t="s">
        <v>260</v>
      </c>
      <c r="I531" s="7" t="s">
        <v>55</v>
      </c>
      <c r="J531" s="7" t="s">
        <v>54</v>
      </c>
      <c r="K531" s="7">
        <v>4</v>
      </c>
      <c r="L531" s="7" t="s">
        <v>9089</v>
      </c>
      <c r="M531" s="7" t="s">
        <v>10523</v>
      </c>
      <c r="N531" s="7" t="s">
        <v>43</v>
      </c>
      <c r="O531" s="7" t="s">
        <v>105</v>
      </c>
    </row>
    <row r="532" spans="2:15" x14ac:dyDescent="0.25">
      <c r="B532" s="7">
        <v>3</v>
      </c>
      <c r="C532" s="7" t="s">
        <v>9105</v>
      </c>
      <c r="D532" s="7" t="s">
        <v>9106</v>
      </c>
      <c r="E532" s="7" t="s">
        <v>9110</v>
      </c>
      <c r="F532" s="7" t="s">
        <v>171</v>
      </c>
      <c r="G532" s="7" t="s">
        <v>253</v>
      </c>
      <c r="H532" s="7" t="s">
        <v>260</v>
      </c>
      <c r="I532" s="7" t="s">
        <v>55</v>
      </c>
      <c r="J532" s="7" t="s">
        <v>54</v>
      </c>
      <c r="K532" s="7">
        <v>4</v>
      </c>
      <c r="L532" s="7" t="s">
        <v>9112</v>
      </c>
      <c r="M532" s="7" t="s">
        <v>18931</v>
      </c>
      <c r="N532" s="7" t="s">
        <v>43</v>
      </c>
      <c r="O532" s="7" t="s">
        <v>159</v>
      </c>
    </row>
    <row r="533" spans="2:15" x14ac:dyDescent="0.25">
      <c r="B533" s="7">
        <v>3</v>
      </c>
      <c r="C533" s="7" t="s">
        <v>9113</v>
      </c>
      <c r="D533" s="7" t="s">
        <v>9114</v>
      </c>
      <c r="E533" s="7" t="s">
        <v>9117</v>
      </c>
      <c r="F533" s="7" t="s">
        <v>42</v>
      </c>
      <c r="G533" s="7" t="s">
        <v>253</v>
      </c>
      <c r="H533" s="7" t="s">
        <v>260</v>
      </c>
      <c r="I533" s="7" t="s">
        <v>55</v>
      </c>
      <c r="J533" s="7" t="s">
        <v>54</v>
      </c>
      <c r="K533" s="7">
        <v>4</v>
      </c>
      <c r="L533" s="7" t="s">
        <v>9119</v>
      </c>
      <c r="M533" s="7" t="s">
        <v>10926</v>
      </c>
      <c r="N533" s="7" t="s">
        <v>43</v>
      </c>
      <c r="O533" s="7" t="s">
        <v>105</v>
      </c>
    </row>
    <row r="534" spans="2:15" x14ac:dyDescent="0.25">
      <c r="B534" s="7">
        <v>3</v>
      </c>
      <c r="C534" s="7" t="s">
        <v>9120</v>
      </c>
      <c r="D534" s="7" t="s">
        <v>9121</v>
      </c>
      <c r="E534" s="7" t="s">
        <v>9123</v>
      </c>
      <c r="F534" s="7" t="s">
        <v>171</v>
      </c>
      <c r="G534" s="7" t="s">
        <v>252</v>
      </c>
      <c r="H534" s="7" t="s">
        <v>260</v>
      </c>
      <c r="I534" s="7" t="s">
        <v>55</v>
      </c>
      <c r="J534" s="7" t="s">
        <v>54</v>
      </c>
      <c r="K534" s="7">
        <v>4</v>
      </c>
      <c r="L534" s="7" t="s">
        <v>9125</v>
      </c>
      <c r="M534" s="7" t="s">
        <v>18936</v>
      </c>
      <c r="N534" s="7" t="s">
        <v>43</v>
      </c>
      <c r="O534" s="7" t="s">
        <v>159</v>
      </c>
    </row>
    <row r="535" spans="2:15" x14ac:dyDescent="0.25">
      <c r="B535" s="7">
        <v>3</v>
      </c>
      <c r="C535" s="7" t="s">
        <v>9126</v>
      </c>
      <c r="D535" s="7" t="s">
        <v>9127</v>
      </c>
      <c r="E535" s="7" t="s">
        <v>9130</v>
      </c>
      <c r="F535" s="7" t="s">
        <v>25</v>
      </c>
      <c r="G535" s="7" t="s">
        <v>253</v>
      </c>
      <c r="H535" s="7" t="s">
        <v>260</v>
      </c>
      <c r="I535" s="7" t="s">
        <v>55</v>
      </c>
      <c r="J535" s="7" t="s">
        <v>54</v>
      </c>
      <c r="K535" s="7">
        <v>4</v>
      </c>
      <c r="L535" s="7" t="s">
        <v>9132</v>
      </c>
      <c r="M535" s="7" t="s">
        <v>18937</v>
      </c>
      <c r="N535" s="7" t="s">
        <v>43</v>
      </c>
      <c r="O535" s="7" t="s">
        <v>105</v>
      </c>
    </row>
    <row r="536" spans="2:15" x14ac:dyDescent="0.25">
      <c r="B536" s="7">
        <v>3</v>
      </c>
      <c r="C536" s="7" t="s">
        <v>9141</v>
      </c>
      <c r="D536" s="7" t="s">
        <v>9142</v>
      </c>
      <c r="E536" s="7" t="s">
        <v>9145</v>
      </c>
      <c r="F536" s="7" t="s">
        <v>106</v>
      </c>
      <c r="G536" s="7" t="s">
        <v>252</v>
      </c>
      <c r="H536" s="7" t="s">
        <v>260</v>
      </c>
      <c r="I536" s="7" t="s">
        <v>55</v>
      </c>
      <c r="J536" s="7" t="s">
        <v>54</v>
      </c>
      <c r="K536" s="7">
        <v>4</v>
      </c>
      <c r="L536" s="7" t="s">
        <v>9147</v>
      </c>
      <c r="M536" s="7" t="s">
        <v>18230</v>
      </c>
      <c r="N536" s="7" t="s">
        <v>43</v>
      </c>
      <c r="O536" s="7" t="s">
        <v>109</v>
      </c>
    </row>
    <row r="537" spans="2:15" x14ac:dyDescent="0.25">
      <c r="B537" s="7">
        <v>3</v>
      </c>
      <c r="C537" s="7" t="s">
        <v>9148</v>
      </c>
      <c r="D537" s="7" t="s">
        <v>9149</v>
      </c>
      <c r="E537" s="7" t="s">
        <v>9152</v>
      </c>
      <c r="F537" s="7" t="s">
        <v>25</v>
      </c>
      <c r="G537" s="7" t="s">
        <v>253</v>
      </c>
      <c r="H537" s="7" t="s">
        <v>260</v>
      </c>
      <c r="I537" s="7" t="s">
        <v>55</v>
      </c>
      <c r="J537" s="7" t="s">
        <v>54</v>
      </c>
      <c r="K537" s="7">
        <v>4</v>
      </c>
      <c r="L537" s="7" t="s">
        <v>9154</v>
      </c>
      <c r="M537" s="7" t="s">
        <v>10934</v>
      </c>
      <c r="N537" s="7" t="s">
        <v>43</v>
      </c>
      <c r="O537" s="7" t="s">
        <v>105</v>
      </c>
    </row>
    <row r="538" spans="2:15" x14ac:dyDescent="0.25">
      <c r="B538" s="7">
        <v>3</v>
      </c>
      <c r="C538" s="7" t="s">
        <v>9170</v>
      </c>
      <c r="D538" s="7" t="s">
        <v>9171</v>
      </c>
      <c r="E538" s="7" t="s">
        <v>9174</v>
      </c>
      <c r="F538" s="7" t="s">
        <v>190</v>
      </c>
      <c r="G538" s="7" t="s">
        <v>252</v>
      </c>
      <c r="H538" s="7" t="s">
        <v>260</v>
      </c>
      <c r="I538" s="7" t="s">
        <v>55</v>
      </c>
      <c r="J538" s="7" t="s">
        <v>54</v>
      </c>
      <c r="K538" s="7">
        <v>4</v>
      </c>
      <c r="L538" s="7" t="s">
        <v>9176</v>
      </c>
      <c r="M538" s="7" t="s">
        <v>18764</v>
      </c>
      <c r="N538" s="7" t="s">
        <v>43</v>
      </c>
      <c r="O538" s="7" t="s">
        <v>159</v>
      </c>
    </row>
    <row r="539" spans="2:15" x14ac:dyDescent="0.25">
      <c r="B539" s="7">
        <v>3</v>
      </c>
      <c r="C539" s="7" t="s">
        <v>9177</v>
      </c>
      <c r="D539" s="7" t="s">
        <v>9178</v>
      </c>
      <c r="E539" s="7" t="s">
        <v>9181</v>
      </c>
      <c r="F539" s="7" t="s">
        <v>167</v>
      </c>
      <c r="G539" s="7" t="s">
        <v>252</v>
      </c>
      <c r="H539" s="7" t="s">
        <v>260</v>
      </c>
      <c r="I539" s="7" t="s">
        <v>55</v>
      </c>
      <c r="J539" s="7" t="s">
        <v>54</v>
      </c>
      <c r="K539" s="7">
        <v>4</v>
      </c>
      <c r="L539" s="7" t="s">
        <v>9183</v>
      </c>
      <c r="M539" s="7" t="s">
        <v>18941</v>
      </c>
      <c r="N539" s="7" t="s">
        <v>43</v>
      </c>
      <c r="O539" s="7" t="s">
        <v>159</v>
      </c>
    </row>
    <row r="540" spans="2:15" x14ac:dyDescent="0.25">
      <c r="B540" s="7">
        <v>3</v>
      </c>
      <c r="C540" s="7" t="s">
        <v>9184</v>
      </c>
      <c r="D540" s="7" t="s">
        <v>9185</v>
      </c>
      <c r="E540" s="7" t="s">
        <v>9186</v>
      </c>
      <c r="F540" s="7" t="s">
        <v>25</v>
      </c>
      <c r="G540" s="7" t="s">
        <v>253</v>
      </c>
      <c r="H540" s="7" t="s">
        <v>260</v>
      </c>
      <c r="I540" s="7" t="s">
        <v>34</v>
      </c>
      <c r="J540" s="7" t="s">
        <v>23</v>
      </c>
      <c r="K540" s="7">
        <v>5</v>
      </c>
      <c r="L540" s="7" t="s">
        <v>9188</v>
      </c>
      <c r="M540" s="7" t="s">
        <v>14666</v>
      </c>
      <c r="N540" s="7" t="s">
        <v>43</v>
      </c>
      <c r="O540" s="7" t="s">
        <v>105</v>
      </c>
    </row>
    <row r="541" spans="2:15" x14ac:dyDescent="0.25">
      <c r="B541" s="7">
        <v>3</v>
      </c>
      <c r="C541" s="7" t="s">
        <v>9189</v>
      </c>
      <c r="D541" s="7" t="s">
        <v>9190</v>
      </c>
      <c r="E541" s="7" t="s">
        <v>9193</v>
      </c>
      <c r="F541" s="7" t="s">
        <v>133</v>
      </c>
      <c r="G541" s="7" t="s">
        <v>252</v>
      </c>
      <c r="H541" s="7" t="s">
        <v>260</v>
      </c>
      <c r="I541" s="7" t="s">
        <v>55</v>
      </c>
      <c r="J541" s="7" t="s">
        <v>54</v>
      </c>
      <c r="K541" s="7">
        <v>4</v>
      </c>
      <c r="L541" s="7" t="s">
        <v>9195</v>
      </c>
      <c r="M541" s="7" t="s">
        <v>10956</v>
      </c>
      <c r="N541" s="7" t="s">
        <v>43</v>
      </c>
      <c r="O541" s="7" t="s">
        <v>136</v>
      </c>
    </row>
    <row r="542" spans="2:15" x14ac:dyDescent="0.25">
      <c r="B542" s="7">
        <v>3</v>
      </c>
      <c r="C542" s="7" t="s">
        <v>9203</v>
      </c>
      <c r="D542" s="7" t="s">
        <v>9204</v>
      </c>
      <c r="E542" s="7" t="s">
        <v>9207</v>
      </c>
      <c r="F542" s="7" t="s">
        <v>25</v>
      </c>
      <c r="G542" s="7" t="s">
        <v>253</v>
      </c>
      <c r="H542" s="7" t="s">
        <v>260</v>
      </c>
      <c r="I542" s="7" t="s">
        <v>55</v>
      </c>
      <c r="J542" s="7" t="s">
        <v>54</v>
      </c>
      <c r="K542" s="7">
        <v>4</v>
      </c>
      <c r="L542" s="7" t="s">
        <v>9209</v>
      </c>
      <c r="M542" s="7" t="s">
        <v>10957</v>
      </c>
      <c r="N542" s="7" t="s">
        <v>43</v>
      </c>
      <c r="O542" s="7" t="s">
        <v>105</v>
      </c>
    </row>
    <row r="543" spans="2:15" x14ac:dyDescent="0.25">
      <c r="B543" s="7">
        <v>3</v>
      </c>
      <c r="C543" s="7" t="s">
        <v>9210</v>
      </c>
      <c r="D543" s="7" t="s">
        <v>9211</v>
      </c>
      <c r="E543" s="7" t="s">
        <v>9214</v>
      </c>
      <c r="F543" s="7" t="s">
        <v>113</v>
      </c>
      <c r="G543" s="7" t="s">
        <v>252</v>
      </c>
      <c r="H543" s="7" t="s">
        <v>260</v>
      </c>
      <c r="I543" s="7" t="s">
        <v>55</v>
      </c>
      <c r="J543" s="7" t="s">
        <v>54</v>
      </c>
      <c r="K543" s="7">
        <v>4</v>
      </c>
      <c r="L543" s="7" t="s">
        <v>9216</v>
      </c>
      <c r="M543" s="7" t="s">
        <v>10958</v>
      </c>
      <c r="N543" s="7" t="s">
        <v>43</v>
      </c>
      <c r="O543" s="7" t="s">
        <v>109</v>
      </c>
    </row>
    <row r="544" spans="2:15" x14ac:dyDescent="0.25">
      <c r="B544" s="7">
        <v>3</v>
      </c>
      <c r="C544" s="7" t="s">
        <v>9217</v>
      </c>
      <c r="D544" s="7" t="s">
        <v>9218</v>
      </c>
      <c r="E544" s="7" t="s">
        <v>9222</v>
      </c>
      <c r="F544" s="7" t="s">
        <v>156</v>
      </c>
      <c r="G544" s="7" t="s">
        <v>252</v>
      </c>
      <c r="H544" s="7" t="s">
        <v>260</v>
      </c>
      <c r="I544" s="7" t="s">
        <v>55</v>
      </c>
      <c r="J544" s="7" t="s">
        <v>54</v>
      </c>
      <c r="K544" s="7">
        <v>4</v>
      </c>
      <c r="L544" s="7" t="s">
        <v>9224</v>
      </c>
      <c r="M544" s="7" t="s">
        <v>18946</v>
      </c>
      <c r="N544" s="7" t="s">
        <v>43</v>
      </c>
      <c r="O544" s="7" t="s">
        <v>159</v>
      </c>
    </row>
    <row r="545" spans="2:15" x14ac:dyDescent="0.25">
      <c r="B545" s="7">
        <v>3</v>
      </c>
      <c r="C545" s="7" t="s">
        <v>9225</v>
      </c>
      <c r="D545" s="7" t="s">
        <v>9226</v>
      </c>
      <c r="E545" s="7" t="s">
        <v>9229</v>
      </c>
      <c r="F545" s="7" t="s">
        <v>281</v>
      </c>
      <c r="G545" s="7" t="s">
        <v>252</v>
      </c>
      <c r="H545" s="7" t="s">
        <v>260</v>
      </c>
      <c r="I545" s="7" t="s">
        <v>55</v>
      </c>
      <c r="J545" s="7" t="s">
        <v>54</v>
      </c>
      <c r="K545" s="7">
        <v>4</v>
      </c>
      <c r="L545" s="7" t="s">
        <v>9231</v>
      </c>
      <c r="M545" s="7" t="s">
        <v>18947</v>
      </c>
      <c r="N545" s="7" t="s">
        <v>43</v>
      </c>
      <c r="O545" s="7" t="s">
        <v>109</v>
      </c>
    </row>
    <row r="546" spans="2:15" x14ac:dyDescent="0.25">
      <c r="B546" s="7">
        <v>3</v>
      </c>
      <c r="C546" s="7" t="s">
        <v>9233</v>
      </c>
      <c r="D546" s="7" t="s">
        <v>9234</v>
      </c>
      <c r="E546" s="7" t="s">
        <v>9238</v>
      </c>
      <c r="F546" s="7" t="s">
        <v>25</v>
      </c>
      <c r="G546" s="7" t="s">
        <v>253</v>
      </c>
      <c r="H546" s="7" t="s">
        <v>260</v>
      </c>
      <c r="I546" s="7" t="s">
        <v>55</v>
      </c>
      <c r="J546" s="7" t="s">
        <v>54</v>
      </c>
      <c r="K546" s="7">
        <v>4</v>
      </c>
      <c r="L546" s="7" t="s">
        <v>9240</v>
      </c>
      <c r="M546" s="7" t="s">
        <v>18948</v>
      </c>
      <c r="N546" s="7" t="s">
        <v>43</v>
      </c>
      <c r="O546" s="7" t="s">
        <v>105</v>
      </c>
    </row>
    <row r="547" spans="2:15" x14ac:dyDescent="0.25">
      <c r="B547" s="7">
        <v>3</v>
      </c>
      <c r="C547" s="7" t="s">
        <v>9248</v>
      </c>
      <c r="D547" s="7" t="s">
        <v>9249</v>
      </c>
      <c r="E547" s="7" t="s">
        <v>9238</v>
      </c>
      <c r="F547" s="7" t="s">
        <v>25</v>
      </c>
      <c r="G547" s="7" t="s">
        <v>253</v>
      </c>
      <c r="H547" s="7" t="s">
        <v>260</v>
      </c>
      <c r="I547" s="7" t="s">
        <v>55</v>
      </c>
      <c r="J547" s="7" t="s">
        <v>54</v>
      </c>
      <c r="K547" s="7">
        <v>4</v>
      </c>
      <c r="L547" s="7" t="s">
        <v>9251</v>
      </c>
      <c r="M547" s="7" t="s">
        <v>18950</v>
      </c>
      <c r="N547" s="7" t="s">
        <v>43</v>
      </c>
      <c r="O547" s="7" t="s">
        <v>105</v>
      </c>
    </row>
    <row r="548" spans="2:15" x14ac:dyDescent="0.25">
      <c r="B548" s="7">
        <v>3</v>
      </c>
      <c r="C548" s="7" t="s">
        <v>9252</v>
      </c>
      <c r="D548" s="7" t="s">
        <v>9253</v>
      </c>
      <c r="E548" s="7" t="s">
        <v>9255</v>
      </c>
      <c r="F548" s="7" t="s">
        <v>154</v>
      </c>
      <c r="G548" s="7" t="s">
        <v>253</v>
      </c>
      <c r="H548" s="7" t="s">
        <v>260</v>
      </c>
      <c r="I548" s="7" t="s">
        <v>55</v>
      </c>
      <c r="J548" s="7" t="s">
        <v>54</v>
      </c>
      <c r="K548" s="7">
        <v>4</v>
      </c>
      <c r="L548" s="7" t="s">
        <v>9257</v>
      </c>
      <c r="M548" s="7" t="s">
        <v>18951</v>
      </c>
      <c r="N548" s="7" t="s">
        <v>43</v>
      </c>
      <c r="O548" s="7" t="s">
        <v>109</v>
      </c>
    </row>
    <row r="549" spans="2:15" x14ac:dyDescent="0.25">
      <c r="B549" s="7">
        <v>3</v>
      </c>
      <c r="C549" s="7" t="s">
        <v>9271</v>
      </c>
      <c r="D549" s="7" t="s">
        <v>9272</v>
      </c>
      <c r="E549" s="7" t="s">
        <v>9275</v>
      </c>
      <c r="F549" s="7" t="s">
        <v>25</v>
      </c>
      <c r="G549" s="7" t="s">
        <v>253</v>
      </c>
      <c r="H549" s="7" t="s">
        <v>260</v>
      </c>
      <c r="I549" s="7" t="s">
        <v>34</v>
      </c>
      <c r="J549" s="7" t="s">
        <v>23</v>
      </c>
      <c r="K549" s="7">
        <v>5</v>
      </c>
      <c r="L549" s="7" t="s">
        <v>9277</v>
      </c>
      <c r="M549" s="7" t="s">
        <v>7934</v>
      </c>
      <c r="N549" s="7" t="s">
        <v>43</v>
      </c>
      <c r="O549" s="7" t="s">
        <v>105</v>
      </c>
    </row>
    <row r="550" spans="2:15" x14ac:dyDescent="0.25">
      <c r="B550" s="7">
        <v>3</v>
      </c>
      <c r="C550" s="7" t="s">
        <v>9285</v>
      </c>
      <c r="D550" s="7" t="s">
        <v>9286</v>
      </c>
      <c r="E550" s="7" t="s">
        <v>9289</v>
      </c>
      <c r="F550" s="7" t="s">
        <v>25</v>
      </c>
      <c r="G550" s="7" t="s">
        <v>253</v>
      </c>
      <c r="H550" s="7" t="s">
        <v>260</v>
      </c>
      <c r="I550" s="7" t="s">
        <v>34</v>
      </c>
      <c r="J550" s="7" t="s">
        <v>23</v>
      </c>
      <c r="K550" s="7">
        <v>5</v>
      </c>
      <c r="L550" s="7" t="s">
        <v>9291</v>
      </c>
      <c r="M550" s="7" t="s">
        <v>14345</v>
      </c>
      <c r="N550" s="7" t="s">
        <v>43</v>
      </c>
      <c r="O550" s="7" t="s">
        <v>105</v>
      </c>
    </row>
    <row r="551" spans="2:15" x14ac:dyDescent="0.25">
      <c r="B551" s="7">
        <v>3</v>
      </c>
      <c r="C551" s="7" t="s">
        <v>9292</v>
      </c>
      <c r="D551" s="7" t="s">
        <v>9293</v>
      </c>
      <c r="E551" s="7" t="s">
        <v>9296</v>
      </c>
      <c r="F551" s="7" t="s">
        <v>224</v>
      </c>
      <c r="G551" s="7" t="s">
        <v>252</v>
      </c>
      <c r="H551" s="7" t="s">
        <v>260</v>
      </c>
      <c r="I551" s="7" t="s">
        <v>55</v>
      </c>
      <c r="J551" s="7" t="s">
        <v>54</v>
      </c>
      <c r="K551" s="7">
        <v>4</v>
      </c>
      <c r="L551" s="7" t="s">
        <v>9298</v>
      </c>
      <c r="M551" s="7" t="s">
        <v>18959</v>
      </c>
      <c r="N551" s="7" t="s">
        <v>43</v>
      </c>
      <c r="O551" s="7" t="s">
        <v>215</v>
      </c>
    </row>
    <row r="552" spans="2:15" x14ac:dyDescent="0.25">
      <c r="B552" s="7">
        <v>3</v>
      </c>
      <c r="C552" s="7" t="s">
        <v>9306</v>
      </c>
      <c r="D552" s="7" t="s">
        <v>9307</v>
      </c>
      <c r="E552" s="7" t="s">
        <v>9310</v>
      </c>
      <c r="F552" s="7" t="s">
        <v>167</v>
      </c>
      <c r="G552" s="7" t="s">
        <v>252</v>
      </c>
      <c r="H552" s="7" t="s">
        <v>260</v>
      </c>
      <c r="I552" s="7" t="s">
        <v>55</v>
      </c>
      <c r="J552" s="7" t="s">
        <v>54</v>
      </c>
      <c r="K552" s="7">
        <v>4</v>
      </c>
      <c r="L552" s="7" t="s">
        <v>9312</v>
      </c>
      <c r="M552" s="7" t="s">
        <v>11015</v>
      </c>
      <c r="N552" s="7" t="s">
        <v>43</v>
      </c>
      <c r="O552" s="7" t="s">
        <v>159</v>
      </c>
    </row>
    <row r="553" spans="2:15" x14ac:dyDescent="0.25">
      <c r="B553" s="7">
        <v>3</v>
      </c>
      <c r="C553" s="7" t="s">
        <v>9407</v>
      </c>
      <c r="D553" s="7" t="s">
        <v>9408</v>
      </c>
      <c r="E553" s="7" t="s">
        <v>9412</v>
      </c>
      <c r="F553" s="7" t="s">
        <v>38</v>
      </c>
      <c r="G553" s="7" t="s">
        <v>253</v>
      </c>
      <c r="H553" s="7" t="s">
        <v>260</v>
      </c>
      <c r="I553" s="7" t="s">
        <v>55</v>
      </c>
      <c r="J553" s="7" t="s">
        <v>54</v>
      </c>
      <c r="K553" s="7">
        <v>4</v>
      </c>
      <c r="L553" s="7" t="s">
        <v>9414</v>
      </c>
      <c r="M553" s="7" t="s">
        <v>17681</v>
      </c>
      <c r="N553" s="7" t="s">
        <v>43</v>
      </c>
      <c r="O553" s="7" t="s">
        <v>105</v>
      </c>
    </row>
    <row r="554" spans="2:15" x14ac:dyDescent="0.25">
      <c r="B554" s="7">
        <v>3</v>
      </c>
      <c r="C554" s="7" t="s">
        <v>9619</v>
      </c>
      <c r="D554" s="7" t="s">
        <v>9620</v>
      </c>
      <c r="E554" s="7" t="s">
        <v>9623</v>
      </c>
      <c r="F554" s="7" t="s">
        <v>139</v>
      </c>
      <c r="G554" s="7" t="s">
        <v>253</v>
      </c>
      <c r="H554" s="7" t="s">
        <v>260</v>
      </c>
      <c r="I554" s="7" t="s">
        <v>37</v>
      </c>
      <c r="J554" s="7" t="s">
        <v>36</v>
      </c>
      <c r="K554" s="7">
        <v>7</v>
      </c>
      <c r="L554" s="7" t="s">
        <v>9625</v>
      </c>
      <c r="M554" s="7" t="s">
        <v>17635</v>
      </c>
      <c r="N554" s="7" t="s">
        <v>43</v>
      </c>
      <c r="O554" s="7" t="s">
        <v>136</v>
      </c>
    </row>
    <row r="555" spans="2:15" x14ac:dyDescent="0.25">
      <c r="B555" s="7">
        <v>3</v>
      </c>
      <c r="C555" s="7" t="s">
        <v>10032</v>
      </c>
      <c r="D555" s="7" t="s">
        <v>10033</v>
      </c>
      <c r="E555" s="7" t="s">
        <v>10036</v>
      </c>
      <c r="F555" s="7" t="s">
        <v>38</v>
      </c>
      <c r="G555" s="7" t="s">
        <v>253</v>
      </c>
      <c r="H555" s="7" t="s">
        <v>260</v>
      </c>
      <c r="I555" s="7" t="s">
        <v>34</v>
      </c>
      <c r="J555" s="7" t="s">
        <v>23</v>
      </c>
      <c r="K555" s="7">
        <v>5</v>
      </c>
      <c r="L555" s="7" t="s">
        <v>10038</v>
      </c>
      <c r="M555" s="7" t="s">
        <v>14675</v>
      </c>
      <c r="N555" s="7" t="s">
        <v>43</v>
      </c>
      <c r="O555" s="7" t="s">
        <v>105</v>
      </c>
    </row>
    <row r="556" spans="2:15" x14ac:dyDescent="0.25">
      <c r="B556" s="7">
        <v>3</v>
      </c>
      <c r="C556" s="7" t="s">
        <v>10039</v>
      </c>
      <c r="D556" s="7" t="s">
        <v>10040</v>
      </c>
      <c r="E556" s="7" t="s">
        <v>10041</v>
      </c>
      <c r="F556" s="7" t="s">
        <v>42</v>
      </c>
      <c r="G556" s="7" t="s">
        <v>253</v>
      </c>
      <c r="H556" s="7" t="s">
        <v>260</v>
      </c>
      <c r="I556" s="7" t="s">
        <v>55</v>
      </c>
      <c r="J556" s="7" t="s">
        <v>54</v>
      </c>
      <c r="K556" s="7">
        <v>4</v>
      </c>
      <c r="L556" s="7" t="s">
        <v>10043</v>
      </c>
      <c r="M556" s="7" t="s">
        <v>18962</v>
      </c>
      <c r="N556" s="7" t="s">
        <v>43</v>
      </c>
      <c r="O556" s="7" t="s">
        <v>105</v>
      </c>
    </row>
    <row r="557" spans="2:15" x14ac:dyDescent="0.25">
      <c r="B557" s="7">
        <v>3</v>
      </c>
      <c r="C557" s="7" t="s">
        <v>10050</v>
      </c>
      <c r="D557" s="7" t="s">
        <v>10051</v>
      </c>
      <c r="E557" s="7" t="s">
        <v>10054</v>
      </c>
      <c r="F557" s="7" t="s">
        <v>25</v>
      </c>
      <c r="G557" s="7" t="s">
        <v>253</v>
      </c>
      <c r="H557" s="7" t="s">
        <v>260</v>
      </c>
      <c r="I557" s="7" t="s">
        <v>34</v>
      </c>
      <c r="J557" s="7" t="s">
        <v>23</v>
      </c>
      <c r="K557" s="7">
        <v>5</v>
      </c>
      <c r="L557" s="7" t="s">
        <v>10056</v>
      </c>
      <c r="M557" s="7" t="s">
        <v>14677</v>
      </c>
      <c r="N557" s="7" t="s">
        <v>43</v>
      </c>
      <c r="O557" s="7" t="s">
        <v>105</v>
      </c>
    </row>
    <row r="558" spans="2:15" x14ac:dyDescent="0.25">
      <c r="B558" s="7">
        <v>3</v>
      </c>
      <c r="C558" s="7" t="s">
        <v>10057</v>
      </c>
      <c r="D558" s="7" t="s">
        <v>10058</v>
      </c>
      <c r="E558" s="7" t="s">
        <v>9304</v>
      </c>
      <c r="F558" s="7" t="s">
        <v>42</v>
      </c>
      <c r="G558" s="7" t="s">
        <v>253</v>
      </c>
      <c r="H558" s="7" t="s">
        <v>260</v>
      </c>
      <c r="I558" s="7" t="s">
        <v>55</v>
      </c>
      <c r="J558" s="7" t="s">
        <v>54</v>
      </c>
      <c r="K558" s="7">
        <v>4</v>
      </c>
      <c r="L558" s="7" t="s">
        <v>10059</v>
      </c>
      <c r="M558" s="7" t="s">
        <v>11023</v>
      </c>
      <c r="N558" s="7" t="s">
        <v>43</v>
      </c>
      <c r="O558" s="7" t="s">
        <v>105</v>
      </c>
    </row>
    <row r="559" spans="2:15" x14ac:dyDescent="0.25">
      <c r="B559" s="7">
        <v>3</v>
      </c>
      <c r="C559" s="7" t="s">
        <v>10060</v>
      </c>
      <c r="D559" s="7" t="s">
        <v>10061</v>
      </c>
      <c r="E559" s="7" t="s">
        <v>10062</v>
      </c>
      <c r="F559" s="7" t="s">
        <v>42</v>
      </c>
      <c r="G559" s="7" t="s">
        <v>253</v>
      </c>
      <c r="H559" s="7" t="s">
        <v>260</v>
      </c>
      <c r="I559" s="7" t="s">
        <v>55</v>
      </c>
      <c r="J559" s="7" t="s">
        <v>54</v>
      </c>
      <c r="K559" s="7">
        <v>4</v>
      </c>
      <c r="L559" s="7" t="s">
        <v>10064</v>
      </c>
      <c r="M559" s="7" t="s">
        <v>18965</v>
      </c>
      <c r="N559" s="7" t="s">
        <v>43</v>
      </c>
      <c r="O559" s="7" t="s">
        <v>105</v>
      </c>
    </row>
    <row r="560" spans="2:15" x14ac:dyDescent="0.25">
      <c r="B560" s="7">
        <v>3</v>
      </c>
      <c r="C560" s="7" t="s">
        <v>10065</v>
      </c>
      <c r="D560" s="7" t="s">
        <v>10066</v>
      </c>
      <c r="E560" s="7" t="s">
        <v>10067</v>
      </c>
      <c r="F560" s="7" t="s">
        <v>42</v>
      </c>
      <c r="G560" s="7" t="s">
        <v>253</v>
      </c>
      <c r="H560" s="7" t="s">
        <v>260</v>
      </c>
      <c r="I560" s="7" t="s">
        <v>55</v>
      </c>
      <c r="J560" s="7" t="s">
        <v>54</v>
      </c>
      <c r="K560" s="7">
        <v>4</v>
      </c>
      <c r="L560" s="7" t="s">
        <v>10069</v>
      </c>
      <c r="M560" s="7" t="s">
        <v>18966</v>
      </c>
      <c r="N560" s="7" t="s">
        <v>43</v>
      </c>
      <c r="O560" s="7" t="s">
        <v>105</v>
      </c>
    </row>
    <row r="561" spans="2:15" x14ac:dyDescent="0.25">
      <c r="B561" s="7">
        <v>3</v>
      </c>
      <c r="C561" s="7" t="s">
        <v>10070</v>
      </c>
      <c r="D561" s="7" t="s">
        <v>10071</v>
      </c>
      <c r="E561" s="7" t="s">
        <v>9310</v>
      </c>
      <c r="F561" s="7" t="s">
        <v>167</v>
      </c>
      <c r="G561" s="7" t="s">
        <v>252</v>
      </c>
      <c r="H561" s="7" t="s">
        <v>260</v>
      </c>
      <c r="I561" s="7" t="s">
        <v>55</v>
      </c>
      <c r="J561" s="7" t="s">
        <v>54</v>
      </c>
      <c r="K561" s="7">
        <v>4</v>
      </c>
      <c r="L561" s="7" t="s">
        <v>10072</v>
      </c>
      <c r="M561" s="7" t="s">
        <v>18968</v>
      </c>
      <c r="N561" s="7" t="s">
        <v>43</v>
      </c>
      <c r="O561" s="7" t="s">
        <v>159</v>
      </c>
    </row>
    <row r="562" spans="2:15" x14ac:dyDescent="0.25">
      <c r="B562" s="7">
        <v>3</v>
      </c>
      <c r="C562" s="7" t="s">
        <v>10073</v>
      </c>
      <c r="D562" s="7" t="s">
        <v>10074</v>
      </c>
      <c r="E562" s="7" t="s">
        <v>10076</v>
      </c>
      <c r="F562" s="7" t="s">
        <v>200</v>
      </c>
      <c r="G562" s="7" t="s">
        <v>253</v>
      </c>
      <c r="H562" s="7" t="s">
        <v>260</v>
      </c>
      <c r="I562" s="7" t="s">
        <v>55</v>
      </c>
      <c r="J562" s="7" t="s">
        <v>54</v>
      </c>
      <c r="K562" s="7">
        <v>4</v>
      </c>
      <c r="L562" s="7" t="s">
        <v>10078</v>
      </c>
      <c r="M562" s="7" t="s">
        <v>18970</v>
      </c>
      <c r="N562" s="7" t="s">
        <v>43</v>
      </c>
      <c r="O562" s="7" t="s">
        <v>159</v>
      </c>
    </row>
    <row r="563" spans="2:15" x14ac:dyDescent="0.25">
      <c r="B563" s="7">
        <v>3</v>
      </c>
      <c r="C563" s="7" t="s">
        <v>10079</v>
      </c>
      <c r="D563" s="7" t="s">
        <v>10080</v>
      </c>
      <c r="E563" s="7" t="s">
        <v>10083</v>
      </c>
      <c r="F563" s="7" t="s">
        <v>167</v>
      </c>
      <c r="G563" s="7" t="s">
        <v>252</v>
      </c>
      <c r="H563" s="7" t="s">
        <v>260</v>
      </c>
      <c r="I563" s="7" t="s">
        <v>55</v>
      </c>
      <c r="J563" s="7" t="s">
        <v>54</v>
      </c>
      <c r="K563" s="7">
        <v>4</v>
      </c>
      <c r="L563" s="7" t="s">
        <v>10085</v>
      </c>
      <c r="M563" s="7" t="s">
        <v>18972</v>
      </c>
      <c r="N563" s="7" t="s">
        <v>43</v>
      </c>
      <c r="O563" s="7" t="s">
        <v>159</v>
      </c>
    </row>
    <row r="564" spans="2:15" x14ac:dyDescent="0.25">
      <c r="B564" s="7">
        <v>3</v>
      </c>
      <c r="C564" s="7" t="s">
        <v>10086</v>
      </c>
      <c r="D564" s="7" t="s">
        <v>10087</v>
      </c>
      <c r="E564" s="7" t="s">
        <v>10091</v>
      </c>
      <c r="F564" s="7" t="s">
        <v>25</v>
      </c>
      <c r="G564" s="7" t="s">
        <v>253</v>
      </c>
      <c r="H564" s="7" t="s">
        <v>260</v>
      </c>
      <c r="I564" s="7" t="s">
        <v>34</v>
      </c>
      <c r="J564" s="7" t="s">
        <v>23</v>
      </c>
      <c r="K564" s="7">
        <v>5</v>
      </c>
      <c r="L564" s="7" t="s">
        <v>10093</v>
      </c>
      <c r="M564" s="7" t="s">
        <v>7965</v>
      </c>
      <c r="N564" s="7" t="s">
        <v>43</v>
      </c>
      <c r="O564" s="7" t="s">
        <v>105</v>
      </c>
    </row>
    <row r="565" spans="2:15" x14ac:dyDescent="0.25">
      <c r="B565" s="7">
        <v>3</v>
      </c>
      <c r="C565" s="7" t="s">
        <v>10115</v>
      </c>
      <c r="D565" s="7" t="s">
        <v>10116</v>
      </c>
      <c r="E565" s="7" t="s">
        <v>10119</v>
      </c>
      <c r="F565" s="7" t="s">
        <v>193</v>
      </c>
      <c r="G565" s="7" t="s">
        <v>253</v>
      </c>
      <c r="H565" s="7" t="s">
        <v>260</v>
      </c>
      <c r="I565" s="7" t="s">
        <v>55</v>
      </c>
      <c r="J565" s="7" t="s">
        <v>54</v>
      </c>
      <c r="K565" s="7">
        <v>4</v>
      </c>
      <c r="L565" s="7" t="s">
        <v>10121</v>
      </c>
      <c r="M565" s="7" t="s">
        <v>18980</v>
      </c>
      <c r="N565" s="7" t="s">
        <v>43</v>
      </c>
      <c r="O565" s="7" t="s">
        <v>159</v>
      </c>
    </row>
    <row r="566" spans="2:15" x14ac:dyDescent="0.25">
      <c r="B566" s="7">
        <v>3</v>
      </c>
      <c r="C566" s="7" t="s">
        <v>10122</v>
      </c>
      <c r="D566" s="7" t="s">
        <v>10123</v>
      </c>
      <c r="E566" s="7" t="s">
        <v>10126</v>
      </c>
      <c r="F566" s="7" t="s">
        <v>25</v>
      </c>
      <c r="G566" s="7" t="s">
        <v>253</v>
      </c>
      <c r="H566" s="7" t="s">
        <v>260</v>
      </c>
      <c r="I566" s="7" t="s">
        <v>55</v>
      </c>
      <c r="J566" s="7" t="s">
        <v>54</v>
      </c>
      <c r="K566" s="7">
        <v>4</v>
      </c>
      <c r="L566" s="7" t="s">
        <v>10128</v>
      </c>
      <c r="M566" s="7" t="s">
        <v>18981</v>
      </c>
      <c r="N566" s="7" t="s">
        <v>43</v>
      </c>
      <c r="O566" s="7" t="s">
        <v>105</v>
      </c>
    </row>
    <row r="567" spans="2:15" x14ac:dyDescent="0.25">
      <c r="B567" s="7">
        <v>3</v>
      </c>
      <c r="C567" s="7" t="s">
        <v>10129</v>
      </c>
      <c r="D567" s="7" t="s">
        <v>10130</v>
      </c>
      <c r="E567" s="7" t="s">
        <v>10133</v>
      </c>
      <c r="F567" s="7" t="s">
        <v>139</v>
      </c>
      <c r="G567" s="7" t="s">
        <v>252</v>
      </c>
      <c r="H567" s="7" t="s">
        <v>260</v>
      </c>
      <c r="I567" s="7" t="s">
        <v>55</v>
      </c>
      <c r="J567" s="7" t="s">
        <v>54</v>
      </c>
      <c r="K567" s="7">
        <v>4</v>
      </c>
      <c r="L567" s="7" t="s">
        <v>10135</v>
      </c>
      <c r="M567" s="7" t="s">
        <v>18983</v>
      </c>
      <c r="N567" s="7" t="s">
        <v>43</v>
      </c>
      <c r="O567" s="7" t="s">
        <v>136</v>
      </c>
    </row>
    <row r="568" spans="2:15" x14ac:dyDescent="0.25">
      <c r="B568" s="7">
        <v>3</v>
      </c>
      <c r="C568" s="7" t="s">
        <v>10136</v>
      </c>
      <c r="D568" s="7" t="s">
        <v>10137</v>
      </c>
      <c r="E568" s="7" t="s">
        <v>10140</v>
      </c>
      <c r="F568" s="7" t="s">
        <v>25</v>
      </c>
      <c r="G568" s="7" t="s">
        <v>253</v>
      </c>
      <c r="H568" s="7" t="s">
        <v>260</v>
      </c>
      <c r="I568" s="7" t="s">
        <v>34</v>
      </c>
      <c r="J568" s="7" t="s">
        <v>23</v>
      </c>
      <c r="K568" s="7">
        <v>5</v>
      </c>
      <c r="L568" s="7" t="s">
        <v>10142</v>
      </c>
      <c r="M568" s="7" t="s">
        <v>10592</v>
      </c>
      <c r="N568" s="7" t="s">
        <v>43</v>
      </c>
      <c r="O568" s="7" t="s">
        <v>105</v>
      </c>
    </row>
    <row r="569" spans="2:15" x14ac:dyDescent="0.25">
      <c r="B569" s="7">
        <v>3</v>
      </c>
      <c r="C569" s="7" t="s">
        <v>10143</v>
      </c>
      <c r="D569" s="7" t="s">
        <v>10144</v>
      </c>
      <c r="E569" s="7" t="s">
        <v>10147</v>
      </c>
      <c r="F569" s="7" t="s">
        <v>216</v>
      </c>
      <c r="G569" s="7" t="s">
        <v>252</v>
      </c>
      <c r="H569" s="7" t="s">
        <v>260</v>
      </c>
      <c r="I569" s="7" t="s">
        <v>55</v>
      </c>
      <c r="J569" s="7" t="s">
        <v>54</v>
      </c>
      <c r="K569" s="7">
        <v>4</v>
      </c>
      <c r="L569" s="7" t="s">
        <v>10149</v>
      </c>
      <c r="M569" s="7" t="s">
        <v>18987</v>
      </c>
      <c r="N569" s="7" t="s">
        <v>43</v>
      </c>
      <c r="O569" s="7" t="s">
        <v>215</v>
      </c>
    </row>
    <row r="570" spans="2:15" x14ac:dyDescent="0.25">
      <c r="B570" s="7">
        <v>3</v>
      </c>
      <c r="C570" s="7" t="s">
        <v>10150</v>
      </c>
      <c r="D570" s="7" t="s">
        <v>10151</v>
      </c>
      <c r="E570" s="7" t="s">
        <v>2136</v>
      </c>
      <c r="F570" s="7" t="s">
        <v>163</v>
      </c>
      <c r="G570" s="7" t="s">
        <v>252</v>
      </c>
      <c r="H570" s="7" t="s">
        <v>260</v>
      </c>
      <c r="I570" s="7" t="s">
        <v>55</v>
      </c>
      <c r="J570" s="7" t="s">
        <v>54</v>
      </c>
      <c r="K570" s="7">
        <v>4</v>
      </c>
      <c r="L570" s="7" t="s">
        <v>10153</v>
      </c>
      <c r="M570" s="7" t="s">
        <v>18988</v>
      </c>
      <c r="N570" s="7" t="s">
        <v>43</v>
      </c>
      <c r="O570" s="7" t="s">
        <v>159</v>
      </c>
    </row>
    <row r="571" spans="2:15" x14ac:dyDescent="0.25">
      <c r="B571" s="7">
        <v>3</v>
      </c>
      <c r="C571" s="7" t="s">
        <v>10158</v>
      </c>
      <c r="D571" s="7" t="s">
        <v>10159</v>
      </c>
      <c r="E571" s="7" t="s">
        <v>10162</v>
      </c>
      <c r="F571" s="7" t="s">
        <v>25</v>
      </c>
      <c r="G571" s="7" t="s">
        <v>252</v>
      </c>
      <c r="H571" s="7" t="s">
        <v>260</v>
      </c>
      <c r="I571" s="7" t="s">
        <v>55</v>
      </c>
      <c r="J571" s="7" t="s">
        <v>54</v>
      </c>
      <c r="K571" s="7">
        <v>4</v>
      </c>
      <c r="L571" s="7" t="s">
        <v>10164</v>
      </c>
      <c r="M571" s="7" t="s">
        <v>18992</v>
      </c>
      <c r="N571" s="7" t="s">
        <v>43</v>
      </c>
      <c r="O571" s="7" t="s">
        <v>105</v>
      </c>
    </row>
    <row r="572" spans="2:15" x14ac:dyDescent="0.25">
      <c r="B572" s="7">
        <v>3</v>
      </c>
      <c r="C572" s="7" t="s">
        <v>10172</v>
      </c>
      <c r="D572" s="7" t="s">
        <v>10173</v>
      </c>
      <c r="E572" s="7" t="s">
        <v>10176</v>
      </c>
      <c r="F572" s="7" t="s">
        <v>25</v>
      </c>
      <c r="G572" s="7" t="s">
        <v>253</v>
      </c>
      <c r="H572" s="7" t="s">
        <v>260</v>
      </c>
      <c r="I572" s="7" t="s">
        <v>34</v>
      </c>
      <c r="J572" s="7" t="s">
        <v>23</v>
      </c>
      <c r="K572" s="7">
        <v>5</v>
      </c>
      <c r="L572" s="7" t="s">
        <v>10178</v>
      </c>
      <c r="M572" s="7" t="s">
        <v>6693</v>
      </c>
      <c r="N572" s="7" t="s">
        <v>43</v>
      </c>
      <c r="O572" s="7" t="s">
        <v>105</v>
      </c>
    </row>
    <row r="573" spans="2:15" x14ac:dyDescent="0.25">
      <c r="B573" s="7">
        <v>3</v>
      </c>
      <c r="C573" s="7" t="s">
        <v>10179</v>
      </c>
      <c r="D573" s="7" t="s">
        <v>10180</v>
      </c>
      <c r="E573" s="7" t="s">
        <v>10181</v>
      </c>
      <c r="F573" s="7" t="s">
        <v>25</v>
      </c>
      <c r="G573" s="7" t="s">
        <v>253</v>
      </c>
      <c r="H573" s="7" t="s">
        <v>260</v>
      </c>
      <c r="I573" s="7" t="s">
        <v>34</v>
      </c>
      <c r="J573" s="7" t="s">
        <v>23</v>
      </c>
      <c r="K573" s="7">
        <v>5</v>
      </c>
      <c r="L573" s="7" t="s">
        <v>10183</v>
      </c>
      <c r="M573" s="7" t="s">
        <v>8070</v>
      </c>
      <c r="N573" s="7" t="s">
        <v>43</v>
      </c>
      <c r="O573" s="7" t="s">
        <v>105</v>
      </c>
    </row>
    <row r="574" spans="2:15" x14ac:dyDescent="0.25">
      <c r="B574" s="7">
        <v>3</v>
      </c>
      <c r="C574" s="7" t="s">
        <v>10191</v>
      </c>
      <c r="D574" s="7" t="s">
        <v>10192</v>
      </c>
      <c r="E574" s="7" t="s">
        <v>10193</v>
      </c>
      <c r="F574" s="7" t="s">
        <v>25</v>
      </c>
      <c r="G574" s="7" t="s">
        <v>253</v>
      </c>
      <c r="H574" s="7" t="s">
        <v>260</v>
      </c>
      <c r="I574" s="7" t="s">
        <v>34</v>
      </c>
      <c r="J574" s="7" t="s">
        <v>23</v>
      </c>
      <c r="K574" s="7">
        <v>5</v>
      </c>
      <c r="L574" s="7" t="s">
        <v>10195</v>
      </c>
      <c r="M574" s="7" t="s">
        <v>3524</v>
      </c>
      <c r="N574" s="7" t="s">
        <v>43</v>
      </c>
      <c r="O574" s="7" t="s">
        <v>105</v>
      </c>
    </row>
    <row r="575" spans="2:15" x14ac:dyDescent="0.25">
      <c r="B575" s="7">
        <v>3</v>
      </c>
      <c r="C575" s="7" t="s">
        <v>10196</v>
      </c>
      <c r="D575" s="7" t="s">
        <v>10197</v>
      </c>
      <c r="E575" s="7" t="s">
        <v>10200</v>
      </c>
      <c r="F575" s="7" t="s">
        <v>25</v>
      </c>
      <c r="G575" s="7" t="s">
        <v>253</v>
      </c>
      <c r="H575" s="7" t="s">
        <v>260</v>
      </c>
      <c r="I575" s="7" t="s">
        <v>34</v>
      </c>
      <c r="J575" s="7" t="s">
        <v>23</v>
      </c>
      <c r="K575" s="7">
        <v>5</v>
      </c>
      <c r="L575" s="7" t="s">
        <v>10202</v>
      </c>
      <c r="M575" s="7" t="s">
        <v>4968</v>
      </c>
      <c r="N575" s="7" t="s">
        <v>43</v>
      </c>
      <c r="O575" s="7" t="s">
        <v>105</v>
      </c>
    </row>
    <row r="576" spans="2:15" x14ac:dyDescent="0.25">
      <c r="B576" s="7">
        <v>3</v>
      </c>
      <c r="C576" s="7" t="s">
        <v>10203</v>
      </c>
      <c r="D576" s="7" t="s">
        <v>10204</v>
      </c>
      <c r="E576" s="7" t="s">
        <v>10205</v>
      </c>
      <c r="F576" s="7" t="s">
        <v>25</v>
      </c>
      <c r="G576" s="7" t="s">
        <v>253</v>
      </c>
      <c r="H576" s="7" t="s">
        <v>260</v>
      </c>
      <c r="I576" s="7" t="s">
        <v>34</v>
      </c>
      <c r="J576" s="7" t="s">
        <v>23</v>
      </c>
      <c r="K576" s="7">
        <v>5</v>
      </c>
      <c r="L576" s="7" t="s">
        <v>10207</v>
      </c>
      <c r="M576" s="7" t="s">
        <v>14686</v>
      </c>
      <c r="N576" s="7" t="s">
        <v>43</v>
      </c>
      <c r="O576" s="7" t="s">
        <v>105</v>
      </c>
    </row>
    <row r="577" spans="2:15" x14ac:dyDescent="0.25">
      <c r="B577" s="7">
        <v>3</v>
      </c>
      <c r="C577" s="7" t="s">
        <v>10222</v>
      </c>
      <c r="D577" s="7" t="s">
        <v>10223</v>
      </c>
      <c r="E577" s="7" t="s">
        <v>10226</v>
      </c>
      <c r="F577" s="7" t="s">
        <v>176</v>
      </c>
      <c r="G577" s="7" t="s">
        <v>252</v>
      </c>
      <c r="H577" s="7" t="s">
        <v>260</v>
      </c>
      <c r="I577" s="7" t="s">
        <v>55</v>
      </c>
      <c r="J577" s="7" t="s">
        <v>54</v>
      </c>
      <c r="K577" s="7">
        <v>4</v>
      </c>
      <c r="L577" s="7" t="s">
        <v>10228</v>
      </c>
      <c r="M577" s="7" t="s">
        <v>18998</v>
      </c>
      <c r="N577" s="7" t="s">
        <v>43</v>
      </c>
      <c r="O577" s="7" t="s">
        <v>159</v>
      </c>
    </row>
    <row r="578" spans="2:15" x14ac:dyDescent="0.25">
      <c r="B578" s="7">
        <v>3</v>
      </c>
      <c r="C578" s="7" t="s">
        <v>10243</v>
      </c>
      <c r="D578" s="7" t="s">
        <v>10244</v>
      </c>
      <c r="E578" s="7" t="s">
        <v>10245</v>
      </c>
      <c r="F578" s="7" t="s">
        <v>154</v>
      </c>
      <c r="G578" s="7" t="s">
        <v>253</v>
      </c>
      <c r="H578" s="7" t="s">
        <v>260</v>
      </c>
      <c r="I578" s="7" t="s">
        <v>55</v>
      </c>
      <c r="J578" s="7" t="s">
        <v>54</v>
      </c>
      <c r="K578" s="7">
        <v>4</v>
      </c>
      <c r="L578" s="7" t="s">
        <v>10247</v>
      </c>
      <c r="M578" s="7" t="s">
        <v>17939</v>
      </c>
      <c r="N578" s="7" t="s">
        <v>43</v>
      </c>
      <c r="O578" s="7" t="s">
        <v>109</v>
      </c>
    </row>
    <row r="579" spans="2:15" x14ac:dyDescent="0.25">
      <c r="B579" s="7">
        <v>3</v>
      </c>
      <c r="C579" s="7" t="s">
        <v>10248</v>
      </c>
      <c r="D579" s="7" t="s">
        <v>10249</v>
      </c>
      <c r="E579" s="7" t="s">
        <v>10252</v>
      </c>
      <c r="F579" s="7" t="s">
        <v>25</v>
      </c>
      <c r="G579" s="7" t="s">
        <v>253</v>
      </c>
      <c r="H579" s="7" t="s">
        <v>260</v>
      </c>
      <c r="I579" s="7" t="s">
        <v>34</v>
      </c>
      <c r="J579" s="7" t="s">
        <v>23</v>
      </c>
      <c r="K579" s="7">
        <v>5</v>
      </c>
      <c r="L579" s="7" t="s">
        <v>10254</v>
      </c>
      <c r="M579" s="7" t="s">
        <v>10735</v>
      </c>
      <c r="N579" s="7" t="s">
        <v>43</v>
      </c>
      <c r="O579" s="7" t="s">
        <v>105</v>
      </c>
    </row>
    <row r="580" spans="2:15" x14ac:dyDescent="0.25">
      <c r="B580" s="7">
        <v>3</v>
      </c>
      <c r="C580" s="7" t="s">
        <v>10255</v>
      </c>
      <c r="D580" s="7" t="s">
        <v>10256</v>
      </c>
      <c r="E580" s="7" t="s">
        <v>10257</v>
      </c>
      <c r="F580" s="7" t="s">
        <v>25</v>
      </c>
      <c r="G580" s="7" t="s">
        <v>253</v>
      </c>
      <c r="H580" s="7" t="s">
        <v>260</v>
      </c>
      <c r="I580" s="7" t="s">
        <v>34</v>
      </c>
      <c r="J580" s="7" t="s">
        <v>23</v>
      </c>
      <c r="K580" s="7">
        <v>5</v>
      </c>
      <c r="L580" s="7" t="s">
        <v>10259</v>
      </c>
      <c r="M580" s="7" t="s">
        <v>10736</v>
      </c>
      <c r="N580" s="7" t="s">
        <v>43</v>
      </c>
      <c r="O580" s="7" t="s">
        <v>105</v>
      </c>
    </row>
    <row r="581" spans="2:15" x14ac:dyDescent="0.25">
      <c r="B581" s="7">
        <v>3</v>
      </c>
      <c r="C581" s="7" t="s">
        <v>10275</v>
      </c>
      <c r="D581" s="7" t="s">
        <v>10276</v>
      </c>
      <c r="E581" s="7" t="s">
        <v>10279</v>
      </c>
      <c r="F581" s="7" t="s">
        <v>167</v>
      </c>
      <c r="G581" s="7" t="s">
        <v>253</v>
      </c>
      <c r="H581" s="7" t="s">
        <v>260</v>
      </c>
      <c r="I581" s="7" t="s">
        <v>55</v>
      </c>
      <c r="J581" s="7" t="s">
        <v>54</v>
      </c>
      <c r="K581" s="7">
        <v>4</v>
      </c>
      <c r="L581" s="7" t="s">
        <v>10281</v>
      </c>
      <c r="M581" s="7" t="s">
        <v>19002</v>
      </c>
      <c r="N581" s="7" t="s">
        <v>43</v>
      </c>
      <c r="O581" s="7" t="s">
        <v>159</v>
      </c>
    </row>
    <row r="582" spans="2:15" x14ac:dyDescent="0.25">
      <c r="B582" s="7">
        <v>3</v>
      </c>
      <c r="C582" s="7" t="s">
        <v>10282</v>
      </c>
      <c r="D582" s="7" t="s">
        <v>10283</v>
      </c>
      <c r="E582" s="7" t="s">
        <v>10285</v>
      </c>
      <c r="F582" s="7" t="s">
        <v>167</v>
      </c>
      <c r="G582" s="7" t="s">
        <v>253</v>
      </c>
      <c r="H582" s="7" t="s">
        <v>260</v>
      </c>
      <c r="I582" s="7" t="s">
        <v>55</v>
      </c>
      <c r="J582" s="7" t="s">
        <v>54</v>
      </c>
      <c r="K582" s="7">
        <v>4</v>
      </c>
      <c r="L582" s="7" t="s">
        <v>10287</v>
      </c>
      <c r="M582" s="7" t="s">
        <v>19004</v>
      </c>
      <c r="N582" s="7" t="s">
        <v>43</v>
      </c>
      <c r="O582" s="7" t="s">
        <v>159</v>
      </c>
    </row>
    <row r="583" spans="2:15" x14ac:dyDescent="0.25">
      <c r="B583" s="7">
        <v>3</v>
      </c>
      <c r="C583" s="7" t="s">
        <v>10288</v>
      </c>
      <c r="D583" s="7" t="s">
        <v>10289</v>
      </c>
      <c r="E583" s="7" t="s">
        <v>10291</v>
      </c>
      <c r="F583" s="7" t="s">
        <v>52</v>
      </c>
      <c r="G583" s="7" t="s">
        <v>253</v>
      </c>
      <c r="H583" s="7" t="s">
        <v>260</v>
      </c>
      <c r="I583" s="7" t="s">
        <v>55</v>
      </c>
      <c r="J583" s="7" t="s">
        <v>54</v>
      </c>
      <c r="K583" s="7">
        <v>4</v>
      </c>
      <c r="L583" s="7" t="s">
        <v>10293</v>
      </c>
      <c r="M583" s="7" t="s">
        <v>19006</v>
      </c>
      <c r="N583" s="7" t="s">
        <v>43</v>
      </c>
      <c r="O583" s="7" t="s">
        <v>105</v>
      </c>
    </row>
    <row r="584" spans="2:15" x14ac:dyDescent="0.25">
      <c r="B584" s="7">
        <v>3</v>
      </c>
      <c r="C584" s="7" t="s">
        <v>10301</v>
      </c>
      <c r="D584" s="7" t="s">
        <v>10302</v>
      </c>
      <c r="E584" s="7" t="s">
        <v>10305</v>
      </c>
      <c r="F584" s="7" t="s">
        <v>119</v>
      </c>
      <c r="G584" s="7" t="s">
        <v>252</v>
      </c>
      <c r="H584" s="7" t="s">
        <v>259</v>
      </c>
      <c r="I584" s="7" t="s">
        <v>55</v>
      </c>
      <c r="J584" s="7" t="s">
        <v>54</v>
      </c>
      <c r="K584" s="7">
        <v>4</v>
      </c>
      <c r="L584" s="7" t="s">
        <v>10307</v>
      </c>
      <c r="M584" s="7" t="s">
        <v>18180</v>
      </c>
      <c r="N584" s="7" t="s">
        <v>43</v>
      </c>
      <c r="O584" s="7" t="s">
        <v>109</v>
      </c>
    </row>
    <row r="585" spans="2:15" x14ac:dyDescent="0.25">
      <c r="B585" s="7">
        <v>3</v>
      </c>
      <c r="C585" s="7" t="s">
        <v>10315</v>
      </c>
      <c r="D585" s="7" t="s">
        <v>10316</v>
      </c>
      <c r="E585" s="7" t="s">
        <v>10318</v>
      </c>
      <c r="F585" s="7" t="s">
        <v>167</v>
      </c>
      <c r="G585" s="7" t="s">
        <v>253</v>
      </c>
      <c r="H585" s="7" t="s">
        <v>260</v>
      </c>
      <c r="I585" s="7" t="s">
        <v>27</v>
      </c>
      <c r="J585" s="7" t="s">
        <v>23</v>
      </c>
      <c r="K585" s="7">
        <v>7</v>
      </c>
      <c r="L585" s="7" t="s">
        <v>10320</v>
      </c>
      <c r="M585" s="7" t="s">
        <v>17551</v>
      </c>
      <c r="N585" s="7" t="s">
        <v>43</v>
      </c>
      <c r="O585" s="7" t="s">
        <v>159</v>
      </c>
    </row>
    <row r="586" spans="2:15" x14ac:dyDescent="0.25">
      <c r="B586" s="7">
        <v>3</v>
      </c>
      <c r="C586" s="7" t="s">
        <v>10419</v>
      </c>
      <c r="D586" s="7" t="s">
        <v>10420</v>
      </c>
      <c r="E586" s="7" t="s">
        <v>10424</v>
      </c>
      <c r="F586" s="7" t="s">
        <v>25</v>
      </c>
      <c r="G586" s="7" t="s">
        <v>253</v>
      </c>
      <c r="H586" s="7" t="s">
        <v>260</v>
      </c>
      <c r="I586" s="7" t="s">
        <v>34</v>
      </c>
      <c r="J586" s="7" t="s">
        <v>44</v>
      </c>
      <c r="K586" s="7">
        <v>5</v>
      </c>
      <c r="L586" s="7" t="s">
        <v>10426</v>
      </c>
      <c r="M586" s="7" t="s">
        <v>14169</v>
      </c>
      <c r="N586" s="7" t="s">
        <v>43</v>
      </c>
      <c r="O586" s="7" t="s">
        <v>105</v>
      </c>
    </row>
    <row r="587" spans="2:15" x14ac:dyDescent="0.25">
      <c r="B587" s="7">
        <v>3</v>
      </c>
      <c r="C587" s="7" t="s">
        <v>10658</v>
      </c>
      <c r="D587" s="7" t="s">
        <v>10659</v>
      </c>
      <c r="E587" s="7" t="s">
        <v>10663</v>
      </c>
      <c r="F587" s="7" t="s">
        <v>167</v>
      </c>
      <c r="G587" s="7" t="s">
        <v>253</v>
      </c>
      <c r="H587" s="7" t="s">
        <v>260</v>
      </c>
      <c r="I587" s="7" t="s">
        <v>27</v>
      </c>
      <c r="J587" s="7" t="s">
        <v>23</v>
      </c>
      <c r="K587" s="7">
        <v>7</v>
      </c>
      <c r="L587" s="7" t="s">
        <v>10665</v>
      </c>
      <c r="M587" s="7" t="s">
        <v>10536</v>
      </c>
      <c r="N587" s="7" t="s">
        <v>43</v>
      </c>
      <c r="O587" s="7" t="s">
        <v>159</v>
      </c>
    </row>
    <row r="588" spans="2:15" x14ac:dyDescent="0.25">
      <c r="B588" s="7">
        <v>3</v>
      </c>
      <c r="C588" s="7" t="s">
        <v>10666</v>
      </c>
      <c r="D588" s="7" t="s">
        <v>10659</v>
      </c>
      <c r="E588" s="7" t="s">
        <v>10667</v>
      </c>
      <c r="F588" s="7" t="s">
        <v>167</v>
      </c>
      <c r="G588" s="7" t="s">
        <v>253</v>
      </c>
      <c r="H588" s="7" t="s">
        <v>260</v>
      </c>
      <c r="I588" s="7" t="s">
        <v>27</v>
      </c>
      <c r="J588" s="7" t="s">
        <v>23</v>
      </c>
      <c r="K588" s="7">
        <v>7</v>
      </c>
      <c r="L588" s="7" t="s">
        <v>10665</v>
      </c>
      <c r="M588" s="7" t="s">
        <v>10536</v>
      </c>
      <c r="N588" s="7" t="s">
        <v>43</v>
      </c>
      <c r="O588" s="7" t="s">
        <v>159</v>
      </c>
    </row>
    <row r="589" spans="2:15" x14ac:dyDescent="0.25">
      <c r="B589" s="7">
        <v>3</v>
      </c>
      <c r="C589" s="7" t="s">
        <v>10669</v>
      </c>
      <c r="D589" s="7" t="s">
        <v>10670</v>
      </c>
      <c r="E589" s="7" t="s">
        <v>10671</v>
      </c>
      <c r="F589" s="7" t="s">
        <v>167</v>
      </c>
      <c r="G589" s="7" t="s">
        <v>253</v>
      </c>
      <c r="H589" s="7" t="s">
        <v>260</v>
      </c>
      <c r="I589" s="7" t="s">
        <v>27</v>
      </c>
      <c r="J589" s="7" t="s">
        <v>23</v>
      </c>
      <c r="K589" s="7">
        <v>7</v>
      </c>
      <c r="L589" s="7" t="s">
        <v>10673</v>
      </c>
      <c r="M589" s="7" t="s">
        <v>10536</v>
      </c>
      <c r="N589" s="7" t="s">
        <v>43</v>
      </c>
      <c r="O589" s="7" t="s">
        <v>159</v>
      </c>
    </row>
    <row r="590" spans="2:15" x14ac:dyDescent="0.25">
      <c r="B590" s="7">
        <v>3</v>
      </c>
      <c r="C590" s="7" t="s">
        <v>10674</v>
      </c>
      <c r="D590" s="7" t="s">
        <v>10670</v>
      </c>
      <c r="E590" s="7" t="s">
        <v>10675</v>
      </c>
      <c r="F590" s="7" t="s">
        <v>167</v>
      </c>
      <c r="G590" s="7" t="s">
        <v>253</v>
      </c>
      <c r="H590" s="7" t="s">
        <v>260</v>
      </c>
      <c r="I590" s="7" t="s">
        <v>27</v>
      </c>
      <c r="J590" s="7" t="s">
        <v>23</v>
      </c>
      <c r="K590" s="7">
        <v>7</v>
      </c>
      <c r="L590" s="7" t="s">
        <v>10673</v>
      </c>
      <c r="M590" s="7" t="s">
        <v>10536</v>
      </c>
      <c r="N590" s="7" t="s">
        <v>43</v>
      </c>
      <c r="O590" s="7" t="s">
        <v>159</v>
      </c>
    </row>
    <row r="591" spans="2:15" x14ac:dyDescent="0.25">
      <c r="B591" s="7">
        <v>3</v>
      </c>
      <c r="C591" s="7" t="s">
        <v>10677</v>
      </c>
      <c r="D591" s="7" t="s">
        <v>10678</v>
      </c>
      <c r="E591" s="7" t="s">
        <v>10679</v>
      </c>
      <c r="F591" s="7" t="s">
        <v>167</v>
      </c>
      <c r="G591" s="7" t="s">
        <v>253</v>
      </c>
      <c r="H591" s="7" t="s">
        <v>260</v>
      </c>
      <c r="I591" s="7" t="s">
        <v>27</v>
      </c>
      <c r="J591" s="7" t="s">
        <v>23</v>
      </c>
      <c r="K591" s="7">
        <v>7</v>
      </c>
      <c r="L591" s="7" t="s">
        <v>10681</v>
      </c>
      <c r="M591" s="7" t="s">
        <v>10536</v>
      </c>
      <c r="N591" s="7" t="s">
        <v>43</v>
      </c>
      <c r="O591" s="7" t="s">
        <v>159</v>
      </c>
    </row>
    <row r="592" spans="2:15" x14ac:dyDescent="0.25">
      <c r="B592" s="7">
        <v>3</v>
      </c>
      <c r="C592" s="7" t="s">
        <v>10682</v>
      </c>
      <c r="D592" s="7" t="s">
        <v>10683</v>
      </c>
      <c r="E592" s="7" t="s">
        <v>10684</v>
      </c>
      <c r="F592" s="7" t="s">
        <v>167</v>
      </c>
      <c r="G592" s="7" t="s">
        <v>253</v>
      </c>
      <c r="H592" s="7" t="s">
        <v>260</v>
      </c>
      <c r="I592" s="7" t="s">
        <v>27</v>
      </c>
      <c r="J592" s="7" t="s">
        <v>23</v>
      </c>
      <c r="K592" s="7">
        <v>7</v>
      </c>
      <c r="L592" s="7" t="s">
        <v>10686</v>
      </c>
      <c r="M592" s="7" t="s">
        <v>10536</v>
      </c>
      <c r="N592" s="7" t="s">
        <v>43</v>
      </c>
      <c r="O592" s="7" t="s">
        <v>159</v>
      </c>
    </row>
    <row r="593" spans="2:15" x14ac:dyDescent="0.25">
      <c r="B593" s="7">
        <v>3</v>
      </c>
      <c r="C593" s="7" t="s">
        <v>10687</v>
      </c>
      <c r="D593" s="7" t="s">
        <v>10688</v>
      </c>
      <c r="E593" s="7" t="s">
        <v>10689</v>
      </c>
      <c r="F593" s="7" t="s">
        <v>167</v>
      </c>
      <c r="G593" s="7" t="s">
        <v>253</v>
      </c>
      <c r="H593" s="7" t="s">
        <v>260</v>
      </c>
      <c r="I593" s="7" t="s">
        <v>27</v>
      </c>
      <c r="J593" s="7" t="s">
        <v>23</v>
      </c>
      <c r="K593" s="7">
        <v>7</v>
      </c>
      <c r="L593" s="7" t="s">
        <v>10691</v>
      </c>
      <c r="M593" s="7" t="s">
        <v>10536</v>
      </c>
      <c r="N593" s="7" t="s">
        <v>43</v>
      </c>
      <c r="O593" s="7" t="s">
        <v>159</v>
      </c>
    </row>
    <row r="594" spans="2:15" x14ac:dyDescent="0.25">
      <c r="B594" s="7">
        <v>3</v>
      </c>
      <c r="C594" s="7" t="s">
        <v>10692</v>
      </c>
      <c r="D594" s="7" t="s">
        <v>10693</v>
      </c>
      <c r="E594" s="7" t="s">
        <v>10694</v>
      </c>
      <c r="F594" s="7" t="s">
        <v>167</v>
      </c>
      <c r="G594" s="7" t="s">
        <v>253</v>
      </c>
      <c r="H594" s="7" t="s">
        <v>260</v>
      </c>
      <c r="I594" s="7" t="s">
        <v>27</v>
      </c>
      <c r="J594" s="7" t="s">
        <v>23</v>
      </c>
      <c r="K594" s="7">
        <v>7</v>
      </c>
      <c r="L594" s="7" t="s">
        <v>10696</v>
      </c>
      <c r="M594" s="7" t="s">
        <v>10536</v>
      </c>
      <c r="N594" s="7" t="s">
        <v>43</v>
      </c>
      <c r="O594" s="7" t="s">
        <v>159</v>
      </c>
    </row>
    <row r="595" spans="2:15" x14ac:dyDescent="0.25">
      <c r="B595" s="7">
        <v>3</v>
      </c>
      <c r="C595" s="7" t="s">
        <v>10697</v>
      </c>
      <c r="D595" s="7" t="s">
        <v>10698</v>
      </c>
      <c r="E595" s="7" t="s">
        <v>10699</v>
      </c>
      <c r="F595" s="7" t="s">
        <v>167</v>
      </c>
      <c r="G595" s="7" t="s">
        <v>253</v>
      </c>
      <c r="H595" s="7" t="s">
        <v>260</v>
      </c>
      <c r="I595" s="7" t="s">
        <v>27</v>
      </c>
      <c r="J595" s="7" t="s">
        <v>23</v>
      </c>
      <c r="K595" s="7">
        <v>7</v>
      </c>
      <c r="L595" s="7" t="s">
        <v>10701</v>
      </c>
      <c r="M595" s="7" t="s">
        <v>10536</v>
      </c>
      <c r="N595" s="7" t="s">
        <v>43</v>
      </c>
      <c r="O595" s="7" t="s">
        <v>159</v>
      </c>
    </row>
    <row r="596" spans="2:15" x14ac:dyDescent="0.25">
      <c r="B596" s="7">
        <v>3</v>
      </c>
      <c r="C596" s="7" t="s">
        <v>10702</v>
      </c>
      <c r="D596" s="7" t="s">
        <v>10703</v>
      </c>
      <c r="E596" s="7" t="s">
        <v>10704</v>
      </c>
      <c r="F596" s="7" t="s">
        <v>167</v>
      </c>
      <c r="G596" s="7" t="s">
        <v>253</v>
      </c>
      <c r="H596" s="7" t="s">
        <v>260</v>
      </c>
      <c r="I596" s="7" t="s">
        <v>27</v>
      </c>
      <c r="J596" s="7" t="s">
        <v>23</v>
      </c>
      <c r="K596" s="7">
        <v>7</v>
      </c>
      <c r="L596" s="7" t="s">
        <v>10706</v>
      </c>
      <c r="M596" s="7" t="s">
        <v>10536</v>
      </c>
      <c r="N596" s="7" t="s">
        <v>43</v>
      </c>
      <c r="O596" s="7" t="s">
        <v>159</v>
      </c>
    </row>
    <row r="597" spans="2:15" x14ac:dyDescent="0.25">
      <c r="B597" s="7">
        <v>3</v>
      </c>
      <c r="C597" s="7" t="s">
        <v>11096</v>
      </c>
      <c r="D597" s="7" t="s">
        <v>11097</v>
      </c>
      <c r="E597" s="7" t="s">
        <v>11101</v>
      </c>
      <c r="F597" s="7" t="s">
        <v>321</v>
      </c>
      <c r="G597" s="7" t="s">
        <v>252</v>
      </c>
      <c r="H597" s="7" t="s">
        <v>259</v>
      </c>
      <c r="I597" s="7" t="s">
        <v>55</v>
      </c>
      <c r="J597" s="7" t="s">
        <v>54</v>
      </c>
      <c r="K597" s="7">
        <v>4</v>
      </c>
      <c r="L597" s="7" t="s">
        <v>11103</v>
      </c>
      <c r="M597" s="7" t="s">
        <v>19016</v>
      </c>
      <c r="N597" s="7" t="s">
        <v>43</v>
      </c>
      <c r="O597" s="7" t="s">
        <v>136</v>
      </c>
    </row>
    <row r="598" spans="2:15" x14ac:dyDescent="0.25">
      <c r="B598" s="7">
        <v>3</v>
      </c>
      <c r="C598" s="7" t="s">
        <v>11104</v>
      </c>
      <c r="D598" s="7" t="s">
        <v>11105</v>
      </c>
      <c r="E598" s="7" t="s">
        <v>11108</v>
      </c>
      <c r="F598" s="7" t="s">
        <v>169</v>
      </c>
      <c r="G598" s="7" t="s">
        <v>252</v>
      </c>
      <c r="H598" s="7" t="s">
        <v>260</v>
      </c>
      <c r="I598" s="7" t="s">
        <v>55</v>
      </c>
      <c r="J598" s="7" t="s">
        <v>54</v>
      </c>
      <c r="K598" s="7">
        <v>4</v>
      </c>
      <c r="L598" s="7" t="s">
        <v>11110</v>
      </c>
      <c r="M598" s="7" t="s">
        <v>19018</v>
      </c>
      <c r="N598" s="7" t="s">
        <v>43</v>
      </c>
      <c r="O598" s="7" t="s">
        <v>159</v>
      </c>
    </row>
    <row r="599" spans="2:15" x14ac:dyDescent="0.25">
      <c r="B599" s="7">
        <v>3</v>
      </c>
      <c r="C599" s="7" t="s">
        <v>11118</v>
      </c>
      <c r="D599" s="7" t="s">
        <v>11119</v>
      </c>
      <c r="E599" s="7" t="s">
        <v>11122</v>
      </c>
      <c r="F599" s="7" t="s">
        <v>25</v>
      </c>
      <c r="G599" s="7" t="s">
        <v>253</v>
      </c>
      <c r="H599" s="7" t="s">
        <v>260</v>
      </c>
      <c r="I599" s="7" t="s">
        <v>34</v>
      </c>
      <c r="J599" s="7" t="s">
        <v>23</v>
      </c>
      <c r="K599" s="7">
        <v>5</v>
      </c>
      <c r="L599" s="7" t="s">
        <v>11124</v>
      </c>
      <c r="M599" s="7" t="s">
        <v>14407</v>
      </c>
      <c r="N599" s="7" t="s">
        <v>43</v>
      </c>
      <c r="O599" s="7" t="s">
        <v>105</v>
      </c>
    </row>
    <row r="600" spans="2:15" x14ac:dyDescent="0.25">
      <c r="B600" s="7">
        <v>3</v>
      </c>
      <c r="C600" s="7" t="s">
        <v>11138</v>
      </c>
      <c r="D600" s="7" t="s">
        <v>11139</v>
      </c>
      <c r="E600" s="7" t="s">
        <v>11142</v>
      </c>
      <c r="F600" s="7" t="s">
        <v>139</v>
      </c>
      <c r="G600" s="7" t="s">
        <v>252</v>
      </c>
      <c r="H600" s="7" t="s">
        <v>259</v>
      </c>
      <c r="I600" s="7" t="s">
        <v>55</v>
      </c>
      <c r="J600" s="7" t="s">
        <v>54</v>
      </c>
      <c r="K600" s="7">
        <v>4</v>
      </c>
      <c r="L600" s="7" t="s">
        <v>11144</v>
      </c>
      <c r="M600" s="7" t="s">
        <v>19020</v>
      </c>
      <c r="N600" s="7" t="s">
        <v>43</v>
      </c>
      <c r="O600" s="7" t="s">
        <v>136</v>
      </c>
    </row>
    <row r="601" spans="2:15" x14ac:dyDescent="0.25">
      <c r="B601" s="7">
        <v>3</v>
      </c>
      <c r="C601" s="7" t="s">
        <v>11158</v>
      </c>
      <c r="D601" s="7" t="s">
        <v>11159</v>
      </c>
      <c r="E601" s="7" t="s">
        <v>11162</v>
      </c>
      <c r="F601" s="7" t="s">
        <v>163</v>
      </c>
      <c r="G601" s="7" t="s">
        <v>252</v>
      </c>
      <c r="H601" s="7" t="s">
        <v>260</v>
      </c>
      <c r="I601" s="7" t="s">
        <v>55</v>
      </c>
      <c r="J601" s="7" t="s">
        <v>54</v>
      </c>
      <c r="K601" s="7">
        <v>4</v>
      </c>
      <c r="L601" s="7" t="s">
        <v>11164</v>
      </c>
      <c r="M601" s="7" t="s">
        <v>19021</v>
      </c>
      <c r="N601" s="7" t="s">
        <v>43</v>
      </c>
      <c r="O601" s="7" t="s">
        <v>159</v>
      </c>
    </row>
    <row r="602" spans="2:15" x14ac:dyDescent="0.25">
      <c r="B602" s="7">
        <v>3</v>
      </c>
      <c r="C602" s="7" t="s">
        <v>11165</v>
      </c>
      <c r="D602" s="7" t="s">
        <v>11166</v>
      </c>
      <c r="E602" s="7" t="s">
        <v>11169</v>
      </c>
      <c r="F602" s="7" t="s">
        <v>224</v>
      </c>
      <c r="G602" s="7" t="s">
        <v>253</v>
      </c>
      <c r="H602" s="7" t="s">
        <v>260</v>
      </c>
      <c r="I602" s="7" t="s">
        <v>55</v>
      </c>
      <c r="J602" s="7" t="s">
        <v>54</v>
      </c>
      <c r="K602" s="7">
        <v>4</v>
      </c>
      <c r="L602" s="7" t="s">
        <v>11171</v>
      </c>
      <c r="M602" s="7" t="s">
        <v>19022</v>
      </c>
      <c r="N602" s="7" t="s">
        <v>43</v>
      </c>
      <c r="O602" s="7" t="s">
        <v>215</v>
      </c>
    </row>
    <row r="603" spans="2:15" x14ac:dyDescent="0.25">
      <c r="B603" s="7">
        <v>3</v>
      </c>
      <c r="C603" s="7" t="s">
        <v>11179</v>
      </c>
      <c r="D603" s="7" t="s">
        <v>11180</v>
      </c>
      <c r="E603" s="7" t="s">
        <v>11182</v>
      </c>
      <c r="F603" s="7" t="s">
        <v>167</v>
      </c>
      <c r="G603" s="7" t="s">
        <v>252</v>
      </c>
      <c r="H603" s="7" t="s">
        <v>260</v>
      </c>
      <c r="I603" s="7" t="s">
        <v>55</v>
      </c>
      <c r="J603" s="7" t="s">
        <v>54</v>
      </c>
      <c r="K603" s="7">
        <v>4</v>
      </c>
      <c r="L603" s="7" t="s">
        <v>11184</v>
      </c>
      <c r="M603" s="7" t="s">
        <v>19026</v>
      </c>
      <c r="N603" s="7" t="s">
        <v>43</v>
      </c>
      <c r="O603" s="7" t="s">
        <v>159</v>
      </c>
    </row>
    <row r="604" spans="2:15" x14ac:dyDescent="0.25">
      <c r="B604" s="7">
        <v>3</v>
      </c>
      <c r="C604" s="7" t="s">
        <v>11185</v>
      </c>
      <c r="D604" s="7" t="s">
        <v>11186</v>
      </c>
      <c r="E604" s="7" t="s">
        <v>11189</v>
      </c>
      <c r="F604" s="7" t="s">
        <v>163</v>
      </c>
      <c r="G604" s="7" t="s">
        <v>252</v>
      </c>
      <c r="H604" s="7" t="s">
        <v>260</v>
      </c>
      <c r="I604" s="7" t="s">
        <v>55</v>
      </c>
      <c r="J604" s="7" t="s">
        <v>54</v>
      </c>
      <c r="K604" s="7">
        <v>4</v>
      </c>
      <c r="L604" s="7" t="s">
        <v>11191</v>
      </c>
      <c r="M604" s="7" t="s">
        <v>18264</v>
      </c>
      <c r="N604" s="7" t="s">
        <v>43</v>
      </c>
      <c r="O604" s="7" t="s">
        <v>159</v>
      </c>
    </row>
    <row r="605" spans="2:15" x14ac:dyDescent="0.25">
      <c r="B605" s="7">
        <v>3</v>
      </c>
      <c r="C605" s="7" t="s">
        <v>11199</v>
      </c>
      <c r="D605" s="7" t="s">
        <v>11200</v>
      </c>
      <c r="E605" s="7" t="s">
        <v>11203</v>
      </c>
      <c r="F605" s="7" t="s">
        <v>38</v>
      </c>
      <c r="G605" s="7" t="s">
        <v>253</v>
      </c>
      <c r="H605" s="7" t="s">
        <v>260</v>
      </c>
      <c r="I605" s="7" t="s">
        <v>34</v>
      </c>
      <c r="J605" s="7" t="s">
        <v>23</v>
      </c>
      <c r="K605" s="7">
        <v>5</v>
      </c>
      <c r="L605" s="7" t="s">
        <v>11205</v>
      </c>
      <c r="M605" s="7" t="s">
        <v>14414</v>
      </c>
      <c r="N605" s="7" t="s">
        <v>43</v>
      </c>
      <c r="O605" s="7" t="s">
        <v>105</v>
      </c>
    </row>
    <row r="606" spans="2:15" x14ac:dyDescent="0.25">
      <c r="B606" s="7">
        <v>3</v>
      </c>
      <c r="C606" s="7" t="s">
        <v>11206</v>
      </c>
      <c r="D606" s="7" t="s">
        <v>11207</v>
      </c>
      <c r="E606" s="7" t="s">
        <v>11210</v>
      </c>
      <c r="F606" s="7" t="s">
        <v>25</v>
      </c>
      <c r="G606" s="7" t="s">
        <v>253</v>
      </c>
      <c r="H606" s="7" t="s">
        <v>260</v>
      </c>
      <c r="I606" s="7" t="s">
        <v>34</v>
      </c>
      <c r="J606" s="7" t="s">
        <v>23</v>
      </c>
      <c r="K606" s="7">
        <v>5</v>
      </c>
      <c r="L606" s="7" t="s">
        <v>11212</v>
      </c>
      <c r="M606" s="7" t="s">
        <v>6726</v>
      </c>
      <c r="N606" s="7" t="s">
        <v>43</v>
      </c>
      <c r="O606" s="7" t="s">
        <v>105</v>
      </c>
    </row>
    <row r="607" spans="2:15" x14ac:dyDescent="0.25">
      <c r="B607" s="7">
        <v>3</v>
      </c>
      <c r="C607" s="7" t="s">
        <v>11243</v>
      </c>
      <c r="D607" s="7" t="s">
        <v>11244</v>
      </c>
      <c r="E607" s="7" t="s">
        <v>11247</v>
      </c>
      <c r="F607" s="7" t="s">
        <v>106</v>
      </c>
      <c r="G607" s="7" t="s">
        <v>252</v>
      </c>
      <c r="H607" s="7" t="s">
        <v>259</v>
      </c>
      <c r="I607" s="7" t="s">
        <v>55</v>
      </c>
      <c r="J607" s="7" t="s">
        <v>54</v>
      </c>
      <c r="K607" s="7">
        <v>4</v>
      </c>
      <c r="L607" s="7" t="s">
        <v>11249</v>
      </c>
      <c r="M607" s="7" t="s">
        <v>19037</v>
      </c>
      <c r="N607" s="7" t="s">
        <v>43</v>
      </c>
      <c r="O607" s="7" t="s">
        <v>109</v>
      </c>
    </row>
    <row r="608" spans="2:15" x14ac:dyDescent="0.25">
      <c r="B608" s="7">
        <v>3</v>
      </c>
      <c r="C608" s="7" t="s">
        <v>11257</v>
      </c>
      <c r="D608" s="7" t="s">
        <v>11258</v>
      </c>
      <c r="E608" s="7" t="s">
        <v>11261</v>
      </c>
      <c r="F608" s="7" t="s">
        <v>25</v>
      </c>
      <c r="G608" s="7" t="s">
        <v>253</v>
      </c>
      <c r="H608" s="7" t="s">
        <v>260</v>
      </c>
      <c r="I608" s="7" t="s">
        <v>55</v>
      </c>
      <c r="J608" s="7" t="s">
        <v>54</v>
      </c>
      <c r="K608" s="7">
        <v>4</v>
      </c>
      <c r="L608" s="7" t="s">
        <v>11263</v>
      </c>
      <c r="M608" s="7" t="s">
        <v>18068</v>
      </c>
      <c r="N608" s="7" t="s">
        <v>43</v>
      </c>
      <c r="O608" s="7" t="s">
        <v>105</v>
      </c>
    </row>
    <row r="609" spans="2:15" x14ac:dyDescent="0.25">
      <c r="B609" s="7">
        <v>3</v>
      </c>
      <c r="C609" s="7" t="s">
        <v>11264</v>
      </c>
      <c r="D609" s="7" t="s">
        <v>11265</v>
      </c>
      <c r="E609" s="7" t="s">
        <v>11268</v>
      </c>
      <c r="F609" s="7" t="s">
        <v>25</v>
      </c>
      <c r="G609" s="7" t="s">
        <v>253</v>
      </c>
      <c r="H609" s="7" t="s">
        <v>260</v>
      </c>
      <c r="I609" s="7" t="s">
        <v>34</v>
      </c>
      <c r="J609" s="7" t="s">
        <v>23</v>
      </c>
      <c r="K609" s="7">
        <v>5</v>
      </c>
      <c r="L609" s="7" t="s">
        <v>11270</v>
      </c>
      <c r="M609" s="7" t="s">
        <v>3477</v>
      </c>
      <c r="N609" s="7" t="s">
        <v>43</v>
      </c>
      <c r="O609" s="7" t="s">
        <v>105</v>
      </c>
    </row>
    <row r="610" spans="2:15" x14ac:dyDescent="0.25">
      <c r="B610" s="7">
        <v>3</v>
      </c>
      <c r="C610" s="7" t="s">
        <v>11271</v>
      </c>
      <c r="D610" s="7" t="s">
        <v>11272</v>
      </c>
      <c r="E610" s="7" t="s">
        <v>11276</v>
      </c>
      <c r="F610" s="7" t="s">
        <v>163</v>
      </c>
      <c r="G610" s="7" t="s">
        <v>252</v>
      </c>
      <c r="H610" s="7" t="s">
        <v>260</v>
      </c>
      <c r="I610" s="7" t="s">
        <v>55</v>
      </c>
      <c r="J610" s="7" t="s">
        <v>54</v>
      </c>
      <c r="K610" s="7">
        <v>4</v>
      </c>
      <c r="L610" s="7" t="s">
        <v>11278</v>
      </c>
      <c r="M610" s="7" t="s">
        <v>10451</v>
      </c>
      <c r="N610" s="7" t="s">
        <v>43</v>
      </c>
      <c r="O610" s="7" t="s">
        <v>159</v>
      </c>
    </row>
    <row r="611" spans="2:15" x14ac:dyDescent="0.25">
      <c r="B611" s="7">
        <v>3</v>
      </c>
      <c r="C611" s="7" t="s">
        <v>11286</v>
      </c>
      <c r="D611" s="7" t="s">
        <v>11287</v>
      </c>
      <c r="E611" s="7" t="s">
        <v>11290</v>
      </c>
      <c r="F611" s="7" t="s">
        <v>25</v>
      </c>
      <c r="G611" s="7" t="s">
        <v>253</v>
      </c>
      <c r="H611" s="7" t="s">
        <v>260</v>
      </c>
      <c r="I611" s="7" t="s">
        <v>34</v>
      </c>
      <c r="J611" s="7" t="s">
        <v>23</v>
      </c>
      <c r="K611" s="7">
        <v>5</v>
      </c>
      <c r="L611" s="7" t="s">
        <v>11292</v>
      </c>
      <c r="M611" s="7" t="s">
        <v>14533</v>
      </c>
      <c r="N611" s="7" t="s">
        <v>43</v>
      </c>
      <c r="O611" s="7" t="s">
        <v>105</v>
      </c>
    </row>
    <row r="612" spans="2:15" x14ac:dyDescent="0.25">
      <c r="B612" s="7">
        <v>3</v>
      </c>
      <c r="C612" s="7" t="s">
        <v>11300</v>
      </c>
      <c r="D612" s="7" t="s">
        <v>11301</v>
      </c>
      <c r="E612" s="7" t="s">
        <v>11302</v>
      </c>
      <c r="F612" s="7" t="s">
        <v>25</v>
      </c>
      <c r="G612" s="7" t="s">
        <v>253</v>
      </c>
      <c r="H612" s="7" t="s">
        <v>260</v>
      </c>
      <c r="I612" s="7" t="s">
        <v>34</v>
      </c>
      <c r="J612" s="7" t="s">
        <v>23</v>
      </c>
      <c r="K612" s="7">
        <v>5</v>
      </c>
      <c r="L612" s="7" t="s">
        <v>11304</v>
      </c>
      <c r="M612" s="7" t="s">
        <v>8043</v>
      </c>
      <c r="N612" s="7" t="s">
        <v>43</v>
      </c>
      <c r="O612" s="7" t="s">
        <v>105</v>
      </c>
    </row>
    <row r="613" spans="2:15" x14ac:dyDescent="0.25">
      <c r="B613" s="7">
        <v>3</v>
      </c>
      <c r="C613" s="7" t="s">
        <v>11319</v>
      </c>
      <c r="D613" s="7" t="s">
        <v>11320</v>
      </c>
      <c r="E613" s="7" t="s">
        <v>11323</v>
      </c>
      <c r="F613" s="7" t="s">
        <v>196</v>
      </c>
      <c r="G613" s="7" t="s">
        <v>252</v>
      </c>
      <c r="H613" s="7" t="s">
        <v>260</v>
      </c>
      <c r="I613" s="7" t="s">
        <v>55</v>
      </c>
      <c r="J613" s="7" t="s">
        <v>54</v>
      </c>
      <c r="K613" s="7">
        <v>4</v>
      </c>
      <c r="L613" s="7" t="s">
        <v>11325</v>
      </c>
      <c r="M613" s="7" t="s">
        <v>18846</v>
      </c>
      <c r="N613" s="7" t="s">
        <v>43</v>
      </c>
      <c r="O613" s="7" t="s">
        <v>159</v>
      </c>
    </row>
    <row r="614" spans="2:15" x14ac:dyDescent="0.25">
      <c r="B614" s="7">
        <v>3</v>
      </c>
      <c r="C614" s="7" t="s">
        <v>11326</v>
      </c>
      <c r="D614" s="7" t="s">
        <v>11327</v>
      </c>
      <c r="E614" s="7" t="s">
        <v>11330</v>
      </c>
      <c r="F614" s="7" t="s">
        <v>25</v>
      </c>
      <c r="G614" s="7" t="s">
        <v>253</v>
      </c>
      <c r="H614" s="7" t="s">
        <v>260</v>
      </c>
      <c r="I614" s="7" t="s">
        <v>34</v>
      </c>
      <c r="J614" s="7" t="s">
        <v>23</v>
      </c>
      <c r="K614" s="7">
        <v>5</v>
      </c>
      <c r="L614" s="7" t="s">
        <v>11332</v>
      </c>
      <c r="M614" s="7" t="s">
        <v>10744</v>
      </c>
      <c r="N614" s="7" t="s">
        <v>43</v>
      </c>
      <c r="O614" s="7" t="s">
        <v>105</v>
      </c>
    </row>
    <row r="615" spans="2:15" x14ac:dyDescent="0.25">
      <c r="B615" s="7">
        <v>3</v>
      </c>
      <c r="C615" s="7" t="s">
        <v>11356</v>
      </c>
      <c r="D615" s="7" t="s">
        <v>11357</v>
      </c>
      <c r="E615" s="7" t="s">
        <v>11360</v>
      </c>
      <c r="F615" s="7" t="s">
        <v>200</v>
      </c>
      <c r="G615" s="7" t="s">
        <v>252</v>
      </c>
      <c r="H615" s="7" t="s">
        <v>260</v>
      </c>
      <c r="I615" s="7" t="s">
        <v>55</v>
      </c>
      <c r="J615" s="7" t="s">
        <v>54</v>
      </c>
      <c r="K615" s="7">
        <v>4</v>
      </c>
      <c r="L615" s="7" t="s">
        <v>11362</v>
      </c>
      <c r="M615" s="7" t="s">
        <v>19046</v>
      </c>
      <c r="N615" s="7" t="s">
        <v>43</v>
      </c>
      <c r="O615" s="7" t="s">
        <v>159</v>
      </c>
    </row>
    <row r="616" spans="2:15" x14ac:dyDescent="0.25">
      <c r="B616" s="7">
        <v>3</v>
      </c>
      <c r="C616" s="7" t="s">
        <v>11363</v>
      </c>
      <c r="D616" s="7" t="s">
        <v>11364</v>
      </c>
      <c r="E616" s="7" t="s">
        <v>11365</v>
      </c>
      <c r="F616" s="7" t="s">
        <v>25</v>
      </c>
      <c r="G616" s="7" t="s">
        <v>253</v>
      </c>
      <c r="H616" s="7" t="s">
        <v>260</v>
      </c>
      <c r="I616" s="7" t="s">
        <v>34</v>
      </c>
      <c r="J616" s="7" t="s">
        <v>23</v>
      </c>
      <c r="K616" s="7">
        <v>5</v>
      </c>
      <c r="L616" s="7" t="s">
        <v>11367</v>
      </c>
      <c r="M616" s="7" t="s">
        <v>6702</v>
      </c>
      <c r="N616" s="7" t="s">
        <v>43</v>
      </c>
      <c r="O616" s="7" t="s">
        <v>105</v>
      </c>
    </row>
    <row r="617" spans="2:15" x14ac:dyDescent="0.25">
      <c r="B617" s="7">
        <v>3</v>
      </c>
      <c r="C617" s="7" t="s">
        <v>11368</v>
      </c>
      <c r="D617" s="7" t="s">
        <v>11369</v>
      </c>
      <c r="E617" s="7" t="s">
        <v>11370</v>
      </c>
      <c r="F617" s="7" t="s">
        <v>25</v>
      </c>
      <c r="G617" s="7" t="s">
        <v>253</v>
      </c>
      <c r="H617" s="7" t="s">
        <v>260</v>
      </c>
      <c r="I617" s="7" t="s">
        <v>34</v>
      </c>
      <c r="J617" s="7" t="s">
        <v>23</v>
      </c>
      <c r="K617" s="7">
        <v>5</v>
      </c>
      <c r="L617" s="7" t="s">
        <v>11372</v>
      </c>
      <c r="M617" s="7" t="s">
        <v>14538</v>
      </c>
      <c r="N617" s="7" t="s">
        <v>43</v>
      </c>
      <c r="O617" s="7" t="s">
        <v>105</v>
      </c>
    </row>
    <row r="618" spans="2:15" x14ac:dyDescent="0.25">
      <c r="B618" s="7">
        <v>3</v>
      </c>
      <c r="C618" s="7" t="s">
        <v>11373</v>
      </c>
      <c r="D618" s="7" t="s">
        <v>11374</v>
      </c>
      <c r="E618" s="7" t="s">
        <v>11376</v>
      </c>
      <c r="F618" s="7" t="s">
        <v>267</v>
      </c>
      <c r="G618" s="7" t="s">
        <v>252</v>
      </c>
      <c r="H618" s="7" t="s">
        <v>259</v>
      </c>
      <c r="I618" s="7" t="s">
        <v>55</v>
      </c>
      <c r="J618" s="7" t="s">
        <v>54</v>
      </c>
      <c r="K618" s="7">
        <v>4</v>
      </c>
      <c r="L618" s="7" t="s">
        <v>11378</v>
      </c>
      <c r="M618" s="7" t="s">
        <v>19051</v>
      </c>
      <c r="N618" s="7" t="s">
        <v>43</v>
      </c>
      <c r="O618" s="7" t="s">
        <v>109</v>
      </c>
    </row>
    <row r="619" spans="2:15" x14ac:dyDescent="0.25">
      <c r="B619" s="7">
        <v>3</v>
      </c>
      <c r="C619" s="7" t="s">
        <v>11391</v>
      </c>
      <c r="D619" s="7" t="s">
        <v>11392</v>
      </c>
      <c r="E619" s="7" t="s">
        <v>11395</v>
      </c>
      <c r="F619" s="7" t="s">
        <v>173</v>
      </c>
      <c r="G619" s="7" t="s">
        <v>252</v>
      </c>
      <c r="H619" s="7" t="s">
        <v>260</v>
      </c>
      <c r="I619" s="7" t="s">
        <v>55</v>
      </c>
      <c r="J619" s="7" t="s">
        <v>54</v>
      </c>
      <c r="K619" s="7">
        <v>4</v>
      </c>
      <c r="L619" s="7" t="s">
        <v>11397</v>
      </c>
      <c r="M619" s="7" t="s">
        <v>18280</v>
      </c>
      <c r="N619" s="7" t="s">
        <v>43</v>
      </c>
      <c r="O619" s="7" t="s">
        <v>159</v>
      </c>
    </row>
    <row r="620" spans="2:15" x14ac:dyDescent="0.25">
      <c r="B620" s="7">
        <v>3</v>
      </c>
      <c r="C620" s="7" t="s">
        <v>11405</v>
      </c>
      <c r="D620" s="7" t="s">
        <v>11406</v>
      </c>
      <c r="E620" s="7" t="s">
        <v>11410</v>
      </c>
      <c r="F620" s="7" t="s">
        <v>167</v>
      </c>
      <c r="G620" s="7" t="s">
        <v>252</v>
      </c>
      <c r="H620" s="7" t="s">
        <v>260</v>
      </c>
      <c r="I620" s="7" t="s">
        <v>55</v>
      </c>
      <c r="J620" s="7" t="s">
        <v>54</v>
      </c>
      <c r="K620" s="7">
        <v>4</v>
      </c>
      <c r="L620" s="7" t="s">
        <v>11412</v>
      </c>
      <c r="M620" s="7" t="s">
        <v>19055</v>
      </c>
      <c r="N620" s="7" t="s">
        <v>43</v>
      </c>
      <c r="O620" s="7" t="s">
        <v>159</v>
      </c>
    </row>
    <row r="621" spans="2:15" x14ac:dyDescent="0.25">
      <c r="B621" s="7">
        <v>3</v>
      </c>
      <c r="C621" s="7" t="s">
        <v>11413</v>
      </c>
      <c r="D621" s="7" t="s">
        <v>11414</v>
      </c>
      <c r="E621" s="7" t="s">
        <v>11417</v>
      </c>
      <c r="F621" s="7" t="s">
        <v>25</v>
      </c>
      <c r="G621" s="7" t="s">
        <v>253</v>
      </c>
      <c r="H621" s="7" t="s">
        <v>260</v>
      </c>
      <c r="I621" s="7" t="s">
        <v>34</v>
      </c>
      <c r="J621" s="7" t="s">
        <v>23</v>
      </c>
      <c r="K621" s="7">
        <v>5</v>
      </c>
      <c r="L621" s="7" t="s">
        <v>11419</v>
      </c>
      <c r="M621" s="7" t="s">
        <v>2888</v>
      </c>
      <c r="N621" s="7" t="s">
        <v>43</v>
      </c>
      <c r="O621" s="7" t="s">
        <v>105</v>
      </c>
    </row>
    <row r="622" spans="2:15" x14ac:dyDescent="0.25">
      <c r="B622" s="7">
        <v>3</v>
      </c>
      <c r="C622" s="7" t="s">
        <v>11427</v>
      </c>
      <c r="D622" s="7" t="s">
        <v>11428</v>
      </c>
      <c r="E622" s="7" t="s">
        <v>11429</v>
      </c>
      <c r="F622" s="7" t="s">
        <v>25</v>
      </c>
      <c r="G622" s="7" t="s">
        <v>253</v>
      </c>
      <c r="H622" s="7" t="s">
        <v>260</v>
      </c>
      <c r="I622" s="7" t="s">
        <v>34</v>
      </c>
      <c r="J622" s="7" t="s">
        <v>23</v>
      </c>
      <c r="K622" s="7">
        <v>5</v>
      </c>
      <c r="L622" s="7" t="s">
        <v>11431</v>
      </c>
      <c r="M622" s="7" t="s">
        <v>14700</v>
      </c>
      <c r="N622" s="7" t="s">
        <v>43</v>
      </c>
      <c r="O622" s="7" t="s">
        <v>105</v>
      </c>
    </row>
    <row r="623" spans="2:15" x14ac:dyDescent="0.25">
      <c r="B623" s="7">
        <v>3</v>
      </c>
      <c r="C623" s="7" t="s">
        <v>11460</v>
      </c>
      <c r="D623" s="7" t="s">
        <v>11461</v>
      </c>
      <c r="E623" s="7" t="s">
        <v>11464</v>
      </c>
      <c r="F623" s="7" t="s">
        <v>167</v>
      </c>
      <c r="G623" s="7" t="s">
        <v>253</v>
      </c>
      <c r="H623" s="7" t="s">
        <v>260</v>
      </c>
      <c r="I623" s="7" t="s">
        <v>55</v>
      </c>
      <c r="J623" s="7" t="s">
        <v>54</v>
      </c>
      <c r="K623" s="7">
        <v>4</v>
      </c>
      <c r="L623" s="7" t="s">
        <v>11466</v>
      </c>
      <c r="M623" s="7" t="s">
        <v>19066</v>
      </c>
      <c r="N623" s="7" t="s">
        <v>43</v>
      </c>
      <c r="O623" s="7" t="s">
        <v>159</v>
      </c>
    </row>
    <row r="624" spans="2:15" x14ac:dyDescent="0.25">
      <c r="B624" s="7">
        <v>3</v>
      </c>
      <c r="C624" s="7" t="s">
        <v>11468</v>
      </c>
      <c r="D624" s="7" t="s">
        <v>11469</v>
      </c>
      <c r="E624" s="7" t="s">
        <v>11472</v>
      </c>
      <c r="F624" s="7" t="s">
        <v>167</v>
      </c>
      <c r="G624" s="7" t="s">
        <v>252</v>
      </c>
      <c r="H624" s="7" t="s">
        <v>260</v>
      </c>
      <c r="I624" s="7" t="s">
        <v>55</v>
      </c>
      <c r="J624" s="7" t="s">
        <v>54</v>
      </c>
      <c r="K624" s="7">
        <v>4</v>
      </c>
      <c r="L624" s="7" t="s">
        <v>11474</v>
      </c>
      <c r="M624" s="7" t="s">
        <v>19068</v>
      </c>
      <c r="N624" s="7" t="s">
        <v>43</v>
      </c>
      <c r="O624" s="7" t="s">
        <v>159</v>
      </c>
    </row>
    <row r="625" spans="2:15" x14ac:dyDescent="0.25">
      <c r="B625" s="7">
        <v>3</v>
      </c>
      <c r="C625" s="7" t="s">
        <v>11475</v>
      </c>
      <c r="D625" s="7" t="s">
        <v>11476</v>
      </c>
      <c r="E625" s="7" t="s">
        <v>11480</v>
      </c>
      <c r="F625" s="7" t="s">
        <v>25</v>
      </c>
      <c r="G625" s="7" t="s">
        <v>253</v>
      </c>
      <c r="H625" s="7" t="s">
        <v>260</v>
      </c>
      <c r="I625" s="7" t="s">
        <v>55</v>
      </c>
      <c r="J625" s="7" t="s">
        <v>54</v>
      </c>
      <c r="K625" s="7">
        <v>4</v>
      </c>
      <c r="L625" s="7" t="s">
        <v>11482</v>
      </c>
      <c r="M625" s="7" t="s">
        <v>19070</v>
      </c>
      <c r="N625" s="7" t="s">
        <v>43</v>
      </c>
      <c r="O625" s="7" t="s">
        <v>105</v>
      </c>
    </row>
    <row r="626" spans="2:15" x14ac:dyDescent="0.25">
      <c r="B626" s="7">
        <v>3</v>
      </c>
      <c r="C626" s="7" t="s">
        <v>11483</v>
      </c>
      <c r="D626" s="7" t="s">
        <v>11484</v>
      </c>
      <c r="E626" s="7" t="s">
        <v>11485</v>
      </c>
      <c r="F626" s="7" t="s">
        <v>190</v>
      </c>
      <c r="G626" s="7" t="s">
        <v>252</v>
      </c>
      <c r="H626" s="7" t="s">
        <v>260</v>
      </c>
      <c r="I626" s="7" t="s">
        <v>55</v>
      </c>
      <c r="J626" s="7" t="s">
        <v>54</v>
      </c>
      <c r="K626" s="7">
        <v>4</v>
      </c>
      <c r="L626" s="7" t="s">
        <v>11487</v>
      </c>
      <c r="M626" s="7" t="s">
        <v>19072</v>
      </c>
      <c r="N626" s="7" t="s">
        <v>43</v>
      </c>
      <c r="O626" s="7" t="s">
        <v>159</v>
      </c>
    </row>
    <row r="627" spans="2:15" x14ac:dyDescent="0.25">
      <c r="B627" s="7">
        <v>3</v>
      </c>
      <c r="C627" s="7" t="s">
        <v>11488</v>
      </c>
      <c r="D627" s="7" t="s">
        <v>11489</v>
      </c>
      <c r="E627" s="7" t="s">
        <v>11492</v>
      </c>
      <c r="F627" s="7" t="s">
        <v>25</v>
      </c>
      <c r="G627" s="7" t="s">
        <v>253</v>
      </c>
      <c r="H627" s="7" t="s">
        <v>260</v>
      </c>
      <c r="I627" s="7" t="s">
        <v>34</v>
      </c>
      <c r="J627" s="7" t="s">
        <v>23</v>
      </c>
      <c r="K627" s="7">
        <v>5</v>
      </c>
      <c r="L627" s="7" t="s">
        <v>11494</v>
      </c>
      <c r="M627" s="7" t="s">
        <v>14704</v>
      </c>
      <c r="N627" s="7" t="s">
        <v>43</v>
      </c>
      <c r="O627" s="7" t="s">
        <v>105</v>
      </c>
    </row>
    <row r="628" spans="2:15" x14ac:dyDescent="0.25">
      <c r="B628" s="7">
        <v>3</v>
      </c>
      <c r="C628" s="7" t="s">
        <v>11495</v>
      </c>
      <c r="D628" s="7" t="s">
        <v>11496</v>
      </c>
      <c r="E628" s="7" t="s">
        <v>11500</v>
      </c>
      <c r="F628" s="7" t="s">
        <v>25</v>
      </c>
      <c r="G628" s="7" t="s">
        <v>253</v>
      </c>
      <c r="H628" s="7" t="s">
        <v>260</v>
      </c>
      <c r="I628" s="7" t="s">
        <v>55</v>
      </c>
      <c r="J628" s="7" t="s">
        <v>54</v>
      </c>
      <c r="K628" s="7">
        <v>4</v>
      </c>
      <c r="L628" s="7" t="s">
        <v>11502</v>
      </c>
      <c r="M628" s="7" t="s">
        <v>18230</v>
      </c>
      <c r="N628" s="7" t="s">
        <v>43</v>
      </c>
      <c r="O628" s="7" t="s">
        <v>105</v>
      </c>
    </row>
    <row r="629" spans="2:15" x14ac:dyDescent="0.25">
      <c r="B629" s="7">
        <v>3</v>
      </c>
      <c r="C629" s="7" t="s">
        <v>11516</v>
      </c>
      <c r="D629" s="7" t="s">
        <v>11517</v>
      </c>
      <c r="E629" s="7" t="s">
        <v>11520</v>
      </c>
      <c r="F629" s="7" t="s">
        <v>25</v>
      </c>
      <c r="G629" s="7" t="s">
        <v>253</v>
      </c>
      <c r="H629" s="7" t="s">
        <v>260</v>
      </c>
      <c r="I629" s="7" t="s">
        <v>34</v>
      </c>
      <c r="J629" s="7" t="s">
        <v>23</v>
      </c>
      <c r="K629" s="7">
        <v>5</v>
      </c>
      <c r="L629" s="7" t="s">
        <v>11522</v>
      </c>
      <c r="M629" s="7" t="s">
        <v>14365</v>
      </c>
      <c r="N629" s="7" t="s">
        <v>43</v>
      </c>
      <c r="O629" s="7" t="s">
        <v>105</v>
      </c>
    </row>
    <row r="630" spans="2:15" x14ac:dyDescent="0.25">
      <c r="B630" s="7">
        <v>3</v>
      </c>
      <c r="C630" s="7" t="s">
        <v>11523</v>
      </c>
      <c r="D630" s="7" t="s">
        <v>11524</v>
      </c>
      <c r="E630" s="7" t="s">
        <v>11527</v>
      </c>
      <c r="F630" s="7" t="s">
        <v>190</v>
      </c>
      <c r="G630" s="7" t="s">
        <v>252</v>
      </c>
      <c r="H630" s="7" t="s">
        <v>260</v>
      </c>
      <c r="I630" s="7" t="s">
        <v>55</v>
      </c>
      <c r="J630" s="7" t="s">
        <v>54</v>
      </c>
      <c r="K630" s="7">
        <v>4</v>
      </c>
      <c r="L630" s="7" t="s">
        <v>11529</v>
      </c>
      <c r="M630" s="7" t="s">
        <v>19075</v>
      </c>
      <c r="N630" s="7" t="s">
        <v>43</v>
      </c>
      <c r="O630" s="7" t="s">
        <v>159</v>
      </c>
    </row>
    <row r="631" spans="2:15" x14ac:dyDescent="0.25">
      <c r="B631" s="7">
        <v>3</v>
      </c>
      <c r="C631" s="7" t="s">
        <v>11530</v>
      </c>
      <c r="D631" s="7" t="s">
        <v>11531</v>
      </c>
      <c r="E631" s="7" t="s">
        <v>11535</v>
      </c>
      <c r="F631" s="7" t="s">
        <v>25</v>
      </c>
      <c r="G631" s="7" t="s">
        <v>253</v>
      </c>
      <c r="H631" s="7" t="s">
        <v>260</v>
      </c>
      <c r="I631" s="7" t="s">
        <v>55</v>
      </c>
      <c r="J631" s="7" t="s">
        <v>54</v>
      </c>
      <c r="K631" s="7">
        <v>4</v>
      </c>
      <c r="L631" s="7" t="s">
        <v>11537</v>
      </c>
      <c r="M631" s="7" t="s">
        <v>19077</v>
      </c>
      <c r="N631" s="7" t="s">
        <v>43</v>
      </c>
      <c r="O631" s="7" t="s">
        <v>105</v>
      </c>
    </row>
    <row r="632" spans="2:15" x14ac:dyDescent="0.25">
      <c r="B632" s="7">
        <v>3</v>
      </c>
      <c r="C632" s="7" t="s">
        <v>11546</v>
      </c>
      <c r="D632" s="7" t="s">
        <v>11547</v>
      </c>
      <c r="E632" s="7" t="s">
        <v>11551</v>
      </c>
      <c r="F632" s="7" t="s">
        <v>234</v>
      </c>
      <c r="G632" s="7" t="s">
        <v>253</v>
      </c>
      <c r="H632" s="7" t="s">
        <v>260</v>
      </c>
      <c r="I632" s="7" t="s">
        <v>55</v>
      </c>
      <c r="J632" s="7" t="s">
        <v>54</v>
      </c>
      <c r="K632" s="7">
        <v>4</v>
      </c>
      <c r="L632" s="7" t="s">
        <v>11553</v>
      </c>
      <c r="M632" s="7" t="s">
        <v>10637</v>
      </c>
      <c r="N632" s="7" t="s">
        <v>43</v>
      </c>
      <c r="O632" s="7" t="s">
        <v>215</v>
      </c>
    </row>
    <row r="633" spans="2:15" x14ac:dyDescent="0.25">
      <c r="B633" s="7">
        <v>3</v>
      </c>
      <c r="C633" s="7" t="s">
        <v>11561</v>
      </c>
      <c r="D633" s="7" t="s">
        <v>11562</v>
      </c>
      <c r="E633" s="7" t="s">
        <v>11565</v>
      </c>
      <c r="F633" s="7" t="s">
        <v>25</v>
      </c>
      <c r="G633" s="7" t="s">
        <v>253</v>
      </c>
      <c r="H633" s="7" t="s">
        <v>260</v>
      </c>
      <c r="I633" s="7" t="s">
        <v>34</v>
      </c>
      <c r="J633" s="7" t="s">
        <v>23</v>
      </c>
      <c r="K633" s="7">
        <v>5</v>
      </c>
      <c r="L633" s="7" t="s">
        <v>11567</v>
      </c>
      <c r="M633" s="7" t="s">
        <v>7936</v>
      </c>
      <c r="N633" s="7" t="s">
        <v>43</v>
      </c>
      <c r="O633" s="7" t="s">
        <v>105</v>
      </c>
    </row>
    <row r="634" spans="2:15" x14ac:dyDescent="0.25">
      <c r="B634" s="7">
        <v>3</v>
      </c>
      <c r="C634" s="7" t="s">
        <v>11569</v>
      </c>
      <c r="D634" s="7" t="s">
        <v>11570</v>
      </c>
      <c r="E634" s="7" t="s">
        <v>11573</v>
      </c>
      <c r="F634" s="7" t="s">
        <v>25</v>
      </c>
      <c r="G634" s="7" t="s">
        <v>253</v>
      </c>
      <c r="H634" s="7" t="s">
        <v>260</v>
      </c>
      <c r="I634" s="7" t="s">
        <v>55</v>
      </c>
      <c r="J634" s="7" t="s">
        <v>54</v>
      </c>
      <c r="K634" s="7">
        <v>4</v>
      </c>
      <c r="L634" s="7" t="s">
        <v>11575</v>
      </c>
      <c r="M634" s="7" t="s">
        <v>19081</v>
      </c>
      <c r="N634" s="7" t="s">
        <v>43</v>
      </c>
      <c r="O634" s="7" t="s">
        <v>105</v>
      </c>
    </row>
    <row r="635" spans="2:15" x14ac:dyDescent="0.25">
      <c r="B635" s="7">
        <v>3</v>
      </c>
      <c r="C635" s="7" t="s">
        <v>11576</v>
      </c>
      <c r="D635" s="7" t="s">
        <v>11577</v>
      </c>
      <c r="E635" s="7" t="s">
        <v>11580</v>
      </c>
      <c r="F635" s="7" t="s">
        <v>169</v>
      </c>
      <c r="G635" s="7" t="s">
        <v>252</v>
      </c>
      <c r="H635" s="7" t="s">
        <v>260</v>
      </c>
      <c r="I635" s="7" t="s">
        <v>55</v>
      </c>
      <c r="J635" s="7" t="s">
        <v>54</v>
      </c>
      <c r="K635" s="7">
        <v>4</v>
      </c>
      <c r="L635" s="7" t="s">
        <v>11582</v>
      </c>
      <c r="M635" s="7" t="s">
        <v>19083</v>
      </c>
      <c r="N635" s="7" t="s">
        <v>43</v>
      </c>
      <c r="O635" s="7" t="s">
        <v>159</v>
      </c>
    </row>
    <row r="636" spans="2:15" x14ac:dyDescent="0.25">
      <c r="B636" s="7">
        <v>3</v>
      </c>
      <c r="C636" s="7" t="s">
        <v>11612</v>
      </c>
      <c r="D636" s="7" t="s">
        <v>11613</v>
      </c>
      <c r="E636" s="7" t="s">
        <v>11616</v>
      </c>
      <c r="F636" s="7" t="s">
        <v>25</v>
      </c>
      <c r="G636" s="7" t="s">
        <v>253</v>
      </c>
      <c r="H636" s="7" t="s">
        <v>260</v>
      </c>
      <c r="I636" s="7" t="s">
        <v>55</v>
      </c>
      <c r="J636" s="7" t="s">
        <v>54</v>
      </c>
      <c r="K636" s="7">
        <v>4</v>
      </c>
      <c r="L636" s="7" t="s">
        <v>11618</v>
      </c>
      <c r="M636" s="7" t="s">
        <v>17855</v>
      </c>
      <c r="N636" s="7" t="s">
        <v>43</v>
      </c>
      <c r="O636" s="7" t="s">
        <v>105</v>
      </c>
    </row>
    <row r="637" spans="2:15" x14ac:dyDescent="0.25">
      <c r="B637" s="7">
        <v>3</v>
      </c>
      <c r="C637" s="7" t="s">
        <v>11619</v>
      </c>
      <c r="D637" s="7" t="s">
        <v>11620</v>
      </c>
      <c r="E637" s="7" t="s">
        <v>11624</v>
      </c>
      <c r="F637" s="7" t="s">
        <v>165</v>
      </c>
      <c r="G637" s="7" t="s">
        <v>252</v>
      </c>
      <c r="H637" s="7" t="s">
        <v>260</v>
      </c>
      <c r="I637" s="7" t="s">
        <v>55</v>
      </c>
      <c r="J637" s="7" t="s">
        <v>54</v>
      </c>
      <c r="K637" s="7">
        <v>4</v>
      </c>
      <c r="L637" s="7" t="s">
        <v>11626</v>
      </c>
      <c r="M637" s="7" t="s">
        <v>18842</v>
      </c>
      <c r="N637" s="7" t="s">
        <v>43</v>
      </c>
      <c r="O637" s="7" t="s">
        <v>159</v>
      </c>
    </row>
    <row r="638" spans="2:15" x14ac:dyDescent="0.25">
      <c r="B638" s="7">
        <v>3</v>
      </c>
      <c r="C638" s="7" t="s">
        <v>11627</v>
      </c>
      <c r="D638" s="7" t="s">
        <v>11628</v>
      </c>
      <c r="E638" s="7" t="s">
        <v>11631</v>
      </c>
      <c r="F638" s="7" t="s">
        <v>25</v>
      </c>
      <c r="G638" s="7" t="s">
        <v>253</v>
      </c>
      <c r="H638" s="7" t="s">
        <v>260</v>
      </c>
      <c r="I638" s="7" t="s">
        <v>55</v>
      </c>
      <c r="J638" s="7" t="s">
        <v>54</v>
      </c>
      <c r="K638" s="7">
        <v>4</v>
      </c>
      <c r="L638" s="7" t="s">
        <v>11633</v>
      </c>
      <c r="M638" s="7" t="s">
        <v>19091</v>
      </c>
      <c r="N638" s="7" t="s">
        <v>43</v>
      </c>
      <c r="O638" s="7" t="s">
        <v>105</v>
      </c>
    </row>
    <row r="639" spans="2:15" x14ac:dyDescent="0.25">
      <c r="B639" s="7">
        <v>3</v>
      </c>
      <c r="C639" s="7" t="s">
        <v>11634</v>
      </c>
      <c r="D639" s="7" t="s">
        <v>11635</v>
      </c>
      <c r="E639" s="7" t="s">
        <v>11638</v>
      </c>
      <c r="F639" s="7" t="s">
        <v>25</v>
      </c>
      <c r="G639" s="7" t="s">
        <v>253</v>
      </c>
      <c r="H639" s="7" t="s">
        <v>260</v>
      </c>
      <c r="I639" s="7" t="s">
        <v>34</v>
      </c>
      <c r="J639" s="7" t="s">
        <v>23</v>
      </c>
      <c r="K639" s="7">
        <v>5</v>
      </c>
      <c r="L639" s="7" t="s">
        <v>11640</v>
      </c>
      <c r="M639" s="7" t="s">
        <v>5024</v>
      </c>
      <c r="N639" s="7" t="s">
        <v>43</v>
      </c>
      <c r="O639" s="7" t="s">
        <v>105</v>
      </c>
    </row>
    <row r="640" spans="2:15" x14ac:dyDescent="0.25">
      <c r="B640" s="7">
        <v>3</v>
      </c>
      <c r="C640" s="7" t="s">
        <v>11641</v>
      </c>
      <c r="D640" s="7" t="s">
        <v>11642</v>
      </c>
      <c r="E640" s="7" t="s">
        <v>11645</v>
      </c>
      <c r="F640" s="7" t="s">
        <v>167</v>
      </c>
      <c r="G640" s="7" t="s">
        <v>252</v>
      </c>
      <c r="H640" s="7" t="s">
        <v>260</v>
      </c>
      <c r="I640" s="7" t="s">
        <v>55</v>
      </c>
      <c r="J640" s="7" t="s">
        <v>54</v>
      </c>
      <c r="K640" s="7">
        <v>4</v>
      </c>
      <c r="L640" s="7" t="s">
        <v>11647</v>
      </c>
      <c r="M640" s="7" t="s">
        <v>6697</v>
      </c>
      <c r="N640" s="7" t="s">
        <v>43</v>
      </c>
      <c r="O640" s="7" t="s">
        <v>159</v>
      </c>
    </row>
    <row r="641" spans="2:15" x14ac:dyDescent="0.25">
      <c r="B641" s="7">
        <v>3</v>
      </c>
      <c r="C641" s="7" t="s">
        <v>11680</v>
      </c>
      <c r="D641" s="7" t="s">
        <v>11681</v>
      </c>
      <c r="E641" s="7" t="s">
        <v>11685</v>
      </c>
      <c r="F641" s="7" t="s">
        <v>42</v>
      </c>
      <c r="G641" s="7" t="s">
        <v>252</v>
      </c>
      <c r="H641" s="7" t="s">
        <v>260</v>
      </c>
      <c r="I641" s="7" t="s">
        <v>55</v>
      </c>
      <c r="J641" s="7" t="s">
        <v>54</v>
      </c>
      <c r="K641" s="7">
        <v>4</v>
      </c>
      <c r="L641" s="7" t="s">
        <v>11687</v>
      </c>
      <c r="M641" s="7" t="s">
        <v>17538</v>
      </c>
      <c r="N641" s="7" t="s">
        <v>43</v>
      </c>
      <c r="O641" s="7" t="s">
        <v>105</v>
      </c>
    </row>
    <row r="642" spans="2:15" x14ac:dyDescent="0.25">
      <c r="B642" s="7">
        <v>3</v>
      </c>
      <c r="C642" s="7" t="s">
        <v>11768</v>
      </c>
      <c r="D642" s="7" t="s">
        <v>11769</v>
      </c>
      <c r="E642" s="7" t="s">
        <v>11772</v>
      </c>
      <c r="F642" s="7" t="s">
        <v>165</v>
      </c>
      <c r="G642" s="7" t="s">
        <v>252</v>
      </c>
      <c r="H642" s="7" t="s">
        <v>260</v>
      </c>
      <c r="I642" s="7" t="s">
        <v>55</v>
      </c>
      <c r="J642" s="7" t="s">
        <v>54</v>
      </c>
      <c r="K642" s="7">
        <v>4</v>
      </c>
      <c r="L642" s="7" t="s">
        <v>11774</v>
      </c>
      <c r="M642" s="7" t="s">
        <v>14657</v>
      </c>
      <c r="N642" s="7" t="s">
        <v>43</v>
      </c>
      <c r="O642" s="7" t="s">
        <v>159</v>
      </c>
    </row>
    <row r="643" spans="2:15" x14ac:dyDescent="0.25">
      <c r="B643" s="7">
        <v>3</v>
      </c>
      <c r="C643" s="7" t="s">
        <v>12682</v>
      </c>
      <c r="D643" s="7" t="s">
        <v>12683</v>
      </c>
      <c r="E643" s="7" t="s">
        <v>12685</v>
      </c>
      <c r="F643" s="7" t="s">
        <v>38</v>
      </c>
      <c r="G643" s="7" t="s">
        <v>253</v>
      </c>
      <c r="H643" s="7" t="s">
        <v>260</v>
      </c>
      <c r="I643" s="7" t="s">
        <v>55</v>
      </c>
      <c r="J643" s="7" t="s">
        <v>54</v>
      </c>
      <c r="K643" s="7">
        <v>4</v>
      </c>
      <c r="L643" s="7" t="s">
        <v>12687</v>
      </c>
      <c r="M643" s="7" t="s">
        <v>19102</v>
      </c>
      <c r="N643" s="7" t="s">
        <v>43</v>
      </c>
      <c r="O643" s="7" t="s">
        <v>105</v>
      </c>
    </row>
    <row r="644" spans="2:15" x14ac:dyDescent="0.25">
      <c r="B644" s="7">
        <v>3</v>
      </c>
      <c r="C644" s="7" t="s">
        <v>12688</v>
      </c>
      <c r="D644" s="7" t="s">
        <v>12689</v>
      </c>
      <c r="E644" s="7" t="s">
        <v>12691</v>
      </c>
      <c r="F644" s="7" t="s">
        <v>119</v>
      </c>
      <c r="G644" s="7" t="s">
        <v>252</v>
      </c>
      <c r="H644" s="7" t="s">
        <v>259</v>
      </c>
      <c r="I644" s="7" t="s">
        <v>55</v>
      </c>
      <c r="J644" s="7" t="s">
        <v>54</v>
      </c>
      <c r="K644" s="7">
        <v>4</v>
      </c>
      <c r="L644" s="7" t="s">
        <v>12693</v>
      </c>
      <c r="M644" s="7" t="s">
        <v>17737</v>
      </c>
      <c r="N644" s="7" t="s">
        <v>43</v>
      </c>
      <c r="O644" s="7" t="s">
        <v>109</v>
      </c>
    </row>
    <row r="645" spans="2:15" x14ac:dyDescent="0.25">
      <c r="B645" s="7">
        <v>3</v>
      </c>
      <c r="C645" s="7" t="s">
        <v>12708</v>
      </c>
      <c r="D645" s="7" t="s">
        <v>12709</v>
      </c>
      <c r="E645" s="7" t="s">
        <v>12712</v>
      </c>
      <c r="F645" s="7" t="s">
        <v>180</v>
      </c>
      <c r="G645" s="7" t="s">
        <v>252</v>
      </c>
      <c r="H645" s="7" t="s">
        <v>260</v>
      </c>
      <c r="I645" s="7" t="s">
        <v>55</v>
      </c>
      <c r="J645" s="7" t="s">
        <v>54</v>
      </c>
      <c r="K645" s="7">
        <v>4</v>
      </c>
      <c r="L645" s="7" t="s">
        <v>12714</v>
      </c>
      <c r="M645" s="7" t="s">
        <v>19103</v>
      </c>
      <c r="N645" s="7" t="s">
        <v>43</v>
      </c>
      <c r="O645" s="7" t="s">
        <v>159</v>
      </c>
    </row>
    <row r="646" spans="2:15" x14ac:dyDescent="0.25">
      <c r="B646" s="7">
        <v>3</v>
      </c>
      <c r="C646" s="7" t="s">
        <v>12716</v>
      </c>
      <c r="D646" s="7" t="s">
        <v>12717</v>
      </c>
      <c r="E646" s="7" t="s">
        <v>12721</v>
      </c>
      <c r="F646" s="7" t="s">
        <v>147</v>
      </c>
      <c r="G646" s="7" t="s">
        <v>252</v>
      </c>
      <c r="H646" s="7" t="s">
        <v>259</v>
      </c>
      <c r="I646" s="7" t="s">
        <v>55</v>
      </c>
      <c r="J646" s="7" t="s">
        <v>54</v>
      </c>
      <c r="K646" s="7">
        <v>4</v>
      </c>
      <c r="L646" s="7" t="s">
        <v>12723</v>
      </c>
      <c r="M646" s="7" t="s">
        <v>8128</v>
      </c>
      <c r="N646" s="7" t="s">
        <v>43</v>
      </c>
      <c r="O646" s="7" t="s">
        <v>136</v>
      </c>
    </row>
    <row r="647" spans="2:15" x14ac:dyDescent="0.25">
      <c r="B647" s="7">
        <v>3</v>
      </c>
      <c r="C647" s="7" t="s">
        <v>12724</v>
      </c>
      <c r="D647" s="7" t="s">
        <v>12725</v>
      </c>
      <c r="E647" s="7" t="s">
        <v>12728</v>
      </c>
      <c r="F647" s="7" t="s">
        <v>25</v>
      </c>
      <c r="G647" s="7" t="s">
        <v>253</v>
      </c>
      <c r="H647" s="7" t="s">
        <v>260</v>
      </c>
      <c r="I647" s="7" t="s">
        <v>55</v>
      </c>
      <c r="J647" s="7" t="s">
        <v>54</v>
      </c>
      <c r="K647" s="7">
        <v>4</v>
      </c>
      <c r="L647" s="7" t="s">
        <v>12730</v>
      </c>
      <c r="M647" s="7" t="s">
        <v>8128</v>
      </c>
      <c r="N647" s="7" t="s">
        <v>43</v>
      </c>
      <c r="O647" s="7" t="s">
        <v>105</v>
      </c>
    </row>
    <row r="648" spans="2:15" x14ac:dyDescent="0.25">
      <c r="B648" s="7">
        <v>3</v>
      </c>
      <c r="C648" s="7" t="s">
        <v>12744</v>
      </c>
      <c r="D648" s="7" t="s">
        <v>12745</v>
      </c>
      <c r="E648" s="7" t="s">
        <v>11101</v>
      </c>
      <c r="F648" s="7" t="s">
        <v>321</v>
      </c>
      <c r="G648" s="7" t="s">
        <v>252</v>
      </c>
      <c r="H648" s="7" t="s">
        <v>259</v>
      </c>
      <c r="I648" s="7" t="s">
        <v>55</v>
      </c>
      <c r="J648" s="7" t="s">
        <v>54</v>
      </c>
      <c r="K648" s="7">
        <v>4</v>
      </c>
      <c r="L648" s="7" t="s">
        <v>12746</v>
      </c>
      <c r="M648" s="7" t="s">
        <v>19107</v>
      </c>
      <c r="N648" s="7" t="s">
        <v>43</v>
      </c>
      <c r="O648" s="7" t="s">
        <v>136</v>
      </c>
    </row>
    <row r="649" spans="2:15" x14ac:dyDescent="0.25">
      <c r="B649" s="7">
        <v>3</v>
      </c>
      <c r="C649" s="7" t="s">
        <v>12761</v>
      </c>
      <c r="D649" s="7" t="s">
        <v>12762</v>
      </c>
      <c r="E649" s="7" t="s">
        <v>12765</v>
      </c>
      <c r="F649" s="7" t="s">
        <v>163</v>
      </c>
      <c r="G649" s="7" t="s">
        <v>252</v>
      </c>
      <c r="H649" s="7" t="s">
        <v>260</v>
      </c>
      <c r="I649" s="7" t="s">
        <v>55</v>
      </c>
      <c r="J649" s="7" t="s">
        <v>54</v>
      </c>
      <c r="K649" s="7">
        <v>4</v>
      </c>
      <c r="L649" s="7" t="s">
        <v>12767</v>
      </c>
      <c r="M649" s="7" t="s">
        <v>14660</v>
      </c>
      <c r="N649" s="7" t="s">
        <v>43</v>
      </c>
      <c r="O649" s="7" t="s">
        <v>159</v>
      </c>
    </row>
    <row r="650" spans="2:15" x14ac:dyDescent="0.25">
      <c r="B650" s="7">
        <v>3</v>
      </c>
      <c r="C650" s="7" t="s">
        <v>12773</v>
      </c>
      <c r="D650" s="7" t="s">
        <v>12774</v>
      </c>
      <c r="E650" s="7" t="s">
        <v>12778</v>
      </c>
      <c r="F650" s="7" t="s">
        <v>202</v>
      </c>
      <c r="G650" s="7" t="s">
        <v>252</v>
      </c>
      <c r="H650" s="7" t="s">
        <v>260</v>
      </c>
      <c r="I650" s="7" t="s">
        <v>55</v>
      </c>
      <c r="J650" s="7" t="s">
        <v>54</v>
      </c>
      <c r="K650" s="7">
        <v>4</v>
      </c>
      <c r="L650" s="7" t="s">
        <v>12780</v>
      </c>
      <c r="M650" s="7" t="s">
        <v>14083</v>
      </c>
      <c r="N650" s="7" t="s">
        <v>43</v>
      </c>
      <c r="O650" s="7" t="s">
        <v>159</v>
      </c>
    </row>
    <row r="651" spans="2:15" x14ac:dyDescent="0.25">
      <c r="B651" s="7">
        <v>3</v>
      </c>
      <c r="C651" s="7" t="s">
        <v>12836</v>
      </c>
      <c r="D651" s="7" t="s">
        <v>12837</v>
      </c>
      <c r="E651" s="7" t="s">
        <v>12840</v>
      </c>
      <c r="F651" s="7" t="s">
        <v>42</v>
      </c>
      <c r="G651" s="7" t="s">
        <v>253</v>
      </c>
      <c r="H651" s="7" t="s">
        <v>260</v>
      </c>
      <c r="I651" s="7" t="s">
        <v>55</v>
      </c>
      <c r="J651" s="7" t="s">
        <v>54</v>
      </c>
      <c r="K651" s="7">
        <v>4</v>
      </c>
      <c r="L651" s="7" t="s">
        <v>12842</v>
      </c>
      <c r="M651" s="7" t="s">
        <v>19130</v>
      </c>
      <c r="N651" s="7" t="s">
        <v>43</v>
      </c>
      <c r="O651" s="7" t="s">
        <v>105</v>
      </c>
    </row>
    <row r="652" spans="2:15" x14ac:dyDescent="0.25">
      <c r="B652" s="7">
        <v>3</v>
      </c>
      <c r="C652" s="7" t="s">
        <v>12852</v>
      </c>
      <c r="D652" s="7" t="s">
        <v>12853</v>
      </c>
      <c r="E652" s="7" t="s">
        <v>12855</v>
      </c>
      <c r="F652" s="7" t="s">
        <v>42</v>
      </c>
      <c r="G652" s="7" t="s">
        <v>253</v>
      </c>
      <c r="H652" s="7" t="s">
        <v>260</v>
      </c>
      <c r="I652" s="7" t="s">
        <v>55</v>
      </c>
      <c r="J652" s="7" t="s">
        <v>54</v>
      </c>
      <c r="K652" s="7">
        <v>4</v>
      </c>
      <c r="L652" s="7" t="s">
        <v>12857</v>
      </c>
      <c r="M652" s="7" t="s">
        <v>19133</v>
      </c>
      <c r="N652" s="7" t="s">
        <v>43</v>
      </c>
      <c r="O652" s="7" t="s">
        <v>105</v>
      </c>
    </row>
    <row r="653" spans="2:15" x14ac:dyDescent="0.25">
      <c r="B653" s="7">
        <v>3</v>
      </c>
      <c r="C653" s="7" t="s">
        <v>12879</v>
      </c>
      <c r="D653" s="7" t="s">
        <v>12880</v>
      </c>
      <c r="E653" s="7" t="s">
        <v>12881</v>
      </c>
      <c r="F653" s="7" t="s">
        <v>167</v>
      </c>
      <c r="G653" s="7" t="s">
        <v>252</v>
      </c>
      <c r="H653" s="7" t="s">
        <v>260</v>
      </c>
      <c r="I653" s="7" t="s">
        <v>55</v>
      </c>
      <c r="J653" s="7" t="s">
        <v>54</v>
      </c>
      <c r="K653" s="7">
        <v>4</v>
      </c>
      <c r="L653" s="7" t="s">
        <v>12883</v>
      </c>
      <c r="M653" s="7" t="s">
        <v>14663</v>
      </c>
      <c r="N653" s="7" t="s">
        <v>43</v>
      </c>
      <c r="O653" s="7" t="s">
        <v>159</v>
      </c>
    </row>
    <row r="654" spans="2:15" x14ac:dyDescent="0.25">
      <c r="B654" s="7">
        <v>3</v>
      </c>
      <c r="C654" s="7" t="s">
        <v>12884</v>
      </c>
      <c r="D654" s="7" t="s">
        <v>12885</v>
      </c>
      <c r="E654" s="7" t="s">
        <v>12888</v>
      </c>
      <c r="F654" s="7" t="s">
        <v>25</v>
      </c>
      <c r="G654" s="7" t="s">
        <v>253</v>
      </c>
      <c r="H654" s="7" t="s">
        <v>260</v>
      </c>
      <c r="I654" s="7" t="s">
        <v>55</v>
      </c>
      <c r="J654" s="7" t="s">
        <v>54</v>
      </c>
      <c r="K654" s="7">
        <v>4</v>
      </c>
      <c r="L654" s="7" t="s">
        <v>12890</v>
      </c>
      <c r="M654" s="7" t="s">
        <v>17538</v>
      </c>
      <c r="N654" s="7" t="s">
        <v>43</v>
      </c>
      <c r="O654" s="7" t="s">
        <v>105</v>
      </c>
    </row>
    <row r="655" spans="2:15" x14ac:dyDescent="0.25">
      <c r="B655" s="7">
        <v>3</v>
      </c>
      <c r="C655" s="7" t="s">
        <v>12912</v>
      </c>
      <c r="D655" s="7" t="s">
        <v>12913</v>
      </c>
      <c r="E655" s="7" t="s">
        <v>12916</v>
      </c>
      <c r="F655" s="7" t="s">
        <v>267</v>
      </c>
      <c r="G655" s="7" t="s">
        <v>252</v>
      </c>
      <c r="H655" s="7" t="s">
        <v>259</v>
      </c>
      <c r="I655" s="7" t="s">
        <v>55</v>
      </c>
      <c r="J655" s="7" t="s">
        <v>54</v>
      </c>
      <c r="K655" s="7">
        <v>4</v>
      </c>
      <c r="L655" s="7" t="s">
        <v>12918</v>
      </c>
      <c r="M655" s="7" t="s">
        <v>8131</v>
      </c>
      <c r="N655" s="7" t="s">
        <v>43</v>
      </c>
      <c r="O655" s="7" t="s">
        <v>109</v>
      </c>
    </row>
    <row r="656" spans="2:15" x14ac:dyDescent="0.25">
      <c r="B656" s="7">
        <v>3</v>
      </c>
      <c r="C656" s="7" t="s">
        <v>12934</v>
      </c>
      <c r="D656" s="7" t="s">
        <v>12935</v>
      </c>
      <c r="E656" s="7" t="s">
        <v>12938</v>
      </c>
      <c r="F656" s="7" t="s">
        <v>25</v>
      </c>
      <c r="G656" s="7" t="s">
        <v>253</v>
      </c>
      <c r="H656" s="7" t="s">
        <v>260</v>
      </c>
      <c r="I656" s="7" t="s">
        <v>55</v>
      </c>
      <c r="J656" s="7" t="s">
        <v>54</v>
      </c>
      <c r="K656" s="7">
        <v>4</v>
      </c>
      <c r="L656" s="7" t="s">
        <v>12940</v>
      </c>
      <c r="M656" s="7" t="s">
        <v>6698</v>
      </c>
      <c r="N656" s="7" t="s">
        <v>43</v>
      </c>
      <c r="O656" s="7" t="s">
        <v>105</v>
      </c>
    </row>
    <row r="657" spans="2:15" x14ac:dyDescent="0.25">
      <c r="B657" s="7">
        <v>3</v>
      </c>
      <c r="C657" s="7" t="s">
        <v>12997</v>
      </c>
      <c r="D657" s="7" t="s">
        <v>12998</v>
      </c>
      <c r="E657" s="7" t="s">
        <v>13001</v>
      </c>
      <c r="F657" s="7" t="s">
        <v>169</v>
      </c>
      <c r="G657" s="7" t="s">
        <v>252</v>
      </c>
      <c r="H657" s="7" t="s">
        <v>260</v>
      </c>
      <c r="I657" s="7" t="s">
        <v>55</v>
      </c>
      <c r="J657" s="7" t="s">
        <v>54</v>
      </c>
      <c r="K657" s="7">
        <v>4</v>
      </c>
      <c r="L657" s="7" t="s">
        <v>13003</v>
      </c>
      <c r="M657" s="7" t="s">
        <v>8137</v>
      </c>
      <c r="N657" s="7" t="s">
        <v>43</v>
      </c>
      <c r="O657" s="7" t="s">
        <v>159</v>
      </c>
    </row>
    <row r="658" spans="2:15" x14ac:dyDescent="0.25">
      <c r="B658" s="7">
        <v>3</v>
      </c>
      <c r="C658" s="7" t="s">
        <v>13026</v>
      </c>
      <c r="D658" s="7" t="s">
        <v>13027</v>
      </c>
      <c r="E658" s="7" t="s">
        <v>13030</v>
      </c>
      <c r="F658" s="7" t="s">
        <v>169</v>
      </c>
      <c r="G658" s="7" t="s">
        <v>252</v>
      </c>
      <c r="H658" s="7" t="s">
        <v>260</v>
      </c>
      <c r="I658" s="7" t="s">
        <v>55</v>
      </c>
      <c r="J658" s="7" t="s">
        <v>54</v>
      </c>
      <c r="K658" s="7">
        <v>4</v>
      </c>
      <c r="L658" s="7" t="s">
        <v>13032</v>
      </c>
      <c r="M658" s="7" t="s">
        <v>19153</v>
      </c>
      <c r="N658" s="7" t="s">
        <v>43</v>
      </c>
      <c r="O658" s="7" t="s">
        <v>159</v>
      </c>
    </row>
    <row r="659" spans="2:15" x14ac:dyDescent="0.25">
      <c r="B659" s="7">
        <v>3</v>
      </c>
      <c r="C659" s="7" t="s">
        <v>13036</v>
      </c>
      <c r="D659" s="7" t="s">
        <v>13037</v>
      </c>
      <c r="E659" s="7" t="s">
        <v>13040</v>
      </c>
      <c r="F659" s="7" t="s">
        <v>295</v>
      </c>
      <c r="G659" s="7" t="s">
        <v>252</v>
      </c>
      <c r="H659" s="7" t="s">
        <v>259</v>
      </c>
      <c r="I659" s="7" t="s">
        <v>55</v>
      </c>
      <c r="J659" s="7" t="s">
        <v>54</v>
      </c>
      <c r="K659" s="7">
        <v>4</v>
      </c>
      <c r="L659" s="7" t="s">
        <v>13042</v>
      </c>
      <c r="M659" s="7" t="s">
        <v>14213</v>
      </c>
      <c r="N659" s="7" t="s">
        <v>43</v>
      </c>
      <c r="O659" s="7" t="s">
        <v>109</v>
      </c>
    </row>
    <row r="660" spans="2:15" x14ac:dyDescent="0.25">
      <c r="B660" s="7">
        <v>3</v>
      </c>
      <c r="C660" s="7" t="s">
        <v>13051</v>
      </c>
      <c r="D660" s="7" t="s">
        <v>13052</v>
      </c>
      <c r="E660" s="7" t="s">
        <v>13056</v>
      </c>
      <c r="F660" s="7" t="s">
        <v>169</v>
      </c>
      <c r="G660" s="7" t="s">
        <v>253</v>
      </c>
      <c r="H660" s="7" t="s">
        <v>260</v>
      </c>
      <c r="I660" s="7" t="s">
        <v>55</v>
      </c>
      <c r="J660" s="7" t="s">
        <v>54</v>
      </c>
      <c r="K660" s="7">
        <v>4</v>
      </c>
      <c r="L660" s="7" t="s">
        <v>13058</v>
      </c>
      <c r="M660" s="7" t="s">
        <v>10729</v>
      </c>
      <c r="N660" s="7" t="s">
        <v>43</v>
      </c>
      <c r="O660" s="7" t="s">
        <v>159</v>
      </c>
    </row>
    <row r="661" spans="2:15" x14ac:dyDescent="0.25">
      <c r="B661" s="7">
        <v>3</v>
      </c>
      <c r="C661" s="7" t="s">
        <v>13137</v>
      </c>
      <c r="D661" s="7" t="s">
        <v>13138</v>
      </c>
      <c r="E661" s="7" t="s">
        <v>13141</v>
      </c>
      <c r="F661" s="7" t="s">
        <v>163</v>
      </c>
      <c r="G661" s="7" t="s">
        <v>252</v>
      </c>
      <c r="H661" s="7" t="s">
        <v>260</v>
      </c>
      <c r="I661" s="7" t="s">
        <v>55</v>
      </c>
      <c r="J661" s="7" t="s">
        <v>54</v>
      </c>
      <c r="K661" s="7">
        <v>4</v>
      </c>
      <c r="L661" s="7" t="s">
        <v>13143</v>
      </c>
      <c r="M661" s="7" t="s">
        <v>6724</v>
      </c>
      <c r="N661" s="7" t="s">
        <v>43</v>
      </c>
      <c r="O661" s="7" t="s">
        <v>159</v>
      </c>
    </row>
    <row r="662" spans="2:15" x14ac:dyDescent="0.25">
      <c r="B662" s="7">
        <v>3</v>
      </c>
      <c r="C662" s="7" t="s">
        <v>13160</v>
      </c>
      <c r="D662" s="7" t="s">
        <v>13161</v>
      </c>
      <c r="E662" s="7" t="s">
        <v>13164</v>
      </c>
      <c r="F662" s="7" t="s">
        <v>206</v>
      </c>
      <c r="G662" s="7" t="s">
        <v>252</v>
      </c>
      <c r="H662" s="7" t="s">
        <v>260</v>
      </c>
      <c r="I662" s="7" t="s">
        <v>55</v>
      </c>
      <c r="J662" s="7" t="s">
        <v>54</v>
      </c>
      <c r="K662" s="7">
        <v>4</v>
      </c>
      <c r="L662" s="7" t="s">
        <v>13166</v>
      </c>
      <c r="M662" s="7" t="s">
        <v>10535</v>
      </c>
      <c r="N662" s="7" t="s">
        <v>43</v>
      </c>
      <c r="O662" s="7" t="s">
        <v>159</v>
      </c>
    </row>
    <row r="663" spans="2:15" x14ac:dyDescent="0.25">
      <c r="B663" s="7">
        <v>3</v>
      </c>
      <c r="C663" s="7" t="s">
        <v>13174</v>
      </c>
      <c r="D663" s="7" t="s">
        <v>13175</v>
      </c>
      <c r="E663" s="7" t="s">
        <v>13179</v>
      </c>
      <c r="F663" s="7" t="s">
        <v>25</v>
      </c>
      <c r="G663" s="7" t="s">
        <v>253</v>
      </c>
      <c r="H663" s="7" t="s">
        <v>260</v>
      </c>
      <c r="I663" s="7" t="s">
        <v>55</v>
      </c>
      <c r="J663" s="7" t="s">
        <v>54</v>
      </c>
      <c r="K663" s="7">
        <v>4</v>
      </c>
      <c r="L663" s="7" t="s">
        <v>13181</v>
      </c>
      <c r="M663" s="7" t="s">
        <v>19175</v>
      </c>
      <c r="N663" s="7" t="s">
        <v>43</v>
      </c>
      <c r="O663" s="7" t="s">
        <v>105</v>
      </c>
    </row>
    <row r="664" spans="2:15" x14ac:dyDescent="0.25">
      <c r="B664" s="7">
        <v>3</v>
      </c>
      <c r="C664" s="7" t="s">
        <v>13204</v>
      </c>
      <c r="D664" s="7" t="s">
        <v>13205</v>
      </c>
      <c r="E664" s="7" t="s">
        <v>13208</v>
      </c>
      <c r="F664" s="7" t="s">
        <v>25</v>
      </c>
      <c r="G664" s="7" t="s">
        <v>253</v>
      </c>
      <c r="H664" s="7" t="s">
        <v>260</v>
      </c>
      <c r="I664" s="7" t="s">
        <v>55</v>
      </c>
      <c r="J664" s="7" t="s">
        <v>54</v>
      </c>
      <c r="K664" s="7">
        <v>4</v>
      </c>
      <c r="L664" s="7" t="s">
        <v>13210</v>
      </c>
      <c r="M664" s="7" t="s">
        <v>19179</v>
      </c>
      <c r="N664" s="7" t="s">
        <v>43</v>
      </c>
      <c r="O664" s="7" t="s">
        <v>105</v>
      </c>
    </row>
    <row r="665" spans="2:15" x14ac:dyDescent="0.25">
      <c r="B665" s="7">
        <v>3</v>
      </c>
      <c r="C665" s="7" t="s">
        <v>13211</v>
      </c>
      <c r="D665" s="7" t="s">
        <v>13212</v>
      </c>
      <c r="E665" s="7" t="s">
        <v>13215</v>
      </c>
      <c r="F665" s="7" t="s">
        <v>25</v>
      </c>
      <c r="G665" s="7" t="s">
        <v>253</v>
      </c>
      <c r="H665" s="7" t="s">
        <v>260</v>
      </c>
      <c r="I665" s="7" t="s">
        <v>55</v>
      </c>
      <c r="J665" s="7" t="s">
        <v>54</v>
      </c>
      <c r="K665" s="7">
        <v>4</v>
      </c>
      <c r="L665" s="7" t="s">
        <v>13217</v>
      </c>
      <c r="M665" s="7" t="s">
        <v>19179</v>
      </c>
      <c r="N665" s="7" t="s">
        <v>43</v>
      </c>
      <c r="O665" s="7" t="s">
        <v>105</v>
      </c>
    </row>
    <row r="666" spans="2:15" x14ac:dyDescent="0.25">
      <c r="B666" s="7">
        <v>3</v>
      </c>
      <c r="C666" s="7" t="s">
        <v>13233</v>
      </c>
      <c r="D666" s="7" t="s">
        <v>13234</v>
      </c>
      <c r="E666" s="7" t="s">
        <v>13236</v>
      </c>
      <c r="F666" s="7" t="s">
        <v>25</v>
      </c>
      <c r="G666" s="7" t="s">
        <v>253</v>
      </c>
      <c r="H666" s="7" t="s">
        <v>260</v>
      </c>
      <c r="I666" s="7" t="s">
        <v>55</v>
      </c>
      <c r="J666" s="7" t="s">
        <v>54</v>
      </c>
      <c r="K666" s="7">
        <v>4</v>
      </c>
      <c r="L666" s="7" t="s">
        <v>13238</v>
      </c>
      <c r="M666" s="7" t="s">
        <v>19180</v>
      </c>
      <c r="N666" s="7" t="s">
        <v>43</v>
      </c>
      <c r="O666" s="7" t="s">
        <v>105</v>
      </c>
    </row>
    <row r="667" spans="2:15" x14ac:dyDescent="0.25">
      <c r="B667" s="7">
        <v>3</v>
      </c>
      <c r="C667" s="7" t="s">
        <v>13239</v>
      </c>
      <c r="D667" s="7" t="s">
        <v>13240</v>
      </c>
      <c r="E667" s="7" t="s">
        <v>13242</v>
      </c>
      <c r="F667" s="7" t="s">
        <v>200</v>
      </c>
      <c r="G667" s="7" t="s">
        <v>252</v>
      </c>
      <c r="H667" s="7" t="s">
        <v>260</v>
      </c>
      <c r="I667" s="7" t="s">
        <v>55</v>
      </c>
      <c r="J667" s="7" t="s">
        <v>54</v>
      </c>
      <c r="K667" s="7">
        <v>4</v>
      </c>
      <c r="L667" s="7" t="s">
        <v>13244</v>
      </c>
      <c r="M667" s="7" t="s">
        <v>19181</v>
      </c>
      <c r="N667" s="7" t="s">
        <v>43</v>
      </c>
      <c r="O667" s="7" t="s">
        <v>159</v>
      </c>
    </row>
    <row r="668" spans="2:15" x14ac:dyDescent="0.25">
      <c r="B668" s="7">
        <v>3</v>
      </c>
      <c r="C668" s="7" t="s">
        <v>13245</v>
      </c>
      <c r="D668" s="7" t="s">
        <v>13246</v>
      </c>
      <c r="E668" s="7" t="s">
        <v>13249</v>
      </c>
      <c r="F668" s="7" t="s">
        <v>167</v>
      </c>
      <c r="G668" s="7" t="s">
        <v>253</v>
      </c>
      <c r="H668" s="7" t="s">
        <v>260</v>
      </c>
      <c r="I668" s="7" t="s">
        <v>55</v>
      </c>
      <c r="J668" s="7" t="s">
        <v>54</v>
      </c>
      <c r="K668" s="7">
        <v>4</v>
      </c>
      <c r="L668" s="7" t="s">
        <v>13251</v>
      </c>
      <c r="M668" s="7" t="s">
        <v>10480</v>
      </c>
      <c r="N668" s="7" t="s">
        <v>43</v>
      </c>
      <c r="O668" s="7" t="s">
        <v>159</v>
      </c>
    </row>
    <row r="669" spans="2:15" x14ac:dyDescent="0.25">
      <c r="B669" s="7">
        <v>3</v>
      </c>
      <c r="C669" s="7" t="s">
        <v>13252</v>
      </c>
      <c r="D669" s="7" t="s">
        <v>13253</v>
      </c>
      <c r="E669" s="7" t="s">
        <v>13255</v>
      </c>
      <c r="F669" s="7" t="s">
        <v>50</v>
      </c>
      <c r="G669" s="7" t="s">
        <v>253</v>
      </c>
      <c r="H669" s="7" t="s">
        <v>260</v>
      </c>
      <c r="I669" s="7" t="s">
        <v>55</v>
      </c>
      <c r="J669" s="7" t="s">
        <v>54</v>
      </c>
      <c r="K669" s="7">
        <v>4</v>
      </c>
      <c r="L669" s="7" t="s">
        <v>13257</v>
      </c>
      <c r="M669" s="7" t="s">
        <v>14671</v>
      </c>
      <c r="N669" s="7" t="s">
        <v>43</v>
      </c>
      <c r="O669" s="7" t="s">
        <v>105</v>
      </c>
    </row>
    <row r="670" spans="2:15" x14ac:dyDescent="0.25">
      <c r="B670" s="7">
        <v>3</v>
      </c>
      <c r="C670" s="7" t="s">
        <v>13265</v>
      </c>
      <c r="D670" s="7" t="s">
        <v>13266</v>
      </c>
      <c r="E670" s="7" t="s">
        <v>13269</v>
      </c>
      <c r="F670" s="7" t="s">
        <v>42</v>
      </c>
      <c r="G670" s="7" t="s">
        <v>253</v>
      </c>
      <c r="H670" s="7" t="s">
        <v>260</v>
      </c>
      <c r="I670" s="7" t="s">
        <v>55</v>
      </c>
      <c r="J670" s="7" t="s">
        <v>54</v>
      </c>
      <c r="K670" s="7">
        <v>4</v>
      </c>
      <c r="L670" s="7" t="s">
        <v>13271</v>
      </c>
      <c r="M670" s="7" t="s">
        <v>18085</v>
      </c>
      <c r="N670" s="7" t="s">
        <v>43</v>
      </c>
      <c r="O670" s="7" t="s">
        <v>105</v>
      </c>
    </row>
    <row r="671" spans="2:15" x14ac:dyDescent="0.25">
      <c r="B671" s="7">
        <v>3</v>
      </c>
      <c r="C671" s="7" t="s">
        <v>13294</v>
      </c>
      <c r="D671" s="7" t="s">
        <v>13295</v>
      </c>
      <c r="E671" s="7" t="s">
        <v>13299</v>
      </c>
      <c r="F671" s="7" t="s">
        <v>123</v>
      </c>
      <c r="G671" s="7" t="s">
        <v>252</v>
      </c>
      <c r="H671" s="7" t="s">
        <v>259</v>
      </c>
      <c r="I671" s="7" t="s">
        <v>55</v>
      </c>
      <c r="J671" s="7" t="s">
        <v>54</v>
      </c>
      <c r="K671" s="7">
        <v>4</v>
      </c>
      <c r="L671" s="7" t="s">
        <v>13301</v>
      </c>
      <c r="M671" s="7" t="s">
        <v>6699</v>
      </c>
      <c r="N671" s="7" t="s">
        <v>43</v>
      </c>
      <c r="O671" s="7" t="s">
        <v>109</v>
      </c>
    </row>
    <row r="672" spans="2:15" x14ac:dyDescent="0.25">
      <c r="B672" s="7">
        <v>3</v>
      </c>
      <c r="C672" s="7" t="s">
        <v>13317</v>
      </c>
      <c r="D672" s="7" t="s">
        <v>13318</v>
      </c>
      <c r="E672" s="7" t="s">
        <v>13321</v>
      </c>
      <c r="F672" s="7" t="s">
        <v>230</v>
      </c>
      <c r="G672" s="7" t="s">
        <v>253</v>
      </c>
      <c r="H672" s="7" t="s">
        <v>260</v>
      </c>
      <c r="I672" s="7" t="s">
        <v>55</v>
      </c>
      <c r="J672" s="7" t="s">
        <v>54</v>
      </c>
      <c r="K672" s="7">
        <v>4</v>
      </c>
      <c r="L672" s="7" t="s">
        <v>13323</v>
      </c>
      <c r="M672" s="7" t="s">
        <v>17604</v>
      </c>
      <c r="N672" s="7" t="s">
        <v>43</v>
      </c>
      <c r="O672" s="7" t="s">
        <v>215</v>
      </c>
    </row>
    <row r="673" spans="2:15" x14ac:dyDescent="0.25">
      <c r="B673" s="7">
        <v>3</v>
      </c>
      <c r="C673" s="7" t="s">
        <v>13324</v>
      </c>
      <c r="D673" s="7" t="s">
        <v>13325</v>
      </c>
      <c r="E673" s="7" t="s">
        <v>13327</v>
      </c>
      <c r="F673" s="7" t="s">
        <v>25</v>
      </c>
      <c r="G673" s="7" t="s">
        <v>253</v>
      </c>
      <c r="H673" s="7" t="s">
        <v>260</v>
      </c>
      <c r="I673" s="7" t="s">
        <v>55</v>
      </c>
      <c r="J673" s="7" t="s">
        <v>54</v>
      </c>
      <c r="K673" s="7">
        <v>4</v>
      </c>
      <c r="L673" s="7" t="s">
        <v>13329</v>
      </c>
      <c r="M673" s="7" t="s">
        <v>14709</v>
      </c>
      <c r="N673" s="7" t="s">
        <v>43</v>
      </c>
      <c r="O673" s="7" t="s">
        <v>105</v>
      </c>
    </row>
    <row r="674" spans="2:15" x14ac:dyDescent="0.25">
      <c r="B674" s="7">
        <v>3</v>
      </c>
      <c r="C674" s="7" t="s">
        <v>13330</v>
      </c>
      <c r="D674" s="7" t="s">
        <v>13331</v>
      </c>
      <c r="E674" s="7" t="s">
        <v>13327</v>
      </c>
      <c r="F674" s="7" t="s">
        <v>25</v>
      </c>
      <c r="G674" s="7" t="s">
        <v>253</v>
      </c>
      <c r="H674" s="7" t="s">
        <v>260</v>
      </c>
      <c r="I674" s="7" t="s">
        <v>55</v>
      </c>
      <c r="J674" s="7" t="s">
        <v>54</v>
      </c>
      <c r="K674" s="7">
        <v>4</v>
      </c>
      <c r="L674" s="7" t="s">
        <v>13332</v>
      </c>
      <c r="M674" s="7" t="s">
        <v>10416</v>
      </c>
      <c r="N674" s="7" t="s">
        <v>43</v>
      </c>
      <c r="O674" s="7" t="s">
        <v>105</v>
      </c>
    </row>
    <row r="675" spans="2:15" x14ac:dyDescent="0.25">
      <c r="B675" s="7">
        <v>3</v>
      </c>
      <c r="C675" s="7" t="s">
        <v>13355</v>
      </c>
      <c r="D675" s="7" t="s">
        <v>13356</v>
      </c>
      <c r="E675" s="7" t="s">
        <v>13359</v>
      </c>
      <c r="F675" s="7" t="s">
        <v>261</v>
      </c>
      <c r="G675" s="7" t="s">
        <v>253</v>
      </c>
      <c r="H675" s="7" t="s">
        <v>259</v>
      </c>
      <c r="I675" s="7" t="s">
        <v>55</v>
      </c>
      <c r="J675" s="7" t="s">
        <v>54</v>
      </c>
      <c r="K675" s="7">
        <v>4</v>
      </c>
      <c r="L675" s="7" t="s">
        <v>13361</v>
      </c>
      <c r="M675" s="7" t="s">
        <v>10737</v>
      </c>
      <c r="N675" s="7" t="s">
        <v>43</v>
      </c>
      <c r="O675" s="7" t="s">
        <v>109</v>
      </c>
    </row>
    <row r="676" spans="2:15" x14ac:dyDescent="0.25">
      <c r="B676" s="7">
        <v>3</v>
      </c>
      <c r="C676" s="7" t="s">
        <v>13418</v>
      </c>
      <c r="D676" s="7" t="s">
        <v>13419</v>
      </c>
      <c r="E676" s="7" t="s">
        <v>13423</v>
      </c>
      <c r="F676" s="7" t="s">
        <v>180</v>
      </c>
      <c r="G676" s="7" t="s">
        <v>252</v>
      </c>
      <c r="H676" s="7" t="s">
        <v>260</v>
      </c>
      <c r="I676" s="7" t="s">
        <v>55</v>
      </c>
      <c r="J676" s="7" t="s">
        <v>54</v>
      </c>
      <c r="K676" s="7">
        <v>4</v>
      </c>
      <c r="L676" s="7" t="s">
        <v>13425</v>
      </c>
      <c r="M676" s="7" t="s">
        <v>8028</v>
      </c>
      <c r="N676" s="7" t="s">
        <v>43</v>
      </c>
      <c r="O676" s="7" t="s">
        <v>159</v>
      </c>
    </row>
    <row r="677" spans="2:15" x14ac:dyDescent="0.25">
      <c r="B677" s="7">
        <v>3</v>
      </c>
      <c r="C677" s="7" t="s">
        <v>13571</v>
      </c>
      <c r="D677" s="7" t="s">
        <v>13572</v>
      </c>
      <c r="E677" s="7" t="s">
        <v>13574</v>
      </c>
      <c r="F677" s="7" t="s">
        <v>196</v>
      </c>
      <c r="G677" s="7" t="s">
        <v>253</v>
      </c>
      <c r="H677" s="7" t="s">
        <v>260</v>
      </c>
      <c r="I677" s="7" t="s">
        <v>55</v>
      </c>
      <c r="J677" s="7" t="s">
        <v>54</v>
      </c>
      <c r="K677" s="7">
        <v>4</v>
      </c>
      <c r="L677" s="7" t="s">
        <v>2662</v>
      </c>
      <c r="M677" s="7" t="s">
        <v>10385</v>
      </c>
      <c r="N677" s="7" t="s">
        <v>43</v>
      </c>
      <c r="O677" s="7" t="s">
        <v>159</v>
      </c>
    </row>
    <row r="678" spans="2:15" x14ac:dyDescent="0.25">
      <c r="B678" s="7">
        <v>3</v>
      </c>
      <c r="C678" s="7" t="s">
        <v>13604</v>
      </c>
      <c r="D678" s="7" t="s">
        <v>13605</v>
      </c>
      <c r="E678" s="7" t="s">
        <v>13608</v>
      </c>
      <c r="F678" s="7" t="s">
        <v>25</v>
      </c>
      <c r="G678" s="7" t="s">
        <v>253</v>
      </c>
      <c r="H678" s="7" t="s">
        <v>260</v>
      </c>
      <c r="I678" s="7" t="s">
        <v>55</v>
      </c>
      <c r="J678" s="7" t="s">
        <v>54</v>
      </c>
      <c r="K678" s="7">
        <v>4</v>
      </c>
      <c r="L678" s="7" t="s">
        <v>13610</v>
      </c>
      <c r="M678" s="7" t="s">
        <v>19197</v>
      </c>
      <c r="N678" s="7" t="s">
        <v>43</v>
      </c>
      <c r="O678" s="7" t="s">
        <v>105</v>
      </c>
    </row>
    <row r="679" spans="2:15" x14ac:dyDescent="0.25">
      <c r="B679" s="7">
        <v>3</v>
      </c>
      <c r="C679" s="7" t="s">
        <v>13611</v>
      </c>
      <c r="D679" s="7" t="s">
        <v>13612</v>
      </c>
      <c r="E679" s="7" t="s">
        <v>13614</v>
      </c>
      <c r="F679" s="7" t="s">
        <v>25</v>
      </c>
      <c r="G679" s="7" t="s">
        <v>253</v>
      </c>
      <c r="H679" s="7" t="s">
        <v>260</v>
      </c>
      <c r="I679" s="7" t="s">
        <v>55</v>
      </c>
      <c r="J679" s="7" t="s">
        <v>54</v>
      </c>
      <c r="K679" s="7">
        <v>4</v>
      </c>
      <c r="L679" s="7" t="s">
        <v>13616</v>
      </c>
      <c r="M679" s="7" t="s">
        <v>14153</v>
      </c>
      <c r="N679" s="7" t="s">
        <v>43</v>
      </c>
      <c r="O679" s="7" t="s">
        <v>105</v>
      </c>
    </row>
    <row r="680" spans="2:15" x14ac:dyDescent="0.25">
      <c r="B680" s="7">
        <v>3</v>
      </c>
      <c r="C680" s="7" t="s">
        <v>13668</v>
      </c>
      <c r="D680" s="7" t="s">
        <v>13669</v>
      </c>
      <c r="E680" s="7" t="s">
        <v>11616</v>
      </c>
      <c r="F680" s="7" t="s">
        <v>25</v>
      </c>
      <c r="G680" s="7" t="s">
        <v>253</v>
      </c>
      <c r="H680" s="7" t="s">
        <v>260</v>
      </c>
      <c r="I680" s="7" t="s">
        <v>55</v>
      </c>
      <c r="J680" s="7" t="s">
        <v>54</v>
      </c>
      <c r="K680" s="7">
        <v>4</v>
      </c>
      <c r="L680" s="7" t="s">
        <v>13670</v>
      </c>
      <c r="M680" s="7" t="s">
        <v>4994</v>
      </c>
      <c r="N680" s="7" t="s">
        <v>43</v>
      </c>
      <c r="O680" s="7" t="s">
        <v>105</v>
      </c>
    </row>
    <row r="681" spans="2:15" x14ac:dyDescent="0.25">
      <c r="B681" s="7">
        <v>3</v>
      </c>
      <c r="C681" s="7" t="s">
        <v>13700</v>
      </c>
      <c r="D681" s="7" t="s">
        <v>13701</v>
      </c>
      <c r="E681" s="7" t="s">
        <v>13705</v>
      </c>
      <c r="F681" s="7" t="s">
        <v>169</v>
      </c>
      <c r="G681" s="7" t="s">
        <v>252</v>
      </c>
      <c r="H681" s="7" t="s">
        <v>260</v>
      </c>
      <c r="I681" s="7" t="s">
        <v>55</v>
      </c>
      <c r="J681" s="7" t="s">
        <v>54</v>
      </c>
      <c r="K681" s="7">
        <v>4</v>
      </c>
      <c r="L681" s="7" t="s">
        <v>13707</v>
      </c>
      <c r="M681" s="7" t="s">
        <v>14520</v>
      </c>
      <c r="N681" s="7" t="s">
        <v>43</v>
      </c>
      <c r="O681" s="7" t="s">
        <v>159</v>
      </c>
    </row>
    <row r="682" spans="2:15" x14ac:dyDescent="0.25">
      <c r="B682" s="7">
        <v>3</v>
      </c>
      <c r="C682" s="7" t="s">
        <v>13708</v>
      </c>
      <c r="D682" s="7" t="s">
        <v>13709</v>
      </c>
      <c r="E682" s="7" t="s">
        <v>13712</v>
      </c>
      <c r="F682" s="7" t="s">
        <v>160</v>
      </c>
      <c r="G682" s="7" t="s">
        <v>253</v>
      </c>
      <c r="H682" s="7" t="s">
        <v>260</v>
      </c>
      <c r="I682" s="7" t="s">
        <v>55</v>
      </c>
      <c r="J682" s="7" t="s">
        <v>54</v>
      </c>
      <c r="K682" s="7">
        <v>4</v>
      </c>
      <c r="L682" s="7" t="s">
        <v>13714</v>
      </c>
      <c r="M682" s="7" t="s">
        <v>10443</v>
      </c>
      <c r="N682" s="7" t="s">
        <v>43</v>
      </c>
      <c r="O682" s="7" t="s">
        <v>159</v>
      </c>
    </row>
    <row r="683" spans="2:15" x14ac:dyDescent="0.25">
      <c r="B683" s="7">
        <v>3</v>
      </c>
      <c r="C683" s="7" t="s">
        <v>13722</v>
      </c>
      <c r="D683" s="7" t="s">
        <v>13723</v>
      </c>
      <c r="E683" s="7" t="s">
        <v>13726</v>
      </c>
      <c r="F683" s="7" t="s">
        <v>38</v>
      </c>
      <c r="G683" s="7" t="s">
        <v>253</v>
      </c>
      <c r="H683" s="7" t="s">
        <v>260</v>
      </c>
      <c r="I683" s="7" t="s">
        <v>55</v>
      </c>
      <c r="J683" s="7" t="s">
        <v>54</v>
      </c>
      <c r="K683" s="7">
        <v>4</v>
      </c>
      <c r="L683" s="7" t="s">
        <v>13728</v>
      </c>
      <c r="M683" s="7" t="s">
        <v>19225</v>
      </c>
      <c r="N683" s="7" t="s">
        <v>43</v>
      </c>
      <c r="O683" s="7" t="s">
        <v>105</v>
      </c>
    </row>
    <row r="684" spans="2:15" x14ac:dyDescent="0.25">
      <c r="B684" s="7">
        <v>3</v>
      </c>
      <c r="C684" s="7" t="s">
        <v>13729</v>
      </c>
      <c r="D684" s="7" t="s">
        <v>13730</v>
      </c>
      <c r="E684" s="7" t="s">
        <v>13733</v>
      </c>
      <c r="F684" s="7" t="s">
        <v>25</v>
      </c>
      <c r="G684" s="7" t="s">
        <v>253</v>
      </c>
      <c r="H684" s="7" t="s">
        <v>260</v>
      </c>
      <c r="I684" s="7" t="s">
        <v>55</v>
      </c>
      <c r="J684" s="7" t="s">
        <v>54</v>
      </c>
      <c r="K684" s="7">
        <v>4</v>
      </c>
      <c r="L684" s="7" t="s">
        <v>13735</v>
      </c>
      <c r="M684" s="7" t="s">
        <v>3524</v>
      </c>
      <c r="N684" s="7" t="s">
        <v>43</v>
      </c>
      <c r="O684" s="7" t="s">
        <v>105</v>
      </c>
    </row>
    <row r="685" spans="2:15" x14ac:dyDescent="0.25">
      <c r="B685" s="7">
        <v>3</v>
      </c>
      <c r="C685" s="7" t="s">
        <v>13736</v>
      </c>
      <c r="D685" s="7" t="s">
        <v>13737</v>
      </c>
      <c r="E685" s="7" t="s">
        <v>13740</v>
      </c>
      <c r="F685" s="7" t="s">
        <v>178</v>
      </c>
      <c r="G685" s="7" t="s">
        <v>253</v>
      </c>
      <c r="H685" s="7" t="s">
        <v>260</v>
      </c>
      <c r="I685" s="7" t="s">
        <v>55</v>
      </c>
      <c r="J685" s="7" t="s">
        <v>54</v>
      </c>
      <c r="K685" s="7">
        <v>4</v>
      </c>
      <c r="L685" s="7" t="s">
        <v>13742</v>
      </c>
      <c r="M685" s="7" t="s">
        <v>1948</v>
      </c>
      <c r="N685" s="7" t="s">
        <v>43</v>
      </c>
      <c r="O685" s="7" t="s">
        <v>159</v>
      </c>
    </row>
    <row r="686" spans="2:15" x14ac:dyDescent="0.25">
      <c r="B686" s="7">
        <v>3</v>
      </c>
      <c r="C686" s="7" t="s">
        <v>13765</v>
      </c>
      <c r="D686" s="7" t="s">
        <v>13766</v>
      </c>
      <c r="E686" s="7" t="s">
        <v>13769</v>
      </c>
      <c r="F686" s="7" t="s">
        <v>160</v>
      </c>
      <c r="G686" s="7" t="s">
        <v>252</v>
      </c>
      <c r="H686" s="7" t="s">
        <v>260</v>
      </c>
      <c r="I686" s="7" t="s">
        <v>55</v>
      </c>
      <c r="J686" s="7" t="s">
        <v>54</v>
      </c>
      <c r="K686" s="7">
        <v>4</v>
      </c>
      <c r="L686" s="7" t="s">
        <v>13771</v>
      </c>
      <c r="M686" s="7" t="s">
        <v>19229</v>
      </c>
      <c r="N686" s="7" t="s">
        <v>43</v>
      </c>
      <c r="O686" s="7" t="s">
        <v>159</v>
      </c>
    </row>
    <row r="687" spans="2:15" x14ac:dyDescent="0.25">
      <c r="B687" s="7">
        <v>3</v>
      </c>
      <c r="C687" s="7" t="s">
        <v>13772</v>
      </c>
      <c r="D687" s="7" t="s">
        <v>13773</v>
      </c>
      <c r="E687" s="7" t="s">
        <v>13776</v>
      </c>
      <c r="F687" s="7" t="s">
        <v>139</v>
      </c>
      <c r="G687" s="7" t="s">
        <v>253</v>
      </c>
      <c r="H687" s="7" t="s">
        <v>259</v>
      </c>
      <c r="I687" s="7" t="s">
        <v>55</v>
      </c>
      <c r="J687" s="7" t="s">
        <v>54</v>
      </c>
      <c r="K687" s="7">
        <v>4</v>
      </c>
      <c r="L687" s="7" t="s">
        <v>13778</v>
      </c>
      <c r="M687" s="7" t="s">
        <v>5027</v>
      </c>
      <c r="N687" s="7" t="s">
        <v>43</v>
      </c>
      <c r="O687" s="7" t="s">
        <v>136</v>
      </c>
    </row>
    <row r="688" spans="2:15" x14ac:dyDescent="0.25">
      <c r="B688" s="7">
        <v>3</v>
      </c>
      <c r="C688" s="7" t="s">
        <v>13780</v>
      </c>
      <c r="D688" s="7" t="s">
        <v>13781</v>
      </c>
      <c r="E688" s="7" t="s">
        <v>13784</v>
      </c>
      <c r="F688" s="7" t="s">
        <v>226</v>
      </c>
      <c r="G688" s="7" t="s">
        <v>253</v>
      </c>
      <c r="H688" s="7" t="s">
        <v>260</v>
      </c>
      <c r="I688" s="7" t="s">
        <v>55</v>
      </c>
      <c r="J688" s="7" t="s">
        <v>54</v>
      </c>
      <c r="K688" s="7">
        <v>4</v>
      </c>
      <c r="L688" s="7" t="s">
        <v>13786</v>
      </c>
      <c r="M688" s="7" t="s">
        <v>18355</v>
      </c>
      <c r="N688" s="7" t="s">
        <v>43</v>
      </c>
      <c r="O688" s="7" t="s">
        <v>215</v>
      </c>
    </row>
    <row r="689" spans="2:15" x14ac:dyDescent="0.25">
      <c r="B689" s="7">
        <v>3</v>
      </c>
      <c r="C689" s="7" t="s">
        <v>13794</v>
      </c>
      <c r="D689" s="7" t="s">
        <v>13795</v>
      </c>
      <c r="E689" s="7" t="s">
        <v>13798</v>
      </c>
      <c r="F689" s="7" t="s">
        <v>25</v>
      </c>
      <c r="G689" s="7" t="s">
        <v>253</v>
      </c>
      <c r="H689" s="7" t="s">
        <v>260</v>
      </c>
      <c r="I689" s="7" t="s">
        <v>55</v>
      </c>
      <c r="J689" s="7" t="s">
        <v>54</v>
      </c>
      <c r="K689" s="7">
        <v>4</v>
      </c>
      <c r="L689" s="7" t="s">
        <v>13800</v>
      </c>
      <c r="M689" s="7" t="s">
        <v>19234</v>
      </c>
      <c r="N689" s="7" t="s">
        <v>43</v>
      </c>
      <c r="O689" s="7" t="s">
        <v>105</v>
      </c>
    </row>
    <row r="690" spans="2:15" x14ac:dyDescent="0.25">
      <c r="B690" s="7">
        <v>3</v>
      </c>
      <c r="C690" s="7" t="s">
        <v>13822</v>
      </c>
      <c r="D690" s="7" t="s">
        <v>13823</v>
      </c>
      <c r="E690" s="7" t="s">
        <v>13826</v>
      </c>
      <c r="F690" s="7" t="s">
        <v>163</v>
      </c>
      <c r="G690" s="7" t="s">
        <v>252</v>
      </c>
      <c r="H690" s="7" t="s">
        <v>260</v>
      </c>
      <c r="I690" s="7" t="s">
        <v>55</v>
      </c>
      <c r="J690" s="7" t="s">
        <v>54</v>
      </c>
      <c r="K690" s="7">
        <v>4</v>
      </c>
      <c r="L690" s="7" t="s">
        <v>13828</v>
      </c>
      <c r="M690" s="7" t="s">
        <v>17755</v>
      </c>
      <c r="N690" s="7" t="s">
        <v>43</v>
      </c>
      <c r="O690" s="7" t="s">
        <v>159</v>
      </c>
    </row>
    <row r="691" spans="2:15" x14ac:dyDescent="0.25">
      <c r="B691" s="7">
        <v>3</v>
      </c>
      <c r="C691" s="7" t="s">
        <v>13844</v>
      </c>
      <c r="D691" s="7" t="s">
        <v>13845</v>
      </c>
      <c r="E691" s="7" t="s">
        <v>13846</v>
      </c>
      <c r="F691" s="7" t="s">
        <v>167</v>
      </c>
      <c r="G691" s="7" t="s">
        <v>253</v>
      </c>
      <c r="H691" s="7" t="s">
        <v>260</v>
      </c>
      <c r="I691" s="7" t="s">
        <v>55</v>
      </c>
      <c r="J691" s="7" t="s">
        <v>54</v>
      </c>
      <c r="K691" s="7">
        <v>4</v>
      </c>
      <c r="L691" s="7" t="s">
        <v>13848</v>
      </c>
      <c r="M691" s="7" t="s">
        <v>2806</v>
      </c>
      <c r="N691" s="7" t="s">
        <v>43</v>
      </c>
      <c r="O691" s="7" t="s">
        <v>159</v>
      </c>
    </row>
    <row r="692" spans="2:15" x14ac:dyDescent="0.25">
      <c r="B692" s="7">
        <v>3</v>
      </c>
      <c r="C692" s="7" t="s">
        <v>13849</v>
      </c>
      <c r="D692" s="7" t="s">
        <v>13850</v>
      </c>
      <c r="E692" s="7" t="s">
        <v>13854</v>
      </c>
      <c r="F692" s="7" t="s">
        <v>25</v>
      </c>
      <c r="G692" s="7" t="s">
        <v>253</v>
      </c>
      <c r="H692" s="7" t="s">
        <v>260</v>
      </c>
      <c r="I692" s="7" t="s">
        <v>55</v>
      </c>
      <c r="J692" s="7" t="s">
        <v>54</v>
      </c>
      <c r="K692" s="7">
        <v>4</v>
      </c>
      <c r="L692" s="7" t="s">
        <v>13856</v>
      </c>
      <c r="M692" s="7" t="s">
        <v>2806</v>
      </c>
      <c r="N692" s="7" t="s">
        <v>43</v>
      </c>
      <c r="O692" s="7" t="s">
        <v>105</v>
      </c>
    </row>
    <row r="693" spans="2:15" x14ac:dyDescent="0.25">
      <c r="B693" s="7">
        <v>3</v>
      </c>
      <c r="C693" s="7" t="s">
        <v>13857</v>
      </c>
      <c r="D693" s="7" t="s">
        <v>13858</v>
      </c>
      <c r="E693" s="7" t="s">
        <v>13861</v>
      </c>
      <c r="F693" s="7" t="s">
        <v>220</v>
      </c>
      <c r="G693" s="7" t="s">
        <v>252</v>
      </c>
      <c r="H693" s="7" t="s">
        <v>260</v>
      </c>
      <c r="I693" s="7" t="s">
        <v>55</v>
      </c>
      <c r="J693" s="7" t="s">
        <v>54</v>
      </c>
      <c r="K693" s="7">
        <v>4</v>
      </c>
      <c r="L693" s="7" t="s">
        <v>13863</v>
      </c>
      <c r="M693" s="7" t="s">
        <v>18571</v>
      </c>
      <c r="N693" s="7" t="s">
        <v>43</v>
      </c>
      <c r="O693" s="7" t="s">
        <v>215</v>
      </c>
    </row>
    <row r="694" spans="2:15" x14ac:dyDescent="0.25">
      <c r="B694" s="7">
        <v>3</v>
      </c>
      <c r="C694" s="7" t="s">
        <v>13873</v>
      </c>
      <c r="D694" s="7" t="s">
        <v>13874</v>
      </c>
      <c r="E694" s="7" t="s">
        <v>13877</v>
      </c>
      <c r="F694" s="7" t="s">
        <v>25</v>
      </c>
      <c r="G694" s="7" t="s">
        <v>253</v>
      </c>
      <c r="H694" s="7" t="s">
        <v>260</v>
      </c>
      <c r="I694" s="7" t="s">
        <v>55</v>
      </c>
      <c r="J694" s="7" t="s">
        <v>54</v>
      </c>
      <c r="K694" s="7">
        <v>4</v>
      </c>
      <c r="L694" s="7" t="s">
        <v>13879</v>
      </c>
      <c r="M694" s="7" t="s">
        <v>5028</v>
      </c>
      <c r="N694" s="7" t="s">
        <v>43</v>
      </c>
      <c r="O694" s="7" t="s">
        <v>105</v>
      </c>
    </row>
    <row r="695" spans="2:15" x14ac:dyDescent="0.25">
      <c r="B695" s="7">
        <v>3</v>
      </c>
      <c r="C695" s="7" t="s">
        <v>13880</v>
      </c>
      <c r="D695" s="7" t="s">
        <v>13881</v>
      </c>
      <c r="E695" s="7" t="s">
        <v>13884</v>
      </c>
      <c r="F695" s="7" t="s">
        <v>220</v>
      </c>
      <c r="G695" s="7" t="s">
        <v>252</v>
      </c>
      <c r="H695" s="7" t="s">
        <v>260</v>
      </c>
      <c r="I695" s="7" t="s">
        <v>55</v>
      </c>
      <c r="J695" s="7" t="s">
        <v>54</v>
      </c>
      <c r="K695" s="7">
        <v>4</v>
      </c>
      <c r="L695" s="7" t="s">
        <v>13886</v>
      </c>
      <c r="M695" s="7" t="s">
        <v>5028</v>
      </c>
      <c r="N695" s="7" t="s">
        <v>43</v>
      </c>
      <c r="O695" s="7" t="s">
        <v>215</v>
      </c>
    </row>
    <row r="696" spans="2:15" x14ac:dyDescent="0.25">
      <c r="B696" s="7">
        <v>3</v>
      </c>
      <c r="C696" s="7" t="s">
        <v>13906</v>
      </c>
      <c r="D696" s="7" t="s">
        <v>13907</v>
      </c>
      <c r="E696" s="7" t="s">
        <v>13910</v>
      </c>
      <c r="F696" s="7" t="s">
        <v>190</v>
      </c>
      <c r="G696" s="7" t="s">
        <v>252</v>
      </c>
      <c r="H696" s="7" t="s">
        <v>260</v>
      </c>
      <c r="I696" s="7" t="s">
        <v>55</v>
      </c>
      <c r="J696" s="7" t="s">
        <v>54</v>
      </c>
      <c r="K696" s="7">
        <v>4</v>
      </c>
      <c r="L696" s="7" t="s">
        <v>13912</v>
      </c>
      <c r="M696" s="7" t="s">
        <v>19248</v>
      </c>
      <c r="N696" s="7" t="s">
        <v>43</v>
      </c>
      <c r="O696" s="7" t="s">
        <v>159</v>
      </c>
    </row>
    <row r="697" spans="2:15" x14ac:dyDescent="0.25">
      <c r="B697" s="7">
        <v>3</v>
      </c>
      <c r="C697" s="7" t="s">
        <v>13913</v>
      </c>
      <c r="D697" s="7" t="s">
        <v>13914</v>
      </c>
      <c r="E697" s="7" t="s">
        <v>13917</v>
      </c>
      <c r="F697" s="7" t="s">
        <v>25</v>
      </c>
      <c r="G697" s="7" t="s">
        <v>253</v>
      </c>
      <c r="H697" s="7" t="s">
        <v>260</v>
      </c>
      <c r="I697" s="7" t="s">
        <v>55</v>
      </c>
      <c r="J697" s="7" t="s">
        <v>54</v>
      </c>
      <c r="K697" s="7">
        <v>4</v>
      </c>
      <c r="L697" s="7" t="s">
        <v>13919</v>
      </c>
      <c r="M697" s="7" t="s">
        <v>18129</v>
      </c>
      <c r="N697" s="7" t="s">
        <v>43</v>
      </c>
      <c r="O697" s="7" t="s">
        <v>105</v>
      </c>
    </row>
    <row r="698" spans="2:15" x14ac:dyDescent="0.25">
      <c r="B698" s="7">
        <v>3</v>
      </c>
      <c r="C698" s="7" t="s">
        <v>13934</v>
      </c>
      <c r="D698" s="7" t="s">
        <v>13935</v>
      </c>
      <c r="E698" s="7" t="s">
        <v>13938</v>
      </c>
      <c r="F698" s="7" t="s">
        <v>48</v>
      </c>
      <c r="G698" s="7" t="s">
        <v>253</v>
      </c>
      <c r="H698" s="7" t="s">
        <v>260</v>
      </c>
      <c r="I698" s="7" t="s">
        <v>55</v>
      </c>
      <c r="J698" s="7" t="s">
        <v>54</v>
      </c>
      <c r="K698" s="7">
        <v>4</v>
      </c>
      <c r="L698" s="7" t="s">
        <v>13940</v>
      </c>
      <c r="M698" s="7" t="s">
        <v>14410</v>
      </c>
      <c r="N698" s="7" t="s">
        <v>43</v>
      </c>
      <c r="O698" s="7" t="s">
        <v>105</v>
      </c>
    </row>
    <row r="699" spans="2:15" x14ac:dyDescent="0.25">
      <c r="B699" s="7">
        <v>3</v>
      </c>
      <c r="C699" s="7" t="s">
        <v>13941</v>
      </c>
      <c r="D699" s="7" t="s">
        <v>13942</v>
      </c>
      <c r="E699" s="7" t="s">
        <v>13945</v>
      </c>
      <c r="F699" s="7" t="s">
        <v>165</v>
      </c>
      <c r="G699" s="7" t="s">
        <v>252</v>
      </c>
      <c r="H699" s="7" t="s">
        <v>260</v>
      </c>
      <c r="I699" s="7" t="s">
        <v>55</v>
      </c>
      <c r="J699" s="7" t="s">
        <v>54</v>
      </c>
      <c r="K699" s="7">
        <v>4</v>
      </c>
      <c r="L699" s="7" t="s">
        <v>13947</v>
      </c>
      <c r="M699" s="7" t="s">
        <v>14410</v>
      </c>
      <c r="N699" s="7" t="s">
        <v>43</v>
      </c>
      <c r="O699" s="7" t="s">
        <v>159</v>
      </c>
    </row>
    <row r="700" spans="2:15" x14ac:dyDescent="0.25">
      <c r="B700" s="7">
        <v>3</v>
      </c>
      <c r="C700" s="7" t="s">
        <v>13962</v>
      </c>
      <c r="D700" s="7" t="s">
        <v>13963</v>
      </c>
      <c r="E700" s="7" t="s">
        <v>13967</v>
      </c>
      <c r="F700" s="7" t="s">
        <v>137</v>
      </c>
      <c r="G700" s="7" t="s">
        <v>252</v>
      </c>
      <c r="H700" s="7" t="s">
        <v>259</v>
      </c>
      <c r="I700" s="7" t="s">
        <v>55</v>
      </c>
      <c r="J700" s="7" t="s">
        <v>54</v>
      </c>
      <c r="K700" s="7">
        <v>4</v>
      </c>
      <c r="L700" s="7" t="s">
        <v>13969</v>
      </c>
      <c r="M700" s="7" t="s">
        <v>8143</v>
      </c>
      <c r="N700" s="7" t="s">
        <v>43</v>
      </c>
      <c r="O700" s="7" t="s">
        <v>136</v>
      </c>
    </row>
    <row r="701" spans="2:15" x14ac:dyDescent="0.25">
      <c r="B701" s="7">
        <v>3</v>
      </c>
      <c r="C701" s="7" t="s">
        <v>13970</v>
      </c>
      <c r="D701" s="7" t="s">
        <v>13971</v>
      </c>
      <c r="E701" s="7" t="s">
        <v>13972</v>
      </c>
      <c r="F701" s="7" t="s">
        <v>185</v>
      </c>
      <c r="G701" s="7" t="s">
        <v>253</v>
      </c>
      <c r="H701" s="7" t="s">
        <v>260</v>
      </c>
      <c r="I701" s="7" t="s">
        <v>55</v>
      </c>
      <c r="J701" s="7" t="s">
        <v>54</v>
      </c>
      <c r="K701" s="7">
        <v>4</v>
      </c>
      <c r="L701" s="7" t="s">
        <v>13974</v>
      </c>
      <c r="M701" s="7" t="s">
        <v>18002</v>
      </c>
      <c r="N701" s="7" t="s">
        <v>43</v>
      </c>
      <c r="O701" s="7" t="s">
        <v>159</v>
      </c>
    </row>
    <row r="702" spans="2:15" x14ac:dyDescent="0.25">
      <c r="B702" s="7">
        <v>3</v>
      </c>
      <c r="C702" s="7" t="s">
        <v>13983</v>
      </c>
      <c r="D702" s="7" t="s">
        <v>13984</v>
      </c>
      <c r="E702" s="7" t="s">
        <v>13988</v>
      </c>
      <c r="F702" s="7" t="s">
        <v>139</v>
      </c>
      <c r="G702" s="7" t="s">
        <v>253</v>
      </c>
      <c r="H702" s="7" t="s">
        <v>259</v>
      </c>
      <c r="I702" s="7" t="s">
        <v>55</v>
      </c>
      <c r="J702" s="7" t="s">
        <v>54</v>
      </c>
      <c r="K702" s="7">
        <v>4</v>
      </c>
      <c r="L702" s="7" t="s">
        <v>13990</v>
      </c>
      <c r="M702" s="7" t="s">
        <v>19253</v>
      </c>
      <c r="N702" s="7" t="s">
        <v>43</v>
      </c>
      <c r="O702" s="7" t="s">
        <v>136</v>
      </c>
    </row>
    <row r="703" spans="2:15" x14ac:dyDescent="0.25">
      <c r="B703" s="7">
        <v>3</v>
      </c>
      <c r="C703" s="7" t="s">
        <v>13991</v>
      </c>
      <c r="D703" s="7" t="s">
        <v>13992</v>
      </c>
      <c r="E703" s="7" t="s">
        <v>13996</v>
      </c>
      <c r="F703" s="7" t="s">
        <v>141</v>
      </c>
      <c r="G703" s="7" t="s">
        <v>253</v>
      </c>
      <c r="H703" s="7" t="s">
        <v>259</v>
      </c>
      <c r="I703" s="7" t="s">
        <v>55</v>
      </c>
      <c r="J703" s="7" t="s">
        <v>54</v>
      </c>
      <c r="K703" s="7">
        <v>4</v>
      </c>
      <c r="L703" s="7" t="s">
        <v>13998</v>
      </c>
      <c r="M703" s="7" t="s">
        <v>10608</v>
      </c>
      <c r="N703" s="7" t="s">
        <v>43</v>
      </c>
      <c r="O703" s="7" t="s">
        <v>136</v>
      </c>
    </row>
    <row r="704" spans="2:15" x14ac:dyDescent="0.25">
      <c r="B704" s="7">
        <v>3</v>
      </c>
      <c r="C704" s="7" t="s">
        <v>14179</v>
      </c>
      <c r="D704" s="7" t="s">
        <v>14180</v>
      </c>
      <c r="E704" s="7" t="s">
        <v>14184</v>
      </c>
      <c r="F704" s="7" t="s">
        <v>167</v>
      </c>
      <c r="G704" s="7" t="s">
        <v>253</v>
      </c>
      <c r="H704" s="7" t="s">
        <v>260</v>
      </c>
      <c r="I704" s="7" t="s">
        <v>55</v>
      </c>
      <c r="J704" s="7" t="s">
        <v>54</v>
      </c>
      <c r="K704" s="7">
        <v>4</v>
      </c>
      <c r="L704" s="7" t="s">
        <v>14186</v>
      </c>
      <c r="M704" s="7" t="s">
        <v>17760</v>
      </c>
      <c r="N704" s="7" t="s">
        <v>43</v>
      </c>
      <c r="O704" s="7" t="s">
        <v>159</v>
      </c>
    </row>
    <row r="705" spans="2:15" x14ac:dyDescent="0.25">
      <c r="B705" s="7">
        <v>3</v>
      </c>
      <c r="C705" s="7" t="s">
        <v>14201</v>
      </c>
      <c r="D705" s="7" t="s">
        <v>14202</v>
      </c>
      <c r="E705" s="7" t="s">
        <v>14204</v>
      </c>
      <c r="F705" s="7" t="s">
        <v>25</v>
      </c>
      <c r="G705" s="7" t="s">
        <v>253</v>
      </c>
      <c r="H705" s="7" t="s">
        <v>260</v>
      </c>
      <c r="I705" s="7" t="s">
        <v>55</v>
      </c>
      <c r="J705" s="7" t="s">
        <v>54</v>
      </c>
      <c r="K705" s="7">
        <v>4</v>
      </c>
      <c r="L705" s="7" t="s">
        <v>14206</v>
      </c>
      <c r="M705" s="7" t="s">
        <v>14703</v>
      </c>
      <c r="N705" s="7" t="s">
        <v>43</v>
      </c>
      <c r="O705" s="7" t="s">
        <v>105</v>
      </c>
    </row>
    <row r="706" spans="2:15" x14ac:dyDescent="0.25">
      <c r="B706" s="7">
        <v>3</v>
      </c>
      <c r="C706" s="7" t="s">
        <v>14983</v>
      </c>
      <c r="D706" s="7" t="s">
        <v>14984</v>
      </c>
      <c r="E706" s="7" t="s">
        <v>14987</v>
      </c>
      <c r="F706" s="7" t="s">
        <v>25</v>
      </c>
      <c r="G706" s="7" t="s">
        <v>253</v>
      </c>
      <c r="H706" s="7" t="s">
        <v>260</v>
      </c>
      <c r="I706" s="7" t="s">
        <v>55</v>
      </c>
      <c r="J706" s="7" t="s">
        <v>54</v>
      </c>
      <c r="K706" s="7">
        <v>4</v>
      </c>
      <c r="L706" s="7" t="s">
        <v>14989</v>
      </c>
      <c r="M706" s="7" t="s">
        <v>3477</v>
      </c>
      <c r="N706" s="7" t="s">
        <v>43</v>
      </c>
      <c r="O706" s="7" t="s">
        <v>105</v>
      </c>
    </row>
    <row r="707" spans="2:15" x14ac:dyDescent="0.25">
      <c r="B707" s="7">
        <v>3</v>
      </c>
      <c r="C707" s="7" t="s">
        <v>15005</v>
      </c>
      <c r="D707" s="7" t="s">
        <v>15006</v>
      </c>
      <c r="E707" s="7" t="s">
        <v>15010</v>
      </c>
      <c r="F707" s="7" t="s">
        <v>141</v>
      </c>
      <c r="G707" s="7" t="s">
        <v>252</v>
      </c>
      <c r="H707" s="7" t="s">
        <v>259</v>
      </c>
      <c r="I707" s="7" t="s">
        <v>55</v>
      </c>
      <c r="J707" s="7" t="s">
        <v>54</v>
      </c>
      <c r="K707" s="7">
        <v>4</v>
      </c>
      <c r="L707" s="7" t="s">
        <v>15012</v>
      </c>
      <c r="M707" s="7" t="s">
        <v>10449</v>
      </c>
      <c r="N707" s="7" t="s">
        <v>43</v>
      </c>
      <c r="O707" s="7" t="s">
        <v>136</v>
      </c>
    </row>
    <row r="708" spans="2:15" x14ac:dyDescent="0.25">
      <c r="B708" s="7">
        <v>3</v>
      </c>
      <c r="C708" s="7" t="s">
        <v>15084</v>
      </c>
      <c r="D708" s="7" t="s">
        <v>15085</v>
      </c>
      <c r="E708" s="7" t="s">
        <v>15087</v>
      </c>
      <c r="F708" s="7" t="s">
        <v>232</v>
      </c>
      <c r="G708" s="7" t="s">
        <v>252</v>
      </c>
      <c r="H708" s="7" t="s">
        <v>260</v>
      </c>
      <c r="I708" s="7" t="s">
        <v>55</v>
      </c>
      <c r="J708" s="7" t="s">
        <v>54</v>
      </c>
      <c r="K708" s="7">
        <v>4</v>
      </c>
      <c r="L708" s="7" t="s">
        <v>15089</v>
      </c>
      <c r="M708" s="7" t="s">
        <v>8073</v>
      </c>
      <c r="N708" s="7" t="s">
        <v>43</v>
      </c>
      <c r="O708" s="7" t="s">
        <v>215</v>
      </c>
    </row>
    <row r="709" spans="2:15" x14ac:dyDescent="0.25">
      <c r="B709" s="7">
        <v>3</v>
      </c>
      <c r="C709" s="7" t="s">
        <v>15090</v>
      </c>
      <c r="D709" s="7" t="s">
        <v>15091</v>
      </c>
      <c r="E709" s="7" t="s">
        <v>15092</v>
      </c>
      <c r="F709" s="7" t="s">
        <v>232</v>
      </c>
      <c r="G709" s="7" t="s">
        <v>252</v>
      </c>
      <c r="H709" s="7" t="s">
        <v>260</v>
      </c>
      <c r="I709" s="7" t="s">
        <v>55</v>
      </c>
      <c r="J709" s="7" t="s">
        <v>54</v>
      </c>
      <c r="K709" s="7">
        <v>4</v>
      </c>
      <c r="L709" s="7" t="s">
        <v>15094</v>
      </c>
      <c r="M709" s="7" t="s">
        <v>18486</v>
      </c>
      <c r="N709" s="7" t="s">
        <v>43</v>
      </c>
      <c r="O709" s="7" t="s">
        <v>215</v>
      </c>
    </row>
    <row r="710" spans="2:15" x14ac:dyDescent="0.25">
      <c r="B710" s="7">
        <v>3</v>
      </c>
      <c r="C710" s="7" t="s">
        <v>15096</v>
      </c>
      <c r="D710" s="7" t="s">
        <v>15097</v>
      </c>
      <c r="E710" s="7" t="s">
        <v>15099</v>
      </c>
      <c r="F710" s="7" t="s">
        <v>234</v>
      </c>
      <c r="G710" s="7" t="s">
        <v>253</v>
      </c>
      <c r="H710" s="7" t="s">
        <v>260</v>
      </c>
      <c r="I710" s="7" t="s">
        <v>55</v>
      </c>
      <c r="J710" s="7" t="s">
        <v>54</v>
      </c>
      <c r="K710" s="7">
        <v>4</v>
      </c>
      <c r="L710" s="7" t="s">
        <v>15101</v>
      </c>
      <c r="M710" s="7" t="s">
        <v>3617</v>
      </c>
      <c r="N710" s="7" t="s">
        <v>43</v>
      </c>
      <c r="O710" s="7" t="s">
        <v>215</v>
      </c>
    </row>
    <row r="711" spans="2:15" x14ac:dyDescent="0.25">
      <c r="B711" s="7">
        <v>3</v>
      </c>
      <c r="C711" s="7" t="s">
        <v>15102</v>
      </c>
      <c r="D711" s="7" t="s">
        <v>15103</v>
      </c>
      <c r="E711" s="7" t="s">
        <v>15104</v>
      </c>
      <c r="F711" s="7" t="s">
        <v>216</v>
      </c>
      <c r="G711" s="7" t="s">
        <v>252</v>
      </c>
      <c r="H711" s="7" t="s">
        <v>260</v>
      </c>
      <c r="I711" s="7" t="s">
        <v>55</v>
      </c>
      <c r="J711" s="7" t="s">
        <v>54</v>
      </c>
      <c r="K711" s="7">
        <v>4</v>
      </c>
      <c r="L711" s="7" t="s">
        <v>15106</v>
      </c>
      <c r="M711" s="7" t="s">
        <v>19270</v>
      </c>
      <c r="N711" s="7" t="s">
        <v>43</v>
      </c>
      <c r="O711" s="7" t="s">
        <v>215</v>
      </c>
    </row>
    <row r="712" spans="2:15" x14ac:dyDescent="0.25">
      <c r="B712" s="7">
        <v>3</v>
      </c>
      <c r="C712" s="7" t="s">
        <v>15108</v>
      </c>
      <c r="D712" s="7" t="s">
        <v>15109</v>
      </c>
      <c r="E712" s="7" t="s">
        <v>15110</v>
      </c>
      <c r="F712" s="7" t="s">
        <v>25</v>
      </c>
      <c r="G712" s="7" t="s">
        <v>253</v>
      </c>
      <c r="H712" s="7" t="s">
        <v>260</v>
      </c>
      <c r="I712" s="7" t="s">
        <v>55</v>
      </c>
      <c r="J712" s="7" t="s">
        <v>54</v>
      </c>
      <c r="K712" s="7">
        <v>4</v>
      </c>
      <c r="L712" s="7" t="s">
        <v>15112</v>
      </c>
      <c r="M712" s="7" t="s">
        <v>19273</v>
      </c>
      <c r="N712" s="7" t="s">
        <v>43</v>
      </c>
      <c r="O712" s="7" t="s">
        <v>105</v>
      </c>
    </row>
    <row r="713" spans="2:15" x14ac:dyDescent="0.25">
      <c r="B713" s="7">
        <v>3</v>
      </c>
      <c r="C713" s="7" t="s">
        <v>15113</v>
      </c>
      <c r="D713" s="7" t="s">
        <v>15114</v>
      </c>
      <c r="E713" s="7" t="s">
        <v>15117</v>
      </c>
      <c r="F713" s="7" t="s">
        <v>663</v>
      </c>
      <c r="G713" s="7" t="s">
        <v>252</v>
      </c>
      <c r="H713" s="7" t="s">
        <v>260</v>
      </c>
      <c r="I713" s="7" t="s">
        <v>55</v>
      </c>
      <c r="J713" s="7" t="s">
        <v>54</v>
      </c>
      <c r="K713" s="7">
        <v>4</v>
      </c>
      <c r="L713" s="7" t="s">
        <v>15119</v>
      </c>
      <c r="M713" s="7" t="s">
        <v>18384</v>
      </c>
      <c r="N713" s="7" t="s">
        <v>43</v>
      </c>
      <c r="O713" s="7" t="s">
        <v>215</v>
      </c>
    </row>
    <row r="714" spans="2:15" x14ac:dyDescent="0.25">
      <c r="B714" s="7">
        <v>3</v>
      </c>
      <c r="C714" s="7" t="s">
        <v>15128</v>
      </c>
      <c r="D714" s="7" t="s">
        <v>15129</v>
      </c>
      <c r="E714" s="7" t="s">
        <v>15133</v>
      </c>
      <c r="F714" s="7" t="s">
        <v>141</v>
      </c>
      <c r="G714" s="7" t="s">
        <v>253</v>
      </c>
      <c r="H714" s="7" t="s">
        <v>259</v>
      </c>
      <c r="I714" s="7" t="s">
        <v>55</v>
      </c>
      <c r="J714" s="7" t="s">
        <v>54</v>
      </c>
      <c r="K714" s="7">
        <v>4</v>
      </c>
      <c r="L714" s="7" t="s">
        <v>15135</v>
      </c>
      <c r="M714" s="7" t="s">
        <v>8086</v>
      </c>
      <c r="N714" s="7" t="s">
        <v>43</v>
      </c>
      <c r="O714" s="7" t="s">
        <v>136</v>
      </c>
    </row>
    <row r="715" spans="2:15" x14ac:dyDescent="0.25">
      <c r="B715" s="7">
        <v>3</v>
      </c>
      <c r="C715" s="7" t="s">
        <v>15136</v>
      </c>
      <c r="D715" s="7" t="s">
        <v>15137</v>
      </c>
      <c r="E715" s="7" t="s">
        <v>15140</v>
      </c>
      <c r="F715" s="7" t="s">
        <v>663</v>
      </c>
      <c r="G715" s="7" t="s">
        <v>252</v>
      </c>
      <c r="H715" s="7" t="s">
        <v>260</v>
      </c>
      <c r="I715" s="7" t="s">
        <v>55</v>
      </c>
      <c r="J715" s="7" t="s">
        <v>54</v>
      </c>
      <c r="K715" s="7">
        <v>4</v>
      </c>
      <c r="L715" s="7" t="s">
        <v>15142</v>
      </c>
      <c r="M715" s="7" t="s">
        <v>14543</v>
      </c>
      <c r="N715" s="7" t="s">
        <v>43</v>
      </c>
      <c r="O715" s="7" t="s">
        <v>215</v>
      </c>
    </row>
    <row r="716" spans="2:15" x14ac:dyDescent="0.25">
      <c r="B716" s="7">
        <v>3</v>
      </c>
      <c r="C716" s="7" t="s">
        <v>15143</v>
      </c>
      <c r="D716" s="7" t="s">
        <v>15144</v>
      </c>
      <c r="E716" s="7" t="s">
        <v>15147</v>
      </c>
      <c r="F716" s="7" t="s">
        <v>119</v>
      </c>
      <c r="G716" s="7" t="s">
        <v>253</v>
      </c>
      <c r="H716" s="7" t="s">
        <v>259</v>
      </c>
      <c r="I716" s="7" t="s">
        <v>55</v>
      </c>
      <c r="J716" s="7" t="s">
        <v>54</v>
      </c>
      <c r="K716" s="7">
        <v>4</v>
      </c>
      <c r="L716" s="7" t="s">
        <v>15149</v>
      </c>
      <c r="M716" s="7" t="s">
        <v>19275</v>
      </c>
      <c r="N716" s="7" t="s">
        <v>43</v>
      </c>
      <c r="O716" s="7" t="s">
        <v>109</v>
      </c>
    </row>
    <row r="717" spans="2:15" x14ac:dyDescent="0.25">
      <c r="B717" s="7">
        <v>3</v>
      </c>
      <c r="C717" s="7" t="s">
        <v>15150</v>
      </c>
      <c r="D717" s="7" t="s">
        <v>15151</v>
      </c>
      <c r="E717" s="7" t="s">
        <v>15153</v>
      </c>
      <c r="F717" s="7" t="s">
        <v>271</v>
      </c>
      <c r="G717" s="7" t="s">
        <v>252</v>
      </c>
      <c r="H717" s="7" t="s">
        <v>259</v>
      </c>
      <c r="I717" s="7" t="s">
        <v>55</v>
      </c>
      <c r="J717" s="7" t="s">
        <v>54</v>
      </c>
      <c r="K717" s="7">
        <v>4</v>
      </c>
      <c r="L717" s="7" t="s">
        <v>15155</v>
      </c>
      <c r="M717" s="7" t="s">
        <v>10614</v>
      </c>
      <c r="N717" s="7" t="s">
        <v>43</v>
      </c>
      <c r="O717" s="7" t="s">
        <v>136</v>
      </c>
    </row>
    <row r="718" spans="2:15" x14ac:dyDescent="0.25">
      <c r="B718" s="7">
        <v>3</v>
      </c>
      <c r="C718" s="7" t="s">
        <v>15158</v>
      </c>
      <c r="D718" s="7" t="s">
        <v>15159</v>
      </c>
      <c r="E718" s="7" t="s">
        <v>15162</v>
      </c>
      <c r="F718" s="7" t="s">
        <v>137</v>
      </c>
      <c r="G718" s="7" t="s">
        <v>253</v>
      </c>
      <c r="H718" s="7" t="s">
        <v>259</v>
      </c>
      <c r="I718" s="7" t="s">
        <v>55</v>
      </c>
      <c r="J718" s="7" t="s">
        <v>54</v>
      </c>
      <c r="K718" s="7">
        <v>4</v>
      </c>
      <c r="L718" s="7" t="s">
        <v>15164</v>
      </c>
      <c r="M718" s="7" t="s">
        <v>19280</v>
      </c>
      <c r="N718" s="7" t="s">
        <v>43</v>
      </c>
      <c r="O718" s="7" t="s">
        <v>136</v>
      </c>
    </row>
    <row r="719" spans="2:15" x14ac:dyDescent="0.25">
      <c r="B719" s="7">
        <v>3</v>
      </c>
      <c r="C719" s="7" t="s">
        <v>15165</v>
      </c>
      <c r="D719" s="7" t="s">
        <v>15166</v>
      </c>
      <c r="E719" s="7" t="s">
        <v>15168</v>
      </c>
      <c r="F719" s="7" t="s">
        <v>42</v>
      </c>
      <c r="G719" s="7" t="s">
        <v>253</v>
      </c>
      <c r="H719" s="7" t="s">
        <v>260</v>
      </c>
      <c r="I719" s="7" t="s">
        <v>55</v>
      </c>
      <c r="J719" s="7" t="s">
        <v>54</v>
      </c>
      <c r="K719" s="7">
        <v>4</v>
      </c>
      <c r="L719" s="7" t="s">
        <v>15170</v>
      </c>
      <c r="M719" s="7" t="s">
        <v>19281</v>
      </c>
      <c r="N719" s="7" t="s">
        <v>43</v>
      </c>
      <c r="O719" s="7" t="s">
        <v>105</v>
      </c>
    </row>
    <row r="720" spans="2:15" x14ac:dyDescent="0.25">
      <c r="B720" s="7">
        <v>3</v>
      </c>
      <c r="C720" s="7" t="s">
        <v>15195</v>
      </c>
      <c r="D720" s="7" t="s">
        <v>15196</v>
      </c>
      <c r="E720" s="7" t="s">
        <v>15199</v>
      </c>
      <c r="F720" s="7" t="s">
        <v>185</v>
      </c>
      <c r="G720" s="7" t="s">
        <v>252</v>
      </c>
      <c r="H720" s="7" t="s">
        <v>260</v>
      </c>
      <c r="I720" s="7" t="s">
        <v>55</v>
      </c>
      <c r="J720" s="7" t="s">
        <v>54</v>
      </c>
      <c r="K720" s="7">
        <v>4</v>
      </c>
      <c r="L720" s="7" t="s">
        <v>15201</v>
      </c>
      <c r="M720" s="7" t="s">
        <v>19287</v>
      </c>
      <c r="N720" s="7" t="s">
        <v>43</v>
      </c>
      <c r="O720" s="7" t="s">
        <v>159</v>
      </c>
    </row>
    <row r="721" spans="2:15" x14ac:dyDescent="0.25">
      <c r="B721" s="7">
        <v>3</v>
      </c>
      <c r="C721" s="7" t="s">
        <v>15202</v>
      </c>
      <c r="D721" s="7" t="s">
        <v>15203</v>
      </c>
      <c r="E721" s="7" t="s">
        <v>15206</v>
      </c>
      <c r="F721" s="7" t="s">
        <v>149</v>
      </c>
      <c r="G721" s="7" t="s">
        <v>253</v>
      </c>
      <c r="H721" s="7" t="s">
        <v>259</v>
      </c>
      <c r="I721" s="7" t="s">
        <v>55</v>
      </c>
      <c r="J721" s="7" t="s">
        <v>54</v>
      </c>
      <c r="K721" s="7">
        <v>4</v>
      </c>
      <c r="L721" s="7" t="s">
        <v>15208</v>
      </c>
      <c r="M721" s="7" t="s">
        <v>19288</v>
      </c>
      <c r="N721" s="7" t="s">
        <v>43</v>
      </c>
      <c r="O721" s="7" t="s">
        <v>136</v>
      </c>
    </row>
    <row r="722" spans="2:15" x14ac:dyDescent="0.25">
      <c r="B722" s="7">
        <v>3</v>
      </c>
      <c r="C722" s="7" t="s">
        <v>15218</v>
      </c>
      <c r="D722" s="7" t="s">
        <v>15219</v>
      </c>
      <c r="E722" s="7" t="s">
        <v>15222</v>
      </c>
      <c r="F722" s="7" t="s">
        <v>182</v>
      </c>
      <c r="G722" s="7" t="s">
        <v>252</v>
      </c>
      <c r="H722" s="7" t="s">
        <v>260</v>
      </c>
      <c r="I722" s="7" t="s">
        <v>55</v>
      </c>
      <c r="J722" s="7" t="s">
        <v>54</v>
      </c>
      <c r="K722" s="7">
        <v>4</v>
      </c>
      <c r="L722" s="7" t="s">
        <v>15224</v>
      </c>
      <c r="M722" s="7" t="s">
        <v>19291</v>
      </c>
      <c r="N722" s="7" t="s">
        <v>43</v>
      </c>
      <c r="O722" s="7" t="s">
        <v>159</v>
      </c>
    </row>
    <row r="723" spans="2:15" x14ac:dyDescent="0.25">
      <c r="B723" s="7">
        <v>3</v>
      </c>
      <c r="C723" s="7" t="s">
        <v>15225</v>
      </c>
      <c r="D723" s="7" t="s">
        <v>15226</v>
      </c>
      <c r="E723" s="7" t="s">
        <v>15228</v>
      </c>
      <c r="F723" s="7" t="s">
        <v>202</v>
      </c>
      <c r="G723" s="7" t="s">
        <v>252</v>
      </c>
      <c r="H723" s="7" t="s">
        <v>260</v>
      </c>
      <c r="I723" s="7" t="s">
        <v>55</v>
      </c>
      <c r="J723" s="7" t="s">
        <v>54</v>
      </c>
      <c r="K723" s="7">
        <v>4</v>
      </c>
      <c r="L723" s="7" t="s">
        <v>15230</v>
      </c>
      <c r="M723" s="7" t="s">
        <v>19292</v>
      </c>
      <c r="N723" s="7" t="s">
        <v>43</v>
      </c>
      <c r="O723" s="7" t="s">
        <v>159</v>
      </c>
    </row>
    <row r="724" spans="2:15" x14ac:dyDescent="0.25">
      <c r="B724" s="7">
        <v>3</v>
      </c>
      <c r="C724" s="7" t="s">
        <v>15231</v>
      </c>
      <c r="D724" s="7" t="s">
        <v>15232</v>
      </c>
      <c r="E724" s="7" t="s">
        <v>15235</v>
      </c>
      <c r="F724" s="7" t="s">
        <v>277</v>
      </c>
      <c r="G724" s="7" t="s">
        <v>252</v>
      </c>
      <c r="H724" s="7" t="s">
        <v>260</v>
      </c>
      <c r="I724" s="7" t="s">
        <v>55</v>
      </c>
      <c r="J724" s="7" t="s">
        <v>54</v>
      </c>
      <c r="K724" s="7">
        <v>4</v>
      </c>
      <c r="L724" s="7" t="s">
        <v>15237</v>
      </c>
      <c r="M724" s="7" t="s">
        <v>19293</v>
      </c>
      <c r="N724" s="7" t="s">
        <v>43</v>
      </c>
      <c r="O724" s="7" t="s">
        <v>159</v>
      </c>
    </row>
    <row r="725" spans="2:15" x14ac:dyDescent="0.25">
      <c r="B725" s="7">
        <v>3</v>
      </c>
      <c r="C725" s="7" t="s">
        <v>15265</v>
      </c>
      <c r="D725" s="7" t="s">
        <v>15266</v>
      </c>
      <c r="E725" s="7" t="s">
        <v>15269</v>
      </c>
      <c r="F725" s="7" t="s">
        <v>42</v>
      </c>
      <c r="G725" s="7" t="s">
        <v>253</v>
      </c>
      <c r="H725" s="7" t="s">
        <v>260</v>
      </c>
      <c r="I725" s="7" t="s">
        <v>55</v>
      </c>
      <c r="J725" s="7" t="s">
        <v>54</v>
      </c>
      <c r="K725" s="7">
        <v>4</v>
      </c>
      <c r="L725" s="7" t="s">
        <v>15271</v>
      </c>
      <c r="M725" s="7" t="s">
        <v>19300</v>
      </c>
      <c r="N725" s="7" t="s">
        <v>43</v>
      </c>
      <c r="O725" s="7" t="s">
        <v>105</v>
      </c>
    </row>
    <row r="726" spans="2:15" x14ac:dyDescent="0.25">
      <c r="B726" s="7">
        <v>3</v>
      </c>
      <c r="C726" s="7" t="s">
        <v>15272</v>
      </c>
      <c r="D726" s="7" t="s">
        <v>15273</v>
      </c>
      <c r="E726" s="7" t="s">
        <v>15276</v>
      </c>
      <c r="F726" s="7" t="s">
        <v>167</v>
      </c>
      <c r="G726" s="7" t="s">
        <v>252</v>
      </c>
      <c r="H726" s="7" t="s">
        <v>260</v>
      </c>
      <c r="I726" s="7" t="s">
        <v>55</v>
      </c>
      <c r="J726" s="7" t="s">
        <v>54</v>
      </c>
      <c r="K726" s="7">
        <v>4</v>
      </c>
      <c r="L726" s="7" t="s">
        <v>15278</v>
      </c>
      <c r="M726" s="7" t="s">
        <v>19301</v>
      </c>
      <c r="N726" s="7" t="s">
        <v>43</v>
      </c>
      <c r="O726" s="7" t="s">
        <v>159</v>
      </c>
    </row>
    <row r="727" spans="2:15" x14ac:dyDescent="0.25">
      <c r="B727" s="7">
        <v>3</v>
      </c>
      <c r="C727" s="7" t="s">
        <v>15286</v>
      </c>
      <c r="D727" s="7" t="s">
        <v>15287</v>
      </c>
      <c r="E727" s="7" t="s">
        <v>15289</v>
      </c>
      <c r="F727" s="7" t="s">
        <v>190</v>
      </c>
      <c r="G727" s="7" t="s">
        <v>252</v>
      </c>
      <c r="H727" s="7" t="s">
        <v>260</v>
      </c>
      <c r="I727" s="7" t="s">
        <v>55</v>
      </c>
      <c r="J727" s="7" t="s">
        <v>54</v>
      </c>
      <c r="K727" s="7">
        <v>4</v>
      </c>
      <c r="L727" s="7" t="s">
        <v>15291</v>
      </c>
      <c r="M727" s="7" t="s">
        <v>19304</v>
      </c>
      <c r="N727" s="7" t="s">
        <v>43</v>
      </c>
      <c r="O727" s="7" t="s">
        <v>159</v>
      </c>
    </row>
    <row r="728" spans="2:15" x14ac:dyDescent="0.25">
      <c r="B728" s="7">
        <v>3</v>
      </c>
      <c r="C728" s="7" t="s">
        <v>15292</v>
      </c>
      <c r="D728" s="7" t="s">
        <v>15293</v>
      </c>
      <c r="E728" s="7" t="s">
        <v>15296</v>
      </c>
      <c r="F728" s="7" t="s">
        <v>163</v>
      </c>
      <c r="G728" s="7" t="s">
        <v>252</v>
      </c>
      <c r="H728" s="7" t="s">
        <v>260</v>
      </c>
      <c r="I728" s="7" t="s">
        <v>55</v>
      </c>
      <c r="J728" s="7" t="s">
        <v>54</v>
      </c>
      <c r="K728" s="7">
        <v>4</v>
      </c>
      <c r="L728" s="7" t="s">
        <v>15298</v>
      </c>
      <c r="M728" s="7" t="s">
        <v>19305</v>
      </c>
      <c r="N728" s="7" t="s">
        <v>43</v>
      </c>
      <c r="O728" s="7" t="s">
        <v>159</v>
      </c>
    </row>
    <row r="729" spans="2:15" x14ac:dyDescent="0.25">
      <c r="B729" s="7">
        <v>4</v>
      </c>
      <c r="C729" s="7" t="s">
        <v>9417</v>
      </c>
      <c r="D729" s="7" t="s">
        <v>9418</v>
      </c>
      <c r="E729" s="7" t="s">
        <v>9421</v>
      </c>
      <c r="F729" s="7" t="s">
        <v>261</v>
      </c>
      <c r="G729" s="7" t="s">
        <v>253</v>
      </c>
      <c r="H729" s="7" t="s">
        <v>260</v>
      </c>
      <c r="I729" s="7" t="s">
        <v>27</v>
      </c>
      <c r="J729" s="7" t="s">
        <v>23</v>
      </c>
      <c r="K729" s="7">
        <v>7</v>
      </c>
      <c r="L729" s="7" t="s">
        <v>9423</v>
      </c>
      <c r="M729" s="7" t="s">
        <v>14522</v>
      </c>
      <c r="N729" s="7" t="s">
        <v>29</v>
      </c>
      <c r="O729" s="7" t="s">
        <v>109</v>
      </c>
    </row>
    <row r="730" spans="2:15" x14ac:dyDescent="0.25">
      <c r="B730" s="7">
        <v>4</v>
      </c>
      <c r="C730" s="7" t="s">
        <v>8854</v>
      </c>
      <c r="D730" s="7" t="s">
        <v>8855</v>
      </c>
      <c r="E730" s="7" t="s">
        <v>8858</v>
      </c>
      <c r="F730" s="7" t="s">
        <v>167</v>
      </c>
      <c r="G730" s="7" t="s">
        <v>253</v>
      </c>
      <c r="H730" s="7" t="s">
        <v>260</v>
      </c>
      <c r="I730" s="7" t="s">
        <v>60</v>
      </c>
      <c r="J730" s="7" t="s">
        <v>58</v>
      </c>
      <c r="K730" s="7">
        <v>9</v>
      </c>
      <c r="L730" s="7" t="s">
        <v>8860</v>
      </c>
      <c r="M730" s="7" t="s">
        <v>17658</v>
      </c>
      <c r="N730" s="7" t="s">
        <v>29</v>
      </c>
      <c r="O730" s="7" t="s">
        <v>159</v>
      </c>
    </row>
    <row r="731" spans="2:15" x14ac:dyDescent="0.25">
      <c r="B731" s="7">
        <v>4</v>
      </c>
      <c r="C731" s="7" t="s">
        <v>5253</v>
      </c>
      <c r="D731" s="7" t="s">
        <v>5254</v>
      </c>
      <c r="E731" s="7" t="s">
        <v>5257</v>
      </c>
      <c r="F731" s="7" t="s">
        <v>234</v>
      </c>
      <c r="G731" s="7" t="s">
        <v>253</v>
      </c>
      <c r="H731" s="7" t="s">
        <v>260</v>
      </c>
      <c r="I731" s="7" t="s">
        <v>27</v>
      </c>
      <c r="J731" s="7" t="s">
        <v>23</v>
      </c>
      <c r="K731" s="7">
        <v>7</v>
      </c>
      <c r="L731" s="7" t="s">
        <v>5259</v>
      </c>
      <c r="M731" s="7" t="s">
        <v>17651</v>
      </c>
      <c r="N731" s="7" t="s">
        <v>29</v>
      </c>
      <c r="O731" s="7" t="s">
        <v>215</v>
      </c>
    </row>
    <row r="732" spans="2:15" x14ac:dyDescent="0.25">
      <c r="B732" s="7">
        <v>4</v>
      </c>
      <c r="C732" s="7" t="s">
        <v>4144</v>
      </c>
      <c r="D732" s="7" t="s">
        <v>4145</v>
      </c>
      <c r="E732" s="7" t="s">
        <v>4148</v>
      </c>
      <c r="F732" s="7" t="s">
        <v>165</v>
      </c>
      <c r="G732" s="7" t="s">
        <v>252</v>
      </c>
      <c r="H732" s="7" t="s">
        <v>260</v>
      </c>
      <c r="I732" s="7" t="s">
        <v>45</v>
      </c>
      <c r="J732" s="7" t="s">
        <v>44</v>
      </c>
      <c r="K732" s="7">
        <v>11</v>
      </c>
      <c r="L732" s="7" t="s">
        <v>4150</v>
      </c>
      <c r="M732" s="7" t="s">
        <v>14160</v>
      </c>
      <c r="N732" s="7" t="s">
        <v>29</v>
      </c>
      <c r="O732" s="7" t="s">
        <v>159</v>
      </c>
    </row>
    <row r="733" spans="2:15" x14ac:dyDescent="0.25">
      <c r="B733" s="7">
        <v>4</v>
      </c>
      <c r="C733" s="7" t="s">
        <v>3042</v>
      </c>
      <c r="D733" s="7" t="s">
        <v>3043</v>
      </c>
      <c r="E733" s="7" t="s">
        <v>3046</v>
      </c>
      <c r="F733" s="7" t="s">
        <v>167</v>
      </c>
      <c r="G733" s="7" t="s">
        <v>252</v>
      </c>
      <c r="H733" s="7" t="s">
        <v>260</v>
      </c>
      <c r="I733" s="7" t="s">
        <v>27</v>
      </c>
      <c r="J733" s="7" t="s">
        <v>23</v>
      </c>
      <c r="K733" s="7">
        <v>10</v>
      </c>
      <c r="L733" s="7" t="s">
        <v>3048</v>
      </c>
      <c r="M733" s="7" t="s">
        <v>17727</v>
      </c>
      <c r="N733" s="7" t="s">
        <v>29</v>
      </c>
      <c r="O733" s="7" t="s">
        <v>159</v>
      </c>
    </row>
    <row r="734" spans="2:15" x14ac:dyDescent="0.25">
      <c r="B734" s="7">
        <v>4</v>
      </c>
      <c r="C734" s="7" t="s">
        <v>3059</v>
      </c>
      <c r="D734" s="7" t="s">
        <v>3060</v>
      </c>
      <c r="E734" s="7" t="s">
        <v>3062</v>
      </c>
      <c r="F734" s="7" t="s">
        <v>167</v>
      </c>
      <c r="G734" s="7" t="s">
        <v>252</v>
      </c>
      <c r="H734" s="7" t="s">
        <v>260</v>
      </c>
      <c r="I734" s="7" t="s">
        <v>27</v>
      </c>
      <c r="J734" s="7" t="s">
        <v>23</v>
      </c>
      <c r="K734" s="7">
        <v>10</v>
      </c>
      <c r="L734" s="7" t="s">
        <v>3064</v>
      </c>
      <c r="M734" s="7" t="s">
        <v>17731</v>
      </c>
      <c r="N734" s="7" t="s">
        <v>29</v>
      </c>
      <c r="O734" s="7" t="s">
        <v>159</v>
      </c>
    </row>
    <row r="735" spans="2:15" x14ac:dyDescent="0.25">
      <c r="B735" s="7">
        <v>4</v>
      </c>
      <c r="C735" s="7" t="s">
        <v>4157</v>
      </c>
      <c r="D735" s="7" t="s">
        <v>4158</v>
      </c>
      <c r="E735" s="7" t="s">
        <v>4161</v>
      </c>
      <c r="F735" s="7" t="s">
        <v>190</v>
      </c>
      <c r="G735" s="7" t="s">
        <v>253</v>
      </c>
      <c r="H735" s="7" t="s">
        <v>260</v>
      </c>
      <c r="I735" s="7" t="s">
        <v>37</v>
      </c>
      <c r="J735" s="7" t="s">
        <v>36</v>
      </c>
      <c r="K735" s="7">
        <v>7</v>
      </c>
      <c r="L735" s="7" t="s">
        <v>4163</v>
      </c>
      <c r="M735" s="7" t="s">
        <v>1934</v>
      </c>
      <c r="N735" s="7" t="s">
        <v>29</v>
      </c>
      <c r="O735" s="7" t="s">
        <v>159</v>
      </c>
    </row>
    <row r="736" spans="2:15" x14ac:dyDescent="0.25">
      <c r="B736" s="7">
        <v>4</v>
      </c>
      <c r="C736" s="7" t="s">
        <v>2034</v>
      </c>
      <c r="D736" s="7" t="s">
        <v>2035</v>
      </c>
      <c r="E736" s="7" t="s">
        <v>2038</v>
      </c>
      <c r="F736" s="7" t="s">
        <v>216</v>
      </c>
      <c r="G736" s="7" t="s">
        <v>252</v>
      </c>
      <c r="H736" s="7" t="s">
        <v>260</v>
      </c>
      <c r="I736" s="7" t="s">
        <v>60</v>
      </c>
      <c r="J736" s="7" t="s">
        <v>58</v>
      </c>
      <c r="K736" s="7">
        <v>14</v>
      </c>
      <c r="L736" s="7" t="s">
        <v>2040</v>
      </c>
      <c r="M736" s="7" t="s">
        <v>17775</v>
      </c>
      <c r="N736" s="7" t="s">
        <v>29</v>
      </c>
      <c r="O736" s="7" t="s">
        <v>215</v>
      </c>
    </row>
    <row r="737" spans="2:15" x14ac:dyDescent="0.25">
      <c r="B737" s="7">
        <v>4</v>
      </c>
      <c r="C737" s="7" t="s">
        <v>6014</v>
      </c>
      <c r="D737" s="7" t="s">
        <v>6015</v>
      </c>
      <c r="E737" s="7" t="s">
        <v>6018</v>
      </c>
      <c r="F737" s="7" t="s">
        <v>193</v>
      </c>
      <c r="G737" s="7" t="s">
        <v>253</v>
      </c>
      <c r="H737" s="7" t="s">
        <v>260</v>
      </c>
      <c r="I737" s="7" t="s">
        <v>37</v>
      </c>
      <c r="J737" s="7" t="s">
        <v>36</v>
      </c>
      <c r="K737" s="7">
        <v>7</v>
      </c>
      <c r="L737" s="7" t="s">
        <v>6020</v>
      </c>
      <c r="M737" s="7" t="s">
        <v>14382</v>
      </c>
      <c r="N737" s="7" t="s">
        <v>29</v>
      </c>
      <c r="O737" s="7" t="s">
        <v>159</v>
      </c>
    </row>
    <row r="738" spans="2:15" x14ac:dyDescent="0.25">
      <c r="B738" s="7">
        <v>4</v>
      </c>
      <c r="C738" s="7" t="s">
        <v>3072</v>
      </c>
      <c r="D738" s="7" t="s">
        <v>3073</v>
      </c>
      <c r="E738" s="7" t="s">
        <v>3076</v>
      </c>
      <c r="F738" s="7" t="s">
        <v>139</v>
      </c>
      <c r="G738" s="7" t="s">
        <v>252</v>
      </c>
      <c r="H738" s="7" t="s">
        <v>260</v>
      </c>
      <c r="I738" s="7" t="s">
        <v>27</v>
      </c>
      <c r="J738" s="7" t="s">
        <v>23</v>
      </c>
      <c r="K738" s="7">
        <v>10</v>
      </c>
      <c r="L738" s="7" t="s">
        <v>3078</v>
      </c>
      <c r="M738" s="7" t="s">
        <v>17787</v>
      </c>
      <c r="N738" s="7" t="s">
        <v>29</v>
      </c>
      <c r="O738" s="7" t="s">
        <v>136</v>
      </c>
    </row>
    <row r="739" spans="2:15" x14ac:dyDescent="0.25">
      <c r="B739" s="7">
        <v>4</v>
      </c>
      <c r="C739" s="7" t="s">
        <v>15541</v>
      </c>
      <c r="D739" s="7" t="s">
        <v>15542</v>
      </c>
      <c r="E739" s="7" t="s">
        <v>15545</v>
      </c>
      <c r="F739" s="7" t="s">
        <v>25</v>
      </c>
      <c r="G739" s="7" t="s">
        <v>253</v>
      </c>
      <c r="H739" s="7" t="s">
        <v>260</v>
      </c>
      <c r="I739" s="7" t="s">
        <v>27</v>
      </c>
      <c r="J739" s="7" t="s">
        <v>23</v>
      </c>
      <c r="K739" s="7">
        <v>7</v>
      </c>
      <c r="L739" s="7" t="s">
        <v>15547</v>
      </c>
      <c r="M739" s="7" t="s">
        <v>17797</v>
      </c>
      <c r="N739" s="7" t="s">
        <v>29</v>
      </c>
      <c r="O739" s="7" t="s">
        <v>105</v>
      </c>
    </row>
    <row r="740" spans="2:15" x14ac:dyDescent="0.25">
      <c r="B740" s="7">
        <v>4</v>
      </c>
      <c r="C740" s="7" t="s">
        <v>900</v>
      </c>
      <c r="D740" s="7" t="s">
        <v>901</v>
      </c>
      <c r="E740" s="7" t="s">
        <v>904</v>
      </c>
      <c r="F740" s="7" t="s">
        <v>147</v>
      </c>
      <c r="G740" s="7" t="s">
        <v>252</v>
      </c>
      <c r="H740" s="7" t="s">
        <v>260</v>
      </c>
      <c r="I740" s="7" t="s">
        <v>60</v>
      </c>
      <c r="J740" s="7" t="s">
        <v>58</v>
      </c>
      <c r="K740" s="7">
        <v>14</v>
      </c>
      <c r="L740" s="7" t="s">
        <v>906</v>
      </c>
      <c r="M740" s="7" t="s">
        <v>17804</v>
      </c>
      <c r="N740" s="7" t="s">
        <v>29</v>
      </c>
      <c r="O740" s="7" t="s">
        <v>136</v>
      </c>
    </row>
    <row r="741" spans="2:15" x14ac:dyDescent="0.25">
      <c r="B741" s="7">
        <v>4</v>
      </c>
      <c r="C741" s="7" t="s">
        <v>907</v>
      </c>
      <c r="D741" s="7" t="s">
        <v>908</v>
      </c>
      <c r="E741" s="7" t="s">
        <v>911</v>
      </c>
      <c r="F741" s="7" t="s">
        <v>147</v>
      </c>
      <c r="G741" s="7" t="s">
        <v>252</v>
      </c>
      <c r="H741" s="7" t="s">
        <v>260</v>
      </c>
      <c r="I741" s="7" t="s">
        <v>60</v>
      </c>
      <c r="J741" s="7" t="s">
        <v>58</v>
      </c>
      <c r="K741" s="7">
        <v>14</v>
      </c>
      <c r="L741" s="7" t="s">
        <v>913</v>
      </c>
      <c r="M741" s="7" t="s">
        <v>17823</v>
      </c>
      <c r="N741" s="7" t="s">
        <v>29</v>
      </c>
      <c r="O741" s="7" t="s">
        <v>136</v>
      </c>
    </row>
    <row r="742" spans="2:15" x14ac:dyDescent="0.25">
      <c r="B742" s="7">
        <v>4</v>
      </c>
      <c r="C742" s="7" t="s">
        <v>2900</v>
      </c>
      <c r="D742" s="7" t="s">
        <v>2901</v>
      </c>
      <c r="E742" s="7" t="s">
        <v>2904</v>
      </c>
      <c r="F742" s="7" t="s">
        <v>25</v>
      </c>
      <c r="G742" s="7" t="s">
        <v>252</v>
      </c>
      <c r="H742" s="7" t="s">
        <v>260</v>
      </c>
      <c r="I742" s="7" t="s">
        <v>60</v>
      </c>
      <c r="J742" s="7" t="s">
        <v>58</v>
      </c>
      <c r="K742" s="7">
        <v>14</v>
      </c>
      <c r="L742" s="7" t="s">
        <v>2906</v>
      </c>
      <c r="M742" s="7" t="s">
        <v>15608</v>
      </c>
      <c r="N742" s="7" t="s">
        <v>29</v>
      </c>
      <c r="O742" s="7" t="s">
        <v>105</v>
      </c>
    </row>
    <row r="743" spans="2:15" x14ac:dyDescent="0.25">
      <c r="B743" s="7">
        <v>4</v>
      </c>
      <c r="C743" s="7" t="s">
        <v>11885</v>
      </c>
      <c r="D743" s="7" t="s">
        <v>11886</v>
      </c>
      <c r="E743" s="7" t="s">
        <v>11889</v>
      </c>
      <c r="F743" s="7" t="s">
        <v>48</v>
      </c>
      <c r="G743" s="7" t="s">
        <v>253</v>
      </c>
      <c r="H743" s="7" t="s">
        <v>260</v>
      </c>
      <c r="I743" s="7" t="s">
        <v>40</v>
      </c>
      <c r="J743" s="7" t="s">
        <v>23</v>
      </c>
      <c r="K743" s="7">
        <v>7</v>
      </c>
      <c r="L743" s="7" t="s">
        <v>11891</v>
      </c>
      <c r="M743" s="7" t="s">
        <v>17830</v>
      </c>
      <c r="N743" s="7" t="s">
        <v>29</v>
      </c>
      <c r="O743" s="7" t="s">
        <v>105</v>
      </c>
    </row>
    <row r="744" spans="2:15" x14ac:dyDescent="0.25">
      <c r="B744" s="7">
        <v>4</v>
      </c>
      <c r="C744" s="7" t="s">
        <v>9400</v>
      </c>
      <c r="D744" s="7" t="s">
        <v>9401</v>
      </c>
      <c r="E744" s="7" t="s">
        <v>9404</v>
      </c>
      <c r="F744" s="7" t="s">
        <v>137</v>
      </c>
      <c r="G744" s="7" t="s">
        <v>252</v>
      </c>
      <c r="H744" s="7" t="s">
        <v>260</v>
      </c>
      <c r="I744" s="7" t="s">
        <v>27</v>
      </c>
      <c r="J744" s="7" t="s">
        <v>23</v>
      </c>
      <c r="K744" s="7">
        <v>10</v>
      </c>
      <c r="L744" s="7" t="s">
        <v>9406</v>
      </c>
      <c r="M744" s="7" t="s">
        <v>17665</v>
      </c>
      <c r="N744" s="7" t="s">
        <v>29</v>
      </c>
      <c r="O744" s="7" t="s">
        <v>136</v>
      </c>
    </row>
    <row r="745" spans="2:15" x14ac:dyDescent="0.25">
      <c r="B745" s="7">
        <v>4</v>
      </c>
      <c r="C745" s="7" t="s">
        <v>10334</v>
      </c>
      <c r="D745" s="7" t="s">
        <v>10335</v>
      </c>
      <c r="E745" s="7" t="s">
        <v>10337</v>
      </c>
      <c r="F745" s="7" t="s">
        <v>190</v>
      </c>
      <c r="G745" s="7" t="s">
        <v>253</v>
      </c>
      <c r="H745" s="7" t="s">
        <v>260</v>
      </c>
      <c r="I745" s="7" t="s">
        <v>27</v>
      </c>
      <c r="J745" s="7" t="s">
        <v>23</v>
      </c>
      <c r="K745" s="7">
        <v>7</v>
      </c>
      <c r="L745" s="7" t="s">
        <v>10339</v>
      </c>
      <c r="M745" s="7" t="s">
        <v>17593</v>
      </c>
      <c r="N745" s="7" t="s">
        <v>29</v>
      </c>
      <c r="O745" s="7" t="s">
        <v>159</v>
      </c>
    </row>
    <row r="746" spans="2:15" x14ac:dyDescent="0.25">
      <c r="B746" s="7">
        <v>4</v>
      </c>
      <c r="C746" s="7" t="s">
        <v>15477</v>
      </c>
      <c r="D746" s="7" t="s">
        <v>15478</v>
      </c>
      <c r="E746" s="7" t="s">
        <v>15482</v>
      </c>
      <c r="F746" s="7" t="s">
        <v>185</v>
      </c>
      <c r="G746" s="7" t="s">
        <v>252</v>
      </c>
      <c r="H746" s="7" t="s">
        <v>260</v>
      </c>
      <c r="I746" s="7" t="s">
        <v>66</v>
      </c>
      <c r="J746" s="7" t="s">
        <v>36</v>
      </c>
      <c r="K746" s="7">
        <v>10</v>
      </c>
      <c r="L746" s="7" t="s">
        <v>15484</v>
      </c>
      <c r="M746" s="7" t="s">
        <v>17668</v>
      </c>
      <c r="N746" s="7" t="s">
        <v>29</v>
      </c>
      <c r="O746" s="7" t="s">
        <v>159</v>
      </c>
    </row>
    <row r="747" spans="2:15" x14ac:dyDescent="0.25">
      <c r="B747" s="7">
        <v>4</v>
      </c>
      <c r="C747" s="7" t="s">
        <v>2784</v>
      </c>
      <c r="D747" s="7" t="s">
        <v>8017</v>
      </c>
      <c r="E747" s="7" t="s">
        <v>2788</v>
      </c>
      <c r="F747" s="7" t="s">
        <v>25</v>
      </c>
      <c r="G747" s="7" t="s">
        <v>253</v>
      </c>
      <c r="H747" s="7" t="s">
        <v>260</v>
      </c>
      <c r="I747" s="7" t="s">
        <v>40</v>
      </c>
      <c r="J747" s="7" t="s">
        <v>36</v>
      </c>
      <c r="K747" s="7">
        <v>7</v>
      </c>
      <c r="L747" s="7" t="s">
        <v>8018</v>
      </c>
      <c r="M747" s="7" t="s">
        <v>14226</v>
      </c>
      <c r="N747" s="7" t="s">
        <v>29</v>
      </c>
      <c r="O747" s="7" t="s">
        <v>105</v>
      </c>
    </row>
    <row r="748" spans="2:15" x14ac:dyDescent="0.25">
      <c r="B748" s="7">
        <v>4</v>
      </c>
      <c r="C748" s="7" t="s">
        <v>914</v>
      </c>
      <c r="D748" s="7" t="s">
        <v>915</v>
      </c>
      <c r="E748" s="7" t="s">
        <v>918</v>
      </c>
      <c r="F748" s="7" t="s">
        <v>269</v>
      </c>
      <c r="G748" s="7" t="s">
        <v>252</v>
      </c>
      <c r="H748" s="7" t="s">
        <v>260</v>
      </c>
      <c r="I748" s="7" t="s">
        <v>60</v>
      </c>
      <c r="J748" s="7" t="s">
        <v>58</v>
      </c>
      <c r="K748" s="7">
        <v>14</v>
      </c>
      <c r="L748" s="7" t="s">
        <v>920</v>
      </c>
      <c r="M748" s="7" t="s">
        <v>14809</v>
      </c>
      <c r="N748" s="7" t="s">
        <v>29</v>
      </c>
      <c r="O748" s="7" t="s">
        <v>109</v>
      </c>
    </row>
    <row r="749" spans="2:15" x14ac:dyDescent="0.25">
      <c r="B749" s="7">
        <v>4</v>
      </c>
      <c r="C749" s="7" t="s">
        <v>2276</v>
      </c>
      <c r="D749" s="7" t="s">
        <v>2277</v>
      </c>
      <c r="E749" s="7" t="s">
        <v>2280</v>
      </c>
      <c r="F749" s="7" t="s">
        <v>246</v>
      </c>
      <c r="G749" s="7" t="s">
        <v>252</v>
      </c>
      <c r="H749" s="7" t="s">
        <v>260</v>
      </c>
      <c r="I749" s="7" t="s">
        <v>60</v>
      </c>
      <c r="J749" s="7" t="s">
        <v>58</v>
      </c>
      <c r="K749" s="7">
        <v>14</v>
      </c>
      <c r="L749" s="7" t="s">
        <v>2282</v>
      </c>
      <c r="M749" s="7" t="s">
        <v>17724</v>
      </c>
      <c r="N749" s="7" t="s">
        <v>29</v>
      </c>
      <c r="O749" s="7" t="s">
        <v>136</v>
      </c>
    </row>
    <row r="750" spans="2:15" x14ac:dyDescent="0.25">
      <c r="B750" s="7">
        <v>4</v>
      </c>
      <c r="C750" s="7" t="s">
        <v>2914</v>
      </c>
      <c r="D750" s="7" t="s">
        <v>10452</v>
      </c>
      <c r="E750" s="7" t="s">
        <v>10453</v>
      </c>
      <c r="F750" s="7" t="s">
        <v>145</v>
      </c>
      <c r="G750" s="7" t="s">
        <v>253</v>
      </c>
      <c r="H750" s="7" t="s">
        <v>259</v>
      </c>
      <c r="I750" s="7" t="s">
        <v>40</v>
      </c>
      <c r="J750" s="7" t="s">
        <v>23</v>
      </c>
      <c r="K750" s="7">
        <v>7</v>
      </c>
      <c r="L750" s="7" t="s">
        <v>10455</v>
      </c>
      <c r="M750" s="7" t="s">
        <v>17852</v>
      </c>
      <c r="N750" s="7" t="s">
        <v>29</v>
      </c>
      <c r="O750" s="7" t="s">
        <v>136</v>
      </c>
    </row>
    <row r="751" spans="2:15" x14ac:dyDescent="0.25">
      <c r="B751" s="7">
        <v>4</v>
      </c>
      <c r="C751" s="7" t="s">
        <v>15584</v>
      </c>
      <c r="D751" s="7" t="s">
        <v>15585</v>
      </c>
      <c r="E751" s="7" t="s">
        <v>15589</v>
      </c>
      <c r="F751" s="7" t="s">
        <v>25</v>
      </c>
      <c r="G751" s="7" t="s">
        <v>253</v>
      </c>
      <c r="H751" s="7" t="s">
        <v>260</v>
      </c>
      <c r="I751" s="7" t="s">
        <v>27</v>
      </c>
      <c r="J751" s="7" t="s">
        <v>23</v>
      </c>
      <c r="K751" s="7">
        <v>7</v>
      </c>
      <c r="L751" s="7" t="s">
        <v>15591</v>
      </c>
      <c r="M751" s="7" t="s">
        <v>17858</v>
      </c>
      <c r="N751" s="7" t="s">
        <v>29</v>
      </c>
      <c r="O751" s="7" t="s">
        <v>105</v>
      </c>
    </row>
    <row r="752" spans="2:15" x14ac:dyDescent="0.25">
      <c r="B752" s="7">
        <v>4</v>
      </c>
      <c r="C752" s="7" t="s">
        <v>7902</v>
      </c>
      <c r="D752" s="7" t="s">
        <v>7903</v>
      </c>
      <c r="E752" s="7" t="s">
        <v>7907</v>
      </c>
      <c r="F752" s="7" t="s">
        <v>165</v>
      </c>
      <c r="G752" s="7" t="s">
        <v>252</v>
      </c>
      <c r="H752" s="7" t="s">
        <v>260</v>
      </c>
      <c r="I752" s="7" t="s">
        <v>27</v>
      </c>
      <c r="J752" s="7" t="s">
        <v>23</v>
      </c>
      <c r="K752" s="7">
        <v>10</v>
      </c>
      <c r="L752" s="7" t="s">
        <v>7909</v>
      </c>
      <c r="M752" s="7" t="s">
        <v>15794</v>
      </c>
      <c r="N752" s="7" t="s">
        <v>29</v>
      </c>
      <c r="O752" s="7" t="s">
        <v>159</v>
      </c>
    </row>
    <row r="753" spans="2:15" x14ac:dyDescent="0.25">
      <c r="B753" s="7">
        <v>4</v>
      </c>
      <c r="C753" s="7" t="s">
        <v>4130</v>
      </c>
      <c r="D753" s="7" t="s">
        <v>4131</v>
      </c>
      <c r="E753" s="7" t="s">
        <v>4135</v>
      </c>
      <c r="F753" s="7" t="s">
        <v>193</v>
      </c>
      <c r="G753" s="7" t="s">
        <v>253</v>
      </c>
      <c r="H753" s="7" t="s">
        <v>260</v>
      </c>
      <c r="I753" s="7" t="s">
        <v>27</v>
      </c>
      <c r="J753" s="7" t="s">
        <v>23</v>
      </c>
      <c r="K753" s="7">
        <v>7</v>
      </c>
      <c r="L753" s="7" t="s">
        <v>4137</v>
      </c>
      <c r="M753" s="7" t="s">
        <v>10720</v>
      </c>
      <c r="N753" s="7" t="s">
        <v>29</v>
      </c>
      <c r="O753" s="7" t="s">
        <v>159</v>
      </c>
    </row>
    <row r="754" spans="2:15" x14ac:dyDescent="0.25">
      <c r="B754" s="7">
        <v>4</v>
      </c>
      <c r="C754" s="7" t="s">
        <v>13436</v>
      </c>
      <c r="D754" s="7" t="s">
        <v>13437</v>
      </c>
      <c r="E754" s="7" t="s">
        <v>13440</v>
      </c>
      <c r="F754" s="7" t="s">
        <v>25</v>
      </c>
      <c r="G754" s="7" t="s">
        <v>252</v>
      </c>
      <c r="H754" s="7" t="s">
        <v>260</v>
      </c>
      <c r="I754" s="7" t="s">
        <v>34</v>
      </c>
      <c r="J754" s="7" t="s">
        <v>23</v>
      </c>
      <c r="K754" s="7">
        <v>8</v>
      </c>
      <c r="L754" s="7" t="s">
        <v>13442</v>
      </c>
      <c r="M754" s="7" t="s">
        <v>17877</v>
      </c>
      <c r="N754" s="7" t="s">
        <v>29</v>
      </c>
      <c r="O754" s="7" t="s">
        <v>105</v>
      </c>
    </row>
    <row r="755" spans="2:15" x14ac:dyDescent="0.25">
      <c r="B755" s="7">
        <v>4</v>
      </c>
      <c r="C755" s="7" t="s">
        <v>4231</v>
      </c>
      <c r="D755" s="7" t="s">
        <v>4232</v>
      </c>
      <c r="E755" s="7" t="s">
        <v>4235</v>
      </c>
      <c r="F755" s="7" t="s">
        <v>190</v>
      </c>
      <c r="G755" s="7" t="s">
        <v>252</v>
      </c>
      <c r="H755" s="7" t="s">
        <v>260</v>
      </c>
      <c r="I755" s="7" t="s">
        <v>27</v>
      </c>
      <c r="J755" s="7" t="s">
        <v>23</v>
      </c>
      <c r="K755" s="7">
        <v>10</v>
      </c>
      <c r="L755" s="7" t="s">
        <v>4237</v>
      </c>
      <c r="M755" s="7" t="s">
        <v>17883</v>
      </c>
      <c r="N755" s="7" t="s">
        <v>29</v>
      </c>
      <c r="O755" s="7" t="s">
        <v>159</v>
      </c>
    </row>
    <row r="756" spans="2:15" x14ac:dyDescent="0.25">
      <c r="B756" s="7">
        <v>4</v>
      </c>
      <c r="C756" s="7" t="s">
        <v>3095</v>
      </c>
      <c r="D756" s="7" t="s">
        <v>3096</v>
      </c>
      <c r="E756" s="7" t="s">
        <v>3099</v>
      </c>
      <c r="F756" s="7" t="s">
        <v>230</v>
      </c>
      <c r="G756" s="7" t="s">
        <v>253</v>
      </c>
      <c r="H756" s="7" t="s">
        <v>260</v>
      </c>
      <c r="I756" s="7" t="s">
        <v>60</v>
      </c>
      <c r="J756" s="7" t="s">
        <v>58</v>
      </c>
      <c r="K756" s="7">
        <v>9</v>
      </c>
      <c r="L756" s="7" t="s">
        <v>3101</v>
      </c>
      <c r="M756" s="7" t="s">
        <v>17890</v>
      </c>
      <c r="N756" s="7" t="s">
        <v>29</v>
      </c>
      <c r="O756" s="7" t="s">
        <v>215</v>
      </c>
    </row>
    <row r="757" spans="2:15" x14ac:dyDescent="0.25">
      <c r="B757" s="7">
        <v>4</v>
      </c>
      <c r="C757" s="7" t="s">
        <v>3086</v>
      </c>
      <c r="D757" s="7" t="s">
        <v>3087</v>
      </c>
      <c r="E757" s="7" t="s">
        <v>3090</v>
      </c>
      <c r="F757" s="7" t="s">
        <v>25</v>
      </c>
      <c r="G757" s="7" t="s">
        <v>252</v>
      </c>
      <c r="H757" s="7" t="s">
        <v>260</v>
      </c>
      <c r="I757" s="7" t="s">
        <v>87</v>
      </c>
      <c r="J757" s="7" t="s">
        <v>23</v>
      </c>
      <c r="K757" s="7">
        <v>10</v>
      </c>
      <c r="L757" s="7" t="s">
        <v>3092</v>
      </c>
      <c r="M757" s="7" t="s">
        <v>5012</v>
      </c>
      <c r="N757" s="7" t="s">
        <v>29</v>
      </c>
      <c r="O757" s="7" t="s">
        <v>105</v>
      </c>
    </row>
    <row r="758" spans="2:15" x14ac:dyDescent="0.25">
      <c r="B758" s="7">
        <v>4</v>
      </c>
      <c r="C758" s="7" t="s">
        <v>2917</v>
      </c>
      <c r="D758" s="7" t="s">
        <v>2918</v>
      </c>
      <c r="E758" s="7" t="s">
        <v>2921</v>
      </c>
      <c r="F758" s="7" t="s">
        <v>226</v>
      </c>
      <c r="G758" s="7" t="s">
        <v>253</v>
      </c>
      <c r="H758" s="7" t="s">
        <v>260</v>
      </c>
      <c r="I758" s="7" t="s">
        <v>45</v>
      </c>
      <c r="J758" s="7" t="s">
        <v>44</v>
      </c>
      <c r="K758" s="7">
        <v>11</v>
      </c>
      <c r="L758" s="7" t="s">
        <v>2923</v>
      </c>
      <c r="M758" s="7" t="s">
        <v>17900</v>
      </c>
      <c r="N758" s="7" t="s">
        <v>29</v>
      </c>
      <c r="O758" s="7" t="s">
        <v>215</v>
      </c>
    </row>
    <row r="759" spans="2:15" x14ac:dyDescent="0.25">
      <c r="B759" s="7">
        <v>4</v>
      </c>
      <c r="C759" s="7" t="s">
        <v>15592</v>
      </c>
      <c r="D759" s="7" t="s">
        <v>15593</v>
      </c>
      <c r="E759" s="7" t="s">
        <v>15596</v>
      </c>
      <c r="F759" s="7" t="s">
        <v>167</v>
      </c>
      <c r="G759" s="7" t="s">
        <v>252</v>
      </c>
      <c r="H759" s="7" t="s">
        <v>260</v>
      </c>
      <c r="I759" s="7" t="s">
        <v>37</v>
      </c>
      <c r="J759" s="7" t="s">
        <v>36</v>
      </c>
      <c r="K759" s="7">
        <v>10</v>
      </c>
      <c r="L759" s="7" t="s">
        <v>15598</v>
      </c>
      <c r="M759" s="7" t="s">
        <v>11696</v>
      </c>
      <c r="N759" s="7" t="s">
        <v>29</v>
      </c>
      <c r="O759" s="7" t="s">
        <v>159</v>
      </c>
    </row>
    <row r="760" spans="2:15" x14ac:dyDescent="0.25">
      <c r="B760" s="7">
        <v>4</v>
      </c>
      <c r="C760" s="7" t="s">
        <v>11955</v>
      </c>
      <c r="D760" s="7" t="s">
        <v>11956</v>
      </c>
      <c r="E760" s="7" t="s">
        <v>11959</v>
      </c>
      <c r="F760" s="7" t="s">
        <v>25</v>
      </c>
      <c r="G760" s="7" t="s">
        <v>253</v>
      </c>
      <c r="H760" s="7" t="s">
        <v>260</v>
      </c>
      <c r="I760" s="7" t="s">
        <v>34</v>
      </c>
      <c r="J760" s="7" t="s">
        <v>23</v>
      </c>
      <c r="K760" s="7">
        <v>5</v>
      </c>
      <c r="L760" s="7" t="s">
        <v>11961</v>
      </c>
      <c r="M760" s="7" t="s">
        <v>7932</v>
      </c>
      <c r="N760" s="7" t="s">
        <v>29</v>
      </c>
      <c r="O760" s="7" t="s">
        <v>105</v>
      </c>
    </row>
    <row r="761" spans="2:15" x14ac:dyDescent="0.25">
      <c r="B761" s="7">
        <v>4</v>
      </c>
      <c r="C761" s="7" t="s">
        <v>6973</v>
      </c>
      <c r="D761" s="7" t="s">
        <v>6974</v>
      </c>
      <c r="E761" s="7" t="s">
        <v>6978</v>
      </c>
      <c r="F761" s="7" t="s">
        <v>222</v>
      </c>
      <c r="G761" s="7" t="s">
        <v>252</v>
      </c>
      <c r="H761" s="7" t="s">
        <v>260</v>
      </c>
      <c r="I761" s="7" t="s">
        <v>27</v>
      </c>
      <c r="J761" s="7" t="s">
        <v>23</v>
      </c>
      <c r="K761" s="7">
        <v>10</v>
      </c>
      <c r="L761" s="7" t="s">
        <v>6980</v>
      </c>
      <c r="M761" s="7" t="s">
        <v>14505</v>
      </c>
      <c r="N761" s="7" t="s">
        <v>29</v>
      </c>
      <c r="O761" s="7" t="s">
        <v>215</v>
      </c>
    </row>
    <row r="762" spans="2:15" x14ac:dyDescent="0.25">
      <c r="B762" s="7">
        <v>4</v>
      </c>
      <c r="C762" s="7" t="s">
        <v>9568</v>
      </c>
      <c r="D762" s="7" t="s">
        <v>9569</v>
      </c>
      <c r="E762" s="7" t="s">
        <v>9572</v>
      </c>
      <c r="F762" s="7" t="s">
        <v>218</v>
      </c>
      <c r="G762" s="7" t="s">
        <v>253</v>
      </c>
      <c r="H762" s="7" t="s">
        <v>260</v>
      </c>
      <c r="I762" s="7" t="s">
        <v>45</v>
      </c>
      <c r="J762" s="7" t="s">
        <v>44</v>
      </c>
      <c r="K762" s="7">
        <v>11</v>
      </c>
      <c r="L762" s="7" t="s">
        <v>9574</v>
      </c>
      <c r="M762" s="7" t="s">
        <v>14214</v>
      </c>
      <c r="N762" s="7" t="s">
        <v>29</v>
      </c>
      <c r="O762" s="7" t="s">
        <v>215</v>
      </c>
    </row>
    <row r="763" spans="2:15" x14ac:dyDescent="0.25">
      <c r="B763" s="7">
        <v>4</v>
      </c>
      <c r="C763" s="7" t="s">
        <v>9582</v>
      </c>
      <c r="D763" s="7" t="s">
        <v>9583</v>
      </c>
      <c r="E763" s="7" t="s">
        <v>9584</v>
      </c>
      <c r="F763" s="7" t="s">
        <v>218</v>
      </c>
      <c r="G763" s="7" t="s">
        <v>253</v>
      </c>
      <c r="H763" s="7" t="s">
        <v>260</v>
      </c>
      <c r="I763" s="7" t="s">
        <v>45</v>
      </c>
      <c r="J763" s="7" t="s">
        <v>44</v>
      </c>
      <c r="K763" s="7">
        <v>11</v>
      </c>
      <c r="L763" s="7" t="s">
        <v>9586</v>
      </c>
      <c r="M763" s="7" t="s">
        <v>14052</v>
      </c>
      <c r="N763" s="7" t="s">
        <v>29</v>
      </c>
      <c r="O763" s="7" t="s">
        <v>215</v>
      </c>
    </row>
    <row r="764" spans="2:15" x14ac:dyDescent="0.25">
      <c r="B764" s="7">
        <v>4</v>
      </c>
      <c r="C764" s="7" t="s">
        <v>9424</v>
      </c>
      <c r="D764" s="7" t="s">
        <v>9425</v>
      </c>
      <c r="E764" s="7" t="s">
        <v>9426</v>
      </c>
      <c r="F764" s="7" t="s">
        <v>261</v>
      </c>
      <c r="G764" s="7" t="s">
        <v>253</v>
      </c>
      <c r="H764" s="7" t="s">
        <v>260</v>
      </c>
      <c r="I764" s="7" t="s">
        <v>27</v>
      </c>
      <c r="J764" s="7" t="s">
        <v>23</v>
      </c>
      <c r="K764" s="7">
        <v>7</v>
      </c>
      <c r="L764" s="7" t="s">
        <v>9428</v>
      </c>
      <c r="M764" s="7" t="s">
        <v>17719</v>
      </c>
      <c r="N764" s="7" t="s">
        <v>29</v>
      </c>
      <c r="O764" s="7" t="s">
        <v>109</v>
      </c>
    </row>
    <row r="765" spans="2:15" x14ac:dyDescent="0.25">
      <c r="B765" s="7">
        <v>4</v>
      </c>
      <c r="C765" s="7" t="s">
        <v>9429</v>
      </c>
      <c r="D765" s="7" t="s">
        <v>9430</v>
      </c>
      <c r="E765" s="7" t="s">
        <v>9431</v>
      </c>
      <c r="F765" s="7" t="s">
        <v>261</v>
      </c>
      <c r="G765" s="7" t="s">
        <v>253</v>
      </c>
      <c r="H765" s="7" t="s">
        <v>260</v>
      </c>
      <c r="I765" s="7" t="s">
        <v>27</v>
      </c>
      <c r="J765" s="7" t="s">
        <v>23</v>
      </c>
      <c r="K765" s="7">
        <v>7</v>
      </c>
      <c r="L765" s="7" t="s">
        <v>9433</v>
      </c>
      <c r="M765" s="7" t="s">
        <v>17719</v>
      </c>
      <c r="N765" s="7" t="s">
        <v>29</v>
      </c>
      <c r="O765" s="7" t="s">
        <v>109</v>
      </c>
    </row>
    <row r="766" spans="2:15" x14ac:dyDescent="0.25">
      <c r="B766" s="7">
        <v>4</v>
      </c>
      <c r="C766" s="7" t="s">
        <v>9575</v>
      </c>
      <c r="D766" s="7" t="s">
        <v>9576</v>
      </c>
      <c r="E766" s="7" t="s">
        <v>9579</v>
      </c>
      <c r="F766" s="7" t="s">
        <v>234</v>
      </c>
      <c r="G766" s="7" t="s">
        <v>253</v>
      </c>
      <c r="H766" s="7" t="s">
        <v>260</v>
      </c>
      <c r="I766" s="7" t="s">
        <v>27</v>
      </c>
      <c r="J766" s="7" t="s">
        <v>23</v>
      </c>
      <c r="K766" s="7">
        <v>7</v>
      </c>
      <c r="L766" s="7" t="s">
        <v>9581</v>
      </c>
      <c r="M766" s="7" t="s">
        <v>17905</v>
      </c>
      <c r="N766" s="7" t="s">
        <v>29</v>
      </c>
      <c r="O766" s="7" t="s">
        <v>215</v>
      </c>
    </row>
    <row r="767" spans="2:15" x14ac:dyDescent="0.25">
      <c r="B767" s="7">
        <v>4</v>
      </c>
      <c r="C767" s="7" t="s">
        <v>11971</v>
      </c>
      <c r="D767" s="7" t="s">
        <v>11972</v>
      </c>
      <c r="E767" s="7" t="s">
        <v>11975</v>
      </c>
      <c r="F767" s="7" t="s">
        <v>129</v>
      </c>
      <c r="G767" s="7" t="s">
        <v>252</v>
      </c>
      <c r="H767" s="7" t="s">
        <v>259</v>
      </c>
      <c r="I767" s="7" t="s">
        <v>60</v>
      </c>
      <c r="J767" s="7" t="s">
        <v>58</v>
      </c>
      <c r="K767" s="7">
        <v>14</v>
      </c>
      <c r="L767" s="7" t="s">
        <v>11977</v>
      </c>
      <c r="M767" s="7" t="s">
        <v>17906</v>
      </c>
      <c r="N767" s="7" t="s">
        <v>29</v>
      </c>
      <c r="O767" s="7" t="s">
        <v>109</v>
      </c>
    </row>
    <row r="768" spans="2:15" x14ac:dyDescent="0.25">
      <c r="B768" s="7">
        <v>4</v>
      </c>
      <c r="C768" s="7" t="s">
        <v>13457</v>
      </c>
      <c r="D768" s="7" t="s">
        <v>13458</v>
      </c>
      <c r="E768" s="7" t="s">
        <v>13462</v>
      </c>
      <c r="F768" s="7" t="s">
        <v>25</v>
      </c>
      <c r="G768" s="7" t="s">
        <v>252</v>
      </c>
      <c r="H768" s="7" t="s">
        <v>260</v>
      </c>
      <c r="I768" s="7" t="s">
        <v>40</v>
      </c>
      <c r="J768" s="7" t="s">
        <v>23</v>
      </c>
      <c r="K768" s="7">
        <v>12</v>
      </c>
      <c r="L768" s="7" t="s">
        <v>13464</v>
      </c>
      <c r="M768" s="7" t="s">
        <v>17907</v>
      </c>
      <c r="N768" s="7" t="s">
        <v>29</v>
      </c>
      <c r="O768" s="7" t="s">
        <v>105</v>
      </c>
    </row>
    <row r="769" spans="2:15" x14ac:dyDescent="0.25">
      <c r="B769" s="7">
        <v>4</v>
      </c>
      <c r="C769" s="7" t="s">
        <v>17910</v>
      </c>
      <c r="D769" s="7" t="s">
        <v>17911</v>
      </c>
      <c r="E769" s="7" t="s">
        <v>17914</v>
      </c>
      <c r="F769" s="7" t="s">
        <v>25</v>
      </c>
      <c r="G769" s="7" t="s">
        <v>253</v>
      </c>
      <c r="H769" s="7" t="s">
        <v>259</v>
      </c>
      <c r="I769" s="7" t="s">
        <v>34</v>
      </c>
      <c r="J769" s="7" t="s">
        <v>23</v>
      </c>
      <c r="K769" s="7">
        <v>5</v>
      </c>
      <c r="L769" s="7" t="s">
        <v>17916</v>
      </c>
      <c r="M769" s="7" t="s">
        <v>17917</v>
      </c>
      <c r="N769" s="7" t="s">
        <v>29</v>
      </c>
      <c r="O769" s="7" t="s">
        <v>105</v>
      </c>
    </row>
    <row r="770" spans="2:15" x14ac:dyDescent="0.25">
      <c r="B770" s="7">
        <v>4</v>
      </c>
      <c r="C770" s="7" t="s">
        <v>9587</v>
      </c>
      <c r="D770" s="7" t="s">
        <v>9588</v>
      </c>
      <c r="E770" s="7" t="s">
        <v>9591</v>
      </c>
      <c r="F770" s="7" t="s">
        <v>232</v>
      </c>
      <c r="G770" s="7" t="s">
        <v>253</v>
      </c>
      <c r="H770" s="7" t="s">
        <v>260</v>
      </c>
      <c r="I770" s="7" t="s">
        <v>27</v>
      </c>
      <c r="J770" s="7" t="s">
        <v>23</v>
      </c>
      <c r="K770" s="7">
        <v>7</v>
      </c>
      <c r="L770" s="7" t="s">
        <v>9593</v>
      </c>
      <c r="M770" s="7" t="s">
        <v>8107</v>
      </c>
      <c r="N770" s="7" t="s">
        <v>29</v>
      </c>
      <c r="O770" s="7" t="s">
        <v>215</v>
      </c>
    </row>
    <row r="771" spans="2:15" x14ac:dyDescent="0.25">
      <c r="B771" s="7">
        <v>4</v>
      </c>
      <c r="C771" s="7" t="s">
        <v>9594</v>
      </c>
      <c r="D771" s="7" t="s">
        <v>9595</v>
      </c>
      <c r="E771" s="7" t="s">
        <v>9596</v>
      </c>
      <c r="F771" s="7" t="s">
        <v>232</v>
      </c>
      <c r="G771" s="7" t="s">
        <v>253</v>
      </c>
      <c r="H771" s="7" t="s">
        <v>260</v>
      </c>
      <c r="I771" s="7" t="s">
        <v>27</v>
      </c>
      <c r="J771" s="7" t="s">
        <v>23</v>
      </c>
      <c r="K771" s="7">
        <v>7</v>
      </c>
      <c r="L771" s="7" t="s">
        <v>9598</v>
      </c>
      <c r="M771" s="7" t="s">
        <v>8116</v>
      </c>
      <c r="N771" s="7" t="s">
        <v>29</v>
      </c>
      <c r="O771" s="7" t="s">
        <v>215</v>
      </c>
    </row>
    <row r="772" spans="2:15" x14ac:dyDescent="0.25">
      <c r="B772" s="7">
        <v>4</v>
      </c>
      <c r="C772" s="7" t="s">
        <v>15358</v>
      </c>
      <c r="D772" s="7" t="s">
        <v>15359</v>
      </c>
      <c r="E772" s="7" t="s">
        <v>15362</v>
      </c>
      <c r="F772" s="7" t="s">
        <v>167</v>
      </c>
      <c r="G772" s="7" t="s">
        <v>252</v>
      </c>
      <c r="H772" s="7" t="s">
        <v>260</v>
      </c>
      <c r="I772" s="7" t="s">
        <v>27</v>
      </c>
      <c r="J772" s="7" t="s">
        <v>23</v>
      </c>
      <c r="K772" s="7">
        <v>10</v>
      </c>
      <c r="L772" s="7" t="s">
        <v>15364</v>
      </c>
      <c r="M772" s="7" t="s">
        <v>10537</v>
      </c>
      <c r="N772" s="7" t="s">
        <v>29</v>
      </c>
      <c r="O772" s="7" t="s">
        <v>159</v>
      </c>
    </row>
    <row r="773" spans="2:15" x14ac:dyDescent="0.25">
      <c r="B773" s="7">
        <v>4</v>
      </c>
      <c r="C773" s="7" t="s">
        <v>15366</v>
      </c>
      <c r="D773" s="7" t="s">
        <v>15367</v>
      </c>
      <c r="E773" s="7" t="s">
        <v>15370</v>
      </c>
      <c r="F773" s="7" t="s">
        <v>167</v>
      </c>
      <c r="G773" s="7" t="s">
        <v>252</v>
      </c>
      <c r="H773" s="7" t="s">
        <v>260</v>
      </c>
      <c r="I773" s="7" t="s">
        <v>27</v>
      </c>
      <c r="J773" s="7" t="s">
        <v>23</v>
      </c>
      <c r="K773" s="7">
        <v>10</v>
      </c>
      <c r="L773" s="7" t="s">
        <v>15372</v>
      </c>
      <c r="M773" s="7" t="s">
        <v>17579</v>
      </c>
      <c r="N773" s="7" t="s">
        <v>29</v>
      </c>
      <c r="O773" s="7" t="s">
        <v>159</v>
      </c>
    </row>
    <row r="774" spans="2:15" x14ac:dyDescent="0.25">
      <c r="B774" s="7">
        <v>4</v>
      </c>
      <c r="C774" s="7" t="s">
        <v>7954</v>
      </c>
      <c r="D774" s="7" t="s">
        <v>7955</v>
      </c>
      <c r="E774" s="7" t="s">
        <v>7956</v>
      </c>
      <c r="F774" s="7" t="s">
        <v>167</v>
      </c>
      <c r="G774" s="7" t="s">
        <v>253</v>
      </c>
      <c r="H774" s="7" t="s">
        <v>260</v>
      </c>
      <c r="I774" s="7" t="s">
        <v>27</v>
      </c>
      <c r="J774" s="7" t="s">
        <v>23</v>
      </c>
      <c r="K774" s="7">
        <v>7</v>
      </c>
      <c r="L774" s="7" t="s">
        <v>7958</v>
      </c>
      <c r="M774" s="7" t="s">
        <v>4996</v>
      </c>
      <c r="N774" s="7" t="s">
        <v>29</v>
      </c>
      <c r="O774" s="7" t="s">
        <v>159</v>
      </c>
    </row>
    <row r="775" spans="2:15" x14ac:dyDescent="0.25">
      <c r="B775" s="7">
        <v>4</v>
      </c>
      <c r="C775" s="7" t="s">
        <v>4238</v>
      </c>
      <c r="D775" s="7" t="s">
        <v>4239</v>
      </c>
      <c r="E775" s="7" t="s">
        <v>4242</v>
      </c>
      <c r="F775" s="7" t="s">
        <v>200</v>
      </c>
      <c r="G775" s="7" t="s">
        <v>252</v>
      </c>
      <c r="H775" s="7" t="s">
        <v>260</v>
      </c>
      <c r="I775" s="7" t="s">
        <v>27</v>
      </c>
      <c r="J775" s="7" t="s">
        <v>23</v>
      </c>
      <c r="K775" s="7">
        <v>10</v>
      </c>
      <c r="L775" s="7" t="s">
        <v>4244</v>
      </c>
      <c r="M775" s="7" t="s">
        <v>10656</v>
      </c>
      <c r="N775" s="7" t="s">
        <v>29</v>
      </c>
      <c r="O775" s="7" t="s">
        <v>159</v>
      </c>
    </row>
    <row r="776" spans="2:15" x14ac:dyDescent="0.25">
      <c r="B776" s="7">
        <v>4</v>
      </c>
      <c r="C776" s="7" t="s">
        <v>1617</v>
      </c>
      <c r="D776" s="7" t="s">
        <v>6680</v>
      </c>
      <c r="E776" s="7" t="s">
        <v>6681</v>
      </c>
      <c r="F776" s="7" t="s">
        <v>269</v>
      </c>
      <c r="G776" s="7" t="s">
        <v>252</v>
      </c>
      <c r="H776" s="7" t="s">
        <v>260</v>
      </c>
      <c r="I776" s="7" t="s">
        <v>40</v>
      </c>
      <c r="J776" s="7" t="s">
        <v>23</v>
      </c>
      <c r="K776" s="7">
        <v>12</v>
      </c>
      <c r="L776" s="7" t="s">
        <v>6683</v>
      </c>
      <c r="M776" s="7" t="s">
        <v>17922</v>
      </c>
      <c r="N776" s="7" t="s">
        <v>29</v>
      </c>
      <c r="O776" s="7" t="s">
        <v>109</v>
      </c>
    </row>
    <row r="777" spans="2:15" x14ac:dyDescent="0.25">
      <c r="B777" s="7">
        <v>4</v>
      </c>
      <c r="C777" s="7" t="s">
        <v>1938</v>
      </c>
      <c r="D777" s="7" t="s">
        <v>3107</v>
      </c>
      <c r="E777" s="7" t="s">
        <v>3108</v>
      </c>
      <c r="F777" s="7" t="s">
        <v>243</v>
      </c>
      <c r="G777" s="7" t="s">
        <v>253</v>
      </c>
      <c r="H777" s="7" t="s">
        <v>260</v>
      </c>
      <c r="I777" s="7" t="s">
        <v>40</v>
      </c>
      <c r="J777" s="7" t="s">
        <v>23</v>
      </c>
      <c r="K777" s="7">
        <v>7</v>
      </c>
      <c r="L777" s="7" t="s">
        <v>3109</v>
      </c>
      <c r="M777" s="7" t="s">
        <v>17924</v>
      </c>
      <c r="N777" s="7" t="s">
        <v>29</v>
      </c>
      <c r="O777" s="7" t="s">
        <v>215</v>
      </c>
    </row>
    <row r="778" spans="2:15" x14ac:dyDescent="0.25">
      <c r="B778" s="7">
        <v>4</v>
      </c>
      <c r="C778" s="7" t="s">
        <v>16650</v>
      </c>
      <c r="D778" s="7" t="s">
        <v>16651</v>
      </c>
      <c r="E778" s="7" t="s">
        <v>16653</v>
      </c>
      <c r="F778" s="7" t="s">
        <v>165</v>
      </c>
      <c r="G778" s="7" t="s">
        <v>252</v>
      </c>
      <c r="H778" s="7" t="s">
        <v>260</v>
      </c>
      <c r="I778" s="7" t="s">
        <v>27</v>
      </c>
      <c r="J778" s="7" t="s">
        <v>23</v>
      </c>
      <c r="K778" s="7">
        <v>10</v>
      </c>
      <c r="L778" s="7" t="s">
        <v>16655</v>
      </c>
      <c r="M778" s="7" t="s">
        <v>14129</v>
      </c>
      <c r="N778" s="7" t="s">
        <v>29</v>
      </c>
      <c r="O778" s="7" t="s">
        <v>159</v>
      </c>
    </row>
    <row r="779" spans="2:15" x14ac:dyDescent="0.25">
      <c r="B779" s="7">
        <v>4</v>
      </c>
      <c r="C779" s="7" t="s">
        <v>16687</v>
      </c>
      <c r="D779" s="7" t="s">
        <v>16688</v>
      </c>
      <c r="E779" s="7" t="s">
        <v>16691</v>
      </c>
      <c r="F779" s="7" t="s">
        <v>25</v>
      </c>
      <c r="G779" s="7" t="s">
        <v>253</v>
      </c>
      <c r="H779" s="7" t="s">
        <v>260</v>
      </c>
      <c r="I779" s="7" t="s">
        <v>27</v>
      </c>
      <c r="J779" s="7" t="s">
        <v>23</v>
      </c>
      <c r="K779" s="7">
        <v>7</v>
      </c>
      <c r="L779" s="7" t="s">
        <v>16693</v>
      </c>
      <c r="M779" s="7" t="s">
        <v>14270</v>
      </c>
      <c r="N779" s="7" t="s">
        <v>29</v>
      </c>
      <c r="O779" s="7" t="s">
        <v>105</v>
      </c>
    </row>
    <row r="780" spans="2:15" x14ac:dyDescent="0.25">
      <c r="B780" s="7">
        <v>4</v>
      </c>
      <c r="C780" s="7" t="s">
        <v>11782</v>
      </c>
      <c r="D780" s="7" t="s">
        <v>11783</v>
      </c>
      <c r="E780" s="7" t="s">
        <v>11786</v>
      </c>
      <c r="F780" s="7" t="s">
        <v>25</v>
      </c>
      <c r="G780" s="7" t="s">
        <v>253</v>
      </c>
      <c r="H780" s="7" t="s">
        <v>260</v>
      </c>
      <c r="I780" s="7" t="s">
        <v>27</v>
      </c>
      <c r="J780" s="7" t="s">
        <v>23</v>
      </c>
      <c r="K780" s="7">
        <v>7</v>
      </c>
      <c r="L780" s="7" t="s">
        <v>11788</v>
      </c>
      <c r="M780" s="7" t="s">
        <v>14106</v>
      </c>
      <c r="N780" s="7" t="s">
        <v>29</v>
      </c>
      <c r="O780" s="7" t="s">
        <v>105</v>
      </c>
    </row>
    <row r="781" spans="2:15" x14ac:dyDescent="0.25">
      <c r="B781" s="7">
        <v>4</v>
      </c>
      <c r="C781" s="7" t="s">
        <v>6039</v>
      </c>
      <c r="D781" s="7" t="s">
        <v>6040</v>
      </c>
      <c r="E781" s="7" t="s">
        <v>6043</v>
      </c>
      <c r="F781" s="7" t="s">
        <v>163</v>
      </c>
      <c r="G781" s="7" t="s">
        <v>252</v>
      </c>
      <c r="H781" s="7" t="s">
        <v>260</v>
      </c>
      <c r="I781" s="7" t="s">
        <v>87</v>
      </c>
      <c r="J781" s="7" t="s">
        <v>23</v>
      </c>
      <c r="K781" s="7">
        <v>10</v>
      </c>
      <c r="L781" s="7" t="s">
        <v>6045</v>
      </c>
      <c r="M781" s="7" t="s">
        <v>17686</v>
      </c>
      <c r="N781" s="7" t="s">
        <v>29</v>
      </c>
      <c r="O781" s="7" t="s">
        <v>159</v>
      </c>
    </row>
    <row r="782" spans="2:15" x14ac:dyDescent="0.25">
      <c r="B782" s="7">
        <v>4</v>
      </c>
      <c r="C782" s="7" t="s">
        <v>7452</v>
      </c>
      <c r="D782" s="7" t="s">
        <v>7453</v>
      </c>
      <c r="E782" s="7" t="s">
        <v>7456</v>
      </c>
      <c r="F782" s="7" t="s">
        <v>190</v>
      </c>
      <c r="G782" s="7" t="s">
        <v>252</v>
      </c>
      <c r="H782" s="7" t="s">
        <v>260</v>
      </c>
      <c r="I782" s="7" t="s">
        <v>60</v>
      </c>
      <c r="J782" s="7" t="s">
        <v>58</v>
      </c>
      <c r="K782" s="7">
        <v>14</v>
      </c>
      <c r="L782" s="7" t="s">
        <v>7458</v>
      </c>
      <c r="M782" s="7" t="s">
        <v>17930</v>
      </c>
      <c r="N782" s="7" t="s">
        <v>29</v>
      </c>
      <c r="O782" s="7" t="s">
        <v>159</v>
      </c>
    </row>
    <row r="783" spans="2:15" x14ac:dyDescent="0.25">
      <c r="B783" s="7">
        <v>4</v>
      </c>
      <c r="C783" s="7" t="s">
        <v>3519</v>
      </c>
      <c r="D783" s="7" t="s">
        <v>10489</v>
      </c>
      <c r="E783" s="7" t="s">
        <v>10490</v>
      </c>
      <c r="F783" s="7" t="s">
        <v>273</v>
      </c>
      <c r="G783" s="7" t="s">
        <v>253</v>
      </c>
      <c r="H783" s="7" t="s">
        <v>259</v>
      </c>
      <c r="I783" s="7" t="s">
        <v>40</v>
      </c>
      <c r="J783" s="7" t="s">
        <v>23</v>
      </c>
      <c r="K783" s="7">
        <v>7</v>
      </c>
      <c r="L783" s="7" t="s">
        <v>10492</v>
      </c>
      <c r="M783" s="7" t="s">
        <v>17932</v>
      </c>
      <c r="N783" s="7" t="s">
        <v>29</v>
      </c>
      <c r="O783" s="7" t="s">
        <v>109</v>
      </c>
    </row>
    <row r="784" spans="2:15" x14ac:dyDescent="0.25">
      <c r="B784" s="7">
        <v>4</v>
      </c>
      <c r="C784" s="7" t="s">
        <v>8832</v>
      </c>
      <c r="D784" s="7" t="s">
        <v>8833</v>
      </c>
      <c r="E784" s="7" t="s">
        <v>8836</v>
      </c>
      <c r="F784" s="7" t="s">
        <v>106</v>
      </c>
      <c r="G784" s="7" t="s">
        <v>253</v>
      </c>
      <c r="H784" s="7" t="s">
        <v>260</v>
      </c>
      <c r="I784" s="7" t="s">
        <v>34</v>
      </c>
      <c r="J784" s="7" t="s">
        <v>23</v>
      </c>
      <c r="K784" s="7">
        <v>5</v>
      </c>
      <c r="L784" s="7" t="s">
        <v>8838</v>
      </c>
      <c r="M784" s="7" t="s">
        <v>17522</v>
      </c>
      <c r="N784" s="7" t="s">
        <v>29</v>
      </c>
      <c r="O784" s="7" t="s">
        <v>109</v>
      </c>
    </row>
    <row r="785" spans="2:15" x14ac:dyDescent="0.25">
      <c r="B785" s="7">
        <v>4</v>
      </c>
      <c r="C785" s="7" t="s">
        <v>5229</v>
      </c>
      <c r="D785" s="7" t="s">
        <v>5230</v>
      </c>
      <c r="E785" s="7" t="s">
        <v>5233</v>
      </c>
      <c r="F785" s="7" t="s">
        <v>139</v>
      </c>
      <c r="G785" s="7" t="s">
        <v>252</v>
      </c>
      <c r="H785" s="7" t="s">
        <v>260</v>
      </c>
      <c r="I785" s="7" t="s">
        <v>87</v>
      </c>
      <c r="J785" s="7" t="s">
        <v>23</v>
      </c>
      <c r="K785" s="7">
        <v>10</v>
      </c>
      <c r="L785" s="7" t="s">
        <v>5235</v>
      </c>
      <c r="M785" s="7" t="s">
        <v>5003</v>
      </c>
      <c r="N785" s="7" t="s">
        <v>29</v>
      </c>
      <c r="O785" s="7" t="s">
        <v>136</v>
      </c>
    </row>
    <row r="786" spans="2:15" x14ac:dyDescent="0.25">
      <c r="B786" s="7">
        <v>4</v>
      </c>
      <c r="C786" s="7" t="s">
        <v>15485</v>
      </c>
      <c r="D786" s="7" t="s">
        <v>15486</v>
      </c>
      <c r="E786" s="7" t="s">
        <v>15489</v>
      </c>
      <c r="F786" s="7" t="s">
        <v>234</v>
      </c>
      <c r="G786" s="7" t="s">
        <v>253</v>
      </c>
      <c r="H786" s="7" t="s">
        <v>259</v>
      </c>
      <c r="I786" s="7" t="s">
        <v>40</v>
      </c>
      <c r="J786" s="7" t="s">
        <v>23</v>
      </c>
      <c r="K786" s="7">
        <v>7</v>
      </c>
      <c r="L786" s="7" t="s">
        <v>15491</v>
      </c>
      <c r="M786" s="7" t="s">
        <v>17670</v>
      </c>
      <c r="N786" s="7" t="s">
        <v>29</v>
      </c>
      <c r="O786" s="7" t="s">
        <v>215</v>
      </c>
    </row>
    <row r="787" spans="2:15" x14ac:dyDescent="0.25">
      <c r="B787" s="7">
        <v>4</v>
      </c>
      <c r="C787" s="7" t="s">
        <v>9599</v>
      </c>
      <c r="D787" s="7" t="s">
        <v>9600</v>
      </c>
      <c r="E787" s="7" t="s">
        <v>9603</v>
      </c>
      <c r="F787" s="7" t="s">
        <v>139</v>
      </c>
      <c r="G787" s="7" t="s">
        <v>252</v>
      </c>
      <c r="H787" s="7" t="s">
        <v>260</v>
      </c>
      <c r="I787" s="7" t="s">
        <v>27</v>
      </c>
      <c r="J787" s="7" t="s">
        <v>23</v>
      </c>
      <c r="K787" s="7">
        <v>10</v>
      </c>
      <c r="L787" s="7" t="s">
        <v>9605</v>
      </c>
      <c r="M787" s="7" t="s">
        <v>10574</v>
      </c>
      <c r="N787" s="7" t="s">
        <v>29</v>
      </c>
      <c r="O787" s="7" t="s">
        <v>136</v>
      </c>
    </row>
    <row r="788" spans="2:15" x14ac:dyDescent="0.25">
      <c r="B788" s="7">
        <v>4</v>
      </c>
      <c r="C788" s="7" t="s">
        <v>11988</v>
      </c>
      <c r="D788" s="7" t="s">
        <v>11989</v>
      </c>
      <c r="E788" s="7" t="s">
        <v>11992</v>
      </c>
      <c r="F788" s="7" t="s">
        <v>25</v>
      </c>
      <c r="G788" s="7" t="s">
        <v>252</v>
      </c>
      <c r="H788" s="7" t="s">
        <v>260</v>
      </c>
      <c r="I788" s="7" t="s">
        <v>27</v>
      </c>
      <c r="J788" s="7" t="s">
        <v>23</v>
      </c>
      <c r="K788" s="7">
        <v>10</v>
      </c>
      <c r="L788" s="7" t="s">
        <v>11994</v>
      </c>
      <c r="M788" s="7" t="s">
        <v>17937</v>
      </c>
      <c r="N788" s="7" t="s">
        <v>29</v>
      </c>
      <c r="O788" s="7" t="s">
        <v>105</v>
      </c>
    </row>
    <row r="789" spans="2:15" x14ac:dyDescent="0.25">
      <c r="B789" s="7">
        <v>4</v>
      </c>
      <c r="C789" s="7" t="s">
        <v>3110</v>
      </c>
      <c r="D789" s="7" t="s">
        <v>3111</v>
      </c>
      <c r="E789" s="7" t="s">
        <v>3114</v>
      </c>
      <c r="F789" s="7" t="s">
        <v>271</v>
      </c>
      <c r="G789" s="7" t="s">
        <v>253</v>
      </c>
      <c r="H789" s="7" t="s">
        <v>260</v>
      </c>
      <c r="I789" s="7" t="s">
        <v>60</v>
      </c>
      <c r="J789" s="7" t="s">
        <v>58</v>
      </c>
      <c r="K789" s="7">
        <v>9</v>
      </c>
      <c r="L789" s="7" t="s">
        <v>3116</v>
      </c>
      <c r="M789" s="7" t="s">
        <v>17945</v>
      </c>
      <c r="N789" s="7" t="s">
        <v>29</v>
      </c>
      <c r="O789" s="7" t="s">
        <v>136</v>
      </c>
    </row>
    <row r="790" spans="2:15" x14ac:dyDescent="0.25">
      <c r="B790" s="7">
        <v>4</v>
      </c>
      <c r="C790" s="7" t="s">
        <v>4052</v>
      </c>
      <c r="D790" s="7" t="s">
        <v>4053</v>
      </c>
      <c r="E790" s="7" t="s">
        <v>4056</v>
      </c>
      <c r="F790" s="7" t="s">
        <v>200</v>
      </c>
      <c r="G790" s="7" t="s">
        <v>252</v>
      </c>
      <c r="H790" s="7" t="s">
        <v>260</v>
      </c>
      <c r="I790" s="7" t="s">
        <v>37</v>
      </c>
      <c r="J790" s="7" t="s">
        <v>36</v>
      </c>
      <c r="K790" s="7">
        <v>10</v>
      </c>
      <c r="L790" s="7" t="s">
        <v>4058</v>
      </c>
      <c r="M790" s="7" t="s">
        <v>17533</v>
      </c>
      <c r="N790" s="7" t="s">
        <v>29</v>
      </c>
      <c r="O790" s="7" t="s">
        <v>159</v>
      </c>
    </row>
    <row r="791" spans="2:15" x14ac:dyDescent="0.25">
      <c r="B791" s="7">
        <v>4</v>
      </c>
      <c r="C791" s="7" t="s">
        <v>15397</v>
      </c>
      <c r="D791" s="7" t="s">
        <v>15398</v>
      </c>
      <c r="E791" s="7" t="s">
        <v>15401</v>
      </c>
      <c r="F791" s="7" t="s">
        <v>182</v>
      </c>
      <c r="G791" s="7" t="s">
        <v>253</v>
      </c>
      <c r="H791" s="7" t="s">
        <v>260</v>
      </c>
      <c r="I791" s="7" t="s">
        <v>27</v>
      </c>
      <c r="J791" s="7" t="s">
        <v>23</v>
      </c>
      <c r="K791" s="7">
        <v>7</v>
      </c>
      <c r="L791" s="7" t="s">
        <v>15403</v>
      </c>
      <c r="M791" s="7" t="s">
        <v>17599</v>
      </c>
      <c r="N791" s="7" t="s">
        <v>29</v>
      </c>
      <c r="O791" s="7" t="s">
        <v>159</v>
      </c>
    </row>
    <row r="792" spans="2:15" x14ac:dyDescent="0.25">
      <c r="B792" s="7">
        <v>4</v>
      </c>
      <c r="C792" s="7" t="s">
        <v>6003</v>
      </c>
      <c r="D792" s="7" t="s">
        <v>6004</v>
      </c>
      <c r="E792" s="7" t="s">
        <v>6007</v>
      </c>
      <c r="F792" s="7" t="s">
        <v>196</v>
      </c>
      <c r="G792" s="7" t="s">
        <v>252</v>
      </c>
      <c r="H792" s="7" t="s">
        <v>260</v>
      </c>
      <c r="I792" s="7" t="s">
        <v>27</v>
      </c>
      <c r="J792" s="7" t="s">
        <v>23</v>
      </c>
      <c r="K792" s="7">
        <v>10</v>
      </c>
      <c r="L792" s="7" t="s">
        <v>6009</v>
      </c>
      <c r="M792" s="7" t="s">
        <v>17686</v>
      </c>
      <c r="N792" s="7" t="s">
        <v>29</v>
      </c>
      <c r="O792" s="7" t="s">
        <v>159</v>
      </c>
    </row>
    <row r="793" spans="2:15" x14ac:dyDescent="0.25">
      <c r="B793" s="7">
        <v>4</v>
      </c>
      <c r="C793" s="7" t="s">
        <v>6053</v>
      </c>
      <c r="D793" s="7" t="s">
        <v>6054</v>
      </c>
      <c r="E793" s="7" t="s">
        <v>6057</v>
      </c>
      <c r="F793" s="7" t="s">
        <v>165</v>
      </c>
      <c r="G793" s="7" t="s">
        <v>252</v>
      </c>
      <c r="H793" s="7" t="s">
        <v>260</v>
      </c>
      <c r="I793" s="7" t="s">
        <v>27</v>
      </c>
      <c r="J793" s="7" t="s">
        <v>23</v>
      </c>
      <c r="K793" s="7">
        <v>10</v>
      </c>
      <c r="L793" s="7" t="s">
        <v>6059</v>
      </c>
      <c r="M793" s="7" t="s">
        <v>17926</v>
      </c>
      <c r="N793" s="7" t="s">
        <v>29</v>
      </c>
      <c r="O793" s="7" t="s">
        <v>159</v>
      </c>
    </row>
    <row r="794" spans="2:15" x14ac:dyDescent="0.25">
      <c r="B794" s="7">
        <v>4</v>
      </c>
      <c r="C794" s="7" t="s">
        <v>6060</v>
      </c>
      <c r="D794" s="7" t="s">
        <v>6061</v>
      </c>
      <c r="E794" s="7" t="s">
        <v>6065</v>
      </c>
      <c r="F794" s="7" t="s">
        <v>163</v>
      </c>
      <c r="G794" s="7" t="s">
        <v>252</v>
      </c>
      <c r="H794" s="7" t="s">
        <v>260</v>
      </c>
      <c r="I794" s="7" t="s">
        <v>37</v>
      </c>
      <c r="J794" s="7" t="s">
        <v>36</v>
      </c>
      <c r="K794" s="7">
        <v>10</v>
      </c>
      <c r="L794" s="7" t="s">
        <v>6067</v>
      </c>
      <c r="M794" s="7" t="s">
        <v>17927</v>
      </c>
      <c r="N794" s="7" t="s">
        <v>29</v>
      </c>
      <c r="O794" s="7" t="s">
        <v>159</v>
      </c>
    </row>
    <row r="795" spans="2:15" x14ac:dyDescent="0.25">
      <c r="B795" s="7">
        <v>4</v>
      </c>
      <c r="C795" s="7" t="s">
        <v>10482</v>
      </c>
      <c r="D795" s="7" t="s">
        <v>10483</v>
      </c>
      <c r="E795" s="7" t="s">
        <v>10486</v>
      </c>
      <c r="F795" s="7" t="s">
        <v>180</v>
      </c>
      <c r="G795" s="7" t="s">
        <v>252</v>
      </c>
      <c r="H795" s="7" t="s">
        <v>260</v>
      </c>
      <c r="I795" s="7" t="s">
        <v>27</v>
      </c>
      <c r="J795" s="7" t="s">
        <v>23</v>
      </c>
      <c r="K795" s="7">
        <v>10</v>
      </c>
      <c r="L795" s="7" t="s">
        <v>10488</v>
      </c>
      <c r="M795" s="7" t="s">
        <v>14046</v>
      </c>
      <c r="N795" s="7" t="s">
        <v>29</v>
      </c>
      <c r="O795" s="7" t="s">
        <v>159</v>
      </c>
    </row>
    <row r="796" spans="2:15" x14ac:dyDescent="0.25">
      <c r="B796" s="7">
        <v>4</v>
      </c>
      <c r="C796" s="7" t="s">
        <v>996</v>
      </c>
      <c r="D796" s="7" t="s">
        <v>5358</v>
      </c>
      <c r="E796" s="7" t="s">
        <v>999</v>
      </c>
      <c r="F796" s="7" t="s">
        <v>173</v>
      </c>
      <c r="G796" s="7" t="s">
        <v>253</v>
      </c>
      <c r="H796" s="7" t="s">
        <v>260</v>
      </c>
      <c r="I796" s="7" t="s">
        <v>40</v>
      </c>
      <c r="J796" s="7" t="s">
        <v>23</v>
      </c>
      <c r="K796" s="7">
        <v>7</v>
      </c>
      <c r="L796" s="7" t="s">
        <v>5359</v>
      </c>
      <c r="M796" s="7" t="s">
        <v>14429</v>
      </c>
      <c r="N796" s="7" t="s">
        <v>29</v>
      </c>
      <c r="O796" s="7" t="s">
        <v>159</v>
      </c>
    </row>
    <row r="797" spans="2:15" x14ac:dyDescent="0.25">
      <c r="B797" s="7">
        <v>4</v>
      </c>
      <c r="C797" s="7" t="s">
        <v>359</v>
      </c>
      <c r="D797" s="7" t="s">
        <v>1620</v>
      </c>
      <c r="E797" s="7" t="s">
        <v>1621</v>
      </c>
      <c r="F797" s="7" t="s">
        <v>269</v>
      </c>
      <c r="G797" s="7" t="s">
        <v>252</v>
      </c>
      <c r="H797" s="7" t="s">
        <v>260</v>
      </c>
      <c r="I797" s="7" t="s">
        <v>40</v>
      </c>
      <c r="J797" s="7" t="s">
        <v>23</v>
      </c>
      <c r="K797" s="7">
        <v>12</v>
      </c>
      <c r="L797" s="7" t="s">
        <v>1623</v>
      </c>
      <c r="M797" s="7" t="s">
        <v>17940</v>
      </c>
      <c r="N797" s="7" t="s">
        <v>29</v>
      </c>
      <c r="O797" s="7" t="s">
        <v>109</v>
      </c>
    </row>
    <row r="798" spans="2:15" x14ac:dyDescent="0.25">
      <c r="B798" s="7">
        <v>4</v>
      </c>
      <c r="C798" s="7" t="s">
        <v>362</v>
      </c>
      <c r="D798" s="7" t="s">
        <v>1624</v>
      </c>
      <c r="E798" s="7" t="s">
        <v>1625</v>
      </c>
      <c r="F798" s="7" t="s">
        <v>269</v>
      </c>
      <c r="G798" s="7" t="s">
        <v>252</v>
      </c>
      <c r="H798" s="7" t="s">
        <v>260</v>
      </c>
      <c r="I798" s="7" t="s">
        <v>40</v>
      </c>
      <c r="J798" s="7" t="s">
        <v>23</v>
      </c>
      <c r="K798" s="7">
        <v>12</v>
      </c>
      <c r="L798" s="7" t="s">
        <v>1627</v>
      </c>
      <c r="M798" s="7" t="s">
        <v>17942</v>
      </c>
      <c r="N798" s="7" t="s">
        <v>29</v>
      </c>
      <c r="O798" s="7" t="s">
        <v>109</v>
      </c>
    </row>
    <row r="799" spans="2:15" x14ac:dyDescent="0.25">
      <c r="B799" s="7">
        <v>4</v>
      </c>
      <c r="C799" s="7" t="s">
        <v>9634</v>
      </c>
      <c r="D799" s="7" t="s">
        <v>9635</v>
      </c>
      <c r="E799" s="7" t="s">
        <v>9638</v>
      </c>
      <c r="F799" s="7" t="s">
        <v>321</v>
      </c>
      <c r="G799" s="7" t="s">
        <v>252</v>
      </c>
      <c r="H799" s="7" t="s">
        <v>260</v>
      </c>
      <c r="I799" s="7" t="s">
        <v>27</v>
      </c>
      <c r="J799" s="7" t="s">
        <v>23</v>
      </c>
      <c r="K799" s="7">
        <v>10</v>
      </c>
      <c r="L799" s="7" t="s">
        <v>9640</v>
      </c>
      <c r="M799" s="7" t="s">
        <v>17949</v>
      </c>
      <c r="N799" s="7" t="s">
        <v>29</v>
      </c>
      <c r="O799" s="7" t="s">
        <v>136</v>
      </c>
    </row>
    <row r="800" spans="2:15" x14ac:dyDescent="0.25">
      <c r="B800" s="7">
        <v>4</v>
      </c>
      <c r="C800" s="7" t="s">
        <v>3117</v>
      </c>
      <c r="D800" s="7" t="s">
        <v>3118</v>
      </c>
      <c r="E800" s="7" t="s">
        <v>3121</v>
      </c>
      <c r="F800" s="7" t="s">
        <v>137</v>
      </c>
      <c r="G800" s="7" t="s">
        <v>252</v>
      </c>
      <c r="H800" s="7" t="s">
        <v>260</v>
      </c>
      <c r="I800" s="7" t="s">
        <v>37</v>
      </c>
      <c r="J800" s="7" t="s">
        <v>36</v>
      </c>
      <c r="K800" s="7">
        <v>10</v>
      </c>
      <c r="L800" s="7" t="s">
        <v>3123</v>
      </c>
      <c r="M800" s="7" t="s">
        <v>6684</v>
      </c>
      <c r="N800" s="7" t="s">
        <v>29</v>
      </c>
      <c r="O800" s="7" t="s">
        <v>136</v>
      </c>
    </row>
    <row r="801" spans="2:15" x14ac:dyDescent="0.25">
      <c r="B801" s="7">
        <v>4</v>
      </c>
      <c r="C801" s="7" t="s">
        <v>7459</v>
      </c>
      <c r="D801" s="7" t="s">
        <v>7460</v>
      </c>
      <c r="E801" s="7" t="s">
        <v>7463</v>
      </c>
      <c r="F801" s="7" t="s">
        <v>25</v>
      </c>
      <c r="G801" s="7" t="s">
        <v>253</v>
      </c>
      <c r="H801" s="7" t="s">
        <v>260</v>
      </c>
      <c r="I801" s="7" t="s">
        <v>40</v>
      </c>
      <c r="J801" s="7" t="s">
        <v>23</v>
      </c>
      <c r="K801" s="7">
        <v>7</v>
      </c>
      <c r="L801" s="7" t="s">
        <v>7465</v>
      </c>
      <c r="M801" s="7" t="s">
        <v>14287</v>
      </c>
      <c r="N801" s="7" t="s">
        <v>29</v>
      </c>
      <c r="O801" s="7" t="s">
        <v>105</v>
      </c>
    </row>
    <row r="802" spans="2:15" x14ac:dyDescent="0.25">
      <c r="B802" s="7">
        <v>4</v>
      </c>
      <c r="C802" s="7" t="s">
        <v>2924</v>
      </c>
      <c r="D802" s="7" t="s">
        <v>15617</v>
      </c>
      <c r="E802" s="7" t="s">
        <v>15618</v>
      </c>
      <c r="F802" s="7" t="s">
        <v>226</v>
      </c>
      <c r="G802" s="7" t="s">
        <v>253</v>
      </c>
      <c r="H802" s="7" t="s">
        <v>259</v>
      </c>
      <c r="I802" s="7" t="s">
        <v>40</v>
      </c>
      <c r="J802" s="7" t="s">
        <v>23</v>
      </c>
      <c r="K802" s="7">
        <v>7</v>
      </c>
      <c r="L802" s="7" t="s">
        <v>15619</v>
      </c>
      <c r="M802" s="7" t="s">
        <v>17954</v>
      </c>
      <c r="N802" s="7" t="s">
        <v>29</v>
      </c>
      <c r="O802" s="7" t="s">
        <v>215</v>
      </c>
    </row>
    <row r="803" spans="2:15" x14ac:dyDescent="0.25">
      <c r="B803" s="7">
        <v>4</v>
      </c>
      <c r="C803" s="7" t="s">
        <v>5360</v>
      </c>
      <c r="D803" s="7" t="s">
        <v>5361</v>
      </c>
      <c r="E803" s="7" t="s">
        <v>5365</v>
      </c>
      <c r="F803" s="7" t="s">
        <v>224</v>
      </c>
      <c r="G803" s="7" t="s">
        <v>252</v>
      </c>
      <c r="H803" s="7" t="s">
        <v>260</v>
      </c>
      <c r="I803" s="7" t="s">
        <v>27</v>
      </c>
      <c r="J803" s="7" t="s">
        <v>23</v>
      </c>
      <c r="K803" s="7">
        <v>10</v>
      </c>
      <c r="L803" s="7" t="s">
        <v>5367</v>
      </c>
      <c r="M803" s="7" t="s">
        <v>5005</v>
      </c>
      <c r="N803" s="7" t="s">
        <v>29</v>
      </c>
      <c r="O803" s="7" t="s">
        <v>215</v>
      </c>
    </row>
    <row r="804" spans="2:15" x14ac:dyDescent="0.25">
      <c r="B804" s="7">
        <v>4</v>
      </c>
      <c r="C804" s="7" t="s">
        <v>2928</v>
      </c>
      <c r="D804" s="7" t="s">
        <v>8905</v>
      </c>
      <c r="E804" s="7" t="s">
        <v>2931</v>
      </c>
      <c r="F804" s="7" t="s">
        <v>25</v>
      </c>
      <c r="G804" s="7" t="s">
        <v>253</v>
      </c>
      <c r="H804" s="7" t="s">
        <v>260</v>
      </c>
      <c r="I804" s="7" t="s">
        <v>40</v>
      </c>
      <c r="J804" s="7" t="s">
        <v>23</v>
      </c>
      <c r="K804" s="7">
        <v>7</v>
      </c>
      <c r="L804" s="7" t="s">
        <v>8906</v>
      </c>
      <c r="M804" s="7" t="s">
        <v>17957</v>
      </c>
      <c r="N804" s="7" t="s">
        <v>29</v>
      </c>
      <c r="O804" s="7" t="s">
        <v>105</v>
      </c>
    </row>
    <row r="805" spans="2:15" x14ac:dyDescent="0.25">
      <c r="B805" s="7">
        <v>4</v>
      </c>
      <c r="C805" s="7" t="s">
        <v>3526</v>
      </c>
      <c r="D805" s="7" t="s">
        <v>3527</v>
      </c>
      <c r="E805" s="7" t="s">
        <v>3530</v>
      </c>
      <c r="F805" s="7" t="s">
        <v>269</v>
      </c>
      <c r="G805" s="7" t="s">
        <v>252</v>
      </c>
      <c r="H805" s="7" t="s">
        <v>260</v>
      </c>
      <c r="I805" s="7" t="s">
        <v>40</v>
      </c>
      <c r="J805" s="7" t="s">
        <v>23</v>
      </c>
      <c r="K805" s="7">
        <v>12</v>
      </c>
      <c r="L805" s="7" t="s">
        <v>3532</v>
      </c>
      <c r="M805" s="7" t="s">
        <v>17961</v>
      </c>
      <c r="N805" s="7" t="s">
        <v>29</v>
      </c>
      <c r="O805" s="7" t="s">
        <v>109</v>
      </c>
    </row>
    <row r="806" spans="2:15" x14ac:dyDescent="0.25">
      <c r="B806" s="7">
        <v>4</v>
      </c>
      <c r="C806" s="7" t="s">
        <v>5952</v>
      </c>
      <c r="D806" s="7" t="s">
        <v>5953</v>
      </c>
      <c r="E806" s="7" t="s">
        <v>5956</v>
      </c>
      <c r="F806" s="7" t="s">
        <v>165</v>
      </c>
      <c r="G806" s="7" t="s">
        <v>252</v>
      </c>
      <c r="H806" s="7" t="s">
        <v>260</v>
      </c>
      <c r="I806" s="7" t="s">
        <v>27</v>
      </c>
      <c r="J806" s="7" t="s">
        <v>23</v>
      </c>
      <c r="K806" s="7">
        <v>10</v>
      </c>
      <c r="L806" s="7" t="s">
        <v>5958</v>
      </c>
      <c r="M806" s="7" t="s">
        <v>10594</v>
      </c>
      <c r="N806" s="7" t="s">
        <v>29</v>
      </c>
      <c r="O806" s="7" t="s">
        <v>159</v>
      </c>
    </row>
    <row r="807" spans="2:15" x14ac:dyDescent="0.25">
      <c r="B807" s="7">
        <v>4</v>
      </c>
      <c r="C807" s="7" t="s">
        <v>15374</v>
      </c>
      <c r="D807" s="7" t="s">
        <v>15375</v>
      </c>
      <c r="E807" s="7" t="s">
        <v>15378</v>
      </c>
      <c r="F807" s="7" t="s">
        <v>167</v>
      </c>
      <c r="G807" s="7" t="s">
        <v>252</v>
      </c>
      <c r="H807" s="7" t="s">
        <v>260</v>
      </c>
      <c r="I807" s="7" t="s">
        <v>27</v>
      </c>
      <c r="J807" s="7" t="s">
        <v>23</v>
      </c>
      <c r="K807" s="7">
        <v>10</v>
      </c>
      <c r="L807" s="7" t="s">
        <v>15380</v>
      </c>
      <c r="M807" s="7" t="s">
        <v>10747</v>
      </c>
      <c r="N807" s="7" t="s">
        <v>29</v>
      </c>
      <c r="O807" s="7" t="s">
        <v>159</v>
      </c>
    </row>
    <row r="808" spans="2:15" x14ac:dyDescent="0.25">
      <c r="B808" s="7">
        <v>4</v>
      </c>
      <c r="C808" s="7" t="s">
        <v>11811</v>
      </c>
      <c r="D808" s="7" t="s">
        <v>11812</v>
      </c>
      <c r="E808" s="7" t="s">
        <v>11816</v>
      </c>
      <c r="F808" s="7" t="s">
        <v>25</v>
      </c>
      <c r="G808" s="7" t="s">
        <v>253</v>
      </c>
      <c r="H808" s="7" t="s">
        <v>260</v>
      </c>
      <c r="I808" s="7" t="s">
        <v>34</v>
      </c>
      <c r="J808" s="7" t="s">
        <v>23</v>
      </c>
      <c r="K808" s="7">
        <v>5</v>
      </c>
      <c r="L808" s="7" t="s">
        <v>11818</v>
      </c>
      <c r="M808" s="7" t="s">
        <v>17674</v>
      </c>
      <c r="N808" s="7" t="s">
        <v>29</v>
      </c>
      <c r="O808" s="7" t="s">
        <v>105</v>
      </c>
    </row>
    <row r="809" spans="2:15" x14ac:dyDescent="0.25">
      <c r="B809" s="7">
        <v>4</v>
      </c>
      <c r="C809" s="7" t="s">
        <v>15609</v>
      </c>
      <c r="D809" s="7" t="s">
        <v>15610</v>
      </c>
      <c r="E809" s="7" t="s">
        <v>15613</v>
      </c>
      <c r="F809" s="7" t="s">
        <v>190</v>
      </c>
      <c r="G809" s="7" t="s">
        <v>253</v>
      </c>
      <c r="H809" s="7" t="s">
        <v>260</v>
      </c>
      <c r="I809" s="7" t="s">
        <v>37</v>
      </c>
      <c r="J809" s="7" t="s">
        <v>36</v>
      </c>
      <c r="K809" s="7">
        <v>7</v>
      </c>
      <c r="L809" s="7" t="s">
        <v>15615</v>
      </c>
      <c r="M809" s="7" t="s">
        <v>17950</v>
      </c>
      <c r="N809" s="7" t="s">
        <v>29</v>
      </c>
      <c r="O809" s="7" t="s">
        <v>159</v>
      </c>
    </row>
    <row r="810" spans="2:15" x14ac:dyDescent="0.25">
      <c r="B810" s="7">
        <v>4</v>
      </c>
      <c r="C810" s="7" t="s">
        <v>11997</v>
      </c>
      <c r="D810" s="7" t="s">
        <v>11998</v>
      </c>
      <c r="E810" s="7" t="s">
        <v>12001</v>
      </c>
      <c r="F810" s="7" t="s">
        <v>25</v>
      </c>
      <c r="G810" s="7" t="s">
        <v>253</v>
      </c>
      <c r="H810" s="7" t="s">
        <v>260</v>
      </c>
      <c r="I810" s="7" t="s">
        <v>27</v>
      </c>
      <c r="J810" s="7" t="s">
        <v>23</v>
      </c>
      <c r="K810" s="7">
        <v>7</v>
      </c>
      <c r="L810" s="7" t="s">
        <v>12003</v>
      </c>
      <c r="M810" s="7" t="s">
        <v>17958</v>
      </c>
      <c r="N810" s="7" t="s">
        <v>29</v>
      </c>
      <c r="O810" s="7" t="s">
        <v>105</v>
      </c>
    </row>
    <row r="811" spans="2:15" x14ac:dyDescent="0.25">
      <c r="B811" s="7">
        <v>4</v>
      </c>
      <c r="C811" s="7" t="s">
        <v>14292</v>
      </c>
      <c r="D811" s="7" t="s">
        <v>14293</v>
      </c>
      <c r="E811" s="7" t="s">
        <v>14295</v>
      </c>
      <c r="F811" s="7" t="s">
        <v>163</v>
      </c>
      <c r="G811" s="7" t="s">
        <v>252</v>
      </c>
      <c r="H811" s="7" t="s">
        <v>260</v>
      </c>
      <c r="I811" s="7" t="s">
        <v>27</v>
      </c>
      <c r="J811" s="7" t="s">
        <v>23</v>
      </c>
      <c r="K811" s="7">
        <v>10</v>
      </c>
      <c r="L811" s="7" t="s">
        <v>14297</v>
      </c>
      <c r="M811" s="7" t="s">
        <v>14417</v>
      </c>
      <c r="N811" s="7" t="s">
        <v>29</v>
      </c>
      <c r="O811" s="7" t="s">
        <v>159</v>
      </c>
    </row>
    <row r="812" spans="2:15" x14ac:dyDescent="0.25">
      <c r="B812" s="7">
        <v>4</v>
      </c>
      <c r="C812" s="7" t="s">
        <v>8037</v>
      </c>
      <c r="D812" s="7" t="s">
        <v>8038</v>
      </c>
      <c r="E812" s="7" t="s">
        <v>8040</v>
      </c>
      <c r="F812" s="7" t="s">
        <v>180</v>
      </c>
      <c r="G812" s="7" t="s">
        <v>252</v>
      </c>
      <c r="H812" s="7" t="s">
        <v>260</v>
      </c>
      <c r="I812" s="7" t="s">
        <v>27</v>
      </c>
      <c r="J812" s="7" t="s">
        <v>23</v>
      </c>
      <c r="K812" s="7">
        <v>10</v>
      </c>
      <c r="L812" s="7" t="s">
        <v>8042</v>
      </c>
      <c r="M812" s="7" t="s">
        <v>17962</v>
      </c>
      <c r="N812" s="7" t="s">
        <v>29</v>
      </c>
      <c r="O812" s="7" t="s">
        <v>159</v>
      </c>
    </row>
    <row r="813" spans="2:15" x14ac:dyDescent="0.25">
      <c r="B813" s="7">
        <v>4</v>
      </c>
      <c r="C813" s="7" t="s">
        <v>6686</v>
      </c>
      <c r="D813" s="7" t="s">
        <v>6687</v>
      </c>
      <c r="E813" s="7" t="s">
        <v>6690</v>
      </c>
      <c r="F813" s="7" t="s">
        <v>126</v>
      </c>
      <c r="G813" s="7" t="s">
        <v>253</v>
      </c>
      <c r="H813" s="7" t="s">
        <v>260</v>
      </c>
      <c r="I813" s="7" t="s">
        <v>60</v>
      </c>
      <c r="J813" s="7" t="s">
        <v>58</v>
      </c>
      <c r="K813" s="7">
        <v>9</v>
      </c>
      <c r="L813" s="7" t="s">
        <v>6692</v>
      </c>
      <c r="M813" s="7" t="s">
        <v>11340</v>
      </c>
      <c r="N813" s="7" t="s">
        <v>29</v>
      </c>
      <c r="O813" s="7" t="s">
        <v>109</v>
      </c>
    </row>
    <row r="814" spans="2:15" x14ac:dyDescent="0.25">
      <c r="B814" s="7">
        <v>4</v>
      </c>
      <c r="C814" s="7" t="s">
        <v>2303</v>
      </c>
      <c r="D814" s="7" t="s">
        <v>2304</v>
      </c>
      <c r="E814" s="7" t="s">
        <v>2307</v>
      </c>
      <c r="F814" s="7" t="s">
        <v>147</v>
      </c>
      <c r="G814" s="7" t="s">
        <v>252</v>
      </c>
      <c r="H814" s="7" t="s">
        <v>260</v>
      </c>
      <c r="I814" s="7" t="s">
        <v>45</v>
      </c>
      <c r="J814" s="7" t="s">
        <v>44</v>
      </c>
      <c r="K814" s="7">
        <v>11</v>
      </c>
      <c r="L814" s="7" t="s">
        <v>2309</v>
      </c>
      <c r="M814" s="7" t="s">
        <v>8113</v>
      </c>
      <c r="N814" s="7" t="s">
        <v>29</v>
      </c>
      <c r="O814" s="7" t="s">
        <v>136</v>
      </c>
    </row>
    <row r="815" spans="2:15" x14ac:dyDescent="0.25">
      <c r="B815" s="7">
        <v>4</v>
      </c>
      <c r="C815" s="7" t="s">
        <v>5368</v>
      </c>
      <c r="D815" s="7" t="s">
        <v>5369</v>
      </c>
      <c r="E815" s="7" t="s">
        <v>5372</v>
      </c>
      <c r="F815" s="7" t="s">
        <v>234</v>
      </c>
      <c r="G815" s="7" t="s">
        <v>253</v>
      </c>
      <c r="H815" s="7" t="s">
        <v>260</v>
      </c>
      <c r="I815" s="7" t="s">
        <v>27</v>
      </c>
      <c r="J815" s="7" t="s">
        <v>23</v>
      </c>
      <c r="K815" s="7">
        <v>7</v>
      </c>
      <c r="L815" s="7" t="s">
        <v>5374</v>
      </c>
      <c r="M815" s="7" t="s">
        <v>14653</v>
      </c>
      <c r="N815" s="7" t="s">
        <v>29</v>
      </c>
      <c r="O815" s="7" t="s">
        <v>215</v>
      </c>
    </row>
    <row r="816" spans="2:15" x14ac:dyDescent="0.25">
      <c r="B816" s="7">
        <v>4</v>
      </c>
      <c r="C816" s="7" t="s">
        <v>12007</v>
      </c>
      <c r="D816" s="7" t="s">
        <v>12008</v>
      </c>
      <c r="E816" s="7" t="s">
        <v>12011</v>
      </c>
      <c r="F816" s="7" t="s">
        <v>25</v>
      </c>
      <c r="G816" s="7" t="s">
        <v>253</v>
      </c>
      <c r="H816" s="7" t="s">
        <v>260</v>
      </c>
      <c r="I816" s="7" t="s">
        <v>27</v>
      </c>
      <c r="J816" s="7" t="s">
        <v>23</v>
      </c>
      <c r="K816" s="7">
        <v>7</v>
      </c>
      <c r="L816" s="7" t="s">
        <v>12013</v>
      </c>
      <c r="M816" s="7" t="s">
        <v>17963</v>
      </c>
      <c r="N816" s="7" t="s">
        <v>29</v>
      </c>
      <c r="O816" s="7" t="s">
        <v>105</v>
      </c>
    </row>
    <row r="817" spans="2:15" x14ac:dyDescent="0.25">
      <c r="B817" s="7">
        <v>4</v>
      </c>
      <c r="C817" s="7" t="s">
        <v>16792</v>
      </c>
      <c r="D817" s="7" t="s">
        <v>16793</v>
      </c>
      <c r="E817" s="7" t="s">
        <v>16796</v>
      </c>
      <c r="F817" s="7" t="s">
        <v>25</v>
      </c>
      <c r="G817" s="7" t="s">
        <v>253</v>
      </c>
      <c r="H817" s="7" t="s">
        <v>260</v>
      </c>
      <c r="I817" s="7" t="s">
        <v>37</v>
      </c>
      <c r="J817" s="7" t="s">
        <v>36</v>
      </c>
      <c r="K817" s="7">
        <v>7</v>
      </c>
      <c r="L817" s="7" t="s">
        <v>16798</v>
      </c>
      <c r="M817" s="7" t="s">
        <v>17964</v>
      </c>
      <c r="N817" s="7" t="s">
        <v>29</v>
      </c>
      <c r="O817" s="7" t="s">
        <v>105</v>
      </c>
    </row>
    <row r="818" spans="2:15" x14ac:dyDescent="0.25">
      <c r="B818" s="7">
        <v>4</v>
      </c>
      <c r="C818" s="7" t="s">
        <v>13465</v>
      </c>
      <c r="D818" s="7" t="s">
        <v>13466</v>
      </c>
      <c r="E818" s="7" t="s">
        <v>13469</v>
      </c>
      <c r="F818" s="7" t="s">
        <v>228</v>
      </c>
      <c r="G818" s="7" t="s">
        <v>253</v>
      </c>
      <c r="H818" s="7" t="s">
        <v>260</v>
      </c>
      <c r="I818" s="7" t="s">
        <v>34</v>
      </c>
      <c r="J818" s="7" t="s">
        <v>23</v>
      </c>
      <c r="K818" s="7">
        <v>5</v>
      </c>
      <c r="L818" s="7" t="s">
        <v>13471</v>
      </c>
      <c r="M818" s="7" t="s">
        <v>17969</v>
      </c>
      <c r="N818" s="7" t="s">
        <v>29</v>
      </c>
      <c r="O818" s="7" t="s">
        <v>215</v>
      </c>
    </row>
    <row r="819" spans="2:15" x14ac:dyDescent="0.25">
      <c r="B819" s="7">
        <v>4</v>
      </c>
      <c r="C819" s="7" t="s">
        <v>6068</v>
      </c>
      <c r="D819" s="7" t="s">
        <v>6069</v>
      </c>
      <c r="E819" s="7" t="s">
        <v>6073</v>
      </c>
      <c r="F819" s="7" t="s">
        <v>145</v>
      </c>
      <c r="G819" s="7" t="s">
        <v>252</v>
      </c>
      <c r="H819" s="7" t="s">
        <v>260</v>
      </c>
      <c r="I819" s="7" t="s">
        <v>34</v>
      </c>
      <c r="J819" s="7" t="s">
        <v>23</v>
      </c>
      <c r="K819" s="7">
        <v>8</v>
      </c>
      <c r="L819" s="7" t="s">
        <v>6075</v>
      </c>
      <c r="M819" s="7" t="s">
        <v>6671</v>
      </c>
      <c r="N819" s="7" t="s">
        <v>29</v>
      </c>
      <c r="O819" s="7" t="s">
        <v>136</v>
      </c>
    </row>
    <row r="820" spans="2:15" x14ac:dyDescent="0.25">
      <c r="B820" s="7">
        <v>4</v>
      </c>
      <c r="C820" s="7" t="s">
        <v>9641</v>
      </c>
      <c r="D820" s="7" t="s">
        <v>9642</v>
      </c>
      <c r="E820" s="7" t="s">
        <v>9645</v>
      </c>
      <c r="F820" s="7" t="s">
        <v>123</v>
      </c>
      <c r="G820" s="7" t="s">
        <v>252</v>
      </c>
      <c r="H820" s="7" t="s">
        <v>260</v>
      </c>
      <c r="I820" s="7" t="s">
        <v>27</v>
      </c>
      <c r="J820" s="7" t="s">
        <v>23</v>
      </c>
      <c r="K820" s="7">
        <v>10</v>
      </c>
      <c r="L820" s="7" t="s">
        <v>9647</v>
      </c>
      <c r="M820" s="7" t="s">
        <v>10588</v>
      </c>
      <c r="N820" s="7" t="s">
        <v>29</v>
      </c>
      <c r="O820" s="7" t="s">
        <v>109</v>
      </c>
    </row>
    <row r="821" spans="2:15" x14ac:dyDescent="0.25">
      <c r="B821" s="7">
        <v>4</v>
      </c>
      <c r="C821" s="7" t="s">
        <v>12023</v>
      </c>
      <c r="D821" s="7" t="s">
        <v>12024</v>
      </c>
      <c r="E821" s="7" t="s">
        <v>12027</v>
      </c>
      <c r="F821" s="7" t="s">
        <v>25</v>
      </c>
      <c r="G821" s="7" t="s">
        <v>253</v>
      </c>
      <c r="H821" s="7" t="s">
        <v>260</v>
      </c>
      <c r="I821" s="7" t="s">
        <v>34</v>
      </c>
      <c r="J821" s="7" t="s">
        <v>23</v>
      </c>
      <c r="K821" s="7">
        <v>5</v>
      </c>
      <c r="L821" s="7" t="s">
        <v>12029</v>
      </c>
      <c r="M821" s="7" t="s">
        <v>17982</v>
      </c>
      <c r="N821" s="7" t="s">
        <v>29</v>
      </c>
      <c r="O821" s="7" t="s">
        <v>105</v>
      </c>
    </row>
    <row r="822" spans="2:15" x14ac:dyDescent="0.25">
      <c r="B822" s="7">
        <v>4</v>
      </c>
      <c r="C822" s="7" t="s">
        <v>7005</v>
      </c>
      <c r="D822" s="7" t="s">
        <v>15642</v>
      </c>
      <c r="E822" s="7" t="s">
        <v>7009</v>
      </c>
      <c r="F822" s="7" t="s">
        <v>38</v>
      </c>
      <c r="G822" s="7" t="s">
        <v>253</v>
      </c>
      <c r="H822" s="7" t="s">
        <v>260</v>
      </c>
      <c r="I822" s="7" t="s">
        <v>40</v>
      </c>
      <c r="J822" s="7" t="s">
        <v>23</v>
      </c>
      <c r="K822" s="7">
        <v>7</v>
      </c>
      <c r="L822" s="7" t="s">
        <v>15643</v>
      </c>
      <c r="M822" s="7" t="s">
        <v>14220</v>
      </c>
      <c r="N822" s="7" t="s">
        <v>29</v>
      </c>
      <c r="O822" s="7" t="s">
        <v>105</v>
      </c>
    </row>
    <row r="823" spans="2:15" x14ac:dyDescent="0.25">
      <c r="B823" s="7">
        <v>4</v>
      </c>
      <c r="C823" s="7" t="s">
        <v>407</v>
      </c>
      <c r="D823" s="7" t="s">
        <v>1628</v>
      </c>
      <c r="E823" s="7" t="s">
        <v>1629</v>
      </c>
      <c r="F823" s="7" t="s">
        <v>216</v>
      </c>
      <c r="G823" s="7" t="s">
        <v>253</v>
      </c>
      <c r="H823" s="7" t="s">
        <v>260</v>
      </c>
      <c r="I823" s="7" t="s">
        <v>40</v>
      </c>
      <c r="J823" s="7" t="s">
        <v>23</v>
      </c>
      <c r="K823" s="7">
        <v>7</v>
      </c>
      <c r="L823" s="7" t="s">
        <v>1631</v>
      </c>
      <c r="M823" s="7" t="s">
        <v>14604</v>
      </c>
      <c r="N823" s="7" t="s">
        <v>29</v>
      </c>
      <c r="O823" s="7" t="s">
        <v>215</v>
      </c>
    </row>
    <row r="824" spans="2:15" x14ac:dyDescent="0.25">
      <c r="B824" s="7">
        <v>4</v>
      </c>
      <c r="C824" s="7" t="s">
        <v>411</v>
      </c>
      <c r="D824" s="7" t="s">
        <v>2310</v>
      </c>
      <c r="E824" s="7" t="s">
        <v>2311</v>
      </c>
      <c r="F824" s="7" t="s">
        <v>220</v>
      </c>
      <c r="G824" s="7" t="s">
        <v>252</v>
      </c>
      <c r="H824" s="7" t="s">
        <v>260</v>
      </c>
      <c r="I824" s="7" t="s">
        <v>40</v>
      </c>
      <c r="J824" s="7" t="s">
        <v>23</v>
      </c>
      <c r="K824" s="7">
        <v>12</v>
      </c>
      <c r="L824" s="7" t="s">
        <v>2312</v>
      </c>
      <c r="M824" s="7" t="s">
        <v>1347</v>
      </c>
      <c r="N824" s="7" t="s">
        <v>29</v>
      </c>
      <c r="O824" s="7" t="s">
        <v>215</v>
      </c>
    </row>
    <row r="825" spans="2:15" x14ac:dyDescent="0.25">
      <c r="B825" s="7">
        <v>4</v>
      </c>
      <c r="C825" s="7" t="s">
        <v>7951</v>
      </c>
      <c r="D825" s="7" t="s">
        <v>7949</v>
      </c>
      <c r="E825" s="7" t="s">
        <v>7952</v>
      </c>
      <c r="F825" s="7" t="s">
        <v>167</v>
      </c>
      <c r="G825" s="7" t="s">
        <v>253</v>
      </c>
      <c r="H825" s="7" t="s">
        <v>260</v>
      </c>
      <c r="I825" s="7" t="s">
        <v>27</v>
      </c>
      <c r="J825" s="7" t="s">
        <v>23</v>
      </c>
      <c r="K825" s="7">
        <v>7</v>
      </c>
      <c r="L825" s="7" t="s">
        <v>7950</v>
      </c>
      <c r="M825" s="7" t="s">
        <v>4996</v>
      </c>
      <c r="N825" s="7" t="s">
        <v>29</v>
      </c>
      <c r="O825" s="7" t="s">
        <v>159</v>
      </c>
    </row>
    <row r="826" spans="2:15" x14ac:dyDescent="0.25">
      <c r="B826" s="7">
        <v>4</v>
      </c>
      <c r="C826" s="7" t="s">
        <v>15636</v>
      </c>
      <c r="D826" s="7" t="s">
        <v>15637</v>
      </c>
      <c r="E826" s="7" t="s">
        <v>15639</v>
      </c>
      <c r="F826" s="7" t="s">
        <v>180</v>
      </c>
      <c r="G826" s="7" t="s">
        <v>252</v>
      </c>
      <c r="H826" s="7" t="s">
        <v>260</v>
      </c>
      <c r="I826" s="7" t="s">
        <v>27</v>
      </c>
      <c r="J826" s="7" t="s">
        <v>23</v>
      </c>
      <c r="K826" s="7">
        <v>10</v>
      </c>
      <c r="L826" s="7" t="s">
        <v>15641</v>
      </c>
      <c r="M826" s="7" t="s">
        <v>17985</v>
      </c>
      <c r="N826" s="7" t="s">
        <v>29</v>
      </c>
      <c r="O826" s="7" t="s">
        <v>159</v>
      </c>
    </row>
    <row r="827" spans="2:15" x14ac:dyDescent="0.25">
      <c r="B827" s="7">
        <v>4</v>
      </c>
      <c r="C827" s="7" t="s">
        <v>4252</v>
      </c>
      <c r="D827" s="7" t="s">
        <v>4253</v>
      </c>
      <c r="E827" s="7" t="s">
        <v>4256</v>
      </c>
      <c r="F827" s="7" t="s">
        <v>167</v>
      </c>
      <c r="G827" s="7" t="s">
        <v>253</v>
      </c>
      <c r="H827" s="7" t="s">
        <v>260</v>
      </c>
      <c r="I827" s="7" t="s">
        <v>27</v>
      </c>
      <c r="J827" s="7" t="s">
        <v>23</v>
      </c>
      <c r="K827" s="7">
        <v>7</v>
      </c>
      <c r="L827" s="7" t="s">
        <v>4258</v>
      </c>
      <c r="M827" s="7" t="s">
        <v>14447</v>
      </c>
      <c r="N827" s="7" t="s">
        <v>29</v>
      </c>
      <c r="O827" s="7" t="s">
        <v>159</v>
      </c>
    </row>
    <row r="828" spans="2:15" x14ac:dyDescent="0.25">
      <c r="B828" s="7">
        <v>4</v>
      </c>
      <c r="C828" s="7" t="s">
        <v>8049</v>
      </c>
      <c r="D828" s="7" t="s">
        <v>8050</v>
      </c>
      <c r="E828" s="7" t="s">
        <v>8053</v>
      </c>
      <c r="F828" s="7" t="s">
        <v>167</v>
      </c>
      <c r="G828" s="7" t="s">
        <v>252</v>
      </c>
      <c r="H828" s="7" t="s">
        <v>260</v>
      </c>
      <c r="I828" s="7" t="s">
        <v>27</v>
      </c>
      <c r="J828" s="7" t="s">
        <v>23</v>
      </c>
      <c r="K828" s="7">
        <v>10</v>
      </c>
      <c r="L828" s="7" t="s">
        <v>8055</v>
      </c>
      <c r="M828" s="7" t="s">
        <v>17894</v>
      </c>
      <c r="N828" s="7" t="s">
        <v>29</v>
      </c>
      <c r="O828" s="7" t="s">
        <v>159</v>
      </c>
    </row>
    <row r="829" spans="2:15" x14ac:dyDescent="0.25">
      <c r="B829" s="7">
        <v>4</v>
      </c>
      <c r="C829" s="7" t="s">
        <v>4245</v>
      </c>
      <c r="D829" s="7" t="s">
        <v>4246</v>
      </c>
      <c r="E829" s="7" t="s">
        <v>4249</v>
      </c>
      <c r="F829" s="7" t="s">
        <v>180</v>
      </c>
      <c r="G829" s="7" t="s">
        <v>253</v>
      </c>
      <c r="H829" s="7" t="s">
        <v>260</v>
      </c>
      <c r="I829" s="7" t="s">
        <v>37</v>
      </c>
      <c r="J829" s="7" t="s">
        <v>36</v>
      </c>
      <c r="K829" s="7">
        <v>7</v>
      </c>
      <c r="L829" s="7" t="s">
        <v>4251</v>
      </c>
      <c r="M829" s="7" t="s">
        <v>16218</v>
      </c>
      <c r="N829" s="7" t="s">
        <v>29</v>
      </c>
      <c r="O829" s="7" t="s">
        <v>159</v>
      </c>
    </row>
    <row r="830" spans="2:15" x14ac:dyDescent="0.25">
      <c r="B830" s="7">
        <v>4</v>
      </c>
      <c r="C830" s="7" t="s">
        <v>15644</v>
      </c>
      <c r="D830" s="7" t="s">
        <v>15645</v>
      </c>
      <c r="E830" s="7" t="s">
        <v>15646</v>
      </c>
      <c r="F830" s="7" t="s">
        <v>200</v>
      </c>
      <c r="G830" s="7" t="s">
        <v>252</v>
      </c>
      <c r="H830" s="7" t="s">
        <v>260</v>
      </c>
      <c r="I830" s="7" t="s">
        <v>37</v>
      </c>
      <c r="J830" s="7" t="s">
        <v>36</v>
      </c>
      <c r="K830" s="7">
        <v>10</v>
      </c>
      <c r="L830" s="7" t="s">
        <v>15648</v>
      </c>
      <c r="M830" s="7" t="s">
        <v>17987</v>
      </c>
      <c r="N830" s="7" t="s">
        <v>29</v>
      </c>
      <c r="O830" s="7" t="s">
        <v>159</v>
      </c>
    </row>
    <row r="831" spans="2:15" x14ac:dyDescent="0.25">
      <c r="B831" s="7">
        <v>4</v>
      </c>
      <c r="C831" s="7" t="s">
        <v>7422</v>
      </c>
      <c r="D831" s="7" t="s">
        <v>7423</v>
      </c>
      <c r="E831" s="7" t="s">
        <v>7426</v>
      </c>
      <c r="F831" s="7" t="s">
        <v>25</v>
      </c>
      <c r="G831" s="7" t="s">
        <v>253</v>
      </c>
      <c r="H831" s="7" t="s">
        <v>260</v>
      </c>
      <c r="I831" s="7" t="s">
        <v>27</v>
      </c>
      <c r="J831" s="7" t="s">
        <v>23</v>
      </c>
      <c r="K831" s="7">
        <v>7</v>
      </c>
      <c r="L831" s="7" t="s">
        <v>7428</v>
      </c>
      <c r="M831" s="7" t="s">
        <v>377</v>
      </c>
      <c r="N831" s="7" t="s">
        <v>29</v>
      </c>
      <c r="O831" s="7" t="s">
        <v>105</v>
      </c>
    </row>
    <row r="832" spans="2:15" x14ac:dyDescent="0.25">
      <c r="B832" s="7">
        <v>4</v>
      </c>
      <c r="C832" s="7" t="s">
        <v>7468</v>
      </c>
      <c r="D832" s="7" t="s">
        <v>7469</v>
      </c>
      <c r="E832" s="7" t="s">
        <v>7472</v>
      </c>
      <c r="F832" s="7" t="s">
        <v>25</v>
      </c>
      <c r="G832" s="7" t="s">
        <v>253</v>
      </c>
      <c r="H832" s="7" t="s">
        <v>260</v>
      </c>
      <c r="I832" s="7" t="s">
        <v>66</v>
      </c>
      <c r="J832" s="7" t="s">
        <v>36</v>
      </c>
      <c r="K832" s="7">
        <v>7</v>
      </c>
      <c r="L832" s="7" t="s">
        <v>7474</v>
      </c>
      <c r="M832" s="7" t="s">
        <v>4965</v>
      </c>
      <c r="N832" s="7" t="s">
        <v>29</v>
      </c>
      <c r="O832" s="7" t="s">
        <v>105</v>
      </c>
    </row>
    <row r="833" spans="2:15" x14ac:dyDescent="0.25">
      <c r="B833" s="7">
        <v>4</v>
      </c>
      <c r="C833" s="7" t="s">
        <v>9648</v>
      </c>
      <c r="D833" s="7" t="s">
        <v>9649</v>
      </c>
      <c r="E833" s="7" t="s">
        <v>9652</v>
      </c>
      <c r="F833" s="7" t="s">
        <v>145</v>
      </c>
      <c r="G833" s="7" t="s">
        <v>253</v>
      </c>
      <c r="H833" s="7" t="s">
        <v>260</v>
      </c>
      <c r="I833" s="7" t="s">
        <v>37</v>
      </c>
      <c r="J833" s="7" t="s">
        <v>36</v>
      </c>
      <c r="K833" s="7">
        <v>7</v>
      </c>
      <c r="L833" s="7" t="s">
        <v>9654</v>
      </c>
      <c r="M833" s="7" t="s">
        <v>17980</v>
      </c>
      <c r="N833" s="7" t="s">
        <v>29</v>
      </c>
      <c r="O833" s="7" t="s">
        <v>136</v>
      </c>
    </row>
    <row r="834" spans="2:15" x14ac:dyDescent="0.25">
      <c r="B834" s="7">
        <v>4</v>
      </c>
      <c r="C834" s="7" t="s">
        <v>3126</v>
      </c>
      <c r="D834" s="7" t="s">
        <v>3127</v>
      </c>
      <c r="E834" s="7" t="s">
        <v>3129</v>
      </c>
      <c r="F834" s="7" t="s">
        <v>145</v>
      </c>
      <c r="G834" s="7" t="s">
        <v>253</v>
      </c>
      <c r="H834" s="7" t="s">
        <v>260</v>
      </c>
      <c r="I834" s="7" t="s">
        <v>37</v>
      </c>
      <c r="J834" s="7" t="s">
        <v>36</v>
      </c>
      <c r="K834" s="7">
        <v>7</v>
      </c>
      <c r="L834" s="7" t="s">
        <v>3131</v>
      </c>
      <c r="M834" s="7" t="s">
        <v>17989</v>
      </c>
      <c r="N834" s="7" t="s">
        <v>29</v>
      </c>
      <c r="O834" s="7" t="s">
        <v>136</v>
      </c>
    </row>
    <row r="835" spans="2:15" x14ac:dyDescent="0.25">
      <c r="B835" s="7">
        <v>4</v>
      </c>
      <c r="C835" s="7" t="s">
        <v>3132</v>
      </c>
      <c r="D835" s="7" t="s">
        <v>3133</v>
      </c>
      <c r="E835" s="7" t="s">
        <v>3134</v>
      </c>
      <c r="F835" s="7" t="s">
        <v>145</v>
      </c>
      <c r="G835" s="7" t="s">
        <v>253</v>
      </c>
      <c r="H835" s="7" t="s">
        <v>260</v>
      </c>
      <c r="I835" s="7" t="s">
        <v>27</v>
      </c>
      <c r="J835" s="7" t="s">
        <v>23</v>
      </c>
      <c r="K835" s="7">
        <v>7</v>
      </c>
      <c r="L835" s="7" t="s">
        <v>3136</v>
      </c>
      <c r="M835" s="7" t="s">
        <v>14605</v>
      </c>
      <c r="N835" s="7" t="s">
        <v>29</v>
      </c>
      <c r="O835" s="7" t="s">
        <v>136</v>
      </c>
    </row>
    <row r="836" spans="2:15" x14ac:dyDescent="0.25">
      <c r="B836" s="7">
        <v>4</v>
      </c>
      <c r="C836" s="7" t="s">
        <v>3137</v>
      </c>
      <c r="D836" s="7" t="s">
        <v>3138</v>
      </c>
      <c r="E836" s="7" t="s">
        <v>3139</v>
      </c>
      <c r="F836" s="7" t="s">
        <v>145</v>
      </c>
      <c r="G836" s="7" t="s">
        <v>253</v>
      </c>
      <c r="H836" s="7" t="s">
        <v>260</v>
      </c>
      <c r="I836" s="7" t="s">
        <v>27</v>
      </c>
      <c r="J836" s="7" t="s">
        <v>23</v>
      </c>
      <c r="K836" s="7">
        <v>7</v>
      </c>
      <c r="L836" s="7" t="s">
        <v>3141</v>
      </c>
      <c r="M836" s="7" t="s">
        <v>17989</v>
      </c>
      <c r="N836" s="7" t="s">
        <v>29</v>
      </c>
      <c r="O836" s="7" t="s">
        <v>136</v>
      </c>
    </row>
    <row r="837" spans="2:15" x14ac:dyDescent="0.25">
      <c r="B837" s="7">
        <v>4</v>
      </c>
      <c r="C837" s="7" t="s">
        <v>9655</v>
      </c>
      <c r="D837" s="7" t="s">
        <v>9656</v>
      </c>
      <c r="E837" s="7" t="s">
        <v>9659</v>
      </c>
      <c r="F837" s="7" t="s">
        <v>137</v>
      </c>
      <c r="G837" s="7" t="s">
        <v>253</v>
      </c>
      <c r="H837" s="7" t="s">
        <v>260</v>
      </c>
      <c r="I837" s="7" t="s">
        <v>27</v>
      </c>
      <c r="J837" s="7" t="s">
        <v>23</v>
      </c>
      <c r="K837" s="7">
        <v>7</v>
      </c>
      <c r="L837" s="7" t="s">
        <v>9661</v>
      </c>
      <c r="M837" s="7" t="s">
        <v>14486</v>
      </c>
      <c r="N837" s="7" t="s">
        <v>29</v>
      </c>
      <c r="O837" s="7" t="s">
        <v>136</v>
      </c>
    </row>
    <row r="838" spans="2:15" x14ac:dyDescent="0.25">
      <c r="B838" s="7">
        <v>4</v>
      </c>
      <c r="C838" s="7" t="s">
        <v>15649</v>
      </c>
      <c r="D838" s="7" t="s">
        <v>15650</v>
      </c>
      <c r="E838" s="7" t="s">
        <v>15653</v>
      </c>
      <c r="F838" s="7" t="s">
        <v>167</v>
      </c>
      <c r="G838" s="7" t="s">
        <v>253</v>
      </c>
      <c r="H838" s="7" t="s">
        <v>260</v>
      </c>
      <c r="I838" s="7" t="s">
        <v>37</v>
      </c>
      <c r="J838" s="7" t="s">
        <v>36</v>
      </c>
      <c r="K838" s="7">
        <v>7</v>
      </c>
      <c r="L838" s="7" t="s">
        <v>15655</v>
      </c>
      <c r="M838" s="7" t="s">
        <v>18003</v>
      </c>
      <c r="N838" s="7" t="s">
        <v>29</v>
      </c>
      <c r="O838" s="7" t="s">
        <v>159</v>
      </c>
    </row>
    <row r="839" spans="2:15" x14ac:dyDescent="0.25">
      <c r="B839" s="7">
        <v>4</v>
      </c>
      <c r="C839" s="7" t="s">
        <v>9662</v>
      </c>
      <c r="D839" s="7" t="s">
        <v>9663</v>
      </c>
      <c r="E839" s="7" t="s">
        <v>9666</v>
      </c>
      <c r="F839" s="7" t="s">
        <v>139</v>
      </c>
      <c r="G839" s="7" t="s">
        <v>252</v>
      </c>
      <c r="H839" s="7" t="s">
        <v>260</v>
      </c>
      <c r="I839" s="7" t="s">
        <v>87</v>
      </c>
      <c r="J839" s="7" t="s">
        <v>23</v>
      </c>
      <c r="K839" s="7">
        <v>10</v>
      </c>
      <c r="L839" s="7" t="s">
        <v>9668</v>
      </c>
      <c r="M839" s="7" t="s">
        <v>18005</v>
      </c>
      <c r="N839" s="7" t="s">
        <v>29</v>
      </c>
      <c r="O839" s="7" t="s">
        <v>136</v>
      </c>
    </row>
    <row r="840" spans="2:15" x14ac:dyDescent="0.25">
      <c r="B840" s="7">
        <v>4</v>
      </c>
      <c r="C840" s="7" t="s">
        <v>11711</v>
      </c>
      <c r="D840" s="7" t="s">
        <v>11712</v>
      </c>
      <c r="E840" s="7" t="s">
        <v>11716</v>
      </c>
      <c r="F840" s="7" t="s">
        <v>25</v>
      </c>
      <c r="G840" s="7" t="s">
        <v>253</v>
      </c>
      <c r="H840" s="7" t="s">
        <v>260</v>
      </c>
      <c r="I840" s="7" t="s">
        <v>27</v>
      </c>
      <c r="J840" s="7" t="s">
        <v>23</v>
      </c>
      <c r="K840" s="7">
        <v>7</v>
      </c>
      <c r="L840" s="7" t="s">
        <v>11718</v>
      </c>
      <c r="M840" s="7" t="s">
        <v>16056</v>
      </c>
      <c r="N840" s="7" t="s">
        <v>29</v>
      </c>
      <c r="O840" s="7" t="s">
        <v>105</v>
      </c>
    </row>
    <row r="841" spans="2:15" x14ac:dyDescent="0.25">
      <c r="B841" s="7">
        <v>4</v>
      </c>
      <c r="C841" s="7" t="s">
        <v>546</v>
      </c>
      <c r="D841" s="7" t="s">
        <v>3847</v>
      </c>
      <c r="E841" s="7" t="s">
        <v>3848</v>
      </c>
      <c r="F841" s="7" t="s">
        <v>269</v>
      </c>
      <c r="G841" s="7" t="s">
        <v>252</v>
      </c>
      <c r="H841" s="7" t="s">
        <v>260</v>
      </c>
      <c r="I841" s="7" t="s">
        <v>40</v>
      </c>
      <c r="J841" s="7" t="s">
        <v>23</v>
      </c>
      <c r="K841" s="7">
        <v>12</v>
      </c>
      <c r="L841" s="7" t="s">
        <v>3850</v>
      </c>
      <c r="M841" s="7" t="s">
        <v>17990</v>
      </c>
      <c r="N841" s="7" t="s">
        <v>29</v>
      </c>
      <c r="O841" s="7" t="s">
        <v>109</v>
      </c>
    </row>
    <row r="842" spans="2:15" x14ac:dyDescent="0.25">
      <c r="B842" s="7">
        <v>4</v>
      </c>
      <c r="C842" s="7" t="s">
        <v>12034</v>
      </c>
      <c r="D842" s="7" t="s">
        <v>12035</v>
      </c>
      <c r="E842" s="7" t="s">
        <v>12038</v>
      </c>
      <c r="F842" s="7" t="s">
        <v>25</v>
      </c>
      <c r="G842" s="7" t="s">
        <v>253</v>
      </c>
      <c r="H842" s="7" t="s">
        <v>260</v>
      </c>
      <c r="I842" s="7" t="s">
        <v>27</v>
      </c>
      <c r="J842" s="7" t="s">
        <v>23</v>
      </c>
      <c r="K842" s="7">
        <v>7</v>
      </c>
      <c r="L842" s="7" t="s">
        <v>12040</v>
      </c>
      <c r="M842" s="7" t="s">
        <v>18013</v>
      </c>
      <c r="N842" s="7" t="s">
        <v>29</v>
      </c>
      <c r="O842" s="7" t="s">
        <v>105</v>
      </c>
    </row>
    <row r="843" spans="2:15" x14ac:dyDescent="0.25">
      <c r="B843" s="7">
        <v>4</v>
      </c>
      <c r="C843" s="7" t="s">
        <v>12041</v>
      </c>
      <c r="D843" s="7" t="s">
        <v>12042</v>
      </c>
      <c r="E843" s="7" t="s">
        <v>12043</v>
      </c>
      <c r="F843" s="7" t="s">
        <v>25</v>
      </c>
      <c r="G843" s="7" t="s">
        <v>253</v>
      </c>
      <c r="H843" s="7" t="s">
        <v>260</v>
      </c>
      <c r="I843" s="7" t="s">
        <v>27</v>
      </c>
      <c r="J843" s="7" t="s">
        <v>23</v>
      </c>
      <c r="K843" s="7">
        <v>7</v>
      </c>
      <c r="L843" s="7" t="s">
        <v>12045</v>
      </c>
      <c r="M843" s="7" t="s">
        <v>18016</v>
      </c>
      <c r="N843" s="7" t="s">
        <v>29</v>
      </c>
      <c r="O843" s="7" t="s">
        <v>105</v>
      </c>
    </row>
    <row r="844" spans="2:15" x14ac:dyDescent="0.25">
      <c r="B844" s="7">
        <v>4</v>
      </c>
      <c r="C844" s="7" t="s">
        <v>9669</v>
      </c>
      <c r="D844" s="7" t="s">
        <v>9670</v>
      </c>
      <c r="E844" s="7" t="s">
        <v>9673</v>
      </c>
      <c r="F844" s="7" t="s">
        <v>224</v>
      </c>
      <c r="G844" s="7" t="s">
        <v>252</v>
      </c>
      <c r="H844" s="7" t="s">
        <v>260</v>
      </c>
      <c r="I844" s="7" t="s">
        <v>27</v>
      </c>
      <c r="J844" s="7" t="s">
        <v>23</v>
      </c>
      <c r="K844" s="7">
        <v>10</v>
      </c>
      <c r="L844" s="7" t="s">
        <v>9675</v>
      </c>
      <c r="M844" s="7" t="s">
        <v>18028</v>
      </c>
      <c r="N844" s="7" t="s">
        <v>29</v>
      </c>
      <c r="O844" s="7" t="s">
        <v>215</v>
      </c>
    </row>
    <row r="845" spans="2:15" x14ac:dyDescent="0.25">
      <c r="B845" s="7">
        <v>4</v>
      </c>
      <c r="C845" s="7" t="s">
        <v>12046</v>
      </c>
      <c r="D845" s="7" t="s">
        <v>12047</v>
      </c>
      <c r="E845" s="7" t="s">
        <v>12050</v>
      </c>
      <c r="F845" s="7" t="s">
        <v>25</v>
      </c>
      <c r="G845" s="7" t="s">
        <v>253</v>
      </c>
      <c r="H845" s="7" t="s">
        <v>260</v>
      </c>
      <c r="I845" s="7" t="s">
        <v>27</v>
      </c>
      <c r="J845" s="7" t="s">
        <v>23</v>
      </c>
      <c r="K845" s="7">
        <v>7</v>
      </c>
      <c r="L845" s="7" t="s">
        <v>12052</v>
      </c>
      <c r="M845" s="7" t="s">
        <v>18029</v>
      </c>
      <c r="N845" s="7" t="s">
        <v>29</v>
      </c>
      <c r="O845" s="7" t="s">
        <v>105</v>
      </c>
    </row>
    <row r="846" spans="2:15" x14ac:dyDescent="0.25">
      <c r="B846" s="7">
        <v>4</v>
      </c>
      <c r="C846" s="7" t="s">
        <v>12056</v>
      </c>
      <c r="D846" s="7" t="s">
        <v>12057</v>
      </c>
      <c r="E846" s="7" t="s">
        <v>12060</v>
      </c>
      <c r="F846" s="7" t="s">
        <v>25</v>
      </c>
      <c r="G846" s="7" t="s">
        <v>253</v>
      </c>
      <c r="H846" s="7" t="s">
        <v>260</v>
      </c>
      <c r="I846" s="7" t="s">
        <v>27</v>
      </c>
      <c r="J846" s="7" t="s">
        <v>23</v>
      </c>
      <c r="K846" s="7">
        <v>7</v>
      </c>
      <c r="L846" s="7" t="s">
        <v>12062</v>
      </c>
      <c r="M846" s="7" t="s">
        <v>17963</v>
      </c>
      <c r="N846" s="7" t="s">
        <v>29</v>
      </c>
      <c r="O846" s="7" t="s">
        <v>105</v>
      </c>
    </row>
    <row r="847" spans="2:15" x14ac:dyDescent="0.25">
      <c r="B847" s="7">
        <v>4</v>
      </c>
      <c r="C847" s="7" t="s">
        <v>12065</v>
      </c>
      <c r="D847" s="7" t="s">
        <v>12066</v>
      </c>
      <c r="E847" s="7" t="s">
        <v>12070</v>
      </c>
      <c r="F847" s="7" t="s">
        <v>42</v>
      </c>
      <c r="G847" s="7" t="s">
        <v>253</v>
      </c>
      <c r="H847" s="7" t="s">
        <v>260</v>
      </c>
      <c r="I847" s="7" t="s">
        <v>66</v>
      </c>
      <c r="J847" s="7" t="s">
        <v>36</v>
      </c>
      <c r="K847" s="7">
        <v>7</v>
      </c>
      <c r="L847" s="7" t="s">
        <v>12072</v>
      </c>
      <c r="M847" s="7" t="s">
        <v>14424</v>
      </c>
      <c r="N847" s="7" t="s">
        <v>29</v>
      </c>
      <c r="O847" s="7" t="s">
        <v>105</v>
      </c>
    </row>
    <row r="848" spans="2:15" x14ac:dyDescent="0.25">
      <c r="B848" s="7">
        <v>4</v>
      </c>
      <c r="C848" s="7" t="s">
        <v>15656</v>
      </c>
      <c r="D848" s="7" t="s">
        <v>15657</v>
      </c>
      <c r="E848" s="7" t="s">
        <v>15660</v>
      </c>
      <c r="F848" s="7" t="s">
        <v>25</v>
      </c>
      <c r="G848" s="7" t="s">
        <v>252</v>
      </c>
      <c r="H848" s="7" t="s">
        <v>260</v>
      </c>
      <c r="I848" s="7" t="s">
        <v>60</v>
      </c>
      <c r="J848" s="7" t="s">
        <v>58</v>
      </c>
      <c r="K848" s="7">
        <v>14</v>
      </c>
      <c r="L848" s="7" t="s">
        <v>15662</v>
      </c>
      <c r="M848" s="7" t="s">
        <v>18033</v>
      </c>
      <c r="N848" s="7" t="s">
        <v>29</v>
      </c>
      <c r="O848" s="7" t="s">
        <v>105</v>
      </c>
    </row>
    <row r="849" spans="2:15" x14ac:dyDescent="0.25">
      <c r="B849" s="7">
        <v>4</v>
      </c>
      <c r="C849" s="7" t="s">
        <v>838</v>
      </c>
      <c r="D849" s="7" t="s">
        <v>2933</v>
      </c>
      <c r="E849" s="7" t="s">
        <v>2934</v>
      </c>
      <c r="F849" s="7" t="s">
        <v>234</v>
      </c>
      <c r="G849" s="7" t="s">
        <v>253</v>
      </c>
      <c r="H849" s="7" t="s">
        <v>260</v>
      </c>
      <c r="I849" s="7" t="s">
        <v>40</v>
      </c>
      <c r="J849" s="7" t="s">
        <v>23</v>
      </c>
      <c r="K849" s="7">
        <v>7</v>
      </c>
      <c r="L849" s="7" t="s">
        <v>2935</v>
      </c>
      <c r="M849" s="7" t="s">
        <v>10501</v>
      </c>
      <c r="N849" s="7" t="s">
        <v>29</v>
      </c>
      <c r="O849" s="7" t="s">
        <v>215</v>
      </c>
    </row>
    <row r="850" spans="2:15" x14ac:dyDescent="0.25">
      <c r="B850" s="7">
        <v>4</v>
      </c>
      <c r="C850" s="7" t="s">
        <v>15663</v>
      </c>
      <c r="D850" s="7" t="s">
        <v>15664</v>
      </c>
      <c r="E850" s="7" t="s">
        <v>15668</v>
      </c>
      <c r="F850" s="7" t="s">
        <v>38</v>
      </c>
      <c r="G850" s="7" t="s">
        <v>253</v>
      </c>
      <c r="H850" s="7" t="s">
        <v>260</v>
      </c>
      <c r="I850" s="7" t="s">
        <v>60</v>
      </c>
      <c r="J850" s="7" t="s">
        <v>58</v>
      </c>
      <c r="K850" s="7">
        <v>9</v>
      </c>
      <c r="L850" s="7" t="s">
        <v>15670</v>
      </c>
      <c r="M850" s="7" t="s">
        <v>17891</v>
      </c>
      <c r="N850" s="7" t="s">
        <v>29</v>
      </c>
      <c r="O850" s="7" t="s">
        <v>105</v>
      </c>
    </row>
    <row r="851" spans="2:15" x14ac:dyDescent="0.25">
      <c r="B851" s="7">
        <v>4</v>
      </c>
      <c r="C851" s="7" t="s">
        <v>12075</v>
      </c>
      <c r="D851" s="7" t="s">
        <v>12076</v>
      </c>
      <c r="E851" s="7" t="s">
        <v>12080</v>
      </c>
      <c r="F851" s="7" t="s">
        <v>25</v>
      </c>
      <c r="G851" s="7" t="s">
        <v>253</v>
      </c>
      <c r="H851" s="7" t="s">
        <v>260</v>
      </c>
      <c r="I851" s="7" t="s">
        <v>34</v>
      </c>
      <c r="J851" s="7" t="s">
        <v>23</v>
      </c>
      <c r="K851" s="7">
        <v>5</v>
      </c>
      <c r="L851" s="7" t="s">
        <v>12082</v>
      </c>
      <c r="M851" s="7" t="s">
        <v>18053</v>
      </c>
      <c r="N851" s="7" t="s">
        <v>29</v>
      </c>
      <c r="O851" s="7" t="s">
        <v>105</v>
      </c>
    </row>
    <row r="852" spans="2:15" x14ac:dyDescent="0.25">
      <c r="B852" s="7">
        <v>4</v>
      </c>
      <c r="C852" s="7" t="s">
        <v>12085</v>
      </c>
      <c r="D852" s="7" t="s">
        <v>12086</v>
      </c>
      <c r="E852" s="7" t="s">
        <v>12087</v>
      </c>
      <c r="F852" s="7" t="s">
        <v>25</v>
      </c>
      <c r="G852" s="7" t="s">
        <v>253</v>
      </c>
      <c r="H852" s="7" t="s">
        <v>260</v>
      </c>
      <c r="I852" s="7" t="s">
        <v>34</v>
      </c>
      <c r="J852" s="7" t="s">
        <v>23</v>
      </c>
      <c r="K852" s="7">
        <v>5</v>
      </c>
      <c r="L852" s="7" t="s">
        <v>12089</v>
      </c>
      <c r="M852" s="7" t="s">
        <v>18054</v>
      </c>
      <c r="N852" s="7" t="s">
        <v>29</v>
      </c>
      <c r="O852" s="7" t="s">
        <v>105</v>
      </c>
    </row>
    <row r="853" spans="2:15" x14ac:dyDescent="0.25">
      <c r="B853" s="7">
        <v>4</v>
      </c>
      <c r="C853" s="7" t="s">
        <v>693</v>
      </c>
      <c r="D853" s="7" t="s">
        <v>2046</v>
      </c>
      <c r="E853" s="7" t="s">
        <v>2047</v>
      </c>
      <c r="F853" s="7" t="s">
        <v>141</v>
      </c>
      <c r="G853" s="7" t="s">
        <v>253</v>
      </c>
      <c r="H853" s="7" t="s">
        <v>260</v>
      </c>
      <c r="I853" s="7" t="s">
        <v>40</v>
      </c>
      <c r="J853" s="7" t="s">
        <v>23</v>
      </c>
      <c r="K853" s="7">
        <v>7</v>
      </c>
      <c r="L853" s="7" t="s">
        <v>2049</v>
      </c>
      <c r="M853" s="7" t="s">
        <v>18061</v>
      </c>
      <c r="N853" s="7" t="s">
        <v>29</v>
      </c>
      <c r="O853" s="7" t="s">
        <v>136</v>
      </c>
    </row>
    <row r="854" spans="2:15" x14ac:dyDescent="0.25">
      <c r="B854" s="7">
        <v>4</v>
      </c>
      <c r="C854" s="7" t="s">
        <v>14322</v>
      </c>
      <c r="D854" s="7" t="s">
        <v>14323</v>
      </c>
      <c r="E854" s="7" t="s">
        <v>14326</v>
      </c>
      <c r="F854" s="7" t="s">
        <v>167</v>
      </c>
      <c r="G854" s="7" t="s">
        <v>252</v>
      </c>
      <c r="H854" s="7" t="s">
        <v>260</v>
      </c>
      <c r="I854" s="7" t="s">
        <v>27</v>
      </c>
      <c r="J854" s="7" t="s">
        <v>23</v>
      </c>
      <c r="K854" s="7">
        <v>10</v>
      </c>
      <c r="L854" s="7" t="s">
        <v>14328</v>
      </c>
      <c r="M854" s="7" t="s">
        <v>18032</v>
      </c>
      <c r="N854" s="7" t="s">
        <v>29</v>
      </c>
      <c r="O854" s="7" t="s">
        <v>159</v>
      </c>
    </row>
    <row r="855" spans="2:15" x14ac:dyDescent="0.25">
      <c r="B855" s="7">
        <v>4</v>
      </c>
      <c r="C855" s="7" t="s">
        <v>14329</v>
      </c>
      <c r="D855" s="7" t="s">
        <v>14330</v>
      </c>
      <c r="E855" s="7" t="s">
        <v>14333</v>
      </c>
      <c r="F855" s="7" t="s">
        <v>167</v>
      </c>
      <c r="G855" s="7" t="s">
        <v>252</v>
      </c>
      <c r="H855" s="7" t="s">
        <v>260</v>
      </c>
      <c r="I855" s="7" t="s">
        <v>27</v>
      </c>
      <c r="J855" s="7" t="s">
        <v>23</v>
      </c>
      <c r="K855" s="7">
        <v>10</v>
      </c>
      <c r="L855" s="7" t="s">
        <v>14335</v>
      </c>
      <c r="M855" s="7" t="s">
        <v>10570</v>
      </c>
      <c r="N855" s="7" t="s">
        <v>29</v>
      </c>
      <c r="O855" s="7" t="s">
        <v>159</v>
      </c>
    </row>
    <row r="856" spans="2:15" x14ac:dyDescent="0.25">
      <c r="B856" s="7">
        <v>4</v>
      </c>
      <c r="C856" s="7" t="s">
        <v>10502</v>
      </c>
      <c r="D856" s="7" t="s">
        <v>10503</v>
      </c>
      <c r="E856" s="7" t="s">
        <v>10506</v>
      </c>
      <c r="F856" s="7" t="s">
        <v>190</v>
      </c>
      <c r="G856" s="7" t="s">
        <v>253</v>
      </c>
      <c r="H856" s="7" t="s">
        <v>260</v>
      </c>
      <c r="I856" s="7" t="s">
        <v>27</v>
      </c>
      <c r="J856" s="7" t="s">
        <v>23</v>
      </c>
      <c r="K856" s="7">
        <v>7</v>
      </c>
      <c r="L856" s="7" t="s">
        <v>10508</v>
      </c>
      <c r="M856" s="7" t="s">
        <v>18055</v>
      </c>
      <c r="N856" s="7" t="s">
        <v>29</v>
      </c>
      <c r="O856" s="7" t="s">
        <v>159</v>
      </c>
    </row>
    <row r="857" spans="2:15" x14ac:dyDescent="0.25">
      <c r="B857" s="7">
        <v>4</v>
      </c>
      <c r="C857" s="7" t="s">
        <v>15671</v>
      </c>
      <c r="D857" s="7" t="s">
        <v>15672</v>
      </c>
      <c r="E857" s="7" t="s">
        <v>15674</v>
      </c>
      <c r="F857" s="7" t="s">
        <v>234</v>
      </c>
      <c r="G857" s="7" t="s">
        <v>253</v>
      </c>
      <c r="H857" s="7" t="s">
        <v>260</v>
      </c>
      <c r="I857" s="7" t="s">
        <v>55</v>
      </c>
      <c r="J857" s="7" t="s">
        <v>54</v>
      </c>
      <c r="K857" s="7">
        <v>4</v>
      </c>
      <c r="L857" s="7" t="s">
        <v>15676</v>
      </c>
      <c r="M857" s="7" t="s">
        <v>10496</v>
      </c>
      <c r="N857" s="7" t="s">
        <v>29</v>
      </c>
      <c r="O857" s="7" t="s">
        <v>215</v>
      </c>
    </row>
    <row r="858" spans="2:15" x14ac:dyDescent="0.25">
      <c r="B858" s="7">
        <v>4</v>
      </c>
      <c r="C858" s="7" t="s">
        <v>842</v>
      </c>
      <c r="D858" s="7" t="s">
        <v>3572</v>
      </c>
      <c r="E858" s="7" t="s">
        <v>3573</v>
      </c>
      <c r="F858" s="7" t="s">
        <v>234</v>
      </c>
      <c r="G858" s="7" t="s">
        <v>253</v>
      </c>
      <c r="H858" s="7" t="s">
        <v>260</v>
      </c>
      <c r="I858" s="7" t="s">
        <v>40</v>
      </c>
      <c r="J858" s="7" t="s">
        <v>23</v>
      </c>
      <c r="K858" s="7">
        <v>7</v>
      </c>
      <c r="L858" s="7" t="s">
        <v>1051</v>
      </c>
      <c r="M858" s="7" t="s">
        <v>18070</v>
      </c>
      <c r="N858" s="7" t="s">
        <v>29</v>
      </c>
      <c r="O858" s="7" t="s">
        <v>215</v>
      </c>
    </row>
    <row r="859" spans="2:15" x14ac:dyDescent="0.25">
      <c r="B859" s="7">
        <v>4</v>
      </c>
      <c r="C859" s="7" t="s">
        <v>4268</v>
      </c>
      <c r="D859" s="7" t="s">
        <v>4269</v>
      </c>
      <c r="E859" s="7" t="s">
        <v>4272</v>
      </c>
      <c r="F859" s="7" t="s">
        <v>275</v>
      </c>
      <c r="G859" s="7" t="s">
        <v>253</v>
      </c>
      <c r="H859" s="7" t="s">
        <v>260</v>
      </c>
      <c r="I859" s="7" t="s">
        <v>40</v>
      </c>
      <c r="J859" s="7" t="s">
        <v>23</v>
      </c>
      <c r="K859" s="7">
        <v>7</v>
      </c>
      <c r="L859" s="7" t="s">
        <v>4274</v>
      </c>
      <c r="M859" s="7" t="s">
        <v>6713</v>
      </c>
      <c r="N859" s="7" t="s">
        <v>29</v>
      </c>
      <c r="O859" s="7" t="s">
        <v>215</v>
      </c>
    </row>
    <row r="860" spans="2:15" x14ac:dyDescent="0.25">
      <c r="B860" s="7">
        <v>4</v>
      </c>
      <c r="C860" s="7" t="s">
        <v>11831</v>
      </c>
      <c r="D860" s="7" t="s">
        <v>11832</v>
      </c>
      <c r="E860" s="7" t="s">
        <v>11834</v>
      </c>
      <c r="F860" s="7" t="s">
        <v>25</v>
      </c>
      <c r="G860" s="7" t="s">
        <v>253</v>
      </c>
      <c r="H860" s="7" t="s">
        <v>260</v>
      </c>
      <c r="I860" s="7" t="s">
        <v>66</v>
      </c>
      <c r="J860" s="7" t="s">
        <v>36</v>
      </c>
      <c r="K860" s="7">
        <v>7</v>
      </c>
      <c r="L860" s="7" t="s">
        <v>11836</v>
      </c>
      <c r="M860" s="7" t="s">
        <v>17734</v>
      </c>
      <c r="N860" s="7" t="s">
        <v>29</v>
      </c>
      <c r="O860" s="7" t="s">
        <v>105</v>
      </c>
    </row>
    <row r="861" spans="2:15" x14ac:dyDescent="0.25">
      <c r="B861" s="7">
        <v>4</v>
      </c>
      <c r="C861" s="7" t="s">
        <v>11839</v>
      </c>
      <c r="D861" s="7" t="s">
        <v>11840</v>
      </c>
      <c r="E861" s="7" t="s">
        <v>11841</v>
      </c>
      <c r="F861" s="7" t="s">
        <v>25</v>
      </c>
      <c r="G861" s="7" t="s">
        <v>253</v>
      </c>
      <c r="H861" s="7" t="s">
        <v>260</v>
      </c>
      <c r="I861" s="7" t="s">
        <v>66</v>
      </c>
      <c r="J861" s="7" t="s">
        <v>36</v>
      </c>
      <c r="K861" s="7">
        <v>7</v>
      </c>
      <c r="L861" s="7" t="s">
        <v>11843</v>
      </c>
      <c r="M861" s="7" t="s">
        <v>17734</v>
      </c>
      <c r="N861" s="7" t="s">
        <v>29</v>
      </c>
      <c r="O861" s="7" t="s">
        <v>105</v>
      </c>
    </row>
    <row r="862" spans="2:15" x14ac:dyDescent="0.25">
      <c r="B862" s="7">
        <v>4</v>
      </c>
      <c r="C862" s="7" t="s">
        <v>15628</v>
      </c>
      <c r="D862" s="7" t="s">
        <v>15629</v>
      </c>
      <c r="E862" s="7" t="s">
        <v>15633</v>
      </c>
      <c r="F862" s="7" t="s">
        <v>25</v>
      </c>
      <c r="G862" s="7" t="s">
        <v>252</v>
      </c>
      <c r="H862" s="7" t="s">
        <v>260</v>
      </c>
      <c r="I862" s="7" t="s">
        <v>37</v>
      </c>
      <c r="J862" s="7" t="s">
        <v>36</v>
      </c>
      <c r="K862" s="7">
        <v>10</v>
      </c>
      <c r="L862" s="7" t="s">
        <v>15635</v>
      </c>
      <c r="M862" s="7" t="s">
        <v>17663</v>
      </c>
      <c r="N862" s="7" t="s">
        <v>29</v>
      </c>
      <c r="O862" s="7" t="s">
        <v>159</v>
      </c>
    </row>
    <row r="863" spans="2:15" x14ac:dyDescent="0.25">
      <c r="B863" s="7">
        <v>4</v>
      </c>
      <c r="C863" s="7" t="s">
        <v>15677</v>
      </c>
      <c r="D863" s="7" t="s">
        <v>15678</v>
      </c>
      <c r="E863" s="7" t="s">
        <v>15682</v>
      </c>
      <c r="F863" s="7" t="s">
        <v>25</v>
      </c>
      <c r="G863" s="7" t="s">
        <v>252</v>
      </c>
      <c r="H863" s="7" t="s">
        <v>260</v>
      </c>
      <c r="I863" s="7" t="s">
        <v>27</v>
      </c>
      <c r="J863" s="7" t="s">
        <v>23</v>
      </c>
      <c r="K863" s="7">
        <v>10</v>
      </c>
      <c r="L863" s="7" t="s">
        <v>15684</v>
      </c>
      <c r="M863" s="7" t="s">
        <v>14405</v>
      </c>
      <c r="N863" s="7" t="s">
        <v>29</v>
      </c>
      <c r="O863" s="7" t="s">
        <v>105</v>
      </c>
    </row>
    <row r="864" spans="2:15" x14ac:dyDescent="0.25">
      <c r="B864" s="7">
        <v>4</v>
      </c>
      <c r="C864" s="7" t="s">
        <v>7018</v>
      </c>
      <c r="D864" s="7" t="s">
        <v>12092</v>
      </c>
      <c r="E864" s="7" t="s">
        <v>7021</v>
      </c>
      <c r="F864" s="7" t="s">
        <v>171</v>
      </c>
      <c r="G864" s="7" t="s">
        <v>253</v>
      </c>
      <c r="H864" s="7" t="s">
        <v>260</v>
      </c>
      <c r="I864" s="7" t="s">
        <v>40</v>
      </c>
      <c r="J864" s="7" t="s">
        <v>23</v>
      </c>
      <c r="K864" s="7">
        <v>7</v>
      </c>
      <c r="L864" s="7" t="s">
        <v>12093</v>
      </c>
      <c r="M864" s="7" t="s">
        <v>18082</v>
      </c>
      <c r="N864" s="7" t="s">
        <v>29</v>
      </c>
      <c r="O864" s="7" t="s">
        <v>159</v>
      </c>
    </row>
    <row r="865" spans="2:15" x14ac:dyDescent="0.25">
      <c r="B865" s="7">
        <v>4</v>
      </c>
      <c r="C865" s="7" t="s">
        <v>15686</v>
      </c>
      <c r="D865" s="7" t="s">
        <v>15687</v>
      </c>
      <c r="E865" s="7" t="s">
        <v>15690</v>
      </c>
      <c r="F865" s="7" t="s">
        <v>25</v>
      </c>
      <c r="G865" s="7" t="s">
        <v>253</v>
      </c>
      <c r="H865" s="7" t="s">
        <v>260</v>
      </c>
      <c r="I865" s="7" t="s">
        <v>34</v>
      </c>
      <c r="J865" s="7" t="s">
        <v>23</v>
      </c>
      <c r="K865" s="7">
        <v>5</v>
      </c>
      <c r="L865" s="7" t="s">
        <v>15692</v>
      </c>
      <c r="M865" s="7" t="s">
        <v>11688</v>
      </c>
      <c r="N865" s="7" t="s">
        <v>29</v>
      </c>
      <c r="O865" s="7" t="s">
        <v>105</v>
      </c>
    </row>
    <row r="866" spans="2:15" x14ac:dyDescent="0.25">
      <c r="B866" s="7">
        <v>4</v>
      </c>
      <c r="C866" s="7" t="s">
        <v>7429</v>
      </c>
      <c r="D866" s="7" t="s">
        <v>7430</v>
      </c>
      <c r="E866" s="7" t="s">
        <v>7433</v>
      </c>
      <c r="F866" s="7" t="s">
        <v>25</v>
      </c>
      <c r="G866" s="7" t="s">
        <v>253</v>
      </c>
      <c r="H866" s="7" t="s">
        <v>260</v>
      </c>
      <c r="I866" s="7" t="s">
        <v>27</v>
      </c>
      <c r="J866" s="7" t="s">
        <v>23</v>
      </c>
      <c r="K866" s="7">
        <v>7</v>
      </c>
      <c r="L866" s="7" t="s">
        <v>7435</v>
      </c>
      <c r="M866" s="7" t="s">
        <v>10653</v>
      </c>
      <c r="N866" s="7" t="s">
        <v>29</v>
      </c>
      <c r="O866" s="7" t="s">
        <v>105</v>
      </c>
    </row>
    <row r="867" spans="2:15" x14ac:dyDescent="0.25">
      <c r="B867" s="7">
        <v>4</v>
      </c>
      <c r="C867" s="7" t="s">
        <v>12094</v>
      </c>
      <c r="D867" s="7" t="s">
        <v>12095</v>
      </c>
      <c r="E867" s="7" t="s">
        <v>12098</v>
      </c>
      <c r="F867" s="7" t="s">
        <v>38</v>
      </c>
      <c r="G867" s="7" t="s">
        <v>253</v>
      </c>
      <c r="H867" s="7" t="s">
        <v>260</v>
      </c>
      <c r="I867" s="7" t="s">
        <v>27</v>
      </c>
      <c r="J867" s="7" t="s">
        <v>23</v>
      </c>
      <c r="K867" s="7">
        <v>7</v>
      </c>
      <c r="L867" s="7" t="s">
        <v>12100</v>
      </c>
      <c r="M867" s="7" t="s">
        <v>14477</v>
      </c>
      <c r="N867" s="7" t="s">
        <v>29</v>
      </c>
      <c r="O867" s="7" t="s">
        <v>105</v>
      </c>
    </row>
    <row r="868" spans="2:15" x14ac:dyDescent="0.25">
      <c r="B868" s="7">
        <v>4</v>
      </c>
      <c r="C868" s="7" t="s">
        <v>16801</v>
      </c>
      <c r="D868" s="7" t="s">
        <v>16802</v>
      </c>
      <c r="E868" s="7" t="s">
        <v>16805</v>
      </c>
      <c r="F868" s="7" t="s">
        <v>25</v>
      </c>
      <c r="G868" s="7" t="s">
        <v>253</v>
      </c>
      <c r="H868" s="7" t="s">
        <v>260</v>
      </c>
      <c r="I868" s="7" t="s">
        <v>27</v>
      </c>
      <c r="J868" s="7" t="s">
        <v>23</v>
      </c>
      <c r="K868" s="7">
        <v>7</v>
      </c>
      <c r="L868" s="7" t="s">
        <v>16807</v>
      </c>
      <c r="M868" s="7" t="s">
        <v>14105</v>
      </c>
      <c r="N868" s="7" t="s">
        <v>29</v>
      </c>
      <c r="O868" s="7" t="s">
        <v>105</v>
      </c>
    </row>
    <row r="869" spans="2:15" x14ac:dyDescent="0.25">
      <c r="B869" s="7">
        <v>4</v>
      </c>
      <c r="C869" s="7" t="s">
        <v>846</v>
      </c>
      <c r="D869" s="7" t="s">
        <v>2314</v>
      </c>
      <c r="E869" s="7" t="s">
        <v>2315</v>
      </c>
      <c r="F869" s="7" t="s">
        <v>216</v>
      </c>
      <c r="G869" s="7" t="s">
        <v>253</v>
      </c>
      <c r="H869" s="7" t="s">
        <v>260</v>
      </c>
      <c r="I869" s="7" t="s">
        <v>40</v>
      </c>
      <c r="J869" s="7" t="s">
        <v>23</v>
      </c>
      <c r="K869" s="7">
        <v>7</v>
      </c>
      <c r="L869" s="7" t="s">
        <v>2316</v>
      </c>
      <c r="M869" s="7" t="s">
        <v>14582</v>
      </c>
      <c r="N869" s="7" t="s">
        <v>29</v>
      </c>
      <c r="O869" s="7" t="s">
        <v>215</v>
      </c>
    </row>
    <row r="870" spans="2:15" x14ac:dyDescent="0.25">
      <c r="B870" s="7">
        <v>4</v>
      </c>
      <c r="C870" s="7" t="s">
        <v>850</v>
      </c>
      <c r="D870" s="7" t="s">
        <v>4275</v>
      </c>
      <c r="E870" s="7" t="s">
        <v>4276</v>
      </c>
      <c r="F870" s="7" t="s">
        <v>234</v>
      </c>
      <c r="G870" s="7" t="s">
        <v>253</v>
      </c>
      <c r="H870" s="7" t="s">
        <v>260</v>
      </c>
      <c r="I870" s="7" t="s">
        <v>40</v>
      </c>
      <c r="J870" s="7" t="s">
        <v>23</v>
      </c>
      <c r="K870" s="7">
        <v>7</v>
      </c>
      <c r="L870" s="7" t="s">
        <v>4277</v>
      </c>
      <c r="M870" s="7" t="s">
        <v>18091</v>
      </c>
      <c r="N870" s="7" t="s">
        <v>29</v>
      </c>
      <c r="O870" s="7" t="s">
        <v>215</v>
      </c>
    </row>
    <row r="871" spans="2:15" x14ac:dyDescent="0.25">
      <c r="B871" s="7">
        <v>4</v>
      </c>
      <c r="C871" s="7" t="s">
        <v>9313</v>
      </c>
      <c r="D871" s="7" t="s">
        <v>9314</v>
      </c>
      <c r="E871" s="7" t="s">
        <v>9318</v>
      </c>
      <c r="F871" s="7" t="s">
        <v>9319</v>
      </c>
      <c r="G871" s="7" t="s">
        <v>253</v>
      </c>
      <c r="H871" s="7" t="s">
        <v>260</v>
      </c>
      <c r="I871" s="7" t="s">
        <v>27</v>
      </c>
      <c r="J871" s="7" t="s">
        <v>23</v>
      </c>
      <c r="K871" s="7">
        <v>7</v>
      </c>
      <c r="L871" s="7" t="s">
        <v>4818</v>
      </c>
      <c r="M871" s="7" t="s">
        <v>17514</v>
      </c>
      <c r="N871" s="7" t="s">
        <v>29</v>
      </c>
      <c r="O871" s="7" t="s">
        <v>109</v>
      </c>
    </row>
    <row r="872" spans="2:15" x14ac:dyDescent="0.25">
      <c r="B872" s="7">
        <v>4</v>
      </c>
      <c r="C872" s="7" t="s">
        <v>9322</v>
      </c>
      <c r="D872" s="7" t="s">
        <v>9323</v>
      </c>
      <c r="E872" s="7" t="s">
        <v>9326</v>
      </c>
      <c r="F872" s="7" t="s">
        <v>149</v>
      </c>
      <c r="G872" s="7" t="s">
        <v>253</v>
      </c>
      <c r="H872" s="7" t="s">
        <v>260</v>
      </c>
      <c r="I872" s="7" t="s">
        <v>27</v>
      </c>
      <c r="J872" s="7" t="s">
        <v>23</v>
      </c>
      <c r="K872" s="7">
        <v>7</v>
      </c>
      <c r="L872" s="7" t="s">
        <v>9328</v>
      </c>
      <c r="M872" s="7" t="s">
        <v>17545</v>
      </c>
      <c r="N872" s="7" t="s">
        <v>29</v>
      </c>
      <c r="O872" s="7" t="s">
        <v>136</v>
      </c>
    </row>
    <row r="873" spans="2:15" x14ac:dyDescent="0.25">
      <c r="B873" s="7">
        <v>4</v>
      </c>
      <c r="C873" s="7" t="s">
        <v>9330</v>
      </c>
      <c r="D873" s="7" t="s">
        <v>9331</v>
      </c>
      <c r="E873" s="7" t="s">
        <v>9335</v>
      </c>
      <c r="F873" s="7" t="s">
        <v>149</v>
      </c>
      <c r="G873" s="7" t="s">
        <v>253</v>
      </c>
      <c r="H873" s="7" t="s">
        <v>260</v>
      </c>
      <c r="I873" s="7" t="s">
        <v>27</v>
      </c>
      <c r="J873" s="7" t="s">
        <v>23</v>
      </c>
      <c r="K873" s="7">
        <v>7</v>
      </c>
      <c r="L873" s="7" t="s">
        <v>9337</v>
      </c>
      <c r="M873" s="7" t="s">
        <v>17546</v>
      </c>
      <c r="N873" s="7" t="s">
        <v>29</v>
      </c>
      <c r="O873" s="7" t="s">
        <v>136</v>
      </c>
    </row>
    <row r="874" spans="2:15" x14ac:dyDescent="0.25">
      <c r="B874" s="7">
        <v>4</v>
      </c>
      <c r="C874" s="7" t="s">
        <v>870</v>
      </c>
      <c r="D874" s="7" t="s">
        <v>871</v>
      </c>
      <c r="E874" s="7" t="s">
        <v>874</v>
      </c>
      <c r="F874" s="7" t="s">
        <v>156</v>
      </c>
      <c r="G874" s="7" t="s">
        <v>252</v>
      </c>
      <c r="H874" s="7" t="s">
        <v>260</v>
      </c>
      <c r="I874" s="7" t="s">
        <v>60</v>
      </c>
      <c r="J874" s="7" t="s">
        <v>58</v>
      </c>
      <c r="K874" s="7">
        <v>14</v>
      </c>
      <c r="L874" s="7" t="s">
        <v>876</v>
      </c>
      <c r="M874" s="7" t="s">
        <v>17642</v>
      </c>
      <c r="N874" s="7" t="s">
        <v>29</v>
      </c>
      <c r="O874" s="7" t="s">
        <v>159</v>
      </c>
    </row>
    <row r="875" spans="2:15" x14ac:dyDescent="0.25">
      <c r="B875" s="7">
        <v>4</v>
      </c>
      <c r="C875" s="7" t="s">
        <v>8060</v>
      </c>
      <c r="D875" s="7" t="s">
        <v>8061</v>
      </c>
      <c r="E875" s="7" t="s">
        <v>8064</v>
      </c>
      <c r="F875" s="7" t="s">
        <v>190</v>
      </c>
      <c r="G875" s="7" t="s">
        <v>253</v>
      </c>
      <c r="H875" s="7" t="s">
        <v>260</v>
      </c>
      <c r="I875" s="7" t="s">
        <v>27</v>
      </c>
      <c r="J875" s="7" t="s">
        <v>23</v>
      </c>
      <c r="K875" s="7">
        <v>7</v>
      </c>
      <c r="L875" s="7" t="s">
        <v>8066</v>
      </c>
      <c r="M875" s="7" t="s">
        <v>10605</v>
      </c>
      <c r="N875" s="7" t="s">
        <v>29</v>
      </c>
      <c r="O875" s="7" t="s">
        <v>159</v>
      </c>
    </row>
    <row r="876" spans="2:15" x14ac:dyDescent="0.25">
      <c r="B876" s="7">
        <v>4</v>
      </c>
      <c r="C876" s="7" t="s">
        <v>1071</v>
      </c>
      <c r="D876" s="7" t="s">
        <v>4278</v>
      </c>
      <c r="E876" s="7" t="s">
        <v>4279</v>
      </c>
      <c r="F876" s="7" t="s">
        <v>228</v>
      </c>
      <c r="G876" s="7" t="s">
        <v>253</v>
      </c>
      <c r="H876" s="7" t="s">
        <v>260</v>
      </c>
      <c r="I876" s="7" t="s">
        <v>45</v>
      </c>
      <c r="J876" s="7" t="s">
        <v>44</v>
      </c>
      <c r="K876" s="7">
        <v>11</v>
      </c>
      <c r="L876" s="7" t="s">
        <v>4280</v>
      </c>
      <c r="M876" s="7" t="s">
        <v>14354</v>
      </c>
      <c r="N876" s="7" t="s">
        <v>29</v>
      </c>
      <c r="O876" s="7" t="s">
        <v>215</v>
      </c>
    </row>
    <row r="877" spans="2:15" x14ac:dyDescent="0.25">
      <c r="B877" s="7">
        <v>4</v>
      </c>
      <c r="C877" s="7" t="s">
        <v>15695</v>
      </c>
      <c r="D877" s="7" t="s">
        <v>15696</v>
      </c>
      <c r="E877" s="7" t="s">
        <v>15699</v>
      </c>
      <c r="F877" s="7" t="s">
        <v>50</v>
      </c>
      <c r="G877" s="7" t="s">
        <v>253</v>
      </c>
      <c r="H877" s="7" t="s">
        <v>260</v>
      </c>
      <c r="I877" s="7" t="s">
        <v>60</v>
      </c>
      <c r="J877" s="7" t="s">
        <v>58</v>
      </c>
      <c r="K877" s="7">
        <v>9</v>
      </c>
      <c r="L877" s="7" t="s">
        <v>15701</v>
      </c>
      <c r="M877" s="7" t="s">
        <v>10570</v>
      </c>
      <c r="N877" s="7" t="s">
        <v>29</v>
      </c>
      <c r="O877" s="7" t="s">
        <v>105</v>
      </c>
    </row>
    <row r="878" spans="2:15" x14ac:dyDescent="0.25">
      <c r="B878" s="7">
        <v>4</v>
      </c>
      <c r="C878" s="7" t="s">
        <v>936</v>
      </c>
      <c r="D878" s="7" t="s">
        <v>937</v>
      </c>
      <c r="E878" s="7" t="s">
        <v>940</v>
      </c>
      <c r="F878" s="7" t="s">
        <v>243</v>
      </c>
      <c r="G878" s="7" t="s">
        <v>252</v>
      </c>
      <c r="H878" s="7" t="s">
        <v>260</v>
      </c>
      <c r="I878" s="7" t="s">
        <v>60</v>
      </c>
      <c r="J878" s="7" t="s">
        <v>58</v>
      </c>
      <c r="K878" s="7">
        <v>14</v>
      </c>
      <c r="L878" s="7" t="s">
        <v>942</v>
      </c>
      <c r="M878" s="7" t="s">
        <v>6684</v>
      </c>
      <c r="N878" s="7" t="s">
        <v>29</v>
      </c>
      <c r="O878" s="7" t="s">
        <v>215</v>
      </c>
    </row>
    <row r="879" spans="2:15" x14ac:dyDescent="0.25">
      <c r="B879" s="7">
        <v>4</v>
      </c>
      <c r="C879" s="7" t="s">
        <v>950</v>
      </c>
      <c r="D879" s="7" t="s">
        <v>951</v>
      </c>
      <c r="E879" s="7" t="s">
        <v>954</v>
      </c>
      <c r="F879" s="7" t="s">
        <v>106</v>
      </c>
      <c r="G879" s="7" t="s">
        <v>252</v>
      </c>
      <c r="H879" s="7" t="s">
        <v>260</v>
      </c>
      <c r="I879" s="7" t="s">
        <v>60</v>
      </c>
      <c r="J879" s="7" t="s">
        <v>58</v>
      </c>
      <c r="K879" s="7">
        <v>14</v>
      </c>
      <c r="L879" s="7" t="s">
        <v>956</v>
      </c>
      <c r="M879" s="7" t="s">
        <v>14607</v>
      </c>
      <c r="N879" s="7" t="s">
        <v>29</v>
      </c>
      <c r="O879" s="7" t="s">
        <v>109</v>
      </c>
    </row>
    <row r="880" spans="2:15" x14ac:dyDescent="0.25">
      <c r="B880" s="7">
        <v>4</v>
      </c>
      <c r="C880" s="7" t="s">
        <v>2317</v>
      </c>
      <c r="D880" s="7" t="s">
        <v>2318</v>
      </c>
      <c r="E880" s="7" t="s">
        <v>2321</v>
      </c>
      <c r="F880" s="7" t="s">
        <v>246</v>
      </c>
      <c r="G880" s="7" t="s">
        <v>252</v>
      </c>
      <c r="H880" s="7" t="s">
        <v>260</v>
      </c>
      <c r="I880" s="7" t="s">
        <v>60</v>
      </c>
      <c r="J880" s="7" t="s">
        <v>58</v>
      </c>
      <c r="K880" s="7">
        <v>14</v>
      </c>
      <c r="L880" s="7" t="s">
        <v>2323</v>
      </c>
      <c r="M880" s="7" t="s">
        <v>18102</v>
      </c>
      <c r="N880" s="7" t="s">
        <v>29</v>
      </c>
      <c r="O880" s="7" t="s">
        <v>136</v>
      </c>
    </row>
    <row r="881" spans="2:15" x14ac:dyDescent="0.25">
      <c r="B881" s="7">
        <v>4</v>
      </c>
      <c r="C881" s="7" t="s">
        <v>978</v>
      </c>
      <c r="D881" s="7" t="s">
        <v>979</v>
      </c>
      <c r="E881" s="7" t="s">
        <v>982</v>
      </c>
      <c r="F881" s="7" t="s">
        <v>163</v>
      </c>
      <c r="G881" s="7" t="s">
        <v>252</v>
      </c>
      <c r="H881" s="7" t="s">
        <v>260</v>
      </c>
      <c r="I881" s="7" t="s">
        <v>60</v>
      </c>
      <c r="J881" s="7" t="s">
        <v>58</v>
      </c>
      <c r="K881" s="7">
        <v>14</v>
      </c>
      <c r="L881" s="7" t="s">
        <v>984</v>
      </c>
      <c r="M881" s="7" t="s">
        <v>5013</v>
      </c>
      <c r="N881" s="7" t="s">
        <v>29</v>
      </c>
      <c r="O881" s="7" t="s">
        <v>159</v>
      </c>
    </row>
    <row r="882" spans="2:15" x14ac:dyDescent="0.25">
      <c r="B882" s="7">
        <v>4</v>
      </c>
      <c r="C882" s="7" t="s">
        <v>2324</v>
      </c>
      <c r="D882" s="7" t="s">
        <v>2325</v>
      </c>
      <c r="E882" s="7" t="s">
        <v>2328</v>
      </c>
      <c r="F882" s="7" t="s">
        <v>139</v>
      </c>
      <c r="G882" s="7" t="s">
        <v>252</v>
      </c>
      <c r="H882" s="7" t="s">
        <v>260</v>
      </c>
      <c r="I882" s="7" t="s">
        <v>60</v>
      </c>
      <c r="J882" s="7" t="s">
        <v>58</v>
      </c>
      <c r="K882" s="7">
        <v>14</v>
      </c>
      <c r="L882" s="7" t="s">
        <v>2330</v>
      </c>
      <c r="M882" s="7" t="s">
        <v>14366</v>
      </c>
      <c r="N882" s="7" t="s">
        <v>29</v>
      </c>
      <c r="O882" s="7" t="s">
        <v>136</v>
      </c>
    </row>
    <row r="883" spans="2:15" x14ac:dyDescent="0.25">
      <c r="B883" s="7">
        <v>4</v>
      </c>
      <c r="C883" s="7" t="s">
        <v>1083</v>
      </c>
      <c r="D883" s="7" t="s">
        <v>5391</v>
      </c>
      <c r="E883" s="7" t="s">
        <v>5392</v>
      </c>
      <c r="F883" s="7" t="s">
        <v>234</v>
      </c>
      <c r="G883" s="7" t="s">
        <v>253</v>
      </c>
      <c r="H883" s="7" t="s">
        <v>260</v>
      </c>
      <c r="I883" s="7" t="s">
        <v>40</v>
      </c>
      <c r="J883" s="7" t="s">
        <v>23</v>
      </c>
      <c r="K883" s="7">
        <v>7</v>
      </c>
      <c r="L883" s="7" t="s">
        <v>5393</v>
      </c>
      <c r="M883" s="7" t="s">
        <v>14200</v>
      </c>
      <c r="N883" s="7" t="s">
        <v>29</v>
      </c>
      <c r="O883" s="7" t="s">
        <v>215</v>
      </c>
    </row>
    <row r="884" spans="2:15" x14ac:dyDescent="0.25">
      <c r="B884" s="7">
        <v>4</v>
      </c>
      <c r="C884" s="7" t="s">
        <v>16810</v>
      </c>
      <c r="D884" s="7" t="s">
        <v>16811</v>
      </c>
      <c r="E884" s="7" t="s">
        <v>16814</v>
      </c>
      <c r="F884" s="7" t="s">
        <v>156</v>
      </c>
      <c r="G884" s="7" t="s">
        <v>252</v>
      </c>
      <c r="H884" s="7" t="s">
        <v>260</v>
      </c>
      <c r="I884" s="7" t="s">
        <v>55</v>
      </c>
      <c r="J884" s="7" t="s">
        <v>54</v>
      </c>
      <c r="K884" s="7">
        <v>4</v>
      </c>
      <c r="L884" s="7" t="s">
        <v>16816</v>
      </c>
      <c r="M884" s="7" t="s">
        <v>18108</v>
      </c>
      <c r="N884" s="7" t="s">
        <v>29</v>
      </c>
      <c r="O884" s="7" t="s">
        <v>159</v>
      </c>
    </row>
    <row r="885" spans="2:15" x14ac:dyDescent="0.25">
      <c r="B885" s="7">
        <v>4</v>
      </c>
      <c r="C885" s="7" t="s">
        <v>1087</v>
      </c>
      <c r="D885" s="7" t="s">
        <v>5394</v>
      </c>
      <c r="E885" s="7" t="s">
        <v>5395</v>
      </c>
      <c r="F885" s="7" t="s">
        <v>234</v>
      </c>
      <c r="G885" s="7" t="s">
        <v>253</v>
      </c>
      <c r="H885" s="7" t="s">
        <v>260</v>
      </c>
      <c r="I885" s="7" t="s">
        <v>40</v>
      </c>
      <c r="J885" s="7" t="s">
        <v>23</v>
      </c>
      <c r="K885" s="7">
        <v>7</v>
      </c>
      <c r="L885" s="7" t="s">
        <v>5396</v>
      </c>
      <c r="M885" s="7" t="s">
        <v>18110</v>
      </c>
      <c r="N885" s="7" t="s">
        <v>29</v>
      </c>
      <c r="O885" s="7" t="s">
        <v>215</v>
      </c>
    </row>
    <row r="886" spans="2:15" x14ac:dyDescent="0.25">
      <c r="B886" s="7">
        <v>4</v>
      </c>
      <c r="C886" s="7" t="s">
        <v>13486</v>
      </c>
      <c r="D886" s="7" t="s">
        <v>13487</v>
      </c>
      <c r="E886" s="7" t="s">
        <v>13491</v>
      </c>
      <c r="F886" s="7" t="s">
        <v>25</v>
      </c>
      <c r="G886" s="7" t="s">
        <v>253</v>
      </c>
      <c r="H886" s="7" t="s">
        <v>260</v>
      </c>
      <c r="I886" s="7" t="s">
        <v>34</v>
      </c>
      <c r="J886" s="7" t="s">
        <v>23</v>
      </c>
      <c r="K886" s="7">
        <v>5</v>
      </c>
      <c r="L886" s="7" t="s">
        <v>13493</v>
      </c>
      <c r="M886" s="7" t="s">
        <v>14035</v>
      </c>
      <c r="N886" s="7" t="s">
        <v>29</v>
      </c>
      <c r="O886" s="7" t="s">
        <v>105</v>
      </c>
    </row>
    <row r="887" spans="2:15" x14ac:dyDescent="0.25">
      <c r="B887" s="7">
        <v>4</v>
      </c>
      <c r="C887" s="7" t="s">
        <v>985</v>
      </c>
      <c r="D887" s="7" t="s">
        <v>986</v>
      </c>
      <c r="E887" s="7" t="s">
        <v>989</v>
      </c>
      <c r="F887" s="7" t="s">
        <v>216</v>
      </c>
      <c r="G887" s="7" t="s">
        <v>252</v>
      </c>
      <c r="H887" s="7" t="s">
        <v>260</v>
      </c>
      <c r="I887" s="7" t="s">
        <v>60</v>
      </c>
      <c r="J887" s="7" t="s">
        <v>58</v>
      </c>
      <c r="K887" s="7">
        <v>14</v>
      </c>
      <c r="L887" s="7" t="s">
        <v>991</v>
      </c>
      <c r="M887" s="7" t="s">
        <v>10474</v>
      </c>
      <c r="N887" s="7" t="s">
        <v>29</v>
      </c>
      <c r="O887" s="7" t="s">
        <v>215</v>
      </c>
    </row>
    <row r="888" spans="2:15" x14ac:dyDescent="0.25">
      <c r="B888" s="7">
        <v>4</v>
      </c>
      <c r="C888" s="7" t="s">
        <v>1018</v>
      </c>
      <c r="D888" s="7" t="s">
        <v>6091</v>
      </c>
      <c r="E888" s="7" t="s">
        <v>1021</v>
      </c>
      <c r="F888" s="7" t="s">
        <v>171</v>
      </c>
      <c r="G888" s="7" t="s">
        <v>253</v>
      </c>
      <c r="H888" s="7" t="s">
        <v>260</v>
      </c>
      <c r="I888" s="7" t="s">
        <v>45</v>
      </c>
      <c r="J888" s="7" t="s">
        <v>44</v>
      </c>
      <c r="K888" s="7">
        <v>11</v>
      </c>
      <c r="L888" s="7" t="s">
        <v>6092</v>
      </c>
      <c r="M888" s="7" t="s">
        <v>18112</v>
      </c>
      <c r="N888" s="7" t="s">
        <v>29</v>
      </c>
      <c r="O888" s="7" t="s">
        <v>159</v>
      </c>
    </row>
    <row r="889" spans="2:15" x14ac:dyDescent="0.25">
      <c r="B889" s="7">
        <v>4</v>
      </c>
      <c r="C889" s="7" t="s">
        <v>1354</v>
      </c>
      <c r="D889" s="7" t="s">
        <v>1355</v>
      </c>
      <c r="E889" s="7" t="s">
        <v>1358</v>
      </c>
      <c r="F889" s="7" t="s">
        <v>190</v>
      </c>
      <c r="G889" s="7" t="s">
        <v>252</v>
      </c>
      <c r="H889" s="7" t="s">
        <v>260</v>
      </c>
      <c r="I889" s="7" t="s">
        <v>60</v>
      </c>
      <c r="J889" s="7" t="s">
        <v>58</v>
      </c>
      <c r="K889" s="7">
        <v>14</v>
      </c>
      <c r="L889" s="7" t="s">
        <v>1360</v>
      </c>
      <c r="M889" s="7" t="s">
        <v>6718</v>
      </c>
      <c r="N889" s="7" t="s">
        <v>29</v>
      </c>
      <c r="O889" s="7" t="s">
        <v>159</v>
      </c>
    </row>
    <row r="890" spans="2:15" x14ac:dyDescent="0.25">
      <c r="B890" s="7">
        <v>4</v>
      </c>
      <c r="C890" s="7" t="s">
        <v>7481</v>
      </c>
      <c r="D890" s="7" t="s">
        <v>15702</v>
      </c>
      <c r="E890" s="7" t="s">
        <v>7485</v>
      </c>
      <c r="F890" s="7" t="s">
        <v>25</v>
      </c>
      <c r="G890" s="7" t="s">
        <v>252</v>
      </c>
      <c r="H890" s="7" t="s">
        <v>260</v>
      </c>
      <c r="I890" s="7" t="s">
        <v>40</v>
      </c>
      <c r="J890" s="7" t="s">
        <v>23</v>
      </c>
      <c r="K890" s="7">
        <v>12</v>
      </c>
      <c r="L890" s="7" t="s">
        <v>15703</v>
      </c>
      <c r="M890" s="7" t="s">
        <v>18123</v>
      </c>
      <c r="N890" s="7" t="s">
        <v>29</v>
      </c>
      <c r="O890" s="7" t="s">
        <v>105</v>
      </c>
    </row>
    <row r="891" spans="2:15" x14ac:dyDescent="0.25">
      <c r="B891" s="7">
        <v>4</v>
      </c>
      <c r="C891" s="7" t="s">
        <v>1368</v>
      </c>
      <c r="D891" s="7" t="s">
        <v>1369</v>
      </c>
      <c r="E891" s="7" t="s">
        <v>1372</v>
      </c>
      <c r="F891" s="7" t="s">
        <v>178</v>
      </c>
      <c r="G891" s="7" t="s">
        <v>252</v>
      </c>
      <c r="H891" s="7" t="s">
        <v>260</v>
      </c>
      <c r="I891" s="7" t="s">
        <v>60</v>
      </c>
      <c r="J891" s="7" t="s">
        <v>58</v>
      </c>
      <c r="K891" s="7">
        <v>14</v>
      </c>
      <c r="L891" s="7" t="s">
        <v>1374</v>
      </c>
      <c r="M891" s="7" t="s">
        <v>18125</v>
      </c>
      <c r="N891" s="7" t="s">
        <v>29</v>
      </c>
      <c r="O891" s="7" t="s">
        <v>159</v>
      </c>
    </row>
    <row r="892" spans="2:15" x14ac:dyDescent="0.25">
      <c r="B892" s="7">
        <v>4</v>
      </c>
      <c r="C892" s="7" t="s">
        <v>1037</v>
      </c>
      <c r="D892" s="7" t="s">
        <v>1038</v>
      </c>
      <c r="E892" s="7" t="s">
        <v>1041</v>
      </c>
      <c r="F892" s="7" t="s">
        <v>302</v>
      </c>
      <c r="G892" s="7" t="s">
        <v>252</v>
      </c>
      <c r="H892" s="7" t="s">
        <v>260</v>
      </c>
      <c r="I892" s="7" t="s">
        <v>60</v>
      </c>
      <c r="J892" s="7" t="s">
        <v>58</v>
      </c>
      <c r="K892" s="7">
        <v>14</v>
      </c>
      <c r="L892" s="7" t="s">
        <v>1043</v>
      </c>
      <c r="M892" s="7" t="s">
        <v>18128</v>
      </c>
      <c r="N892" s="7" t="s">
        <v>29</v>
      </c>
      <c r="O892" s="7" t="s">
        <v>215</v>
      </c>
    </row>
    <row r="893" spans="2:15" x14ac:dyDescent="0.25">
      <c r="B893" s="7">
        <v>4</v>
      </c>
      <c r="C893" s="7" t="s">
        <v>13494</v>
      </c>
      <c r="D893" s="7" t="s">
        <v>13495</v>
      </c>
      <c r="E893" s="7" t="s">
        <v>13498</v>
      </c>
      <c r="F893" s="7" t="s">
        <v>25</v>
      </c>
      <c r="G893" s="7" t="s">
        <v>253</v>
      </c>
      <c r="H893" s="7" t="s">
        <v>260</v>
      </c>
      <c r="I893" s="7" t="s">
        <v>34</v>
      </c>
      <c r="J893" s="7" t="s">
        <v>23</v>
      </c>
      <c r="K893" s="7">
        <v>5</v>
      </c>
      <c r="L893" s="7" t="s">
        <v>13500</v>
      </c>
      <c r="M893" s="7" t="s">
        <v>10707</v>
      </c>
      <c r="N893" s="7" t="s">
        <v>29</v>
      </c>
      <c r="O893" s="7" t="s">
        <v>105</v>
      </c>
    </row>
    <row r="894" spans="2:15" x14ac:dyDescent="0.25">
      <c r="B894" s="7">
        <v>4</v>
      </c>
      <c r="C894" s="7" t="s">
        <v>1381</v>
      </c>
      <c r="D894" s="7" t="s">
        <v>1382</v>
      </c>
      <c r="E894" s="7" t="s">
        <v>1386</v>
      </c>
      <c r="F894" s="7" t="s">
        <v>167</v>
      </c>
      <c r="G894" s="7" t="s">
        <v>252</v>
      </c>
      <c r="H894" s="7" t="s">
        <v>260</v>
      </c>
      <c r="I894" s="7" t="s">
        <v>60</v>
      </c>
      <c r="J894" s="7" t="s">
        <v>58</v>
      </c>
      <c r="K894" s="7">
        <v>14</v>
      </c>
      <c r="L894" s="7" t="s">
        <v>1388</v>
      </c>
      <c r="M894" s="7" t="s">
        <v>14633</v>
      </c>
      <c r="N894" s="7" t="s">
        <v>29</v>
      </c>
      <c r="O894" s="7" t="s">
        <v>159</v>
      </c>
    </row>
    <row r="895" spans="2:15" x14ac:dyDescent="0.25">
      <c r="B895" s="7">
        <v>4</v>
      </c>
      <c r="C895" s="7" t="s">
        <v>1075</v>
      </c>
      <c r="D895" s="7" t="s">
        <v>5387</v>
      </c>
      <c r="E895" s="7" t="s">
        <v>1078</v>
      </c>
      <c r="F895" s="7" t="s">
        <v>226</v>
      </c>
      <c r="G895" s="7" t="s">
        <v>253</v>
      </c>
      <c r="H895" s="7" t="s">
        <v>260</v>
      </c>
      <c r="I895" s="7" t="s">
        <v>45</v>
      </c>
      <c r="J895" s="7" t="s">
        <v>44</v>
      </c>
      <c r="K895" s="7">
        <v>11</v>
      </c>
      <c r="L895" s="7" t="s">
        <v>5388</v>
      </c>
      <c r="M895" s="7" t="s">
        <v>10564</v>
      </c>
      <c r="N895" s="7" t="s">
        <v>29</v>
      </c>
      <c r="O895" s="7" t="s">
        <v>215</v>
      </c>
    </row>
    <row r="896" spans="2:15" x14ac:dyDescent="0.25">
      <c r="B896" s="7">
        <v>4</v>
      </c>
      <c r="C896" s="7" t="s">
        <v>1080</v>
      </c>
      <c r="D896" s="7" t="s">
        <v>5389</v>
      </c>
      <c r="E896" s="7" t="s">
        <v>1081</v>
      </c>
      <c r="F896" s="7" t="s">
        <v>226</v>
      </c>
      <c r="G896" s="7" t="s">
        <v>253</v>
      </c>
      <c r="H896" s="7" t="s">
        <v>260</v>
      </c>
      <c r="I896" s="7" t="s">
        <v>45</v>
      </c>
      <c r="J896" s="7" t="s">
        <v>44</v>
      </c>
      <c r="K896" s="7">
        <v>11</v>
      </c>
      <c r="L896" s="7" t="s">
        <v>5390</v>
      </c>
      <c r="M896" s="7" t="s">
        <v>14459</v>
      </c>
      <c r="N896" s="7" t="s">
        <v>29</v>
      </c>
      <c r="O896" s="7" t="s">
        <v>215</v>
      </c>
    </row>
    <row r="897" spans="2:15" x14ac:dyDescent="0.25">
      <c r="B897" s="7">
        <v>4</v>
      </c>
      <c r="C897" s="7" t="s">
        <v>12104</v>
      </c>
      <c r="D897" s="7" t="s">
        <v>12105</v>
      </c>
      <c r="E897" s="7" t="s">
        <v>12108</v>
      </c>
      <c r="F897" s="7" t="s">
        <v>25</v>
      </c>
      <c r="G897" s="7" t="s">
        <v>253</v>
      </c>
      <c r="H897" s="7" t="s">
        <v>260</v>
      </c>
      <c r="I897" s="7" t="s">
        <v>27</v>
      </c>
      <c r="J897" s="7" t="s">
        <v>23</v>
      </c>
      <c r="K897" s="7">
        <v>7</v>
      </c>
      <c r="L897" s="7" t="s">
        <v>12110</v>
      </c>
      <c r="M897" s="7" t="s">
        <v>14445</v>
      </c>
      <c r="N897" s="7" t="s">
        <v>29</v>
      </c>
      <c r="O897" s="7" t="s">
        <v>105</v>
      </c>
    </row>
    <row r="898" spans="2:15" x14ac:dyDescent="0.25">
      <c r="B898" s="7">
        <v>4</v>
      </c>
      <c r="C898" s="7" t="s">
        <v>1396</v>
      </c>
      <c r="D898" s="7" t="s">
        <v>1397</v>
      </c>
      <c r="E898" s="7" t="s">
        <v>1401</v>
      </c>
      <c r="F898" s="7" t="s">
        <v>185</v>
      </c>
      <c r="G898" s="7" t="s">
        <v>252</v>
      </c>
      <c r="H898" s="7" t="s">
        <v>260</v>
      </c>
      <c r="I898" s="7" t="s">
        <v>60</v>
      </c>
      <c r="J898" s="7" t="s">
        <v>58</v>
      </c>
      <c r="K898" s="7">
        <v>14</v>
      </c>
      <c r="L898" s="7" t="s">
        <v>1403</v>
      </c>
      <c r="M898" s="7" t="s">
        <v>14637</v>
      </c>
      <c r="N898" s="7" t="s">
        <v>29</v>
      </c>
      <c r="O898" s="7" t="s">
        <v>159</v>
      </c>
    </row>
    <row r="899" spans="2:15" x14ac:dyDescent="0.25">
      <c r="B899" s="7">
        <v>4</v>
      </c>
      <c r="C899" s="7" t="s">
        <v>1097</v>
      </c>
      <c r="D899" s="7" t="s">
        <v>4284</v>
      </c>
      <c r="E899" s="7" t="s">
        <v>4285</v>
      </c>
      <c r="F899" s="7" t="s">
        <v>145</v>
      </c>
      <c r="G899" s="7" t="s">
        <v>253</v>
      </c>
      <c r="H899" s="7" t="s">
        <v>260</v>
      </c>
      <c r="I899" s="7" t="s">
        <v>40</v>
      </c>
      <c r="J899" s="7" t="s">
        <v>23</v>
      </c>
      <c r="K899" s="7">
        <v>7</v>
      </c>
      <c r="L899" s="7" t="s">
        <v>4287</v>
      </c>
      <c r="M899" s="7" t="s">
        <v>10575</v>
      </c>
      <c r="N899" s="7" t="s">
        <v>29</v>
      </c>
      <c r="O899" s="7" t="s">
        <v>136</v>
      </c>
    </row>
    <row r="900" spans="2:15" x14ac:dyDescent="0.25">
      <c r="B900" s="7">
        <v>4</v>
      </c>
      <c r="C900" s="7" t="s">
        <v>1404</v>
      </c>
      <c r="D900" s="7" t="s">
        <v>1405</v>
      </c>
      <c r="E900" s="7" t="s">
        <v>1409</v>
      </c>
      <c r="F900" s="7" t="s">
        <v>190</v>
      </c>
      <c r="G900" s="7" t="s">
        <v>252</v>
      </c>
      <c r="H900" s="7" t="s">
        <v>260</v>
      </c>
      <c r="I900" s="7" t="s">
        <v>60</v>
      </c>
      <c r="J900" s="7" t="s">
        <v>58</v>
      </c>
      <c r="K900" s="7">
        <v>14</v>
      </c>
      <c r="L900" s="7" t="s">
        <v>1411</v>
      </c>
      <c r="M900" s="7" t="s">
        <v>18134</v>
      </c>
      <c r="N900" s="7" t="s">
        <v>29</v>
      </c>
      <c r="O900" s="7" t="s">
        <v>159</v>
      </c>
    </row>
    <row r="901" spans="2:15" x14ac:dyDescent="0.25">
      <c r="B901" s="7">
        <v>4</v>
      </c>
      <c r="C901" s="7" t="s">
        <v>15534</v>
      </c>
      <c r="D901" s="7" t="s">
        <v>15535</v>
      </c>
      <c r="E901" s="7" t="s">
        <v>15538</v>
      </c>
      <c r="F901" s="7" t="s">
        <v>226</v>
      </c>
      <c r="G901" s="7" t="s">
        <v>253</v>
      </c>
      <c r="H901" s="7" t="s">
        <v>259</v>
      </c>
      <c r="I901" s="7" t="s">
        <v>40</v>
      </c>
      <c r="J901" s="7" t="s">
        <v>23</v>
      </c>
      <c r="K901" s="7">
        <v>7</v>
      </c>
      <c r="L901" s="7" t="s">
        <v>15540</v>
      </c>
      <c r="M901" s="7" t="s">
        <v>17794</v>
      </c>
      <c r="N901" s="7" t="s">
        <v>29</v>
      </c>
      <c r="O901" s="7" t="s">
        <v>215</v>
      </c>
    </row>
    <row r="902" spans="2:15" x14ac:dyDescent="0.25">
      <c r="B902" s="7">
        <v>4</v>
      </c>
      <c r="C902" s="7" t="s">
        <v>1113</v>
      </c>
      <c r="D902" s="7" t="s">
        <v>6093</v>
      </c>
      <c r="E902" s="7" t="s">
        <v>1116</v>
      </c>
      <c r="F902" s="7" t="s">
        <v>171</v>
      </c>
      <c r="G902" s="7" t="s">
        <v>253</v>
      </c>
      <c r="H902" s="7" t="s">
        <v>260</v>
      </c>
      <c r="I902" s="7" t="s">
        <v>45</v>
      </c>
      <c r="J902" s="7" t="s">
        <v>44</v>
      </c>
      <c r="K902" s="7">
        <v>11</v>
      </c>
      <c r="L902" s="7" t="s">
        <v>6094</v>
      </c>
      <c r="M902" s="7" t="s">
        <v>18116</v>
      </c>
      <c r="N902" s="7" t="s">
        <v>29</v>
      </c>
      <c r="O902" s="7" t="s">
        <v>159</v>
      </c>
    </row>
    <row r="903" spans="2:15" x14ac:dyDescent="0.25">
      <c r="B903" s="7">
        <v>4</v>
      </c>
      <c r="C903" s="7" t="s">
        <v>1119</v>
      </c>
      <c r="D903" s="7" t="s">
        <v>4281</v>
      </c>
      <c r="E903" s="7" t="s">
        <v>4282</v>
      </c>
      <c r="F903" s="7" t="s">
        <v>228</v>
      </c>
      <c r="G903" s="7" t="s">
        <v>253</v>
      </c>
      <c r="H903" s="7" t="s">
        <v>260</v>
      </c>
      <c r="I903" s="7" t="s">
        <v>45</v>
      </c>
      <c r="J903" s="7" t="s">
        <v>44</v>
      </c>
      <c r="K903" s="7">
        <v>11</v>
      </c>
      <c r="L903" s="7" t="s">
        <v>4283</v>
      </c>
      <c r="M903" s="7" t="s">
        <v>14375</v>
      </c>
      <c r="N903" s="7" t="s">
        <v>29</v>
      </c>
      <c r="O903" s="7" t="s">
        <v>215</v>
      </c>
    </row>
    <row r="904" spans="2:15" x14ac:dyDescent="0.25">
      <c r="B904" s="7">
        <v>4</v>
      </c>
      <c r="C904" s="7" t="s">
        <v>1131</v>
      </c>
      <c r="D904" s="7" t="s">
        <v>1132</v>
      </c>
      <c r="E904" s="7" t="s">
        <v>1135</v>
      </c>
      <c r="F904" s="7" t="s">
        <v>241</v>
      </c>
      <c r="G904" s="7" t="s">
        <v>253</v>
      </c>
      <c r="H904" s="7" t="s">
        <v>260</v>
      </c>
      <c r="I904" s="7" t="s">
        <v>60</v>
      </c>
      <c r="J904" s="7" t="s">
        <v>58</v>
      </c>
      <c r="K904" s="7">
        <v>9</v>
      </c>
      <c r="L904" s="7" t="s">
        <v>1137</v>
      </c>
      <c r="M904" s="7" t="s">
        <v>18139</v>
      </c>
      <c r="N904" s="7" t="s">
        <v>29</v>
      </c>
      <c r="O904" s="7" t="s">
        <v>215</v>
      </c>
    </row>
    <row r="905" spans="2:15" x14ac:dyDescent="0.25">
      <c r="B905" s="7">
        <v>4</v>
      </c>
      <c r="C905" s="7" t="s">
        <v>1138</v>
      </c>
      <c r="D905" s="7" t="s">
        <v>1139</v>
      </c>
      <c r="E905" s="7" t="s">
        <v>1142</v>
      </c>
      <c r="F905" s="7" t="s">
        <v>261</v>
      </c>
      <c r="G905" s="7" t="s">
        <v>253</v>
      </c>
      <c r="H905" s="7" t="s">
        <v>260</v>
      </c>
      <c r="I905" s="7" t="s">
        <v>60</v>
      </c>
      <c r="J905" s="7" t="s">
        <v>58</v>
      </c>
      <c r="K905" s="7">
        <v>9</v>
      </c>
      <c r="L905" s="7" t="s">
        <v>1144</v>
      </c>
      <c r="M905" s="7" t="s">
        <v>18141</v>
      </c>
      <c r="N905" s="7" t="s">
        <v>29</v>
      </c>
      <c r="O905" s="7" t="s">
        <v>109</v>
      </c>
    </row>
    <row r="906" spans="2:15" x14ac:dyDescent="0.25">
      <c r="B906" s="7">
        <v>4</v>
      </c>
      <c r="C906" s="7" t="s">
        <v>1145</v>
      </c>
      <c r="D906" s="7" t="s">
        <v>1146</v>
      </c>
      <c r="E906" s="7" t="s">
        <v>1149</v>
      </c>
      <c r="F906" s="7" t="s">
        <v>218</v>
      </c>
      <c r="G906" s="7" t="s">
        <v>253</v>
      </c>
      <c r="H906" s="7" t="s">
        <v>260</v>
      </c>
      <c r="I906" s="7" t="s">
        <v>60</v>
      </c>
      <c r="J906" s="7" t="s">
        <v>58</v>
      </c>
      <c r="K906" s="7">
        <v>9</v>
      </c>
      <c r="L906" s="7" t="s">
        <v>1151</v>
      </c>
      <c r="M906" s="7" t="s">
        <v>14003</v>
      </c>
      <c r="N906" s="7" t="s">
        <v>29</v>
      </c>
      <c r="O906" s="7" t="s">
        <v>215</v>
      </c>
    </row>
    <row r="907" spans="2:15" x14ac:dyDescent="0.25">
      <c r="B907" s="7">
        <v>4</v>
      </c>
      <c r="C907" s="7" t="s">
        <v>1152</v>
      </c>
      <c r="D907" s="7" t="s">
        <v>1153</v>
      </c>
      <c r="E907" s="7" t="s">
        <v>1156</v>
      </c>
      <c r="F907" s="7" t="s">
        <v>228</v>
      </c>
      <c r="G907" s="7" t="s">
        <v>253</v>
      </c>
      <c r="H907" s="7" t="s">
        <v>260</v>
      </c>
      <c r="I907" s="7" t="s">
        <v>60</v>
      </c>
      <c r="J907" s="7" t="s">
        <v>58</v>
      </c>
      <c r="K907" s="7">
        <v>9</v>
      </c>
      <c r="L907" s="7" t="s">
        <v>1158</v>
      </c>
      <c r="M907" s="7" t="s">
        <v>18143</v>
      </c>
      <c r="N907" s="7" t="s">
        <v>29</v>
      </c>
      <c r="O907" s="7" t="s">
        <v>215</v>
      </c>
    </row>
    <row r="908" spans="2:15" x14ac:dyDescent="0.25">
      <c r="B908" s="7">
        <v>4</v>
      </c>
      <c r="C908" s="7" t="s">
        <v>1181</v>
      </c>
      <c r="D908" s="7" t="s">
        <v>1182</v>
      </c>
      <c r="E908" s="7" t="s">
        <v>1185</v>
      </c>
      <c r="F908" s="7" t="s">
        <v>275</v>
      </c>
      <c r="G908" s="7" t="s">
        <v>252</v>
      </c>
      <c r="H908" s="7" t="s">
        <v>260</v>
      </c>
      <c r="I908" s="7" t="s">
        <v>60</v>
      </c>
      <c r="J908" s="7" t="s">
        <v>58</v>
      </c>
      <c r="K908" s="7">
        <v>14</v>
      </c>
      <c r="L908" s="7" t="s">
        <v>1187</v>
      </c>
      <c r="M908" s="7" t="s">
        <v>7910</v>
      </c>
      <c r="N908" s="7" t="s">
        <v>29</v>
      </c>
      <c r="O908" s="7" t="s">
        <v>215</v>
      </c>
    </row>
    <row r="909" spans="2:15" x14ac:dyDescent="0.25">
      <c r="B909" s="7">
        <v>4</v>
      </c>
      <c r="C909" s="7" t="s">
        <v>1188</v>
      </c>
      <c r="D909" s="7" t="s">
        <v>1189</v>
      </c>
      <c r="E909" s="7" t="s">
        <v>1192</v>
      </c>
      <c r="F909" s="7" t="s">
        <v>243</v>
      </c>
      <c r="G909" s="7" t="s">
        <v>252</v>
      </c>
      <c r="H909" s="7" t="s">
        <v>260</v>
      </c>
      <c r="I909" s="7" t="s">
        <v>60</v>
      </c>
      <c r="J909" s="7" t="s">
        <v>58</v>
      </c>
      <c r="K909" s="7">
        <v>14</v>
      </c>
      <c r="L909" s="7" t="s">
        <v>1194</v>
      </c>
      <c r="M909" s="7" t="s">
        <v>18153</v>
      </c>
      <c r="N909" s="7" t="s">
        <v>29</v>
      </c>
      <c r="O909" s="7" t="s">
        <v>215</v>
      </c>
    </row>
    <row r="910" spans="2:15" x14ac:dyDescent="0.25">
      <c r="B910" s="7">
        <v>4</v>
      </c>
      <c r="C910" s="7" t="s">
        <v>1434</v>
      </c>
      <c r="D910" s="7" t="s">
        <v>1435</v>
      </c>
      <c r="E910" s="7" t="s">
        <v>1437</v>
      </c>
      <c r="F910" s="7" t="s">
        <v>190</v>
      </c>
      <c r="G910" s="7" t="s">
        <v>252</v>
      </c>
      <c r="H910" s="7" t="s">
        <v>260</v>
      </c>
      <c r="I910" s="7" t="s">
        <v>60</v>
      </c>
      <c r="J910" s="7" t="s">
        <v>58</v>
      </c>
      <c r="K910" s="7">
        <v>14</v>
      </c>
      <c r="L910" s="7" t="s">
        <v>1439</v>
      </c>
      <c r="M910" s="7" t="s">
        <v>2799</v>
      </c>
      <c r="N910" s="7" t="s">
        <v>29</v>
      </c>
      <c r="O910" s="7" t="s">
        <v>159</v>
      </c>
    </row>
    <row r="911" spans="2:15" x14ac:dyDescent="0.25">
      <c r="B911" s="7">
        <v>4</v>
      </c>
      <c r="C911" s="7" t="s">
        <v>12111</v>
      </c>
      <c r="D911" s="7" t="s">
        <v>12112</v>
      </c>
      <c r="E911" s="7" t="s">
        <v>12115</v>
      </c>
      <c r="F911" s="7" t="s">
        <v>25</v>
      </c>
      <c r="G911" s="7" t="s">
        <v>253</v>
      </c>
      <c r="H911" s="7" t="s">
        <v>260</v>
      </c>
      <c r="I911" s="7" t="s">
        <v>40</v>
      </c>
      <c r="J911" s="7" t="s">
        <v>23</v>
      </c>
      <c r="K911" s="7">
        <v>7</v>
      </c>
      <c r="L911" s="7" t="s">
        <v>12117</v>
      </c>
      <c r="M911" s="7" t="s">
        <v>12851</v>
      </c>
      <c r="N911" s="7" t="s">
        <v>29</v>
      </c>
      <c r="O911" s="7" t="s">
        <v>105</v>
      </c>
    </row>
    <row r="912" spans="2:15" x14ac:dyDescent="0.25">
      <c r="B912" s="7">
        <v>4</v>
      </c>
      <c r="C912" s="7" t="s">
        <v>1196</v>
      </c>
      <c r="D912" s="7" t="s">
        <v>7037</v>
      </c>
      <c r="E912" s="7" t="s">
        <v>7038</v>
      </c>
      <c r="F912" s="7" t="s">
        <v>226</v>
      </c>
      <c r="G912" s="7" t="s">
        <v>253</v>
      </c>
      <c r="H912" s="7" t="s">
        <v>260</v>
      </c>
      <c r="I912" s="7" t="s">
        <v>40</v>
      </c>
      <c r="J912" s="7" t="s">
        <v>23</v>
      </c>
      <c r="K912" s="7">
        <v>7</v>
      </c>
      <c r="L912" s="7" t="s">
        <v>7039</v>
      </c>
      <c r="M912" s="7" t="s">
        <v>18165</v>
      </c>
      <c r="N912" s="7" t="s">
        <v>29</v>
      </c>
      <c r="O912" s="7" t="s">
        <v>215</v>
      </c>
    </row>
    <row r="913" spans="2:15" x14ac:dyDescent="0.25">
      <c r="B913" s="7">
        <v>4</v>
      </c>
      <c r="C913" s="7" t="s">
        <v>1215</v>
      </c>
      <c r="D913" s="7" t="s">
        <v>10345</v>
      </c>
      <c r="E913" s="7" t="s">
        <v>10346</v>
      </c>
      <c r="F913" s="7" t="s">
        <v>133</v>
      </c>
      <c r="G913" s="7" t="s">
        <v>252</v>
      </c>
      <c r="H913" s="7" t="s">
        <v>259</v>
      </c>
      <c r="I913" s="7" t="s">
        <v>40</v>
      </c>
      <c r="J913" s="7" t="s">
        <v>23</v>
      </c>
      <c r="K913" s="7">
        <v>12</v>
      </c>
      <c r="L913" s="7" t="s">
        <v>10348</v>
      </c>
      <c r="M913" s="7" t="s">
        <v>17607</v>
      </c>
      <c r="N913" s="7" t="s">
        <v>29</v>
      </c>
      <c r="O913" s="7" t="s">
        <v>136</v>
      </c>
    </row>
    <row r="914" spans="2:15" x14ac:dyDescent="0.25">
      <c r="B914" s="7">
        <v>4</v>
      </c>
      <c r="C914" s="7" t="s">
        <v>1218</v>
      </c>
      <c r="D914" s="7" t="s">
        <v>10352</v>
      </c>
      <c r="E914" s="7" t="s">
        <v>10353</v>
      </c>
      <c r="F914" s="7" t="s">
        <v>133</v>
      </c>
      <c r="G914" s="7" t="s">
        <v>252</v>
      </c>
      <c r="H914" s="7" t="s">
        <v>259</v>
      </c>
      <c r="I914" s="7" t="s">
        <v>40</v>
      </c>
      <c r="J914" s="7" t="s">
        <v>23</v>
      </c>
      <c r="K914" s="7">
        <v>12</v>
      </c>
      <c r="L914" s="7" t="s">
        <v>10355</v>
      </c>
      <c r="M914" s="7" t="s">
        <v>17617</v>
      </c>
      <c r="N914" s="7" t="s">
        <v>29</v>
      </c>
      <c r="O914" s="7" t="s">
        <v>136</v>
      </c>
    </row>
    <row r="915" spans="2:15" x14ac:dyDescent="0.25">
      <c r="B915" s="7">
        <v>4</v>
      </c>
      <c r="C915" s="7" t="s">
        <v>1221</v>
      </c>
      <c r="D915" s="7" t="s">
        <v>16703</v>
      </c>
      <c r="E915" s="7" t="s">
        <v>16704</v>
      </c>
      <c r="F915" s="7" t="s">
        <v>133</v>
      </c>
      <c r="G915" s="7" t="s">
        <v>252</v>
      </c>
      <c r="H915" s="7" t="s">
        <v>259</v>
      </c>
      <c r="I915" s="7" t="s">
        <v>40</v>
      </c>
      <c r="J915" s="7" t="s">
        <v>23</v>
      </c>
      <c r="K915" s="7">
        <v>12</v>
      </c>
      <c r="L915" s="7" t="s">
        <v>16706</v>
      </c>
      <c r="M915" s="7" t="s">
        <v>17619</v>
      </c>
      <c r="N915" s="7" t="s">
        <v>29</v>
      </c>
      <c r="O915" s="7" t="s">
        <v>136</v>
      </c>
    </row>
    <row r="916" spans="2:15" x14ac:dyDescent="0.25">
      <c r="B916" s="7">
        <v>4</v>
      </c>
      <c r="C916" s="7" t="s">
        <v>1225</v>
      </c>
      <c r="D916" s="7" t="s">
        <v>10356</v>
      </c>
      <c r="E916" s="7" t="s">
        <v>1228</v>
      </c>
      <c r="F916" s="7" t="s">
        <v>133</v>
      </c>
      <c r="G916" s="7" t="s">
        <v>252</v>
      </c>
      <c r="H916" s="7" t="s">
        <v>259</v>
      </c>
      <c r="I916" s="7" t="s">
        <v>40</v>
      </c>
      <c r="J916" s="7" t="s">
        <v>23</v>
      </c>
      <c r="K916" s="7">
        <v>12</v>
      </c>
      <c r="L916" s="7" t="s">
        <v>10357</v>
      </c>
      <c r="M916" s="7" t="s">
        <v>17625</v>
      </c>
      <c r="N916" s="7" t="s">
        <v>29</v>
      </c>
      <c r="O916" s="7" t="s">
        <v>136</v>
      </c>
    </row>
    <row r="917" spans="2:15" x14ac:dyDescent="0.25">
      <c r="B917" s="7">
        <v>4</v>
      </c>
      <c r="C917" s="7" t="s">
        <v>1230</v>
      </c>
      <c r="D917" s="7" t="s">
        <v>10358</v>
      </c>
      <c r="E917" s="7" t="s">
        <v>10359</v>
      </c>
      <c r="F917" s="7" t="s">
        <v>133</v>
      </c>
      <c r="G917" s="7" t="s">
        <v>252</v>
      </c>
      <c r="H917" s="7" t="s">
        <v>259</v>
      </c>
      <c r="I917" s="7" t="s">
        <v>40</v>
      </c>
      <c r="J917" s="7" t="s">
        <v>23</v>
      </c>
      <c r="K917" s="7">
        <v>12</v>
      </c>
      <c r="L917" s="7" t="s">
        <v>10361</v>
      </c>
      <c r="M917" s="7" t="s">
        <v>17627</v>
      </c>
      <c r="N917" s="7" t="s">
        <v>29</v>
      </c>
      <c r="O917" s="7" t="s">
        <v>136</v>
      </c>
    </row>
    <row r="918" spans="2:15" x14ac:dyDescent="0.25">
      <c r="B918" s="7">
        <v>4</v>
      </c>
      <c r="C918" s="7" t="s">
        <v>1232</v>
      </c>
      <c r="D918" s="7" t="s">
        <v>16717</v>
      </c>
      <c r="E918" s="7" t="s">
        <v>16718</v>
      </c>
      <c r="F918" s="7" t="s">
        <v>133</v>
      </c>
      <c r="G918" s="7" t="s">
        <v>252</v>
      </c>
      <c r="H918" s="7" t="s">
        <v>259</v>
      </c>
      <c r="I918" s="7" t="s">
        <v>40</v>
      </c>
      <c r="J918" s="7" t="s">
        <v>23</v>
      </c>
      <c r="K918" s="7">
        <v>12</v>
      </c>
      <c r="L918" s="7" t="s">
        <v>16720</v>
      </c>
      <c r="M918" s="7" t="s">
        <v>17628</v>
      </c>
      <c r="N918" s="7" t="s">
        <v>29</v>
      </c>
      <c r="O918" s="7" t="s">
        <v>136</v>
      </c>
    </row>
    <row r="919" spans="2:15" x14ac:dyDescent="0.25">
      <c r="B919" s="7">
        <v>4</v>
      </c>
      <c r="C919" s="7" t="s">
        <v>16721</v>
      </c>
      <c r="D919" s="7" t="s">
        <v>16722</v>
      </c>
      <c r="E919" s="7" t="s">
        <v>16724</v>
      </c>
      <c r="F919" s="7" t="s">
        <v>133</v>
      </c>
      <c r="G919" s="7" t="s">
        <v>252</v>
      </c>
      <c r="H919" s="7" t="s">
        <v>259</v>
      </c>
      <c r="I919" s="7" t="s">
        <v>40</v>
      </c>
      <c r="J919" s="7" t="s">
        <v>23</v>
      </c>
      <c r="K919" s="7">
        <v>12</v>
      </c>
      <c r="L919" s="7" t="s">
        <v>16726</v>
      </c>
      <c r="M919" s="7" t="s">
        <v>14267</v>
      </c>
      <c r="N919" s="7" t="s">
        <v>29</v>
      </c>
      <c r="O919" s="7" t="s">
        <v>136</v>
      </c>
    </row>
    <row r="920" spans="2:15" x14ac:dyDescent="0.25">
      <c r="B920" s="7">
        <v>4</v>
      </c>
      <c r="C920" s="7" t="s">
        <v>1243</v>
      </c>
      <c r="D920" s="7" t="s">
        <v>4189</v>
      </c>
      <c r="E920" s="7" t="s">
        <v>4190</v>
      </c>
      <c r="F920" s="7" t="s">
        <v>239</v>
      </c>
      <c r="G920" s="7" t="s">
        <v>253</v>
      </c>
      <c r="H920" s="7" t="s">
        <v>260</v>
      </c>
      <c r="I920" s="7" t="s">
        <v>40</v>
      </c>
      <c r="J920" s="7" t="s">
        <v>23</v>
      </c>
      <c r="K920" s="7">
        <v>7</v>
      </c>
      <c r="L920" s="7" t="s">
        <v>4192</v>
      </c>
      <c r="M920" s="7" t="s">
        <v>17757</v>
      </c>
      <c r="N920" s="7" t="s">
        <v>29</v>
      </c>
      <c r="O920" s="7" t="s">
        <v>215</v>
      </c>
    </row>
    <row r="921" spans="2:15" x14ac:dyDescent="0.25">
      <c r="B921" s="7">
        <v>4</v>
      </c>
      <c r="C921" s="7" t="s">
        <v>1262</v>
      </c>
      <c r="D921" s="7" t="s">
        <v>7477</v>
      </c>
      <c r="E921" s="7" t="s">
        <v>7478</v>
      </c>
      <c r="F921" s="7" t="s">
        <v>119</v>
      </c>
      <c r="G921" s="7" t="s">
        <v>252</v>
      </c>
      <c r="H921" s="7" t="s">
        <v>260</v>
      </c>
      <c r="I921" s="7" t="s">
        <v>40</v>
      </c>
      <c r="J921" s="7" t="s">
        <v>23</v>
      </c>
      <c r="K921" s="7">
        <v>12</v>
      </c>
      <c r="L921" s="7" t="s">
        <v>7480</v>
      </c>
      <c r="M921" s="7" t="s">
        <v>8071</v>
      </c>
      <c r="N921" s="7" t="s">
        <v>29</v>
      </c>
      <c r="O921" s="7" t="s">
        <v>109</v>
      </c>
    </row>
    <row r="922" spans="2:15" x14ac:dyDescent="0.25">
      <c r="B922" s="7">
        <v>4</v>
      </c>
      <c r="C922" s="7" t="s">
        <v>1282</v>
      </c>
      <c r="D922" s="7" t="s">
        <v>6095</v>
      </c>
      <c r="E922" s="7" t="s">
        <v>6096</v>
      </c>
      <c r="F922" s="7" t="s">
        <v>133</v>
      </c>
      <c r="G922" s="7" t="s">
        <v>253</v>
      </c>
      <c r="H922" s="7" t="s">
        <v>260</v>
      </c>
      <c r="I922" s="7" t="s">
        <v>40</v>
      </c>
      <c r="J922" s="7" t="s">
        <v>23</v>
      </c>
      <c r="K922" s="7">
        <v>7</v>
      </c>
      <c r="L922" s="7" t="s">
        <v>6097</v>
      </c>
      <c r="M922" s="7" t="s">
        <v>18170</v>
      </c>
      <c r="N922" s="7" t="s">
        <v>29</v>
      </c>
      <c r="O922" s="7" t="s">
        <v>136</v>
      </c>
    </row>
    <row r="923" spans="2:15" x14ac:dyDescent="0.25">
      <c r="B923" s="7">
        <v>4</v>
      </c>
      <c r="C923" s="7" t="s">
        <v>1286</v>
      </c>
      <c r="D923" s="7" t="s">
        <v>1287</v>
      </c>
      <c r="E923" s="7" t="s">
        <v>1290</v>
      </c>
      <c r="F923" s="7" t="s">
        <v>216</v>
      </c>
      <c r="G923" s="7" t="s">
        <v>252</v>
      </c>
      <c r="H923" s="7" t="s">
        <v>260</v>
      </c>
      <c r="I923" s="7" t="s">
        <v>60</v>
      </c>
      <c r="J923" s="7" t="s">
        <v>58</v>
      </c>
      <c r="K923" s="7">
        <v>14</v>
      </c>
      <c r="L923" s="7" t="s">
        <v>1292</v>
      </c>
      <c r="M923" s="7" t="s">
        <v>18172</v>
      </c>
      <c r="N923" s="7" t="s">
        <v>29</v>
      </c>
      <c r="O923" s="7" t="s">
        <v>215</v>
      </c>
    </row>
    <row r="924" spans="2:15" x14ac:dyDescent="0.25">
      <c r="B924" s="7">
        <v>4</v>
      </c>
      <c r="C924" s="7" t="s">
        <v>1293</v>
      </c>
      <c r="D924" s="7" t="s">
        <v>1294</v>
      </c>
      <c r="E924" s="7" t="s">
        <v>1297</v>
      </c>
      <c r="F924" s="7" t="s">
        <v>243</v>
      </c>
      <c r="G924" s="7" t="s">
        <v>252</v>
      </c>
      <c r="H924" s="7" t="s">
        <v>260</v>
      </c>
      <c r="I924" s="7" t="s">
        <v>60</v>
      </c>
      <c r="J924" s="7" t="s">
        <v>58</v>
      </c>
      <c r="K924" s="7">
        <v>14</v>
      </c>
      <c r="L924" s="7" t="s">
        <v>1299</v>
      </c>
      <c r="M924" s="7" t="s">
        <v>18176</v>
      </c>
      <c r="N924" s="7" t="s">
        <v>29</v>
      </c>
      <c r="O924" s="7" t="s">
        <v>215</v>
      </c>
    </row>
    <row r="925" spans="2:15" x14ac:dyDescent="0.25">
      <c r="B925" s="7">
        <v>4</v>
      </c>
      <c r="C925" s="7" t="s">
        <v>1301</v>
      </c>
      <c r="D925" s="7" t="s">
        <v>1302</v>
      </c>
      <c r="E925" s="7" t="s">
        <v>742</v>
      </c>
      <c r="F925" s="7" t="s">
        <v>234</v>
      </c>
      <c r="G925" s="7" t="s">
        <v>253</v>
      </c>
      <c r="H925" s="7" t="s">
        <v>260</v>
      </c>
      <c r="I925" s="7" t="s">
        <v>60</v>
      </c>
      <c r="J925" s="7" t="s">
        <v>58</v>
      </c>
      <c r="K925" s="7">
        <v>9</v>
      </c>
      <c r="L925" s="7" t="s">
        <v>1303</v>
      </c>
      <c r="M925" s="7" t="s">
        <v>16823</v>
      </c>
      <c r="N925" s="7" t="s">
        <v>29</v>
      </c>
      <c r="O925" s="7" t="s">
        <v>215</v>
      </c>
    </row>
    <row r="926" spans="2:15" x14ac:dyDescent="0.25">
      <c r="B926" s="7">
        <v>4</v>
      </c>
      <c r="C926" s="7" t="s">
        <v>1313</v>
      </c>
      <c r="D926" s="7" t="s">
        <v>1314</v>
      </c>
      <c r="E926" s="7" t="s">
        <v>1317</v>
      </c>
      <c r="F926" s="7" t="s">
        <v>220</v>
      </c>
      <c r="G926" s="7" t="s">
        <v>252</v>
      </c>
      <c r="H926" s="7" t="s">
        <v>260</v>
      </c>
      <c r="I926" s="7" t="s">
        <v>60</v>
      </c>
      <c r="J926" s="7" t="s">
        <v>58</v>
      </c>
      <c r="K926" s="7">
        <v>14</v>
      </c>
      <c r="L926" s="7" t="s">
        <v>1319</v>
      </c>
      <c r="M926" s="7" t="s">
        <v>14171</v>
      </c>
      <c r="N926" s="7" t="s">
        <v>29</v>
      </c>
      <c r="O926" s="7" t="s">
        <v>215</v>
      </c>
    </row>
    <row r="927" spans="2:15" x14ac:dyDescent="0.25">
      <c r="B927" s="7">
        <v>4</v>
      </c>
      <c r="C927" s="7" t="s">
        <v>1320</v>
      </c>
      <c r="D927" s="7" t="s">
        <v>6098</v>
      </c>
      <c r="E927" s="7" t="s">
        <v>6099</v>
      </c>
      <c r="F927" s="7" t="s">
        <v>133</v>
      </c>
      <c r="G927" s="7" t="s">
        <v>253</v>
      </c>
      <c r="H927" s="7" t="s">
        <v>260</v>
      </c>
      <c r="I927" s="7" t="s">
        <v>40</v>
      </c>
      <c r="J927" s="7" t="s">
        <v>23</v>
      </c>
      <c r="K927" s="7">
        <v>7</v>
      </c>
      <c r="L927" s="7" t="s">
        <v>6101</v>
      </c>
      <c r="M927" s="7" t="s">
        <v>18184</v>
      </c>
      <c r="N927" s="7" t="s">
        <v>29</v>
      </c>
      <c r="O927" s="7" t="s">
        <v>136</v>
      </c>
    </row>
    <row r="928" spans="2:15" x14ac:dyDescent="0.25">
      <c r="B928" s="7">
        <v>4</v>
      </c>
      <c r="C928" s="7" t="s">
        <v>1475</v>
      </c>
      <c r="D928" s="7" t="s">
        <v>1476</v>
      </c>
      <c r="E928" s="7" t="s">
        <v>1479</v>
      </c>
      <c r="F928" s="7" t="s">
        <v>163</v>
      </c>
      <c r="G928" s="7" t="s">
        <v>252</v>
      </c>
      <c r="H928" s="7" t="s">
        <v>260</v>
      </c>
      <c r="I928" s="7" t="s">
        <v>60</v>
      </c>
      <c r="J928" s="7" t="s">
        <v>58</v>
      </c>
      <c r="K928" s="7">
        <v>14</v>
      </c>
      <c r="L928" s="7" t="s">
        <v>1481</v>
      </c>
      <c r="M928" s="7" t="s">
        <v>14583</v>
      </c>
      <c r="N928" s="7" t="s">
        <v>29</v>
      </c>
      <c r="O928" s="7" t="s">
        <v>159</v>
      </c>
    </row>
    <row r="929" spans="2:15" x14ac:dyDescent="0.25">
      <c r="B929" s="7">
        <v>4</v>
      </c>
      <c r="C929" s="7" t="s">
        <v>1483</v>
      </c>
      <c r="D929" s="7" t="s">
        <v>1484</v>
      </c>
      <c r="E929" s="7" t="s">
        <v>1488</v>
      </c>
      <c r="F929" s="7" t="s">
        <v>171</v>
      </c>
      <c r="G929" s="7" t="s">
        <v>252</v>
      </c>
      <c r="H929" s="7" t="s">
        <v>260</v>
      </c>
      <c r="I929" s="7" t="s">
        <v>60</v>
      </c>
      <c r="J929" s="7" t="s">
        <v>58</v>
      </c>
      <c r="K929" s="7">
        <v>14</v>
      </c>
      <c r="L929" s="7" t="s">
        <v>1490</v>
      </c>
      <c r="M929" s="7" t="s">
        <v>14587</v>
      </c>
      <c r="N929" s="7" t="s">
        <v>29</v>
      </c>
      <c r="O929" s="7" t="s">
        <v>159</v>
      </c>
    </row>
    <row r="930" spans="2:15" x14ac:dyDescent="0.25">
      <c r="B930" s="7">
        <v>4</v>
      </c>
      <c r="C930" s="7" t="s">
        <v>1491</v>
      </c>
      <c r="D930" s="7" t="s">
        <v>1492</v>
      </c>
      <c r="E930" s="7" t="s">
        <v>1494</v>
      </c>
      <c r="F930" s="7" t="s">
        <v>180</v>
      </c>
      <c r="G930" s="7" t="s">
        <v>252</v>
      </c>
      <c r="H930" s="7" t="s">
        <v>260</v>
      </c>
      <c r="I930" s="7" t="s">
        <v>60</v>
      </c>
      <c r="J930" s="7" t="s">
        <v>58</v>
      </c>
      <c r="K930" s="7">
        <v>14</v>
      </c>
      <c r="L930" s="7" t="s">
        <v>1496</v>
      </c>
      <c r="M930" s="7" t="s">
        <v>18188</v>
      </c>
      <c r="N930" s="7" t="s">
        <v>29</v>
      </c>
      <c r="O930" s="7" t="s">
        <v>159</v>
      </c>
    </row>
    <row r="931" spans="2:15" x14ac:dyDescent="0.25">
      <c r="B931" s="7">
        <v>4</v>
      </c>
      <c r="C931" s="7" t="s">
        <v>1497</v>
      </c>
      <c r="D931" s="7" t="s">
        <v>1498</v>
      </c>
      <c r="E931" s="7" t="s">
        <v>1501</v>
      </c>
      <c r="F931" s="7" t="s">
        <v>167</v>
      </c>
      <c r="G931" s="7" t="s">
        <v>252</v>
      </c>
      <c r="H931" s="7" t="s">
        <v>260</v>
      </c>
      <c r="I931" s="7" t="s">
        <v>60</v>
      </c>
      <c r="J931" s="7" t="s">
        <v>58</v>
      </c>
      <c r="K931" s="7">
        <v>14</v>
      </c>
      <c r="L931" s="7" t="s">
        <v>1503</v>
      </c>
      <c r="M931" s="7" t="s">
        <v>14378</v>
      </c>
      <c r="N931" s="7" t="s">
        <v>29</v>
      </c>
      <c r="O931" s="7" t="s">
        <v>159</v>
      </c>
    </row>
    <row r="932" spans="2:15" x14ac:dyDescent="0.25">
      <c r="B932" s="7">
        <v>4</v>
      </c>
      <c r="C932" s="7" t="s">
        <v>1504</v>
      </c>
      <c r="D932" s="7" t="s">
        <v>1505</v>
      </c>
      <c r="E932" s="7" t="s">
        <v>1508</v>
      </c>
      <c r="F932" s="7" t="s">
        <v>315</v>
      </c>
      <c r="G932" s="7" t="s">
        <v>252</v>
      </c>
      <c r="H932" s="7" t="s">
        <v>260</v>
      </c>
      <c r="I932" s="7" t="s">
        <v>60</v>
      </c>
      <c r="J932" s="7" t="s">
        <v>58</v>
      </c>
      <c r="K932" s="7">
        <v>14</v>
      </c>
      <c r="L932" s="7" t="s">
        <v>1510</v>
      </c>
      <c r="M932" s="7" t="s">
        <v>18190</v>
      </c>
      <c r="N932" s="7" t="s">
        <v>29</v>
      </c>
      <c r="O932" s="7" t="s">
        <v>109</v>
      </c>
    </row>
    <row r="933" spans="2:15" x14ac:dyDescent="0.25">
      <c r="B933" s="7">
        <v>4</v>
      </c>
      <c r="C933" s="7" t="s">
        <v>18192</v>
      </c>
      <c r="D933" s="7" t="s">
        <v>18193</v>
      </c>
      <c r="E933" s="7" t="s">
        <v>18196</v>
      </c>
      <c r="F933" s="7" t="s">
        <v>25</v>
      </c>
      <c r="G933" s="7" t="s">
        <v>253</v>
      </c>
      <c r="H933" s="7" t="s">
        <v>259</v>
      </c>
      <c r="I933" s="7" t="s">
        <v>55</v>
      </c>
      <c r="J933" s="7" t="s">
        <v>54</v>
      </c>
      <c r="K933" s="7">
        <v>4</v>
      </c>
      <c r="L933" s="7" t="s">
        <v>18198</v>
      </c>
      <c r="M933" s="7" t="s">
        <v>18157</v>
      </c>
      <c r="N933" s="7" t="s">
        <v>29</v>
      </c>
      <c r="O933" s="7" t="s">
        <v>105</v>
      </c>
    </row>
    <row r="934" spans="2:15" x14ac:dyDescent="0.25">
      <c r="B934" s="7">
        <v>4</v>
      </c>
      <c r="C934" s="7" t="s">
        <v>1511</v>
      </c>
      <c r="D934" s="7" t="s">
        <v>1512</v>
      </c>
      <c r="E934" s="7" t="s">
        <v>1515</v>
      </c>
      <c r="F934" s="7" t="s">
        <v>25</v>
      </c>
      <c r="G934" s="7" t="s">
        <v>252</v>
      </c>
      <c r="H934" s="7" t="s">
        <v>260</v>
      </c>
      <c r="I934" s="7" t="s">
        <v>60</v>
      </c>
      <c r="J934" s="7" t="s">
        <v>58</v>
      </c>
      <c r="K934" s="7">
        <v>14</v>
      </c>
      <c r="L934" s="7" t="s">
        <v>1517</v>
      </c>
      <c r="M934" s="7" t="s">
        <v>3512</v>
      </c>
      <c r="N934" s="7" t="s">
        <v>29</v>
      </c>
      <c r="O934" s="7" t="s">
        <v>105</v>
      </c>
    </row>
    <row r="935" spans="2:15" x14ac:dyDescent="0.25">
      <c r="B935" s="7">
        <v>4</v>
      </c>
      <c r="C935" s="7" t="s">
        <v>1532</v>
      </c>
      <c r="D935" s="7" t="s">
        <v>1533</v>
      </c>
      <c r="E935" s="7" t="s">
        <v>1536</v>
      </c>
      <c r="F935" s="7" t="s">
        <v>237</v>
      </c>
      <c r="G935" s="7" t="s">
        <v>253</v>
      </c>
      <c r="H935" s="7" t="s">
        <v>260</v>
      </c>
      <c r="I935" s="7" t="s">
        <v>60</v>
      </c>
      <c r="J935" s="7" t="s">
        <v>58</v>
      </c>
      <c r="K935" s="7">
        <v>9</v>
      </c>
      <c r="L935" s="7" t="s">
        <v>1538</v>
      </c>
      <c r="M935" s="7" t="s">
        <v>14597</v>
      </c>
      <c r="N935" s="7" t="s">
        <v>29</v>
      </c>
      <c r="O935" s="7" t="s">
        <v>215</v>
      </c>
    </row>
    <row r="936" spans="2:15" x14ac:dyDescent="0.25">
      <c r="B936" s="7">
        <v>4</v>
      </c>
      <c r="C936" s="7" t="s">
        <v>1544</v>
      </c>
      <c r="D936" s="7" t="s">
        <v>1545</v>
      </c>
      <c r="E936" s="7" t="s">
        <v>1548</v>
      </c>
      <c r="F936" s="7" t="s">
        <v>156</v>
      </c>
      <c r="G936" s="7" t="s">
        <v>252</v>
      </c>
      <c r="H936" s="7" t="s">
        <v>260</v>
      </c>
      <c r="I936" s="7" t="s">
        <v>60</v>
      </c>
      <c r="J936" s="7" t="s">
        <v>58</v>
      </c>
      <c r="K936" s="7">
        <v>14</v>
      </c>
      <c r="L936" s="7" t="s">
        <v>1550</v>
      </c>
      <c r="M936" s="7" t="s">
        <v>18212</v>
      </c>
      <c r="N936" s="7" t="s">
        <v>29</v>
      </c>
      <c r="O936" s="7" t="s">
        <v>159</v>
      </c>
    </row>
    <row r="937" spans="2:15" x14ac:dyDescent="0.25">
      <c r="B937" s="7">
        <v>4</v>
      </c>
      <c r="C937" s="7" t="s">
        <v>1553</v>
      </c>
      <c r="D937" s="7" t="s">
        <v>1554</v>
      </c>
      <c r="E937" s="7" t="s">
        <v>1557</v>
      </c>
      <c r="F937" s="7" t="s">
        <v>226</v>
      </c>
      <c r="G937" s="7" t="s">
        <v>252</v>
      </c>
      <c r="H937" s="7" t="s">
        <v>260</v>
      </c>
      <c r="I937" s="7" t="s">
        <v>40</v>
      </c>
      <c r="J937" s="7" t="s">
        <v>23</v>
      </c>
      <c r="K937" s="7">
        <v>12</v>
      </c>
      <c r="L937" s="7" t="s">
        <v>1559</v>
      </c>
      <c r="M937" s="7" t="s">
        <v>17676</v>
      </c>
      <c r="N937" s="7" t="s">
        <v>29</v>
      </c>
      <c r="O937" s="7" t="s">
        <v>215</v>
      </c>
    </row>
    <row r="938" spans="2:15" x14ac:dyDescent="0.25">
      <c r="B938" s="7">
        <v>4</v>
      </c>
      <c r="C938" s="7" t="s">
        <v>1560</v>
      </c>
      <c r="D938" s="7" t="s">
        <v>1561</v>
      </c>
      <c r="E938" s="7" t="s">
        <v>1565</v>
      </c>
      <c r="F938" s="7" t="s">
        <v>137</v>
      </c>
      <c r="G938" s="7" t="s">
        <v>252</v>
      </c>
      <c r="H938" s="7" t="s">
        <v>260</v>
      </c>
      <c r="I938" s="7" t="s">
        <v>40</v>
      </c>
      <c r="J938" s="7" t="s">
        <v>23</v>
      </c>
      <c r="K938" s="7">
        <v>12</v>
      </c>
      <c r="L938" s="7" t="s">
        <v>1567</v>
      </c>
      <c r="M938" s="7" t="s">
        <v>17744</v>
      </c>
      <c r="N938" s="7" t="s">
        <v>29</v>
      </c>
      <c r="O938" s="7" t="s">
        <v>136</v>
      </c>
    </row>
    <row r="939" spans="2:15" x14ac:dyDescent="0.25">
      <c r="B939" s="7">
        <v>4</v>
      </c>
      <c r="C939" s="7" t="s">
        <v>12120</v>
      </c>
      <c r="D939" s="7" t="s">
        <v>12121</v>
      </c>
      <c r="E939" s="7" t="s">
        <v>12125</v>
      </c>
      <c r="F939" s="7" t="s">
        <v>52</v>
      </c>
      <c r="G939" s="7" t="s">
        <v>253</v>
      </c>
      <c r="H939" s="7" t="s">
        <v>260</v>
      </c>
      <c r="I939" s="7" t="s">
        <v>27</v>
      </c>
      <c r="J939" s="7" t="s">
        <v>23</v>
      </c>
      <c r="K939" s="7">
        <v>7</v>
      </c>
      <c r="L939" s="7" t="s">
        <v>12127</v>
      </c>
      <c r="M939" s="7" t="s">
        <v>18155</v>
      </c>
      <c r="N939" s="7" t="s">
        <v>29</v>
      </c>
      <c r="O939" s="7" t="s">
        <v>105</v>
      </c>
    </row>
    <row r="940" spans="2:15" x14ac:dyDescent="0.25">
      <c r="B940" s="7">
        <v>4</v>
      </c>
      <c r="C940" s="7" t="s">
        <v>12130</v>
      </c>
      <c r="D940" s="7" t="s">
        <v>12131</v>
      </c>
      <c r="E940" s="7" t="s">
        <v>12132</v>
      </c>
      <c r="F940" s="7" t="s">
        <v>52</v>
      </c>
      <c r="G940" s="7" t="s">
        <v>253</v>
      </c>
      <c r="H940" s="7" t="s">
        <v>260</v>
      </c>
      <c r="I940" s="7" t="s">
        <v>27</v>
      </c>
      <c r="J940" s="7" t="s">
        <v>23</v>
      </c>
      <c r="K940" s="7">
        <v>7</v>
      </c>
      <c r="L940" s="7" t="s">
        <v>12134</v>
      </c>
      <c r="M940" s="7" t="s">
        <v>18156</v>
      </c>
      <c r="N940" s="7" t="s">
        <v>29</v>
      </c>
      <c r="O940" s="7" t="s">
        <v>105</v>
      </c>
    </row>
    <row r="941" spans="2:15" x14ac:dyDescent="0.25">
      <c r="B941" s="7">
        <v>4</v>
      </c>
      <c r="C941" s="7" t="s">
        <v>12137</v>
      </c>
      <c r="D941" s="7" t="s">
        <v>12138</v>
      </c>
      <c r="E941" s="7" t="s">
        <v>12139</v>
      </c>
      <c r="F941" s="7" t="s">
        <v>52</v>
      </c>
      <c r="G941" s="7" t="s">
        <v>253</v>
      </c>
      <c r="H941" s="7" t="s">
        <v>260</v>
      </c>
      <c r="I941" s="7" t="s">
        <v>27</v>
      </c>
      <c r="J941" s="7" t="s">
        <v>23</v>
      </c>
      <c r="K941" s="7">
        <v>7</v>
      </c>
      <c r="L941" s="7" t="s">
        <v>12141</v>
      </c>
      <c r="M941" s="7" t="s">
        <v>18158</v>
      </c>
      <c r="N941" s="7" t="s">
        <v>29</v>
      </c>
      <c r="O941" s="7" t="s">
        <v>105</v>
      </c>
    </row>
    <row r="942" spans="2:15" x14ac:dyDescent="0.25">
      <c r="B942" s="7">
        <v>4</v>
      </c>
      <c r="C942" s="7" t="s">
        <v>12144</v>
      </c>
      <c r="D942" s="7" t="s">
        <v>12145</v>
      </c>
      <c r="E942" s="7" t="s">
        <v>12146</v>
      </c>
      <c r="F942" s="7" t="s">
        <v>52</v>
      </c>
      <c r="G942" s="7" t="s">
        <v>253</v>
      </c>
      <c r="H942" s="7" t="s">
        <v>260</v>
      </c>
      <c r="I942" s="7" t="s">
        <v>27</v>
      </c>
      <c r="J942" s="7" t="s">
        <v>23</v>
      </c>
      <c r="K942" s="7">
        <v>7</v>
      </c>
      <c r="L942" s="7" t="s">
        <v>12148</v>
      </c>
      <c r="M942" s="7" t="s">
        <v>18160</v>
      </c>
      <c r="N942" s="7" t="s">
        <v>29</v>
      </c>
      <c r="O942" s="7" t="s">
        <v>105</v>
      </c>
    </row>
    <row r="943" spans="2:15" x14ac:dyDescent="0.25">
      <c r="B943" s="7">
        <v>4</v>
      </c>
      <c r="C943" s="7" t="s">
        <v>12151</v>
      </c>
      <c r="D943" s="7" t="s">
        <v>12152</v>
      </c>
      <c r="E943" s="7" t="s">
        <v>12153</v>
      </c>
      <c r="F943" s="7" t="s">
        <v>52</v>
      </c>
      <c r="G943" s="7" t="s">
        <v>253</v>
      </c>
      <c r="H943" s="7" t="s">
        <v>260</v>
      </c>
      <c r="I943" s="7" t="s">
        <v>27</v>
      </c>
      <c r="J943" s="7" t="s">
        <v>23</v>
      </c>
      <c r="K943" s="7">
        <v>7</v>
      </c>
      <c r="L943" s="7" t="s">
        <v>12155</v>
      </c>
      <c r="M943" s="7" t="s">
        <v>18162</v>
      </c>
      <c r="N943" s="7" t="s">
        <v>29</v>
      </c>
      <c r="O943" s="7" t="s">
        <v>105</v>
      </c>
    </row>
    <row r="944" spans="2:15" x14ac:dyDescent="0.25">
      <c r="B944" s="7">
        <v>4</v>
      </c>
      <c r="C944" s="7" t="s">
        <v>12158</v>
      </c>
      <c r="D944" s="7" t="s">
        <v>12159</v>
      </c>
      <c r="E944" s="7" t="s">
        <v>12162</v>
      </c>
      <c r="F944" s="7" t="s">
        <v>42</v>
      </c>
      <c r="G944" s="7" t="s">
        <v>253</v>
      </c>
      <c r="H944" s="7" t="s">
        <v>260</v>
      </c>
      <c r="I944" s="7" t="s">
        <v>27</v>
      </c>
      <c r="J944" s="7" t="s">
        <v>23</v>
      </c>
      <c r="K944" s="7">
        <v>7</v>
      </c>
      <c r="L944" s="7" t="s">
        <v>12164</v>
      </c>
      <c r="M944" s="7" t="s">
        <v>3697</v>
      </c>
      <c r="N944" s="7" t="s">
        <v>29</v>
      </c>
      <c r="O944" s="7" t="s">
        <v>105</v>
      </c>
    </row>
    <row r="945" spans="2:15" x14ac:dyDescent="0.25">
      <c r="B945" s="7">
        <v>4</v>
      </c>
      <c r="C945" s="7" t="s">
        <v>1694</v>
      </c>
      <c r="D945" s="7" t="s">
        <v>1554</v>
      </c>
      <c r="E945" s="7" t="s">
        <v>1697</v>
      </c>
      <c r="F945" s="7" t="s">
        <v>336</v>
      </c>
      <c r="G945" s="7" t="s">
        <v>252</v>
      </c>
      <c r="H945" s="7" t="s">
        <v>260</v>
      </c>
      <c r="I945" s="7" t="s">
        <v>60</v>
      </c>
      <c r="J945" s="7" t="s">
        <v>58</v>
      </c>
      <c r="K945" s="7">
        <v>14</v>
      </c>
      <c r="L945" s="7" t="s">
        <v>1699</v>
      </c>
      <c r="M945" s="7" t="s">
        <v>18219</v>
      </c>
      <c r="N945" s="7" t="s">
        <v>29</v>
      </c>
      <c r="O945" s="7" t="s">
        <v>109</v>
      </c>
    </row>
    <row r="946" spans="2:15" x14ac:dyDescent="0.25">
      <c r="B946" s="7">
        <v>4</v>
      </c>
      <c r="C946" s="7" t="s">
        <v>1708</v>
      </c>
      <c r="D946" s="7" t="s">
        <v>1709</v>
      </c>
      <c r="E946" s="7" t="s">
        <v>1712</v>
      </c>
      <c r="F946" s="7" t="s">
        <v>25</v>
      </c>
      <c r="G946" s="7" t="s">
        <v>252</v>
      </c>
      <c r="H946" s="7" t="s">
        <v>260</v>
      </c>
      <c r="I946" s="7" t="s">
        <v>60</v>
      </c>
      <c r="J946" s="7" t="s">
        <v>58</v>
      </c>
      <c r="K946" s="7">
        <v>14</v>
      </c>
      <c r="L946" s="7" t="s">
        <v>1714</v>
      </c>
      <c r="M946" s="7" t="s">
        <v>18222</v>
      </c>
      <c r="N946" s="7" t="s">
        <v>29</v>
      </c>
      <c r="O946" s="7" t="s">
        <v>105</v>
      </c>
    </row>
    <row r="947" spans="2:15" x14ac:dyDescent="0.25">
      <c r="B947" s="7">
        <v>4</v>
      </c>
      <c r="C947" s="7" t="s">
        <v>1743</v>
      </c>
      <c r="D947" s="7" t="s">
        <v>1744</v>
      </c>
      <c r="E947" s="7" t="s">
        <v>1748</v>
      </c>
      <c r="F947" s="7" t="s">
        <v>196</v>
      </c>
      <c r="G947" s="7" t="s">
        <v>252</v>
      </c>
      <c r="H947" s="7" t="s">
        <v>260</v>
      </c>
      <c r="I947" s="7" t="s">
        <v>60</v>
      </c>
      <c r="J947" s="7" t="s">
        <v>58</v>
      </c>
      <c r="K947" s="7">
        <v>14</v>
      </c>
      <c r="L947" s="7" t="s">
        <v>1750</v>
      </c>
      <c r="M947" s="7" t="s">
        <v>14491</v>
      </c>
      <c r="N947" s="7" t="s">
        <v>29</v>
      </c>
      <c r="O947" s="7" t="s">
        <v>159</v>
      </c>
    </row>
    <row r="948" spans="2:15" x14ac:dyDescent="0.25">
      <c r="B948" s="7">
        <v>4</v>
      </c>
      <c r="C948" s="7" t="s">
        <v>1751</v>
      </c>
      <c r="D948" s="7" t="s">
        <v>1752</v>
      </c>
      <c r="E948" s="7" t="s">
        <v>1753</v>
      </c>
      <c r="F948" s="7" t="s">
        <v>187</v>
      </c>
      <c r="G948" s="7" t="s">
        <v>252</v>
      </c>
      <c r="H948" s="7" t="s">
        <v>260</v>
      </c>
      <c r="I948" s="7" t="s">
        <v>60</v>
      </c>
      <c r="J948" s="7" t="s">
        <v>58</v>
      </c>
      <c r="K948" s="7">
        <v>14</v>
      </c>
      <c r="L948" s="7" t="s">
        <v>1755</v>
      </c>
      <c r="M948" s="7" t="s">
        <v>18226</v>
      </c>
      <c r="N948" s="7" t="s">
        <v>29</v>
      </c>
      <c r="O948" s="7" t="s">
        <v>159</v>
      </c>
    </row>
    <row r="949" spans="2:15" x14ac:dyDescent="0.25">
      <c r="B949" s="7">
        <v>4</v>
      </c>
      <c r="C949" s="7" t="s">
        <v>1756</v>
      </c>
      <c r="D949" s="7" t="s">
        <v>1757</v>
      </c>
      <c r="E949" s="7" t="s">
        <v>1758</v>
      </c>
      <c r="F949" s="7" t="s">
        <v>208</v>
      </c>
      <c r="G949" s="7" t="s">
        <v>252</v>
      </c>
      <c r="H949" s="7" t="s">
        <v>260</v>
      </c>
      <c r="I949" s="7" t="s">
        <v>60</v>
      </c>
      <c r="J949" s="7" t="s">
        <v>58</v>
      </c>
      <c r="K949" s="7">
        <v>14</v>
      </c>
      <c r="L949" s="7" t="s">
        <v>1760</v>
      </c>
      <c r="M949" s="7" t="s">
        <v>18227</v>
      </c>
      <c r="N949" s="7" t="s">
        <v>29</v>
      </c>
      <c r="O949" s="7" t="s">
        <v>159</v>
      </c>
    </row>
    <row r="950" spans="2:15" x14ac:dyDescent="0.25">
      <c r="B950" s="7">
        <v>4</v>
      </c>
      <c r="C950" s="7" t="s">
        <v>1766</v>
      </c>
      <c r="D950" s="7" t="s">
        <v>1767</v>
      </c>
      <c r="E950" s="7" t="s">
        <v>1770</v>
      </c>
      <c r="F950" s="7" t="s">
        <v>315</v>
      </c>
      <c r="G950" s="7" t="s">
        <v>253</v>
      </c>
      <c r="H950" s="7" t="s">
        <v>260</v>
      </c>
      <c r="I950" s="7" t="s">
        <v>60</v>
      </c>
      <c r="J950" s="7" t="s">
        <v>58</v>
      </c>
      <c r="K950" s="7">
        <v>9</v>
      </c>
      <c r="L950" s="7" t="s">
        <v>1772</v>
      </c>
      <c r="M950" s="7" t="s">
        <v>10501</v>
      </c>
      <c r="N950" s="7" t="s">
        <v>29</v>
      </c>
      <c r="O950" s="7" t="s">
        <v>109</v>
      </c>
    </row>
    <row r="951" spans="2:15" x14ac:dyDescent="0.25">
      <c r="B951" s="7">
        <v>4</v>
      </c>
      <c r="C951" s="7" t="s">
        <v>1786</v>
      </c>
      <c r="D951" s="7" t="s">
        <v>1787</v>
      </c>
      <c r="E951" s="7" t="s">
        <v>1791</v>
      </c>
      <c r="F951" s="7" t="s">
        <v>263</v>
      </c>
      <c r="G951" s="7" t="s">
        <v>253</v>
      </c>
      <c r="H951" s="7" t="s">
        <v>260</v>
      </c>
      <c r="I951" s="7" t="s">
        <v>60</v>
      </c>
      <c r="J951" s="7" t="s">
        <v>58</v>
      </c>
      <c r="K951" s="7">
        <v>9</v>
      </c>
      <c r="L951" s="7" t="s">
        <v>1793</v>
      </c>
      <c r="M951" s="7" t="s">
        <v>17868</v>
      </c>
      <c r="N951" s="7" t="s">
        <v>29</v>
      </c>
      <c r="O951" s="7" t="s">
        <v>109</v>
      </c>
    </row>
    <row r="952" spans="2:15" x14ac:dyDescent="0.25">
      <c r="B952" s="7">
        <v>4</v>
      </c>
      <c r="C952" s="7" t="s">
        <v>1794</v>
      </c>
      <c r="D952" s="7" t="s">
        <v>1795</v>
      </c>
      <c r="E952" s="7" t="s">
        <v>1798</v>
      </c>
      <c r="F952" s="7" t="s">
        <v>234</v>
      </c>
      <c r="G952" s="7" t="s">
        <v>253</v>
      </c>
      <c r="H952" s="7" t="s">
        <v>260</v>
      </c>
      <c r="I952" s="7" t="s">
        <v>60</v>
      </c>
      <c r="J952" s="7" t="s">
        <v>58</v>
      </c>
      <c r="K952" s="7">
        <v>9</v>
      </c>
      <c r="L952" s="7" t="s">
        <v>1800</v>
      </c>
      <c r="M952" s="7" t="s">
        <v>17817</v>
      </c>
      <c r="N952" s="7" t="s">
        <v>29</v>
      </c>
      <c r="O952" s="7" t="s">
        <v>215</v>
      </c>
    </row>
    <row r="953" spans="2:15" x14ac:dyDescent="0.25">
      <c r="B953" s="7">
        <v>4</v>
      </c>
      <c r="C953" s="7" t="s">
        <v>1801</v>
      </c>
      <c r="D953" s="7" t="s">
        <v>1802</v>
      </c>
      <c r="E953" s="7" t="s">
        <v>1805</v>
      </c>
      <c r="F953" s="7" t="s">
        <v>180</v>
      </c>
      <c r="G953" s="7" t="s">
        <v>252</v>
      </c>
      <c r="H953" s="7" t="s">
        <v>260</v>
      </c>
      <c r="I953" s="7" t="s">
        <v>60</v>
      </c>
      <c r="J953" s="7" t="s">
        <v>58</v>
      </c>
      <c r="K953" s="7">
        <v>14</v>
      </c>
      <c r="L953" s="7" t="s">
        <v>1807</v>
      </c>
      <c r="M953" s="7" t="s">
        <v>18237</v>
      </c>
      <c r="N953" s="7" t="s">
        <v>29</v>
      </c>
      <c r="O953" s="7" t="s">
        <v>159</v>
      </c>
    </row>
    <row r="954" spans="2:15" x14ac:dyDescent="0.25">
      <c r="B954" s="7">
        <v>4</v>
      </c>
      <c r="C954" s="7" t="s">
        <v>2412</v>
      </c>
      <c r="D954" s="7" t="s">
        <v>2413</v>
      </c>
      <c r="E954" s="7" t="s">
        <v>2416</v>
      </c>
      <c r="F954" s="7" t="s">
        <v>149</v>
      </c>
      <c r="G954" s="7" t="s">
        <v>252</v>
      </c>
      <c r="H954" s="7" t="s">
        <v>260</v>
      </c>
      <c r="I954" s="7" t="s">
        <v>60</v>
      </c>
      <c r="J954" s="7" t="s">
        <v>58</v>
      </c>
      <c r="K954" s="7">
        <v>14</v>
      </c>
      <c r="L954" s="7" t="s">
        <v>2418</v>
      </c>
      <c r="M954" s="7" t="s">
        <v>18244</v>
      </c>
      <c r="N954" s="7" t="s">
        <v>29</v>
      </c>
      <c r="O954" s="7" t="s">
        <v>136</v>
      </c>
    </row>
    <row r="955" spans="2:15" x14ac:dyDescent="0.25">
      <c r="B955" s="7">
        <v>4</v>
      </c>
      <c r="C955" s="7" t="s">
        <v>1851</v>
      </c>
      <c r="D955" s="7" t="s">
        <v>1852</v>
      </c>
      <c r="E955" s="7" t="s">
        <v>1855</v>
      </c>
      <c r="F955" s="7" t="s">
        <v>154</v>
      </c>
      <c r="G955" s="7" t="s">
        <v>252</v>
      </c>
      <c r="H955" s="7" t="s">
        <v>260</v>
      </c>
      <c r="I955" s="7" t="s">
        <v>60</v>
      </c>
      <c r="J955" s="7" t="s">
        <v>58</v>
      </c>
      <c r="K955" s="7">
        <v>14</v>
      </c>
      <c r="L955" s="7" t="s">
        <v>1857</v>
      </c>
      <c r="M955" s="7" t="s">
        <v>18245</v>
      </c>
      <c r="N955" s="7" t="s">
        <v>29</v>
      </c>
      <c r="O955" s="7" t="s">
        <v>109</v>
      </c>
    </row>
    <row r="956" spans="2:15" x14ac:dyDescent="0.25">
      <c r="B956" s="7">
        <v>4</v>
      </c>
      <c r="C956" s="7" t="s">
        <v>1858</v>
      </c>
      <c r="D956" s="7" t="s">
        <v>1859</v>
      </c>
      <c r="E956" s="7" t="s">
        <v>1862</v>
      </c>
      <c r="F956" s="7" t="s">
        <v>165</v>
      </c>
      <c r="G956" s="7" t="s">
        <v>252</v>
      </c>
      <c r="H956" s="7" t="s">
        <v>260</v>
      </c>
      <c r="I956" s="7" t="s">
        <v>60</v>
      </c>
      <c r="J956" s="7" t="s">
        <v>58</v>
      </c>
      <c r="K956" s="7">
        <v>14</v>
      </c>
      <c r="L956" s="7" t="s">
        <v>1864</v>
      </c>
      <c r="M956" s="7" t="s">
        <v>18246</v>
      </c>
      <c r="N956" s="7" t="s">
        <v>29</v>
      </c>
      <c r="O956" s="7" t="s">
        <v>159</v>
      </c>
    </row>
    <row r="957" spans="2:15" x14ac:dyDescent="0.25">
      <c r="B957" s="7">
        <v>4</v>
      </c>
      <c r="C957" s="7" t="s">
        <v>1882</v>
      </c>
      <c r="D957" s="7" t="s">
        <v>1883</v>
      </c>
      <c r="E957" s="7" t="s">
        <v>1886</v>
      </c>
      <c r="F957" s="7" t="s">
        <v>218</v>
      </c>
      <c r="G957" s="7" t="s">
        <v>253</v>
      </c>
      <c r="H957" s="7" t="s">
        <v>260</v>
      </c>
      <c r="I957" s="7" t="s">
        <v>60</v>
      </c>
      <c r="J957" s="7" t="s">
        <v>58</v>
      </c>
      <c r="K957" s="7">
        <v>9</v>
      </c>
      <c r="L957" s="7" t="s">
        <v>1888</v>
      </c>
      <c r="M957" s="7" t="s">
        <v>18256</v>
      </c>
      <c r="N957" s="7" t="s">
        <v>29</v>
      </c>
      <c r="O957" s="7" t="s">
        <v>215</v>
      </c>
    </row>
    <row r="958" spans="2:15" x14ac:dyDescent="0.25">
      <c r="B958" s="7">
        <v>4</v>
      </c>
      <c r="C958" s="7" t="s">
        <v>1889</v>
      </c>
      <c r="D958" s="7" t="s">
        <v>1890</v>
      </c>
      <c r="E958" s="7" t="s">
        <v>1893</v>
      </c>
      <c r="F958" s="7" t="s">
        <v>50</v>
      </c>
      <c r="G958" s="7" t="s">
        <v>252</v>
      </c>
      <c r="H958" s="7" t="s">
        <v>260</v>
      </c>
      <c r="I958" s="7" t="s">
        <v>60</v>
      </c>
      <c r="J958" s="7" t="s">
        <v>58</v>
      </c>
      <c r="K958" s="7">
        <v>14</v>
      </c>
      <c r="L958" s="7" t="s">
        <v>1895</v>
      </c>
      <c r="M958" s="7" t="s">
        <v>10606</v>
      </c>
      <c r="N958" s="7" t="s">
        <v>29</v>
      </c>
      <c r="O958" s="7" t="s">
        <v>105</v>
      </c>
    </row>
    <row r="959" spans="2:15" x14ac:dyDescent="0.25">
      <c r="B959" s="7">
        <v>4</v>
      </c>
      <c r="C959" s="7" t="s">
        <v>1896</v>
      </c>
      <c r="D959" s="7" t="s">
        <v>1897</v>
      </c>
      <c r="E959" s="7" t="s">
        <v>1900</v>
      </c>
      <c r="F959" s="7" t="s">
        <v>239</v>
      </c>
      <c r="G959" s="7" t="s">
        <v>252</v>
      </c>
      <c r="H959" s="7" t="s">
        <v>260</v>
      </c>
      <c r="I959" s="7" t="s">
        <v>60</v>
      </c>
      <c r="J959" s="7" t="s">
        <v>58</v>
      </c>
      <c r="K959" s="7">
        <v>14</v>
      </c>
      <c r="L959" s="7" t="s">
        <v>1902</v>
      </c>
      <c r="M959" s="7" t="s">
        <v>18258</v>
      </c>
      <c r="N959" s="7" t="s">
        <v>29</v>
      </c>
      <c r="O959" s="7" t="s">
        <v>215</v>
      </c>
    </row>
    <row r="960" spans="2:15" x14ac:dyDescent="0.25">
      <c r="B960" s="7">
        <v>4</v>
      </c>
      <c r="C960" s="7" t="s">
        <v>1903</v>
      </c>
      <c r="D960" s="7" t="s">
        <v>8932</v>
      </c>
      <c r="E960" s="7" t="s">
        <v>8933</v>
      </c>
      <c r="F960" s="7" t="s">
        <v>234</v>
      </c>
      <c r="G960" s="7" t="s">
        <v>253</v>
      </c>
      <c r="H960" s="7" t="s">
        <v>260</v>
      </c>
      <c r="I960" s="7" t="s">
        <v>40</v>
      </c>
      <c r="J960" s="7" t="s">
        <v>23</v>
      </c>
      <c r="K960" s="7">
        <v>7</v>
      </c>
      <c r="L960" s="7" t="s">
        <v>8934</v>
      </c>
      <c r="M960" s="7" t="s">
        <v>18260</v>
      </c>
      <c r="N960" s="7" t="s">
        <v>29</v>
      </c>
      <c r="O960" s="7" t="s">
        <v>215</v>
      </c>
    </row>
    <row r="961" spans="2:15" x14ac:dyDescent="0.25">
      <c r="B961" s="7">
        <v>4</v>
      </c>
      <c r="C961" s="7" t="s">
        <v>1907</v>
      </c>
      <c r="D961" s="7" t="s">
        <v>1908</v>
      </c>
      <c r="E961" s="7" t="s">
        <v>1912</v>
      </c>
      <c r="F961" s="7" t="s">
        <v>106</v>
      </c>
      <c r="G961" s="7" t="s">
        <v>253</v>
      </c>
      <c r="H961" s="7" t="s">
        <v>260</v>
      </c>
      <c r="I961" s="7" t="s">
        <v>60</v>
      </c>
      <c r="J961" s="7" t="s">
        <v>58</v>
      </c>
      <c r="K961" s="7">
        <v>9</v>
      </c>
      <c r="L961" s="7" t="s">
        <v>1914</v>
      </c>
      <c r="M961" s="7" t="s">
        <v>18265</v>
      </c>
      <c r="N961" s="7" t="s">
        <v>29</v>
      </c>
      <c r="O961" s="7" t="s">
        <v>109</v>
      </c>
    </row>
    <row r="962" spans="2:15" x14ac:dyDescent="0.25">
      <c r="B962" s="7">
        <v>4</v>
      </c>
      <c r="C962" s="7" t="s">
        <v>1920</v>
      </c>
      <c r="D962" s="7" t="s">
        <v>1921</v>
      </c>
      <c r="E962" s="7" t="s">
        <v>1924</v>
      </c>
      <c r="F962" s="7" t="s">
        <v>106</v>
      </c>
      <c r="G962" s="7" t="s">
        <v>252</v>
      </c>
      <c r="H962" s="7" t="s">
        <v>260</v>
      </c>
      <c r="I962" s="7" t="s">
        <v>60</v>
      </c>
      <c r="J962" s="7" t="s">
        <v>58</v>
      </c>
      <c r="K962" s="7">
        <v>14</v>
      </c>
      <c r="L962" s="7" t="s">
        <v>1926</v>
      </c>
      <c r="M962" s="7" t="s">
        <v>18269</v>
      </c>
      <c r="N962" s="7" t="s">
        <v>29</v>
      </c>
      <c r="O962" s="7" t="s">
        <v>109</v>
      </c>
    </row>
    <row r="963" spans="2:15" x14ac:dyDescent="0.25">
      <c r="B963" s="7">
        <v>4</v>
      </c>
      <c r="C963" s="7" t="s">
        <v>11648</v>
      </c>
      <c r="D963" s="7" t="s">
        <v>11649</v>
      </c>
      <c r="E963" s="7" t="s">
        <v>11652</v>
      </c>
      <c r="F963" s="7" t="s">
        <v>25</v>
      </c>
      <c r="G963" s="7" t="s">
        <v>253</v>
      </c>
      <c r="H963" s="7" t="s">
        <v>260</v>
      </c>
      <c r="I963" s="7" t="s">
        <v>27</v>
      </c>
      <c r="J963" s="7" t="s">
        <v>23</v>
      </c>
      <c r="K963" s="7">
        <v>7</v>
      </c>
      <c r="L963" s="7" t="s">
        <v>11654</v>
      </c>
      <c r="M963" s="7" t="s">
        <v>14590</v>
      </c>
      <c r="N963" s="7" t="s">
        <v>29</v>
      </c>
      <c r="O963" s="7" t="s">
        <v>105</v>
      </c>
    </row>
    <row r="964" spans="2:15" x14ac:dyDescent="0.25">
      <c r="B964" s="7">
        <v>4</v>
      </c>
      <c r="C964" s="7" t="s">
        <v>2468</v>
      </c>
      <c r="D964" s="7" t="s">
        <v>2469</v>
      </c>
      <c r="E964" s="7" t="s">
        <v>2473</v>
      </c>
      <c r="F964" s="7" t="s">
        <v>143</v>
      </c>
      <c r="G964" s="7" t="s">
        <v>252</v>
      </c>
      <c r="H964" s="7" t="s">
        <v>260</v>
      </c>
      <c r="I964" s="7" t="s">
        <v>60</v>
      </c>
      <c r="J964" s="7" t="s">
        <v>58</v>
      </c>
      <c r="K964" s="7">
        <v>14</v>
      </c>
      <c r="L964" s="7" t="s">
        <v>2475</v>
      </c>
      <c r="M964" s="7" t="s">
        <v>14532</v>
      </c>
      <c r="N964" s="7" t="s">
        <v>29</v>
      </c>
      <c r="O964" s="7" t="s">
        <v>136</v>
      </c>
    </row>
    <row r="965" spans="2:15" x14ac:dyDescent="0.25">
      <c r="B965" s="7">
        <v>4</v>
      </c>
      <c r="C965" s="7" t="s">
        <v>1983</v>
      </c>
      <c r="D965" s="7" t="s">
        <v>9690</v>
      </c>
      <c r="E965" s="7" t="s">
        <v>1986</v>
      </c>
      <c r="F965" s="7" t="s">
        <v>277</v>
      </c>
      <c r="G965" s="7" t="s">
        <v>253</v>
      </c>
      <c r="H965" s="7" t="s">
        <v>260</v>
      </c>
      <c r="I965" s="7" t="s">
        <v>40</v>
      </c>
      <c r="J965" s="7" t="s">
        <v>23</v>
      </c>
      <c r="K965" s="7">
        <v>7</v>
      </c>
      <c r="L965" s="7" t="s">
        <v>9691</v>
      </c>
      <c r="M965" s="7" t="s">
        <v>18278</v>
      </c>
      <c r="N965" s="7" t="s">
        <v>29</v>
      </c>
      <c r="O965" s="7" t="s">
        <v>159</v>
      </c>
    </row>
    <row r="966" spans="2:15" x14ac:dyDescent="0.25">
      <c r="B966" s="7">
        <v>4</v>
      </c>
      <c r="C966" s="7" t="s">
        <v>1995</v>
      </c>
      <c r="D966" s="7" t="s">
        <v>1996</v>
      </c>
      <c r="E966" s="7" t="s">
        <v>1999</v>
      </c>
      <c r="F966" s="7" t="s">
        <v>165</v>
      </c>
      <c r="G966" s="7" t="s">
        <v>252</v>
      </c>
      <c r="H966" s="7" t="s">
        <v>260</v>
      </c>
      <c r="I966" s="7" t="s">
        <v>60</v>
      </c>
      <c r="J966" s="7" t="s">
        <v>58</v>
      </c>
      <c r="K966" s="7">
        <v>14</v>
      </c>
      <c r="L966" s="7" t="s">
        <v>2001</v>
      </c>
      <c r="M966" s="7" t="s">
        <v>12251</v>
      </c>
      <c r="N966" s="7" t="s">
        <v>29</v>
      </c>
      <c r="O966" s="7" t="s">
        <v>159</v>
      </c>
    </row>
    <row r="967" spans="2:15" x14ac:dyDescent="0.25">
      <c r="B967" s="7">
        <v>4</v>
      </c>
      <c r="C967" s="7" t="s">
        <v>2002</v>
      </c>
      <c r="D967" s="7" t="s">
        <v>10559</v>
      </c>
      <c r="E967" s="7" t="s">
        <v>2005</v>
      </c>
      <c r="F967" s="7" t="s">
        <v>167</v>
      </c>
      <c r="G967" s="7" t="s">
        <v>253</v>
      </c>
      <c r="H967" s="7" t="s">
        <v>260</v>
      </c>
      <c r="I967" s="7" t="s">
        <v>40</v>
      </c>
      <c r="J967" s="7" t="s">
        <v>23</v>
      </c>
      <c r="K967" s="7">
        <v>7</v>
      </c>
      <c r="L967" s="7" t="s">
        <v>10560</v>
      </c>
      <c r="M967" s="7" t="s">
        <v>18285</v>
      </c>
      <c r="N967" s="7" t="s">
        <v>29</v>
      </c>
      <c r="O967" s="7" t="s">
        <v>159</v>
      </c>
    </row>
    <row r="968" spans="2:15" x14ac:dyDescent="0.25">
      <c r="B968" s="7">
        <v>4</v>
      </c>
      <c r="C968" s="7" t="s">
        <v>2007</v>
      </c>
      <c r="D968" s="7" t="s">
        <v>2008</v>
      </c>
      <c r="E968" s="7" t="s">
        <v>2012</v>
      </c>
      <c r="F968" s="7" t="s">
        <v>165</v>
      </c>
      <c r="G968" s="7" t="s">
        <v>252</v>
      </c>
      <c r="H968" s="7" t="s">
        <v>260</v>
      </c>
      <c r="I968" s="7" t="s">
        <v>60</v>
      </c>
      <c r="J968" s="7" t="s">
        <v>58</v>
      </c>
      <c r="K968" s="7">
        <v>14</v>
      </c>
      <c r="L968" s="7" t="s">
        <v>2014</v>
      </c>
      <c r="M968" s="7" t="s">
        <v>14394</v>
      </c>
      <c r="N968" s="7" t="s">
        <v>29</v>
      </c>
      <c r="O968" s="7" t="s">
        <v>159</v>
      </c>
    </row>
    <row r="969" spans="2:15" x14ac:dyDescent="0.25">
      <c r="B969" s="7">
        <v>4</v>
      </c>
      <c r="C969" s="7" t="s">
        <v>16817</v>
      </c>
      <c r="D969" s="7" t="s">
        <v>16818</v>
      </c>
      <c r="E969" s="7" t="s">
        <v>16820</v>
      </c>
      <c r="F969" s="7" t="s">
        <v>25</v>
      </c>
      <c r="G969" s="7" t="s">
        <v>253</v>
      </c>
      <c r="H969" s="7" t="s">
        <v>260</v>
      </c>
      <c r="I969" s="7" t="s">
        <v>55</v>
      </c>
      <c r="J969" s="7" t="s">
        <v>54</v>
      </c>
      <c r="K969" s="7">
        <v>4</v>
      </c>
      <c r="L969" s="7" t="s">
        <v>16822</v>
      </c>
      <c r="M969" s="7" t="s">
        <v>18287</v>
      </c>
      <c r="N969" s="7" t="s">
        <v>29</v>
      </c>
      <c r="O969" s="7" t="s">
        <v>105</v>
      </c>
    </row>
    <row r="970" spans="2:15" x14ac:dyDescent="0.25">
      <c r="B970" s="7">
        <v>4</v>
      </c>
      <c r="C970" s="7" t="s">
        <v>18288</v>
      </c>
      <c r="D970" s="7" t="s">
        <v>18289</v>
      </c>
      <c r="E970" s="7" t="s">
        <v>18292</v>
      </c>
      <c r="F970" s="7" t="s">
        <v>25</v>
      </c>
      <c r="G970" s="7" t="s">
        <v>253</v>
      </c>
      <c r="H970" s="7" t="s">
        <v>259</v>
      </c>
      <c r="I970" s="7" t="s">
        <v>40</v>
      </c>
      <c r="J970" s="7" t="s">
        <v>23</v>
      </c>
      <c r="K970" s="7">
        <v>7</v>
      </c>
      <c r="L970" s="7" t="s">
        <v>18294</v>
      </c>
      <c r="M970" s="7" t="s">
        <v>14591</v>
      </c>
      <c r="N970" s="7" t="s">
        <v>29</v>
      </c>
      <c r="O970" s="7" t="s">
        <v>105</v>
      </c>
    </row>
    <row r="971" spans="2:15" x14ac:dyDescent="0.25">
      <c r="B971" s="7">
        <v>4</v>
      </c>
      <c r="C971" s="7" t="s">
        <v>2051</v>
      </c>
      <c r="D971" s="7" t="s">
        <v>2052</v>
      </c>
      <c r="E971" s="7" t="s">
        <v>2055</v>
      </c>
      <c r="F971" s="7" t="s">
        <v>187</v>
      </c>
      <c r="G971" s="7" t="s">
        <v>252</v>
      </c>
      <c r="H971" s="7" t="s">
        <v>260</v>
      </c>
      <c r="I971" s="7" t="s">
        <v>60</v>
      </c>
      <c r="J971" s="7" t="s">
        <v>58</v>
      </c>
      <c r="K971" s="7">
        <v>14</v>
      </c>
      <c r="L971" s="7" t="s">
        <v>2057</v>
      </c>
      <c r="M971" s="7" t="s">
        <v>8090</v>
      </c>
      <c r="N971" s="7" t="s">
        <v>29</v>
      </c>
      <c r="O971" s="7" t="s">
        <v>159</v>
      </c>
    </row>
    <row r="972" spans="2:15" x14ac:dyDescent="0.25">
      <c r="B972" s="7">
        <v>4</v>
      </c>
      <c r="C972" s="7" t="s">
        <v>2058</v>
      </c>
      <c r="D972" s="7" t="s">
        <v>8935</v>
      </c>
      <c r="E972" s="7" t="s">
        <v>2061</v>
      </c>
      <c r="F972" s="7" t="s">
        <v>38</v>
      </c>
      <c r="G972" s="7" t="s">
        <v>253</v>
      </c>
      <c r="H972" s="7" t="s">
        <v>260</v>
      </c>
      <c r="I972" s="7" t="s">
        <v>40</v>
      </c>
      <c r="J972" s="7" t="s">
        <v>23</v>
      </c>
      <c r="K972" s="7">
        <v>7</v>
      </c>
      <c r="L972" s="7" t="s">
        <v>8936</v>
      </c>
      <c r="M972" s="7" t="s">
        <v>18303</v>
      </c>
      <c r="N972" s="7" t="s">
        <v>29</v>
      </c>
      <c r="O972" s="7" t="s">
        <v>105</v>
      </c>
    </row>
    <row r="973" spans="2:15" x14ac:dyDescent="0.25">
      <c r="B973" s="7">
        <v>4</v>
      </c>
      <c r="C973" s="7" t="s">
        <v>2064</v>
      </c>
      <c r="D973" s="7" t="s">
        <v>12167</v>
      </c>
      <c r="E973" s="7" t="s">
        <v>12168</v>
      </c>
      <c r="F973" s="7" t="s">
        <v>230</v>
      </c>
      <c r="G973" s="7" t="s">
        <v>253</v>
      </c>
      <c r="H973" s="7" t="s">
        <v>260</v>
      </c>
      <c r="I973" s="7" t="s">
        <v>40</v>
      </c>
      <c r="J973" s="7" t="s">
        <v>23</v>
      </c>
      <c r="K973" s="7">
        <v>7</v>
      </c>
      <c r="L973" s="7" t="s">
        <v>12169</v>
      </c>
      <c r="M973" s="7" t="s">
        <v>18305</v>
      </c>
      <c r="N973" s="7" t="s">
        <v>29</v>
      </c>
      <c r="O973" s="7" t="s">
        <v>215</v>
      </c>
    </row>
    <row r="974" spans="2:15" x14ac:dyDescent="0.25">
      <c r="B974" s="7">
        <v>4</v>
      </c>
      <c r="C974" s="7" t="s">
        <v>2068</v>
      </c>
      <c r="D974" s="7" t="s">
        <v>7040</v>
      </c>
      <c r="E974" s="7" t="s">
        <v>2072</v>
      </c>
      <c r="F974" s="7" t="s">
        <v>25</v>
      </c>
      <c r="G974" s="7" t="s">
        <v>253</v>
      </c>
      <c r="H974" s="7" t="s">
        <v>260</v>
      </c>
      <c r="I974" s="7" t="s">
        <v>40</v>
      </c>
      <c r="J974" s="7" t="s">
        <v>23</v>
      </c>
      <c r="K974" s="7">
        <v>7</v>
      </c>
      <c r="L974" s="7" t="s">
        <v>7041</v>
      </c>
      <c r="M974" s="7" t="s">
        <v>14425</v>
      </c>
      <c r="N974" s="7" t="s">
        <v>29</v>
      </c>
      <c r="O974" s="7" t="s">
        <v>105</v>
      </c>
    </row>
    <row r="975" spans="2:15" x14ac:dyDescent="0.25">
      <c r="B975" s="7">
        <v>4</v>
      </c>
      <c r="C975" s="7" t="s">
        <v>2075</v>
      </c>
      <c r="D975" s="7" t="s">
        <v>2076</v>
      </c>
      <c r="E975" s="7" t="s">
        <v>2079</v>
      </c>
      <c r="F975" s="7" t="s">
        <v>243</v>
      </c>
      <c r="G975" s="7" t="s">
        <v>253</v>
      </c>
      <c r="H975" s="7" t="s">
        <v>260</v>
      </c>
      <c r="I975" s="7" t="s">
        <v>60</v>
      </c>
      <c r="J975" s="7" t="s">
        <v>58</v>
      </c>
      <c r="K975" s="7">
        <v>9</v>
      </c>
      <c r="L975" s="7" t="s">
        <v>2081</v>
      </c>
      <c r="M975" s="7" t="s">
        <v>18310</v>
      </c>
      <c r="N975" s="7" t="s">
        <v>29</v>
      </c>
      <c r="O975" s="7" t="s">
        <v>215</v>
      </c>
    </row>
    <row r="976" spans="2:15" x14ac:dyDescent="0.25">
      <c r="B976" s="7">
        <v>4</v>
      </c>
      <c r="C976" s="7" t="s">
        <v>2082</v>
      </c>
      <c r="D976" s="7" t="s">
        <v>2083</v>
      </c>
      <c r="E976" s="7" t="s">
        <v>2085</v>
      </c>
      <c r="F976" s="7" t="s">
        <v>25</v>
      </c>
      <c r="G976" s="7" t="s">
        <v>252</v>
      </c>
      <c r="H976" s="7" t="s">
        <v>260</v>
      </c>
      <c r="I976" s="7" t="s">
        <v>60</v>
      </c>
      <c r="J976" s="7" t="s">
        <v>58</v>
      </c>
      <c r="K976" s="7">
        <v>14</v>
      </c>
      <c r="L976" s="7" t="s">
        <v>2087</v>
      </c>
      <c r="M976" s="7" t="s">
        <v>18311</v>
      </c>
      <c r="N976" s="7" t="s">
        <v>29</v>
      </c>
      <c r="O976" s="7" t="s">
        <v>105</v>
      </c>
    </row>
    <row r="977" spans="2:15" x14ac:dyDescent="0.25">
      <c r="B977" s="7">
        <v>4</v>
      </c>
      <c r="C977" s="7" t="s">
        <v>2088</v>
      </c>
      <c r="D977" s="7" t="s">
        <v>7487</v>
      </c>
      <c r="E977" s="7" t="s">
        <v>7488</v>
      </c>
      <c r="F977" s="7" t="s">
        <v>121</v>
      </c>
      <c r="G977" s="7" t="s">
        <v>253</v>
      </c>
      <c r="H977" s="7" t="s">
        <v>260</v>
      </c>
      <c r="I977" s="7" t="s">
        <v>40</v>
      </c>
      <c r="J977" s="7" t="s">
        <v>23</v>
      </c>
      <c r="K977" s="7">
        <v>7</v>
      </c>
      <c r="L977" s="7" t="s">
        <v>7490</v>
      </c>
      <c r="M977" s="7" t="s">
        <v>18313</v>
      </c>
      <c r="N977" s="7" t="s">
        <v>29</v>
      </c>
      <c r="O977" s="7" t="s">
        <v>109</v>
      </c>
    </row>
    <row r="978" spans="2:15" x14ac:dyDescent="0.25">
      <c r="B978" s="7">
        <v>4</v>
      </c>
      <c r="C978" s="7" t="s">
        <v>2091</v>
      </c>
      <c r="D978" s="7" t="s">
        <v>2092</v>
      </c>
      <c r="E978" s="7" t="s">
        <v>2095</v>
      </c>
      <c r="F978" s="7" t="s">
        <v>121</v>
      </c>
      <c r="G978" s="7" t="s">
        <v>252</v>
      </c>
      <c r="H978" s="7" t="s">
        <v>260</v>
      </c>
      <c r="I978" s="7" t="s">
        <v>60</v>
      </c>
      <c r="J978" s="7" t="s">
        <v>58</v>
      </c>
      <c r="K978" s="7">
        <v>14</v>
      </c>
      <c r="L978" s="7" t="s">
        <v>2097</v>
      </c>
      <c r="M978" s="7" t="s">
        <v>18314</v>
      </c>
      <c r="N978" s="7" t="s">
        <v>29</v>
      </c>
      <c r="O978" s="7" t="s">
        <v>109</v>
      </c>
    </row>
    <row r="979" spans="2:15" x14ac:dyDescent="0.25">
      <c r="B979" s="7">
        <v>4</v>
      </c>
      <c r="C979" s="7" t="s">
        <v>2107</v>
      </c>
      <c r="D979" s="7" t="s">
        <v>2108</v>
      </c>
      <c r="E979" s="7" t="s">
        <v>2110</v>
      </c>
      <c r="F979" s="7" t="s">
        <v>160</v>
      </c>
      <c r="G979" s="7" t="s">
        <v>253</v>
      </c>
      <c r="H979" s="7" t="s">
        <v>260</v>
      </c>
      <c r="I979" s="7" t="s">
        <v>60</v>
      </c>
      <c r="J979" s="7" t="s">
        <v>58</v>
      </c>
      <c r="K979" s="7">
        <v>9</v>
      </c>
      <c r="L979" s="7" t="s">
        <v>2112</v>
      </c>
      <c r="M979" s="7" t="s">
        <v>10569</v>
      </c>
      <c r="N979" s="7" t="s">
        <v>29</v>
      </c>
      <c r="O979" s="7" t="s">
        <v>159</v>
      </c>
    </row>
    <row r="980" spans="2:15" x14ac:dyDescent="0.25">
      <c r="B980" s="7">
        <v>4</v>
      </c>
      <c r="C980" s="7" t="s">
        <v>2113</v>
      </c>
      <c r="D980" s="7" t="s">
        <v>2114</v>
      </c>
      <c r="E980" s="7" t="s">
        <v>425</v>
      </c>
      <c r="F980" s="7" t="s">
        <v>234</v>
      </c>
      <c r="G980" s="7" t="s">
        <v>253</v>
      </c>
      <c r="H980" s="7" t="s">
        <v>260</v>
      </c>
      <c r="I980" s="7" t="s">
        <v>60</v>
      </c>
      <c r="J980" s="7" t="s">
        <v>58</v>
      </c>
      <c r="K980" s="7">
        <v>9</v>
      </c>
      <c r="L980" s="7" t="s">
        <v>2115</v>
      </c>
      <c r="M980" s="7" t="s">
        <v>18320</v>
      </c>
      <c r="N980" s="7" t="s">
        <v>29</v>
      </c>
      <c r="O980" s="7" t="s">
        <v>215</v>
      </c>
    </row>
    <row r="981" spans="2:15" x14ac:dyDescent="0.25">
      <c r="B981" s="7">
        <v>4</v>
      </c>
      <c r="C981" s="7" t="s">
        <v>2116</v>
      </c>
      <c r="D981" s="7" t="s">
        <v>2117</v>
      </c>
      <c r="E981" s="7" t="s">
        <v>2120</v>
      </c>
      <c r="F981" s="7" t="s">
        <v>154</v>
      </c>
      <c r="G981" s="7" t="s">
        <v>253</v>
      </c>
      <c r="H981" s="7" t="s">
        <v>260</v>
      </c>
      <c r="I981" s="7" t="s">
        <v>60</v>
      </c>
      <c r="J981" s="7" t="s">
        <v>58</v>
      </c>
      <c r="K981" s="7">
        <v>9</v>
      </c>
      <c r="L981" s="7" t="s">
        <v>2122</v>
      </c>
      <c r="M981" s="7" t="s">
        <v>18326</v>
      </c>
      <c r="N981" s="7" t="s">
        <v>29</v>
      </c>
      <c r="O981" s="7" t="s">
        <v>109</v>
      </c>
    </row>
    <row r="982" spans="2:15" x14ac:dyDescent="0.25">
      <c r="B982" s="7">
        <v>4</v>
      </c>
      <c r="C982" s="7" t="s">
        <v>2123</v>
      </c>
      <c r="D982" s="7" t="s">
        <v>2124</v>
      </c>
      <c r="E982" s="7" t="s">
        <v>2128</v>
      </c>
      <c r="F982" s="7" t="s">
        <v>165</v>
      </c>
      <c r="G982" s="7" t="s">
        <v>252</v>
      </c>
      <c r="H982" s="7" t="s">
        <v>260</v>
      </c>
      <c r="I982" s="7" t="s">
        <v>60</v>
      </c>
      <c r="J982" s="7" t="s">
        <v>58</v>
      </c>
      <c r="K982" s="7">
        <v>14</v>
      </c>
      <c r="L982" s="7" t="s">
        <v>2130</v>
      </c>
      <c r="M982" s="7" t="s">
        <v>18328</v>
      </c>
      <c r="N982" s="7" t="s">
        <v>29</v>
      </c>
      <c r="O982" s="7" t="s">
        <v>159</v>
      </c>
    </row>
    <row r="983" spans="2:15" x14ac:dyDescent="0.25">
      <c r="B983" s="7">
        <v>4</v>
      </c>
      <c r="C983" s="7" t="s">
        <v>2132</v>
      </c>
      <c r="D983" s="7" t="s">
        <v>2133</v>
      </c>
      <c r="E983" s="7" t="s">
        <v>2136</v>
      </c>
      <c r="F983" s="7" t="s">
        <v>163</v>
      </c>
      <c r="G983" s="7" t="s">
        <v>252</v>
      </c>
      <c r="H983" s="7" t="s">
        <v>260</v>
      </c>
      <c r="I983" s="7" t="s">
        <v>60</v>
      </c>
      <c r="J983" s="7" t="s">
        <v>58</v>
      </c>
      <c r="K983" s="7">
        <v>14</v>
      </c>
      <c r="L983" s="7" t="s">
        <v>2138</v>
      </c>
      <c r="M983" s="7" t="s">
        <v>18329</v>
      </c>
      <c r="N983" s="7" t="s">
        <v>29</v>
      </c>
      <c r="O983" s="7" t="s">
        <v>159</v>
      </c>
    </row>
    <row r="984" spans="2:15" x14ac:dyDescent="0.25">
      <c r="B984" s="7">
        <v>4</v>
      </c>
      <c r="C984" s="7" t="s">
        <v>2139</v>
      </c>
      <c r="D984" s="7" t="s">
        <v>2140</v>
      </c>
      <c r="E984" s="7" t="s">
        <v>2143</v>
      </c>
      <c r="F984" s="7" t="s">
        <v>226</v>
      </c>
      <c r="G984" s="7" t="s">
        <v>252</v>
      </c>
      <c r="H984" s="7" t="s">
        <v>260</v>
      </c>
      <c r="I984" s="7" t="s">
        <v>60</v>
      </c>
      <c r="J984" s="7" t="s">
        <v>58</v>
      </c>
      <c r="K984" s="7">
        <v>14</v>
      </c>
      <c r="L984" s="7" t="s">
        <v>2145</v>
      </c>
      <c r="M984" s="7" t="s">
        <v>17964</v>
      </c>
      <c r="N984" s="7" t="s">
        <v>29</v>
      </c>
      <c r="O984" s="7" t="s">
        <v>215</v>
      </c>
    </row>
    <row r="985" spans="2:15" x14ac:dyDescent="0.25">
      <c r="B985" s="7">
        <v>4</v>
      </c>
      <c r="C985" s="7" t="s">
        <v>2146</v>
      </c>
      <c r="D985" s="7" t="s">
        <v>2147</v>
      </c>
      <c r="E985" s="7" t="s">
        <v>2150</v>
      </c>
      <c r="F985" s="7" t="s">
        <v>160</v>
      </c>
      <c r="G985" s="7" t="s">
        <v>252</v>
      </c>
      <c r="H985" s="7" t="s">
        <v>260</v>
      </c>
      <c r="I985" s="7" t="s">
        <v>45</v>
      </c>
      <c r="J985" s="7" t="s">
        <v>44</v>
      </c>
      <c r="K985" s="7">
        <v>11</v>
      </c>
      <c r="L985" s="7" t="s">
        <v>2152</v>
      </c>
      <c r="M985" s="7" t="s">
        <v>10652</v>
      </c>
      <c r="N985" s="7" t="s">
        <v>29</v>
      </c>
      <c r="O985" s="7" t="s">
        <v>159</v>
      </c>
    </row>
    <row r="986" spans="2:15" x14ac:dyDescent="0.25">
      <c r="B986" s="7">
        <v>4</v>
      </c>
      <c r="C986" s="7" t="s">
        <v>2539</v>
      </c>
      <c r="D986" s="7" t="s">
        <v>2540</v>
      </c>
      <c r="E986" s="7" t="s">
        <v>2543</v>
      </c>
      <c r="F986" s="7" t="s">
        <v>147</v>
      </c>
      <c r="G986" s="7" t="s">
        <v>252</v>
      </c>
      <c r="H986" s="7" t="s">
        <v>260</v>
      </c>
      <c r="I986" s="7" t="s">
        <v>60</v>
      </c>
      <c r="J986" s="7" t="s">
        <v>58</v>
      </c>
      <c r="K986" s="7">
        <v>14</v>
      </c>
      <c r="L986" s="7" t="s">
        <v>2545</v>
      </c>
      <c r="M986" s="7" t="s">
        <v>18308</v>
      </c>
      <c r="N986" s="7" t="s">
        <v>29</v>
      </c>
      <c r="O986" s="7" t="s">
        <v>136</v>
      </c>
    </row>
    <row r="987" spans="2:15" x14ac:dyDescent="0.25">
      <c r="B987" s="7">
        <v>4</v>
      </c>
      <c r="C987" s="7" t="s">
        <v>2558</v>
      </c>
      <c r="D987" s="7" t="s">
        <v>2559</v>
      </c>
      <c r="E987" s="7" t="s">
        <v>2562</v>
      </c>
      <c r="F987" s="7" t="s">
        <v>133</v>
      </c>
      <c r="G987" s="7" t="s">
        <v>252</v>
      </c>
      <c r="H987" s="7" t="s">
        <v>260</v>
      </c>
      <c r="I987" s="7" t="s">
        <v>45</v>
      </c>
      <c r="J987" s="7" t="s">
        <v>44</v>
      </c>
      <c r="K987" s="7">
        <v>11</v>
      </c>
      <c r="L987" s="7" t="s">
        <v>2564</v>
      </c>
      <c r="M987" s="7" t="s">
        <v>14366</v>
      </c>
      <c r="N987" s="7" t="s">
        <v>29</v>
      </c>
      <c r="O987" s="7" t="s">
        <v>136</v>
      </c>
    </row>
    <row r="988" spans="2:15" x14ac:dyDescent="0.25">
      <c r="B988" s="7">
        <v>4</v>
      </c>
      <c r="C988" s="7" t="s">
        <v>2565</v>
      </c>
      <c r="D988" s="7" t="s">
        <v>2566</v>
      </c>
      <c r="E988" s="7" t="s">
        <v>2569</v>
      </c>
      <c r="F988" s="7" t="s">
        <v>141</v>
      </c>
      <c r="G988" s="7" t="s">
        <v>252</v>
      </c>
      <c r="H988" s="7" t="s">
        <v>260</v>
      </c>
      <c r="I988" s="7" t="s">
        <v>60</v>
      </c>
      <c r="J988" s="7" t="s">
        <v>58</v>
      </c>
      <c r="K988" s="7">
        <v>14</v>
      </c>
      <c r="L988" s="7" t="s">
        <v>2571</v>
      </c>
      <c r="M988" s="7" t="s">
        <v>10564</v>
      </c>
      <c r="N988" s="7" t="s">
        <v>29</v>
      </c>
      <c r="O988" s="7" t="s">
        <v>136</v>
      </c>
    </row>
    <row r="989" spans="2:15" x14ac:dyDescent="0.25">
      <c r="B989" s="7">
        <v>4</v>
      </c>
      <c r="C989" s="7" t="s">
        <v>2674</v>
      </c>
      <c r="D989" s="7" t="s">
        <v>2675</v>
      </c>
      <c r="E989" s="7" t="s">
        <v>2678</v>
      </c>
      <c r="F989" s="7" t="s">
        <v>232</v>
      </c>
      <c r="G989" s="7" t="s">
        <v>252</v>
      </c>
      <c r="H989" s="7" t="s">
        <v>260</v>
      </c>
      <c r="I989" s="7" t="s">
        <v>60</v>
      </c>
      <c r="J989" s="7" t="s">
        <v>58</v>
      </c>
      <c r="K989" s="7">
        <v>14</v>
      </c>
      <c r="L989" s="7" t="s">
        <v>2680</v>
      </c>
      <c r="M989" s="7" t="s">
        <v>10575</v>
      </c>
      <c r="N989" s="7" t="s">
        <v>29</v>
      </c>
      <c r="O989" s="7" t="s">
        <v>215</v>
      </c>
    </row>
    <row r="990" spans="2:15" x14ac:dyDescent="0.25">
      <c r="B990" s="7">
        <v>4</v>
      </c>
      <c r="C990" s="7" t="s">
        <v>2681</v>
      </c>
      <c r="D990" s="7" t="s">
        <v>12182</v>
      </c>
      <c r="E990" s="7" t="s">
        <v>2684</v>
      </c>
      <c r="F990" s="7" t="s">
        <v>226</v>
      </c>
      <c r="G990" s="7" t="s">
        <v>253</v>
      </c>
      <c r="H990" s="7" t="s">
        <v>260</v>
      </c>
      <c r="I990" s="7" t="s">
        <v>40</v>
      </c>
      <c r="J990" s="7" t="s">
        <v>23</v>
      </c>
      <c r="K990" s="7">
        <v>7</v>
      </c>
      <c r="L990" s="7" t="s">
        <v>12183</v>
      </c>
      <c r="M990" s="7" t="s">
        <v>18342</v>
      </c>
      <c r="N990" s="7" t="s">
        <v>29</v>
      </c>
      <c r="O990" s="7" t="s">
        <v>215</v>
      </c>
    </row>
    <row r="991" spans="2:15" x14ac:dyDescent="0.25">
      <c r="B991" s="7">
        <v>4</v>
      </c>
      <c r="C991" s="7" t="s">
        <v>2724</v>
      </c>
      <c r="D991" s="7" t="s">
        <v>2725</v>
      </c>
      <c r="E991" s="7" t="s">
        <v>2728</v>
      </c>
      <c r="F991" s="7" t="s">
        <v>216</v>
      </c>
      <c r="G991" s="7" t="s">
        <v>252</v>
      </c>
      <c r="H991" s="7" t="s">
        <v>260</v>
      </c>
      <c r="I991" s="7" t="s">
        <v>60</v>
      </c>
      <c r="J991" s="7" t="s">
        <v>58</v>
      </c>
      <c r="K991" s="7">
        <v>14</v>
      </c>
      <c r="L991" s="7" t="s">
        <v>2730</v>
      </c>
      <c r="M991" s="7" t="s">
        <v>6772</v>
      </c>
      <c r="N991" s="7" t="s">
        <v>29</v>
      </c>
      <c r="O991" s="7" t="s">
        <v>215</v>
      </c>
    </row>
    <row r="992" spans="2:15" x14ac:dyDescent="0.25">
      <c r="B992" s="7">
        <v>4</v>
      </c>
      <c r="C992" s="7" t="s">
        <v>2760</v>
      </c>
      <c r="D992" s="7" t="s">
        <v>2761</v>
      </c>
      <c r="E992" s="7" t="s">
        <v>2764</v>
      </c>
      <c r="F992" s="7" t="s">
        <v>196</v>
      </c>
      <c r="G992" s="7" t="s">
        <v>252</v>
      </c>
      <c r="H992" s="7" t="s">
        <v>260</v>
      </c>
      <c r="I992" s="7" t="s">
        <v>60</v>
      </c>
      <c r="J992" s="7" t="s">
        <v>58</v>
      </c>
      <c r="K992" s="7">
        <v>14</v>
      </c>
      <c r="L992" s="7" t="s">
        <v>2766</v>
      </c>
      <c r="M992" s="7" t="s">
        <v>18266</v>
      </c>
      <c r="N992" s="7" t="s">
        <v>29</v>
      </c>
      <c r="O992" s="7" t="s">
        <v>159</v>
      </c>
    </row>
    <row r="993" spans="2:15" x14ac:dyDescent="0.25">
      <c r="B993" s="7">
        <v>4</v>
      </c>
      <c r="C993" s="7" t="s">
        <v>2767</v>
      </c>
      <c r="D993" s="7" t="s">
        <v>2768</v>
      </c>
      <c r="E993" s="7" t="s">
        <v>2771</v>
      </c>
      <c r="F993" s="7" t="s">
        <v>226</v>
      </c>
      <c r="G993" s="7" t="s">
        <v>253</v>
      </c>
      <c r="H993" s="7" t="s">
        <v>260</v>
      </c>
      <c r="I993" s="7" t="s">
        <v>60</v>
      </c>
      <c r="J993" s="7" t="s">
        <v>58</v>
      </c>
      <c r="K993" s="7">
        <v>9</v>
      </c>
      <c r="L993" s="7" t="s">
        <v>2773</v>
      </c>
      <c r="M993" s="7" t="s">
        <v>17969</v>
      </c>
      <c r="N993" s="7" t="s">
        <v>29</v>
      </c>
      <c r="O993" s="7" t="s">
        <v>215</v>
      </c>
    </row>
    <row r="994" spans="2:15" x14ac:dyDescent="0.25">
      <c r="B994" s="7">
        <v>4</v>
      </c>
      <c r="C994" s="7" t="s">
        <v>3587</v>
      </c>
      <c r="D994" s="7" t="s">
        <v>3588</v>
      </c>
      <c r="E994" s="7" t="s">
        <v>3592</v>
      </c>
      <c r="F994" s="7" t="s">
        <v>106</v>
      </c>
      <c r="G994" s="7" t="s">
        <v>252</v>
      </c>
      <c r="H994" s="7" t="s">
        <v>260</v>
      </c>
      <c r="I994" s="7" t="s">
        <v>60</v>
      </c>
      <c r="J994" s="7" t="s">
        <v>58</v>
      </c>
      <c r="K994" s="7">
        <v>14</v>
      </c>
      <c r="L994" s="7" t="s">
        <v>3594</v>
      </c>
      <c r="M994" s="7" t="s">
        <v>18363</v>
      </c>
      <c r="N994" s="7" t="s">
        <v>29</v>
      </c>
      <c r="O994" s="7" t="s">
        <v>109</v>
      </c>
    </row>
    <row r="995" spans="2:15" x14ac:dyDescent="0.25">
      <c r="B995" s="7">
        <v>4</v>
      </c>
      <c r="C995" s="7" t="s">
        <v>2775</v>
      </c>
      <c r="D995" s="7" t="s">
        <v>2776</v>
      </c>
      <c r="E995" s="7" t="s">
        <v>2779</v>
      </c>
      <c r="F995" s="7" t="s">
        <v>216</v>
      </c>
      <c r="G995" s="7" t="s">
        <v>253</v>
      </c>
      <c r="H995" s="7" t="s">
        <v>260</v>
      </c>
      <c r="I995" s="7" t="s">
        <v>60</v>
      </c>
      <c r="J995" s="7" t="s">
        <v>58</v>
      </c>
      <c r="K995" s="7">
        <v>9</v>
      </c>
      <c r="L995" s="7" t="s">
        <v>2781</v>
      </c>
      <c r="M995" s="7" t="s">
        <v>18365</v>
      </c>
      <c r="N995" s="7" t="s">
        <v>29</v>
      </c>
      <c r="O995" s="7" t="s">
        <v>215</v>
      </c>
    </row>
    <row r="996" spans="2:15" x14ac:dyDescent="0.25">
      <c r="B996" s="7">
        <v>4</v>
      </c>
      <c r="C996" s="7" t="s">
        <v>2809</v>
      </c>
      <c r="D996" s="7" t="s">
        <v>2810</v>
      </c>
      <c r="E996" s="7" t="s">
        <v>2814</v>
      </c>
      <c r="F996" s="7" t="s">
        <v>182</v>
      </c>
      <c r="G996" s="7" t="s">
        <v>253</v>
      </c>
      <c r="H996" s="7" t="s">
        <v>260</v>
      </c>
      <c r="I996" s="7" t="s">
        <v>60</v>
      </c>
      <c r="J996" s="7" t="s">
        <v>58</v>
      </c>
      <c r="K996" s="7">
        <v>9</v>
      </c>
      <c r="L996" s="7" t="s">
        <v>2816</v>
      </c>
      <c r="M996" s="7" t="s">
        <v>18368</v>
      </c>
      <c r="N996" s="7" t="s">
        <v>29</v>
      </c>
      <c r="O996" s="7" t="s">
        <v>159</v>
      </c>
    </row>
    <row r="997" spans="2:15" x14ac:dyDescent="0.25">
      <c r="B997" s="7">
        <v>4</v>
      </c>
      <c r="C997" s="7" t="s">
        <v>2817</v>
      </c>
      <c r="D997" s="7" t="s">
        <v>2818</v>
      </c>
      <c r="E997" s="7" t="s">
        <v>2820</v>
      </c>
      <c r="F997" s="7" t="s">
        <v>187</v>
      </c>
      <c r="G997" s="7" t="s">
        <v>253</v>
      </c>
      <c r="H997" s="7" t="s">
        <v>260</v>
      </c>
      <c r="I997" s="7" t="s">
        <v>60</v>
      </c>
      <c r="J997" s="7" t="s">
        <v>58</v>
      </c>
      <c r="K997" s="7">
        <v>9</v>
      </c>
      <c r="L997" s="7" t="s">
        <v>2822</v>
      </c>
      <c r="M997" s="7" t="s">
        <v>18369</v>
      </c>
      <c r="N997" s="7" t="s">
        <v>29</v>
      </c>
      <c r="O997" s="7" t="s">
        <v>159</v>
      </c>
    </row>
    <row r="998" spans="2:15" x14ac:dyDescent="0.25">
      <c r="B998" s="7">
        <v>4</v>
      </c>
      <c r="C998" s="7" t="s">
        <v>3595</v>
      </c>
      <c r="D998" s="7" t="s">
        <v>3596</v>
      </c>
      <c r="E998" s="7" t="s">
        <v>3600</v>
      </c>
      <c r="F998" s="7" t="s">
        <v>110</v>
      </c>
      <c r="G998" s="7" t="s">
        <v>253</v>
      </c>
      <c r="H998" s="7" t="s">
        <v>260</v>
      </c>
      <c r="I998" s="7" t="s">
        <v>60</v>
      </c>
      <c r="J998" s="7" t="s">
        <v>58</v>
      </c>
      <c r="K998" s="7">
        <v>9</v>
      </c>
      <c r="L998" s="7" t="s">
        <v>3602</v>
      </c>
      <c r="M998" s="7" t="s">
        <v>18377</v>
      </c>
      <c r="N998" s="7" t="s">
        <v>29</v>
      </c>
      <c r="O998" s="7" t="s">
        <v>109</v>
      </c>
    </row>
    <row r="999" spans="2:15" x14ac:dyDescent="0.25">
      <c r="B999" s="7">
        <v>4</v>
      </c>
      <c r="C999" s="7" t="s">
        <v>2823</v>
      </c>
      <c r="D999" s="7" t="s">
        <v>2824</v>
      </c>
      <c r="E999" s="7" t="s">
        <v>2828</v>
      </c>
      <c r="F999" s="7" t="s">
        <v>224</v>
      </c>
      <c r="G999" s="7" t="s">
        <v>252</v>
      </c>
      <c r="H999" s="7" t="s">
        <v>260</v>
      </c>
      <c r="I999" s="7" t="s">
        <v>60</v>
      </c>
      <c r="J999" s="7" t="s">
        <v>58</v>
      </c>
      <c r="K999" s="7">
        <v>14</v>
      </c>
      <c r="L999" s="7" t="s">
        <v>2830</v>
      </c>
      <c r="M999" s="7" t="s">
        <v>10341</v>
      </c>
      <c r="N999" s="7" t="s">
        <v>29</v>
      </c>
      <c r="O999" s="7" t="s">
        <v>215</v>
      </c>
    </row>
    <row r="1000" spans="2:15" x14ac:dyDescent="0.25">
      <c r="B1000" s="7">
        <v>4</v>
      </c>
      <c r="C1000" s="7" t="s">
        <v>2831</v>
      </c>
      <c r="D1000" s="7" t="s">
        <v>7491</v>
      </c>
      <c r="E1000" s="7" t="s">
        <v>7492</v>
      </c>
      <c r="F1000" s="7" t="s">
        <v>121</v>
      </c>
      <c r="G1000" s="7" t="s">
        <v>253</v>
      </c>
      <c r="H1000" s="7" t="s">
        <v>260</v>
      </c>
      <c r="I1000" s="7" t="s">
        <v>40</v>
      </c>
      <c r="J1000" s="7" t="s">
        <v>23</v>
      </c>
      <c r="K1000" s="7">
        <v>7</v>
      </c>
      <c r="L1000" s="7" t="s">
        <v>7494</v>
      </c>
      <c r="M1000" s="7" t="s">
        <v>18383</v>
      </c>
      <c r="N1000" s="7" t="s">
        <v>29</v>
      </c>
      <c r="O1000" s="7" t="s">
        <v>109</v>
      </c>
    </row>
    <row r="1001" spans="2:15" x14ac:dyDescent="0.25">
      <c r="B1001" s="7">
        <v>4</v>
      </c>
      <c r="C1001" s="7" t="s">
        <v>10581</v>
      </c>
      <c r="D1001" s="7" t="s">
        <v>10582</v>
      </c>
      <c r="E1001" s="7" t="s">
        <v>10585</v>
      </c>
      <c r="F1001" s="7" t="s">
        <v>25</v>
      </c>
      <c r="G1001" s="7" t="s">
        <v>253</v>
      </c>
      <c r="H1001" s="7" t="s">
        <v>260</v>
      </c>
      <c r="I1001" s="7" t="s">
        <v>60</v>
      </c>
      <c r="J1001" s="7" t="s">
        <v>58</v>
      </c>
      <c r="K1001" s="7">
        <v>9</v>
      </c>
      <c r="L1001" s="7" t="s">
        <v>10587</v>
      </c>
      <c r="M1001" s="7" t="s">
        <v>18389</v>
      </c>
      <c r="N1001" s="7" t="s">
        <v>29</v>
      </c>
      <c r="O1001" s="7" t="s">
        <v>105</v>
      </c>
    </row>
    <row r="1002" spans="2:15" x14ac:dyDescent="0.25">
      <c r="B1002" s="7">
        <v>4</v>
      </c>
      <c r="C1002" s="7" t="s">
        <v>2834</v>
      </c>
      <c r="D1002" s="7" t="s">
        <v>2835</v>
      </c>
      <c r="E1002" s="7" t="s">
        <v>2837</v>
      </c>
      <c r="F1002" s="7" t="s">
        <v>178</v>
      </c>
      <c r="G1002" s="7" t="s">
        <v>252</v>
      </c>
      <c r="H1002" s="7" t="s">
        <v>260</v>
      </c>
      <c r="I1002" s="7" t="s">
        <v>60</v>
      </c>
      <c r="J1002" s="7" t="s">
        <v>58</v>
      </c>
      <c r="K1002" s="7">
        <v>14</v>
      </c>
      <c r="L1002" s="7" t="s">
        <v>2839</v>
      </c>
      <c r="M1002" s="7" t="s">
        <v>18391</v>
      </c>
      <c r="N1002" s="7" t="s">
        <v>29</v>
      </c>
      <c r="O1002" s="7" t="s">
        <v>159</v>
      </c>
    </row>
    <row r="1003" spans="2:15" x14ac:dyDescent="0.25">
      <c r="B1003" s="7">
        <v>4</v>
      </c>
      <c r="C1003" s="7" t="s">
        <v>2851</v>
      </c>
      <c r="D1003" s="7" t="s">
        <v>8939</v>
      </c>
      <c r="E1003" s="7" t="s">
        <v>2855</v>
      </c>
      <c r="F1003" s="7" t="s">
        <v>38</v>
      </c>
      <c r="G1003" s="7" t="s">
        <v>253</v>
      </c>
      <c r="H1003" s="7" t="s">
        <v>260</v>
      </c>
      <c r="I1003" s="7" t="s">
        <v>40</v>
      </c>
      <c r="J1003" s="7" t="s">
        <v>23</v>
      </c>
      <c r="K1003" s="7">
        <v>7</v>
      </c>
      <c r="L1003" s="7" t="s">
        <v>8940</v>
      </c>
      <c r="M1003" s="7" t="s">
        <v>17723</v>
      </c>
      <c r="N1003" s="7" t="s">
        <v>29</v>
      </c>
      <c r="O1003" s="7" t="s">
        <v>105</v>
      </c>
    </row>
    <row r="1004" spans="2:15" x14ac:dyDescent="0.25">
      <c r="B1004" s="7">
        <v>4</v>
      </c>
      <c r="C1004" s="7" t="s">
        <v>2869</v>
      </c>
      <c r="D1004" s="7" t="s">
        <v>2870</v>
      </c>
      <c r="E1004" s="7" t="s">
        <v>2873</v>
      </c>
      <c r="F1004" s="7" t="s">
        <v>218</v>
      </c>
      <c r="G1004" s="7" t="s">
        <v>253</v>
      </c>
      <c r="H1004" s="7" t="s">
        <v>260</v>
      </c>
      <c r="I1004" s="7" t="s">
        <v>40</v>
      </c>
      <c r="J1004" s="7" t="s">
        <v>23</v>
      </c>
      <c r="K1004" s="7">
        <v>7</v>
      </c>
      <c r="L1004" s="7" t="s">
        <v>2875</v>
      </c>
      <c r="M1004" s="7" t="s">
        <v>10330</v>
      </c>
      <c r="N1004" s="7" t="s">
        <v>29</v>
      </c>
      <c r="O1004" s="7" t="s">
        <v>215</v>
      </c>
    </row>
    <row r="1005" spans="2:15" x14ac:dyDescent="0.25">
      <c r="B1005" s="7">
        <v>4</v>
      </c>
      <c r="C1005" s="7" t="s">
        <v>14039</v>
      </c>
      <c r="D1005" s="7" t="s">
        <v>14040</v>
      </c>
      <c r="E1005" s="7" t="s">
        <v>14043</v>
      </c>
      <c r="F1005" s="7" t="s">
        <v>254</v>
      </c>
      <c r="G1005" s="7" t="s">
        <v>253</v>
      </c>
      <c r="H1005" s="7" t="s">
        <v>259</v>
      </c>
      <c r="I1005" s="7" t="s">
        <v>34</v>
      </c>
      <c r="J1005" s="7" t="s">
        <v>23</v>
      </c>
      <c r="K1005" s="7">
        <v>5</v>
      </c>
      <c r="L1005" s="7" t="s">
        <v>14045</v>
      </c>
      <c r="M1005" s="7" t="s">
        <v>17577</v>
      </c>
      <c r="N1005" s="7" t="s">
        <v>29</v>
      </c>
      <c r="O1005" s="7" t="s">
        <v>136</v>
      </c>
    </row>
    <row r="1006" spans="2:15" x14ac:dyDescent="0.25">
      <c r="B1006" s="7">
        <v>4</v>
      </c>
      <c r="C1006" s="7" t="s">
        <v>15451</v>
      </c>
      <c r="D1006" s="7" t="s">
        <v>15452</v>
      </c>
      <c r="E1006" s="7" t="s">
        <v>15456</v>
      </c>
      <c r="F1006" s="7" t="s">
        <v>25</v>
      </c>
      <c r="G1006" s="7" t="s">
        <v>253</v>
      </c>
      <c r="H1006" s="7" t="s">
        <v>260</v>
      </c>
      <c r="I1006" s="7" t="s">
        <v>34</v>
      </c>
      <c r="J1006" s="7" t="s">
        <v>23</v>
      </c>
      <c r="K1006" s="7">
        <v>5</v>
      </c>
      <c r="L1006" s="7" t="s">
        <v>15458</v>
      </c>
      <c r="M1006" s="7" t="s">
        <v>14254</v>
      </c>
      <c r="N1006" s="7" t="s">
        <v>29</v>
      </c>
      <c r="O1006" s="7" t="s">
        <v>105</v>
      </c>
    </row>
    <row r="1007" spans="2:15" x14ac:dyDescent="0.25">
      <c r="B1007" s="7">
        <v>4</v>
      </c>
      <c r="C1007" s="7" t="s">
        <v>2893</v>
      </c>
      <c r="D1007" s="7" t="s">
        <v>2894</v>
      </c>
      <c r="E1007" s="7" t="s">
        <v>2897</v>
      </c>
      <c r="F1007" s="7" t="s">
        <v>226</v>
      </c>
      <c r="G1007" s="7" t="s">
        <v>253</v>
      </c>
      <c r="H1007" s="7" t="s">
        <v>260</v>
      </c>
      <c r="I1007" s="7" t="s">
        <v>40</v>
      </c>
      <c r="J1007" s="7" t="s">
        <v>23</v>
      </c>
      <c r="K1007" s="7">
        <v>7</v>
      </c>
      <c r="L1007" s="7" t="s">
        <v>2899</v>
      </c>
      <c r="M1007" s="7" t="s">
        <v>8088</v>
      </c>
      <c r="N1007" s="7" t="s">
        <v>29</v>
      </c>
      <c r="O1007" s="7" t="s">
        <v>215</v>
      </c>
    </row>
    <row r="1008" spans="2:15" x14ac:dyDescent="0.25">
      <c r="B1008" s="7">
        <v>4</v>
      </c>
      <c r="C1008" s="7" t="s">
        <v>2907</v>
      </c>
      <c r="D1008" s="7" t="s">
        <v>2908</v>
      </c>
      <c r="E1008" s="7" t="s">
        <v>2911</v>
      </c>
      <c r="F1008" s="7" t="s">
        <v>237</v>
      </c>
      <c r="G1008" s="7" t="s">
        <v>253</v>
      </c>
      <c r="H1008" s="7" t="s">
        <v>260</v>
      </c>
      <c r="I1008" s="7" t="s">
        <v>40</v>
      </c>
      <c r="J1008" s="7" t="s">
        <v>23</v>
      </c>
      <c r="K1008" s="7">
        <v>7</v>
      </c>
      <c r="L1008" s="7" t="s">
        <v>2913</v>
      </c>
      <c r="M1008" s="7" t="s">
        <v>10445</v>
      </c>
      <c r="N1008" s="7" t="s">
        <v>29</v>
      </c>
      <c r="O1008" s="7" t="s">
        <v>215</v>
      </c>
    </row>
    <row r="1009" spans="2:15" x14ac:dyDescent="0.25">
      <c r="B1009" s="7">
        <v>4</v>
      </c>
      <c r="C1009" s="7" t="s">
        <v>12170</v>
      </c>
      <c r="D1009" s="7" t="s">
        <v>12171</v>
      </c>
      <c r="E1009" s="7" t="s">
        <v>12174</v>
      </c>
      <c r="F1009" s="7" t="s">
        <v>25</v>
      </c>
      <c r="G1009" s="7" t="s">
        <v>253</v>
      </c>
      <c r="H1009" s="7" t="s">
        <v>260</v>
      </c>
      <c r="I1009" s="7" t="s">
        <v>27</v>
      </c>
      <c r="J1009" s="7" t="s">
        <v>23</v>
      </c>
      <c r="K1009" s="7">
        <v>7</v>
      </c>
      <c r="L1009" s="7" t="s">
        <v>12176</v>
      </c>
      <c r="M1009" s="7" t="s">
        <v>12851</v>
      </c>
      <c r="N1009" s="7" t="s">
        <v>29</v>
      </c>
      <c r="O1009" s="7" t="s">
        <v>105</v>
      </c>
    </row>
    <row r="1010" spans="2:15" x14ac:dyDescent="0.25">
      <c r="B1010" s="7">
        <v>4</v>
      </c>
      <c r="C1010" s="7" t="s">
        <v>12177</v>
      </c>
      <c r="D1010" s="7" t="s">
        <v>12178</v>
      </c>
      <c r="E1010" s="7" t="s">
        <v>12179</v>
      </c>
      <c r="F1010" s="7" t="s">
        <v>25</v>
      </c>
      <c r="G1010" s="7" t="s">
        <v>253</v>
      </c>
      <c r="H1010" s="7" t="s">
        <v>260</v>
      </c>
      <c r="I1010" s="7" t="s">
        <v>27</v>
      </c>
      <c r="J1010" s="7" t="s">
        <v>23</v>
      </c>
      <c r="K1010" s="7">
        <v>7</v>
      </c>
      <c r="L1010" s="7" t="s">
        <v>12181</v>
      </c>
      <c r="M1010" s="7" t="s">
        <v>18322</v>
      </c>
      <c r="N1010" s="7" t="s">
        <v>29</v>
      </c>
      <c r="O1010" s="7" t="s">
        <v>105</v>
      </c>
    </row>
    <row r="1011" spans="2:15" x14ac:dyDescent="0.25">
      <c r="B1011" s="7">
        <v>4</v>
      </c>
      <c r="C1011" s="7" t="s">
        <v>16824</v>
      </c>
      <c r="D1011" s="7" t="s">
        <v>16825</v>
      </c>
      <c r="E1011" s="7" t="s">
        <v>16828</v>
      </c>
      <c r="F1011" s="7" t="s">
        <v>25</v>
      </c>
      <c r="G1011" s="7" t="s">
        <v>253</v>
      </c>
      <c r="H1011" s="7" t="s">
        <v>260</v>
      </c>
      <c r="I1011" s="7" t="s">
        <v>37</v>
      </c>
      <c r="J1011" s="7" t="s">
        <v>36</v>
      </c>
      <c r="K1011" s="7">
        <v>7</v>
      </c>
      <c r="L1011" s="7" t="s">
        <v>16830</v>
      </c>
      <c r="M1011" s="7" t="s">
        <v>14466</v>
      </c>
      <c r="N1011" s="7" t="s">
        <v>29</v>
      </c>
      <c r="O1011" s="7" t="s">
        <v>105</v>
      </c>
    </row>
    <row r="1012" spans="2:15" x14ac:dyDescent="0.25">
      <c r="B1012" s="7">
        <v>4</v>
      </c>
      <c r="C1012" s="7" t="s">
        <v>12184</v>
      </c>
      <c r="D1012" s="7" t="s">
        <v>12185</v>
      </c>
      <c r="E1012" s="7" t="s">
        <v>12186</v>
      </c>
      <c r="F1012" s="7" t="s">
        <v>38</v>
      </c>
      <c r="G1012" s="7" t="s">
        <v>253</v>
      </c>
      <c r="H1012" s="7" t="s">
        <v>260</v>
      </c>
      <c r="I1012" s="7" t="s">
        <v>37</v>
      </c>
      <c r="J1012" s="7" t="s">
        <v>36</v>
      </c>
      <c r="K1012" s="7">
        <v>7</v>
      </c>
      <c r="L1012" s="7" t="s">
        <v>12188</v>
      </c>
      <c r="M1012" s="7" t="s">
        <v>18372</v>
      </c>
      <c r="N1012" s="7" t="s">
        <v>29</v>
      </c>
      <c r="O1012" s="7" t="s">
        <v>105</v>
      </c>
    </row>
    <row r="1013" spans="2:15" x14ac:dyDescent="0.25">
      <c r="B1013" s="7">
        <v>4</v>
      </c>
      <c r="C1013" s="7" t="s">
        <v>12191</v>
      </c>
      <c r="D1013" s="7" t="s">
        <v>12192</v>
      </c>
      <c r="E1013" s="7" t="s">
        <v>12193</v>
      </c>
      <c r="F1013" s="7" t="s">
        <v>38</v>
      </c>
      <c r="G1013" s="7" t="s">
        <v>253</v>
      </c>
      <c r="H1013" s="7" t="s">
        <v>260</v>
      </c>
      <c r="I1013" s="7" t="s">
        <v>37</v>
      </c>
      <c r="J1013" s="7" t="s">
        <v>36</v>
      </c>
      <c r="K1013" s="7">
        <v>7</v>
      </c>
      <c r="L1013" s="7" t="s">
        <v>12195</v>
      </c>
      <c r="M1013" s="7" t="s">
        <v>10639</v>
      </c>
      <c r="N1013" s="7" t="s">
        <v>29</v>
      </c>
      <c r="O1013" s="7" t="s">
        <v>105</v>
      </c>
    </row>
    <row r="1014" spans="2:15" x14ac:dyDescent="0.25">
      <c r="B1014" s="7">
        <v>4</v>
      </c>
      <c r="C1014" s="7" t="s">
        <v>12197</v>
      </c>
      <c r="D1014" s="7" t="s">
        <v>12198</v>
      </c>
      <c r="E1014" s="7" t="s">
        <v>12199</v>
      </c>
      <c r="F1014" s="7" t="s">
        <v>38</v>
      </c>
      <c r="G1014" s="7" t="s">
        <v>253</v>
      </c>
      <c r="H1014" s="7" t="s">
        <v>260</v>
      </c>
      <c r="I1014" s="7" t="s">
        <v>37</v>
      </c>
      <c r="J1014" s="7" t="s">
        <v>36</v>
      </c>
      <c r="K1014" s="7">
        <v>7</v>
      </c>
      <c r="L1014" s="7" t="s">
        <v>12201</v>
      </c>
      <c r="M1014" s="7" t="s">
        <v>10639</v>
      </c>
      <c r="N1014" s="7" t="s">
        <v>29</v>
      </c>
      <c r="O1014" s="7" t="s">
        <v>105</v>
      </c>
    </row>
    <row r="1015" spans="2:15" x14ac:dyDescent="0.25">
      <c r="B1015" s="7">
        <v>4</v>
      </c>
      <c r="C1015" s="7" t="s">
        <v>12203</v>
      </c>
      <c r="D1015" s="7" t="s">
        <v>12204</v>
      </c>
      <c r="E1015" s="7" t="s">
        <v>12207</v>
      </c>
      <c r="F1015" s="7" t="s">
        <v>38</v>
      </c>
      <c r="G1015" s="7" t="s">
        <v>253</v>
      </c>
      <c r="H1015" s="7" t="s">
        <v>260</v>
      </c>
      <c r="I1015" s="7" t="s">
        <v>37</v>
      </c>
      <c r="J1015" s="7" t="s">
        <v>36</v>
      </c>
      <c r="K1015" s="7">
        <v>7</v>
      </c>
      <c r="L1015" s="7" t="s">
        <v>12209</v>
      </c>
      <c r="M1015" s="7" t="s">
        <v>10362</v>
      </c>
      <c r="N1015" s="7" t="s">
        <v>29</v>
      </c>
      <c r="O1015" s="7" t="s">
        <v>105</v>
      </c>
    </row>
    <row r="1016" spans="2:15" x14ac:dyDescent="0.25">
      <c r="B1016" s="7">
        <v>4</v>
      </c>
      <c r="C1016" s="7" t="s">
        <v>2937</v>
      </c>
      <c r="D1016" s="7" t="s">
        <v>15704</v>
      </c>
      <c r="E1016" s="7" t="s">
        <v>15705</v>
      </c>
      <c r="F1016" s="7" t="s">
        <v>234</v>
      </c>
      <c r="G1016" s="7" t="s">
        <v>253</v>
      </c>
      <c r="H1016" s="7" t="s">
        <v>259</v>
      </c>
      <c r="I1016" s="7" t="s">
        <v>45</v>
      </c>
      <c r="J1016" s="7" t="s">
        <v>44</v>
      </c>
      <c r="K1016" s="7">
        <v>11</v>
      </c>
      <c r="L1016" s="7" t="s">
        <v>15706</v>
      </c>
      <c r="M1016" s="7" t="s">
        <v>18375</v>
      </c>
      <c r="N1016" s="7" t="s">
        <v>29</v>
      </c>
      <c r="O1016" s="7" t="s">
        <v>215</v>
      </c>
    </row>
    <row r="1017" spans="2:15" x14ac:dyDescent="0.25">
      <c r="B1017" s="7">
        <v>4</v>
      </c>
      <c r="C1017" s="7" t="s">
        <v>2948</v>
      </c>
      <c r="D1017" s="7" t="s">
        <v>2949</v>
      </c>
      <c r="E1017" s="7" t="s">
        <v>2952</v>
      </c>
      <c r="F1017" s="7" t="s">
        <v>180</v>
      </c>
      <c r="G1017" s="7" t="s">
        <v>252</v>
      </c>
      <c r="H1017" s="7" t="s">
        <v>260</v>
      </c>
      <c r="I1017" s="7" t="s">
        <v>60</v>
      </c>
      <c r="J1017" s="7" t="s">
        <v>58</v>
      </c>
      <c r="K1017" s="7">
        <v>14</v>
      </c>
      <c r="L1017" s="7" t="s">
        <v>2954</v>
      </c>
      <c r="M1017" s="7" t="s">
        <v>18398</v>
      </c>
      <c r="N1017" s="7" t="s">
        <v>29</v>
      </c>
      <c r="O1017" s="7" t="s">
        <v>159</v>
      </c>
    </row>
    <row r="1018" spans="2:15" x14ac:dyDescent="0.25">
      <c r="B1018" s="7">
        <v>4</v>
      </c>
      <c r="C1018" s="7" t="s">
        <v>2956</v>
      </c>
      <c r="D1018" s="7" t="s">
        <v>2957</v>
      </c>
      <c r="E1018" s="7" t="s">
        <v>2960</v>
      </c>
      <c r="F1018" s="7" t="s">
        <v>241</v>
      </c>
      <c r="G1018" s="7" t="s">
        <v>253</v>
      </c>
      <c r="H1018" s="7" t="s">
        <v>260</v>
      </c>
      <c r="I1018" s="7" t="s">
        <v>60</v>
      </c>
      <c r="J1018" s="7" t="s">
        <v>58</v>
      </c>
      <c r="K1018" s="7">
        <v>9</v>
      </c>
      <c r="L1018" s="7" t="s">
        <v>2962</v>
      </c>
      <c r="M1018" s="7" t="s">
        <v>18406</v>
      </c>
      <c r="N1018" s="7" t="s">
        <v>29</v>
      </c>
      <c r="O1018" s="7" t="s">
        <v>215</v>
      </c>
    </row>
    <row r="1019" spans="2:15" x14ac:dyDescent="0.25">
      <c r="B1019" s="7">
        <v>4</v>
      </c>
      <c r="C1019" s="7" t="s">
        <v>2964</v>
      </c>
      <c r="D1019" s="7" t="s">
        <v>2965</v>
      </c>
      <c r="E1019" s="7" t="s">
        <v>2968</v>
      </c>
      <c r="F1019" s="7" t="s">
        <v>50</v>
      </c>
      <c r="G1019" s="7" t="s">
        <v>252</v>
      </c>
      <c r="H1019" s="7" t="s">
        <v>260</v>
      </c>
      <c r="I1019" s="7" t="s">
        <v>60</v>
      </c>
      <c r="J1019" s="7" t="s">
        <v>58</v>
      </c>
      <c r="K1019" s="7">
        <v>14</v>
      </c>
      <c r="L1019" s="7" t="s">
        <v>2970</v>
      </c>
      <c r="M1019" s="7" t="s">
        <v>18413</v>
      </c>
      <c r="N1019" s="7" t="s">
        <v>29</v>
      </c>
      <c r="O1019" s="7" t="s">
        <v>105</v>
      </c>
    </row>
    <row r="1020" spans="2:15" x14ac:dyDescent="0.25">
      <c r="B1020" s="7">
        <v>4</v>
      </c>
      <c r="C1020" s="7" t="s">
        <v>2978</v>
      </c>
      <c r="D1020" s="7" t="s">
        <v>2979</v>
      </c>
      <c r="E1020" s="7" t="s">
        <v>2982</v>
      </c>
      <c r="F1020" s="7" t="s">
        <v>137</v>
      </c>
      <c r="G1020" s="7" t="s">
        <v>252</v>
      </c>
      <c r="H1020" s="7" t="s">
        <v>260</v>
      </c>
      <c r="I1020" s="7" t="s">
        <v>60</v>
      </c>
      <c r="J1020" s="7" t="s">
        <v>58</v>
      </c>
      <c r="K1020" s="7">
        <v>14</v>
      </c>
      <c r="L1020" s="7" t="s">
        <v>2984</v>
      </c>
      <c r="M1020" s="7" t="s">
        <v>11940</v>
      </c>
      <c r="N1020" s="7" t="s">
        <v>29</v>
      </c>
      <c r="O1020" s="7" t="s">
        <v>136</v>
      </c>
    </row>
    <row r="1021" spans="2:15" x14ac:dyDescent="0.25">
      <c r="B1021" s="7">
        <v>4</v>
      </c>
      <c r="C1021" s="7" t="s">
        <v>3647</v>
      </c>
      <c r="D1021" s="7" t="s">
        <v>3648</v>
      </c>
      <c r="E1021" s="7" t="s">
        <v>3651</v>
      </c>
      <c r="F1021" s="7" t="s">
        <v>154</v>
      </c>
      <c r="G1021" s="7" t="s">
        <v>252</v>
      </c>
      <c r="H1021" s="7" t="s">
        <v>260</v>
      </c>
      <c r="I1021" s="7" t="s">
        <v>60</v>
      </c>
      <c r="J1021" s="7" t="s">
        <v>58</v>
      </c>
      <c r="K1021" s="7">
        <v>14</v>
      </c>
      <c r="L1021" s="7" t="s">
        <v>3653</v>
      </c>
      <c r="M1021" s="7" t="s">
        <v>18415</v>
      </c>
      <c r="N1021" s="7" t="s">
        <v>29</v>
      </c>
      <c r="O1021" s="7" t="s">
        <v>109</v>
      </c>
    </row>
    <row r="1022" spans="2:15" x14ac:dyDescent="0.25">
      <c r="B1022" s="7">
        <v>4</v>
      </c>
      <c r="C1022" s="7" t="s">
        <v>2985</v>
      </c>
      <c r="D1022" s="7" t="s">
        <v>2986</v>
      </c>
      <c r="E1022" s="7" t="s">
        <v>2989</v>
      </c>
      <c r="F1022" s="7" t="s">
        <v>156</v>
      </c>
      <c r="G1022" s="7" t="s">
        <v>253</v>
      </c>
      <c r="H1022" s="7" t="s">
        <v>260</v>
      </c>
      <c r="I1022" s="7" t="s">
        <v>27</v>
      </c>
      <c r="J1022" s="7" t="s">
        <v>23</v>
      </c>
      <c r="K1022" s="7">
        <v>7</v>
      </c>
      <c r="L1022" s="7" t="s">
        <v>2991</v>
      </c>
      <c r="M1022" s="7" t="s">
        <v>10540</v>
      </c>
      <c r="N1022" s="7" t="s">
        <v>29</v>
      </c>
      <c r="O1022" s="7" t="s">
        <v>159</v>
      </c>
    </row>
    <row r="1023" spans="2:15" x14ac:dyDescent="0.25">
      <c r="B1023" s="7">
        <v>4</v>
      </c>
      <c r="C1023" s="7" t="s">
        <v>2992</v>
      </c>
      <c r="D1023" s="7" t="s">
        <v>2993</v>
      </c>
      <c r="E1023" s="7" t="s">
        <v>2996</v>
      </c>
      <c r="F1023" s="7" t="s">
        <v>139</v>
      </c>
      <c r="G1023" s="7" t="s">
        <v>253</v>
      </c>
      <c r="H1023" s="7" t="s">
        <v>260</v>
      </c>
      <c r="I1023" s="7" t="s">
        <v>27</v>
      </c>
      <c r="J1023" s="7" t="s">
        <v>23</v>
      </c>
      <c r="K1023" s="7">
        <v>7</v>
      </c>
      <c r="L1023" s="7" t="s">
        <v>2998</v>
      </c>
      <c r="M1023" s="7" t="s">
        <v>17568</v>
      </c>
      <c r="N1023" s="7" t="s">
        <v>29</v>
      </c>
      <c r="O1023" s="7" t="s">
        <v>136</v>
      </c>
    </row>
    <row r="1024" spans="2:15" x14ac:dyDescent="0.25">
      <c r="B1024" s="7">
        <v>4</v>
      </c>
      <c r="C1024" s="7" t="s">
        <v>2999</v>
      </c>
      <c r="D1024" s="7" t="s">
        <v>3000</v>
      </c>
      <c r="E1024" s="7" t="s">
        <v>3003</v>
      </c>
      <c r="F1024" s="7" t="s">
        <v>50</v>
      </c>
      <c r="G1024" s="7" t="s">
        <v>252</v>
      </c>
      <c r="H1024" s="7" t="s">
        <v>260</v>
      </c>
      <c r="I1024" s="7" t="s">
        <v>27</v>
      </c>
      <c r="J1024" s="7" t="s">
        <v>23</v>
      </c>
      <c r="K1024" s="7">
        <v>10</v>
      </c>
      <c r="L1024" s="7" t="s">
        <v>3005</v>
      </c>
      <c r="M1024" s="7" t="s">
        <v>6631</v>
      </c>
      <c r="N1024" s="7" t="s">
        <v>29</v>
      </c>
      <c r="O1024" s="7" t="s">
        <v>105</v>
      </c>
    </row>
    <row r="1025" spans="2:15" x14ac:dyDescent="0.25">
      <c r="B1025" s="7">
        <v>4</v>
      </c>
      <c r="C1025" s="7" t="s">
        <v>3006</v>
      </c>
      <c r="D1025" s="7" t="s">
        <v>3007</v>
      </c>
      <c r="E1025" s="7" t="s">
        <v>4088</v>
      </c>
      <c r="F1025" s="7" t="s">
        <v>167</v>
      </c>
      <c r="G1025" s="7" t="s">
        <v>252</v>
      </c>
      <c r="H1025" s="7" t="s">
        <v>260</v>
      </c>
      <c r="I1025" s="7" t="s">
        <v>27</v>
      </c>
      <c r="J1025" s="7" t="s">
        <v>23</v>
      </c>
      <c r="K1025" s="7">
        <v>10</v>
      </c>
      <c r="L1025" s="7" t="s">
        <v>3012</v>
      </c>
      <c r="M1025" s="7" t="s">
        <v>14163</v>
      </c>
      <c r="N1025" s="7" t="s">
        <v>29</v>
      </c>
      <c r="O1025" s="7" t="s">
        <v>159</v>
      </c>
    </row>
    <row r="1026" spans="2:15" x14ac:dyDescent="0.25">
      <c r="B1026" s="7">
        <v>4</v>
      </c>
      <c r="C1026" s="7" t="s">
        <v>3028</v>
      </c>
      <c r="D1026" s="7" t="s">
        <v>11809</v>
      </c>
      <c r="E1026" s="7" t="s">
        <v>3031</v>
      </c>
      <c r="F1026" s="7" t="s">
        <v>25</v>
      </c>
      <c r="G1026" s="7" t="s">
        <v>252</v>
      </c>
      <c r="H1026" s="7" t="s">
        <v>260</v>
      </c>
      <c r="I1026" s="7" t="s">
        <v>40</v>
      </c>
      <c r="J1026" s="7" t="s">
        <v>23</v>
      </c>
      <c r="K1026" s="7">
        <v>12</v>
      </c>
      <c r="L1026" s="7" t="s">
        <v>11810</v>
      </c>
      <c r="M1026" s="7" t="s">
        <v>16391</v>
      </c>
      <c r="N1026" s="7" t="s">
        <v>29</v>
      </c>
      <c r="O1026" s="7" t="s">
        <v>105</v>
      </c>
    </row>
    <row r="1027" spans="2:15" x14ac:dyDescent="0.25">
      <c r="B1027" s="7">
        <v>4</v>
      </c>
      <c r="C1027" s="7" t="s">
        <v>3033</v>
      </c>
      <c r="D1027" s="7" t="s">
        <v>3034</v>
      </c>
      <c r="E1027" s="7" t="s">
        <v>3037</v>
      </c>
      <c r="F1027" s="7" t="s">
        <v>165</v>
      </c>
      <c r="G1027" s="7" t="s">
        <v>253</v>
      </c>
      <c r="H1027" s="7" t="s">
        <v>260</v>
      </c>
      <c r="I1027" s="7" t="s">
        <v>27</v>
      </c>
      <c r="J1027" s="7" t="s">
        <v>23</v>
      </c>
      <c r="K1027" s="7">
        <v>7</v>
      </c>
      <c r="L1027" s="7" t="s">
        <v>3039</v>
      </c>
      <c r="M1027" s="7" t="s">
        <v>5010</v>
      </c>
      <c r="N1027" s="7" t="s">
        <v>29</v>
      </c>
      <c r="O1027" s="7" t="s">
        <v>159</v>
      </c>
    </row>
    <row r="1028" spans="2:15" x14ac:dyDescent="0.25">
      <c r="B1028" s="7">
        <v>4</v>
      </c>
      <c r="C1028" s="7" t="s">
        <v>3065</v>
      </c>
      <c r="D1028" s="7" t="s">
        <v>3066</v>
      </c>
      <c r="E1028" s="7" t="s">
        <v>3069</v>
      </c>
      <c r="F1028" s="7" t="s">
        <v>167</v>
      </c>
      <c r="G1028" s="7" t="s">
        <v>252</v>
      </c>
      <c r="H1028" s="7" t="s">
        <v>260</v>
      </c>
      <c r="I1028" s="7" t="s">
        <v>27</v>
      </c>
      <c r="J1028" s="7" t="s">
        <v>23</v>
      </c>
      <c r="K1028" s="7">
        <v>10</v>
      </c>
      <c r="L1028" s="7" t="s">
        <v>3071</v>
      </c>
      <c r="M1028" s="7" t="s">
        <v>17733</v>
      </c>
      <c r="N1028" s="7" t="s">
        <v>29</v>
      </c>
      <c r="O1028" s="7" t="s">
        <v>159</v>
      </c>
    </row>
    <row r="1029" spans="2:15" x14ac:dyDescent="0.25">
      <c r="B1029" s="7">
        <v>4</v>
      </c>
      <c r="C1029" s="7" t="s">
        <v>11899</v>
      </c>
      <c r="D1029" s="7" t="s">
        <v>11900</v>
      </c>
      <c r="E1029" s="7" t="s">
        <v>11903</v>
      </c>
      <c r="F1029" s="7" t="s">
        <v>38</v>
      </c>
      <c r="G1029" s="7" t="s">
        <v>253</v>
      </c>
      <c r="H1029" s="7" t="s">
        <v>260</v>
      </c>
      <c r="I1029" s="7" t="s">
        <v>37</v>
      </c>
      <c r="J1029" s="7" t="s">
        <v>36</v>
      </c>
      <c r="K1029" s="7">
        <v>7</v>
      </c>
      <c r="L1029" s="7" t="s">
        <v>11905</v>
      </c>
      <c r="M1029" s="7" t="s">
        <v>721</v>
      </c>
      <c r="N1029" s="7" t="s">
        <v>29</v>
      </c>
      <c r="O1029" s="7" t="s">
        <v>105</v>
      </c>
    </row>
    <row r="1030" spans="2:15" x14ac:dyDescent="0.25">
      <c r="B1030" s="7">
        <v>4</v>
      </c>
      <c r="C1030" s="7" t="s">
        <v>3102</v>
      </c>
      <c r="D1030" s="7" t="s">
        <v>11969</v>
      </c>
      <c r="E1030" s="7" t="s">
        <v>3105</v>
      </c>
      <c r="F1030" s="7" t="s">
        <v>25</v>
      </c>
      <c r="G1030" s="7" t="s">
        <v>253</v>
      </c>
      <c r="H1030" s="7" t="s">
        <v>260</v>
      </c>
      <c r="I1030" s="7" t="s">
        <v>40</v>
      </c>
      <c r="J1030" s="7" t="s">
        <v>23</v>
      </c>
      <c r="K1030" s="7">
        <v>7</v>
      </c>
      <c r="L1030" s="7" t="s">
        <v>11970</v>
      </c>
      <c r="M1030" s="7" t="s">
        <v>14445</v>
      </c>
      <c r="N1030" s="7" t="s">
        <v>29</v>
      </c>
      <c r="O1030" s="7" t="s">
        <v>105</v>
      </c>
    </row>
    <row r="1031" spans="2:15" x14ac:dyDescent="0.25">
      <c r="B1031" s="7">
        <v>4</v>
      </c>
      <c r="C1031" s="7" t="s">
        <v>3222</v>
      </c>
      <c r="D1031" s="7" t="s">
        <v>3223</v>
      </c>
      <c r="E1031" s="7" t="s">
        <v>3227</v>
      </c>
      <c r="F1031" s="7" t="s">
        <v>169</v>
      </c>
      <c r="G1031" s="7" t="s">
        <v>253</v>
      </c>
      <c r="H1031" s="7" t="s">
        <v>260</v>
      </c>
      <c r="I1031" s="7" t="s">
        <v>27</v>
      </c>
      <c r="J1031" s="7" t="s">
        <v>23</v>
      </c>
      <c r="K1031" s="7">
        <v>7</v>
      </c>
      <c r="L1031" s="7" t="s">
        <v>3229</v>
      </c>
      <c r="M1031" s="7" t="s">
        <v>18401</v>
      </c>
      <c r="N1031" s="7" t="s">
        <v>29</v>
      </c>
      <c r="O1031" s="7" t="s">
        <v>159</v>
      </c>
    </row>
    <row r="1032" spans="2:15" x14ac:dyDescent="0.25">
      <c r="B1032" s="7">
        <v>4</v>
      </c>
      <c r="C1032" s="7" t="s">
        <v>3245</v>
      </c>
      <c r="D1032" s="7" t="s">
        <v>3246</v>
      </c>
      <c r="E1032" s="7" t="s">
        <v>3249</v>
      </c>
      <c r="F1032" s="7" t="s">
        <v>190</v>
      </c>
      <c r="G1032" s="7" t="s">
        <v>252</v>
      </c>
      <c r="H1032" s="7" t="s">
        <v>260</v>
      </c>
      <c r="I1032" s="7" t="s">
        <v>27</v>
      </c>
      <c r="J1032" s="7" t="s">
        <v>23</v>
      </c>
      <c r="K1032" s="7">
        <v>10</v>
      </c>
      <c r="L1032" s="7" t="s">
        <v>3251</v>
      </c>
      <c r="M1032" s="7" t="s">
        <v>6716</v>
      </c>
      <c r="N1032" s="7" t="s">
        <v>29</v>
      </c>
      <c r="O1032" s="7" t="s">
        <v>159</v>
      </c>
    </row>
    <row r="1033" spans="2:15" x14ac:dyDescent="0.25">
      <c r="B1033" s="7">
        <v>4</v>
      </c>
      <c r="C1033" s="7" t="s">
        <v>3252</v>
      </c>
      <c r="D1033" s="7" t="s">
        <v>3253</v>
      </c>
      <c r="E1033" s="7" t="s">
        <v>3256</v>
      </c>
      <c r="F1033" s="7" t="s">
        <v>169</v>
      </c>
      <c r="G1033" s="7" t="s">
        <v>252</v>
      </c>
      <c r="H1033" s="7" t="s">
        <v>260</v>
      </c>
      <c r="I1033" s="7" t="s">
        <v>27</v>
      </c>
      <c r="J1033" s="7" t="s">
        <v>23</v>
      </c>
      <c r="K1033" s="7">
        <v>10</v>
      </c>
      <c r="L1033" s="7" t="s">
        <v>3258</v>
      </c>
      <c r="M1033" s="7" t="s">
        <v>6716</v>
      </c>
      <c r="N1033" s="7" t="s">
        <v>29</v>
      </c>
      <c r="O1033" s="7" t="s">
        <v>159</v>
      </c>
    </row>
    <row r="1034" spans="2:15" x14ac:dyDescent="0.25">
      <c r="B1034" s="7">
        <v>4</v>
      </c>
      <c r="C1034" s="7" t="s">
        <v>3267</v>
      </c>
      <c r="D1034" s="7" t="s">
        <v>3268</v>
      </c>
      <c r="E1034" s="7" t="s">
        <v>3271</v>
      </c>
      <c r="F1034" s="7" t="s">
        <v>167</v>
      </c>
      <c r="G1034" s="7" t="s">
        <v>252</v>
      </c>
      <c r="H1034" s="7" t="s">
        <v>260</v>
      </c>
      <c r="I1034" s="7" t="s">
        <v>27</v>
      </c>
      <c r="J1034" s="7" t="s">
        <v>23</v>
      </c>
      <c r="K1034" s="7">
        <v>10</v>
      </c>
      <c r="L1034" s="7" t="s">
        <v>3273</v>
      </c>
      <c r="M1034" s="7" t="s">
        <v>14238</v>
      </c>
      <c r="N1034" s="7" t="s">
        <v>29</v>
      </c>
      <c r="O1034" s="7" t="s">
        <v>159</v>
      </c>
    </row>
    <row r="1035" spans="2:15" x14ac:dyDescent="0.25">
      <c r="B1035" s="7">
        <v>4</v>
      </c>
      <c r="C1035" s="7" t="s">
        <v>3274</v>
      </c>
      <c r="D1035" s="7" t="s">
        <v>3275</v>
      </c>
      <c r="E1035" s="7" t="s">
        <v>3278</v>
      </c>
      <c r="F1035" s="7" t="s">
        <v>167</v>
      </c>
      <c r="G1035" s="7" t="s">
        <v>252</v>
      </c>
      <c r="H1035" s="7" t="s">
        <v>260</v>
      </c>
      <c r="I1035" s="7" t="s">
        <v>27</v>
      </c>
      <c r="J1035" s="7" t="s">
        <v>23</v>
      </c>
      <c r="K1035" s="7">
        <v>10</v>
      </c>
      <c r="L1035" s="7" t="s">
        <v>3280</v>
      </c>
      <c r="M1035" s="7" t="s">
        <v>722</v>
      </c>
      <c r="N1035" s="7" t="s">
        <v>29</v>
      </c>
      <c r="O1035" s="7" t="s">
        <v>159</v>
      </c>
    </row>
    <row r="1036" spans="2:15" x14ac:dyDescent="0.25">
      <c r="B1036" s="7">
        <v>4</v>
      </c>
      <c r="C1036" s="7" t="s">
        <v>3296</v>
      </c>
      <c r="D1036" s="7" t="s">
        <v>3297</v>
      </c>
      <c r="E1036" s="7" t="s">
        <v>3300</v>
      </c>
      <c r="F1036" s="7" t="s">
        <v>237</v>
      </c>
      <c r="G1036" s="7" t="s">
        <v>253</v>
      </c>
      <c r="H1036" s="7" t="s">
        <v>260</v>
      </c>
      <c r="I1036" s="7" t="s">
        <v>63</v>
      </c>
      <c r="J1036" s="7" t="s">
        <v>44</v>
      </c>
      <c r="K1036" s="7">
        <v>8</v>
      </c>
      <c r="L1036" s="7" t="s">
        <v>3302</v>
      </c>
      <c r="M1036" s="7" t="s">
        <v>6708</v>
      </c>
      <c r="N1036" s="7" t="s">
        <v>29</v>
      </c>
      <c r="O1036" s="7" t="s">
        <v>215</v>
      </c>
    </row>
    <row r="1037" spans="2:15" x14ac:dyDescent="0.25">
      <c r="B1037" s="7">
        <v>4</v>
      </c>
      <c r="C1037" s="7" t="s">
        <v>3310</v>
      </c>
      <c r="D1037" s="7" t="s">
        <v>3311</v>
      </c>
      <c r="E1037" s="7" t="s">
        <v>3314</v>
      </c>
      <c r="F1037" s="7" t="s">
        <v>133</v>
      </c>
      <c r="G1037" s="7" t="s">
        <v>252</v>
      </c>
      <c r="H1037" s="7" t="s">
        <v>260</v>
      </c>
      <c r="I1037" s="7" t="s">
        <v>45</v>
      </c>
      <c r="J1037" s="7" t="s">
        <v>44</v>
      </c>
      <c r="K1037" s="7">
        <v>11</v>
      </c>
      <c r="L1037" s="7" t="s">
        <v>3316</v>
      </c>
      <c r="M1037" s="7" t="s">
        <v>18430</v>
      </c>
      <c r="N1037" s="7" t="s">
        <v>29</v>
      </c>
      <c r="O1037" s="7" t="s">
        <v>136</v>
      </c>
    </row>
    <row r="1038" spans="2:15" x14ac:dyDescent="0.25">
      <c r="B1038" s="7">
        <v>4</v>
      </c>
      <c r="C1038" s="7" t="s">
        <v>3332</v>
      </c>
      <c r="D1038" s="7" t="s">
        <v>9694</v>
      </c>
      <c r="E1038" s="7" t="s">
        <v>3335</v>
      </c>
      <c r="F1038" s="7" t="s">
        <v>25</v>
      </c>
      <c r="G1038" s="7" t="s">
        <v>253</v>
      </c>
      <c r="H1038" s="7" t="s">
        <v>260</v>
      </c>
      <c r="I1038" s="7" t="s">
        <v>40</v>
      </c>
      <c r="J1038" s="7" t="s">
        <v>23</v>
      </c>
      <c r="K1038" s="7">
        <v>7</v>
      </c>
      <c r="L1038" s="7" t="s">
        <v>9695</v>
      </c>
      <c r="M1038" s="7" t="s">
        <v>18439</v>
      </c>
      <c r="N1038" s="7" t="s">
        <v>29</v>
      </c>
      <c r="O1038" s="7" t="s">
        <v>105</v>
      </c>
    </row>
    <row r="1039" spans="2:15" x14ac:dyDescent="0.25">
      <c r="B1039" s="7">
        <v>4</v>
      </c>
      <c r="C1039" s="7" t="s">
        <v>3351</v>
      </c>
      <c r="D1039" s="7" t="s">
        <v>3352</v>
      </c>
      <c r="E1039" s="7" t="s">
        <v>3356</v>
      </c>
      <c r="F1039" s="7" t="s">
        <v>160</v>
      </c>
      <c r="G1039" s="7" t="s">
        <v>252</v>
      </c>
      <c r="H1039" s="7" t="s">
        <v>260</v>
      </c>
      <c r="I1039" s="7" t="s">
        <v>27</v>
      </c>
      <c r="J1039" s="7" t="s">
        <v>23</v>
      </c>
      <c r="K1039" s="7">
        <v>10</v>
      </c>
      <c r="L1039" s="7" t="s">
        <v>3358</v>
      </c>
      <c r="M1039" s="7" t="s">
        <v>18445</v>
      </c>
      <c r="N1039" s="7" t="s">
        <v>29</v>
      </c>
      <c r="O1039" s="7" t="s">
        <v>159</v>
      </c>
    </row>
    <row r="1040" spans="2:15" x14ac:dyDescent="0.25">
      <c r="B1040" s="7">
        <v>4</v>
      </c>
      <c r="C1040" s="7" t="s">
        <v>3376</v>
      </c>
      <c r="D1040" s="7" t="s">
        <v>3377</v>
      </c>
      <c r="E1040" s="7" t="s">
        <v>3379</v>
      </c>
      <c r="F1040" s="7" t="s">
        <v>234</v>
      </c>
      <c r="G1040" s="7" t="s">
        <v>252</v>
      </c>
      <c r="H1040" s="7" t="s">
        <v>260</v>
      </c>
      <c r="I1040" s="7" t="s">
        <v>60</v>
      </c>
      <c r="J1040" s="7" t="s">
        <v>58</v>
      </c>
      <c r="K1040" s="7">
        <v>14</v>
      </c>
      <c r="L1040" s="7" t="s">
        <v>3381</v>
      </c>
      <c r="M1040" s="7" t="s">
        <v>10413</v>
      </c>
      <c r="N1040" s="7" t="s">
        <v>29</v>
      </c>
      <c r="O1040" s="7" t="s">
        <v>215</v>
      </c>
    </row>
    <row r="1041" spans="2:15" x14ac:dyDescent="0.25">
      <c r="B1041" s="7">
        <v>4</v>
      </c>
      <c r="C1041" s="7" t="s">
        <v>3382</v>
      </c>
      <c r="D1041" s="7" t="s">
        <v>9698</v>
      </c>
      <c r="E1041" s="7" t="s">
        <v>3385</v>
      </c>
      <c r="F1041" s="7" t="s">
        <v>38</v>
      </c>
      <c r="G1041" s="7" t="s">
        <v>253</v>
      </c>
      <c r="H1041" s="7" t="s">
        <v>260</v>
      </c>
      <c r="I1041" s="7" t="s">
        <v>40</v>
      </c>
      <c r="J1041" s="7" t="s">
        <v>23</v>
      </c>
      <c r="K1041" s="7">
        <v>7</v>
      </c>
      <c r="L1041" s="7" t="s">
        <v>9699</v>
      </c>
      <c r="M1041" s="7" t="s">
        <v>17734</v>
      </c>
      <c r="N1041" s="7" t="s">
        <v>29</v>
      </c>
      <c r="O1041" s="7" t="s">
        <v>105</v>
      </c>
    </row>
    <row r="1042" spans="2:15" x14ac:dyDescent="0.25">
      <c r="B1042" s="7">
        <v>4</v>
      </c>
      <c r="C1042" s="7" t="s">
        <v>3387</v>
      </c>
      <c r="D1042" s="7" t="s">
        <v>3388</v>
      </c>
      <c r="E1042" s="7" t="s">
        <v>3391</v>
      </c>
      <c r="F1042" s="7" t="s">
        <v>147</v>
      </c>
      <c r="G1042" s="7" t="s">
        <v>252</v>
      </c>
      <c r="H1042" s="7" t="s">
        <v>260</v>
      </c>
      <c r="I1042" s="7" t="s">
        <v>27</v>
      </c>
      <c r="J1042" s="7" t="s">
        <v>23</v>
      </c>
      <c r="K1042" s="7">
        <v>10</v>
      </c>
      <c r="L1042" s="7" t="s">
        <v>3393</v>
      </c>
      <c r="M1042" s="7" t="s">
        <v>18450</v>
      </c>
      <c r="N1042" s="7" t="s">
        <v>29</v>
      </c>
      <c r="O1042" s="7" t="s">
        <v>136</v>
      </c>
    </row>
    <row r="1043" spans="2:15" x14ac:dyDescent="0.25">
      <c r="B1043" s="7">
        <v>4</v>
      </c>
      <c r="C1043" s="7" t="s">
        <v>3394</v>
      </c>
      <c r="D1043" s="7" t="s">
        <v>9702</v>
      </c>
      <c r="E1043" s="7" t="s">
        <v>3397</v>
      </c>
      <c r="F1043" s="7" t="s">
        <v>25</v>
      </c>
      <c r="G1043" s="7" t="s">
        <v>253</v>
      </c>
      <c r="H1043" s="7" t="s">
        <v>260</v>
      </c>
      <c r="I1043" s="7" t="s">
        <v>40</v>
      </c>
      <c r="J1043" s="7" t="s">
        <v>23</v>
      </c>
      <c r="K1043" s="7">
        <v>7</v>
      </c>
      <c r="L1043" s="7" t="s">
        <v>9703</v>
      </c>
      <c r="M1043" s="7" t="s">
        <v>14571</v>
      </c>
      <c r="N1043" s="7" t="s">
        <v>29</v>
      </c>
      <c r="O1043" s="7" t="s">
        <v>105</v>
      </c>
    </row>
    <row r="1044" spans="2:15" x14ac:dyDescent="0.25">
      <c r="B1044" s="7">
        <v>4</v>
      </c>
      <c r="C1044" s="7" t="s">
        <v>3399</v>
      </c>
      <c r="D1044" s="7" t="s">
        <v>9706</v>
      </c>
      <c r="E1044" s="7" t="s">
        <v>3402</v>
      </c>
      <c r="F1044" s="7" t="s">
        <v>25</v>
      </c>
      <c r="G1044" s="7" t="s">
        <v>253</v>
      </c>
      <c r="H1044" s="7" t="s">
        <v>260</v>
      </c>
      <c r="I1044" s="7" t="s">
        <v>40</v>
      </c>
      <c r="J1044" s="7" t="s">
        <v>23</v>
      </c>
      <c r="K1044" s="7">
        <v>7</v>
      </c>
      <c r="L1044" s="7" t="s">
        <v>9707</v>
      </c>
      <c r="M1044" s="7" t="s">
        <v>18455</v>
      </c>
      <c r="N1044" s="7" t="s">
        <v>29</v>
      </c>
      <c r="O1044" s="7" t="s">
        <v>105</v>
      </c>
    </row>
    <row r="1045" spans="2:15" x14ac:dyDescent="0.25">
      <c r="B1045" s="7">
        <v>4</v>
      </c>
      <c r="C1045" s="7" t="s">
        <v>3404</v>
      </c>
      <c r="D1045" s="7" t="s">
        <v>3405</v>
      </c>
      <c r="E1045" s="7" t="s">
        <v>3408</v>
      </c>
      <c r="F1045" s="7" t="s">
        <v>348</v>
      </c>
      <c r="G1045" s="7" t="s">
        <v>252</v>
      </c>
      <c r="H1045" s="7" t="s">
        <v>260</v>
      </c>
      <c r="I1045" s="7" t="s">
        <v>60</v>
      </c>
      <c r="J1045" s="7" t="s">
        <v>58</v>
      </c>
      <c r="K1045" s="7">
        <v>14</v>
      </c>
      <c r="L1045" s="7" t="s">
        <v>3410</v>
      </c>
      <c r="M1045" s="7" t="s">
        <v>17311</v>
      </c>
      <c r="N1045" s="7" t="s">
        <v>29</v>
      </c>
      <c r="O1045" s="7" t="s">
        <v>136</v>
      </c>
    </row>
    <row r="1046" spans="2:15" x14ac:dyDescent="0.25">
      <c r="B1046" s="7">
        <v>4</v>
      </c>
      <c r="C1046" s="7" t="s">
        <v>3411</v>
      </c>
      <c r="D1046" s="7" t="s">
        <v>12212</v>
      </c>
      <c r="E1046" s="7" t="s">
        <v>3415</v>
      </c>
      <c r="F1046" s="7" t="s">
        <v>25</v>
      </c>
      <c r="G1046" s="7" t="s">
        <v>253</v>
      </c>
      <c r="H1046" s="7" t="s">
        <v>260</v>
      </c>
      <c r="I1046" s="7" t="s">
        <v>27</v>
      </c>
      <c r="J1046" s="7" t="s">
        <v>23</v>
      </c>
      <c r="K1046" s="7">
        <v>7</v>
      </c>
      <c r="L1046" s="7" t="s">
        <v>12213</v>
      </c>
      <c r="M1046" s="7" t="s">
        <v>18460</v>
      </c>
      <c r="N1046" s="7" t="s">
        <v>29</v>
      </c>
      <c r="O1046" s="7" t="s">
        <v>105</v>
      </c>
    </row>
    <row r="1047" spans="2:15" x14ac:dyDescent="0.25">
      <c r="B1047" s="7">
        <v>4</v>
      </c>
      <c r="C1047" s="7" t="s">
        <v>3417</v>
      </c>
      <c r="D1047" s="7" t="s">
        <v>10600</v>
      </c>
      <c r="E1047" s="7" t="s">
        <v>3420</v>
      </c>
      <c r="F1047" s="7" t="s">
        <v>25</v>
      </c>
      <c r="G1047" s="7" t="s">
        <v>253</v>
      </c>
      <c r="H1047" s="7" t="s">
        <v>260</v>
      </c>
      <c r="I1047" s="7" t="s">
        <v>40</v>
      </c>
      <c r="J1047" s="7" t="s">
        <v>23</v>
      </c>
      <c r="K1047" s="7">
        <v>7</v>
      </c>
      <c r="L1047" s="7" t="s">
        <v>10601</v>
      </c>
      <c r="M1047" s="7" t="s">
        <v>14048</v>
      </c>
      <c r="N1047" s="7" t="s">
        <v>29</v>
      </c>
      <c r="O1047" s="7" t="s">
        <v>105</v>
      </c>
    </row>
    <row r="1048" spans="2:15" x14ac:dyDescent="0.25">
      <c r="B1048" s="7">
        <v>4</v>
      </c>
      <c r="C1048" s="7" t="s">
        <v>3422</v>
      </c>
      <c r="D1048" s="7" t="s">
        <v>3423</v>
      </c>
      <c r="E1048" s="7" t="s">
        <v>3426</v>
      </c>
      <c r="F1048" s="7" t="s">
        <v>139</v>
      </c>
      <c r="G1048" s="7" t="s">
        <v>253</v>
      </c>
      <c r="H1048" s="7" t="s">
        <v>260</v>
      </c>
      <c r="I1048" s="7" t="s">
        <v>27</v>
      </c>
      <c r="J1048" s="7" t="s">
        <v>23</v>
      </c>
      <c r="K1048" s="7">
        <v>7</v>
      </c>
      <c r="L1048" s="7" t="s">
        <v>3428</v>
      </c>
      <c r="M1048" s="7" t="s">
        <v>1062</v>
      </c>
      <c r="N1048" s="7" t="s">
        <v>29</v>
      </c>
      <c r="O1048" s="7" t="s">
        <v>136</v>
      </c>
    </row>
    <row r="1049" spans="2:15" x14ac:dyDescent="0.25">
      <c r="B1049" s="7">
        <v>4</v>
      </c>
      <c r="C1049" s="7" t="s">
        <v>3429</v>
      </c>
      <c r="D1049" s="7" t="s">
        <v>3430</v>
      </c>
      <c r="E1049" s="7" t="s">
        <v>3433</v>
      </c>
      <c r="F1049" s="7" t="s">
        <v>165</v>
      </c>
      <c r="G1049" s="7" t="s">
        <v>252</v>
      </c>
      <c r="H1049" s="7" t="s">
        <v>260</v>
      </c>
      <c r="I1049" s="7" t="s">
        <v>60</v>
      </c>
      <c r="J1049" s="7" t="s">
        <v>58</v>
      </c>
      <c r="K1049" s="7">
        <v>14</v>
      </c>
      <c r="L1049" s="7" t="s">
        <v>3435</v>
      </c>
      <c r="M1049" s="7" t="s">
        <v>8125</v>
      </c>
      <c r="N1049" s="7" t="s">
        <v>29</v>
      </c>
      <c r="O1049" s="7" t="s">
        <v>159</v>
      </c>
    </row>
    <row r="1050" spans="2:15" x14ac:dyDescent="0.25">
      <c r="B1050" s="7">
        <v>4</v>
      </c>
      <c r="C1050" s="7" t="s">
        <v>3436</v>
      </c>
      <c r="D1050" s="7" t="s">
        <v>3437</v>
      </c>
      <c r="E1050" s="7" t="s">
        <v>3439</v>
      </c>
      <c r="F1050" s="7" t="s">
        <v>147</v>
      </c>
      <c r="G1050" s="7" t="s">
        <v>252</v>
      </c>
      <c r="H1050" s="7" t="s">
        <v>260</v>
      </c>
      <c r="I1050" s="7" t="s">
        <v>27</v>
      </c>
      <c r="J1050" s="7" t="s">
        <v>23</v>
      </c>
      <c r="K1050" s="7">
        <v>10</v>
      </c>
      <c r="L1050" s="7" t="s">
        <v>3441</v>
      </c>
      <c r="M1050" s="7" t="s">
        <v>18128</v>
      </c>
      <c r="N1050" s="7" t="s">
        <v>29</v>
      </c>
      <c r="O1050" s="7" t="s">
        <v>136</v>
      </c>
    </row>
    <row r="1051" spans="2:15" x14ac:dyDescent="0.25">
      <c r="B1051" s="7">
        <v>4</v>
      </c>
      <c r="C1051" s="7" t="s">
        <v>3442</v>
      </c>
      <c r="D1051" s="7" t="s">
        <v>3443</v>
      </c>
      <c r="E1051" s="7" t="s">
        <v>3446</v>
      </c>
      <c r="F1051" s="7" t="s">
        <v>321</v>
      </c>
      <c r="G1051" s="7" t="s">
        <v>253</v>
      </c>
      <c r="H1051" s="7" t="s">
        <v>260</v>
      </c>
      <c r="I1051" s="7" t="s">
        <v>27</v>
      </c>
      <c r="J1051" s="7" t="s">
        <v>23</v>
      </c>
      <c r="K1051" s="7">
        <v>7</v>
      </c>
      <c r="L1051" s="7" t="s">
        <v>3448</v>
      </c>
      <c r="M1051" s="7" t="s">
        <v>18468</v>
      </c>
      <c r="N1051" s="7" t="s">
        <v>29</v>
      </c>
      <c r="O1051" s="7" t="s">
        <v>136</v>
      </c>
    </row>
    <row r="1052" spans="2:15" x14ac:dyDescent="0.25">
      <c r="B1052" s="7">
        <v>4</v>
      </c>
      <c r="C1052" s="7" t="s">
        <v>3449</v>
      </c>
      <c r="D1052" s="7" t="s">
        <v>3450</v>
      </c>
      <c r="E1052" s="7" t="s">
        <v>3453</v>
      </c>
      <c r="F1052" s="7" t="s">
        <v>25</v>
      </c>
      <c r="G1052" s="7" t="s">
        <v>253</v>
      </c>
      <c r="H1052" s="7" t="s">
        <v>260</v>
      </c>
      <c r="I1052" s="7" t="s">
        <v>45</v>
      </c>
      <c r="J1052" s="7" t="s">
        <v>44</v>
      </c>
      <c r="K1052" s="7">
        <v>11</v>
      </c>
      <c r="L1052" s="7" t="s">
        <v>3455</v>
      </c>
      <c r="M1052" s="7" t="s">
        <v>18092</v>
      </c>
      <c r="N1052" s="7" t="s">
        <v>29</v>
      </c>
      <c r="O1052" s="7" t="s">
        <v>105</v>
      </c>
    </row>
    <row r="1053" spans="2:15" x14ac:dyDescent="0.25">
      <c r="B1053" s="7">
        <v>4</v>
      </c>
      <c r="C1053" s="7" t="s">
        <v>3456</v>
      </c>
      <c r="D1053" s="7" t="s">
        <v>3457</v>
      </c>
      <c r="E1053" s="7" t="s">
        <v>3460</v>
      </c>
      <c r="F1053" s="7" t="s">
        <v>147</v>
      </c>
      <c r="G1053" s="7" t="s">
        <v>252</v>
      </c>
      <c r="H1053" s="7" t="s">
        <v>260</v>
      </c>
      <c r="I1053" s="7" t="s">
        <v>45</v>
      </c>
      <c r="J1053" s="7" t="s">
        <v>44</v>
      </c>
      <c r="K1053" s="7">
        <v>11</v>
      </c>
      <c r="L1053" s="7" t="s">
        <v>3462</v>
      </c>
      <c r="M1053" s="7" t="s">
        <v>14392</v>
      </c>
      <c r="N1053" s="7" t="s">
        <v>29</v>
      </c>
      <c r="O1053" s="7" t="s">
        <v>136</v>
      </c>
    </row>
    <row r="1054" spans="2:15" x14ac:dyDescent="0.25">
      <c r="B1054" s="7">
        <v>4</v>
      </c>
      <c r="C1054" s="7" t="s">
        <v>3463</v>
      </c>
      <c r="D1054" s="7" t="s">
        <v>3464</v>
      </c>
      <c r="E1054" s="7" t="s">
        <v>3467</v>
      </c>
      <c r="F1054" s="7" t="s">
        <v>212</v>
      </c>
      <c r="G1054" s="7" t="s">
        <v>253</v>
      </c>
      <c r="H1054" s="7" t="s">
        <v>260</v>
      </c>
      <c r="I1054" s="7" t="s">
        <v>60</v>
      </c>
      <c r="J1054" s="7" t="s">
        <v>58</v>
      </c>
      <c r="K1054" s="7">
        <v>9</v>
      </c>
      <c r="L1054" s="7" t="s">
        <v>3469</v>
      </c>
      <c r="M1054" s="7" t="s">
        <v>14632</v>
      </c>
      <c r="N1054" s="7" t="s">
        <v>29</v>
      </c>
      <c r="O1054" s="7" t="s">
        <v>215</v>
      </c>
    </row>
    <row r="1055" spans="2:15" x14ac:dyDescent="0.25">
      <c r="B1055" s="7">
        <v>4</v>
      </c>
      <c r="C1055" s="7" t="s">
        <v>3470</v>
      </c>
      <c r="D1055" s="7" t="s">
        <v>3471</v>
      </c>
      <c r="E1055" s="7" t="s">
        <v>3474</v>
      </c>
      <c r="F1055" s="7" t="s">
        <v>165</v>
      </c>
      <c r="G1055" s="7" t="s">
        <v>252</v>
      </c>
      <c r="H1055" s="7" t="s">
        <v>260</v>
      </c>
      <c r="I1055" s="7" t="s">
        <v>60</v>
      </c>
      <c r="J1055" s="7" t="s">
        <v>58</v>
      </c>
      <c r="K1055" s="7">
        <v>14</v>
      </c>
      <c r="L1055" s="7" t="s">
        <v>3476</v>
      </c>
      <c r="M1055" s="7" t="s">
        <v>18474</v>
      </c>
      <c r="N1055" s="7" t="s">
        <v>29</v>
      </c>
      <c r="O1055" s="7" t="s">
        <v>159</v>
      </c>
    </row>
    <row r="1056" spans="2:15" x14ac:dyDescent="0.25">
      <c r="B1056" s="7">
        <v>4</v>
      </c>
      <c r="C1056" s="7" t="s">
        <v>9358</v>
      </c>
      <c r="D1056" s="7" t="s">
        <v>9359</v>
      </c>
      <c r="E1056" s="7" t="s">
        <v>9362</v>
      </c>
      <c r="F1056" s="7" t="s">
        <v>228</v>
      </c>
      <c r="G1056" s="7" t="s">
        <v>253</v>
      </c>
      <c r="H1056" s="7" t="s">
        <v>260</v>
      </c>
      <c r="I1056" s="7" t="s">
        <v>27</v>
      </c>
      <c r="J1056" s="7" t="s">
        <v>23</v>
      </c>
      <c r="K1056" s="7">
        <v>7</v>
      </c>
      <c r="L1056" s="7" t="s">
        <v>9364</v>
      </c>
      <c r="M1056" s="7" t="s">
        <v>14063</v>
      </c>
      <c r="N1056" s="7" t="s">
        <v>29</v>
      </c>
      <c r="O1056" s="7" t="s">
        <v>215</v>
      </c>
    </row>
    <row r="1057" spans="2:15" x14ac:dyDescent="0.25">
      <c r="B1057" s="7">
        <v>4</v>
      </c>
      <c r="C1057" s="7" t="s">
        <v>3493</v>
      </c>
      <c r="D1057" s="7" t="s">
        <v>3494</v>
      </c>
      <c r="E1057" s="7" t="s">
        <v>3497</v>
      </c>
      <c r="F1057" s="7" t="s">
        <v>234</v>
      </c>
      <c r="G1057" s="7" t="s">
        <v>253</v>
      </c>
      <c r="H1057" s="7" t="s">
        <v>260</v>
      </c>
      <c r="I1057" s="7" t="s">
        <v>27</v>
      </c>
      <c r="J1057" s="7" t="s">
        <v>23</v>
      </c>
      <c r="K1057" s="7">
        <v>7</v>
      </c>
      <c r="L1057" s="7" t="s">
        <v>3499</v>
      </c>
      <c r="M1057" s="7" t="s">
        <v>17762</v>
      </c>
      <c r="N1057" s="7" t="s">
        <v>29</v>
      </c>
      <c r="O1057" s="7" t="s">
        <v>215</v>
      </c>
    </row>
    <row r="1058" spans="2:15" x14ac:dyDescent="0.25">
      <c r="B1058" s="7">
        <v>4</v>
      </c>
      <c r="C1058" s="7" t="s">
        <v>3500</v>
      </c>
      <c r="D1058" s="7" t="s">
        <v>3829</v>
      </c>
      <c r="E1058" s="7" t="s">
        <v>3503</v>
      </c>
      <c r="F1058" s="7" t="s">
        <v>224</v>
      </c>
      <c r="G1058" s="7" t="s">
        <v>252</v>
      </c>
      <c r="H1058" s="7" t="s">
        <v>260</v>
      </c>
      <c r="I1058" s="7" t="s">
        <v>27</v>
      </c>
      <c r="J1058" s="7" t="s">
        <v>23</v>
      </c>
      <c r="K1058" s="7">
        <v>10</v>
      </c>
      <c r="L1058" s="7" t="s">
        <v>3830</v>
      </c>
      <c r="M1058" s="7" t="s">
        <v>4948</v>
      </c>
      <c r="N1058" s="7" t="s">
        <v>29</v>
      </c>
      <c r="O1058" s="7" t="s">
        <v>215</v>
      </c>
    </row>
    <row r="1059" spans="2:15" x14ac:dyDescent="0.25">
      <c r="B1059" s="7">
        <v>4</v>
      </c>
      <c r="C1059" s="7" t="s">
        <v>3505</v>
      </c>
      <c r="D1059" s="7" t="s">
        <v>10439</v>
      </c>
      <c r="E1059" s="7" t="s">
        <v>3509</v>
      </c>
      <c r="F1059" s="7" t="s">
        <v>52</v>
      </c>
      <c r="G1059" s="7" t="s">
        <v>253</v>
      </c>
      <c r="H1059" s="7" t="s">
        <v>260</v>
      </c>
      <c r="I1059" s="7" t="s">
        <v>40</v>
      </c>
      <c r="J1059" s="7" t="s">
        <v>23</v>
      </c>
      <c r="K1059" s="7">
        <v>7</v>
      </c>
      <c r="L1059" s="7" t="s">
        <v>10440</v>
      </c>
      <c r="M1059" s="7" t="s">
        <v>14584</v>
      </c>
      <c r="N1059" s="7" t="s">
        <v>29</v>
      </c>
      <c r="O1059" s="7" t="s">
        <v>105</v>
      </c>
    </row>
    <row r="1060" spans="2:15" x14ac:dyDescent="0.25">
      <c r="B1060" s="7">
        <v>4</v>
      </c>
      <c r="C1060" s="7" t="s">
        <v>3620</v>
      </c>
      <c r="D1060" s="7" t="s">
        <v>3621</v>
      </c>
      <c r="E1060" s="7" t="s">
        <v>3625</v>
      </c>
      <c r="F1060" s="7" t="s">
        <v>663</v>
      </c>
      <c r="G1060" s="7" t="s">
        <v>252</v>
      </c>
      <c r="H1060" s="7" t="s">
        <v>260</v>
      </c>
      <c r="I1060" s="7" t="s">
        <v>27</v>
      </c>
      <c r="J1060" s="7" t="s">
        <v>23</v>
      </c>
      <c r="K1060" s="7">
        <v>10</v>
      </c>
      <c r="L1060" s="7" t="s">
        <v>3627</v>
      </c>
      <c r="M1060" s="7" t="s">
        <v>18408</v>
      </c>
      <c r="N1060" s="7" t="s">
        <v>29</v>
      </c>
      <c r="O1060" s="7" t="s">
        <v>215</v>
      </c>
    </row>
    <row r="1061" spans="2:15" x14ac:dyDescent="0.25">
      <c r="B1061" s="7">
        <v>4</v>
      </c>
      <c r="C1061" s="7" t="s">
        <v>3628</v>
      </c>
      <c r="D1061" s="7" t="s">
        <v>3629</v>
      </c>
      <c r="E1061" s="7" t="s">
        <v>3631</v>
      </c>
      <c r="F1061" s="7" t="s">
        <v>154</v>
      </c>
      <c r="G1061" s="7" t="s">
        <v>253</v>
      </c>
      <c r="H1061" s="7" t="s">
        <v>260</v>
      </c>
      <c r="I1061" s="7" t="s">
        <v>27</v>
      </c>
      <c r="J1061" s="7" t="s">
        <v>23</v>
      </c>
      <c r="K1061" s="7">
        <v>7</v>
      </c>
      <c r="L1061" s="7" t="s">
        <v>3633</v>
      </c>
      <c r="M1061" s="7" t="s">
        <v>18410</v>
      </c>
      <c r="N1061" s="7" t="s">
        <v>29</v>
      </c>
      <c r="O1061" s="7" t="s">
        <v>109</v>
      </c>
    </row>
    <row r="1062" spans="2:15" x14ac:dyDescent="0.25">
      <c r="B1062" s="7">
        <v>4</v>
      </c>
      <c r="C1062" s="7" t="s">
        <v>3634</v>
      </c>
      <c r="D1062" s="7" t="s">
        <v>3635</v>
      </c>
      <c r="E1062" s="7" t="s">
        <v>3636</v>
      </c>
      <c r="F1062" s="7" t="s">
        <v>154</v>
      </c>
      <c r="G1062" s="7" t="s">
        <v>253</v>
      </c>
      <c r="H1062" s="7" t="s">
        <v>260</v>
      </c>
      <c r="I1062" s="7" t="s">
        <v>27</v>
      </c>
      <c r="J1062" s="7" t="s">
        <v>23</v>
      </c>
      <c r="K1062" s="7">
        <v>7</v>
      </c>
      <c r="L1062" s="7" t="s">
        <v>3638</v>
      </c>
      <c r="M1062" s="7" t="s">
        <v>6696</v>
      </c>
      <c r="N1062" s="7" t="s">
        <v>29</v>
      </c>
      <c r="O1062" s="7" t="s">
        <v>109</v>
      </c>
    </row>
    <row r="1063" spans="2:15" x14ac:dyDescent="0.25">
      <c r="B1063" s="7">
        <v>4</v>
      </c>
      <c r="C1063" s="7" t="s">
        <v>3640</v>
      </c>
      <c r="D1063" s="7" t="s">
        <v>3641</v>
      </c>
      <c r="E1063" s="7" t="s">
        <v>3644</v>
      </c>
      <c r="F1063" s="7" t="s">
        <v>234</v>
      </c>
      <c r="G1063" s="7" t="s">
        <v>253</v>
      </c>
      <c r="H1063" s="7" t="s">
        <v>260</v>
      </c>
      <c r="I1063" s="7" t="s">
        <v>37</v>
      </c>
      <c r="J1063" s="7" t="s">
        <v>36</v>
      </c>
      <c r="K1063" s="7">
        <v>7</v>
      </c>
      <c r="L1063" s="7" t="s">
        <v>3646</v>
      </c>
      <c r="M1063" s="7" t="s">
        <v>14170</v>
      </c>
      <c r="N1063" s="7" t="s">
        <v>29</v>
      </c>
      <c r="O1063" s="7" t="s">
        <v>215</v>
      </c>
    </row>
    <row r="1064" spans="2:15" x14ac:dyDescent="0.25">
      <c r="B1064" s="7">
        <v>4</v>
      </c>
      <c r="C1064" s="7" t="s">
        <v>3654</v>
      </c>
      <c r="D1064" s="7" t="s">
        <v>3655</v>
      </c>
      <c r="E1064" s="7" t="s">
        <v>3656</v>
      </c>
      <c r="F1064" s="7" t="s">
        <v>234</v>
      </c>
      <c r="G1064" s="7" t="s">
        <v>253</v>
      </c>
      <c r="H1064" s="7" t="s">
        <v>260</v>
      </c>
      <c r="I1064" s="7" t="s">
        <v>27</v>
      </c>
      <c r="J1064" s="7" t="s">
        <v>23</v>
      </c>
      <c r="K1064" s="7">
        <v>7</v>
      </c>
      <c r="L1064" s="7" t="s">
        <v>3658</v>
      </c>
      <c r="M1064" s="7" t="s">
        <v>14809</v>
      </c>
      <c r="N1064" s="7" t="s">
        <v>29</v>
      </c>
      <c r="O1064" s="7" t="s">
        <v>215</v>
      </c>
    </row>
    <row r="1065" spans="2:15" x14ac:dyDescent="0.25">
      <c r="B1065" s="7">
        <v>4</v>
      </c>
      <c r="C1065" s="7" t="s">
        <v>3659</v>
      </c>
      <c r="D1065" s="7" t="s">
        <v>3660</v>
      </c>
      <c r="E1065" s="7" t="s">
        <v>3661</v>
      </c>
      <c r="F1065" s="7" t="s">
        <v>234</v>
      </c>
      <c r="G1065" s="7" t="s">
        <v>253</v>
      </c>
      <c r="H1065" s="7" t="s">
        <v>260</v>
      </c>
      <c r="I1065" s="7" t="s">
        <v>27</v>
      </c>
      <c r="J1065" s="7" t="s">
        <v>23</v>
      </c>
      <c r="K1065" s="7">
        <v>7</v>
      </c>
      <c r="L1065" s="7" t="s">
        <v>3663</v>
      </c>
      <c r="M1065" s="7" t="s">
        <v>3490</v>
      </c>
      <c r="N1065" s="7" t="s">
        <v>29</v>
      </c>
      <c r="O1065" s="7" t="s">
        <v>215</v>
      </c>
    </row>
    <row r="1066" spans="2:15" x14ac:dyDescent="0.25">
      <c r="B1066" s="7">
        <v>4</v>
      </c>
      <c r="C1066" s="7" t="s">
        <v>3664</v>
      </c>
      <c r="D1066" s="7" t="s">
        <v>3665</v>
      </c>
      <c r="E1066" s="7" t="s">
        <v>3666</v>
      </c>
      <c r="F1066" s="7" t="s">
        <v>234</v>
      </c>
      <c r="G1066" s="7" t="s">
        <v>253</v>
      </c>
      <c r="H1066" s="7" t="s">
        <v>260</v>
      </c>
      <c r="I1066" s="7" t="s">
        <v>27</v>
      </c>
      <c r="J1066" s="7" t="s">
        <v>23</v>
      </c>
      <c r="K1066" s="7">
        <v>7</v>
      </c>
      <c r="L1066" s="7" t="s">
        <v>3668</v>
      </c>
      <c r="M1066" s="7" t="s">
        <v>18044</v>
      </c>
      <c r="N1066" s="7" t="s">
        <v>29</v>
      </c>
      <c r="O1066" s="7" t="s">
        <v>215</v>
      </c>
    </row>
    <row r="1067" spans="2:15" x14ac:dyDescent="0.25">
      <c r="B1067" s="7">
        <v>4</v>
      </c>
      <c r="C1067" s="7" t="s">
        <v>3669</v>
      </c>
      <c r="D1067" s="7" t="s">
        <v>3670</v>
      </c>
      <c r="E1067" s="7" t="s">
        <v>3673</v>
      </c>
      <c r="F1067" s="7" t="s">
        <v>224</v>
      </c>
      <c r="G1067" s="7" t="s">
        <v>253</v>
      </c>
      <c r="H1067" s="7" t="s">
        <v>260</v>
      </c>
      <c r="I1067" s="7" t="s">
        <v>27</v>
      </c>
      <c r="J1067" s="7" t="s">
        <v>23</v>
      </c>
      <c r="K1067" s="7">
        <v>7</v>
      </c>
      <c r="L1067" s="7" t="s">
        <v>3675</v>
      </c>
      <c r="M1067" s="7" t="s">
        <v>18426</v>
      </c>
      <c r="N1067" s="7" t="s">
        <v>29</v>
      </c>
      <c r="O1067" s="7" t="s">
        <v>215</v>
      </c>
    </row>
    <row r="1068" spans="2:15" x14ac:dyDescent="0.25">
      <c r="B1068" s="7">
        <v>4</v>
      </c>
      <c r="C1068" s="7" t="s">
        <v>3676</v>
      </c>
      <c r="D1068" s="7" t="s">
        <v>3677</v>
      </c>
      <c r="E1068" s="7" t="s">
        <v>3680</v>
      </c>
      <c r="F1068" s="7" t="s">
        <v>226</v>
      </c>
      <c r="G1068" s="7" t="s">
        <v>253</v>
      </c>
      <c r="H1068" s="7" t="s">
        <v>260</v>
      </c>
      <c r="I1068" s="7" t="s">
        <v>27</v>
      </c>
      <c r="J1068" s="7" t="s">
        <v>23</v>
      </c>
      <c r="K1068" s="7">
        <v>7</v>
      </c>
      <c r="L1068" s="7" t="s">
        <v>3682</v>
      </c>
      <c r="M1068" s="7" t="s">
        <v>18108</v>
      </c>
      <c r="N1068" s="7" t="s">
        <v>29</v>
      </c>
      <c r="O1068" s="7" t="s">
        <v>215</v>
      </c>
    </row>
    <row r="1069" spans="2:15" x14ac:dyDescent="0.25">
      <c r="B1069" s="7">
        <v>4</v>
      </c>
      <c r="C1069" s="7" t="s">
        <v>3683</v>
      </c>
      <c r="D1069" s="7" t="s">
        <v>3684</v>
      </c>
      <c r="E1069" s="7" t="s">
        <v>3686</v>
      </c>
      <c r="F1069" s="7" t="s">
        <v>234</v>
      </c>
      <c r="G1069" s="7" t="s">
        <v>253</v>
      </c>
      <c r="H1069" s="7" t="s">
        <v>260</v>
      </c>
      <c r="I1069" s="7" t="s">
        <v>27</v>
      </c>
      <c r="J1069" s="7" t="s">
        <v>23</v>
      </c>
      <c r="K1069" s="7">
        <v>7</v>
      </c>
      <c r="L1069" s="7" t="s">
        <v>3688</v>
      </c>
      <c r="M1069" s="7" t="s">
        <v>18435</v>
      </c>
      <c r="N1069" s="7" t="s">
        <v>29</v>
      </c>
      <c r="O1069" s="7" t="s">
        <v>215</v>
      </c>
    </row>
    <row r="1070" spans="2:15" x14ac:dyDescent="0.25">
      <c r="B1070" s="7">
        <v>4</v>
      </c>
      <c r="C1070" s="7" t="s">
        <v>3689</v>
      </c>
      <c r="D1070" s="7" t="s">
        <v>3690</v>
      </c>
      <c r="E1070" s="7" t="s">
        <v>3694</v>
      </c>
      <c r="F1070" s="7" t="s">
        <v>126</v>
      </c>
      <c r="G1070" s="7" t="s">
        <v>253</v>
      </c>
      <c r="H1070" s="7" t="s">
        <v>260</v>
      </c>
      <c r="I1070" s="7" t="s">
        <v>87</v>
      </c>
      <c r="J1070" s="7" t="s">
        <v>23</v>
      </c>
      <c r="K1070" s="7">
        <v>7</v>
      </c>
      <c r="L1070" s="7" t="s">
        <v>3696</v>
      </c>
      <c r="M1070" s="7" t="s">
        <v>18445</v>
      </c>
      <c r="N1070" s="7" t="s">
        <v>29</v>
      </c>
      <c r="O1070" s="7" t="s">
        <v>109</v>
      </c>
    </row>
    <row r="1071" spans="2:15" x14ac:dyDescent="0.25">
      <c r="B1071" s="7">
        <v>4</v>
      </c>
      <c r="C1071" s="7" t="s">
        <v>3698</v>
      </c>
      <c r="D1071" s="7" t="s">
        <v>3699</v>
      </c>
      <c r="E1071" s="7" t="s">
        <v>3702</v>
      </c>
      <c r="F1071" s="7" t="s">
        <v>121</v>
      </c>
      <c r="G1071" s="7" t="s">
        <v>253</v>
      </c>
      <c r="H1071" s="7" t="s">
        <v>260</v>
      </c>
      <c r="I1071" s="7" t="s">
        <v>45</v>
      </c>
      <c r="J1071" s="7" t="s">
        <v>44</v>
      </c>
      <c r="K1071" s="7">
        <v>11</v>
      </c>
      <c r="L1071" s="7" t="s">
        <v>3704</v>
      </c>
      <c r="M1071" s="7" t="s">
        <v>18454</v>
      </c>
      <c r="N1071" s="7" t="s">
        <v>29</v>
      </c>
      <c r="O1071" s="7" t="s">
        <v>109</v>
      </c>
    </row>
    <row r="1072" spans="2:15" x14ac:dyDescent="0.25">
      <c r="B1072" s="7">
        <v>4</v>
      </c>
      <c r="C1072" s="7" t="s">
        <v>3705</v>
      </c>
      <c r="D1072" s="7" t="s">
        <v>3706</v>
      </c>
      <c r="E1072" s="7" t="s">
        <v>3709</v>
      </c>
      <c r="F1072" s="7" t="s">
        <v>154</v>
      </c>
      <c r="G1072" s="7" t="s">
        <v>252</v>
      </c>
      <c r="H1072" s="7" t="s">
        <v>260</v>
      </c>
      <c r="I1072" s="7" t="s">
        <v>27</v>
      </c>
      <c r="J1072" s="7" t="s">
        <v>23</v>
      </c>
      <c r="K1072" s="7">
        <v>10</v>
      </c>
      <c r="L1072" s="7" t="s">
        <v>3711</v>
      </c>
      <c r="M1072" s="7" t="s">
        <v>6631</v>
      </c>
      <c r="N1072" s="7" t="s">
        <v>29</v>
      </c>
      <c r="O1072" s="7" t="s">
        <v>109</v>
      </c>
    </row>
    <row r="1073" spans="2:15" x14ac:dyDescent="0.25">
      <c r="B1073" s="7">
        <v>4</v>
      </c>
      <c r="C1073" s="7" t="s">
        <v>3713</v>
      </c>
      <c r="D1073" s="7" t="s">
        <v>3714</v>
      </c>
      <c r="E1073" s="7" t="s">
        <v>3717</v>
      </c>
      <c r="F1073" s="7" t="s">
        <v>226</v>
      </c>
      <c r="G1073" s="7" t="s">
        <v>253</v>
      </c>
      <c r="H1073" s="7" t="s">
        <v>260</v>
      </c>
      <c r="I1073" s="7" t="s">
        <v>27</v>
      </c>
      <c r="J1073" s="7" t="s">
        <v>23</v>
      </c>
      <c r="K1073" s="7">
        <v>7</v>
      </c>
      <c r="L1073" s="7" t="s">
        <v>3719</v>
      </c>
      <c r="M1073" s="7" t="s">
        <v>18463</v>
      </c>
      <c r="N1073" s="7" t="s">
        <v>29</v>
      </c>
      <c r="O1073" s="7" t="s">
        <v>215</v>
      </c>
    </row>
    <row r="1074" spans="2:15" x14ac:dyDescent="0.25">
      <c r="B1074" s="7">
        <v>4</v>
      </c>
      <c r="C1074" s="7" t="s">
        <v>3720</v>
      </c>
      <c r="D1074" s="7" t="s">
        <v>3721</v>
      </c>
      <c r="E1074" s="7" t="s">
        <v>3724</v>
      </c>
      <c r="F1074" s="7" t="s">
        <v>261</v>
      </c>
      <c r="G1074" s="7" t="s">
        <v>253</v>
      </c>
      <c r="H1074" s="7" t="s">
        <v>260</v>
      </c>
      <c r="I1074" s="7" t="s">
        <v>37</v>
      </c>
      <c r="J1074" s="7" t="s">
        <v>36</v>
      </c>
      <c r="K1074" s="7">
        <v>7</v>
      </c>
      <c r="L1074" s="7" t="s">
        <v>3726</v>
      </c>
      <c r="M1074" s="7" t="s">
        <v>18128</v>
      </c>
      <c r="N1074" s="7" t="s">
        <v>29</v>
      </c>
      <c r="O1074" s="7" t="s">
        <v>109</v>
      </c>
    </row>
    <row r="1075" spans="2:15" x14ac:dyDescent="0.25">
      <c r="B1075" s="7">
        <v>4</v>
      </c>
      <c r="C1075" s="7" t="s">
        <v>3727</v>
      </c>
      <c r="D1075" s="7" t="s">
        <v>3728</v>
      </c>
      <c r="E1075" s="7" t="s">
        <v>3729</v>
      </c>
      <c r="F1075" s="7" t="s">
        <v>261</v>
      </c>
      <c r="G1075" s="7" t="s">
        <v>253</v>
      </c>
      <c r="H1075" s="7" t="s">
        <v>260</v>
      </c>
      <c r="I1075" s="7" t="s">
        <v>37</v>
      </c>
      <c r="J1075" s="7" t="s">
        <v>36</v>
      </c>
      <c r="K1075" s="7">
        <v>7</v>
      </c>
      <c r="L1075" s="7" t="s">
        <v>3731</v>
      </c>
      <c r="M1075" s="7" t="s">
        <v>6719</v>
      </c>
      <c r="N1075" s="7" t="s">
        <v>29</v>
      </c>
      <c r="O1075" s="7" t="s">
        <v>109</v>
      </c>
    </row>
    <row r="1076" spans="2:15" x14ac:dyDescent="0.25">
      <c r="B1076" s="7">
        <v>4</v>
      </c>
      <c r="C1076" s="7" t="s">
        <v>3734</v>
      </c>
      <c r="D1076" s="7" t="s">
        <v>3735</v>
      </c>
      <c r="E1076" s="7" t="s">
        <v>3736</v>
      </c>
      <c r="F1076" s="7" t="s">
        <v>126</v>
      </c>
      <c r="G1076" s="7" t="s">
        <v>253</v>
      </c>
      <c r="H1076" s="7" t="s">
        <v>260</v>
      </c>
      <c r="I1076" s="7" t="s">
        <v>87</v>
      </c>
      <c r="J1076" s="7" t="s">
        <v>23</v>
      </c>
      <c r="K1076" s="7">
        <v>7</v>
      </c>
      <c r="L1076" s="7" t="s">
        <v>3738</v>
      </c>
      <c r="M1076" s="7" t="s">
        <v>10709</v>
      </c>
      <c r="N1076" s="7" t="s">
        <v>29</v>
      </c>
      <c r="O1076" s="7" t="s">
        <v>109</v>
      </c>
    </row>
    <row r="1077" spans="2:15" x14ac:dyDescent="0.25">
      <c r="B1077" s="7">
        <v>4</v>
      </c>
      <c r="C1077" s="7" t="s">
        <v>3739</v>
      </c>
      <c r="D1077" s="7" t="s">
        <v>3740</v>
      </c>
      <c r="E1077" s="7" t="s">
        <v>3743</v>
      </c>
      <c r="F1077" s="7" t="s">
        <v>226</v>
      </c>
      <c r="G1077" s="7" t="s">
        <v>253</v>
      </c>
      <c r="H1077" s="7" t="s">
        <v>260</v>
      </c>
      <c r="I1077" s="7" t="s">
        <v>27</v>
      </c>
      <c r="J1077" s="7" t="s">
        <v>23</v>
      </c>
      <c r="K1077" s="7">
        <v>7</v>
      </c>
      <c r="L1077" s="7" t="s">
        <v>3745</v>
      </c>
      <c r="M1077" s="7" t="s">
        <v>2333</v>
      </c>
      <c r="N1077" s="7" t="s">
        <v>29</v>
      </c>
      <c r="O1077" s="7" t="s">
        <v>215</v>
      </c>
    </row>
    <row r="1078" spans="2:15" x14ac:dyDescent="0.25">
      <c r="B1078" s="7">
        <v>4</v>
      </c>
      <c r="C1078" s="7" t="s">
        <v>3746</v>
      </c>
      <c r="D1078" s="7" t="s">
        <v>10609</v>
      </c>
      <c r="E1078" s="7" t="s">
        <v>3749</v>
      </c>
      <c r="F1078" s="7" t="s">
        <v>25</v>
      </c>
      <c r="G1078" s="7" t="s">
        <v>253</v>
      </c>
      <c r="H1078" s="7" t="s">
        <v>260</v>
      </c>
      <c r="I1078" s="7" t="s">
        <v>40</v>
      </c>
      <c r="J1078" s="7" t="s">
        <v>23</v>
      </c>
      <c r="K1078" s="7">
        <v>7</v>
      </c>
      <c r="L1078" s="7" t="s">
        <v>10610</v>
      </c>
      <c r="M1078" s="7" t="s">
        <v>6712</v>
      </c>
      <c r="N1078" s="7" t="s">
        <v>29</v>
      </c>
      <c r="O1078" s="7" t="s">
        <v>105</v>
      </c>
    </row>
    <row r="1079" spans="2:15" x14ac:dyDescent="0.25">
      <c r="B1079" s="7">
        <v>4</v>
      </c>
      <c r="C1079" s="7" t="s">
        <v>3751</v>
      </c>
      <c r="D1079" s="7" t="s">
        <v>8952</v>
      </c>
      <c r="E1079" s="7" t="s">
        <v>3754</v>
      </c>
      <c r="F1079" s="7" t="s">
        <v>25</v>
      </c>
      <c r="G1079" s="7" t="s">
        <v>253</v>
      </c>
      <c r="H1079" s="7" t="s">
        <v>260</v>
      </c>
      <c r="I1079" s="7" t="s">
        <v>40</v>
      </c>
      <c r="J1079" s="7" t="s">
        <v>23</v>
      </c>
      <c r="K1079" s="7">
        <v>7</v>
      </c>
      <c r="L1079" s="7" t="s">
        <v>8953</v>
      </c>
      <c r="M1079" s="7" t="s">
        <v>18484</v>
      </c>
      <c r="N1079" s="7" t="s">
        <v>29</v>
      </c>
      <c r="O1079" s="7" t="s">
        <v>105</v>
      </c>
    </row>
    <row r="1080" spans="2:15" x14ac:dyDescent="0.25">
      <c r="B1080" s="7">
        <v>4</v>
      </c>
      <c r="C1080" s="7" t="s">
        <v>16834</v>
      </c>
      <c r="D1080" s="7" t="s">
        <v>16835</v>
      </c>
      <c r="E1080" s="7" t="s">
        <v>16839</v>
      </c>
      <c r="F1080" s="7" t="s">
        <v>171</v>
      </c>
      <c r="G1080" s="7" t="s">
        <v>252</v>
      </c>
      <c r="H1080" s="7" t="s">
        <v>260</v>
      </c>
      <c r="I1080" s="7" t="s">
        <v>55</v>
      </c>
      <c r="J1080" s="7" t="s">
        <v>54</v>
      </c>
      <c r="K1080" s="7">
        <v>4</v>
      </c>
      <c r="L1080" s="7" t="s">
        <v>16841</v>
      </c>
      <c r="M1080" s="7" t="s">
        <v>14853</v>
      </c>
      <c r="N1080" s="7" t="s">
        <v>29</v>
      </c>
      <c r="O1080" s="7" t="s">
        <v>159</v>
      </c>
    </row>
    <row r="1081" spans="2:15" x14ac:dyDescent="0.25">
      <c r="B1081" s="7">
        <v>4</v>
      </c>
      <c r="C1081" s="7" t="s">
        <v>3756</v>
      </c>
      <c r="D1081" s="7" t="s">
        <v>3757</v>
      </c>
      <c r="E1081" s="7" t="s">
        <v>3761</v>
      </c>
      <c r="F1081" s="7" t="s">
        <v>167</v>
      </c>
      <c r="G1081" s="7" t="s">
        <v>252</v>
      </c>
      <c r="H1081" s="7" t="s">
        <v>260</v>
      </c>
      <c r="I1081" s="7" t="s">
        <v>60</v>
      </c>
      <c r="J1081" s="7" t="s">
        <v>58</v>
      </c>
      <c r="K1081" s="7">
        <v>14</v>
      </c>
      <c r="L1081" s="7" t="s">
        <v>3763</v>
      </c>
      <c r="M1081" s="7" t="s">
        <v>18485</v>
      </c>
      <c r="N1081" s="7" t="s">
        <v>29</v>
      </c>
      <c r="O1081" s="7" t="s">
        <v>159</v>
      </c>
    </row>
    <row r="1082" spans="2:15" x14ac:dyDescent="0.25">
      <c r="B1082" s="7">
        <v>4</v>
      </c>
      <c r="C1082" s="7" t="s">
        <v>3772</v>
      </c>
      <c r="D1082" s="7" t="s">
        <v>13503</v>
      </c>
      <c r="E1082" s="7" t="s">
        <v>13504</v>
      </c>
      <c r="F1082" s="7" t="s">
        <v>126</v>
      </c>
      <c r="G1082" s="7" t="s">
        <v>253</v>
      </c>
      <c r="H1082" s="7" t="s">
        <v>259</v>
      </c>
      <c r="I1082" s="7" t="s">
        <v>40</v>
      </c>
      <c r="J1082" s="7" t="s">
        <v>23</v>
      </c>
      <c r="K1082" s="7">
        <v>7</v>
      </c>
      <c r="L1082" s="7" t="s">
        <v>13506</v>
      </c>
      <c r="M1082" s="7" t="s">
        <v>17863</v>
      </c>
      <c r="N1082" s="7" t="s">
        <v>29</v>
      </c>
      <c r="O1082" s="7" t="s">
        <v>109</v>
      </c>
    </row>
    <row r="1083" spans="2:15" x14ac:dyDescent="0.25">
      <c r="B1083" s="7">
        <v>4</v>
      </c>
      <c r="C1083" s="7" t="s">
        <v>3775</v>
      </c>
      <c r="D1083" s="7" t="s">
        <v>10612</v>
      </c>
      <c r="E1083" s="7" t="s">
        <v>3779</v>
      </c>
      <c r="F1083" s="7" t="s">
        <v>25</v>
      </c>
      <c r="G1083" s="7" t="s">
        <v>253</v>
      </c>
      <c r="H1083" s="7" t="s">
        <v>260</v>
      </c>
      <c r="I1083" s="7" t="s">
        <v>40</v>
      </c>
      <c r="J1083" s="7" t="s">
        <v>23</v>
      </c>
      <c r="K1083" s="7">
        <v>7</v>
      </c>
      <c r="L1083" s="7" t="s">
        <v>10613</v>
      </c>
      <c r="M1083" s="7" t="s">
        <v>18488</v>
      </c>
      <c r="N1083" s="7" t="s">
        <v>29</v>
      </c>
      <c r="O1083" s="7" t="s">
        <v>105</v>
      </c>
    </row>
    <row r="1084" spans="2:15" x14ac:dyDescent="0.25">
      <c r="B1084" s="7">
        <v>4</v>
      </c>
      <c r="C1084" s="7" t="s">
        <v>3781</v>
      </c>
      <c r="D1084" s="7" t="s">
        <v>8954</v>
      </c>
      <c r="E1084" s="7" t="s">
        <v>3782</v>
      </c>
      <c r="F1084" s="7" t="s">
        <v>25</v>
      </c>
      <c r="G1084" s="7" t="s">
        <v>253</v>
      </c>
      <c r="H1084" s="7" t="s">
        <v>260</v>
      </c>
      <c r="I1084" s="7" t="s">
        <v>40</v>
      </c>
      <c r="J1084" s="7" t="s">
        <v>23</v>
      </c>
      <c r="K1084" s="7">
        <v>7</v>
      </c>
      <c r="L1084" s="7" t="s">
        <v>8955</v>
      </c>
      <c r="M1084" s="7" t="s">
        <v>18484</v>
      </c>
      <c r="N1084" s="7" t="s">
        <v>29</v>
      </c>
      <c r="O1084" s="7" t="s">
        <v>105</v>
      </c>
    </row>
    <row r="1085" spans="2:15" x14ac:dyDescent="0.25">
      <c r="B1085" s="7">
        <v>4</v>
      </c>
      <c r="C1085" s="7" t="s">
        <v>3792</v>
      </c>
      <c r="D1085" s="7" t="s">
        <v>3793</v>
      </c>
      <c r="E1085" s="7" t="s">
        <v>3797</v>
      </c>
      <c r="F1085" s="7" t="s">
        <v>42</v>
      </c>
      <c r="G1085" s="7" t="s">
        <v>252</v>
      </c>
      <c r="H1085" s="7" t="s">
        <v>260</v>
      </c>
      <c r="I1085" s="7" t="s">
        <v>60</v>
      </c>
      <c r="J1085" s="7" t="s">
        <v>58</v>
      </c>
      <c r="K1085" s="7">
        <v>14</v>
      </c>
      <c r="L1085" s="7" t="s">
        <v>3799</v>
      </c>
      <c r="M1085" s="7" t="s">
        <v>18497</v>
      </c>
      <c r="N1085" s="7" t="s">
        <v>29</v>
      </c>
      <c r="O1085" s="7" t="s">
        <v>105</v>
      </c>
    </row>
    <row r="1086" spans="2:15" x14ac:dyDescent="0.25">
      <c r="B1086" s="7">
        <v>4</v>
      </c>
      <c r="C1086" s="7" t="s">
        <v>3800</v>
      </c>
      <c r="D1086" s="7" t="s">
        <v>3801</v>
      </c>
      <c r="E1086" s="7" t="s">
        <v>3804</v>
      </c>
      <c r="F1086" s="7" t="s">
        <v>180</v>
      </c>
      <c r="G1086" s="7" t="s">
        <v>252</v>
      </c>
      <c r="H1086" s="7" t="s">
        <v>260</v>
      </c>
      <c r="I1086" s="7" t="s">
        <v>60</v>
      </c>
      <c r="J1086" s="7" t="s">
        <v>58</v>
      </c>
      <c r="K1086" s="7">
        <v>14</v>
      </c>
      <c r="L1086" s="7" t="s">
        <v>3806</v>
      </c>
      <c r="M1086" s="7" t="s">
        <v>18498</v>
      </c>
      <c r="N1086" s="7" t="s">
        <v>29</v>
      </c>
      <c r="O1086" s="7" t="s">
        <v>159</v>
      </c>
    </row>
    <row r="1087" spans="2:15" x14ac:dyDescent="0.25">
      <c r="B1087" s="7">
        <v>4</v>
      </c>
      <c r="C1087" s="7" t="s">
        <v>3807</v>
      </c>
      <c r="D1087" s="7" t="s">
        <v>3808</v>
      </c>
      <c r="E1087" s="7" t="s">
        <v>3811</v>
      </c>
      <c r="F1087" s="7" t="s">
        <v>254</v>
      </c>
      <c r="G1087" s="7" t="s">
        <v>252</v>
      </c>
      <c r="H1087" s="7" t="s">
        <v>260</v>
      </c>
      <c r="I1087" s="7" t="s">
        <v>40</v>
      </c>
      <c r="J1087" s="7" t="s">
        <v>23</v>
      </c>
      <c r="K1087" s="7">
        <v>12</v>
      </c>
      <c r="L1087" s="7" t="s">
        <v>3813</v>
      </c>
      <c r="M1087" s="7" t="s">
        <v>14640</v>
      </c>
      <c r="N1087" s="7" t="s">
        <v>29</v>
      </c>
      <c r="O1087" s="7" t="s">
        <v>136</v>
      </c>
    </row>
    <row r="1088" spans="2:15" x14ac:dyDescent="0.25">
      <c r="B1088" s="7">
        <v>4</v>
      </c>
      <c r="C1088" s="7" t="s">
        <v>3814</v>
      </c>
      <c r="D1088" s="7" t="s">
        <v>11792</v>
      </c>
      <c r="E1088" s="7" t="s">
        <v>3817</v>
      </c>
      <c r="F1088" s="7" t="s">
        <v>277</v>
      </c>
      <c r="G1088" s="7" t="s">
        <v>253</v>
      </c>
      <c r="H1088" s="7" t="s">
        <v>260</v>
      </c>
      <c r="I1088" s="7" t="s">
        <v>40</v>
      </c>
      <c r="J1088" s="7" t="s">
        <v>23</v>
      </c>
      <c r="K1088" s="7">
        <v>7</v>
      </c>
      <c r="L1088" s="7" t="s">
        <v>11793</v>
      </c>
      <c r="M1088" s="7" t="s">
        <v>17652</v>
      </c>
      <c r="N1088" s="7" t="s">
        <v>29</v>
      </c>
      <c r="O1088" s="7" t="s">
        <v>159</v>
      </c>
    </row>
    <row r="1089" spans="2:15" x14ac:dyDescent="0.25">
      <c r="B1089" s="7">
        <v>4</v>
      </c>
      <c r="C1089" s="7" t="s">
        <v>3819</v>
      </c>
      <c r="D1089" s="7" t="s">
        <v>11819</v>
      </c>
      <c r="E1089" s="7" t="s">
        <v>3822</v>
      </c>
      <c r="F1089" s="7" t="s">
        <v>25</v>
      </c>
      <c r="G1089" s="7" t="s">
        <v>253</v>
      </c>
      <c r="H1089" s="7" t="s">
        <v>260</v>
      </c>
      <c r="I1089" s="7" t="s">
        <v>40</v>
      </c>
      <c r="J1089" s="7" t="s">
        <v>23</v>
      </c>
      <c r="K1089" s="7">
        <v>7</v>
      </c>
      <c r="L1089" s="7" t="s">
        <v>11820</v>
      </c>
      <c r="M1089" s="7" t="s">
        <v>17682</v>
      </c>
      <c r="N1089" s="7" t="s">
        <v>29</v>
      </c>
      <c r="O1089" s="7" t="s">
        <v>105</v>
      </c>
    </row>
    <row r="1090" spans="2:15" x14ac:dyDescent="0.25">
      <c r="B1090" s="7">
        <v>4</v>
      </c>
      <c r="C1090" s="7" t="s">
        <v>3824</v>
      </c>
      <c r="D1090" s="7" t="s">
        <v>6946</v>
      </c>
      <c r="E1090" s="7" t="s">
        <v>3827</v>
      </c>
      <c r="F1090" s="7" t="s">
        <v>119</v>
      </c>
      <c r="G1090" s="7" t="s">
        <v>252</v>
      </c>
      <c r="H1090" s="7" t="s">
        <v>260</v>
      </c>
      <c r="I1090" s="7" t="s">
        <v>60</v>
      </c>
      <c r="J1090" s="7" t="s">
        <v>58</v>
      </c>
      <c r="K1090" s="7">
        <v>14</v>
      </c>
      <c r="L1090" s="7" t="s">
        <v>6947</v>
      </c>
      <c r="M1090" s="7" t="s">
        <v>17707</v>
      </c>
      <c r="N1090" s="7" t="s">
        <v>29</v>
      </c>
      <c r="O1090" s="7" t="s">
        <v>109</v>
      </c>
    </row>
    <row r="1091" spans="2:15" x14ac:dyDescent="0.25">
      <c r="B1091" s="7">
        <v>4</v>
      </c>
      <c r="C1091" s="7" t="s">
        <v>3831</v>
      </c>
      <c r="D1091" s="7" t="s">
        <v>3832</v>
      </c>
      <c r="E1091" s="7" t="s">
        <v>3836</v>
      </c>
      <c r="F1091" s="7" t="s">
        <v>224</v>
      </c>
      <c r="G1091" s="7" t="s">
        <v>253</v>
      </c>
      <c r="H1091" s="7" t="s">
        <v>260</v>
      </c>
      <c r="I1091" s="7" t="s">
        <v>40</v>
      </c>
      <c r="J1091" s="7" t="s">
        <v>23</v>
      </c>
      <c r="K1091" s="7">
        <v>7</v>
      </c>
      <c r="L1091" s="7" t="s">
        <v>3838</v>
      </c>
      <c r="M1091" s="7" t="s">
        <v>10630</v>
      </c>
      <c r="N1091" s="7" t="s">
        <v>29</v>
      </c>
      <c r="O1091" s="7" t="s">
        <v>215</v>
      </c>
    </row>
    <row r="1092" spans="2:15" x14ac:dyDescent="0.25">
      <c r="B1092" s="7">
        <v>4</v>
      </c>
      <c r="C1092" s="7" t="s">
        <v>3839</v>
      </c>
      <c r="D1092" s="7" t="s">
        <v>3840</v>
      </c>
      <c r="E1092" s="7" t="s">
        <v>3843</v>
      </c>
      <c r="F1092" s="7" t="s">
        <v>25</v>
      </c>
      <c r="G1092" s="7" t="s">
        <v>252</v>
      </c>
      <c r="H1092" s="7" t="s">
        <v>260</v>
      </c>
      <c r="I1092" s="7" t="s">
        <v>40</v>
      </c>
      <c r="J1092" s="7" t="s">
        <v>23</v>
      </c>
      <c r="K1092" s="7">
        <v>12</v>
      </c>
      <c r="L1092" s="7" t="s">
        <v>3845</v>
      </c>
      <c r="M1092" s="7" t="s">
        <v>17839</v>
      </c>
      <c r="N1092" s="7" t="s">
        <v>29</v>
      </c>
      <c r="O1092" s="7" t="s">
        <v>105</v>
      </c>
    </row>
    <row r="1093" spans="2:15" x14ac:dyDescent="0.25">
      <c r="B1093" s="7">
        <v>4</v>
      </c>
      <c r="C1093" s="7" t="s">
        <v>3874</v>
      </c>
      <c r="D1093" s="7" t="s">
        <v>3875</v>
      </c>
      <c r="E1093" s="7" t="s">
        <v>3876</v>
      </c>
      <c r="F1093" s="7" t="s">
        <v>234</v>
      </c>
      <c r="G1093" s="7" t="s">
        <v>253</v>
      </c>
      <c r="H1093" s="7" t="s">
        <v>260</v>
      </c>
      <c r="I1093" s="7" t="s">
        <v>27</v>
      </c>
      <c r="J1093" s="7" t="s">
        <v>23</v>
      </c>
      <c r="K1093" s="7">
        <v>7</v>
      </c>
      <c r="L1093" s="7" t="s">
        <v>3878</v>
      </c>
      <c r="M1093" s="7" t="s">
        <v>15209</v>
      </c>
      <c r="N1093" s="7" t="s">
        <v>29</v>
      </c>
      <c r="O1093" s="7" t="s">
        <v>215</v>
      </c>
    </row>
    <row r="1094" spans="2:15" x14ac:dyDescent="0.25">
      <c r="B1094" s="7">
        <v>4</v>
      </c>
      <c r="C1094" s="7" t="s">
        <v>3879</v>
      </c>
      <c r="D1094" s="7" t="s">
        <v>3880</v>
      </c>
      <c r="E1094" s="7" t="s">
        <v>3881</v>
      </c>
      <c r="F1094" s="7" t="s">
        <v>234</v>
      </c>
      <c r="G1094" s="7" t="s">
        <v>253</v>
      </c>
      <c r="H1094" s="7" t="s">
        <v>260</v>
      </c>
      <c r="I1094" s="7" t="s">
        <v>27</v>
      </c>
      <c r="J1094" s="7" t="s">
        <v>23</v>
      </c>
      <c r="K1094" s="7">
        <v>7</v>
      </c>
      <c r="L1094" s="7" t="s">
        <v>3883</v>
      </c>
      <c r="M1094" s="7" t="s">
        <v>18494</v>
      </c>
      <c r="N1094" s="7" t="s">
        <v>29</v>
      </c>
      <c r="O1094" s="7" t="s">
        <v>215</v>
      </c>
    </row>
    <row r="1095" spans="2:15" x14ac:dyDescent="0.25">
      <c r="B1095" s="7">
        <v>4</v>
      </c>
      <c r="C1095" s="7" t="s">
        <v>3884</v>
      </c>
      <c r="D1095" s="7" t="s">
        <v>3885</v>
      </c>
      <c r="E1095" s="7" t="s">
        <v>3886</v>
      </c>
      <c r="F1095" s="7" t="s">
        <v>234</v>
      </c>
      <c r="G1095" s="7" t="s">
        <v>253</v>
      </c>
      <c r="H1095" s="7" t="s">
        <v>260</v>
      </c>
      <c r="I1095" s="7" t="s">
        <v>27</v>
      </c>
      <c r="J1095" s="7" t="s">
        <v>23</v>
      </c>
      <c r="K1095" s="7">
        <v>7</v>
      </c>
      <c r="L1095" s="7" t="s">
        <v>3888</v>
      </c>
      <c r="M1095" s="7" t="s">
        <v>18496</v>
      </c>
      <c r="N1095" s="7" t="s">
        <v>29</v>
      </c>
      <c r="O1095" s="7" t="s">
        <v>215</v>
      </c>
    </row>
    <row r="1096" spans="2:15" x14ac:dyDescent="0.25">
      <c r="B1096" s="7">
        <v>4</v>
      </c>
      <c r="C1096" s="7" t="s">
        <v>3890</v>
      </c>
      <c r="D1096" s="7" t="s">
        <v>8956</v>
      </c>
      <c r="E1096" s="7" t="s">
        <v>3893</v>
      </c>
      <c r="F1096" s="7" t="s">
        <v>25</v>
      </c>
      <c r="G1096" s="7" t="s">
        <v>252</v>
      </c>
      <c r="H1096" s="7" t="s">
        <v>260</v>
      </c>
      <c r="I1096" s="7" t="s">
        <v>40</v>
      </c>
      <c r="J1096" s="7" t="s">
        <v>23</v>
      </c>
      <c r="K1096" s="7">
        <v>12</v>
      </c>
      <c r="L1096" s="7" t="s">
        <v>8957</v>
      </c>
      <c r="M1096" s="7" t="s">
        <v>14773</v>
      </c>
      <c r="N1096" s="7" t="s">
        <v>29</v>
      </c>
      <c r="O1096" s="7" t="s">
        <v>105</v>
      </c>
    </row>
    <row r="1097" spans="2:15" x14ac:dyDescent="0.25">
      <c r="B1097" s="7">
        <v>4</v>
      </c>
      <c r="C1097" s="7" t="s">
        <v>3895</v>
      </c>
      <c r="D1097" s="7" t="s">
        <v>3896</v>
      </c>
      <c r="E1097" s="7" t="s">
        <v>3899</v>
      </c>
      <c r="F1097" s="7" t="s">
        <v>133</v>
      </c>
      <c r="G1097" s="7" t="s">
        <v>252</v>
      </c>
      <c r="H1097" s="7" t="s">
        <v>260</v>
      </c>
      <c r="I1097" s="7" t="s">
        <v>45</v>
      </c>
      <c r="J1097" s="7" t="s">
        <v>44</v>
      </c>
      <c r="K1097" s="7">
        <v>11</v>
      </c>
      <c r="L1097" s="7" t="s">
        <v>3901</v>
      </c>
      <c r="M1097" s="7" t="s">
        <v>10329</v>
      </c>
      <c r="N1097" s="7" t="s">
        <v>29</v>
      </c>
      <c r="O1097" s="7" t="s">
        <v>136</v>
      </c>
    </row>
    <row r="1098" spans="2:15" x14ac:dyDescent="0.25">
      <c r="B1098" s="7">
        <v>4</v>
      </c>
      <c r="C1098" s="7" t="s">
        <v>3902</v>
      </c>
      <c r="D1098" s="7" t="s">
        <v>3903</v>
      </c>
      <c r="E1098" s="7" t="s">
        <v>3906</v>
      </c>
      <c r="F1098" s="7" t="s">
        <v>121</v>
      </c>
      <c r="G1098" s="7" t="s">
        <v>252</v>
      </c>
      <c r="H1098" s="7" t="s">
        <v>260</v>
      </c>
      <c r="I1098" s="7" t="s">
        <v>60</v>
      </c>
      <c r="J1098" s="7" t="s">
        <v>58</v>
      </c>
      <c r="K1098" s="7">
        <v>14</v>
      </c>
      <c r="L1098" s="7" t="s">
        <v>3908</v>
      </c>
      <c r="M1098" s="7" t="s">
        <v>18524</v>
      </c>
      <c r="N1098" s="7" t="s">
        <v>29</v>
      </c>
      <c r="O1098" s="7" t="s">
        <v>109</v>
      </c>
    </row>
    <row r="1099" spans="2:15" x14ac:dyDescent="0.25">
      <c r="B1099" s="7">
        <v>4</v>
      </c>
      <c r="C1099" s="7" t="s">
        <v>3916</v>
      </c>
      <c r="D1099" s="7" t="s">
        <v>3917</v>
      </c>
      <c r="E1099" s="7" t="s">
        <v>3920</v>
      </c>
      <c r="F1099" s="7" t="s">
        <v>228</v>
      </c>
      <c r="G1099" s="7" t="s">
        <v>253</v>
      </c>
      <c r="H1099" s="7" t="s">
        <v>260</v>
      </c>
      <c r="I1099" s="7" t="s">
        <v>60</v>
      </c>
      <c r="J1099" s="7" t="s">
        <v>58</v>
      </c>
      <c r="K1099" s="7">
        <v>9</v>
      </c>
      <c r="L1099" s="7" t="s">
        <v>3922</v>
      </c>
      <c r="M1099" s="7" t="s">
        <v>14396</v>
      </c>
      <c r="N1099" s="7" t="s">
        <v>29</v>
      </c>
      <c r="O1099" s="7" t="s">
        <v>215</v>
      </c>
    </row>
    <row r="1100" spans="2:15" x14ac:dyDescent="0.25">
      <c r="B1100" s="7">
        <v>4</v>
      </c>
      <c r="C1100" s="7" t="s">
        <v>3923</v>
      </c>
      <c r="D1100" s="7" t="s">
        <v>3924</v>
      </c>
      <c r="E1100" s="7" t="s">
        <v>3927</v>
      </c>
      <c r="F1100" s="7" t="s">
        <v>139</v>
      </c>
      <c r="G1100" s="7" t="s">
        <v>252</v>
      </c>
      <c r="H1100" s="7" t="s">
        <v>260</v>
      </c>
      <c r="I1100" s="7" t="s">
        <v>60</v>
      </c>
      <c r="J1100" s="7" t="s">
        <v>58</v>
      </c>
      <c r="K1100" s="7">
        <v>14</v>
      </c>
      <c r="L1100" s="7" t="s">
        <v>3929</v>
      </c>
      <c r="M1100" s="7" t="s">
        <v>14654</v>
      </c>
      <c r="N1100" s="7" t="s">
        <v>29</v>
      </c>
      <c r="O1100" s="7" t="s">
        <v>136</v>
      </c>
    </row>
    <row r="1101" spans="2:15" x14ac:dyDescent="0.25">
      <c r="B1101" s="7">
        <v>4</v>
      </c>
      <c r="C1101" s="7" t="s">
        <v>3938</v>
      </c>
      <c r="D1101" s="7" t="s">
        <v>3939</v>
      </c>
      <c r="E1101" s="7" t="s">
        <v>3942</v>
      </c>
      <c r="F1101" s="7" t="s">
        <v>160</v>
      </c>
      <c r="G1101" s="7" t="s">
        <v>252</v>
      </c>
      <c r="H1101" s="7" t="s">
        <v>260</v>
      </c>
      <c r="I1101" s="7" t="s">
        <v>45</v>
      </c>
      <c r="J1101" s="7" t="s">
        <v>44</v>
      </c>
      <c r="K1101" s="7">
        <v>11</v>
      </c>
      <c r="L1101" s="7" t="s">
        <v>3944</v>
      </c>
      <c r="M1101" s="7" t="s">
        <v>14492</v>
      </c>
      <c r="N1101" s="7" t="s">
        <v>29</v>
      </c>
      <c r="O1101" s="7" t="s">
        <v>159</v>
      </c>
    </row>
    <row r="1102" spans="2:15" x14ac:dyDescent="0.25">
      <c r="B1102" s="7">
        <v>4</v>
      </c>
      <c r="C1102" s="7" t="s">
        <v>3945</v>
      </c>
      <c r="D1102" s="7" t="s">
        <v>3946</v>
      </c>
      <c r="E1102" s="7" t="s">
        <v>3949</v>
      </c>
      <c r="F1102" s="7" t="s">
        <v>237</v>
      </c>
      <c r="G1102" s="7" t="s">
        <v>253</v>
      </c>
      <c r="H1102" s="7" t="s">
        <v>260</v>
      </c>
      <c r="I1102" s="7" t="s">
        <v>45</v>
      </c>
      <c r="J1102" s="7" t="s">
        <v>44</v>
      </c>
      <c r="K1102" s="7">
        <v>11</v>
      </c>
      <c r="L1102" s="7" t="s">
        <v>3951</v>
      </c>
      <c r="M1102" s="7" t="s">
        <v>14492</v>
      </c>
      <c r="N1102" s="7" t="s">
        <v>29</v>
      </c>
      <c r="O1102" s="7" t="s">
        <v>215</v>
      </c>
    </row>
    <row r="1103" spans="2:15" x14ac:dyDescent="0.25">
      <c r="B1103" s="7">
        <v>4</v>
      </c>
      <c r="C1103" s="7" t="s">
        <v>3952</v>
      </c>
      <c r="D1103" s="7" t="s">
        <v>3953</v>
      </c>
      <c r="E1103" s="7" t="s">
        <v>3956</v>
      </c>
      <c r="F1103" s="7" t="s">
        <v>224</v>
      </c>
      <c r="G1103" s="7" t="s">
        <v>253</v>
      </c>
      <c r="H1103" s="7" t="s">
        <v>260</v>
      </c>
      <c r="I1103" s="7" t="s">
        <v>60</v>
      </c>
      <c r="J1103" s="7" t="s">
        <v>58</v>
      </c>
      <c r="K1103" s="7">
        <v>9</v>
      </c>
      <c r="L1103" s="7" t="s">
        <v>3958</v>
      </c>
      <c r="M1103" s="7" t="s">
        <v>18536</v>
      </c>
      <c r="N1103" s="7" t="s">
        <v>29</v>
      </c>
      <c r="O1103" s="7" t="s">
        <v>215</v>
      </c>
    </row>
    <row r="1104" spans="2:15" x14ac:dyDescent="0.25">
      <c r="B1104" s="7">
        <v>4</v>
      </c>
      <c r="C1104" s="7" t="s">
        <v>3966</v>
      </c>
      <c r="D1104" s="7" t="s">
        <v>3967</v>
      </c>
      <c r="E1104" s="7" t="s">
        <v>3970</v>
      </c>
      <c r="F1104" s="7" t="s">
        <v>239</v>
      </c>
      <c r="G1104" s="7" t="s">
        <v>253</v>
      </c>
      <c r="H1104" s="7" t="s">
        <v>260</v>
      </c>
      <c r="I1104" s="7" t="s">
        <v>60</v>
      </c>
      <c r="J1104" s="7" t="s">
        <v>58</v>
      </c>
      <c r="K1104" s="7">
        <v>9</v>
      </c>
      <c r="L1104" s="7" t="s">
        <v>3972</v>
      </c>
      <c r="M1104" s="7" t="s">
        <v>16319</v>
      </c>
      <c r="N1104" s="7" t="s">
        <v>29</v>
      </c>
      <c r="O1104" s="7" t="s">
        <v>215</v>
      </c>
    </row>
    <row r="1105" spans="2:15" x14ac:dyDescent="0.25">
      <c r="B1105" s="7">
        <v>4</v>
      </c>
      <c r="C1105" s="7" t="s">
        <v>3975</v>
      </c>
      <c r="D1105" s="7" t="s">
        <v>3976</v>
      </c>
      <c r="E1105" s="7" t="s">
        <v>3979</v>
      </c>
      <c r="F1105" s="7" t="s">
        <v>165</v>
      </c>
      <c r="G1105" s="7" t="s">
        <v>252</v>
      </c>
      <c r="H1105" s="7" t="s">
        <v>260</v>
      </c>
      <c r="I1105" s="7" t="s">
        <v>60</v>
      </c>
      <c r="J1105" s="7" t="s">
        <v>58</v>
      </c>
      <c r="K1105" s="7">
        <v>14</v>
      </c>
      <c r="L1105" s="7" t="s">
        <v>3981</v>
      </c>
      <c r="M1105" s="7" t="s">
        <v>14399</v>
      </c>
      <c r="N1105" s="7" t="s">
        <v>29</v>
      </c>
      <c r="O1105" s="7" t="s">
        <v>159</v>
      </c>
    </row>
    <row r="1106" spans="2:15" x14ac:dyDescent="0.25">
      <c r="B1106" s="7">
        <v>4</v>
      </c>
      <c r="C1106" s="7" t="s">
        <v>3982</v>
      </c>
      <c r="D1106" s="7" t="s">
        <v>3983</v>
      </c>
      <c r="E1106" s="7" t="s">
        <v>3986</v>
      </c>
      <c r="F1106" s="7" t="s">
        <v>25</v>
      </c>
      <c r="G1106" s="7" t="s">
        <v>253</v>
      </c>
      <c r="H1106" s="7" t="s">
        <v>260</v>
      </c>
      <c r="I1106" s="7" t="s">
        <v>60</v>
      </c>
      <c r="J1106" s="7" t="s">
        <v>58</v>
      </c>
      <c r="K1106" s="7">
        <v>9</v>
      </c>
      <c r="L1106" s="7" t="s">
        <v>3988</v>
      </c>
      <c r="M1106" s="7" t="s">
        <v>8107</v>
      </c>
      <c r="N1106" s="7" t="s">
        <v>29</v>
      </c>
      <c r="O1106" s="7" t="s">
        <v>105</v>
      </c>
    </row>
    <row r="1107" spans="2:15" x14ac:dyDescent="0.25">
      <c r="B1107" s="7">
        <v>4</v>
      </c>
      <c r="C1107" s="7" t="s">
        <v>3989</v>
      </c>
      <c r="D1107" s="7" t="s">
        <v>3990</v>
      </c>
      <c r="E1107" s="7" t="s">
        <v>3993</v>
      </c>
      <c r="F1107" s="7" t="s">
        <v>241</v>
      </c>
      <c r="G1107" s="7" t="s">
        <v>253</v>
      </c>
      <c r="H1107" s="7" t="s">
        <v>260</v>
      </c>
      <c r="I1107" s="7" t="s">
        <v>60</v>
      </c>
      <c r="J1107" s="7" t="s">
        <v>58</v>
      </c>
      <c r="K1107" s="7">
        <v>9</v>
      </c>
      <c r="L1107" s="7" t="s">
        <v>3995</v>
      </c>
      <c r="M1107" s="7" t="s">
        <v>18316</v>
      </c>
      <c r="N1107" s="7" t="s">
        <v>29</v>
      </c>
      <c r="O1107" s="7" t="s">
        <v>215</v>
      </c>
    </row>
    <row r="1108" spans="2:15" x14ac:dyDescent="0.25">
      <c r="B1108" s="7">
        <v>4</v>
      </c>
      <c r="C1108" s="7" t="s">
        <v>3998</v>
      </c>
      <c r="D1108" s="7" t="s">
        <v>3999</v>
      </c>
      <c r="E1108" s="7" t="s">
        <v>4002</v>
      </c>
      <c r="F1108" s="7" t="s">
        <v>216</v>
      </c>
      <c r="G1108" s="7" t="s">
        <v>253</v>
      </c>
      <c r="H1108" s="7" t="s">
        <v>260</v>
      </c>
      <c r="I1108" s="7" t="s">
        <v>60</v>
      </c>
      <c r="J1108" s="7" t="s">
        <v>58</v>
      </c>
      <c r="K1108" s="7">
        <v>9</v>
      </c>
      <c r="L1108" s="7" t="s">
        <v>4004</v>
      </c>
      <c r="M1108" s="7" t="s">
        <v>14797</v>
      </c>
      <c r="N1108" s="7" t="s">
        <v>29</v>
      </c>
      <c r="O1108" s="7" t="s">
        <v>215</v>
      </c>
    </row>
    <row r="1109" spans="2:15" x14ac:dyDescent="0.25">
      <c r="B1109" s="7">
        <v>4</v>
      </c>
      <c r="C1109" s="7" t="s">
        <v>4005</v>
      </c>
      <c r="D1109" s="7" t="s">
        <v>8958</v>
      </c>
      <c r="E1109" s="7" t="s">
        <v>4008</v>
      </c>
      <c r="F1109" s="7" t="s">
        <v>25</v>
      </c>
      <c r="G1109" s="7" t="s">
        <v>253</v>
      </c>
      <c r="H1109" s="7" t="s">
        <v>260</v>
      </c>
      <c r="I1109" s="7" t="s">
        <v>40</v>
      </c>
      <c r="J1109" s="7" t="s">
        <v>23</v>
      </c>
      <c r="K1109" s="7">
        <v>7</v>
      </c>
      <c r="L1109" s="7" t="s">
        <v>8959</v>
      </c>
      <c r="M1109" s="7" t="s">
        <v>18560</v>
      </c>
      <c r="N1109" s="7" t="s">
        <v>29</v>
      </c>
      <c r="O1109" s="7" t="s">
        <v>105</v>
      </c>
    </row>
    <row r="1110" spans="2:15" x14ac:dyDescent="0.25">
      <c r="B1110" s="7">
        <v>4</v>
      </c>
      <c r="C1110" s="7" t="s">
        <v>4017</v>
      </c>
      <c r="D1110" s="7" t="s">
        <v>13507</v>
      </c>
      <c r="E1110" s="7" t="s">
        <v>4020</v>
      </c>
      <c r="F1110" s="7" t="s">
        <v>25</v>
      </c>
      <c r="G1110" s="7" t="s">
        <v>253</v>
      </c>
      <c r="H1110" s="7" t="s">
        <v>260</v>
      </c>
      <c r="I1110" s="7" t="s">
        <v>40</v>
      </c>
      <c r="J1110" s="7" t="s">
        <v>23</v>
      </c>
      <c r="K1110" s="7">
        <v>7</v>
      </c>
      <c r="L1110" s="7" t="s">
        <v>13508</v>
      </c>
      <c r="M1110" s="7" t="s">
        <v>18562</v>
      </c>
      <c r="N1110" s="7" t="s">
        <v>29</v>
      </c>
      <c r="O1110" s="7" t="s">
        <v>105</v>
      </c>
    </row>
    <row r="1111" spans="2:15" x14ac:dyDescent="0.25">
      <c r="B1111" s="7">
        <v>4</v>
      </c>
      <c r="C1111" s="7" t="s">
        <v>4022</v>
      </c>
      <c r="D1111" s="7" t="s">
        <v>4023</v>
      </c>
      <c r="E1111" s="7" t="s">
        <v>4026</v>
      </c>
      <c r="F1111" s="7" t="s">
        <v>165</v>
      </c>
      <c r="G1111" s="7" t="s">
        <v>252</v>
      </c>
      <c r="H1111" s="7" t="s">
        <v>260</v>
      </c>
      <c r="I1111" s="7" t="s">
        <v>60</v>
      </c>
      <c r="J1111" s="7" t="s">
        <v>58</v>
      </c>
      <c r="K1111" s="7">
        <v>14</v>
      </c>
      <c r="L1111" s="7" t="s">
        <v>4028</v>
      </c>
      <c r="M1111" s="7" t="s">
        <v>14670</v>
      </c>
      <c r="N1111" s="7" t="s">
        <v>29</v>
      </c>
      <c r="O1111" s="7" t="s">
        <v>159</v>
      </c>
    </row>
    <row r="1112" spans="2:15" x14ac:dyDescent="0.25">
      <c r="B1112" s="7">
        <v>4</v>
      </c>
      <c r="C1112" s="7" t="s">
        <v>4029</v>
      </c>
      <c r="D1112" s="7" t="s">
        <v>4030</v>
      </c>
      <c r="E1112" s="7" t="s">
        <v>4034</v>
      </c>
      <c r="F1112" s="7" t="s">
        <v>165</v>
      </c>
      <c r="G1112" s="7" t="s">
        <v>252</v>
      </c>
      <c r="H1112" s="7" t="s">
        <v>260</v>
      </c>
      <c r="I1112" s="7" t="s">
        <v>60</v>
      </c>
      <c r="J1112" s="7" t="s">
        <v>58</v>
      </c>
      <c r="K1112" s="7">
        <v>14</v>
      </c>
      <c r="L1112" s="7" t="s">
        <v>4036</v>
      </c>
      <c r="M1112" s="7" t="s">
        <v>18566</v>
      </c>
      <c r="N1112" s="7" t="s">
        <v>29</v>
      </c>
      <c r="O1112" s="7" t="s">
        <v>159</v>
      </c>
    </row>
    <row r="1113" spans="2:15" x14ac:dyDescent="0.25">
      <c r="B1113" s="7">
        <v>4</v>
      </c>
      <c r="C1113" s="7" t="s">
        <v>4037</v>
      </c>
      <c r="D1113" s="7" t="s">
        <v>4038</v>
      </c>
      <c r="E1113" s="7" t="s">
        <v>4041</v>
      </c>
      <c r="F1113" s="7" t="s">
        <v>167</v>
      </c>
      <c r="G1113" s="7" t="s">
        <v>252</v>
      </c>
      <c r="H1113" s="7" t="s">
        <v>260</v>
      </c>
      <c r="I1113" s="7" t="s">
        <v>60</v>
      </c>
      <c r="J1113" s="7" t="s">
        <v>58</v>
      </c>
      <c r="K1113" s="7">
        <v>14</v>
      </c>
      <c r="L1113" s="7" t="s">
        <v>4043</v>
      </c>
      <c r="M1113" s="7" t="s">
        <v>14673</v>
      </c>
      <c r="N1113" s="7" t="s">
        <v>29</v>
      </c>
      <c r="O1113" s="7" t="s">
        <v>159</v>
      </c>
    </row>
    <row r="1114" spans="2:15" x14ac:dyDescent="0.25">
      <c r="B1114" s="7">
        <v>4</v>
      </c>
      <c r="C1114" s="7" t="s">
        <v>4044</v>
      </c>
      <c r="D1114" s="7" t="s">
        <v>4045</v>
      </c>
      <c r="E1114" s="7" t="s">
        <v>4048</v>
      </c>
      <c r="F1114" s="7" t="s">
        <v>180</v>
      </c>
      <c r="G1114" s="7" t="s">
        <v>252</v>
      </c>
      <c r="H1114" s="7" t="s">
        <v>260</v>
      </c>
      <c r="I1114" s="7" t="s">
        <v>60</v>
      </c>
      <c r="J1114" s="7" t="s">
        <v>58</v>
      </c>
      <c r="K1114" s="7">
        <v>14</v>
      </c>
      <c r="L1114" s="7" t="s">
        <v>4050</v>
      </c>
      <c r="M1114" s="7" t="s">
        <v>14674</v>
      </c>
      <c r="N1114" s="7" t="s">
        <v>29</v>
      </c>
      <c r="O1114" s="7" t="s">
        <v>159</v>
      </c>
    </row>
    <row r="1115" spans="2:15" x14ac:dyDescent="0.25">
      <c r="B1115" s="7">
        <v>4</v>
      </c>
      <c r="C1115" s="7" t="s">
        <v>12216</v>
      </c>
      <c r="D1115" s="7" t="s">
        <v>12217</v>
      </c>
      <c r="E1115" s="7" t="s">
        <v>12220</v>
      </c>
      <c r="F1115" s="7" t="s">
        <v>25</v>
      </c>
      <c r="G1115" s="7" t="s">
        <v>253</v>
      </c>
      <c r="H1115" s="7" t="s">
        <v>260</v>
      </c>
      <c r="I1115" s="7" t="s">
        <v>34</v>
      </c>
      <c r="J1115" s="7" t="s">
        <v>23</v>
      </c>
      <c r="K1115" s="7">
        <v>5</v>
      </c>
      <c r="L1115" s="7" t="s">
        <v>12222</v>
      </c>
      <c r="M1115" s="7" t="s">
        <v>10941</v>
      </c>
      <c r="N1115" s="7" t="s">
        <v>29</v>
      </c>
      <c r="O1115" s="7" t="s">
        <v>105</v>
      </c>
    </row>
    <row r="1116" spans="2:15" x14ac:dyDescent="0.25">
      <c r="B1116" s="7">
        <v>4</v>
      </c>
      <c r="C1116" s="7" t="s">
        <v>4059</v>
      </c>
      <c r="D1116" s="7" t="s">
        <v>4060</v>
      </c>
      <c r="E1116" s="7" t="s">
        <v>4064</v>
      </c>
      <c r="F1116" s="7" t="s">
        <v>167</v>
      </c>
      <c r="G1116" s="7" t="s">
        <v>252</v>
      </c>
      <c r="H1116" s="7" t="s">
        <v>260</v>
      </c>
      <c r="I1116" s="7" t="s">
        <v>37</v>
      </c>
      <c r="J1116" s="7" t="s">
        <v>36</v>
      </c>
      <c r="K1116" s="7">
        <v>10</v>
      </c>
      <c r="L1116" s="7" t="s">
        <v>4066</v>
      </c>
      <c r="M1116" s="7" t="s">
        <v>17557</v>
      </c>
      <c r="N1116" s="7" t="s">
        <v>29</v>
      </c>
      <c r="O1116" s="7" t="s">
        <v>159</v>
      </c>
    </row>
    <row r="1117" spans="2:15" x14ac:dyDescent="0.25">
      <c r="B1117" s="7">
        <v>4</v>
      </c>
      <c r="C1117" s="7" t="s">
        <v>4067</v>
      </c>
      <c r="D1117" s="7" t="s">
        <v>4068</v>
      </c>
      <c r="E1117" s="7" t="s">
        <v>4071</v>
      </c>
      <c r="F1117" s="7" t="s">
        <v>171</v>
      </c>
      <c r="G1117" s="7" t="s">
        <v>252</v>
      </c>
      <c r="H1117" s="7" t="s">
        <v>260</v>
      </c>
      <c r="I1117" s="7" t="s">
        <v>27</v>
      </c>
      <c r="J1117" s="7" t="s">
        <v>23</v>
      </c>
      <c r="K1117" s="7">
        <v>10</v>
      </c>
      <c r="L1117" s="7" t="s">
        <v>4073</v>
      </c>
      <c r="M1117" s="7" t="s">
        <v>17567</v>
      </c>
      <c r="N1117" s="7" t="s">
        <v>29</v>
      </c>
      <c r="O1117" s="7" t="s">
        <v>159</v>
      </c>
    </row>
    <row r="1118" spans="2:15" x14ac:dyDescent="0.25">
      <c r="B1118" s="7">
        <v>4</v>
      </c>
      <c r="C1118" s="7" t="s">
        <v>4074</v>
      </c>
      <c r="D1118" s="7" t="s">
        <v>4075</v>
      </c>
      <c r="E1118" s="7" t="s">
        <v>4078</v>
      </c>
      <c r="F1118" s="7" t="s">
        <v>187</v>
      </c>
      <c r="G1118" s="7" t="s">
        <v>252</v>
      </c>
      <c r="H1118" s="7" t="s">
        <v>260</v>
      </c>
      <c r="I1118" s="7" t="s">
        <v>27</v>
      </c>
      <c r="J1118" s="7" t="s">
        <v>23</v>
      </c>
      <c r="K1118" s="7">
        <v>10</v>
      </c>
      <c r="L1118" s="7" t="s">
        <v>4080</v>
      </c>
      <c r="M1118" s="7" t="s">
        <v>4990</v>
      </c>
      <c r="N1118" s="7" t="s">
        <v>29</v>
      </c>
      <c r="O1118" s="7" t="s">
        <v>159</v>
      </c>
    </row>
    <row r="1119" spans="2:15" x14ac:dyDescent="0.25">
      <c r="B1119" s="7">
        <v>4</v>
      </c>
      <c r="C1119" s="7" t="s">
        <v>4081</v>
      </c>
      <c r="D1119" s="7" t="s">
        <v>4082</v>
      </c>
      <c r="E1119" s="7" t="s">
        <v>4085</v>
      </c>
      <c r="F1119" s="7" t="s">
        <v>156</v>
      </c>
      <c r="G1119" s="7" t="s">
        <v>252</v>
      </c>
      <c r="H1119" s="7" t="s">
        <v>260</v>
      </c>
      <c r="I1119" s="7" t="s">
        <v>27</v>
      </c>
      <c r="J1119" s="7" t="s">
        <v>23</v>
      </c>
      <c r="K1119" s="7">
        <v>10</v>
      </c>
      <c r="L1119" s="7" t="s">
        <v>4087</v>
      </c>
      <c r="M1119" s="7" t="s">
        <v>17567</v>
      </c>
      <c r="N1119" s="7" t="s">
        <v>29</v>
      </c>
      <c r="O1119" s="7" t="s">
        <v>159</v>
      </c>
    </row>
    <row r="1120" spans="2:15" x14ac:dyDescent="0.25">
      <c r="B1120" s="7">
        <v>4</v>
      </c>
      <c r="C1120" s="7" t="s">
        <v>4089</v>
      </c>
      <c r="D1120" s="7" t="s">
        <v>4090</v>
      </c>
      <c r="E1120" s="7" t="s">
        <v>4093</v>
      </c>
      <c r="F1120" s="7" t="s">
        <v>165</v>
      </c>
      <c r="G1120" s="7" t="s">
        <v>252</v>
      </c>
      <c r="H1120" s="7" t="s">
        <v>260</v>
      </c>
      <c r="I1120" s="7" t="s">
        <v>27</v>
      </c>
      <c r="J1120" s="7" t="s">
        <v>23</v>
      </c>
      <c r="K1120" s="7">
        <v>10</v>
      </c>
      <c r="L1120" s="7" t="s">
        <v>4095</v>
      </c>
      <c r="M1120" s="7" t="s">
        <v>17567</v>
      </c>
      <c r="N1120" s="7" t="s">
        <v>29</v>
      </c>
      <c r="O1120" s="7" t="s">
        <v>159</v>
      </c>
    </row>
    <row r="1121" spans="2:15" x14ac:dyDescent="0.25">
      <c r="B1121" s="7">
        <v>4</v>
      </c>
      <c r="C1121" s="7" t="s">
        <v>4096</v>
      </c>
      <c r="D1121" s="7" t="s">
        <v>4097</v>
      </c>
      <c r="E1121" s="7" t="s">
        <v>4101</v>
      </c>
      <c r="F1121" s="7" t="s">
        <v>190</v>
      </c>
      <c r="G1121" s="7" t="s">
        <v>252</v>
      </c>
      <c r="H1121" s="7" t="s">
        <v>260</v>
      </c>
      <c r="I1121" s="7" t="s">
        <v>27</v>
      </c>
      <c r="J1121" s="7" t="s">
        <v>23</v>
      </c>
      <c r="K1121" s="7">
        <v>10</v>
      </c>
      <c r="L1121" s="7" t="s">
        <v>4103</v>
      </c>
      <c r="M1121" s="7" t="s">
        <v>17567</v>
      </c>
      <c r="N1121" s="7" t="s">
        <v>29</v>
      </c>
      <c r="O1121" s="7" t="s">
        <v>159</v>
      </c>
    </row>
    <row r="1122" spans="2:15" x14ac:dyDescent="0.25">
      <c r="B1122" s="7">
        <v>4</v>
      </c>
      <c r="C1122" s="7" t="s">
        <v>4104</v>
      </c>
      <c r="D1122" s="7" t="s">
        <v>4105</v>
      </c>
      <c r="E1122" s="7" t="s">
        <v>4108</v>
      </c>
      <c r="F1122" s="7" t="s">
        <v>156</v>
      </c>
      <c r="G1122" s="7" t="s">
        <v>252</v>
      </c>
      <c r="H1122" s="7" t="s">
        <v>260</v>
      </c>
      <c r="I1122" s="7" t="s">
        <v>27</v>
      </c>
      <c r="J1122" s="7" t="s">
        <v>23</v>
      </c>
      <c r="K1122" s="7">
        <v>10</v>
      </c>
      <c r="L1122" s="7" t="s">
        <v>4110</v>
      </c>
      <c r="M1122" s="7" t="s">
        <v>17567</v>
      </c>
      <c r="N1122" s="7" t="s">
        <v>29</v>
      </c>
      <c r="O1122" s="7" t="s">
        <v>159</v>
      </c>
    </row>
    <row r="1123" spans="2:15" x14ac:dyDescent="0.25">
      <c r="B1123" s="7">
        <v>4</v>
      </c>
      <c r="C1123" s="7" t="s">
        <v>4111</v>
      </c>
      <c r="D1123" s="7" t="s">
        <v>4112</v>
      </c>
      <c r="E1123" s="7" t="s">
        <v>4115</v>
      </c>
      <c r="F1123" s="7" t="s">
        <v>178</v>
      </c>
      <c r="G1123" s="7" t="s">
        <v>252</v>
      </c>
      <c r="H1123" s="7" t="s">
        <v>260</v>
      </c>
      <c r="I1123" s="7" t="s">
        <v>27</v>
      </c>
      <c r="J1123" s="7" t="s">
        <v>23</v>
      </c>
      <c r="K1123" s="7">
        <v>10</v>
      </c>
      <c r="L1123" s="7" t="s">
        <v>4117</v>
      </c>
      <c r="M1123" s="7" t="s">
        <v>17648</v>
      </c>
      <c r="N1123" s="7" t="s">
        <v>29</v>
      </c>
      <c r="O1123" s="7" t="s">
        <v>159</v>
      </c>
    </row>
    <row r="1124" spans="2:15" x14ac:dyDescent="0.25">
      <c r="B1124" s="7">
        <v>4</v>
      </c>
      <c r="C1124" s="7" t="s">
        <v>4118</v>
      </c>
      <c r="D1124" s="7" t="s">
        <v>4119</v>
      </c>
      <c r="E1124" s="7" t="s">
        <v>4121</v>
      </c>
      <c r="F1124" s="7" t="s">
        <v>178</v>
      </c>
      <c r="G1124" s="7" t="s">
        <v>252</v>
      </c>
      <c r="H1124" s="7" t="s">
        <v>260</v>
      </c>
      <c r="I1124" s="7" t="s">
        <v>27</v>
      </c>
      <c r="J1124" s="7" t="s">
        <v>23</v>
      </c>
      <c r="K1124" s="7">
        <v>10</v>
      </c>
      <c r="L1124" s="7" t="s">
        <v>4123</v>
      </c>
      <c r="M1124" s="7" t="s">
        <v>17650</v>
      </c>
      <c r="N1124" s="7" t="s">
        <v>29</v>
      </c>
      <c r="O1124" s="7" t="s">
        <v>159</v>
      </c>
    </row>
    <row r="1125" spans="2:15" x14ac:dyDescent="0.25">
      <c r="B1125" s="7">
        <v>4</v>
      </c>
      <c r="C1125" s="7" t="s">
        <v>4124</v>
      </c>
      <c r="D1125" s="7" t="s">
        <v>4125</v>
      </c>
      <c r="E1125" s="7" t="s">
        <v>4127</v>
      </c>
      <c r="F1125" s="7" t="s">
        <v>167</v>
      </c>
      <c r="G1125" s="7" t="s">
        <v>252</v>
      </c>
      <c r="H1125" s="7" t="s">
        <v>260</v>
      </c>
      <c r="I1125" s="7" t="s">
        <v>27</v>
      </c>
      <c r="J1125" s="7" t="s">
        <v>23</v>
      </c>
      <c r="K1125" s="7">
        <v>10</v>
      </c>
      <c r="L1125" s="7" t="s">
        <v>4129</v>
      </c>
      <c r="M1125" s="7" t="s">
        <v>17653</v>
      </c>
      <c r="N1125" s="7" t="s">
        <v>29</v>
      </c>
      <c r="O1125" s="7" t="s">
        <v>159</v>
      </c>
    </row>
    <row r="1126" spans="2:15" x14ac:dyDescent="0.25">
      <c r="B1126" s="7">
        <v>4</v>
      </c>
      <c r="C1126" s="7" t="s">
        <v>4138</v>
      </c>
      <c r="D1126" s="7" t="s">
        <v>4139</v>
      </c>
      <c r="E1126" s="7" t="s">
        <v>4141</v>
      </c>
      <c r="F1126" s="7" t="s">
        <v>200</v>
      </c>
      <c r="G1126" s="7" t="s">
        <v>252</v>
      </c>
      <c r="H1126" s="7" t="s">
        <v>260</v>
      </c>
      <c r="I1126" s="7" t="s">
        <v>37</v>
      </c>
      <c r="J1126" s="7" t="s">
        <v>36</v>
      </c>
      <c r="K1126" s="7">
        <v>10</v>
      </c>
      <c r="L1126" s="7" t="s">
        <v>4143</v>
      </c>
      <c r="M1126" s="7" t="s">
        <v>17684</v>
      </c>
      <c r="N1126" s="7" t="s">
        <v>29</v>
      </c>
      <c r="O1126" s="7" t="s">
        <v>159</v>
      </c>
    </row>
    <row r="1127" spans="2:15" x14ac:dyDescent="0.25">
      <c r="B1127" s="7">
        <v>4</v>
      </c>
      <c r="C1127" s="7" t="s">
        <v>4151</v>
      </c>
      <c r="D1127" s="7" t="s">
        <v>5280</v>
      </c>
      <c r="E1127" s="7" t="s">
        <v>4155</v>
      </c>
      <c r="F1127" s="7" t="s">
        <v>167</v>
      </c>
      <c r="G1127" s="7" t="s">
        <v>252</v>
      </c>
      <c r="H1127" s="7" t="s">
        <v>260</v>
      </c>
      <c r="I1127" s="7" t="s">
        <v>87</v>
      </c>
      <c r="J1127" s="7" t="s">
        <v>23</v>
      </c>
      <c r="K1127" s="7">
        <v>10</v>
      </c>
      <c r="L1127" s="7" t="s">
        <v>5281</v>
      </c>
      <c r="M1127" s="7" t="s">
        <v>17729</v>
      </c>
      <c r="N1127" s="7" t="s">
        <v>29</v>
      </c>
      <c r="O1127" s="7" t="s">
        <v>159</v>
      </c>
    </row>
    <row r="1128" spans="2:15" x14ac:dyDescent="0.25">
      <c r="B1128" s="7">
        <v>4</v>
      </c>
      <c r="C1128" s="7" t="s">
        <v>4164</v>
      </c>
      <c r="D1128" s="7" t="s">
        <v>4165</v>
      </c>
      <c r="E1128" s="7" t="s">
        <v>4169</v>
      </c>
      <c r="F1128" s="7" t="s">
        <v>200</v>
      </c>
      <c r="G1128" s="7" t="s">
        <v>252</v>
      </c>
      <c r="H1128" s="7" t="s">
        <v>260</v>
      </c>
      <c r="I1128" s="7" t="s">
        <v>27</v>
      </c>
      <c r="J1128" s="7" t="s">
        <v>23</v>
      </c>
      <c r="K1128" s="7">
        <v>10</v>
      </c>
      <c r="L1128" s="7" t="s">
        <v>4171</v>
      </c>
      <c r="M1128" s="7" t="s">
        <v>2333</v>
      </c>
      <c r="N1128" s="7" t="s">
        <v>29</v>
      </c>
      <c r="O1128" s="7" t="s">
        <v>159</v>
      </c>
    </row>
    <row r="1129" spans="2:15" x14ac:dyDescent="0.25">
      <c r="B1129" s="7">
        <v>4</v>
      </c>
      <c r="C1129" s="7" t="s">
        <v>4172</v>
      </c>
      <c r="D1129" s="7" t="s">
        <v>4165</v>
      </c>
      <c r="E1129" s="7" t="s">
        <v>4173</v>
      </c>
      <c r="F1129" s="7" t="s">
        <v>200</v>
      </c>
      <c r="G1129" s="7" t="s">
        <v>252</v>
      </c>
      <c r="H1129" s="7" t="s">
        <v>260</v>
      </c>
      <c r="I1129" s="7" t="s">
        <v>27</v>
      </c>
      <c r="J1129" s="7" t="s">
        <v>23</v>
      </c>
      <c r="K1129" s="7">
        <v>10</v>
      </c>
      <c r="L1129" s="7" t="s">
        <v>4171</v>
      </c>
      <c r="M1129" s="7" t="s">
        <v>2333</v>
      </c>
      <c r="N1129" s="7" t="s">
        <v>29</v>
      </c>
      <c r="O1129" s="7" t="s">
        <v>159</v>
      </c>
    </row>
    <row r="1130" spans="2:15" x14ac:dyDescent="0.25">
      <c r="B1130" s="7">
        <v>4</v>
      </c>
      <c r="C1130" s="7" t="s">
        <v>4175</v>
      </c>
      <c r="D1130" s="7" t="s">
        <v>4176</v>
      </c>
      <c r="E1130" s="7" t="s">
        <v>4177</v>
      </c>
      <c r="F1130" s="7" t="s">
        <v>200</v>
      </c>
      <c r="G1130" s="7" t="s">
        <v>252</v>
      </c>
      <c r="H1130" s="7" t="s">
        <v>260</v>
      </c>
      <c r="I1130" s="7" t="s">
        <v>27</v>
      </c>
      <c r="J1130" s="7" t="s">
        <v>23</v>
      </c>
      <c r="K1130" s="7">
        <v>10</v>
      </c>
      <c r="L1130" s="7" t="s">
        <v>4179</v>
      </c>
      <c r="M1130" s="7" t="s">
        <v>2333</v>
      </c>
      <c r="N1130" s="7" t="s">
        <v>29</v>
      </c>
      <c r="O1130" s="7" t="s">
        <v>159</v>
      </c>
    </row>
    <row r="1131" spans="2:15" x14ac:dyDescent="0.25">
      <c r="B1131" s="7">
        <v>4</v>
      </c>
      <c r="C1131" s="7" t="s">
        <v>4180</v>
      </c>
      <c r="D1131" s="7" t="s">
        <v>4176</v>
      </c>
      <c r="E1131" s="7" t="s">
        <v>4181</v>
      </c>
      <c r="F1131" s="7" t="s">
        <v>200</v>
      </c>
      <c r="G1131" s="7" t="s">
        <v>252</v>
      </c>
      <c r="H1131" s="7" t="s">
        <v>260</v>
      </c>
      <c r="I1131" s="7" t="s">
        <v>27</v>
      </c>
      <c r="J1131" s="7" t="s">
        <v>23</v>
      </c>
      <c r="K1131" s="7">
        <v>10</v>
      </c>
      <c r="L1131" s="7" t="s">
        <v>4179</v>
      </c>
      <c r="M1131" s="7" t="s">
        <v>2333</v>
      </c>
      <c r="N1131" s="7" t="s">
        <v>29</v>
      </c>
      <c r="O1131" s="7" t="s">
        <v>159</v>
      </c>
    </row>
    <row r="1132" spans="2:15" x14ac:dyDescent="0.25">
      <c r="B1132" s="7">
        <v>4</v>
      </c>
      <c r="C1132" s="7" t="s">
        <v>4183</v>
      </c>
      <c r="D1132" s="7" t="s">
        <v>5299</v>
      </c>
      <c r="E1132" s="7" t="s">
        <v>4187</v>
      </c>
      <c r="F1132" s="7" t="s">
        <v>165</v>
      </c>
      <c r="G1132" s="7" t="s">
        <v>252</v>
      </c>
      <c r="H1132" s="7" t="s">
        <v>260</v>
      </c>
      <c r="I1132" s="7" t="s">
        <v>27</v>
      </c>
      <c r="J1132" s="7" t="s">
        <v>23</v>
      </c>
      <c r="K1132" s="7">
        <v>10</v>
      </c>
      <c r="L1132" s="7" t="s">
        <v>5300</v>
      </c>
      <c r="M1132" s="7" t="s">
        <v>17754</v>
      </c>
      <c r="N1132" s="7" t="s">
        <v>29</v>
      </c>
      <c r="O1132" s="7" t="s">
        <v>159</v>
      </c>
    </row>
    <row r="1133" spans="2:15" x14ac:dyDescent="0.25">
      <c r="B1133" s="7">
        <v>4</v>
      </c>
      <c r="C1133" s="7" t="s">
        <v>4193</v>
      </c>
      <c r="D1133" s="7" t="s">
        <v>5308</v>
      </c>
      <c r="E1133" s="7" t="s">
        <v>4194</v>
      </c>
      <c r="F1133" s="7" t="s">
        <v>185</v>
      </c>
      <c r="G1133" s="7" t="s">
        <v>252</v>
      </c>
      <c r="H1133" s="7" t="s">
        <v>260</v>
      </c>
      <c r="I1133" s="7" t="s">
        <v>27</v>
      </c>
      <c r="J1133" s="7" t="s">
        <v>23</v>
      </c>
      <c r="K1133" s="7">
        <v>10</v>
      </c>
      <c r="L1133" s="7" t="s">
        <v>5309</v>
      </c>
      <c r="M1133" s="7" t="s">
        <v>17766</v>
      </c>
      <c r="N1133" s="7" t="s">
        <v>29</v>
      </c>
      <c r="O1133" s="7" t="s">
        <v>159</v>
      </c>
    </row>
    <row r="1134" spans="2:15" x14ac:dyDescent="0.25">
      <c r="B1134" s="7">
        <v>4</v>
      </c>
      <c r="C1134" s="7" t="s">
        <v>4196</v>
      </c>
      <c r="D1134" s="7" t="s">
        <v>4197</v>
      </c>
      <c r="E1134" s="7" t="s">
        <v>4199</v>
      </c>
      <c r="F1134" s="7" t="s">
        <v>200</v>
      </c>
      <c r="G1134" s="7" t="s">
        <v>252</v>
      </c>
      <c r="H1134" s="7" t="s">
        <v>260</v>
      </c>
      <c r="I1134" s="7" t="s">
        <v>37</v>
      </c>
      <c r="J1134" s="7" t="s">
        <v>36</v>
      </c>
      <c r="K1134" s="7">
        <v>10</v>
      </c>
      <c r="L1134" s="7" t="s">
        <v>4201</v>
      </c>
      <c r="M1134" s="7" t="s">
        <v>6639</v>
      </c>
      <c r="N1134" s="7" t="s">
        <v>29</v>
      </c>
      <c r="O1134" s="7" t="s">
        <v>159</v>
      </c>
    </row>
    <row r="1135" spans="2:15" x14ac:dyDescent="0.25">
      <c r="B1135" s="7">
        <v>4</v>
      </c>
      <c r="C1135" s="7" t="s">
        <v>4202</v>
      </c>
      <c r="D1135" s="7" t="s">
        <v>5310</v>
      </c>
      <c r="E1135" s="7" t="s">
        <v>4204</v>
      </c>
      <c r="F1135" s="7" t="s">
        <v>185</v>
      </c>
      <c r="G1135" s="7" t="s">
        <v>253</v>
      </c>
      <c r="H1135" s="7" t="s">
        <v>260</v>
      </c>
      <c r="I1135" s="7" t="s">
        <v>37</v>
      </c>
      <c r="J1135" s="7" t="s">
        <v>36</v>
      </c>
      <c r="K1135" s="7">
        <v>7</v>
      </c>
      <c r="L1135" s="7" t="s">
        <v>5311</v>
      </c>
      <c r="M1135" s="7" t="s">
        <v>17766</v>
      </c>
      <c r="N1135" s="7" t="s">
        <v>29</v>
      </c>
      <c r="O1135" s="7" t="s">
        <v>159</v>
      </c>
    </row>
    <row r="1136" spans="2:15" x14ac:dyDescent="0.25">
      <c r="B1136" s="7">
        <v>4</v>
      </c>
      <c r="C1136" s="7" t="s">
        <v>4206</v>
      </c>
      <c r="D1136" s="7" t="s">
        <v>5312</v>
      </c>
      <c r="E1136" s="7" t="s">
        <v>4209</v>
      </c>
      <c r="F1136" s="7" t="s">
        <v>165</v>
      </c>
      <c r="G1136" s="7" t="s">
        <v>253</v>
      </c>
      <c r="H1136" s="7" t="s">
        <v>260</v>
      </c>
      <c r="I1136" s="7" t="s">
        <v>27</v>
      </c>
      <c r="J1136" s="7" t="s">
        <v>23</v>
      </c>
      <c r="K1136" s="7">
        <v>7</v>
      </c>
      <c r="L1136" s="7" t="s">
        <v>5313</v>
      </c>
      <c r="M1136" s="7" t="s">
        <v>17789</v>
      </c>
      <c r="N1136" s="7" t="s">
        <v>29</v>
      </c>
      <c r="O1136" s="7" t="s">
        <v>159</v>
      </c>
    </row>
    <row r="1137" spans="2:15" x14ac:dyDescent="0.25">
      <c r="B1137" s="7">
        <v>4</v>
      </c>
      <c r="C1137" s="7" t="s">
        <v>4211</v>
      </c>
      <c r="D1137" s="7" t="s">
        <v>7438</v>
      </c>
      <c r="E1137" s="7" t="s">
        <v>7439</v>
      </c>
      <c r="F1137" s="7" t="s">
        <v>119</v>
      </c>
      <c r="G1137" s="7" t="s">
        <v>252</v>
      </c>
      <c r="H1137" s="7" t="s">
        <v>260</v>
      </c>
      <c r="I1137" s="7" t="s">
        <v>40</v>
      </c>
      <c r="J1137" s="7" t="s">
        <v>23</v>
      </c>
      <c r="K1137" s="7">
        <v>12</v>
      </c>
      <c r="L1137" s="7" t="s">
        <v>7441</v>
      </c>
      <c r="M1137" s="7" t="s">
        <v>17828</v>
      </c>
      <c r="N1137" s="7" t="s">
        <v>29</v>
      </c>
      <c r="O1137" s="7" t="s">
        <v>109</v>
      </c>
    </row>
    <row r="1138" spans="2:15" x14ac:dyDescent="0.25">
      <c r="B1138" s="7">
        <v>4</v>
      </c>
      <c r="C1138" s="7" t="s">
        <v>4214</v>
      </c>
      <c r="D1138" s="7" t="s">
        <v>4215</v>
      </c>
      <c r="E1138" s="7" t="s">
        <v>4216</v>
      </c>
      <c r="F1138" s="7" t="s">
        <v>200</v>
      </c>
      <c r="G1138" s="7" t="s">
        <v>252</v>
      </c>
      <c r="H1138" s="7" t="s">
        <v>260</v>
      </c>
      <c r="I1138" s="7" t="s">
        <v>37</v>
      </c>
      <c r="J1138" s="7" t="s">
        <v>36</v>
      </c>
      <c r="K1138" s="7">
        <v>10</v>
      </c>
      <c r="L1138" s="7" t="s">
        <v>4218</v>
      </c>
      <c r="M1138" s="7" t="s">
        <v>6639</v>
      </c>
      <c r="N1138" s="7" t="s">
        <v>29</v>
      </c>
      <c r="O1138" s="7" t="s">
        <v>159</v>
      </c>
    </row>
    <row r="1139" spans="2:15" x14ac:dyDescent="0.25">
      <c r="B1139" s="7">
        <v>4</v>
      </c>
      <c r="C1139" s="7" t="s">
        <v>4219</v>
      </c>
      <c r="D1139" s="7" t="s">
        <v>4215</v>
      </c>
      <c r="E1139" s="7" t="s">
        <v>4220</v>
      </c>
      <c r="F1139" s="7" t="s">
        <v>200</v>
      </c>
      <c r="G1139" s="7" t="s">
        <v>252</v>
      </c>
      <c r="H1139" s="7" t="s">
        <v>260</v>
      </c>
      <c r="I1139" s="7" t="s">
        <v>37</v>
      </c>
      <c r="J1139" s="7" t="s">
        <v>36</v>
      </c>
      <c r="K1139" s="7">
        <v>10</v>
      </c>
      <c r="L1139" s="7" t="s">
        <v>4218</v>
      </c>
      <c r="M1139" s="7" t="s">
        <v>6639</v>
      </c>
      <c r="N1139" s="7" t="s">
        <v>29</v>
      </c>
      <c r="O1139" s="7" t="s">
        <v>159</v>
      </c>
    </row>
    <row r="1140" spans="2:15" x14ac:dyDescent="0.25">
      <c r="B1140" s="7">
        <v>4</v>
      </c>
      <c r="C1140" s="7" t="s">
        <v>4222</v>
      </c>
      <c r="D1140" s="7" t="s">
        <v>4215</v>
      </c>
      <c r="E1140" s="7" t="s">
        <v>4223</v>
      </c>
      <c r="F1140" s="7" t="s">
        <v>200</v>
      </c>
      <c r="G1140" s="7" t="s">
        <v>252</v>
      </c>
      <c r="H1140" s="7" t="s">
        <v>260</v>
      </c>
      <c r="I1140" s="7" t="s">
        <v>37</v>
      </c>
      <c r="J1140" s="7" t="s">
        <v>36</v>
      </c>
      <c r="K1140" s="7">
        <v>10</v>
      </c>
      <c r="L1140" s="7" t="s">
        <v>4218</v>
      </c>
      <c r="M1140" s="7" t="s">
        <v>6639</v>
      </c>
      <c r="N1140" s="7" t="s">
        <v>29</v>
      </c>
      <c r="O1140" s="7" t="s">
        <v>159</v>
      </c>
    </row>
    <row r="1141" spans="2:15" x14ac:dyDescent="0.25">
      <c r="B1141" s="7">
        <v>4</v>
      </c>
      <c r="C1141" s="7" t="s">
        <v>4225</v>
      </c>
      <c r="D1141" s="7" t="s">
        <v>5335</v>
      </c>
      <c r="E1141" s="7" t="s">
        <v>4229</v>
      </c>
      <c r="F1141" s="7" t="s">
        <v>185</v>
      </c>
      <c r="G1141" s="7" t="s">
        <v>253</v>
      </c>
      <c r="H1141" s="7" t="s">
        <v>260</v>
      </c>
      <c r="I1141" s="7" t="s">
        <v>37</v>
      </c>
      <c r="J1141" s="7" t="s">
        <v>36</v>
      </c>
      <c r="K1141" s="7">
        <v>7</v>
      </c>
      <c r="L1141" s="7" t="s">
        <v>5336</v>
      </c>
      <c r="M1141" s="7" t="s">
        <v>17870</v>
      </c>
      <c r="N1141" s="7" t="s">
        <v>29</v>
      </c>
      <c r="O1141" s="7" t="s">
        <v>159</v>
      </c>
    </row>
    <row r="1142" spans="2:15" x14ac:dyDescent="0.25">
      <c r="B1142" s="7">
        <v>4</v>
      </c>
      <c r="C1142" s="7" t="s">
        <v>4298</v>
      </c>
      <c r="D1142" s="7" t="s">
        <v>4299</v>
      </c>
      <c r="E1142" s="7" t="s">
        <v>4301</v>
      </c>
      <c r="F1142" s="7" t="s">
        <v>180</v>
      </c>
      <c r="G1142" s="7" t="s">
        <v>253</v>
      </c>
      <c r="H1142" s="7" t="s">
        <v>260</v>
      </c>
      <c r="I1142" s="7" t="s">
        <v>37</v>
      </c>
      <c r="J1142" s="7" t="s">
        <v>36</v>
      </c>
      <c r="K1142" s="7">
        <v>7</v>
      </c>
      <c r="L1142" s="7" t="s">
        <v>4303</v>
      </c>
      <c r="M1142" s="7" t="s">
        <v>18397</v>
      </c>
      <c r="N1142" s="7" t="s">
        <v>29</v>
      </c>
      <c r="O1142" s="7" t="s">
        <v>159</v>
      </c>
    </row>
    <row r="1143" spans="2:15" x14ac:dyDescent="0.25">
      <c r="B1143" s="7">
        <v>4</v>
      </c>
      <c r="C1143" s="7" t="s">
        <v>4304</v>
      </c>
      <c r="D1143" s="7" t="s">
        <v>4305</v>
      </c>
      <c r="E1143" s="7" t="s">
        <v>4309</v>
      </c>
      <c r="F1143" s="7" t="s">
        <v>185</v>
      </c>
      <c r="G1143" s="7" t="s">
        <v>253</v>
      </c>
      <c r="H1143" s="7" t="s">
        <v>260</v>
      </c>
      <c r="I1143" s="7" t="s">
        <v>37</v>
      </c>
      <c r="J1143" s="7" t="s">
        <v>36</v>
      </c>
      <c r="K1143" s="7">
        <v>7</v>
      </c>
      <c r="L1143" s="7" t="s">
        <v>4311</v>
      </c>
      <c r="M1143" s="7" t="s">
        <v>18411</v>
      </c>
      <c r="N1143" s="7" t="s">
        <v>29</v>
      </c>
      <c r="O1143" s="7" t="s">
        <v>159</v>
      </c>
    </row>
    <row r="1144" spans="2:15" x14ac:dyDescent="0.25">
      <c r="B1144" s="7">
        <v>4</v>
      </c>
      <c r="C1144" s="7" t="s">
        <v>4312</v>
      </c>
      <c r="D1144" s="7" t="s">
        <v>4313</v>
      </c>
      <c r="E1144" s="7" t="s">
        <v>4316</v>
      </c>
      <c r="F1144" s="7" t="s">
        <v>165</v>
      </c>
      <c r="G1144" s="7" t="s">
        <v>252</v>
      </c>
      <c r="H1144" s="7" t="s">
        <v>260</v>
      </c>
      <c r="I1144" s="7" t="s">
        <v>37</v>
      </c>
      <c r="J1144" s="7" t="s">
        <v>36</v>
      </c>
      <c r="K1144" s="7">
        <v>10</v>
      </c>
      <c r="L1144" s="7" t="s">
        <v>4318</v>
      </c>
      <c r="M1144" s="7" t="s">
        <v>14608</v>
      </c>
      <c r="N1144" s="7" t="s">
        <v>29</v>
      </c>
      <c r="O1144" s="7" t="s">
        <v>159</v>
      </c>
    </row>
    <row r="1145" spans="2:15" x14ac:dyDescent="0.25">
      <c r="B1145" s="7">
        <v>4</v>
      </c>
      <c r="C1145" s="7" t="s">
        <v>4319</v>
      </c>
      <c r="D1145" s="7" t="s">
        <v>4320</v>
      </c>
      <c r="E1145" s="7" t="s">
        <v>4323</v>
      </c>
      <c r="F1145" s="7" t="s">
        <v>190</v>
      </c>
      <c r="G1145" s="7" t="s">
        <v>252</v>
      </c>
      <c r="H1145" s="7" t="s">
        <v>260</v>
      </c>
      <c r="I1145" s="7" t="s">
        <v>37</v>
      </c>
      <c r="J1145" s="7" t="s">
        <v>36</v>
      </c>
      <c r="K1145" s="7">
        <v>10</v>
      </c>
      <c r="L1145" s="7" t="s">
        <v>4325</v>
      </c>
      <c r="M1145" s="7" t="s">
        <v>18044</v>
      </c>
      <c r="N1145" s="7" t="s">
        <v>29</v>
      </c>
      <c r="O1145" s="7" t="s">
        <v>159</v>
      </c>
    </row>
    <row r="1146" spans="2:15" x14ac:dyDescent="0.25">
      <c r="B1146" s="7">
        <v>4</v>
      </c>
      <c r="C1146" s="7" t="s">
        <v>4326</v>
      </c>
      <c r="D1146" s="7" t="s">
        <v>4327</v>
      </c>
      <c r="E1146" s="7" t="s">
        <v>4330</v>
      </c>
      <c r="F1146" s="7" t="s">
        <v>167</v>
      </c>
      <c r="G1146" s="7" t="s">
        <v>252</v>
      </c>
      <c r="H1146" s="7" t="s">
        <v>260</v>
      </c>
      <c r="I1146" s="7" t="s">
        <v>37</v>
      </c>
      <c r="J1146" s="7" t="s">
        <v>36</v>
      </c>
      <c r="K1146" s="7">
        <v>10</v>
      </c>
      <c r="L1146" s="7" t="s">
        <v>4332</v>
      </c>
      <c r="M1146" s="7" t="s">
        <v>5015</v>
      </c>
      <c r="N1146" s="7" t="s">
        <v>29</v>
      </c>
      <c r="O1146" s="7" t="s">
        <v>159</v>
      </c>
    </row>
    <row r="1147" spans="2:15" x14ac:dyDescent="0.25">
      <c r="B1147" s="7">
        <v>4</v>
      </c>
      <c r="C1147" s="7" t="s">
        <v>4333</v>
      </c>
      <c r="D1147" s="7" t="s">
        <v>4334</v>
      </c>
      <c r="E1147" s="7" t="s">
        <v>4337</v>
      </c>
      <c r="F1147" s="7" t="s">
        <v>180</v>
      </c>
      <c r="G1147" s="7" t="s">
        <v>253</v>
      </c>
      <c r="H1147" s="7" t="s">
        <v>260</v>
      </c>
      <c r="I1147" s="7" t="s">
        <v>37</v>
      </c>
      <c r="J1147" s="7" t="s">
        <v>36</v>
      </c>
      <c r="K1147" s="7">
        <v>7</v>
      </c>
      <c r="L1147" s="7" t="s">
        <v>4339</v>
      </c>
      <c r="M1147" s="7" t="s">
        <v>18437</v>
      </c>
      <c r="N1147" s="7" t="s">
        <v>29</v>
      </c>
      <c r="O1147" s="7" t="s">
        <v>159</v>
      </c>
    </row>
    <row r="1148" spans="2:15" x14ac:dyDescent="0.25">
      <c r="B1148" s="7">
        <v>4</v>
      </c>
      <c r="C1148" s="7" t="s">
        <v>4345</v>
      </c>
      <c r="D1148" s="7" t="s">
        <v>4346</v>
      </c>
      <c r="E1148" s="7" t="s">
        <v>4348</v>
      </c>
      <c r="F1148" s="7" t="s">
        <v>165</v>
      </c>
      <c r="G1148" s="7" t="s">
        <v>252</v>
      </c>
      <c r="H1148" s="7" t="s">
        <v>260</v>
      </c>
      <c r="I1148" s="7" t="s">
        <v>27</v>
      </c>
      <c r="J1148" s="7" t="s">
        <v>23</v>
      </c>
      <c r="K1148" s="7">
        <v>10</v>
      </c>
      <c r="L1148" s="7" t="s">
        <v>4350</v>
      </c>
      <c r="M1148" s="7" t="s">
        <v>5107</v>
      </c>
      <c r="N1148" s="7" t="s">
        <v>29</v>
      </c>
      <c r="O1148" s="7" t="s">
        <v>159</v>
      </c>
    </row>
    <row r="1149" spans="2:15" x14ac:dyDescent="0.25">
      <c r="B1149" s="7">
        <v>4</v>
      </c>
      <c r="C1149" s="7" t="s">
        <v>4351</v>
      </c>
      <c r="D1149" s="7" t="s">
        <v>4352</v>
      </c>
      <c r="E1149" s="7" t="s">
        <v>4355</v>
      </c>
      <c r="F1149" s="7" t="s">
        <v>202</v>
      </c>
      <c r="G1149" s="7" t="s">
        <v>253</v>
      </c>
      <c r="H1149" s="7" t="s">
        <v>260</v>
      </c>
      <c r="I1149" s="7" t="s">
        <v>37</v>
      </c>
      <c r="J1149" s="7" t="s">
        <v>36</v>
      </c>
      <c r="K1149" s="7">
        <v>7</v>
      </c>
      <c r="L1149" s="7" t="s">
        <v>4357</v>
      </c>
      <c r="M1149" s="7" t="s">
        <v>18457</v>
      </c>
      <c r="N1149" s="7" t="s">
        <v>29</v>
      </c>
      <c r="O1149" s="7" t="s">
        <v>159</v>
      </c>
    </row>
    <row r="1150" spans="2:15" x14ac:dyDescent="0.25">
      <c r="B1150" s="7">
        <v>4</v>
      </c>
      <c r="C1150" s="7" t="s">
        <v>4358</v>
      </c>
      <c r="D1150" s="7" t="s">
        <v>4359</v>
      </c>
      <c r="E1150" s="7" t="s">
        <v>4361</v>
      </c>
      <c r="F1150" s="7" t="s">
        <v>185</v>
      </c>
      <c r="G1150" s="7" t="s">
        <v>253</v>
      </c>
      <c r="H1150" s="7" t="s">
        <v>260</v>
      </c>
      <c r="I1150" s="7" t="s">
        <v>27</v>
      </c>
      <c r="J1150" s="7" t="s">
        <v>23</v>
      </c>
      <c r="K1150" s="7">
        <v>7</v>
      </c>
      <c r="L1150" s="7" t="s">
        <v>4363</v>
      </c>
      <c r="M1150" s="7" t="s">
        <v>18459</v>
      </c>
      <c r="N1150" s="7" t="s">
        <v>29</v>
      </c>
      <c r="O1150" s="7" t="s">
        <v>159</v>
      </c>
    </row>
    <row r="1151" spans="2:15" x14ac:dyDescent="0.25">
      <c r="B1151" s="7">
        <v>4</v>
      </c>
      <c r="C1151" s="7" t="s">
        <v>4364</v>
      </c>
      <c r="D1151" s="7" t="s">
        <v>4365</v>
      </c>
      <c r="E1151" s="7" t="s">
        <v>4368</v>
      </c>
      <c r="F1151" s="7" t="s">
        <v>156</v>
      </c>
      <c r="G1151" s="7" t="s">
        <v>252</v>
      </c>
      <c r="H1151" s="7" t="s">
        <v>260</v>
      </c>
      <c r="I1151" s="7" t="s">
        <v>27</v>
      </c>
      <c r="J1151" s="7" t="s">
        <v>23</v>
      </c>
      <c r="K1151" s="7">
        <v>10</v>
      </c>
      <c r="L1151" s="7" t="s">
        <v>4370</v>
      </c>
      <c r="M1151" s="7" t="s">
        <v>3578</v>
      </c>
      <c r="N1151" s="7" t="s">
        <v>29</v>
      </c>
      <c r="O1151" s="7" t="s">
        <v>159</v>
      </c>
    </row>
    <row r="1152" spans="2:15" x14ac:dyDescent="0.25">
      <c r="B1152" s="7">
        <v>4</v>
      </c>
      <c r="C1152" s="7" t="s">
        <v>4397</v>
      </c>
      <c r="D1152" s="7" t="s">
        <v>4398</v>
      </c>
      <c r="E1152" s="7" t="s">
        <v>4400</v>
      </c>
      <c r="F1152" s="7" t="s">
        <v>178</v>
      </c>
      <c r="G1152" s="7" t="s">
        <v>253</v>
      </c>
      <c r="H1152" s="7" t="s">
        <v>260</v>
      </c>
      <c r="I1152" s="7" t="s">
        <v>27</v>
      </c>
      <c r="J1152" s="7" t="s">
        <v>23</v>
      </c>
      <c r="K1152" s="7">
        <v>7</v>
      </c>
      <c r="L1152" s="7" t="s">
        <v>4402</v>
      </c>
      <c r="M1152" s="7" t="s">
        <v>14444</v>
      </c>
      <c r="N1152" s="7" t="s">
        <v>29</v>
      </c>
      <c r="O1152" s="7" t="s">
        <v>159</v>
      </c>
    </row>
    <row r="1153" spans="2:15" x14ac:dyDescent="0.25">
      <c r="B1153" s="7">
        <v>4</v>
      </c>
      <c r="C1153" s="7" t="s">
        <v>4403</v>
      </c>
      <c r="D1153" s="7" t="s">
        <v>4404</v>
      </c>
      <c r="E1153" s="7" t="s">
        <v>4407</v>
      </c>
      <c r="F1153" s="7" t="s">
        <v>165</v>
      </c>
      <c r="G1153" s="7" t="s">
        <v>252</v>
      </c>
      <c r="H1153" s="7" t="s">
        <v>260</v>
      </c>
      <c r="I1153" s="7" t="s">
        <v>27</v>
      </c>
      <c r="J1153" s="7" t="s">
        <v>23</v>
      </c>
      <c r="K1153" s="7">
        <v>10</v>
      </c>
      <c r="L1153" s="7" t="s">
        <v>4409</v>
      </c>
      <c r="M1153" s="7" t="s">
        <v>18470</v>
      </c>
      <c r="N1153" s="7" t="s">
        <v>29</v>
      </c>
      <c r="O1153" s="7" t="s">
        <v>159</v>
      </c>
    </row>
    <row r="1154" spans="2:15" x14ac:dyDescent="0.25">
      <c r="B1154" s="7">
        <v>4</v>
      </c>
      <c r="C1154" s="7" t="s">
        <v>4410</v>
      </c>
      <c r="D1154" s="7" t="s">
        <v>4411</v>
      </c>
      <c r="E1154" s="7" t="s">
        <v>4412</v>
      </c>
      <c r="F1154" s="7" t="s">
        <v>202</v>
      </c>
      <c r="G1154" s="7" t="s">
        <v>252</v>
      </c>
      <c r="H1154" s="7" t="s">
        <v>260</v>
      </c>
      <c r="I1154" s="7" t="s">
        <v>37</v>
      </c>
      <c r="J1154" s="7" t="s">
        <v>36</v>
      </c>
      <c r="K1154" s="7">
        <v>10</v>
      </c>
      <c r="L1154" s="7" t="s">
        <v>4414</v>
      </c>
      <c r="M1154" s="7" t="s">
        <v>6671</v>
      </c>
      <c r="N1154" s="7" t="s">
        <v>29</v>
      </c>
      <c r="O1154" s="7" t="s">
        <v>159</v>
      </c>
    </row>
    <row r="1155" spans="2:15" x14ac:dyDescent="0.25">
      <c r="B1155" s="7">
        <v>4</v>
      </c>
      <c r="C1155" s="7" t="s">
        <v>4415</v>
      </c>
      <c r="D1155" s="7" t="s">
        <v>4416</v>
      </c>
      <c r="E1155" s="7" t="s">
        <v>4418</v>
      </c>
      <c r="F1155" s="7" t="s">
        <v>165</v>
      </c>
      <c r="G1155" s="7" t="s">
        <v>252</v>
      </c>
      <c r="H1155" s="7" t="s">
        <v>260</v>
      </c>
      <c r="I1155" s="7" t="s">
        <v>37</v>
      </c>
      <c r="J1155" s="7" t="s">
        <v>36</v>
      </c>
      <c r="K1155" s="7">
        <v>10</v>
      </c>
      <c r="L1155" s="7" t="s">
        <v>4420</v>
      </c>
      <c r="M1155" s="7" t="s">
        <v>14001</v>
      </c>
      <c r="N1155" s="7" t="s">
        <v>29</v>
      </c>
      <c r="O1155" s="7" t="s">
        <v>159</v>
      </c>
    </row>
    <row r="1156" spans="2:15" x14ac:dyDescent="0.25">
      <c r="B1156" s="7">
        <v>4</v>
      </c>
      <c r="C1156" s="7" t="s">
        <v>4421</v>
      </c>
      <c r="D1156" s="7" t="s">
        <v>4422</v>
      </c>
      <c r="E1156" s="7" t="s">
        <v>4424</v>
      </c>
      <c r="F1156" s="7" t="s">
        <v>169</v>
      </c>
      <c r="G1156" s="7" t="s">
        <v>252</v>
      </c>
      <c r="H1156" s="7" t="s">
        <v>260</v>
      </c>
      <c r="I1156" s="7" t="s">
        <v>27</v>
      </c>
      <c r="J1156" s="7" t="s">
        <v>23</v>
      </c>
      <c r="K1156" s="7">
        <v>10</v>
      </c>
      <c r="L1156" s="7" t="s">
        <v>4426</v>
      </c>
      <c r="M1156" s="7" t="s">
        <v>6706</v>
      </c>
      <c r="N1156" s="7" t="s">
        <v>29</v>
      </c>
      <c r="O1156" s="7" t="s">
        <v>159</v>
      </c>
    </row>
    <row r="1157" spans="2:15" x14ac:dyDescent="0.25">
      <c r="B1157" s="7">
        <v>4</v>
      </c>
      <c r="C1157" s="7" t="s">
        <v>4427</v>
      </c>
      <c r="D1157" s="7" t="s">
        <v>4428</v>
      </c>
      <c r="E1157" s="7" t="s">
        <v>4431</v>
      </c>
      <c r="F1157" s="7" t="s">
        <v>180</v>
      </c>
      <c r="G1157" s="7" t="s">
        <v>253</v>
      </c>
      <c r="H1157" s="7" t="s">
        <v>260</v>
      </c>
      <c r="I1157" s="7" t="s">
        <v>37</v>
      </c>
      <c r="J1157" s="7" t="s">
        <v>36</v>
      </c>
      <c r="K1157" s="7">
        <v>7</v>
      </c>
      <c r="L1157" s="7" t="s">
        <v>4433</v>
      </c>
      <c r="M1157" s="7" t="s">
        <v>14633</v>
      </c>
      <c r="N1157" s="7" t="s">
        <v>29</v>
      </c>
      <c r="O1157" s="7" t="s">
        <v>159</v>
      </c>
    </row>
    <row r="1158" spans="2:15" x14ac:dyDescent="0.25">
      <c r="B1158" s="7">
        <v>4</v>
      </c>
      <c r="C1158" s="7" t="s">
        <v>4434</v>
      </c>
      <c r="D1158" s="7" t="s">
        <v>4435</v>
      </c>
      <c r="E1158" s="7" t="s">
        <v>4436</v>
      </c>
      <c r="F1158" s="7" t="s">
        <v>169</v>
      </c>
      <c r="G1158" s="7" t="s">
        <v>252</v>
      </c>
      <c r="H1158" s="7" t="s">
        <v>260</v>
      </c>
      <c r="I1158" s="7" t="s">
        <v>27</v>
      </c>
      <c r="J1158" s="7" t="s">
        <v>23</v>
      </c>
      <c r="K1158" s="7">
        <v>10</v>
      </c>
      <c r="L1158" s="7" t="s">
        <v>4438</v>
      </c>
      <c r="M1158" s="7" t="s">
        <v>18263</v>
      </c>
      <c r="N1158" s="7" t="s">
        <v>29</v>
      </c>
      <c r="O1158" s="7" t="s">
        <v>159</v>
      </c>
    </row>
    <row r="1159" spans="2:15" x14ac:dyDescent="0.25">
      <c r="B1159" s="7">
        <v>4</v>
      </c>
      <c r="C1159" s="7" t="s">
        <v>4439</v>
      </c>
      <c r="D1159" s="7" t="s">
        <v>4440</v>
      </c>
      <c r="E1159" s="7" t="s">
        <v>4442</v>
      </c>
      <c r="F1159" s="7" t="s">
        <v>180</v>
      </c>
      <c r="G1159" s="7" t="s">
        <v>253</v>
      </c>
      <c r="H1159" s="7" t="s">
        <v>260</v>
      </c>
      <c r="I1159" s="7" t="s">
        <v>37</v>
      </c>
      <c r="J1159" s="7" t="s">
        <v>36</v>
      </c>
      <c r="K1159" s="7">
        <v>7</v>
      </c>
      <c r="L1159" s="7" t="s">
        <v>4444</v>
      </c>
      <c r="M1159" s="7" t="s">
        <v>10712</v>
      </c>
      <c r="N1159" s="7" t="s">
        <v>29</v>
      </c>
      <c r="O1159" s="7" t="s">
        <v>159</v>
      </c>
    </row>
    <row r="1160" spans="2:15" x14ac:dyDescent="0.25">
      <c r="B1160" s="7">
        <v>4</v>
      </c>
      <c r="C1160" s="7" t="s">
        <v>4445</v>
      </c>
      <c r="D1160" s="7" t="s">
        <v>4446</v>
      </c>
      <c r="E1160" s="7" t="s">
        <v>4449</v>
      </c>
      <c r="F1160" s="7" t="s">
        <v>185</v>
      </c>
      <c r="G1160" s="7" t="s">
        <v>252</v>
      </c>
      <c r="H1160" s="7" t="s">
        <v>260</v>
      </c>
      <c r="I1160" s="7" t="s">
        <v>27</v>
      </c>
      <c r="J1160" s="7" t="s">
        <v>23</v>
      </c>
      <c r="K1160" s="7">
        <v>10</v>
      </c>
      <c r="L1160" s="7" t="s">
        <v>4451</v>
      </c>
      <c r="M1160" s="7" t="s">
        <v>4996</v>
      </c>
      <c r="N1160" s="7" t="s">
        <v>29</v>
      </c>
      <c r="O1160" s="7" t="s">
        <v>159</v>
      </c>
    </row>
    <row r="1161" spans="2:15" x14ac:dyDescent="0.25">
      <c r="B1161" s="7">
        <v>4</v>
      </c>
      <c r="C1161" s="7" t="s">
        <v>4452</v>
      </c>
      <c r="D1161" s="7" t="s">
        <v>4453</v>
      </c>
      <c r="E1161" s="7" t="s">
        <v>4456</v>
      </c>
      <c r="F1161" s="7" t="s">
        <v>163</v>
      </c>
      <c r="G1161" s="7" t="s">
        <v>252</v>
      </c>
      <c r="H1161" s="7" t="s">
        <v>260</v>
      </c>
      <c r="I1161" s="7" t="s">
        <v>27</v>
      </c>
      <c r="J1161" s="7" t="s">
        <v>23</v>
      </c>
      <c r="K1161" s="7">
        <v>10</v>
      </c>
      <c r="L1161" s="7" t="s">
        <v>4458</v>
      </c>
      <c r="M1161" s="7" t="s">
        <v>18477</v>
      </c>
      <c r="N1161" s="7" t="s">
        <v>29</v>
      </c>
      <c r="O1161" s="7" t="s">
        <v>159</v>
      </c>
    </row>
    <row r="1162" spans="2:15" x14ac:dyDescent="0.25">
      <c r="B1162" s="7">
        <v>4</v>
      </c>
      <c r="C1162" s="7" t="s">
        <v>4459</v>
      </c>
      <c r="D1162" s="7" t="s">
        <v>4460</v>
      </c>
      <c r="E1162" s="7" t="s">
        <v>4464</v>
      </c>
      <c r="F1162" s="7" t="s">
        <v>163</v>
      </c>
      <c r="G1162" s="7" t="s">
        <v>252</v>
      </c>
      <c r="H1162" s="7" t="s">
        <v>260</v>
      </c>
      <c r="I1162" s="7" t="s">
        <v>27</v>
      </c>
      <c r="J1162" s="7" t="s">
        <v>23</v>
      </c>
      <c r="K1162" s="7">
        <v>10</v>
      </c>
      <c r="L1162" s="7" t="s">
        <v>4466</v>
      </c>
      <c r="M1162" s="7" t="s">
        <v>14075</v>
      </c>
      <c r="N1162" s="7" t="s">
        <v>29</v>
      </c>
      <c r="O1162" s="7" t="s">
        <v>159</v>
      </c>
    </row>
    <row r="1163" spans="2:15" x14ac:dyDescent="0.25">
      <c r="B1163" s="7">
        <v>4</v>
      </c>
      <c r="C1163" s="7" t="s">
        <v>4467</v>
      </c>
      <c r="D1163" s="7" t="s">
        <v>4468</v>
      </c>
      <c r="E1163" s="7" t="s">
        <v>4470</v>
      </c>
      <c r="F1163" s="7" t="s">
        <v>185</v>
      </c>
      <c r="G1163" s="7" t="s">
        <v>253</v>
      </c>
      <c r="H1163" s="7" t="s">
        <v>260</v>
      </c>
      <c r="I1163" s="7" t="s">
        <v>27</v>
      </c>
      <c r="J1163" s="7" t="s">
        <v>23</v>
      </c>
      <c r="K1163" s="7">
        <v>7</v>
      </c>
      <c r="L1163" s="7" t="s">
        <v>4472</v>
      </c>
      <c r="M1163" s="7" t="s">
        <v>18480</v>
      </c>
      <c r="N1163" s="7" t="s">
        <v>29</v>
      </c>
      <c r="O1163" s="7" t="s">
        <v>159</v>
      </c>
    </row>
    <row r="1164" spans="2:15" x14ac:dyDescent="0.25">
      <c r="B1164" s="7">
        <v>4</v>
      </c>
      <c r="C1164" s="7" t="s">
        <v>4473</v>
      </c>
      <c r="D1164" s="7" t="s">
        <v>4474</v>
      </c>
      <c r="E1164" s="7" t="s">
        <v>4475</v>
      </c>
      <c r="F1164" s="7" t="s">
        <v>185</v>
      </c>
      <c r="G1164" s="7" t="s">
        <v>252</v>
      </c>
      <c r="H1164" s="7" t="s">
        <v>260</v>
      </c>
      <c r="I1164" s="7" t="s">
        <v>27</v>
      </c>
      <c r="J1164" s="7" t="s">
        <v>23</v>
      </c>
      <c r="K1164" s="7">
        <v>10</v>
      </c>
      <c r="L1164" s="7" t="s">
        <v>4477</v>
      </c>
      <c r="M1164" s="7" t="s">
        <v>14447</v>
      </c>
      <c r="N1164" s="7" t="s">
        <v>29</v>
      </c>
      <c r="O1164" s="7" t="s">
        <v>159</v>
      </c>
    </row>
    <row r="1165" spans="2:15" x14ac:dyDescent="0.25">
      <c r="B1165" s="7">
        <v>4</v>
      </c>
      <c r="C1165" s="7" t="s">
        <v>4478</v>
      </c>
      <c r="D1165" s="7" t="s">
        <v>4479</v>
      </c>
      <c r="E1165" s="7" t="s">
        <v>4482</v>
      </c>
      <c r="F1165" s="7" t="s">
        <v>178</v>
      </c>
      <c r="G1165" s="7" t="s">
        <v>252</v>
      </c>
      <c r="H1165" s="7" t="s">
        <v>260</v>
      </c>
      <c r="I1165" s="7" t="s">
        <v>27</v>
      </c>
      <c r="J1165" s="7" t="s">
        <v>23</v>
      </c>
      <c r="K1165" s="7">
        <v>10</v>
      </c>
      <c r="L1165" s="7" t="s">
        <v>4484</v>
      </c>
      <c r="M1165" s="7" t="s">
        <v>5021</v>
      </c>
      <c r="N1165" s="7" t="s">
        <v>29</v>
      </c>
      <c r="O1165" s="7" t="s">
        <v>159</v>
      </c>
    </row>
    <row r="1166" spans="2:15" x14ac:dyDescent="0.25">
      <c r="B1166" s="7">
        <v>4</v>
      </c>
      <c r="C1166" s="7" t="s">
        <v>4485</v>
      </c>
      <c r="D1166" s="7" t="s">
        <v>4486</v>
      </c>
      <c r="E1166" s="7" t="s">
        <v>4489</v>
      </c>
      <c r="F1166" s="7" t="s">
        <v>165</v>
      </c>
      <c r="G1166" s="7" t="s">
        <v>252</v>
      </c>
      <c r="H1166" s="7" t="s">
        <v>260</v>
      </c>
      <c r="I1166" s="7" t="s">
        <v>27</v>
      </c>
      <c r="J1166" s="7" t="s">
        <v>23</v>
      </c>
      <c r="K1166" s="7">
        <v>10</v>
      </c>
      <c r="L1166" s="7" t="s">
        <v>4491</v>
      </c>
      <c r="M1166" s="7" t="s">
        <v>5022</v>
      </c>
      <c r="N1166" s="7" t="s">
        <v>29</v>
      </c>
      <c r="O1166" s="7" t="s">
        <v>159</v>
      </c>
    </row>
    <row r="1167" spans="2:15" x14ac:dyDescent="0.25">
      <c r="B1167" s="7">
        <v>4</v>
      </c>
      <c r="C1167" s="7" t="s">
        <v>4492</v>
      </c>
      <c r="D1167" s="7" t="s">
        <v>4493</v>
      </c>
      <c r="E1167" s="7" t="s">
        <v>4495</v>
      </c>
      <c r="F1167" s="7" t="s">
        <v>156</v>
      </c>
      <c r="G1167" s="7" t="s">
        <v>252</v>
      </c>
      <c r="H1167" s="7" t="s">
        <v>260</v>
      </c>
      <c r="I1167" s="7" t="s">
        <v>27</v>
      </c>
      <c r="J1167" s="7" t="s">
        <v>23</v>
      </c>
      <c r="K1167" s="7">
        <v>10</v>
      </c>
      <c r="L1167" s="7" t="s">
        <v>4497</v>
      </c>
      <c r="M1167" s="7" t="s">
        <v>5023</v>
      </c>
      <c r="N1167" s="7" t="s">
        <v>29</v>
      </c>
      <c r="O1167" s="7" t="s">
        <v>159</v>
      </c>
    </row>
    <row r="1168" spans="2:15" x14ac:dyDescent="0.25">
      <c r="B1168" s="7">
        <v>4</v>
      </c>
      <c r="C1168" s="7" t="s">
        <v>4512</v>
      </c>
      <c r="D1168" s="7" t="s">
        <v>4513</v>
      </c>
      <c r="E1168" s="7" t="s">
        <v>4515</v>
      </c>
      <c r="F1168" s="7" t="s">
        <v>156</v>
      </c>
      <c r="G1168" s="7" t="s">
        <v>252</v>
      </c>
      <c r="H1168" s="7" t="s">
        <v>260</v>
      </c>
      <c r="I1168" s="7" t="s">
        <v>37</v>
      </c>
      <c r="J1168" s="7" t="s">
        <v>36</v>
      </c>
      <c r="K1168" s="7">
        <v>10</v>
      </c>
      <c r="L1168" s="7" t="s">
        <v>4517</v>
      </c>
      <c r="M1168" s="7" t="s">
        <v>10313</v>
      </c>
      <c r="N1168" s="7" t="s">
        <v>29</v>
      </c>
      <c r="O1168" s="7" t="s">
        <v>159</v>
      </c>
    </row>
    <row r="1169" spans="2:15" x14ac:dyDescent="0.25">
      <c r="B1169" s="7">
        <v>4</v>
      </c>
      <c r="C1169" s="7" t="s">
        <v>4520</v>
      </c>
      <c r="D1169" s="7" t="s">
        <v>4521</v>
      </c>
      <c r="E1169" s="7" t="s">
        <v>4522</v>
      </c>
      <c r="F1169" s="7" t="s">
        <v>202</v>
      </c>
      <c r="G1169" s="7" t="s">
        <v>253</v>
      </c>
      <c r="H1169" s="7" t="s">
        <v>260</v>
      </c>
      <c r="I1169" s="7" t="s">
        <v>27</v>
      </c>
      <c r="J1169" s="7" t="s">
        <v>23</v>
      </c>
      <c r="K1169" s="7">
        <v>7</v>
      </c>
      <c r="L1169" s="7" t="s">
        <v>4524</v>
      </c>
      <c r="M1169" s="7" t="s">
        <v>18502</v>
      </c>
      <c r="N1169" s="7" t="s">
        <v>29</v>
      </c>
      <c r="O1169" s="7" t="s">
        <v>159</v>
      </c>
    </row>
    <row r="1170" spans="2:15" x14ac:dyDescent="0.25">
      <c r="B1170" s="7">
        <v>4</v>
      </c>
      <c r="C1170" s="7" t="s">
        <v>4525</v>
      </c>
      <c r="D1170" s="7" t="s">
        <v>4526</v>
      </c>
      <c r="E1170" s="7" t="s">
        <v>4529</v>
      </c>
      <c r="F1170" s="7" t="s">
        <v>169</v>
      </c>
      <c r="G1170" s="7" t="s">
        <v>253</v>
      </c>
      <c r="H1170" s="7" t="s">
        <v>260</v>
      </c>
      <c r="I1170" s="7" t="s">
        <v>37</v>
      </c>
      <c r="J1170" s="7" t="s">
        <v>36</v>
      </c>
      <c r="K1170" s="7">
        <v>7</v>
      </c>
      <c r="L1170" s="7" t="s">
        <v>4531</v>
      </c>
      <c r="M1170" s="7" t="s">
        <v>18513</v>
      </c>
      <c r="N1170" s="7" t="s">
        <v>29</v>
      </c>
      <c r="O1170" s="7" t="s">
        <v>159</v>
      </c>
    </row>
    <row r="1171" spans="2:15" x14ac:dyDescent="0.25">
      <c r="B1171" s="7">
        <v>4</v>
      </c>
      <c r="C1171" s="7" t="s">
        <v>4532</v>
      </c>
      <c r="D1171" s="7" t="s">
        <v>4533</v>
      </c>
      <c r="E1171" s="7" t="s">
        <v>4537</v>
      </c>
      <c r="F1171" s="7" t="s">
        <v>167</v>
      </c>
      <c r="G1171" s="7" t="s">
        <v>252</v>
      </c>
      <c r="H1171" s="7" t="s">
        <v>260</v>
      </c>
      <c r="I1171" s="7" t="s">
        <v>27</v>
      </c>
      <c r="J1171" s="7" t="s">
        <v>23</v>
      </c>
      <c r="K1171" s="7">
        <v>10</v>
      </c>
      <c r="L1171" s="7" t="s">
        <v>4539</v>
      </c>
      <c r="M1171" s="7" t="s">
        <v>18515</v>
      </c>
      <c r="N1171" s="7" t="s">
        <v>29</v>
      </c>
      <c r="O1171" s="7" t="s">
        <v>159</v>
      </c>
    </row>
    <row r="1172" spans="2:15" x14ac:dyDescent="0.25">
      <c r="B1172" s="7">
        <v>4</v>
      </c>
      <c r="C1172" s="7" t="s">
        <v>4540</v>
      </c>
      <c r="D1172" s="7" t="s">
        <v>4541</v>
      </c>
      <c r="E1172" s="7" t="s">
        <v>4544</v>
      </c>
      <c r="F1172" s="7" t="s">
        <v>190</v>
      </c>
      <c r="G1172" s="7" t="s">
        <v>253</v>
      </c>
      <c r="H1172" s="7" t="s">
        <v>260</v>
      </c>
      <c r="I1172" s="7" t="s">
        <v>27</v>
      </c>
      <c r="J1172" s="7" t="s">
        <v>23</v>
      </c>
      <c r="K1172" s="7">
        <v>7</v>
      </c>
      <c r="L1172" s="7" t="s">
        <v>4546</v>
      </c>
      <c r="M1172" s="7" t="s">
        <v>18518</v>
      </c>
      <c r="N1172" s="7" t="s">
        <v>29</v>
      </c>
      <c r="O1172" s="7" t="s">
        <v>159</v>
      </c>
    </row>
    <row r="1173" spans="2:15" x14ac:dyDescent="0.25">
      <c r="B1173" s="7">
        <v>4</v>
      </c>
      <c r="C1173" s="7" t="s">
        <v>4547</v>
      </c>
      <c r="D1173" s="7" t="s">
        <v>4548</v>
      </c>
      <c r="E1173" s="7" t="s">
        <v>4551</v>
      </c>
      <c r="F1173" s="7" t="s">
        <v>169</v>
      </c>
      <c r="G1173" s="7" t="s">
        <v>253</v>
      </c>
      <c r="H1173" s="7" t="s">
        <v>260</v>
      </c>
      <c r="I1173" s="7" t="s">
        <v>27</v>
      </c>
      <c r="J1173" s="7" t="s">
        <v>23</v>
      </c>
      <c r="K1173" s="7">
        <v>7</v>
      </c>
      <c r="L1173" s="7" t="s">
        <v>4553</v>
      </c>
      <c r="M1173" s="7" t="s">
        <v>18522</v>
      </c>
      <c r="N1173" s="7" t="s">
        <v>29</v>
      </c>
      <c r="O1173" s="7" t="s">
        <v>159</v>
      </c>
    </row>
    <row r="1174" spans="2:15" x14ac:dyDescent="0.25">
      <c r="B1174" s="7">
        <v>4</v>
      </c>
      <c r="C1174" s="7" t="s">
        <v>4554</v>
      </c>
      <c r="D1174" s="7" t="s">
        <v>4555</v>
      </c>
      <c r="E1174" s="7" t="s">
        <v>4558</v>
      </c>
      <c r="F1174" s="7" t="s">
        <v>190</v>
      </c>
      <c r="G1174" s="7" t="s">
        <v>253</v>
      </c>
      <c r="H1174" s="7" t="s">
        <v>260</v>
      </c>
      <c r="I1174" s="7" t="s">
        <v>27</v>
      </c>
      <c r="J1174" s="7" t="s">
        <v>23</v>
      </c>
      <c r="K1174" s="7">
        <v>7</v>
      </c>
      <c r="L1174" s="7" t="s">
        <v>4560</v>
      </c>
      <c r="M1174" s="7" t="s">
        <v>18526</v>
      </c>
      <c r="N1174" s="7" t="s">
        <v>29</v>
      </c>
      <c r="O1174" s="7" t="s">
        <v>159</v>
      </c>
    </row>
    <row r="1175" spans="2:15" x14ac:dyDescent="0.25">
      <c r="B1175" s="7">
        <v>4</v>
      </c>
      <c r="C1175" s="7" t="s">
        <v>4561</v>
      </c>
      <c r="D1175" s="7" t="s">
        <v>4562</v>
      </c>
      <c r="E1175" s="7" t="s">
        <v>4565</v>
      </c>
      <c r="F1175" s="7" t="s">
        <v>156</v>
      </c>
      <c r="G1175" s="7" t="s">
        <v>252</v>
      </c>
      <c r="H1175" s="7" t="s">
        <v>260</v>
      </c>
      <c r="I1175" s="7" t="s">
        <v>87</v>
      </c>
      <c r="J1175" s="7" t="s">
        <v>23</v>
      </c>
      <c r="K1175" s="7">
        <v>10</v>
      </c>
      <c r="L1175" s="7" t="s">
        <v>4567</v>
      </c>
      <c r="M1175" s="7" t="s">
        <v>18528</v>
      </c>
      <c r="N1175" s="7" t="s">
        <v>29</v>
      </c>
      <c r="O1175" s="7" t="s">
        <v>159</v>
      </c>
    </row>
    <row r="1176" spans="2:15" x14ac:dyDescent="0.25">
      <c r="B1176" s="7">
        <v>4</v>
      </c>
      <c r="C1176" s="7" t="s">
        <v>4568</v>
      </c>
      <c r="D1176" s="7" t="s">
        <v>4569</v>
      </c>
      <c r="E1176" s="7" t="s">
        <v>4573</v>
      </c>
      <c r="F1176" s="7" t="s">
        <v>167</v>
      </c>
      <c r="G1176" s="7" t="s">
        <v>252</v>
      </c>
      <c r="H1176" s="7" t="s">
        <v>260</v>
      </c>
      <c r="I1176" s="7" t="s">
        <v>27</v>
      </c>
      <c r="J1176" s="7" t="s">
        <v>23</v>
      </c>
      <c r="K1176" s="7">
        <v>10</v>
      </c>
      <c r="L1176" s="7" t="s">
        <v>4575</v>
      </c>
      <c r="M1176" s="7" t="s">
        <v>6715</v>
      </c>
      <c r="N1176" s="7" t="s">
        <v>29</v>
      </c>
      <c r="O1176" s="7" t="s">
        <v>159</v>
      </c>
    </row>
    <row r="1177" spans="2:15" x14ac:dyDescent="0.25">
      <c r="B1177" s="7">
        <v>4</v>
      </c>
      <c r="C1177" s="7" t="s">
        <v>4576</v>
      </c>
      <c r="D1177" s="7" t="s">
        <v>4577</v>
      </c>
      <c r="E1177" s="7" t="s">
        <v>4581</v>
      </c>
      <c r="F1177" s="7" t="s">
        <v>190</v>
      </c>
      <c r="G1177" s="7" t="s">
        <v>253</v>
      </c>
      <c r="H1177" s="7" t="s">
        <v>260</v>
      </c>
      <c r="I1177" s="7" t="s">
        <v>27</v>
      </c>
      <c r="J1177" s="7" t="s">
        <v>23</v>
      </c>
      <c r="K1177" s="7">
        <v>7</v>
      </c>
      <c r="L1177" s="7" t="s">
        <v>4583</v>
      </c>
      <c r="M1177" s="7" t="s">
        <v>10617</v>
      </c>
      <c r="N1177" s="7" t="s">
        <v>29</v>
      </c>
      <c r="O1177" s="7" t="s">
        <v>159</v>
      </c>
    </row>
    <row r="1178" spans="2:15" x14ac:dyDescent="0.25">
      <c r="B1178" s="7">
        <v>4</v>
      </c>
      <c r="C1178" s="7" t="s">
        <v>4584</v>
      </c>
      <c r="D1178" s="7" t="s">
        <v>4585</v>
      </c>
      <c r="E1178" s="7" t="s">
        <v>4589</v>
      </c>
      <c r="F1178" s="7" t="s">
        <v>169</v>
      </c>
      <c r="G1178" s="7" t="s">
        <v>252</v>
      </c>
      <c r="H1178" s="7" t="s">
        <v>260</v>
      </c>
      <c r="I1178" s="7" t="s">
        <v>27</v>
      </c>
      <c r="J1178" s="7" t="s">
        <v>23</v>
      </c>
      <c r="K1178" s="7">
        <v>10</v>
      </c>
      <c r="L1178" s="7" t="s">
        <v>4591</v>
      </c>
      <c r="M1178" s="7" t="s">
        <v>8091</v>
      </c>
      <c r="N1178" s="7" t="s">
        <v>29</v>
      </c>
      <c r="O1178" s="7" t="s">
        <v>159</v>
      </c>
    </row>
    <row r="1179" spans="2:15" x14ac:dyDescent="0.25">
      <c r="B1179" s="7">
        <v>4</v>
      </c>
      <c r="C1179" s="7" t="s">
        <v>4592</v>
      </c>
      <c r="D1179" s="7" t="s">
        <v>4593</v>
      </c>
      <c r="E1179" s="7" t="s">
        <v>4595</v>
      </c>
      <c r="F1179" s="7" t="s">
        <v>190</v>
      </c>
      <c r="G1179" s="7" t="s">
        <v>253</v>
      </c>
      <c r="H1179" s="7" t="s">
        <v>260</v>
      </c>
      <c r="I1179" s="7" t="s">
        <v>37</v>
      </c>
      <c r="J1179" s="7" t="s">
        <v>36</v>
      </c>
      <c r="K1179" s="7">
        <v>7</v>
      </c>
      <c r="L1179" s="7" t="s">
        <v>4597</v>
      </c>
      <c r="M1179" s="7" t="s">
        <v>2807</v>
      </c>
      <c r="N1179" s="7" t="s">
        <v>29</v>
      </c>
      <c r="O1179" s="7" t="s">
        <v>159</v>
      </c>
    </row>
    <row r="1180" spans="2:15" x14ac:dyDescent="0.25">
      <c r="B1180" s="7">
        <v>4</v>
      </c>
      <c r="C1180" s="7" t="s">
        <v>4604</v>
      </c>
      <c r="D1180" s="7" t="s">
        <v>4605</v>
      </c>
      <c r="E1180" s="7" t="s">
        <v>4608</v>
      </c>
      <c r="F1180" s="7" t="s">
        <v>171</v>
      </c>
      <c r="G1180" s="7" t="s">
        <v>253</v>
      </c>
      <c r="H1180" s="7" t="s">
        <v>260</v>
      </c>
      <c r="I1180" s="7" t="s">
        <v>27</v>
      </c>
      <c r="J1180" s="7" t="s">
        <v>23</v>
      </c>
      <c r="K1180" s="7">
        <v>7</v>
      </c>
      <c r="L1180" s="7" t="s">
        <v>4610</v>
      </c>
      <c r="M1180" s="7" t="s">
        <v>18535</v>
      </c>
      <c r="N1180" s="7" t="s">
        <v>29</v>
      </c>
      <c r="O1180" s="7" t="s">
        <v>159</v>
      </c>
    </row>
    <row r="1181" spans="2:15" x14ac:dyDescent="0.25">
      <c r="B1181" s="7">
        <v>4</v>
      </c>
      <c r="C1181" s="7" t="s">
        <v>4611</v>
      </c>
      <c r="D1181" s="7" t="s">
        <v>3937</v>
      </c>
      <c r="E1181" s="7" t="s">
        <v>4613</v>
      </c>
      <c r="F1181" s="7" t="s">
        <v>190</v>
      </c>
      <c r="G1181" s="7" t="s">
        <v>253</v>
      </c>
      <c r="H1181" s="7" t="s">
        <v>260</v>
      </c>
      <c r="I1181" s="7" t="s">
        <v>27</v>
      </c>
      <c r="J1181" s="7" t="s">
        <v>23</v>
      </c>
      <c r="K1181" s="7">
        <v>7</v>
      </c>
      <c r="L1181" s="7" t="s">
        <v>4615</v>
      </c>
      <c r="M1181" s="7" t="s">
        <v>18535</v>
      </c>
      <c r="N1181" s="7" t="s">
        <v>29</v>
      </c>
      <c r="O1181" s="7" t="s">
        <v>159</v>
      </c>
    </row>
    <row r="1182" spans="2:15" x14ac:dyDescent="0.25">
      <c r="B1182" s="7">
        <v>4</v>
      </c>
      <c r="C1182" s="7" t="s">
        <v>4616</v>
      </c>
      <c r="D1182" s="7" t="s">
        <v>4617</v>
      </c>
      <c r="E1182" s="7" t="s">
        <v>4620</v>
      </c>
      <c r="F1182" s="7" t="s">
        <v>156</v>
      </c>
      <c r="G1182" s="7" t="s">
        <v>252</v>
      </c>
      <c r="H1182" s="7" t="s">
        <v>260</v>
      </c>
      <c r="I1182" s="7" t="s">
        <v>27</v>
      </c>
      <c r="J1182" s="7" t="s">
        <v>23</v>
      </c>
      <c r="K1182" s="7">
        <v>10</v>
      </c>
      <c r="L1182" s="7" t="s">
        <v>4622</v>
      </c>
      <c r="M1182" s="7" t="s">
        <v>10619</v>
      </c>
      <c r="N1182" s="7" t="s">
        <v>29</v>
      </c>
      <c r="O1182" s="7" t="s">
        <v>159</v>
      </c>
    </row>
    <row r="1183" spans="2:15" x14ac:dyDescent="0.25">
      <c r="B1183" s="7">
        <v>4</v>
      </c>
      <c r="C1183" s="7" t="s">
        <v>4623</v>
      </c>
      <c r="D1183" s="7" t="s">
        <v>4624</v>
      </c>
      <c r="E1183" s="7" t="s">
        <v>4625</v>
      </c>
      <c r="F1183" s="7" t="s">
        <v>190</v>
      </c>
      <c r="G1183" s="7" t="s">
        <v>253</v>
      </c>
      <c r="H1183" s="7" t="s">
        <v>260</v>
      </c>
      <c r="I1183" s="7" t="s">
        <v>37</v>
      </c>
      <c r="J1183" s="7" t="s">
        <v>36</v>
      </c>
      <c r="K1183" s="7">
        <v>7</v>
      </c>
      <c r="L1183" s="7" t="s">
        <v>4627</v>
      </c>
      <c r="M1183" s="7" t="s">
        <v>18538</v>
      </c>
      <c r="N1183" s="7" t="s">
        <v>29</v>
      </c>
      <c r="O1183" s="7" t="s">
        <v>159</v>
      </c>
    </row>
    <row r="1184" spans="2:15" x14ac:dyDescent="0.25">
      <c r="B1184" s="7">
        <v>4</v>
      </c>
      <c r="C1184" s="7" t="s">
        <v>4628</v>
      </c>
      <c r="D1184" s="7" t="s">
        <v>4629</v>
      </c>
      <c r="E1184" s="7" t="s">
        <v>4632</v>
      </c>
      <c r="F1184" s="7" t="s">
        <v>167</v>
      </c>
      <c r="G1184" s="7" t="s">
        <v>252</v>
      </c>
      <c r="H1184" s="7" t="s">
        <v>260</v>
      </c>
      <c r="I1184" s="7" t="s">
        <v>27</v>
      </c>
      <c r="J1184" s="7" t="s">
        <v>23</v>
      </c>
      <c r="K1184" s="7">
        <v>10</v>
      </c>
      <c r="L1184" s="7" t="s">
        <v>4634</v>
      </c>
      <c r="M1184" s="7" t="s">
        <v>17567</v>
      </c>
      <c r="N1184" s="7" t="s">
        <v>29</v>
      </c>
      <c r="O1184" s="7" t="s">
        <v>159</v>
      </c>
    </row>
    <row r="1185" spans="2:15" x14ac:dyDescent="0.25">
      <c r="B1185" s="7">
        <v>4</v>
      </c>
      <c r="C1185" s="7" t="s">
        <v>4635</v>
      </c>
      <c r="D1185" s="7" t="s">
        <v>4636</v>
      </c>
      <c r="E1185" s="7" t="s">
        <v>4638</v>
      </c>
      <c r="F1185" s="7" t="s">
        <v>156</v>
      </c>
      <c r="G1185" s="7" t="s">
        <v>252</v>
      </c>
      <c r="H1185" s="7" t="s">
        <v>260</v>
      </c>
      <c r="I1185" s="7" t="s">
        <v>27</v>
      </c>
      <c r="J1185" s="7" t="s">
        <v>23</v>
      </c>
      <c r="K1185" s="7">
        <v>10</v>
      </c>
      <c r="L1185" s="7" t="s">
        <v>4640</v>
      </c>
      <c r="M1185" s="7" t="s">
        <v>9133</v>
      </c>
      <c r="N1185" s="7" t="s">
        <v>29</v>
      </c>
      <c r="O1185" s="7" t="s">
        <v>159</v>
      </c>
    </row>
    <row r="1186" spans="2:15" x14ac:dyDescent="0.25">
      <c r="B1186" s="7">
        <v>4</v>
      </c>
      <c r="C1186" s="7" t="s">
        <v>4641</v>
      </c>
      <c r="D1186" s="7" t="s">
        <v>4642</v>
      </c>
      <c r="E1186" s="7" t="s">
        <v>4645</v>
      </c>
      <c r="F1186" s="7" t="s">
        <v>163</v>
      </c>
      <c r="G1186" s="7" t="s">
        <v>252</v>
      </c>
      <c r="H1186" s="7" t="s">
        <v>260</v>
      </c>
      <c r="I1186" s="7" t="s">
        <v>27</v>
      </c>
      <c r="J1186" s="7" t="s">
        <v>23</v>
      </c>
      <c r="K1186" s="7">
        <v>10</v>
      </c>
      <c r="L1186" s="7" t="s">
        <v>4647</v>
      </c>
      <c r="M1186" s="7" t="s">
        <v>10623</v>
      </c>
      <c r="N1186" s="7" t="s">
        <v>29</v>
      </c>
      <c r="O1186" s="7" t="s">
        <v>159</v>
      </c>
    </row>
    <row r="1187" spans="2:15" x14ac:dyDescent="0.25">
      <c r="B1187" s="7">
        <v>4</v>
      </c>
      <c r="C1187" s="7" t="s">
        <v>4648</v>
      </c>
      <c r="D1187" s="7" t="s">
        <v>4649</v>
      </c>
      <c r="E1187" s="7" t="s">
        <v>4650</v>
      </c>
      <c r="F1187" s="7" t="s">
        <v>156</v>
      </c>
      <c r="G1187" s="7" t="s">
        <v>253</v>
      </c>
      <c r="H1187" s="7" t="s">
        <v>260</v>
      </c>
      <c r="I1187" s="7" t="s">
        <v>37</v>
      </c>
      <c r="J1187" s="7" t="s">
        <v>36</v>
      </c>
      <c r="K1187" s="7">
        <v>7</v>
      </c>
      <c r="L1187" s="7" t="s">
        <v>4652</v>
      </c>
      <c r="M1187" s="7" t="s">
        <v>18548</v>
      </c>
      <c r="N1187" s="7" t="s">
        <v>29</v>
      </c>
      <c r="O1187" s="7" t="s">
        <v>159</v>
      </c>
    </row>
    <row r="1188" spans="2:15" x14ac:dyDescent="0.25">
      <c r="B1188" s="7">
        <v>4</v>
      </c>
      <c r="C1188" s="7" t="s">
        <v>4653</v>
      </c>
      <c r="D1188" s="7" t="s">
        <v>4654</v>
      </c>
      <c r="E1188" s="7" t="s">
        <v>4656</v>
      </c>
      <c r="F1188" s="7" t="s">
        <v>165</v>
      </c>
      <c r="G1188" s="7" t="s">
        <v>252</v>
      </c>
      <c r="H1188" s="7" t="s">
        <v>260</v>
      </c>
      <c r="I1188" s="7" t="s">
        <v>27</v>
      </c>
      <c r="J1188" s="7" t="s">
        <v>23</v>
      </c>
      <c r="K1188" s="7">
        <v>10</v>
      </c>
      <c r="L1188" s="7" t="s">
        <v>4658</v>
      </c>
      <c r="M1188" s="7" t="s">
        <v>18550</v>
      </c>
      <c r="N1188" s="7" t="s">
        <v>29</v>
      </c>
      <c r="O1188" s="7" t="s">
        <v>159</v>
      </c>
    </row>
    <row r="1189" spans="2:15" x14ac:dyDescent="0.25">
      <c r="B1189" s="7">
        <v>4</v>
      </c>
      <c r="C1189" s="7" t="s">
        <v>4659</v>
      </c>
      <c r="D1189" s="7" t="s">
        <v>4660</v>
      </c>
      <c r="E1189" s="7" t="s">
        <v>4663</v>
      </c>
      <c r="F1189" s="7" t="s">
        <v>193</v>
      </c>
      <c r="G1189" s="7" t="s">
        <v>252</v>
      </c>
      <c r="H1189" s="7" t="s">
        <v>260</v>
      </c>
      <c r="I1189" s="7" t="s">
        <v>27</v>
      </c>
      <c r="J1189" s="7" t="s">
        <v>23</v>
      </c>
      <c r="K1189" s="7">
        <v>10</v>
      </c>
      <c r="L1189" s="7" t="s">
        <v>4665</v>
      </c>
      <c r="M1189" s="7" t="s">
        <v>16412</v>
      </c>
      <c r="N1189" s="7" t="s">
        <v>29</v>
      </c>
      <c r="O1189" s="7" t="s">
        <v>159</v>
      </c>
    </row>
    <row r="1190" spans="2:15" x14ac:dyDescent="0.25">
      <c r="B1190" s="7">
        <v>4</v>
      </c>
      <c r="C1190" s="7" t="s">
        <v>4666</v>
      </c>
      <c r="D1190" s="7" t="s">
        <v>4667</v>
      </c>
      <c r="E1190" s="7" t="s">
        <v>4671</v>
      </c>
      <c r="F1190" s="7" t="s">
        <v>167</v>
      </c>
      <c r="G1190" s="7" t="s">
        <v>252</v>
      </c>
      <c r="H1190" s="7" t="s">
        <v>260</v>
      </c>
      <c r="I1190" s="7" t="s">
        <v>27</v>
      </c>
      <c r="J1190" s="7" t="s">
        <v>23</v>
      </c>
      <c r="K1190" s="7">
        <v>10</v>
      </c>
      <c r="L1190" s="7" t="s">
        <v>4673</v>
      </c>
      <c r="M1190" s="7" t="s">
        <v>6711</v>
      </c>
      <c r="N1190" s="7" t="s">
        <v>29</v>
      </c>
      <c r="O1190" s="7" t="s">
        <v>159</v>
      </c>
    </row>
    <row r="1191" spans="2:15" x14ac:dyDescent="0.25">
      <c r="B1191" s="7">
        <v>4</v>
      </c>
      <c r="C1191" s="7" t="s">
        <v>4674</v>
      </c>
      <c r="D1191" s="7" t="s">
        <v>4675</v>
      </c>
      <c r="E1191" s="7" t="s">
        <v>4678</v>
      </c>
      <c r="F1191" s="7" t="s">
        <v>167</v>
      </c>
      <c r="G1191" s="7" t="s">
        <v>252</v>
      </c>
      <c r="H1191" s="7" t="s">
        <v>260</v>
      </c>
      <c r="I1191" s="7" t="s">
        <v>27</v>
      </c>
      <c r="J1191" s="7" t="s">
        <v>23</v>
      </c>
      <c r="K1191" s="7">
        <v>10</v>
      </c>
      <c r="L1191" s="7" t="s">
        <v>4680</v>
      </c>
      <c r="M1191" s="7" t="s">
        <v>8079</v>
      </c>
      <c r="N1191" s="7" t="s">
        <v>29</v>
      </c>
      <c r="O1191" s="7" t="s">
        <v>159</v>
      </c>
    </row>
    <row r="1192" spans="2:15" x14ac:dyDescent="0.25">
      <c r="B1192" s="7">
        <v>4</v>
      </c>
      <c r="C1192" s="7" t="s">
        <v>4681</v>
      </c>
      <c r="D1192" s="7" t="s">
        <v>4682</v>
      </c>
      <c r="E1192" s="7" t="s">
        <v>4685</v>
      </c>
      <c r="F1192" s="7" t="s">
        <v>171</v>
      </c>
      <c r="G1192" s="7" t="s">
        <v>252</v>
      </c>
      <c r="H1192" s="7" t="s">
        <v>260</v>
      </c>
      <c r="I1192" s="7" t="s">
        <v>27</v>
      </c>
      <c r="J1192" s="7" t="s">
        <v>23</v>
      </c>
      <c r="K1192" s="7">
        <v>10</v>
      </c>
      <c r="L1192" s="7" t="s">
        <v>4687</v>
      </c>
      <c r="M1192" s="7" t="s">
        <v>18554</v>
      </c>
      <c r="N1192" s="7" t="s">
        <v>29</v>
      </c>
      <c r="O1192" s="7" t="s">
        <v>159</v>
      </c>
    </row>
    <row r="1193" spans="2:15" x14ac:dyDescent="0.25">
      <c r="B1193" s="7">
        <v>4</v>
      </c>
      <c r="C1193" s="7" t="s">
        <v>4688</v>
      </c>
      <c r="D1193" s="7" t="s">
        <v>4689</v>
      </c>
      <c r="E1193" s="7" t="s">
        <v>4692</v>
      </c>
      <c r="F1193" s="7" t="s">
        <v>165</v>
      </c>
      <c r="G1193" s="7" t="s">
        <v>252</v>
      </c>
      <c r="H1193" s="7" t="s">
        <v>260</v>
      </c>
      <c r="I1193" s="7" t="s">
        <v>87</v>
      </c>
      <c r="J1193" s="7" t="s">
        <v>23</v>
      </c>
      <c r="K1193" s="7">
        <v>10</v>
      </c>
      <c r="L1193" s="7" t="s">
        <v>4694</v>
      </c>
      <c r="M1193" s="7" t="s">
        <v>16527</v>
      </c>
      <c r="N1193" s="7" t="s">
        <v>29</v>
      </c>
      <c r="O1193" s="7" t="s">
        <v>159</v>
      </c>
    </row>
    <row r="1194" spans="2:15" x14ac:dyDescent="0.25">
      <c r="B1194" s="7">
        <v>4</v>
      </c>
      <c r="C1194" s="7" t="s">
        <v>4695</v>
      </c>
      <c r="D1194" s="7" t="s">
        <v>4696</v>
      </c>
      <c r="E1194" s="7" t="s">
        <v>4699</v>
      </c>
      <c r="F1194" s="7" t="s">
        <v>185</v>
      </c>
      <c r="G1194" s="7" t="s">
        <v>252</v>
      </c>
      <c r="H1194" s="7" t="s">
        <v>260</v>
      </c>
      <c r="I1194" s="7" t="s">
        <v>27</v>
      </c>
      <c r="J1194" s="7" t="s">
        <v>23</v>
      </c>
      <c r="K1194" s="7">
        <v>10</v>
      </c>
      <c r="L1194" s="7" t="s">
        <v>4701</v>
      </c>
      <c r="M1194" s="7" t="s">
        <v>10628</v>
      </c>
      <c r="N1194" s="7" t="s">
        <v>29</v>
      </c>
      <c r="O1194" s="7" t="s">
        <v>159</v>
      </c>
    </row>
    <row r="1195" spans="2:15" x14ac:dyDescent="0.25">
      <c r="B1195" s="7">
        <v>4</v>
      </c>
      <c r="C1195" s="7" t="s">
        <v>4702</v>
      </c>
      <c r="D1195" s="7" t="s">
        <v>4703</v>
      </c>
      <c r="E1195" s="7" t="s">
        <v>4704</v>
      </c>
      <c r="F1195" s="7" t="s">
        <v>190</v>
      </c>
      <c r="G1195" s="7" t="s">
        <v>253</v>
      </c>
      <c r="H1195" s="7" t="s">
        <v>260</v>
      </c>
      <c r="I1195" s="7" t="s">
        <v>27</v>
      </c>
      <c r="J1195" s="7" t="s">
        <v>23</v>
      </c>
      <c r="K1195" s="7">
        <v>7</v>
      </c>
      <c r="L1195" s="7" t="s">
        <v>4706</v>
      </c>
      <c r="M1195" s="7" t="s">
        <v>9232</v>
      </c>
      <c r="N1195" s="7" t="s">
        <v>29</v>
      </c>
      <c r="O1195" s="7" t="s">
        <v>159</v>
      </c>
    </row>
    <row r="1196" spans="2:15" x14ac:dyDescent="0.25">
      <c r="B1196" s="7">
        <v>4</v>
      </c>
      <c r="C1196" s="7" t="s">
        <v>4707</v>
      </c>
      <c r="D1196" s="7" t="s">
        <v>4708</v>
      </c>
      <c r="E1196" s="7" t="s">
        <v>4710</v>
      </c>
      <c r="F1196" s="7" t="s">
        <v>165</v>
      </c>
      <c r="G1196" s="7" t="s">
        <v>252</v>
      </c>
      <c r="H1196" s="7" t="s">
        <v>260</v>
      </c>
      <c r="I1196" s="7" t="s">
        <v>27</v>
      </c>
      <c r="J1196" s="7" t="s">
        <v>23</v>
      </c>
      <c r="K1196" s="7">
        <v>10</v>
      </c>
      <c r="L1196" s="7" t="s">
        <v>4712</v>
      </c>
      <c r="M1196" s="7" t="s">
        <v>3522</v>
      </c>
      <c r="N1196" s="7" t="s">
        <v>29</v>
      </c>
      <c r="O1196" s="7" t="s">
        <v>159</v>
      </c>
    </row>
    <row r="1197" spans="2:15" x14ac:dyDescent="0.25">
      <c r="B1197" s="7">
        <v>4</v>
      </c>
      <c r="C1197" s="7" t="s">
        <v>4713</v>
      </c>
      <c r="D1197" s="7" t="s">
        <v>4714</v>
      </c>
      <c r="E1197" s="7" t="s">
        <v>4717</v>
      </c>
      <c r="F1197" s="7" t="s">
        <v>185</v>
      </c>
      <c r="G1197" s="7" t="s">
        <v>252</v>
      </c>
      <c r="H1197" s="7" t="s">
        <v>260</v>
      </c>
      <c r="I1197" s="7" t="s">
        <v>87</v>
      </c>
      <c r="J1197" s="7" t="s">
        <v>23</v>
      </c>
      <c r="K1197" s="7">
        <v>10</v>
      </c>
      <c r="L1197" s="7" t="s">
        <v>4719</v>
      </c>
      <c r="M1197" s="7" t="s">
        <v>8924</v>
      </c>
      <c r="N1197" s="7" t="s">
        <v>29</v>
      </c>
      <c r="O1197" s="7" t="s">
        <v>159</v>
      </c>
    </row>
    <row r="1198" spans="2:15" x14ac:dyDescent="0.25">
      <c r="B1198" s="7">
        <v>4</v>
      </c>
      <c r="C1198" s="7" t="s">
        <v>4720</v>
      </c>
      <c r="D1198" s="7" t="s">
        <v>4721</v>
      </c>
      <c r="E1198" s="7" t="s">
        <v>4725</v>
      </c>
      <c r="F1198" s="7" t="s">
        <v>167</v>
      </c>
      <c r="G1198" s="7" t="s">
        <v>252</v>
      </c>
      <c r="H1198" s="7" t="s">
        <v>260</v>
      </c>
      <c r="I1198" s="7" t="s">
        <v>27</v>
      </c>
      <c r="J1198" s="7" t="s">
        <v>23</v>
      </c>
      <c r="K1198" s="7">
        <v>10</v>
      </c>
      <c r="L1198" s="7" t="s">
        <v>4727</v>
      </c>
      <c r="M1198" s="7" t="s">
        <v>16574</v>
      </c>
      <c r="N1198" s="7" t="s">
        <v>29</v>
      </c>
      <c r="O1198" s="7" t="s">
        <v>159</v>
      </c>
    </row>
    <row r="1199" spans="2:15" x14ac:dyDescent="0.25">
      <c r="B1199" s="7">
        <v>4</v>
      </c>
      <c r="C1199" s="7" t="s">
        <v>4735</v>
      </c>
      <c r="D1199" s="7" t="s">
        <v>4736</v>
      </c>
      <c r="E1199" s="7" t="s">
        <v>4739</v>
      </c>
      <c r="F1199" s="7" t="s">
        <v>185</v>
      </c>
      <c r="G1199" s="7" t="s">
        <v>253</v>
      </c>
      <c r="H1199" s="7" t="s">
        <v>260</v>
      </c>
      <c r="I1199" s="7" t="s">
        <v>27</v>
      </c>
      <c r="J1199" s="7" t="s">
        <v>23</v>
      </c>
      <c r="K1199" s="7">
        <v>7</v>
      </c>
      <c r="L1199" s="7" t="s">
        <v>4741</v>
      </c>
      <c r="M1199" s="7" t="s">
        <v>835</v>
      </c>
      <c r="N1199" s="7" t="s">
        <v>29</v>
      </c>
      <c r="O1199" s="7" t="s">
        <v>159</v>
      </c>
    </row>
    <row r="1200" spans="2:15" x14ac:dyDescent="0.25">
      <c r="B1200" s="7">
        <v>4</v>
      </c>
      <c r="C1200" s="7" t="s">
        <v>4756</v>
      </c>
      <c r="D1200" s="7" t="s">
        <v>4757</v>
      </c>
      <c r="E1200" s="7" t="s">
        <v>4760</v>
      </c>
      <c r="F1200" s="7" t="s">
        <v>193</v>
      </c>
      <c r="G1200" s="7" t="s">
        <v>253</v>
      </c>
      <c r="H1200" s="7" t="s">
        <v>260</v>
      </c>
      <c r="I1200" s="7" t="s">
        <v>60</v>
      </c>
      <c r="J1200" s="7" t="s">
        <v>58</v>
      </c>
      <c r="K1200" s="7">
        <v>9</v>
      </c>
      <c r="L1200" s="7" t="s">
        <v>4762</v>
      </c>
      <c r="M1200" s="7" t="s">
        <v>18581</v>
      </c>
      <c r="N1200" s="7" t="s">
        <v>29</v>
      </c>
      <c r="O1200" s="7" t="s">
        <v>159</v>
      </c>
    </row>
    <row r="1201" spans="2:15" x14ac:dyDescent="0.25">
      <c r="B1201" s="7">
        <v>4</v>
      </c>
      <c r="C1201" s="7" t="s">
        <v>4763</v>
      </c>
      <c r="D1201" s="7" t="s">
        <v>4764</v>
      </c>
      <c r="E1201" s="7" t="s">
        <v>4767</v>
      </c>
      <c r="F1201" s="7" t="s">
        <v>224</v>
      </c>
      <c r="G1201" s="7" t="s">
        <v>252</v>
      </c>
      <c r="H1201" s="7" t="s">
        <v>260</v>
      </c>
      <c r="I1201" s="7" t="s">
        <v>60</v>
      </c>
      <c r="J1201" s="7" t="s">
        <v>58</v>
      </c>
      <c r="K1201" s="7">
        <v>14</v>
      </c>
      <c r="L1201" s="7" t="s">
        <v>4769</v>
      </c>
      <c r="M1201" s="7" t="s">
        <v>17714</v>
      </c>
      <c r="N1201" s="7" t="s">
        <v>29</v>
      </c>
      <c r="O1201" s="7" t="s">
        <v>215</v>
      </c>
    </row>
    <row r="1202" spans="2:15" x14ac:dyDescent="0.25">
      <c r="B1202" s="7">
        <v>4</v>
      </c>
      <c r="C1202" s="7" t="s">
        <v>4770</v>
      </c>
      <c r="D1202" s="7" t="s">
        <v>4771</v>
      </c>
      <c r="E1202" s="7" t="s">
        <v>4774</v>
      </c>
      <c r="F1202" s="7" t="s">
        <v>169</v>
      </c>
      <c r="G1202" s="7" t="s">
        <v>253</v>
      </c>
      <c r="H1202" s="7" t="s">
        <v>260</v>
      </c>
      <c r="I1202" s="7" t="s">
        <v>60</v>
      </c>
      <c r="J1202" s="7" t="s">
        <v>58</v>
      </c>
      <c r="K1202" s="7">
        <v>9</v>
      </c>
      <c r="L1202" s="7" t="s">
        <v>4776</v>
      </c>
      <c r="M1202" s="7" t="s">
        <v>18585</v>
      </c>
      <c r="N1202" s="7" t="s">
        <v>29</v>
      </c>
      <c r="O1202" s="7" t="s">
        <v>159</v>
      </c>
    </row>
    <row r="1203" spans="2:15" x14ac:dyDescent="0.25">
      <c r="B1203" s="7">
        <v>4</v>
      </c>
      <c r="C1203" s="7" t="s">
        <v>4777</v>
      </c>
      <c r="D1203" s="7" t="s">
        <v>4778</v>
      </c>
      <c r="E1203" s="7" t="s">
        <v>4782</v>
      </c>
      <c r="F1203" s="7" t="s">
        <v>224</v>
      </c>
      <c r="G1203" s="7" t="s">
        <v>253</v>
      </c>
      <c r="H1203" s="7" t="s">
        <v>260</v>
      </c>
      <c r="I1203" s="7" t="s">
        <v>60</v>
      </c>
      <c r="J1203" s="7" t="s">
        <v>58</v>
      </c>
      <c r="K1203" s="7">
        <v>9</v>
      </c>
      <c r="L1203" s="7" t="s">
        <v>4784</v>
      </c>
      <c r="M1203" s="7" t="s">
        <v>14032</v>
      </c>
      <c r="N1203" s="7" t="s">
        <v>29</v>
      </c>
      <c r="O1203" s="7" t="s">
        <v>215</v>
      </c>
    </row>
    <row r="1204" spans="2:15" x14ac:dyDescent="0.25">
      <c r="B1204" s="7">
        <v>4</v>
      </c>
      <c r="C1204" s="7" t="s">
        <v>4785</v>
      </c>
      <c r="D1204" s="7" t="s">
        <v>4786</v>
      </c>
      <c r="E1204" s="7" t="s">
        <v>4790</v>
      </c>
      <c r="F1204" s="7" t="s">
        <v>38</v>
      </c>
      <c r="G1204" s="7" t="s">
        <v>253</v>
      </c>
      <c r="H1204" s="7" t="s">
        <v>260</v>
      </c>
      <c r="I1204" s="7" t="s">
        <v>60</v>
      </c>
      <c r="J1204" s="7" t="s">
        <v>58</v>
      </c>
      <c r="K1204" s="7">
        <v>9</v>
      </c>
      <c r="L1204" s="7" t="s">
        <v>4792</v>
      </c>
      <c r="M1204" s="7" t="s">
        <v>8124</v>
      </c>
      <c r="N1204" s="7" t="s">
        <v>29</v>
      </c>
      <c r="O1204" s="7" t="s">
        <v>105</v>
      </c>
    </row>
    <row r="1205" spans="2:15" x14ac:dyDescent="0.25">
      <c r="B1205" s="7">
        <v>4</v>
      </c>
      <c r="C1205" s="7" t="s">
        <v>4793</v>
      </c>
      <c r="D1205" s="7" t="s">
        <v>14514</v>
      </c>
      <c r="E1205" s="7" t="s">
        <v>4796</v>
      </c>
      <c r="F1205" s="7" t="s">
        <v>38</v>
      </c>
      <c r="G1205" s="7" t="s">
        <v>253</v>
      </c>
      <c r="H1205" s="7" t="s">
        <v>260</v>
      </c>
      <c r="I1205" s="7" t="s">
        <v>40</v>
      </c>
      <c r="J1205" s="7" t="s">
        <v>23</v>
      </c>
      <c r="K1205" s="7">
        <v>7</v>
      </c>
      <c r="L1205" s="7" t="s">
        <v>14515</v>
      </c>
      <c r="M1205" s="7" t="s">
        <v>18588</v>
      </c>
      <c r="N1205" s="7" t="s">
        <v>29</v>
      </c>
      <c r="O1205" s="7" t="s">
        <v>105</v>
      </c>
    </row>
    <row r="1206" spans="2:15" x14ac:dyDescent="0.25">
      <c r="B1206" s="7">
        <v>4</v>
      </c>
      <c r="C1206" s="7" t="s">
        <v>13509</v>
      </c>
      <c r="D1206" s="7" t="s">
        <v>13510</v>
      </c>
      <c r="E1206" s="7" t="s">
        <v>13513</v>
      </c>
      <c r="F1206" s="7" t="s">
        <v>25</v>
      </c>
      <c r="G1206" s="7" t="s">
        <v>253</v>
      </c>
      <c r="H1206" s="7" t="s">
        <v>260</v>
      </c>
      <c r="I1206" s="7" t="s">
        <v>34</v>
      </c>
      <c r="J1206" s="7" t="s">
        <v>23</v>
      </c>
      <c r="K1206" s="7">
        <v>5</v>
      </c>
      <c r="L1206" s="7" t="s">
        <v>13515</v>
      </c>
      <c r="M1206" s="7" t="s">
        <v>18589</v>
      </c>
      <c r="N1206" s="7" t="s">
        <v>29</v>
      </c>
      <c r="O1206" s="7" t="s">
        <v>105</v>
      </c>
    </row>
    <row r="1207" spans="2:15" x14ac:dyDescent="0.25">
      <c r="B1207" s="7">
        <v>4</v>
      </c>
      <c r="C1207" s="7" t="s">
        <v>4799</v>
      </c>
      <c r="D1207" s="7" t="s">
        <v>4800</v>
      </c>
      <c r="E1207" s="7" t="s">
        <v>4802</v>
      </c>
      <c r="F1207" s="7" t="s">
        <v>190</v>
      </c>
      <c r="G1207" s="7" t="s">
        <v>252</v>
      </c>
      <c r="H1207" s="7" t="s">
        <v>260</v>
      </c>
      <c r="I1207" s="7" t="s">
        <v>27</v>
      </c>
      <c r="J1207" s="7" t="s">
        <v>23</v>
      </c>
      <c r="K1207" s="7">
        <v>10</v>
      </c>
      <c r="L1207" s="7" t="s">
        <v>4804</v>
      </c>
      <c r="M1207" s="7" t="s">
        <v>17236</v>
      </c>
      <c r="N1207" s="7" t="s">
        <v>29</v>
      </c>
      <c r="O1207" s="7" t="s">
        <v>159</v>
      </c>
    </row>
    <row r="1208" spans="2:15" x14ac:dyDescent="0.25">
      <c r="B1208" s="7">
        <v>4</v>
      </c>
      <c r="C1208" s="7" t="s">
        <v>4805</v>
      </c>
      <c r="D1208" s="7" t="s">
        <v>4806</v>
      </c>
      <c r="E1208" s="7" t="s">
        <v>4808</v>
      </c>
      <c r="F1208" s="7" t="s">
        <v>185</v>
      </c>
      <c r="G1208" s="7" t="s">
        <v>253</v>
      </c>
      <c r="H1208" s="7" t="s">
        <v>260</v>
      </c>
      <c r="I1208" s="7" t="s">
        <v>60</v>
      </c>
      <c r="J1208" s="7" t="s">
        <v>58</v>
      </c>
      <c r="K1208" s="7">
        <v>9</v>
      </c>
      <c r="L1208" s="7" t="s">
        <v>4810</v>
      </c>
      <c r="M1208" s="7" t="s">
        <v>14237</v>
      </c>
      <c r="N1208" s="7" t="s">
        <v>29</v>
      </c>
      <c r="O1208" s="7" t="s">
        <v>159</v>
      </c>
    </row>
    <row r="1209" spans="2:15" x14ac:dyDescent="0.25">
      <c r="B1209" s="7">
        <v>4</v>
      </c>
      <c r="C1209" s="7" t="s">
        <v>4812</v>
      </c>
      <c r="D1209" s="7" t="s">
        <v>4813</v>
      </c>
      <c r="E1209" s="7" t="s">
        <v>4816</v>
      </c>
      <c r="F1209" s="7" t="s">
        <v>115</v>
      </c>
      <c r="G1209" s="7" t="s">
        <v>253</v>
      </c>
      <c r="H1209" s="7" t="s">
        <v>260</v>
      </c>
      <c r="I1209" s="7" t="s">
        <v>60</v>
      </c>
      <c r="J1209" s="7" t="s">
        <v>58</v>
      </c>
      <c r="K1209" s="7">
        <v>9</v>
      </c>
      <c r="L1209" s="7" t="s">
        <v>4818</v>
      </c>
      <c r="M1209" s="7" t="s">
        <v>10308</v>
      </c>
      <c r="N1209" s="7" t="s">
        <v>29</v>
      </c>
      <c r="O1209" s="7" t="s">
        <v>109</v>
      </c>
    </row>
    <row r="1210" spans="2:15" x14ac:dyDescent="0.25">
      <c r="B1210" s="7">
        <v>4</v>
      </c>
      <c r="C1210" s="7" t="s">
        <v>4819</v>
      </c>
      <c r="D1210" s="7" t="s">
        <v>4820</v>
      </c>
      <c r="E1210" s="7" t="s">
        <v>4824</v>
      </c>
      <c r="F1210" s="7" t="s">
        <v>200</v>
      </c>
      <c r="G1210" s="7" t="s">
        <v>252</v>
      </c>
      <c r="H1210" s="7" t="s">
        <v>260</v>
      </c>
      <c r="I1210" s="7" t="s">
        <v>87</v>
      </c>
      <c r="J1210" s="7" t="s">
        <v>23</v>
      </c>
      <c r="K1210" s="7">
        <v>10</v>
      </c>
      <c r="L1210" s="7" t="s">
        <v>4826</v>
      </c>
      <c r="M1210" s="7" t="s">
        <v>18454</v>
      </c>
      <c r="N1210" s="7" t="s">
        <v>29</v>
      </c>
      <c r="O1210" s="7" t="s">
        <v>159</v>
      </c>
    </row>
    <row r="1211" spans="2:15" x14ac:dyDescent="0.25">
      <c r="B1211" s="7">
        <v>4</v>
      </c>
      <c r="C1211" s="7" t="s">
        <v>4827</v>
      </c>
      <c r="D1211" s="7" t="s">
        <v>4828</v>
      </c>
      <c r="E1211" s="7" t="s">
        <v>4831</v>
      </c>
      <c r="F1211" s="7" t="s">
        <v>169</v>
      </c>
      <c r="G1211" s="7" t="s">
        <v>252</v>
      </c>
      <c r="H1211" s="7" t="s">
        <v>260</v>
      </c>
      <c r="I1211" s="7" t="s">
        <v>27</v>
      </c>
      <c r="J1211" s="7" t="s">
        <v>23</v>
      </c>
      <c r="K1211" s="7">
        <v>10</v>
      </c>
      <c r="L1211" s="7" t="s">
        <v>4833</v>
      </c>
      <c r="M1211" s="7" t="s">
        <v>4966</v>
      </c>
      <c r="N1211" s="7" t="s">
        <v>29</v>
      </c>
      <c r="O1211" s="7" t="s">
        <v>159</v>
      </c>
    </row>
    <row r="1212" spans="2:15" x14ac:dyDescent="0.25">
      <c r="B1212" s="7">
        <v>4</v>
      </c>
      <c r="C1212" s="7" t="s">
        <v>4834</v>
      </c>
      <c r="D1212" s="7" t="s">
        <v>4835</v>
      </c>
      <c r="E1212" s="7" t="s">
        <v>4839</v>
      </c>
      <c r="F1212" s="7" t="s">
        <v>25</v>
      </c>
      <c r="G1212" s="7" t="s">
        <v>253</v>
      </c>
      <c r="H1212" s="7" t="s">
        <v>260</v>
      </c>
      <c r="I1212" s="7" t="s">
        <v>60</v>
      </c>
      <c r="J1212" s="7" t="s">
        <v>58</v>
      </c>
      <c r="K1212" s="7">
        <v>9</v>
      </c>
      <c r="L1212" s="7" t="s">
        <v>4841</v>
      </c>
      <c r="M1212" s="7" t="s">
        <v>18602</v>
      </c>
      <c r="N1212" s="7" t="s">
        <v>29</v>
      </c>
      <c r="O1212" s="7" t="s">
        <v>105</v>
      </c>
    </row>
    <row r="1213" spans="2:15" x14ac:dyDescent="0.25">
      <c r="B1213" s="7">
        <v>4</v>
      </c>
      <c r="C1213" s="7" t="s">
        <v>4842</v>
      </c>
      <c r="D1213" s="7" t="s">
        <v>4843</v>
      </c>
      <c r="E1213" s="7" t="s">
        <v>4846</v>
      </c>
      <c r="F1213" s="7" t="s">
        <v>141</v>
      </c>
      <c r="G1213" s="7" t="s">
        <v>252</v>
      </c>
      <c r="H1213" s="7" t="s">
        <v>260</v>
      </c>
      <c r="I1213" s="7" t="s">
        <v>45</v>
      </c>
      <c r="J1213" s="7" t="s">
        <v>44</v>
      </c>
      <c r="K1213" s="7">
        <v>11</v>
      </c>
      <c r="L1213" s="7" t="s">
        <v>4848</v>
      </c>
      <c r="M1213" s="7" t="s">
        <v>5002</v>
      </c>
      <c r="N1213" s="7" t="s">
        <v>29</v>
      </c>
      <c r="O1213" s="7" t="s">
        <v>136</v>
      </c>
    </row>
    <row r="1214" spans="2:15" x14ac:dyDescent="0.25">
      <c r="B1214" s="7">
        <v>4</v>
      </c>
      <c r="C1214" s="7" t="s">
        <v>4850</v>
      </c>
      <c r="D1214" s="7" t="s">
        <v>4851</v>
      </c>
      <c r="E1214" s="7" t="s">
        <v>4854</v>
      </c>
      <c r="F1214" s="7" t="s">
        <v>169</v>
      </c>
      <c r="G1214" s="7" t="s">
        <v>252</v>
      </c>
      <c r="H1214" s="7" t="s">
        <v>260</v>
      </c>
      <c r="I1214" s="7" t="s">
        <v>27</v>
      </c>
      <c r="J1214" s="7" t="s">
        <v>23</v>
      </c>
      <c r="K1214" s="7">
        <v>10</v>
      </c>
      <c r="L1214" s="7" t="s">
        <v>4856</v>
      </c>
      <c r="M1214" s="7" t="s">
        <v>5006</v>
      </c>
      <c r="N1214" s="7" t="s">
        <v>29</v>
      </c>
      <c r="O1214" s="7" t="s">
        <v>159</v>
      </c>
    </row>
    <row r="1215" spans="2:15" x14ac:dyDescent="0.25">
      <c r="B1215" s="7">
        <v>4</v>
      </c>
      <c r="C1215" s="7" t="s">
        <v>4858</v>
      </c>
      <c r="D1215" s="7" t="s">
        <v>4859</v>
      </c>
      <c r="E1215" s="7" t="s">
        <v>4862</v>
      </c>
      <c r="F1215" s="7" t="s">
        <v>277</v>
      </c>
      <c r="G1215" s="7" t="s">
        <v>253</v>
      </c>
      <c r="H1215" s="7" t="s">
        <v>260</v>
      </c>
      <c r="I1215" s="7" t="s">
        <v>27</v>
      </c>
      <c r="J1215" s="7" t="s">
        <v>23</v>
      </c>
      <c r="K1215" s="7">
        <v>7</v>
      </c>
      <c r="L1215" s="7" t="s">
        <v>4864</v>
      </c>
      <c r="M1215" s="7" t="s">
        <v>8094</v>
      </c>
      <c r="N1215" s="7" t="s">
        <v>29</v>
      </c>
      <c r="O1215" s="7" t="s">
        <v>159</v>
      </c>
    </row>
    <row r="1216" spans="2:15" x14ac:dyDescent="0.25">
      <c r="B1216" s="7">
        <v>4</v>
      </c>
      <c r="C1216" s="7" t="s">
        <v>4865</v>
      </c>
      <c r="D1216" s="7" t="s">
        <v>4866</v>
      </c>
      <c r="E1216" s="7" t="s">
        <v>4870</v>
      </c>
      <c r="F1216" s="7" t="s">
        <v>38</v>
      </c>
      <c r="G1216" s="7" t="s">
        <v>253</v>
      </c>
      <c r="H1216" s="7" t="s">
        <v>260</v>
      </c>
      <c r="I1216" s="7" t="s">
        <v>60</v>
      </c>
      <c r="J1216" s="7" t="s">
        <v>58</v>
      </c>
      <c r="K1216" s="7">
        <v>9</v>
      </c>
      <c r="L1216" s="7" t="s">
        <v>4872</v>
      </c>
      <c r="M1216" s="7" t="s">
        <v>18606</v>
      </c>
      <c r="N1216" s="7" t="s">
        <v>29</v>
      </c>
      <c r="O1216" s="7" t="s">
        <v>105</v>
      </c>
    </row>
    <row r="1217" spans="2:15" x14ac:dyDescent="0.25">
      <c r="B1217" s="7">
        <v>4</v>
      </c>
      <c r="C1217" s="7" t="s">
        <v>4873</v>
      </c>
      <c r="D1217" s="7" t="s">
        <v>4874</v>
      </c>
      <c r="E1217" s="7" t="s">
        <v>4877</v>
      </c>
      <c r="F1217" s="7" t="s">
        <v>167</v>
      </c>
      <c r="G1217" s="7" t="s">
        <v>253</v>
      </c>
      <c r="H1217" s="7" t="s">
        <v>260</v>
      </c>
      <c r="I1217" s="7" t="s">
        <v>60</v>
      </c>
      <c r="J1217" s="7" t="s">
        <v>58</v>
      </c>
      <c r="K1217" s="7">
        <v>9</v>
      </c>
      <c r="L1217" s="7" t="s">
        <v>4879</v>
      </c>
      <c r="M1217" s="7" t="s">
        <v>18607</v>
      </c>
      <c r="N1217" s="7" t="s">
        <v>29</v>
      </c>
      <c r="O1217" s="7" t="s">
        <v>159</v>
      </c>
    </row>
    <row r="1218" spans="2:15" x14ac:dyDescent="0.25">
      <c r="B1218" s="7">
        <v>4</v>
      </c>
      <c r="C1218" s="7" t="s">
        <v>4880</v>
      </c>
      <c r="D1218" s="7" t="s">
        <v>4881</v>
      </c>
      <c r="E1218" s="7" t="s">
        <v>4884</v>
      </c>
      <c r="F1218" s="7" t="s">
        <v>25</v>
      </c>
      <c r="G1218" s="7" t="s">
        <v>253</v>
      </c>
      <c r="H1218" s="7" t="s">
        <v>260</v>
      </c>
      <c r="I1218" s="7" t="s">
        <v>60</v>
      </c>
      <c r="J1218" s="7" t="s">
        <v>58</v>
      </c>
      <c r="K1218" s="7">
        <v>9</v>
      </c>
      <c r="L1218" s="7" t="s">
        <v>4886</v>
      </c>
      <c r="M1218" s="7" t="s">
        <v>18608</v>
      </c>
      <c r="N1218" s="7" t="s">
        <v>29</v>
      </c>
      <c r="O1218" s="7" t="s">
        <v>105</v>
      </c>
    </row>
    <row r="1219" spans="2:15" x14ac:dyDescent="0.25">
      <c r="B1219" s="7">
        <v>4</v>
      </c>
      <c r="C1219" s="7" t="s">
        <v>4887</v>
      </c>
      <c r="D1219" s="7" t="s">
        <v>4888</v>
      </c>
      <c r="E1219" s="7" t="s">
        <v>4890</v>
      </c>
      <c r="F1219" s="7" t="s">
        <v>165</v>
      </c>
      <c r="G1219" s="7" t="s">
        <v>252</v>
      </c>
      <c r="H1219" s="7" t="s">
        <v>260</v>
      </c>
      <c r="I1219" s="7" t="s">
        <v>27</v>
      </c>
      <c r="J1219" s="7" t="s">
        <v>23</v>
      </c>
      <c r="K1219" s="7">
        <v>10</v>
      </c>
      <c r="L1219" s="7" t="s">
        <v>4892</v>
      </c>
      <c r="M1219" s="7" t="s">
        <v>10635</v>
      </c>
      <c r="N1219" s="7" t="s">
        <v>29</v>
      </c>
      <c r="O1219" s="7" t="s">
        <v>159</v>
      </c>
    </row>
    <row r="1220" spans="2:15" x14ac:dyDescent="0.25">
      <c r="B1220" s="7">
        <v>4</v>
      </c>
      <c r="C1220" s="7" t="s">
        <v>4893</v>
      </c>
      <c r="D1220" s="7" t="s">
        <v>16844</v>
      </c>
      <c r="E1220" s="7" t="s">
        <v>16845</v>
      </c>
      <c r="F1220" s="7" t="s">
        <v>115</v>
      </c>
      <c r="G1220" s="7" t="s">
        <v>253</v>
      </c>
      <c r="H1220" s="7" t="s">
        <v>259</v>
      </c>
      <c r="I1220" s="7" t="s">
        <v>40</v>
      </c>
      <c r="J1220" s="7" t="s">
        <v>23</v>
      </c>
      <c r="K1220" s="7">
        <v>7</v>
      </c>
      <c r="L1220" s="7" t="s">
        <v>16847</v>
      </c>
      <c r="M1220" s="7" t="s">
        <v>18610</v>
      </c>
      <c r="N1220" s="7" t="s">
        <v>29</v>
      </c>
      <c r="O1220" s="7" t="s">
        <v>109</v>
      </c>
    </row>
    <row r="1221" spans="2:15" x14ac:dyDescent="0.25">
      <c r="B1221" s="7">
        <v>4</v>
      </c>
      <c r="C1221" s="7" t="s">
        <v>4896</v>
      </c>
      <c r="D1221" s="7" t="s">
        <v>4897</v>
      </c>
      <c r="E1221" s="7" t="s">
        <v>4900</v>
      </c>
      <c r="F1221" s="7" t="s">
        <v>169</v>
      </c>
      <c r="G1221" s="7" t="s">
        <v>252</v>
      </c>
      <c r="H1221" s="7" t="s">
        <v>260</v>
      </c>
      <c r="I1221" s="7" t="s">
        <v>27</v>
      </c>
      <c r="J1221" s="7" t="s">
        <v>23</v>
      </c>
      <c r="K1221" s="7">
        <v>10</v>
      </c>
      <c r="L1221" s="7" t="s">
        <v>4902</v>
      </c>
      <c r="M1221" s="7" t="s">
        <v>8084</v>
      </c>
      <c r="N1221" s="7" t="s">
        <v>29</v>
      </c>
      <c r="O1221" s="7" t="s">
        <v>159</v>
      </c>
    </row>
    <row r="1222" spans="2:15" x14ac:dyDescent="0.25">
      <c r="B1222" s="7">
        <v>4</v>
      </c>
      <c r="C1222" s="7" t="s">
        <v>4903</v>
      </c>
      <c r="D1222" s="7" t="s">
        <v>4904</v>
      </c>
      <c r="E1222" s="7" t="s">
        <v>4907</v>
      </c>
      <c r="F1222" s="7" t="s">
        <v>196</v>
      </c>
      <c r="G1222" s="7" t="s">
        <v>252</v>
      </c>
      <c r="H1222" s="7" t="s">
        <v>260</v>
      </c>
      <c r="I1222" s="7" t="s">
        <v>37</v>
      </c>
      <c r="J1222" s="7" t="s">
        <v>36</v>
      </c>
      <c r="K1222" s="7">
        <v>10</v>
      </c>
      <c r="L1222" s="7" t="s">
        <v>4909</v>
      </c>
      <c r="M1222" s="7" t="s">
        <v>717</v>
      </c>
      <c r="N1222" s="7" t="s">
        <v>29</v>
      </c>
      <c r="O1222" s="7" t="s">
        <v>159</v>
      </c>
    </row>
    <row r="1223" spans="2:15" x14ac:dyDescent="0.25">
      <c r="B1223" s="7">
        <v>4</v>
      </c>
      <c r="C1223" s="7" t="s">
        <v>4910</v>
      </c>
      <c r="D1223" s="7" t="s">
        <v>4911</v>
      </c>
      <c r="E1223" s="7" t="s">
        <v>4914</v>
      </c>
      <c r="F1223" s="7" t="s">
        <v>163</v>
      </c>
      <c r="G1223" s="7" t="s">
        <v>252</v>
      </c>
      <c r="H1223" s="7" t="s">
        <v>260</v>
      </c>
      <c r="I1223" s="7" t="s">
        <v>37</v>
      </c>
      <c r="J1223" s="7" t="s">
        <v>36</v>
      </c>
      <c r="K1223" s="7">
        <v>10</v>
      </c>
      <c r="L1223" s="7" t="s">
        <v>4916</v>
      </c>
      <c r="M1223" s="7" t="s">
        <v>717</v>
      </c>
      <c r="N1223" s="7" t="s">
        <v>29</v>
      </c>
      <c r="O1223" s="7" t="s">
        <v>159</v>
      </c>
    </row>
    <row r="1224" spans="2:15" x14ac:dyDescent="0.25">
      <c r="B1224" s="7">
        <v>4</v>
      </c>
      <c r="C1224" s="7" t="s">
        <v>4917</v>
      </c>
      <c r="D1224" s="7" t="s">
        <v>4918</v>
      </c>
      <c r="E1224" s="7" t="s">
        <v>4922</v>
      </c>
      <c r="F1224" s="7" t="s">
        <v>156</v>
      </c>
      <c r="G1224" s="7" t="s">
        <v>252</v>
      </c>
      <c r="H1224" s="7" t="s">
        <v>260</v>
      </c>
      <c r="I1224" s="7" t="s">
        <v>45</v>
      </c>
      <c r="J1224" s="7" t="s">
        <v>44</v>
      </c>
      <c r="K1224" s="7">
        <v>11</v>
      </c>
      <c r="L1224" s="7" t="s">
        <v>4924</v>
      </c>
      <c r="M1224" s="7" t="s">
        <v>14528</v>
      </c>
      <c r="N1224" s="7" t="s">
        <v>29</v>
      </c>
      <c r="O1224" s="7" t="s">
        <v>159</v>
      </c>
    </row>
    <row r="1225" spans="2:15" x14ac:dyDescent="0.25">
      <c r="B1225" s="7">
        <v>4</v>
      </c>
      <c r="C1225" s="7" t="s">
        <v>4925</v>
      </c>
      <c r="D1225" s="7" t="s">
        <v>4926</v>
      </c>
      <c r="E1225" s="7" t="s">
        <v>4929</v>
      </c>
      <c r="F1225" s="7" t="s">
        <v>190</v>
      </c>
      <c r="G1225" s="7" t="s">
        <v>252</v>
      </c>
      <c r="H1225" s="7" t="s">
        <v>260</v>
      </c>
      <c r="I1225" s="7" t="s">
        <v>27</v>
      </c>
      <c r="J1225" s="7" t="s">
        <v>23</v>
      </c>
      <c r="K1225" s="7">
        <v>10</v>
      </c>
      <c r="L1225" s="7" t="s">
        <v>4931</v>
      </c>
      <c r="M1225" s="7" t="s">
        <v>17827</v>
      </c>
      <c r="N1225" s="7" t="s">
        <v>29</v>
      </c>
      <c r="O1225" s="7" t="s">
        <v>159</v>
      </c>
    </row>
    <row r="1226" spans="2:15" x14ac:dyDescent="0.25">
      <c r="B1226" s="7">
        <v>4</v>
      </c>
      <c r="C1226" s="7" t="s">
        <v>4932</v>
      </c>
      <c r="D1226" s="7" t="s">
        <v>4933</v>
      </c>
      <c r="E1226" s="7" t="s">
        <v>4934</v>
      </c>
      <c r="F1226" s="7" t="s">
        <v>169</v>
      </c>
      <c r="G1226" s="7" t="s">
        <v>252</v>
      </c>
      <c r="H1226" s="7" t="s">
        <v>260</v>
      </c>
      <c r="I1226" s="7" t="s">
        <v>27</v>
      </c>
      <c r="J1226" s="7" t="s">
        <v>23</v>
      </c>
      <c r="K1226" s="7">
        <v>10</v>
      </c>
      <c r="L1226" s="7" t="s">
        <v>4936</v>
      </c>
      <c r="M1226" s="7" t="s">
        <v>18613</v>
      </c>
      <c r="N1226" s="7" t="s">
        <v>29</v>
      </c>
      <c r="O1226" s="7" t="s">
        <v>159</v>
      </c>
    </row>
    <row r="1227" spans="2:15" x14ac:dyDescent="0.25">
      <c r="B1227" s="7">
        <v>4</v>
      </c>
      <c r="C1227" s="7" t="s">
        <v>4937</v>
      </c>
      <c r="D1227" s="7" t="s">
        <v>8960</v>
      </c>
      <c r="E1227" s="7" t="s">
        <v>8961</v>
      </c>
      <c r="F1227" s="7" t="s">
        <v>216</v>
      </c>
      <c r="G1227" s="7" t="s">
        <v>253</v>
      </c>
      <c r="H1227" s="7" t="s">
        <v>260</v>
      </c>
      <c r="I1227" s="7" t="s">
        <v>40</v>
      </c>
      <c r="J1227" s="7" t="s">
        <v>23</v>
      </c>
      <c r="K1227" s="7">
        <v>7</v>
      </c>
      <c r="L1227" s="7" t="s">
        <v>8962</v>
      </c>
      <c r="M1227" s="7" t="s">
        <v>10959</v>
      </c>
      <c r="N1227" s="7" t="s">
        <v>29</v>
      </c>
      <c r="O1227" s="7" t="s">
        <v>215</v>
      </c>
    </row>
    <row r="1228" spans="2:15" x14ac:dyDescent="0.25">
      <c r="B1228" s="7">
        <v>4</v>
      </c>
      <c r="C1228" s="7" t="s">
        <v>4941</v>
      </c>
      <c r="D1228" s="7" t="s">
        <v>4942</v>
      </c>
      <c r="E1228" s="7" t="s">
        <v>4945</v>
      </c>
      <c r="F1228" s="7" t="s">
        <v>141</v>
      </c>
      <c r="G1228" s="7" t="s">
        <v>252</v>
      </c>
      <c r="H1228" s="7" t="s">
        <v>260</v>
      </c>
      <c r="I1228" s="7" t="s">
        <v>60</v>
      </c>
      <c r="J1228" s="7" t="s">
        <v>58</v>
      </c>
      <c r="K1228" s="7">
        <v>14</v>
      </c>
      <c r="L1228" s="7" t="s">
        <v>4947</v>
      </c>
      <c r="M1228" s="7" t="s">
        <v>18617</v>
      </c>
      <c r="N1228" s="7" t="s">
        <v>29</v>
      </c>
      <c r="O1228" s="7" t="s">
        <v>136</v>
      </c>
    </row>
    <row r="1229" spans="2:15" x14ac:dyDescent="0.25">
      <c r="B1229" s="7">
        <v>4</v>
      </c>
      <c r="C1229" s="7" t="s">
        <v>4973</v>
      </c>
      <c r="D1229" s="7" t="s">
        <v>15571</v>
      </c>
      <c r="E1229" s="7" t="s">
        <v>4977</v>
      </c>
      <c r="F1229" s="7" t="s">
        <v>25</v>
      </c>
      <c r="G1229" s="7" t="s">
        <v>253</v>
      </c>
      <c r="H1229" s="7" t="s">
        <v>260</v>
      </c>
      <c r="I1229" s="7" t="s">
        <v>40</v>
      </c>
      <c r="J1229" s="7" t="s">
        <v>23</v>
      </c>
      <c r="K1229" s="7">
        <v>7</v>
      </c>
      <c r="L1229" s="7" t="s">
        <v>15572</v>
      </c>
      <c r="M1229" s="7" t="s">
        <v>14560</v>
      </c>
      <c r="N1229" s="7" t="s">
        <v>29</v>
      </c>
      <c r="O1229" s="7" t="s">
        <v>105</v>
      </c>
    </row>
    <row r="1230" spans="2:15" x14ac:dyDescent="0.25">
      <c r="B1230" s="7">
        <v>4</v>
      </c>
      <c r="C1230" s="7" t="s">
        <v>4979</v>
      </c>
      <c r="D1230" s="7" t="s">
        <v>15573</v>
      </c>
      <c r="E1230" s="7" t="s">
        <v>4980</v>
      </c>
      <c r="F1230" s="7" t="s">
        <v>25</v>
      </c>
      <c r="G1230" s="7" t="s">
        <v>253</v>
      </c>
      <c r="H1230" s="7" t="s">
        <v>260</v>
      </c>
      <c r="I1230" s="7" t="s">
        <v>40</v>
      </c>
      <c r="J1230" s="7" t="s">
        <v>23</v>
      </c>
      <c r="K1230" s="7">
        <v>7</v>
      </c>
      <c r="L1230" s="7" t="s">
        <v>15574</v>
      </c>
      <c r="M1230" s="7" t="s">
        <v>10564</v>
      </c>
      <c r="N1230" s="7" t="s">
        <v>29</v>
      </c>
      <c r="O1230" s="7" t="s">
        <v>105</v>
      </c>
    </row>
    <row r="1231" spans="2:15" x14ac:dyDescent="0.25">
      <c r="B1231" s="7">
        <v>4</v>
      </c>
      <c r="C1231" s="7" t="s">
        <v>4982</v>
      </c>
      <c r="D1231" s="7" t="s">
        <v>4983</v>
      </c>
      <c r="E1231" s="7" t="s">
        <v>4987</v>
      </c>
      <c r="F1231" s="7" t="s">
        <v>224</v>
      </c>
      <c r="G1231" s="7" t="s">
        <v>253</v>
      </c>
      <c r="H1231" s="7" t="s">
        <v>260</v>
      </c>
      <c r="I1231" s="7" t="s">
        <v>40</v>
      </c>
      <c r="J1231" s="7" t="s">
        <v>23</v>
      </c>
      <c r="K1231" s="7">
        <v>7</v>
      </c>
      <c r="L1231" s="7" t="s">
        <v>4989</v>
      </c>
      <c r="M1231" s="7" t="s">
        <v>17853</v>
      </c>
      <c r="N1231" s="7" t="s">
        <v>29</v>
      </c>
      <c r="O1231" s="7" t="s">
        <v>215</v>
      </c>
    </row>
    <row r="1232" spans="2:15" x14ac:dyDescent="0.25">
      <c r="B1232" s="7">
        <v>4</v>
      </c>
      <c r="C1232" s="7" t="s">
        <v>5085</v>
      </c>
      <c r="D1232" s="7" t="s">
        <v>5086</v>
      </c>
      <c r="E1232" s="7" t="s">
        <v>5088</v>
      </c>
      <c r="F1232" s="7" t="s">
        <v>25</v>
      </c>
      <c r="G1232" s="7" t="s">
        <v>252</v>
      </c>
      <c r="H1232" s="7" t="s">
        <v>260</v>
      </c>
      <c r="I1232" s="7" t="s">
        <v>27</v>
      </c>
      <c r="J1232" s="7" t="s">
        <v>23</v>
      </c>
      <c r="K1232" s="7">
        <v>10</v>
      </c>
      <c r="L1232" s="7" t="s">
        <v>5090</v>
      </c>
      <c r="M1232" s="7" t="s">
        <v>18569</v>
      </c>
      <c r="N1232" s="7" t="s">
        <v>29</v>
      </c>
      <c r="O1232" s="7" t="s">
        <v>105</v>
      </c>
    </row>
    <row r="1233" spans="2:15" x14ac:dyDescent="0.25">
      <c r="B1233" s="7">
        <v>4</v>
      </c>
      <c r="C1233" s="7" t="s">
        <v>5135</v>
      </c>
      <c r="D1233" s="7" t="s">
        <v>5136</v>
      </c>
      <c r="E1233" s="7" t="s">
        <v>5139</v>
      </c>
      <c r="F1233" s="7" t="s">
        <v>281</v>
      </c>
      <c r="G1233" s="7" t="s">
        <v>253</v>
      </c>
      <c r="H1233" s="7" t="s">
        <v>260</v>
      </c>
      <c r="I1233" s="7" t="s">
        <v>60</v>
      </c>
      <c r="J1233" s="7" t="s">
        <v>58</v>
      </c>
      <c r="K1233" s="7">
        <v>9</v>
      </c>
      <c r="L1233" s="7" t="s">
        <v>5141</v>
      </c>
      <c r="M1233" s="7" t="s">
        <v>18620</v>
      </c>
      <c r="N1233" s="7" t="s">
        <v>29</v>
      </c>
      <c r="O1233" s="7" t="s">
        <v>109</v>
      </c>
    </row>
    <row r="1234" spans="2:15" x14ac:dyDescent="0.25">
      <c r="B1234" s="7">
        <v>4</v>
      </c>
      <c r="C1234" s="7" t="s">
        <v>5156</v>
      </c>
      <c r="D1234" s="7" t="s">
        <v>14534</v>
      </c>
      <c r="E1234" s="7" t="s">
        <v>5159</v>
      </c>
      <c r="F1234" s="7" t="s">
        <v>25</v>
      </c>
      <c r="G1234" s="7" t="s">
        <v>253</v>
      </c>
      <c r="H1234" s="7" t="s">
        <v>260</v>
      </c>
      <c r="I1234" s="7" t="s">
        <v>40</v>
      </c>
      <c r="J1234" s="7" t="s">
        <v>23</v>
      </c>
      <c r="K1234" s="7">
        <v>7</v>
      </c>
      <c r="L1234" s="7" t="s">
        <v>14535</v>
      </c>
      <c r="M1234" s="7" t="s">
        <v>14537</v>
      </c>
      <c r="N1234" s="7" t="s">
        <v>29</v>
      </c>
      <c r="O1234" s="7" t="s">
        <v>105</v>
      </c>
    </row>
    <row r="1235" spans="2:15" x14ac:dyDescent="0.25">
      <c r="B1235" s="7">
        <v>4</v>
      </c>
      <c r="C1235" s="7" t="s">
        <v>5161</v>
      </c>
      <c r="D1235" s="7" t="s">
        <v>5162</v>
      </c>
      <c r="E1235" s="7" t="s">
        <v>5165</v>
      </c>
      <c r="F1235" s="7" t="s">
        <v>165</v>
      </c>
      <c r="G1235" s="7" t="s">
        <v>252</v>
      </c>
      <c r="H1235" s="7" t="s">
        <v>260</v>
      </c>
      <c r="I1235" s="7" t="s">
        <v>60</v>
      </c>
      <c r="J1235" s="7" t="s">
        <v>58</v>
      </c>
      <c r="K1235" s="7">
        <v>14</v>
      </c>
      <c r="L1235" s="7" t="s">
        <v>5167</v>
      </c>
      <c r="M1235" s="7" t="s">
        <v>14420</v>
      </c>
      <c r="N1235" s="7" t="s">
        <v>29</v>
      </c>
      <c r="O1235" s="7" t="s">
        <v>159</v>
      </c>
    </row>
    <row r="1236" spans="2:15" x14ac:dyDescent="0.25">
      <c r="B1236" s="7">
        <v>4</v>
      </c>
      <c r="C1236" s="7" t="s">
        <v>5171</v>
      </c>
      <c r="D1236" s="7" t="s">
        <v>5172</v>
      </c>
      <c r="E1236" s="7" t="s">
        <v>5176</v>
      </c>
      <c r="F1236" s="7" t="s">
        <v>167</v>
      </c>
      <c r="G1236" s="7" t="s">
        <v>252</v>
      </c>
      <c r="H1236" s="7" t="s">
        <v>260</v>
      </c>
      <c r="I1236" s="7" t="s">
        <v>60</v>
      </c>
      <c r="J1236" s="7" t="s">
        <v>58</v>
      </c>
      <c r="K1236" s="7">
        <v>14</v>
      </c>
      <c r="L1236" s="7" t="s">
        <v>5178</v>
      </c>
      <c r="M1236" s="7" t="s">
        <v>18638</v>
      </c>
      <c r="N1236" s="7" t="s">
        <v>29</v>
      </c>
      <c r="O1236" s="7" t="s">
        <v>159</v>
      </c>
    </row>
    <row r="1237" spans="2:15" x14ac:dyDescent="0.25">
      <c r="B1237" s="7">
        <v>4</v>
      </c>
      <c r="C1237" s="7" t="s">
        <v>5179</v>
      </c>
      <c r="D1237" s="7" t="s">
        <v>5180</v>
      </c>
      <c r="E1237" s="7" t="s">
        <v>5183</v>
      </c>
      <c r="F1237" s="7" t="s">
        <v>167</v>
      </c>
      <c r="G1237" s="7" t="s">
        <v>252</v>
      </c>
      <c r="H1237" s="7" t="s">
        <v>260</v>
      </c>
      <c r="I1237" s="7" t="s">
        <v>60</v>
      </c>
      <c r="J1237" s="7" t="s">
        <v>58</v>
      </c>
      <c r="K1237" s="7">
        <v>14</v>
      </c>
      <c r="L1237" s="7" t="s">
        <v>5185</v>
      </c>
      <c r="M1237" s="7" t="s">
        <v>18641</v>
      </c>
      <c r="N1237" s="7" t="s">
        <v>29</v>
      </c>
      <c r="O1237" s="7" t="s">
        <v>159</v>
      </c>
    </row>
    <row r="1238" spans="2:15" x14ac:dyDescent="0.25">
      <c r="B1238" s="7">
        <v>4</v>
      </c>
      <c r="C1238" s="7" t="s">
        <v>5194</v>
      </c>
      <c r="D1238" s="7" t="s">
        <v>5195</v>
      </c>
      <c r="E1238" s="7" t="s">
        <v>5198</v>
      </c>
      <c r="F1238" s="7" t="s">
        <v>126</v>
      </c>
      <c r="G1238" s="7" t="s">
        <v>252</v>
      </c>
      <c r="H1238" s="7" t="s">
        <v>260</v>
      </c>
      <c r="I1238" s="7" t="s">
        <v>87</v>
      </c>
      <c r="J1238" s="7" t="s">
        <v>23</v>
      </c>
      <c r="K1238" s="7">
        <v>10</v>
      </c>
      <c r="L1238" s="7" t="s">
        <v>5200</v>
      </c>
      <c r="M1238" s="7" t="s">
        <v>17521</v>
      </c>
      <c r="N1238" s="7" t="s">
        <v>29</v>
      </c>
      <c r="O1238" s="7" t="s">
        <v>109</v>
      </c>
    </row>
    <row r="1239" spans="2:15" x14ac:dyDescent="0.25">
      <c r="B1239" s="7">
        <v>4</v>
      </c>
      <c r="C1239" s="7" t="s">
        <v>5201</v>
      </c>
      <c r="D1239" s="7" t="s">
        <v>5202</v>
      </c>
      <c r="E1239" s="7" t="s">
        <v>5205</v>
      </c>
      <c r="F1239" s="7" t="s">
        <v>115</v>
      </c>
      <c r="G1239" s="7" t="s">
        <v>253</v>
      </c>
      <c r="H1239" s="7" t="s">
        <v>260</v>
      </c>
      <c r="I1239" s="7" t="s">
        <v>34</v>
      </c>
      <c r="J1239" s="7" t="s">
        <v>23</v>
      </c>
      <c r="K1239" s="7">
        <v>5</v>
      </c>
      <c r="L1239" s="7" t="s">
        <v>5207</v>
      </c>
      <c r="M1239" s="7" t="s">
        <v>17527</v>
      </c>
      <c r="N1239" s="7" t="s">
        <v>29</v>
      </c>
      <c r="O1239" s="7" t="s">
        <v>109</v>
      </c>
    </row>
    <row r="1240" spans="2:15" x14ac:dyDescent="0.25">
      <c r="B1240" s="7">
        <v>4</v>
      </c>
      <c r="C1240" s="7" t="s">
        <v>5208</v>
      </c>
      <c r="D1240" s="7" t="s">
        <v>5209</v>
      </c>
      <c r="E1240" s="7" t="s">
        <v>5212</v>
      </c>
      <c r="F1240" s="7" t="s">
        <v>115</v>
      </c>
      <c r="G1240" s="7" t="s">
        <v>253</v>
      </c>
      <c r="H1240" s="7" t="s">
        <v>260</v>
      </c>
      <c r="I1240" s="7" t="s">
        <v>34</v>
      </c>
      <c r="J1240" s="7" t="s">
        <v>23</v>
      </c>
      <c r="K1240" s="7">
        <v>5</v>
      </c>
      <c r="L1240" s="7" t="s">
        <v>5214</v>
      </c>
      <c r="M1240" s="7" t="s">
        <v>6703</v>
      </c>
      <c r="N1240" s="7" t="s">
        <v>29</v>
      </c>
      <c r="O1240" s="7" t="s">
        <v>109</v>
      </c>
    </row>
    <row r="1241" spans="2:15" x14ac:dyDescent="0.25">
      <c r="B1241" s="7">
        <v>4</v>
      </c>
      <c r="C1241" s="7" t="s">
        <v>5215</v>
      </c>
      <c r="D1241" s="7" t="s">
        <v>5216</v>
      </c>
      <c r="E1241" s="7" t="s">
        <v>5219</v>
      </c>
      <c r="F1241" s="7" t="s">
        <v>230</v>
      </c>
      <c r="G1241" s="7" t="s">
        <v>252</v>
      </c>
      <c r="H1241" s="7" t="s">
        <v>260</v>
      </c>
      <c r="I1241" s="7" t="s">
        <v>27</v>
      </c>
      <c r="J1241" s="7" t="s">
        <v>23</v>
      </c>
      <c r="K1241" s="7">
        <v>10</v>
      </c>
      <c r="L1241" s="7" t="s">
        <v>5221</v>
      </c>
      <c r="M1241" s="7" t="s">
        <v>17549</v>
      </c>
      <c r="N1241" s="7" t="s">
        <v>29</v>
      </c>
      <c r="O1241" s="7" t="s">
        <v>215</v>
      </c>
    </row>
    <row r="1242" spans="2:15" x14ac:dyDescent="0.25">
      <c r="B1242" s="7">
        <v>4</v>
      </c>
      <c r="C1242" s="7" t="s">
        <v>5222</v>
      </c>
      <c r="D1242" s="7" t="s">
        <v>5223</v>
      </c>
      <c r="E1242" s="7" t="s">
        <v>5226</v>
      </c>
      <c r="F1242" s="7" t="s">
        <v>141</v>
      </c>
      <c r="G1242" s="7" t="s">
        <v>253</v>
      </c>
      <c r="H1242" s="7" t="s">
        <v>260</v>
      </c>
      <c r="I1242" s="7" t="s">
        <v>27</v>
      </c>
      <c r="J1242" s="7" t="s">
        <v>23</v>
      </c>
      <c r="K1242" s="7">
        <v>7</v>
      </c>
      <c r="L1242" s="7" t="s">
        <v>5228</v>
      </c>
      <c r="M1242" s="7" t="s">
        <v>17555</v>
      </c>
      <c r="N1242" s="7" t="s">
        <v>29</v>
      </c>
      <c r="O1242" s="7" t="s">
        <v>136</v>
      </c>
    </row>
    <row r="1243" spans="2:15" x14ac:dyDescent="0.25">
      <c r="B1243" s="7">
        <v>4</v>
      </c>
      <c r="C1243" s="7" t="s">
        <v>5245</v>
      </c>
      <c r="D1243" s="7" t="s">
        <v>5246</v>
      </c>
      <c r="E1243" s="7" t="s">
        <v>5250</v>
      </c>
      <c r="F1243" s="7" t="s">
        <v>25</v>
      </c>
      <c r="G1243" s="7" t="s">
        <v>252</v>
      </c>
      <c r="H1243" s="7" t="s">
        <v>260</v>
      </c>
      <c r="I1243" s="7" t="s">
        <v>40</v>
      </c>
      <c r="J1243" s="7" t="s">
        <v>23</v>
      </c>
      <c r="K1243" s="7">
        <v>12</v>
      </c>
      <c r="L1243" s="7" t="s">
        <v>5252</v>
      </c>
      <c r="M1243" s="7" t="s">
        <v>14433</v>
      </c>
      <c r="N1243" s="7" t="s">
        <v>29</v>
      </c>
      <c r="O1243" s="7" t="s">
        <v>105</v>
      </c>
    </row>
    <row r="1244" spans="2:15" x14ac:dyDescent="0.25">
      <c r="B1244" s="7">
        <v>4</v>
      </c>
      <c r="C1244" s="7" t="s">
        <v>5260</v>
      </c>
      <c r="D1244" s="7" t="s">
        <v>5261</v>
      </c>
      <c r="E1244" s="7" t="s">
        <v>5264</v>
      </c>
      <c r="F1244" s="7" t="s">
        <v>126</v>
      </c>
      <c r="G1244" s="7" t="s">
        <v>252</v>
      </c>
      <c r="H1244" s="7" t="s">
        <v>260</v>
      </c>
      <c r="I1244" s="7" t="s">
        <v>27</v>
      </c>
      <c r="J1244" s="7" t="s">
        <v>23</v>
      </c>
      <c r="K1244" s="7">
        <v>10</v>
      </c>
      <c r="L1244" s="7" t="s">
        <v>5266</v>
      </c>
      <c r="M1244" s="7" t="s">
        <v>17708</v>
      </c>
      <c r="N1244" s="7" t="s">
        <v>29</v>
      </c>
      <c r="O1244" s="7" t="s">
        <v>109</v>
      </c>
    </row>
    <row r="1245" spans="2:15" x14ac:dyDescent="0.25">
      <c r="B1245" s="7">
        <v>4</v>
      </c>
      <c r="C1245" s="7" t="s">
        <v>5267</v>
      </c>
      <c r="D1245" s="7" t="s">
        <v>5268</v>
      </c>
      <c r="E1245" s="7" t="s">
        <v>5272</v>
      </c>
      <c r="F1245" s="7" t="s">
        <v>139</v>
      </c>
      <c r="G1245" s="7" t="s">
        <v>252</v>
      </c>
      <c r="H1245" s="7" t="s">
        <v>260</v>
      </c>
      <c r="I1245" s="7" t="s">
        <v>27</v>
      </c>
      <c r="J1245" s="7" t="s">
        <v>23</v>
      </c>
      <c r="K1245" s="7">
        <v>10</v>
      </c>
      <c r="L1245" s="7" t="s">
        <v>5274</v>
      </c>
      <c r="M1245" s="7" t="s">
        <v>17720</v>
      </c>
      <c r="N1245" s="7" t="s">
        <v>29</v>
      </c>
      <c r="O1245" s="7" t="s">
        <v>136</v>
      </c>
    </row>
    <row r="1246" spans="2:15" x14ac:dyDescent="0.25">
      <c r="B1246" s="7">
        <v>4</v>
      </c>
      <c r="C1246" s="7" t="s">
        <v>5275</v>
      </c>
      <c r="D1246" s="7" t="s">
        <v>5276</v>
      </c>
      <c r="E1246" s="7" t="s">
        <v>5277</v>
      </c>
      <c r="F1246" s="7" t="s">
        <v>139</v>
      </c>
      <c r="G1246" s="7" t="s">
        <v>252</v>
      </c>
      <c r="H1246" s="7" t="s">
        <v>260</v>
      </c>
      <c r="I1246" s="7" t="s">
        <v>87</v>
      </c>
      <c r="J1246" s="7" t="s">
        <v>23</v>
      </c>
      <c r="K1246" s="7">
        <v>10</v>
      </c>
      <c r="L1246" s="7" t="s">
        <v>5279</v>
      </c>
      <c r="M1246" s="7" t="s">
        <v>17722</v>
      </c>
      <c r="N1246" s="7" t="s">
        <v>29</v>
      </c>
      <c r="O1246" s="7" t="s">
        <v>136</v>
      </c>
    </row>
    <row r="1247" spans="2:15" x14ac:dyDescent="0.25">
      <c r="B1247" s="7">
        <v>4</v>
      </c>
      <c r="C1247" s="7" t="s">
        <v>5301</v>
      </c>
      <c r="D1247" s="7" t="s">
        <v>5302</v>
      </c>
      <c r="E1247" s="7" t="s">
        <v>5305</v>
      </c>
      <c r="F1247" s="7" t="s">
        <v>139</v>
      </c>
      <c r="G1247" s="7" t="s">
        <v>252</v>
      </c>
      <c r="H1247" s="7" t="s">
        <v>260</v>
      </c>
      <c r="I1247" s="7" t="s">
        <v>27</v>
      </c>
      <c r="J1247" s="7" t="s">
        <v>23</v>
      </c>
      <c r="K1247" s="7">
        <v>10</v>
      </c>
      <c r="L1247" s="7" t="s">
        <v>5307</v>
      </c>
      <c r="M1247" s="7" t="s">
        <v>17759</v>
      </c>
      <c r="N1247" s="7" t="s">
        <v>29</v>
      </c>
      <c r="O1247" s="7" t="s">
        <v>136</v>
      </c>
    </row>
    <row r="1248" spans="2:15" x14ac:dyDescent="0.25">
      <c r="B1248" s="7">
        <v>4</v>
      </c>
      <c r="C1248" s="7" t="s">
        <v>5314</v>
      </c>
      <c r="D1248" s="7" t="s">
        <v>15531</v>
      </c>
      <c r="E1248" s="7" t="s">
        <v>5317</v>
      </c>
      <c r="F1248" s="7" t="s">
        <v>25</v>
      </c>
      <c r="G1248" s="7" t="s">
        <v>253</v>
      </c>
      <c r="H1248" s="7" t="s">
        <v>260</v>
      </c>
      <c r="I1248" s="7" t="s">
        <v>40</v>
      </c>
      <c r="J1248" s="7" t="s">
        <v>23</v>
      </c>
      <c r="K1248" s="7">
        <v>7</v>
      </c>
      <c r="L1248" s="7" t="s">
        <v>15532</v>
      </c>
      <c r="M1248" s="7" t="s">
        <v>14246</v>
      </c>
      <c r="N1248" s="7" t="s">
        <v>29</v>
      </c>
      <c r="O1248" s="7" t="s">
        <v>105</v>
      </c>
    </row>
    <row r="1249" spans="2:15" x14ac:dyDescent="0.25">
      <c r="B1249" s="7">
        <v>4</v>
      </c>
      <c r="C1249" s="7" t="s">
        <v>5326</v>
      </c>
      <c r="D1249" s="7" t="s">
        <v>11908</v>
      </c>
      <c r="E1249" s="7" t="s">
        <v>5329</v>
      </c>
      <c r="F1249" s="7" t="s">
        <v>119</v>
      </c>
      <c r="G1249" s="7" t="s">
        <v>253</v>
      </c>
      <c r="H1249" s="7" t="s">
        <v>260</v>
      </c>
      <c r="I1249" s="7" t="s">
        <v>60</v>
      </c>
      <c r="J1249" s="7" t="s">
        <v>58</v>
      </c>
      <c r="K1249" s="7">
        <v>9</v>
      </c>
      <c r="L1249" s="7" t="s">
        <v>11909</v>
      </c>
      <c r="M1249" s="7" t="s">
        <v>14380</v>
      </c>
      <c r="N1249" s="7" t="s">
        <v>29</v>
      </c>
      <c r="O1249" s="7" t="s">
        <v>109</v>
      </c>
    </row>
    <row r="1250" spans="2:15" x14ac:dyDescent="0.25">
      <c r="B1250" s="7">
        <v>4</v>
      </c>
      <c r="C1250" s="7" t="s">
        <v>5331</v>
      </c>
      <c r="D1250" s="7" t="s">
        <v>6958</v>
      </c>
      <c r="E1250" s="7" t="s">
        <v>5333</v>
      </c>
      <c r="F1250" s="7" t="s">
        <v>131</v>
      </c>
      <c r="G1250" s="7" t="s">
        <v>252</v>
      </c>
      <c r="H1250" s="7" t="s">
        <v>260</v>
      </c>
      <c r="I1250" s="7" t="s">
        <v>27</v>
      </c>
      <c r="J1250" s="7" t="s">
        <v>23</v>
      </c>
      <c r="K1250" s="7">
        <v>10</v>
      </c>
      <c r="L1250" s="7" t="s">
        <v>6959</v>
      </c>
      <c r="M1250" s="7" t="s">
        <v>17865</v>
      </c>
      <c r="N1250" s="7" t="s">
        <v>29</v>
      </c>
      <c r="O1250" s="7" t="s">
        <v>109</v>
      </c>
    </row>
    <row r="1251" spans="2:15" x14ac:dyDescent="0.25">
      <c r="B1251" s="7">
        <v>4</v>
      </c>
      <c r="C1251" s="7" t="s">
        <v>5337</v>
      </c>
      <c r="D1251" s="7" t="s">
        <v>5338</v>
      </c>
      <c r="E1251" s="7" t="s">
        <v>5342</v>
      </c>
      <c r="F1251" s="7" t="s">
        <v>273</v>
      </c>
      <c r="G1251" s="7" t="s">
        <v>252</v>
      </c>
      <c r="H1251" s="7" t="s">
        <v>260</v>
      </c>
      <c r="I1251" s="7" t="s">
        <v>27</v>
      </c>
      <c r="J1251" s="7" t="s">
        <v>23</v>
      </c>
      <c r="K1251" s="7">
        <v>10</v>
      </c>
      <c r="L1251" s="7" t="s">
        <v>5344</v>
      </c>
      <c r="M1251" s="7" t="s">
        <v>10473</v>
      </c>
      <c r="N1251" s="7" t="s">
        <v>29</v>
      </c>
      <c r="O1251" s="7" t="s">
        <v>109</v>
      </c>
    </row>
    <row r="1252" spans="2:15" x14ac:dyDescent="0.25">
      <c r="B1252" s="7">
        <v>4</v>
      </c>
      <c r="C1252" s="7" t="s">
        <v>5353</v>
      </c>
      <c r="D1252" s="7" t="s">
        <v>6981</v>
      </c>
      <c r="E1252" s="7" t="s">
        <v>5356</v>
      </c>
      <c r="F1252" s="7" t="s">
        <v>115</v>
      </c>
      <c r="G1252" s="7" t="s">
        <v>253</v>
      </c>
      <c r="H1252" s="7" t="s">
        <v>260</v>
      </c>
      <c r="I1252" s="7" t="s">
        <v>27</v>
      </c>
      <c r="J1252" s="7" t="s">
        <v>23</v>
      </c>
      <c r="K1252" s="7">
        <v>7</v>
      </c>
      <c r="L1252" s="7" t="s">
        <v>6982</v>
      </c>
      <c r="M1252" s="7" t="s">
        <v>8097</v>
      </c>
      <c r="N1252" s="7" t="s">
        <v>29</v>
      </c>
      <c r="O1252" s="7" t="s">
        <v>109</v>
      </c>
    </row>
    <row r="1253" spans="2:15" x14ac:dyDescent="0.25">
      <c r="B1253" s="7">
        <v>4</v>
      </c>
      <c r="C1253" s="7" t="s">
        <v>5375</v>
      </c>
      <c r="D1253" s="7" t="s">
        <v>5376</v>
      </c>
      <c r="E1253" s="7" t="s">
        <v>5377</v>
      </c>
      <c r="F1253" s="7" t="s">
        <v>348</v>
      </c>
      <c r="G1253" s="7" t="s">
        <v>252</v>
      </c>
      <c r="H1253" s="7" t="s">
        <v>260</v>
      </c>
      <c r="I1253" s="7" t="s">
        <v>40</v>
      </c>
      <c r="J1253" s="7" t="s">
        <v>23</v>
      </c>
      <c r="K1253" s="7">
        <v>12</v>
      </c>
      <c r="L1253" s="7" t="s">
        <v>5379</v>
      </c>
      <c r="M1253" s="7" t="s">
        <v>18081</v>
      </c>
      <c r="N1253" s="7" t="s">
        <v>29</v>
      </c>
      <c r="O1253" s="7" t="s">
        <v>136</v>
      </c>
    </row>
    <row r="1254" spans="2:15" x14ac:dyDescent="0.25">
      <c r="B1254" s="7">
        <v>4</v>
      </c>
      <c r="C1254" s="7" t="s">
        <v>5380</v>
      </c>
      <c r="D1254" s="7" t="s">
        <v>5381</v>
      </c>
      <c r="E1254" s="7" t="s">
        <v>5384</v>
      </c>
      <c r="F1254" s="7" t="s">
        <v>248</v>
      </c>
      <c r="G1254" s="7" t="s">
        <v>252</v>
      </c>
      <c r="H1254" s="7" t="s">
        <v>260</v>
      </c>
      <c r="I1254" s="7" t="s">
        <v>40</v>
      </c>
      <c r="J1254" s="7" t="s">
        <v>23</v>
      </c>
      <c r="K1254" s="7">
        <v>12</v>
      </c>
      <c r="L1254" s="7" t="s">
        <v>5386</v>
      </c>
      <c r="M1254" s="7" t="s">
        <v>18089</v>
      </c>
      <c r="N1254" s="7" t="s">
        <v>29</v>
      </c>
      <c r="O1254" s="7" t="s">
        <v>136</v>
      </c>
    </row>
    <row r="1255" spans="2:15" x14ac:dyDescent="0.25">
      <c r="B1255" s="7">
        <v>4</v>
      </c>
      <c r="C1255" s="7" t="s">
        <v>5405</v>
      </c>
      <c r="D1255" s="7" t="s">
        <v>5406</v>
      </c>
      <c r="E1255" s="7" t="s">
        <v>5409</v>
      </c>
      <c r="F1255" s="7" t="s">
        <v>113</v>
      </c>
      <c r="G1255" s="7" t="s">
        <v>253</v>
      </c>
      <c r="H1255" s="7" t="s">
        <v>260</v>
      </c>
      <c r="I1255" s="7" t="s">
        <v>27</v>
      </c>
      <c r="J1255" s="7" t="s">
        <v>23</v>
      </c>
      <c r="K1255" s="7">
        <v>7</v>
      </c>
      <c r="L1255" s="7" t="s">
        <v>5411</v>
      </c>
      <c r="M1255" s="7" t="s">
        <v>4996</v>
      </c>
      <c r="N1255" s="7" t="s">
        <v>29</v>
      </c>
      <c r="O1255" s="7" t="s">
        <v>109</v>
      </c>
    </row>
    <row r="1256" spans="2:15" x14ac:dyDescent="0.25">
      <c r="B1256" s="7">
        <v>4</v>
      </c>
      <c r="C1256" s="7" t="s">
        <v>5412</v>
      </c>
      <c r="D1256" s="7" t="s">
        <v>5413</v>
      </c>
      <c r="E1256" s="7" t="s">
        <v>5416</v>
      </c>
      <c r="F1256" s="7" t="s">
        <v>131</v>
      </c>
      <c r="G1256" s="7" t="s">
        <v>252</v>
      </c>
      <c r="H1256" s="7" t="s">
        <v>260</v>
      </c>
      <c r="I1256" s="7" t="s">
        <v>87</v>
      </c>
      <c r="J1256" s="7" t="s">
        <v>23</v>
      </c>
      <c r="K1256" s="7">
        <v>10</v>
      </c>
      <c r="L1256" s="7" t="s">
        <v>5418</v>
      </c>
      <c r="M1256" s="7" t="s">
        <v>10557</v>
      </c>
      <c r="N1256" s="7" t="s">
        <v>29</v>
      </c>
      <c r="O1256" s="7" t="s">
        <v>109</v>
      </c>
    </row>
    <row r="1257" spans="2:15" x14ac:dyDescent="0.25">
      <c r="B1257" s="7">
        <v>4</v>
      </c>
      <c r="C1257" s="7" t="s">
        <v>5419</v>
      </c>
      <c r="D1257" s="7" t="s">
        <v>5420</v>
      </c>
      <c r="E1257" s="7" t="s">
        <v>5423</v>
      </c>
      <c r="F1257" s="7" t="s">
        <v>145</v>
      </c>
      <c r="G1257" s="7" t="s">
        <v>253</v>
      </c>
      <c r="H1257" s="7" t="s">
        <v>260</v>
      </c>
      <c r="I1257" s="7" t="s">
        <v>27</v>
      </c>
      <c r="J1257" s="7" t="s">
        <v>23</v>
      </c>
      <c r="K1257" s="7">
        <v>7</v>
      </c>
      <c r="L1257" s="7" t="s">
        <v>5425</v>
      </c>
      <c r="M1257" s="7" t="s">
        <v>18504</v>
      </c>
      <c r="N1257" s="7" t="s">
        <v>29</v>
      </c>
      <c r="O1257" s="7" t="s">
        <v>136</v>
      </c>
    </row>
    <row r="1258" spans="2:15" x14ac:dyDescent="0.25">
      <c r="B1258" s="7">
        <v>4</v>
      </c>
      <c r="C1258" s="7" t="s">
        <v>5426</v>
      </c>
      <c r="D1258" s="7" t="s">
        <v>5427</v>
      </c>
      <c r="E1258" s="7" t="s">
        <v>5428</v>
      </c>
      <c r="F1258" s="7" t="s">
        <v>145</v>
      </c>
      <c r="G1258" s="7" t="s">
        <v>253</v>
      </c>
      <c r="H1258" s="7" t="s">
        <v>260</v>
      </c>
      <c r="I1258" s="7" t="s">
        <v>27</v>
      </c>
      <c r="J1258" s="7" t="s">
        <v>23</v>
      </c>
      <c r="K1258" s="7">
        <v>7</v>
      </c>
      <c r="L1258" s="7" t="s">
        <v>5430</v>
      </c>
      <c r="M1258" s="7" t="s">
        <v>18506</v>
      </c>
      <c r="N1258" s="7" t="s">
        <v>29</v>
      </c>
      <c r="O1258" s="7" t="s">
        <v>136</v>
      </c>
    </row>
    <row r="1259" spans="2:15" x14ac:dyDescent="0.25">
      <c r="B1259" s="7">
        <v>4</v>
      </c>
      <c r="C1259" s="7" t="s">
        <v>5431</v>
      </c>
      <c r="D1259" s="7" t="s">
        <v>5432</v>
      </c>
      <c r="E1259" s="7" t="s">
        <v>5435</v>
      </c>
      <c r="F1259" s="7" t="s">
        <v>145</v>
      </c>
      <c r="G1259" s="7" t="s">
        <v>253</v>
      </c>
      <c r="H1259" s="7" t="s">
        <v>260</v>
      </c>
      <c r="I1259" s="7" t="s">
        <v>27</v>
      </c>
      <c r="J1259" s="7" t="s">
        <v>23</v>
      </c>
      <c r="K1259" s="7">
        <v>7</v>
      </c>
      <c r="L1259" s="7" t="s">
        <v>5437</v>
      </c>
      <c r="M1259" s="7" t="s">
        <v>18508</v>
      </c>
      <c r="N1259" s="7" t="s">
        <v>29</v>
      </c>
      <c r="O1259" s="7" t="s">
        <v>136</v>
      </c>
    </row>
    <row r="1260" spans="2:15" x14ac:dyDescent="0.25">
      <c r="B1260" s="7">
        <v>4</v>
      </c>
      <c r="C1260" s="7" t="s">
        <v>5438</v>
      </c>
      <c r="D1260" s="7" t="s">
        <v>5439</v>
      </c>
      <c r="E1260" s="7" t="s">
        <v>5440</v>
      </c>
      <c r="F1260" s="7" t="s">
        <v>139</v>
      </c>
      <c r="G1260" s="7" t="s">
        <v>253</v>
      </c>
      <c r="H1260" s="7" t="s">
        <v>260</v>
      </c>
      <c r="I1260" s="7" t="s">
        <v>27</v>
      </c>
      <c r="J1260" s="7" t="s">
        <v>23</v>
      </c>
      <c r="K1260" s="7">
        <v>7</v>
      </c>
      <c r="L1260" s="7" t="s">
        <v>5442</v>
      </c>
      <c r="M1260" s="7" t="s">
        <v>10616</v>
      </c>
      <c r="N1260" s="7" t="s">
        <v>29</v>
      </c>
      <c r="O1260" s="7" t="s">
        <v>136</v>
      </c>
    </row>
    <row r="1261" spans="2:15" x14ac:dyDescent="0.25">
      <c r="B1261" s="7">
        <v>4</v>
      </c>
      <c r="C1261" s="7" t="s">
        <v>5443</v>
      </c>
      <c r="D1261" s="7" t="s">
        <v>5444</v>
      </c>
      <c r="E1261" s="7" t="s">
        <v>5447</v>
      </c>
      <c r="F1261" s="7" t="s">
        <v>145</v>
      </c>
      <c r="G1261" s="7" t="s">
        <v>253</v>
      </c>
      <c r="H1261" s="7" t="s">
        <v>260</v>
      </c>
      <c r="I1261" s="7" t="s">
        <v>27</v>
      </c>
      <c r="J1261" s="7" t="s">
        <v>23</v>
      </c>
      <c r="K1261" s="7">
        <v>7</v>
      </c>
      <c r="L1261" s="7" t="s">
        <v>5449</v>
      </c>
      <c r="M1261" s="7" t="s">
        <v>18511</v>
      </c>
      <c r="N1261" s="7" t="s">
        <v>29</v>
      </c>
      <c r="O1261" s="7" t="s">
        <v>136</v>
      </c>
    </row>
    <row r="1262" spans="2:15" x14ac:dyDescent="0.25">
      <c r="B1262" s="7">
        <v>4</v>
      </c>
      <c r="C1262" s="7" t="s">
        <v>5450</v>
      </c>
      <c r="D1262" s="7" t="s">
        <v>5451</v>
      </c>
      <c r="E1262" s="7" t="s">
        <v>5452</v>
      </c>
      <c r="F1262" s="7" t="s">
        <v>154</v>
      </c>
      <c r="G1262" s="7" t="s">
        <v>253</v>
      </c>
      <c r="H1262" s="7" t="s">
        <v>260</v>
      </c>
      <c r="I1262" s="7" t="s">
        <v>27</v>
      </c>
      <c r="J1262" s="7" t="s">
        <v>23</v>
      </c>
      <c r="K1262" s="7">
        <v>7</v>
      </c>
      <c r="L1262" s="7" t="s">
        <v>5454</v>
      </c>
      <c r="M1262" s="7" t="s">
        <v>18535</v>
      </c>
      <c r="N1262" s="7" t="s">
        <v>29</v>
      </c>
      <c r="O1262" s="7" t="s">
        <v>109</v>
      </c>
    </row>
    <row r="1263" spans="2:15" x14ac:dyDescent="0.25">
      <c r="B1263" s="7">
        <v>4</v>
      </c>
      <c r="C1263" s="7" t="s">
        <v>5455</v>
      </c>
      <c r="D1263" s="7" t="s">
        <v>5456</v>
      </c>
      <c r="E1263" s="7" t="s">
        <v>5460</v>
      </c>
      <c r="F1263" s="7" t="s">
        <v>220</v>
      </c>
      <c r="G1263" s="7" t="s">
        <v>252</v>
      </c>
      <c r="H1263" s="7" t="s">
        <v>260</v>
      </c>
      <c r="I1263" s="7" t="s">
        <v>27</v>
      </c>
      <c r="J1263" s="7" t="s">
        <v>23</v>
      </c>
      <c r="K1263" s="7">
        <v>10</v>
      </c>
      <c r="L1263" s="7" t="s">
        <v>5462</v>
      </c>
      <c r="M1263" s="7" t="s">
        <v>10619</v>
      </c>
      <c r="N1263" s="7" t="s">
        <v>29</v>
      </c>
      <c r="O1263" s="7" t="s">
        <v>215</v>
      </c>
    </row>
    <row r="1264" spans="2:15" x14ac:dyDescent="0.25">
      <c r="B1264" s="7">
        <v>4</v>
      </c>
      <c r="C1264" s="7" t="s">
        <v>5463</v>
      </c>
      <c r="D1264" s="7" t="s">
        <v>5464</v>
      </c>
      <c r="E1264" s="7" t="s">
        <v>5465</v>
      </c>
      <c r="F1264" s="7" t="s">
        <v>145</v>
      </c>
      <c r="G1264" s="7" t="s">
        <v>253</v>
      </c>
      <c r="H1264" s="7" t="s">
        <v>260</v>
      </c>
      <c r="I1264" s="7" t="s">
        <v>27</v>
      </c>
      <c r="J1264" s="7" t="s">
        <v>23</v>
      </c>
      <c r="K1264" s="7">
        <v>7</v>
      </c>
      <c r="L1264" s="7" t="s">
        <v>5467</v>
      </c>
      <c r="M1264" s="7" t="s">
        <v>10621</v>
      </c>
      <c r="N1264" s="7" t="s">
        <v>29</v>
      </c>
      <c r="O1264" s="7" t="s">
        <v>136</v>
      </c>
    </row>
    <row r="1265" spans="2:15" x14ac:dyDescent="0.25">
      <c r="B1265" s="7">
        <v>4</v>
      </c>
      <c r="C1265" s="7" t="s">
        <v>5468</v>
      </c>
      <c r="D1265" s="7" t="s">
        <v>5469</v>
      </c>
      <c r="E1265" s="7" t="s">
        <v>5472</v>
      </c>
      <c r="F1265" s="7" t="s">
        <v>113</v>
      </c>
      <c r="G1265" s="7" t="s">
        <v>252</v>
      </c>
      <c r="H1265" s="7" t="s">
        <v>260</v>
      </c>
      <c r="I1265" s="7" t="s">
        <v>37</v>
      </c>
      <c r="J1265" s="7" t="s">
        <v>36</v>
      </c>
      <c r="K1265" s="7">
        <v>10</v>
      </c>
      <c r="L1265" s="7" t="s">
        <v>5474</v>
      </c>
      <c r="M1265" s="7" t="s">
        <v>10511</v>
      </c>
      <c r="N1265" s="7" t="s">
        <v>29</v>
      </c>
      <c r="O1265" s="7" t="s">
        <v>109</v>
      </c>
    </row>
    <row r="1266" spans="2:15" x14ac:dyDescent="0.25">
      <c r="B1266" s="7">
        <v>4</v>
      </c>
      <c r="C1266" s="7" t="s">
        <v>5475</v>
      </c>
      <c r="D1266" s="7" t="s">
        <v>5476</v>
      </c>
      <c r="E1266" s="7" t="s">
        <v>5478</v>
      </c>
      <c r="F1266" s="7" t="s">
        <v>145</v>
      </c>
      <c r="G1266" s="7" t="s">
        <v>253</v>
      </c>
      <c r="H1266" s="7" t="s">
        <v>260</v>
      </c>
      <c r="I1266" s="7" t="s">
        <v>27</v>
      </c>
      <c r="J1266" s="7" t="s">
        <v>23</v>
      </c>
      <c r="K1266" s="7">
        <v>7</v>
      </c>
      <c r="L1266" s="7" t="s">
        <v>5480</v>
      </c>
      <c r="M1266" s="7" t="s">
        <v>18542</v>
      </c>
      <c r="N1266" s="7" t="s">
        <v>29</v>
      </c>
      <c r="O1266" s="7" t="s">
        <v>136</v>
      </c>
    </row>
    <row r="1267" spans="2:15" x14ac:dyDescent="0.25">
      <c r="B1267" s="7">
        <v>4</v>
      </c>
      <c r="C1267" s="7" t="s">
        <v>5481</v>
      </c>
      <c r="D1267" s="7" t="s">
        <v>5482</v>
      </c>
      <c r="E1267" s="7" t="s">
        <v>5485</v>
      </c>
      <c r="F1267" s="7" t="s">
        <v>143</v>
      </c>
      <c r="G1267" s="7" t="s">
        <v>252</v>
      </c>
      <c r="H1267" s="7" t="s">
        <v>260</v>
      </c>
      <c r="I1267" s="7" t="s">
        <v>27</v>
      </c>
      <c r="J1267" s="7" t="s">
        <v>23</v>
      </c>
      <c r="K1267" s="7">
        <v>10</v>
      </c>
      <c r="L1267" s="7" t="s">
        <v>5487</v>
      </c>
      <c r="M1267" s="7" t="s">
        <v>18545</v>
      </c>
      <c r="N1267" s="7" t="s">
        <v>29</v>
      </c>
      <c r="O1267" s="7" t="s">
        <v>136</v>
      </c>
    </row>
    <row r="1268" spans="2:15" x14ac:dyDescent="0.25">
      <c r="B1268" s="7">
        <v>4</v>
      </c>
      <c r="C1268" s="7" t="s">
        <v>5488</v>
      </c>
      <c r="D1268" s="7" t="s">
        <v>5489</v>
      </c>
      <c r="E1268" s="7" t="s">
        <v>5492</v>
      </c>
      <c r="F1268" s="7" t="s">
        <v>234</v>
      </c>
      <c r="G1268" s="7" t="s">
        <v>253</v>
      </c>
      <c r="H1268" s="7" t="s">
        <v>260</v>
      </c>
      <c r="I1268" s="7" t="s">
        <v>37</v>
      </c>
      <c r="J1268" s="7" t="s">
        <v>36</v>
      </c>
      <c r="K1268" s="7">
        <v>7</v>
      </c>
      <c r="L1268" s="7" t="s">
        <v>5494</v>
      </c>
      <c r="M1268" s="7" t="s">
        <v>18556</v>
      </c>
      <c r="N1268" s="7" t="s">
        <v>29</v>
      </c>
      <c r="O1268" s="7" t="s">
        <v>215</v>
      </c>
    </row>
    <row r="1269" spans="2:15" x14ac:dyDescent="0.25">
      <c r="B1269" s="7">
        <v>4</v>
      </c>
      <c r="C1269" s="7" t="s">
        <v>5495</v>
      </c>
      <c r="D1269" s="7" t="s">
        <v>5496</v>
      </c>
      <c r="E1269" s="7" t="s">
        <v>5497</v>
      </c>
      <c r="F1269" s="7" t="s">
        <v>226</v>
      </c>
      <c r="G1269" s="7" t="s">
        <v>253</v>
      </c>
      <c r="H1269" s="7" t="s">
        <v>260</v>
      </c>
      <c r="I1269" s="7" t="s">
        <v>37</v>
      </c>
      <c r="J1269" s="7" t="s">
        <v>36</v>
      </c>
      <c r="K1269" s="7">
        <v>7</v>
      </c>
      <c r="L1269" s="7" t="s">
        <v>5499</v>
      </c>
      <c r="M1269" s="7" t="s">
        <v>10626</v>
      </c>
      <c r="N1269" s="7" t="s">
        <v>29</v>
      </c>
      <c r="O1269" s="7" t="s">
        <v>215</v>
      </c>
    </row>
    <row r="1270" spans="2:15" x14ac:dyDescent="0.25">
      <c r="B1270" s="7">
        <v>4</v>
      </c>
      <c r="C1270" s="7" t="s">
        <v>5500</v>
      </c>
      <c r="D1270" s="7" t="s">
        <v>5501</v>
      </c>
      <c r="E1270" s="7" t="s">
        <v>5504</v>
      </c>
      <c r="F1270" s="7" t="s">
        <v>218</v>
      </c>
      <c r="G1270" s="7" t="s">
        <v>253</v>
      </c>
      <c r="H1270" s="7" t="s">
        <v>260</v>
      </c>
      <c r="I1270" s="7" t="s">
        <v>27</v>
      </c>
      <c r="J1270" s="7" t="s">
        <v>23</v>
      </c>
      <c r="K1270" s="7">
        <v>7</v>
      </c>
      <c r="L1270" s="7" t="s">
        <v>5506</v>
      </c>
      <c r="M1270" s="7" t="s">
        <v>9241</v>
      </c>
      <c r="N1270" s="7" t="s">
        <v>29</v>
      </c>
      <c r="O1270" s="7" t="s">
        <v>215</v>
      </c>
    </row>
    <row r="1271" spans="2:15" x14ac:dyDescent="0.25">
      <c r="B1271" s="7">
        <v>4</v>
      </c>
      <c r="C1271" s="7" t="s">
        <v>5507</v>
      </c>
      <c r="D1271" s="7" t="s">
        <v>5508</v>
      </c>
      <c r="E1271" s="7" t="s">
        <v>5511</v>
      </c>
      <c r="F1271" s="7" t="s">
        <v>131</v>
      </c>
      <c r="G1271" s="7" t="s">
        <v>252</v>
      </c>
      <c r="H1271" s="7" t="s">
        <v>260</v>
      </c>
      <c r="I1271" s="7" t="s">
        <v>37</v>
      </c>
      <c r="J1271" s="7" t="s">
        <v>36</v>
      </c>
      <c r="K1271" s="7">
        <v>10</v>
      </c>
      <c r="L1271" s="7" t="s">
        <v>5513</v>
      </c>
      <c r="M1271" s="7" t="s">
        <v>18574</v>
      </c>
      <c r="N1271" s="7" t="s">
        <v>29</v>
      </c>
      <c r="O1271" s="7" t="s">
        <v>109</v>
      </c>
    </row>
    <row r="1272" spans="2:15" x14ac:dyDescent="0.25">
      <c r="B1272" s="7">
        <v>4</v>
      </c>
      <c r="C1272" s="7" t="s">
        <v>5514</v>
      </c>
      <c r="D1272" s="7" t="s">
        <v>5515</v>
      </c>
      <c r="E1272" s="7" t="s">
        <v>5517</v>
      </c>
      <c r="F1272" s="7" t="s">
        <v>234</v>
      </c>
      <c r="G1272" s="7" t="s">
        <v>253</v>
      </c>
      <c r="H1272" s="7" t="s">
        <v>260</v>
      </c>
      <c r="I1272" s="7" t="s">
        <v>27</v>
      </c>
      <c r="J1272" s="7" t="s">
        <v>23</v>
      </c>
      <c r="K1272" s="7">
        <v>7</v>
      </c>
      <c r="L1272" s="7" t="s">
        <v>5519</v>
      </c>
      <c r="M1272" s="7" t="s">
        <v>10631</v>
      </c>
      <c r="N1272" s="7" t="s">
        <v>29</v>
      </c>
      <c r="O1272" s="7" t="s">
        <v>215</v>
      </c>
    </row>
    <row r="1273" spans="2:15" x14ac:dyDescent="0.25">
      <c r="B1273" s="7">
        <v>4</v>
      </c>
      <c r="C1273" s="7" t="s">
        <v>5520</v>
      </c>
      <c r="D1273" s="7" t="s">
        <v>5521</v>
      </c>
      <c r="E1273" s="7" t="s">
        <v>5524</v>
      </c>
      <c r="F1273" s="7" t="s">
        <v>141</v>
      </c>
      <c r="G1273" s="7" t="s">
        <v>253</v>
      </c>
      <c r="H1273" s="7" t="s">
        <v>260</v>
      </c>
      <c r="I1273" s="7" t="s">
        <v>27</v>
      </c>
      <c r="J1273" s="7" t="s">
        <v>23</v>
      </c>
      <c r="K1273" s="7">
        <v>7</v>
      </c>
      <c r="L1273" s="7" t="s">
        <v>5526</v>
      </c>
      <c r="M1273" s="7" t="s">
        <v>18576</v>
      </c>
      <c r="N1273" s="7" t="s">
        <v>29</v>
      </c>
      <c r="O1273" s="7" t="s">
        <v>136</v>
      </c>
    </row>
    <row r="1274" spans="2:15" x14ac:dyDescent="0.25">
      <c r="B1274" s="7">
        <v>4</v>
      </c>
      <c r="C1274" s="7" t="s">
        <v>5527</v>
      </c>
      <c r="D1274" s="7" t="s">
        <v>5528</v>
      </c>
      <c r="E1274" s="7" t="s">
        <v>5529</v>
      </c>
      <c r="F1274" s="7" t="s">
        <v>131</v>
      </c>
      <c r="G1274" s="7" t="s">
        <v>252</v>
      </c>
      <c r="H1274" s="7" t="s">
        <v>260</v>
      </c>
      <c r="I1274" s="7" t="s">
        <v>37</v>
      </c>
      <c r="J1274" s="7" t="s">
        <v>36</v>
      </c>
      <c r="K1274" s="7">
        <v>10</v>
      </c>
      <c r="L1274" s="7" t="s">
        <v>5531</v>
      </c>
      <c r="M1274" s="7" t="s">
        <v>18577</v>
      </c>
      <c r="N1274" s="7" t="s">
        <v>29</v>
      </c>
      <c r="O1274" s="7" t="s">
        <v>109</v>
      </c>
    </row>
    <row r="1275" spans="2:15" x14ac:dyDescent="0.25">
      <c r="B1275" s="7">
        <v>4</v>
      </c>
      <c r="C1275" s="7" t="s">
        <v>5532</v>
      </c>
      <c r="D1275" s="7" t="s">
        <v>5533</v>
      </c>
      <c r="E1275" s="7" t="s">
        <v>5534</v>
      </c>
      <c r="F1275" s="7" t="s">
        <v>131</v>
      </c>
      <c r="G1275" s="7" t="s">
        <v>252</v>
      </c>
      <c r="H1275" s="7" t="s">
        <v>260</v>
      </c>
      <c r="I1275" s="7" t="s">
        <v>37</v>
      </c>
      <c r="J1275" s="7" t="s">
        <v>36</v>
      </c>
      <c r="K1275" s="7">
        <v>10</v>
      </c>
      <c r="L1275" s="7" t="s">
        <v>5536</v>
      </c>
      <c r="M1275" s="7" t="s">
        <v>17698</v>
      </c>
      <c r="N1275" s="7" t="s">
        <v>29</v>
      </c>
      <c r="O1275" s="7" t="s">
        <v>109</v>
      </c>
    </row>
    <row r="1276" spans="2:15" x14ac:dyDescent="0.25">
      <c r="B1276" s="7">
        <v>4</v>
      </c>
      <c r="C1276" s="7" t="s">
        <v>5537</v>
      </c>
      <c r="D1276" s="7" t="s">
        <v>5538</v>
      </c>
      <c r="E1276" s="7" t="s">
        <v>5539</v>
      </c>
      <c r="F1276" s="7" t="s">
        <v>131</v>
      </c>
      <c r="G1276" s="7" t="s">
        <v>252</v>
      </c>
      <c r="H1276" s="7" t="s">
        <v>260</v>
      </c>
      <c r="I1276" s="7" t="s">
        <v>37</v>
      </c>
      <c r="J1276" s="7" t="s">
        <v>36</v>
      </c>
      <c r="K1276" s="7">
        <v>10</v>
      </c>
      <c r="L1276" s="7" t="s">
        <v>5541</v>
      </c>
      <c r="M1276" s="7" t="s">
        <v>8081</v>
      </c>
      <c r="N1276" s="7" t="s">
        <v>29</v>
      </c>
      <c r="O1276" s="7" t="s">
        <v>109</v>
      </c>
    </row>
    <row r="1277" spans="2:15" x14ac:dyDescent="0.25">
      <c r="B1277" s="7">
        <v>4</v>
      </c>
      <c r="C1277" s="7" t="s">
        <v>5542</v>
      </c>
      <c r="D1277" s="7" t="s">
        <v>5543</v>
      </c>
      <c r="E1277" s="7" t="s">
        <v>5544</v>
      </c>
      <c r="F1277" s="7" t="s">
        <v>131</v>
      </c>
      <c r="G1277" s="7" t="s">
        <v>252</v>
      </c>
      <c r="H1277" s="7" t="s">
        <v>260</v>
      </c>
      <c r="I1277" s="7" t="s">
        <v>37</v>
      </c>
      <c r="J1277" s="7" t="s">
        <v>36</v>
      </c>
      <c r="K1277" s="7">
        <v>10</v>
      </c>
      <c r="L1277" s="7" t="s">
        <v>5546</v>
      </c>
      <c r="M1277" s="7" t="s">
        <v>10576</v>
      </c>
      <c r="N1277" s="7" t="s">
        <v>29</v>
      </c>
      <c r="O1277" s="7" t="s">
        <v>109</v>
      </c>
    </row>
    <row r="1278" spans="2:15" x14ac:dyDescent="0.25">
      <c r="B1278" s="7">
        <v>4</v>
      </c>
      <c r="C1278" s="7" t="s">
        <v>5547</v>
      </c>
      <c r="D1278" s="7" t="s">
        <v>5548</v>
      </c>
      <c r="E1278" s="7" t="s">
        <v>5549</v>
      </c>
      <c r="F1278" s="7" t="s">
        <v>106</v>
      </c>
      <c r="G1278" s="7" t="s">
        <v>253</v>
      </c>
      <c r="H1278" s="7" t="s">
        <v>260</v>
      </c>
      <c r="I1278" s="7" t="s">
        <v>37</v>
      </c>
      <c r="J1278" s="7" t="s">
        <v>36</v>
      </c>
      <c r="K1278" s="7">
        <v>7</v>
      </c>
      <c r="L1278" s="7" t="s">
        <v>5551</v>
      </c>
      <c r="M1278" s="7" t="s">
        <v>8092</v>
      </c>
      <c r="N1278" s="7" t="s">
        <v>29</v>
      </c>
      <c r="O1278" s="7" t="s">
        <v>109</v>
      </c>
    </row>
    <row r="1279" spans="2:15" x14ac:dyDescent="0.25">
      <c r="B1279" s="7">
        <v>4</v>
      </c>
      <c r="C1279" s="7" t="s">
        <v>5552</v>
      </c>
      <c r="D1279" s="7" t="s">
        <v>5553</v>
      </c>
      <c r="E1279" s="7" t="s">
        <v>5554</v>
      </c>
      <c r="F1279" s="7" t="s">
        <v>106</v>
      </c>
      <c r="G1279" s="7" t="s">
        <v>253</v>
      </c>
      <c r="H1279" s="7" t="s">
        <v>260</v>
      </c>
      <c r="I1279" s="7" t="s">
        <v>37</v>
      </c>
      <c r="J1279" s="7" t="s">
        <v>36</v>
      </c>
      <c r="K1279" s="7">
        <v>7</v>
      </c>
      <c r="L1279" s="7" t="s">
        <v>5556</v>
      </c>
      <c r="M1279" s="7" t="s">
        <v>10633</v>
      </c>
      <c r="N1279" s="7" t="s">
        <v>29</v>
      </c>
      <c r="O1279" s="7" t="s">
        <v>109</v>
      </c>
    </row>
    <row r="1280" spans="2:15" x14ac:dyDescent="0.25">
      <c r="B1280" s="7">
        <v>4</v>
      </c>
      <c r="C1280" s="7" t="s">
        <v>5557</v>
      </c>
      <c r="D1280" s="7" t="s">
        <v>5558</v>
      </c>
      <c r="E1280" s="7" t="s">
        <v>5562</v>
      </c>
      <c r="F1280" s="7" t="s">
        <v>110</v>
      </c>
      <c r="G1280" s="7" t="s">
        <v>252</v>
      </c>
      <c r="H1280" s="7" t="s">
        <v>260</v>
      </c>
      <c r="I1280" s="7" t="s">
        <v>27</v>
      </c>
      <c r="J1280" s="7" t="s">
        <v>23</v>
      </c>
      <c r="K1280" s="7">
        <v>10</v>
      </c>
      <c r="L1280" s="7" t="s">
        <v>5564</v>
      </c>
      <c r="M1280" s="7" t="s">
        <v>3491</v>
      </c>
      <c r="N1280" s="7" t="s">
        <v>29</v>
      </c>
      <c r="O1280" s="7" t="s">
        <v>109</v>
      </c>
    </row>
    <row r="1281" spans="2:15" x14ac:dyDescent="0.25">
      <c r="B1281" s="7">
        <v>4</v>
      </c>
      <c r="C1281" s="7" t="s">
        <v>5581</v>
      </c>
      <c r="D1281" s="7" t="s">
        <v>5582</v>
      </c>
      <c r="E1281" s="7" t="s">
        <v>5586</v>
      </c>
      <c r="F1281" s="7" t="s">
        <v>149</v>
      </c>
      <c r="G1281" s="7" t="s">
        <v>253</v>
      </c>
      <c r="H1281" s="7" t="s">
        <v>260</v>
      </c>
      <c r="I1281" s="7" t="s">
        <v>27</v>
      </c>
      <c r="J1281" s="7" t="s">
        <v>23</v>
      </c>
      <c r="K1281" s="7">
        <v>7</v>
      </c>
      <c r="L1281" s="7" t="s">
        <v>5588</v>
      </c>
      <c r="M1281" s="7" t="s">
        <v>4857</v>
      </c>
      <c r="N1281" s="7" t="s">
        <v>29</v>
      </c>
      <c r="O1281" s="7" t="s">
        <v>136</v>
      </c>
    </row>
    <row r="1282" spans="2:15" x14ac:dyDescent="0.25">
      <c r="B1282" s="7">
        <v>4</v>
      </c>
      <c r="C1282" s="7" t="s">
        <v>5589</v>
      </c>
      <c r="D1282" s="7" t="s">
        <v>5590</v>
      </c>
      <c r="E1282" s="7" t="s">
        <v>5591</v>
      </c>
      <c r="F1282" s="7" t="s">
        <v>281</v>
      </c>
      <c r="G1282" s="7" t="s">
        <v>253</v>
      </c>
      <c r="H1282" s="7" t="s">
        <v>260</v>
      </c>
      <c r="I1282" s="7" t="s">
        <v>27</v>
      </c>
      <c r="J1282" s="7" t="s">
        <v>23</v>
      </c>
      <c r="K1282" s="7">
        <v>7</v>
      </c>
      <c r="L1282" s="7" t="s">
        <v>5593</v>
      </c>
      <c r="M1282" s="7" t="s">
        <v>717</v>
      </c>
      <c r="N1282" s="7" t="s">
        <v>29</v>
      </c>
      <c r="O1282" s="7" t="s">
        <v>109</v>
      </c>
    </row>
    <row r="1283" spans="2:15" x14ac:dyDescent="0.25">
      <c r="B1283" s="7">
        <v>4</v>
      </c>
      <c r="C1283" s="7" t="s">
        <v>5594</v>
      </c>
      <c r="D1283" s="7" t="s">
        <v>5595</v>
      </c>
      <c r="E1283" s="7" t="s">
        <v>5598</v>
      </c>
      <c r="F1283" s="7" t="s">
        <v>224</v>
      </c>
      <c r="G1283" s="7" t="s">
        <v>252</v>
      </c>
      <c r="H1283" s="7" t="s">
        <v>260</v>
      </c>
      <c r="I1283" s="7" t="s">
        <v>27</v>
      </c>
      <c r="J1283" s="7" t="s">
        <v>23</v>
      </c>
      <c r="K1283" s="7">
        <v>10</v>
      </c>
      <c r="L1283" s="7" t="s">
        <v>5600</v>
      </c>
      <c r="M1283" s="7" t="s">
        <v>17917</v>
      </c>
      <c r="N1283" s="7" t="s">
        <v>29</v>
      </c>
      <c r="O1283" s="7" t="s">
        <v>215</v>
      </c>
    </row>
    <row r="1284" spans="2:15" x14ac:dyDescent="0.25">
      <c r="B1284" s="7">
        <v>4</v>
      </c>
      <c r="C1284" s="7" t="s">
        <v>5601</v>
      </c>
      <c r="D1284" s="7" t="s">
        <v>5602</v>
      </c>
      <c r="E1284" s="7" t="s">
        <v>5605</v>
      </c>
      <c r="F1284" s="7" t="s">
        <v>273</v>
      </c>
      <c r="G1284" s="7" t="s">
        <v>252</v>
      </c>
      <c r="H1284" s="7" t="s">
        <v>260</v>
      </c>
      <c r="I1284" s="7" t="s">
        <v>27</v>
      </c>
      <c r="J1284" s="7" t="s">
        <v>23</v>
      </c>
      <c r="K1284" s="7">
        <v>10</v>
      </c>
      <c r="L1284" s="7" t="s">
        <v>5607</v>
      </c>
      <c r="M1284" s="7" t="s">
        <v>18625</v>
      </c>
      <c r="N1284" s="7" t="s">
        <v>29</v>
      </c>
      <c r="O1284" s="7" t="s">
        <v>109</v>
      </c>
    </row>
    <row r="1285" spans="2:15" x14ac:dyDescent="0.25">
      <c r="B1285" s="7">
        <v>4</v>
      </c>
      <c r="C1285" s="7" t="s">
        <v>5622</v>
      </c>
      <c r="D1285" s="7" t="s">
        <v>5623</v>
      </c>
      <c r="E1285" s="7" t="s">
        <v>5626</v>
      </c>
      <c r="F1285" s="7" t="s">
        <v>42</v>
      </c>
      <c r="G1285" s="7" t="s">
        <v>252</v>
      </c>
      <c r="H1285" s="7" t="s">
        <v>260</v>
      </c>
      <c r="I1285" s="7" t="s">
        <v>27</v>
      </c>
      <c r="J1285" s="7" t="s">
        <v>23</v>
      </c>
      <c r="K1285" s="7">
        <v>10</v>
      </c>
      <c r="L1285" s="7" t="s">
        <v>5628</v>
      </c>
      <c r="M1285" s="7" t="s">
        <v>5168</v>
      </c>
      <c r="N1285" s="7" t="s">
        <v>29</v>
      </c>
      <c r="O1285" s="7" t="s">
        <v>105</v>
      </c>
    </row>
    <row r="1286" spans="2:15" x14ac:dyDescent="0.25">
      <c r="B1286" s="7">
        <v>4</v>
      </c>
      <c r="C1286" s="7" t="s">
        <v>5629</v>
      </c>
      <c r="D1286" s="7" t="s">
        <v>5630</v>
      </c>
      <c r="E1286" s="7" t="s">
        <v>5633</v>
      </c>
      <c r="F1286" s="7" t="s">
        <v>275</v>
      </c>
      <c r="G1286" s="7" t="s">
        <v>253</v>
      </c>
      <c r="H1286" s="7" t="s">
        <v>260</v>
      </c>
      <c r="I1286" s="7" t="s">
        <v>27</v>
      </c>
      <c r="J1286" s="7" t="s">
        <v>23</v>
      </c>
      <c r="K1286" s="7">
        <v>7</v>
      </c>
      <c r="L1286" s="7" t="s">
        <v>5635</v>
      </c>
      <c r="M1286" s="7" t="s">
        <v>4972</v>
      </c>
      <c r="N1286" s="7" t="s">
        <v>29</v>
      </c>
      <c r="O1286" s="7" t="s">
        <v>215</v>
      </c>
    </row>
    <row r="1287" spans="2:15" x14ac:dyDescent="0.25">
      <c r="B1287" s="7">
        <v>4</v>
      </c>
      <c r="C1287" s="7" t="s">
        <v>5636</v>
      </c>
      <c r="D1287" s="7" t="s">
        <v>5637</v>
      </c>
      <c r="E1287" s="7" t="s">
        <v>5639</v>
      </c>
      <c r="F1287" s="7" t="s">
        <v>137</v>
      </c>
      <c r="G1287" s="7" t="s">
        <v>253</v>
      </c>
      <c r="H1287" s="7" t="s">
        <v>260</v>
      </c>
      <c r="I1287" s="7" t="s">
        <v>37</v>
      </c>
      <c r="J1287" s="7" t="s">
        <v>36</v>
      </c>
      <c r="K1287" s="7">
        <v>7</v>
      </c>
      <c r="L1287" s="7" t="s">
        <v>5641</v>
      </c>
      <c r="M1287" s="7" t="s">
        <v>18630</v>
      </c>
      <c r="N1287" s="7" t="s">
        <v>29</v>
      </c>
      <c r="O1287" s="7" t="s">
        <v>136</v>
      </c>
    </row>
    <row r="1288" spans="2:15" x14ac:dyDescent="0.25">
      <c r="B1288" s="7">
        <v>4</v>
      </c>
      <c r="C1288" s="7" t="s">
        <v>5642</v>
      </c>
      <c r="D1288" s="7" t="s">
        <v>5643</v>
      </c>
      <c r="E1288" s="7" t="s">
        <v>5646</v>
      </c>
      <c r="F1288" s="7" t="s">
        <v>218</v>
      </c>
      <c r="G1288" s="7" t="s">
        <v>253</v>
      </c>
      <c r="H1288" s="7" t="s">
        <v>260</v>
      </c>
      <c r="I1288" s="7" t="s">
        <v>27</v>
      </c>
      <c r="J1288" s="7" t="s">
        <v>23</v>
      </c>
      <c r="K1288" s="7">
        <v>7</v>
      </c>
      <c r="L1288" s="7" t="s">
        <v>5648</v>
      </c>
      <c r="M1288" s="7" t="s">
        <v>18634</v>
      </c>
      <c r="N1288" s="7" t="s">
        <v>29</v>
      </c>
      <c r="O1288" s="7" t="s">
        <v>215</v>
      </c>
    </row>
    <row r="1289" spans="2:15" x14ac:dyDescent="0.25">
      <c r="B1289" s="7">
        <v>4</v>
      </c>
      <c r="C1289" s="7" t="s">
        <v>5656</v>
      </c>
      <c r="D1289" s="7" t="s">
        <v>5657</v>
      </c>
      <c r="E1289" s="7" t="s">
        <v>5660</v>
      </c>
      <c r="F1289" s="7" t="s">
        <v>218</v>
      </c>
      <c r="G1289" s="7" t="s">
        <v>253</v>
      </c>
      <c r="H1289" s="7" t="s">
        <v>260</v>
      </c>
      <c r="I1289" s="7" t="s">
        <v>37</v>
      </c>
      <c r="J1289" s="7" t="s">
        <v>36</v>
      </c>
      <c r="K1289" s="7">
        <v>7</v>
      </c>
      <c r="L1289" s="7" t="s">
        <v>5662</v>
      </c>
      <c r="M1289" s="7" t="s">
        <v>18640</v>
      </c>
      <c r="N1289" s="7" t="s">
        <v>29</v>
      </c>
      <c r="O1289" s="7" t="s">
        <v>215</v>
      </c>
    </row>
    <row r="1290" spans="2:15" x14ac:dyDescent="0.25">
      <c r="B1290" s="7">
        <v>4</v>
      </c>
      <c r="C1290" s="7" t="s">
        <v>5669</v>
      </c>
      <c r="D1290" s="7" t="s">
        <v>5670</v>
      </c>
      <c r="E1290" s="7" t="s">
        <v>5674</v>
      </c>
      <c r="F1290" s="7" t="s">
        <v>149</v>
      </c>
      <c r="G1290" s="7" t="s">
        <v>253</v>
      </c>
      <c r="H1290" s="7" t="s">
        <v>260</v>
      </c>
      <c r="I1290" s="7" t="s">
        <v>27</v>
      </c>
      <c r="J1290" s="7" t="s">
        <v>23</v>
      </c>
      <c r="K1290" s="7">
        <v>7</v>
      </c>
      <c r="L1290" s="7" t="s">
        <v>5676</v>
      </c>
      <c r="M1290" s="7" t="s">
        <v>14118</v>
      </c>
      <c r="N1290" s="7" t="s">
        <v>29</v>
      </c>
      <c r="O1290" s="7" t="s">
        <v>136</v>
      </c>
    </row>
    <row r="1291" spans="2:15" x14ac:dyDescent="0.25">
      <c r="B1291" s="7">
        <v>4</v>
      </c>
      <c r="C1291" s="7" t="s">
        <v>5690</v>
      </c>
      <c r="D1291" s="7" t="s">
        <v>5691</v>
      </c>
      <c r="E1291" s="7" t="s">
        <v>5695</v>
      </c>
      <c r="F1291" s="7" t="s">
        <v>50</v>
      </c>
      <c r="G1291" s="7" t="s">
        <v>252</v>
      </c>
      <c r="H1291" s="7" t="s">
        <v>260</v>
      </c>
      <c r="I1291" s="7" t="s">
        <v>27</v>
      </c>
      <c r="J1291" s="7" t="s">
        <v>23</v>
      </c>
      <c r="K1291" s="7">
        <v>10</v>
      </c>
      <c r="L1291" s="7" t="s">
        <v>5697</v>
      </c>
      <c r="M1291" s="7" t="s">
        <v>14486</v>
      </c>
      <c r="N1291" s="7" t="s">
        <v>29</v>
      </c>
      <c r="O1291" s="7" t="s">
        <v>105</v>
      </c>
    </row>
    <row r="1292" spans="2:15" x14ac:dyDescent="0.25">
      <c r="B1292" s="7">
        <v>4</v>
      </c>
      <c r="C1292" s="7" t="s">
        <v>5705</v>
      </c>
      <c r="D1292" s="7" t="s">
        <v>5706</v>
      </c>
      <c r="E1292" s="7" t="s">
        <v>5709</v>
      </c>
      <c r="F1292" s="7" t="s">
        <v>234</v>
      </c>
      <c r="G1292" s="7" t="s">
        <v>253</v>
      </c>
      <c r="H1292" s="7" t="s">
        <v>260</v>
      </c>
      <c r="I1292" s="7" t="s">
        <v>34</v>
      </c>
      <c r="J1292" s="7" t="s">
        <v>23</v>
      </c>
      <c r="K1292" s="7">
        <v>5</v>
      </c>
      <c r="L1292" s="7" t="s">
        <v>5711</v>
      </c>
      <c r="M1292" s="7" t="s">
        <v>1345</v>
      </c>
      <c r="N1292" s="7" t="s">
        <v>29</v>
      </c>
      <c r="O1292" s="7" t="s">
        <v>215</v>
      </c>
    </row>
    <row r="1293" spans="2:15" x14ac:dyDescent="0.25">
      <c r="B1293" s="7">
        <v>4</v>
      </c>
      <c r="C1293" s="7" t="s">
        <v>5727</v>
      </c>
      <c r="D1293" s="7" t="s">
        <v>7499</v>
      </c>
      <c r="E1293" s="7" t="s">
        <v>5730</v>
      </c>
      <c r="F1293" s="7" t="s">
        <v>216</v>
      </c>
      <c r="G1293" s="7" t="s">
        <v>253</v>
      </c>
      <c r="H1293" s="7" t="s">
        <v>260</v>
      </c>
      <c r="I1293" s="7" t="s">
        <v>37</v>
      </c>
      <c r="J1293" s="7" t="s">
        <v>36</v>
      </c>
      <c r="K1293" s="7">
        <v>7</v>
      </c>
      <c r="L1293" s="7" t="s">
        <v>7500</v>
      </c>
      <c r="M1293" s="7" t="s">
        <v>15834</v>
      </c>
      <c r="N1293" s="7" t="s">
        <v>29</v>
      </c>
      <c r="O1293" s="7" t="s">
        <v>215</v>
      </c>
    </row>
    <row r="1294" spans="2:15" x14ac:dyDescent="0.25">
      <c r="B1294" s="7">
        <v>4</v>
      </c>
      <c r="C1294" s="7" t="s">
        <v>5732</v>
      </c>
      <c r="D1294" s="7" t="s">
        <v>5733</v>
      </c>
      <c r="E1294" s="7" t="s">
        <v>5736</v>
      </c>
      <c r="F1294" s="7" t="s">
        <v>226</v>
      </c>
      <c r="G1294" s="7" t="s">
        <v>253</v>
      </c>
      <c r="H1294" s="7" t="s">
        <v>260</v>
      </c>
      <c r="I1294" s="7" t="s">
        <v>27</v>
      </c>
      <c r="J1294" s="7" t="s">
        <v>23</v>
      </c>
      <c r="K1294" s="7">
        <v>7</v>
      </c>
      <c r="L1294" s="7" t="s">
        <v>5738</v>
      </c>
      <c r="M1294" s="7" t="s">
        <v>18650</v>
      </c>
      <c r="N1294" s="7" t="s">
        <v>29</v>
      </c>
      <c r="O1294" s="7" t="s">
        <v>215</v>
      </c>
    </row>
    <row r="1295" spans="2:15" x14ac:dyDescent="0.25">
      <c r="B1295" s="7">
        <v>4</v>
      </c>
      <c r="C1295" s="7" t="s">
        <v>5739</v>
      </c>
      <c r="D1295" s="7" t="s">
        <v>5740</v>
      </c>
      <c r="E1295" s="7" t="s">
        <v>5741</v>
      </c>
      <c r="F1295" s="7" t="s">
        <v>216</v>
      </c>
      <c r="G1295" s="7" t="s">
        <v>253</v>
      </c>
      <c r="H1295" s="7" t="s">
        <v>260</v>
      </c>
      <c r="I1295" s="7" t="s">
        <v>27</v>
      </c>
      <c r="J1295" s="7" t="s">
        <v>23</v>
      </c>
      <c r="K1295" s="7">
        <v>7</v>
      </c>
      <c r="L1295" s="7" t="s">
        <v>5743</v>
      </c>
      <c r="M1295" s="7" t="s">
        <v>18651</v>
      </c>
      <c r="N1295" s="7" t="s">
        <v>29</v>
      </c>
      <c r="O1295" s="7" t="s">
        <v>215</v>
      </c>
    </row>
    <row r="1296" spans="2:15" x14ac:dyDescent="0.25">
      <c r="B1296" s="7">
        <v>4</v>
      </c>
      <c r="C1296" s="7" t="s">
        <v>5752</v>
      </c>
      <c r="D1296" s="7" t="s">
        <v>15707</v>
      </c>
      <c r="E1296" s="7" t="s">
        <v>5755</v>
      </c>
      <c r="F1296" s="7" t="s">
        <v>25</v>
      </c>
      <c r="G1296" s="7" t="s">
        <v>253</v>
      </c>
      <c r="H1296" s="7" t="s">
        <v>260</v>
      </c>
      <c r="I1296" s="7" t="s">
        <v>40</v>
      </c>
      <c r="J1296" s="7" t="s">
        <v>23</v>
      </c>
      <c r="K1296" s="7">
        <v>7</v>
      </c>
      <c r="L1296" s="7" t="s">
        <v>15708</v>
      </c>
      <c r="M1296" s="7" t="s">
        <v>14246</v>
      </c>
      <c r="N1296" s="7" t="s">
        <v>29</v>
      </c>
      <c r="O1296" s="7" t="s">
        <v>105</v>
      </c>
    </row>
    <row r="1297" spans="2:15" x14ac:dyDescent="0.25">
      <c r="B1297" s="7">
        <v>4</v>
      </c>
      <c r="C1297" s="7" t="s">
        <v>5757</v>
      </c>
      <c r="D1297" s="7" t="s">
        <v>5758</v>
      </c>
      <c r="E1297" s="7" t="s">
        <v>5761</v>
      </c>
      <c r="F1297" s="7" t="s">
        <v>224</v>
      </c>
      <c r="G1297" s="7" t="s">
        <v>253</v>
      </c>
      <c r="H1297" s="7" t="s">
        <v>260</v>
      </c>
      <c r="I1297" s="7" t="s">
        <v>27</v>
      </c>
      <c r="J1297" s="7" t="s">
        <v>23</v>
      </c>
      <c r="K1297" s="7">
        <v>7</v>
      </c>
      <c r="L1297" s="7" t="s">
        <v>5763</v>
      </c>
      <c r="M1297" s="7" t="s">
        <v>14494</v>
      </c>
      <c r="N1297" s="7" t="s">
        <v>29</v>
      </c>
      <c r="O1297" s="7" t="s">
        <v>215</v>
      </c>
    </row>
    <row r="1298" spans="2:15" x14ac:dyDescent="0.25">
      <c r="B1298" s="7">
        <v>4</v>
      </c>
      <c r="C1298" s="7" t="s">
        <v>5764</v>
      </c>
      <c r="D1298" s="7" t="s">
        <v>15709</v>
      </c>
      <c r="E1298" s="7" t="s">
        <v>5768</v>
      </c>
      <c r="F1298" s="7" t="s">
        <v>25</v>
      </c>
      <c r="G1298" s="7" t="s">
        <v>253</v>
      </c>
      <c r="H1298" s="7" t="s">
        <v>260</v>
      </c>
      <c r="I1298" s="7" t="s">
        <v>40</v>
      </c>
      <c r="J1298" s="7" t="s">
        <v>23</v>
      </c>
      <c r="K1298" s="7">
        <v>7</v>
      </c>
      <c r="L1298" s="7" t="s">
        <v>15710</v>
      </c>
      <c r="M1298" s="7" t="s">
        <v>14246</v>
      </c>
      <c r="N1298" s="7" t="s">
        <v>29</v>
      </c>
      <c r="O1298" s="7" t="s">
        <v>105</v>
      </c>
    </row>
    <row r="1299" spans="2:15" x14ac:dyDescent="0.25">
      <c r="B1299" s="7">
        <v>4</v>
      </c>
      <c r="C1299" s="7" t="s">
        <v>5770</v>
      </c>
      <c r="D1299" s="7" t="s">
        <v>15711</v>
      </c>
      <c r="E1299" s="7" t="s">
        <v>5771</v>
      </c>
      <c r="F1299" s="7" t="s">
        <v>25</v>
      </c>
      <c r="G1299" s="7" t="s">
        <v>253</v>
      </c>
      <c r="H1299" s="7" t="s">
        <v>260</v>
      </c>
      <c r="I1299" s="7" t="s">
        <v>40</v>
      </c>
      <c r="J1299" s="7" t="s">
        <v>23</v>
      </c>
      <c r="K1299" s="7">
        <v>7</v>
      </c>
      <c r="L1299" s="7" t="s">
        <v>15712</v>
      </c>
      <c r="M1299" s="7" t="s">
        <v>14459</v>
      </c>
      <c r="N1299" s="7" t="s">
        <v>29</v>
      </c>
      <c r="O1299" s="7" t="s">
        <v>105</v>
      </c>
    </row>
    <row r="1300" spans="2:15" x14ac:dyDescent="0.25">
      <c r="B1300" s="7">
        <v>4</v>
      </c>
      <c r="C1300" s="7" t="s">
        <v>5780</v>
      </c>
      <c r="D1300" s="7" t="s">
        <v>5781</v>
      </c>
      <c r="E1300" s="7" t="s">
        <v>5784</v>
      </c>
      <c r="F1300" s="7" t="s">
        <v>167</v>
      </c>
      <c r="G1300" s="7" t="s">
        <v>253</v>
      </c>
      <c r="H1300" s="7" t="s">
        <v>260</v>
      </c>
      <c r="I1300" s="7" t="s">
        <v>60</v>
      </c>
      <c r="J1300" s="7" t="s">
        <v>58</v>
      </c>
      <c r="K1300" s="7">
        <v>9</v>
      </c>
      <c r="L1300" s="7" t="s">
        <v>5786</v>
      </c>
      <c r="M1300" s="7" t="s">
        <v>10621</v>
      </c>
      <c r="N1300" s="7" t="s">
        <v>29</v>
      </c>
      <c r="O1300" s="7" t="s">
        <v>159</v>
      </c>
    </row>
    <row r="1301" spans="2:15" x14ac:dyDescent="0.25">
      <c r="B1301" s="7">
        <v>4</v>
      </c>
      <c r="C1301" s="7" t="s">
        <v>5787</v>
      </c>
      <c r="D1301" s="7" t="s">
        <v>5788</v>
      </c>
      <c r="E1301" s="7" t="s">
        <v>5792</v>
      </c>
      <c r="F1301" s="7" t="s">
        <v>243</v>
      </c>
      <c r="G1301" s="7" t="s">
        <v>253</v>
      </c>
      <c r="H1301" s="7" t="s">
        <v>260</v>
      </c>
      <c r="I1301" s="7" t="s">
        <v>60</v>
      </c>
      <c r="J1301" s="7" t="s">
        <v>58</v>
      </c>
      <c r="K1301" s="7">
        <v>9</v>
      </c>
      <c r="L1301" s="7" t="s">
        <v>5794</v>
      </c>
      <c r="M1301" s="7" t="s">
        <v>16305</v>
      </c>
      <c r="N1301" s="7" t="s">
        <v>29</v>
      </c>
      <c r="O1301" s="7" t="s">
        <v>215</v>
      </c>
    </row>
    <row r="1302" spans="2:15" x14ac:dyDescent="0.25">
      <c r="B1302" s="7">
        <v>4</v>
      </c>
      <c r="C1302" s="7" t="s">
        <v>5803</v>
      </c>
      <c r="D1302" s="7" t="s">
        <v>5804</v>
      </c>
      <c r="E1302" s="7" t="s">
        <v>5807</v>
      </c>
      <c r="F1302" s="7" t="s">
        <v>224</v>
      </c>
      <c r="G1302" s="7" t="s">
        <v>252</v>
      </c>
      <c r="H1302" s="7" t="s">
        <v>260</v>
      </c>
      <c r="I1302" s="7" t="s">
        <v>60</v>
      </c>
      <c r="J1302" s="7" t="s">
        <v>58</v>
      </c>
      <c r="K1302" s="7">
        <v>14</v>
      </c>
      <c r="L1302" s="7" t="s">
        <v>5809</v>
      </c>
      <c r="M1302" s="7" t="s">
        <v>18654</v>
      </c>
      <c r="N1302" s="7" t="s">
        <v>29</v>
      </c>
      <c r="O1302" s="7" t="s">
        <v>215</v>
      </c>
    </row>
    <row r="1303" spans="2:15" x14ac:dyDescent="0.25">
      <c r="B1303" s="7">
        <v>4</v>
      </c>
      <c r="C1303" s="7" t="s">
        <v>5810</v>
      </c>
      <c r="D1303" s="7" t="s">
        <v>16850</v>
      </c>
      <c r="E1303" s="7" t="s">
        <v>5813</v>
      </c>
      <c r="F1303" s="7" t="s">
        <v>25</v>
      </c>
      <c r="G1303" s="7" t="s">
        <v>253</v>
      </c>
      <c r="H1303" s="7" t="s">
        <v>260</v>
      </c>
      <c r="I1303" s="7" t="s">
        <v>40</v>
      </c>
      <c r="J1303" s="7" t="s">
        <v>23</v>
      </c>
      <c r="K1303" s="7">
        <v>7</v>
      </c>
      <c r="L1303" s="7" t="s">
        <v>16851</v>
      </c>
      <c r="M1303" s="7" t="s">
        <v>17757</v>
      </c>
      <c r="N1303" s="7" t="s">
        <v>29</v>
      </c>
      <c r="O1303" s="7" t="s">
        <v>105</v>
      </c>
    </row>
    <row r="1304" spans="2:15" x14ac:dyDescent="0.25">
      <c r="B1304" s="7">
        <v>4</v>
      </c>
      <c r="C1304" s="7" t="s">
        <v>5815</v>
      </c>
      <c r="D1304" s="7" t="s">
        <v>5816</v>
      </c>
      <c r="E1304" s="7" t="s">
        <v>5819</v>
      </c>
      <c r="F1304" s="7" t="s">
        <v>230</v>
      </c>
      <c r="G1304" s="7" t="s">
        <v>253</v>
      </c>
      <c r="H1304" s="7" t="s">
        <v>260</v>
      </c>
      <c r="I1304" s="7" t="s">
        <v>27</v>
      </c>
      <c r="J1304" s="7" t="s">
        <v>23</v>
      </c>
      <c r="K1304" s="7">
        <v>7</v>
      </c>
      <c r="L1304" s="7" t="s">
        <v>5821</v>
      </c>
      <c r="M1304" s="7" t="s">
        <v>18657</v>
      </c>
      <c r="N1304" s="7" t="s">
        <v>29</v>
      </c>
      <c r="O1304" s="7" t="s">
        <v>215</v>
      </c>
    </row>
    <row r="1305" spans="2:15" x14ac:dyDescent="0.25">
      <c r="B1305" s="7">
        <v>4</v>
      </c>
      <c r="C1305" s="7" t="s">
        <v>5822</v>
      </c>
      <c r="D1305" s="7" t="s">
        <v>5823</v>
      </c>
      <c r="E1305" s="7" t="s">
        <v>5826</v>
      </c>
      <c r="F1305" s="7" t="s">
        <v>226</v>
      </c>
      <c r="G1305" s="7" t="s">
        <v>253</v>
      </c>
      <c r="H1305" s="7" t="s">
        <v>260</v>
      </c>
      <c r="I1305" s="7" t="s">
        <v>60</v>
      </c>
      <c r="J1305" s="7" t="s">
        <v>58</v>
      </c>
      <c r="K1305" s="7">
        <v>9</v>
      </c>
      <c r="L1305" s="7" t="s">
        <v>5828</v>
      </c>
      <c r="M1305" s="7" t="s">
        <v>18659</v>
      </c>
      <c r="N1305" s="7" t="s">
        <v>29</v>
      </c>
      <c r="O1305" s="7" t="s">
        <v>215</v>
      </c>
    </row>
    <row r="1306" spans="2:15" x14ac:dyDescent="0.25">
      <c r="B1306" s="7">
        <v>4</v>
      </c>
      <c r="C1306" s="7" t="s">
        <v>5829</v>
      </c>
      <c r="D1306" s="7" t="s">
        <v>15713</v>
      </c>
      <c r="E1306" s="7" t="s">
        <v>5830</v>
      </c>
      <c r="F1306" s="7" t="s">
        <v>25</v>
      </c>
      <c r="G1306" s="7" t="s">
        <v>253</v>
      </c>
      <c r="H1306" s="7" t="s">
        <v>260</v>
      </c>
      <c r="I1306" s="7" t="s">
        <v>40</v>
      </c>
      <c r="J1306" s="7" t="s">
        <v>23</v>
      </c>
      <c r="K1306" s="7">
        <v>7</v>
      </c>
      <c r="L1306" s="7" t="s">
        <v>15714</v>
      </c>
      <c r="M1306" s="7" t="s">
        <v>14459</v>
      </c>
      <c r="N1306" s="7" t="s">
        <v>29</v>
      </c>
      <c r="O1306" s="7" t="s">
        <v>105</v>
      </c>
    </row>
    <row r="1307" spans="2:15" x14ac:dyDescent="0.25">
      <c r="B1307" s="7">
        <v>4</v>
      </c>
      <c r="C1307" s="7" t="s">
        <v>5832</v>
      </c>
      <c r="D1307" s="7" t="s">
        <v>18660</v>
      </c>
      <c r="E1307" s="7" t="s">
        <v>5835</v>
      </c>
      <c r="F1307" s="7" t="s">
        <v>38</v>
      </c>
      <c r="G1307" s="7" t="s">
        <v>253</v>
      </c>
      <c r="H1307" s="7" t="s">
        <v>259</v>
      </c>
      <c r="I1307" s="7" t="s">
        <v>40</v>
      </c>
      <c r="J1307" s="7" t="s">
        <v>23</v>
      </c>
      <c r="K1307" s="7">
        <v>7</v>
      </c>
      <c r="L1307" s="7" t="s">
        <v>18661</v>
      </c>
      <c r="M1307" s="7" t="s">
        <v>18663</v>
      </c>
      <c r="N1307" s="7" t="s">
        <v>29</v>
      </c>
      <c r="O1307" s="7" t="s">
        <v>105</v>
      </c>
    </row>
    <row r="1308" spans="2:15" x14ac:dyDescent="0.25">
      <c r="B1308" s="7">
        <v>4</v>
      </c>
      <c r="C1308" s="7" t="s">
        <v>5837</v>
      </c>
      <c r="D1308" s="7" t="s">
        <v>12223</v>
      </c>
      <c r="E1308" s="7" t="s">
        <v>5840</v>
      </c>
      <c r="F1308" s="7" t="s">
        <v>25</v>
      </c>
      <c r="G1308" s="7" t="s">
        <v>253</v>
      </c>
      <c r="H1308" s="7" t="s">
        <v>260</v>
      </c>
      <c r="I1308" s="7" t="s">
        <v>40</v>
      </c>
      <c r="J1308" s="7" t="s">
        <v>23</v>
      </c>
      <c r="K1308" s="7">
        <v>7</v>
      </c>
      <c r="L1308" s="7" t="s">
        <v>12224</v>
      </c>
      <c r="M1308" s="7" t="s">
        <v>18665</v>
      </c>
      <c r="N1308" s="7" t="s">
        <v>29</v>
      </c>
      <c r="O1308" s="7" t="s">
        <v>105</v>
      </c>
    </row>
    <row r="1309" spans="2:15" x14ac:dyDescent="0.25">
      <c r="B1309" s="7">
        <v>4</v>
      </c>
      <c r="C1309" s="7" t="s">
        <v>5842</v>
      </c>
      <c r="D1309" s="7" t="s">
        <v>5843</v>
      </c>
      <c r="E1309" s="7" t="s">
        <v>5844</v>
      </c>
      <c r="F1309" s="7" t="s">
        <v>230</v>
      </c>
      <c r="G1309" s="7" t="s">
        <v>253</v>
      </c>
      <c r="H1309" s="7" t="s">
        <v>260</v>
      </c>
      <c r="I1309" s="7" t="s">
        <v>37</v>
      </c>
      <c r="J1309" s="7" t="s">
        <v>36</v>
      </c>
      <c r="K1309" s="7">
        <v>7</v>
      </c>
      <c r="L1309" s="7" t="s">
        <v>5846</v>
      </c>
      <c r="M1309" s="7" t="s">
        <v>14499</v>
      </c>
      <c r="N1309" s="7" t="s">
        <v>29</v>
      </c>
      <c r="O1309" s="7" t="s">
        <v>215</v>
      </c>
    </row>
    <row r="1310" spans="2:15" x14ac:dyDescent="0.25">
      <c r="B1310" s="7">
        <v>4</v>
      </c>
      <c r="C1310" s="7" t="s">
        <v>5847</v>
      </c>
      <c r="D1310" s="7" t="s">
        <v>5848</v>
      </c>
      <c r="E1310" s="7" t="s">
        <v>5851</v>
      </c>
      <c r="F1310" s="7" t="s">
        <v>154</v>
      </c>
      <c r="G1310" s="7" t="s">
        <v>252</v>
      </c>
      <c r="H1310" s="7" t="s">
        <v>260</v>
      </c>
      <c r="I1310" s="7" t="s">
        <v>60</v>
      </c>
      <c r="J1310" s="7" t="s">
        <v>58</v>
      </c>
      <c r="K1310" s="7">
        <v>14</v>
      </c>
      <c r="L1310" s="7" t="s">
        <v>5853</v>
      </c>
      <c r="M1310" s="7" t="s">
        <v>18666</v>
      </c>
      <c r="N1310" s="7" t="s">
        <v>29</v>
      </c>
      <c r="O1310" s="7" t="s">
        <v>109</v>
      </c>
    </row>
    <row r="1311" spans="2:15" x14ac:dyDescent="0.25">
      <c r="B1311" s="7">
        <v>4</v>
      </c>
      <c r="C1311" s="7" t="s">
        <v>5854</v>
      </c>
      <c r="D1311" s="7" t="s">
        <v>5855</v>
      </c>
      <c r="E1311" s="7" t="s">
        <v>5858</v>
      </c>
      <c r="F1311" s="7" t="s">
        <v>218</v>
      </c>
      <c r="G1311" s="7" t="s">
        <v>253</v>
      </c>
      <c r="H1311" s="7" t="s">
        <v>260</v>
      </c>
      <c r="I1311" s="7" t="s">
        <v>34</v>
      </c>
      <c r="J1311" s="7" t="s">
        <v>23</v>
      </c>
      <c r="K1311" s="7">
        <v>5</v>
      </c>
      <c r="L1311" s="7" t="s">
        <v>5860</v>
      </c>
      <c r="M1311" s="7" t="s">
        <v>17674</v>
      </c>
      <c r="N1311" s="7" t="s">
        <v>29</v>
      </c>
      <c r="O1311" s="7" t="s">
        <v>215</v>
      </c>
    </row>
    <row r="1312" spans="2:15" x14ac:dyDescent="0.25">
      <c r="B1312" s="7">
        <v>4</v>
      </c>
      <c r="C1312" s="7" t="s">
        <v>5861</v>
      </c>
      <c r="D1312" s="7" t="s">
        <v>5862</v>
      </c>
      <c r="E1312" s="7" t="s">
        <v>5865</v>
      </c>
      <c r="F1312" s="7" t="s">
        <v>25</v>
      </c>
      <c r="G1312" s="7" t="s">
        <v>253</v>
      </c>
      <c r="H1312" s="7" t="s">
        <v>260</v>
      </c>
      <c r="I1312" s="7" t="s">
        <v>60</v>
      </c>
      <c r="J1312" s="7" t="s">
        <v>58</v>
      </c>
      <c r="K1312" s="7">
        <v>9</v>
      </c>
      <c r="L1312" s="7" t="s">
        <v>5867</v>
      </c>
      <c r="M1312" s="7" t="s">
        <v>14562</v>
      </c>
      <c r="N1312" s="7" t="s">
        <v>29</v>
      </c>
      <c r="O1312" s="7" t="s">
        <v>105</v>
      </c>
    </row>
    <row r="1313" spans="2:15" x14ac:dyDescent="0.25">
      <c r="B1313" s="7">
        <v>4</v>
      </c>
      <c r="C1313" s="7" t="s">
        <v>5868</v>
      </c>
      <c r="D1313" s="7" t="s">
        <v>5869</v>
      </c>
      <c r="E1313" s="7" t="s">
        <v>5872</v>
      </c>
      <c r="F1313" s="7" t="s">
        <v>119</v>
      </c>
      <c r="G1313" s="7" t="s">
        <v>252</v>
      </c>
      <c r="H1313" s="7" t="s">
        <v>260</v>
      </c>
      <c r="I1313" s="7" t="s">
        <v>60</v>
      </c>
      <c r="J1313" s="7" t="s">
        <v>58</v>
      </c>
      <c r="K1313" s="7">
        <v>14</v>
      </c>
      <c r="L1313" s="7" t="s">
        <v>5874</v>
      </c>
      <c r="M1313" s="7" t="s">
        <v>14501</v>
      </c>
      <c r="N1313" s="7" t="s">
        <v>29</v>
      </c>
      <c r="O1313" s="7" t="s">
        <v>109</v>
      </c>
    </row>
    <row r="1314" spans="2:15" x14ac:dyDescent="0.25">
      <c r="B1314" s="7">
        <v>4</v>
      </c>
      <c r="C1314" s="7" t="s">
        <v>5875</v>
      </c>
      <c r="D1314" s="7" t="s">
        <v>5876</v>
      </c>
      <c r="E1314" s="7" t="s">
        <v>5879</v>
      </c>
      <c r="F1314" s="7" t="s">
        <v>234</v>
      </c>
      <c r="G1314" s="7" t="s">
        <v>253</v>
      </c>
      <c r="H1314" s="7" t="s">
        <v>260</v>
      </c>
      <c r="I1314" s="7" t="s">
        <v>34</v>
      </c>
      <c r="J1314" s="7" t="s">
        <v>23</v>
      </c>
      <c r="K1314" s="7">
        <v>5</v>
      </c>
      <c r="L1314" s="7" t="s">
        <v>5881</v>
      </c>
      <c r="M1314" s="7" t="s">
        <v>10543</v>
      </c>
      <c r="N1314" s="7" t="s">
        <v>29</v>
      </c>
      <c r="O1314" s="7" t="s">
        <v>215</v>
      </c>
    </row>
    <row r="1315" spans="2:15" x14ac:dyDescent="0.25">
      <c r="B1315" s="7">
        <v>4</v>
      </c>
      <c r="C1315" s="7" t="s">
        <v>5882</v>
      </c>
      <c r="D1315" s="7" t="s">
        <v>5883</v>
      </c>
      <c r="E1315" s="7" t="s">
        <v>5886</v>
      </c>
      <c r="F1315" s="7" t="s">
        <v>228</v>
      </c>
      <c r="G1315" s="7" t="s">
        <v>253</v>
      </c>
      <c r="H1315" s="7" t="s">
        <v>260</v>
      </c>
      <c r="I1315" s="7" t="s">
        <v>60</v>
      </c>
      <c r="J1315" s="7" t="s">
        <v>58</v>
      </c>
      <c r="K1315" s="7">
        <v>9</v>
      </c>
      <c r="L1315" s="7" t="s">
        <v>5888</v>
      </c>
      <c r="M1315" s="7" t="s">
        <v>10333</v>
      </c>
      <c r="N1315" s="7" t="s">
        <v>29</v>
      </c>
      <c r="O1315" s="7" t="s">
        <v>215</v>
      </c>
    </row>
    <row r="1316" spans="2:15" x14ac:dyDescent="0.25">
      <c r="B1316" s="7">
        <v>4</v>
      </c>
      <c r="C1316" s="7" t="s">
        <v>5912</v>
      </c>
      <c r="D1316" s="7" t="s">
        <v>5913</v>
      </c>
      <c r="E1316" s="7" t="s">
        <v>5916</v>
      </c>
      <c r="F1316" s="7" t="s">
        <v>237</v>
      </c>
      <c r="G1316" s="7" t="s">
        <v>253</v>
      </c>
      <c r="H1316" s="7" t="s">
        <v>260</v>
      </c>
      <c r="I1316" s="7" t="s">
        <v>34</v>
      </c>
      <c r="J1316" s="7" t="s">
        <v>23</v>
      </c>
      <c r="K1316" s="7">
        <v>5</v>
      </c>
      <c r="L1316" s="7" t="s">
        <v>5918</v>
      </c>
      <c r="M1316" s="7" t="s">
        <v>8111</v>
      </c>
      <c r="N1316" s="7" t="s">
        <v>29</v>
      </c>
      <c r="O1316" s="7" t="s">
        <v>215</v>
      </c>
    </row>
    <row r="1317" spans="2:15" x14ac:dyDescent="0.25">
      <c r="B1317" s="7">
        <v>4</v>
      </c>
      <c r="C1317" s="7" t="s">
        <v>5942</v>
      </c>
      <c r="D1317" s="7" t="s">
        <v>5943</v>
      </c>
      <c r="E1317" s="7" t="s">
        <v>5944</v>
      </c>
      <c r="F1317" s="7" t="s">
        <v>321</v>
      </c>
      <c r="G1317" s="7" t="s">
        <v>253</v>
      </c>
      <c r="H1317" s="7" t="s">
        <v>260</v>
      </c>
      <c r="I1317" s="7" t="s">
        <v>60</v>
      </c>
      <c r="J1317" s="7" t="s">
        <v>58</v>
      </c>
      <c r="K1317" s="7">
        <v>9</v>
      </c>
      <c r="L1317" s="7" t="s">
        <v>5946</v>
      </c>
      <c r="M1317" s="7" t="s">
        <v>17898</v>
      </c>
      <c r="N1317" s="7" t="s">
        <v>29</v>
      </c>
      <c r="O1317" s="7" t="s">
        <v>136</v>
      </c>
    </row>
    <row r="1318" spans="2:15" x14ac:dyDescent="0.25">
      <c r="B1318" s="7">
        <v>4</v>
      </c>
      <c r="C1318" s="7" t="s">
        <v>5947</v>
      </c>
      <c r="D1318" s="7" t="s">
        <v>12225</v>
      </c>
      <c r="E1318" s="7" t="s">
        <v>5950</v>
      </c>
      <c r="F1318" s="7" t="s">
        <v>25</v>
      </c>
      <c r="G1318" s="7" t="s">
        <v>253</v>
      </c>
      <c r="H1318" s="7" t="s">
        <v>260</v>
      </c>
      <c r="I1318" s="7" t="s">
        <v>40</v>
      </c>
      <c r="J1318" s="7" t="s">
        <v>23</v>
      </c>
      <c r="K1318" s="7">
        <v>7</v>
      </c>
      <c r="L1318" s="7" t="s">
        <v>12226</v>
      </c>
      <c r="M1318" s="7" t="s">
        <v>8069</v>
      </c>
      <c r="N1318" s="7" t="s">
        <v>29</v>
      </c>
      <c r="O1318" s="7" t="s">
        <v>105</v>
      </c>
    </row>
    <row r="1319" spans="2:15" x14ac:dyDescent="0.25">
      <c r="B1319" s="7">
        <v>4</v>
      </c>
      <c r="C1319" s="7" t="s">
        <v>5959</v>
      </c>
      <c r="D1319" s="7" t="s">
        <v>5960</v>
      </c>
      <c r="E1319" s="7" t="s">
        <v>5963</v>
      </c>
      <c r="F1319" s="7" t="s">
        <v>160</v>
      </c>
      <c r="G1319" s="7" t="s">
        <v>252</v>
      </c>
      <c r="H1319" s="7" t="s">
        <v>260</v>
      </c>
      <c r="I1319" s="7" t="s">
        <v>27</v>
      </c>
      <c r="J1319" s="7" t="s">
        <v>23</v>
      </c>
      <c r="K1319" s="7">
        <v>10</v>
      </c>
      <c r="L1319" s="7" t="s">
        <v>5965</v>
      </c>
      <c r="M1319" s="7" t="s">
        <v>14382</v>
      </c>
      <c r="N1319" s="7" t="s">
        <v>29</v>
      </c>
      <c r="O1319" s="7" t="s">
        <v>159</v>
      </c>
    </row>
    <row r="1320" spans="2:15" x14ac:dyDescent="0.25">
      <c r="B1320" s="7">
        <v>4</v>
      </c>
      <c r="C1320" s="7" t="s">
        <v>5966</v>
      </c>
      <c r="D1320" s="7" t="s">
        <v>5967</v>
      </c>
      <c r="E1320" s="7" t="s">
        <v>5970</v>
      </c>
      <c r="F1320" s="7" t="s">
        <v>193</v>
      </c>
      <c r="G1320" s="7" t="s">
        <v>252</v>
      </c>
      <c r="H1320" s="7" t="s">
        <v>260</v>
      </c>
      <c r="I1320" s="7" t="s">
        <v>27</v>
      </c>
      <c r="J1320" s="7" t="s">
        <v>23</v>
      </c>
      <c r="K1320" s="7">
        <v>10</v>
      </c>
      <c r="L1320" s="7" t="s">
        <v>5972</v>
      </c>
      <c r="M1320" s="7" t="s">
        <v>16404</v>
      </c>
      <c r="N1320" s="7" t="s">
        <v>29</v>
      </c>
      <c r="O1320" s="7" t="s">
        <v>159</v>
      </c>
    </row>
    <row r="1321" spans="2:15" x14ac:dyDescent="0.25">
      <c r="B1321" s="7">
        <v>4</v>
      </c>
      <c r="C1321" s="7" t="s">
        <v>5973</v>
      </c>
      <c r="D1321" s="7" t="s">
        <v>5974</v>
      </c>
      <c r="E1321" s="7" t="s">
        <v>5976</v>
      </c>
      <c r="F1321" s="7" t="s">
        <v>180</v>
      </c>
      <c r="G1321" s="7" t="s">
        <v>252</v>
      </c>
      <c r="H1321" s="7" t="s">
        <v>260</v>
      </c>
      <c r="I1321" s="7" t="s">
        <v>27</v>
      </c>
      <c r="J1321" s="7" t="s">
        <v>23</v>
      </c>
      <c r="K1321" s="7">
        <v>10</v>
      </c>
      <c r="L1321" s="7" t="s">
        <v>5978</v>
      </c>
      <c r="M1321" s="7" t="s">
        <v>17541</v>
      </c>
      <c r="N1321" s="7" t="s">
        <v>29</v>
      </c>
      <c r="O1321" s="7" t="s">
        <v>159</v>
      </c>
    </row>
    <row r="1322" spans="2:15" x14ac:dyDescent="0.25">
      <c r="B1322" s="7">
        <v>4</v>
      </c>
      <c r="C1322" s="7" t="s">
        <v>5979</v>
      </c>
      <c r="D1322" s="7" t="s">
        <v>5980</v>
      </c>
      <c r="E1322" s="7" t="s">
        <v>5983</v>
      </c>
      <c r="F1322" s="7" t="s">
        <v>171</v>
      </c>
      <c r="G1322" s="7" t="s">
        <v>252</v>
      </c>
      <c r="H1322" s="7" t="s">
        <v>260</v>
      </c>
      <c r="I1322" s="7" t="s">
        <v>27</v>
      </c>
      <c r="J1322" s="7" t="s">
        <v>23</v>
      </c>
      <c r="K1322" s="7">
        <v>10</v>
      </c>
      <c r="L1322" s="7" t="s">
        <v>5985</v>
      </c>
      <c r="M1322" s="7" t="s">
        <v>17592</v>
      </c>
      <c r="N1322" s="7" t="s">
        <v>29</v>
      </c>
      <c r="O1322" s="7" t="s">
        <v>159</v>
      </c>
    </row>
    <row r="1323" spans="2:15" x14ac:dyDescent="0.25">
      <c r="B1323" s="7">
        <v>4</v>
      </c>
      <c r="C1323" s="7" t="s">
        <v>5986</v>
      </c>
      <c r="D1323" s="7" t="s">
        <v>6935</v>
      </c>
      <c r="E1323" s="7" t="s">
        <v>5989</v>
      </c>
      <c r="F1323" s="7" t="s">
        <v>160</v>
      </c>
      <c r="G1323" s="7" t="s">
        <v>253</v>
      </c>
      <c r="H1323" s="7" t="s">
        <v>260</v>
      </c>
      <c r="I1323" s="7" t="s">
        <v>27</v>
      </c>
      <c r="J1323" s="7" t="s">
        <v>23</v>
      </c>
      <c r="K1323" s="7">
        <v>7</v>
      </c>
      <c r="L1323" s="7" t="s">
        <v>6936</v>
      </c>
      <c r="M1323" s="7" t="s">
        <v>10364</v>
      </c>
      <c r="N1323" s="7" t="s">
        <v>29</v>
      </c>
      <c r="O1323" s="7" t="s">
        <v>159</v>
      </c>
    </row>
    <row r="1324" spans="2:15" x14ac:dyDescent="0.25">
      <c r="B1324" s="7">
        <v>4</v>
      </c>
      <c r="C1324" s="7" t="s">
        <v>6010</v>
      </c>
      <c r="D1324" s="7" t="s">
        <v>6949</v>
      </c>
      <c r="E1324" s="7" t="s">
        <v>6012</v>
      </c>
      <c r="F1324" s="7" t="s">
        <v>176</v>
      </c>
      <c r="G1324" s="7" t="s">
        <v>252</v>
      </c>
      <c r="H1324" s="7" t="s">
        <v>260</v>
      </c>
      <c r="I1324" s="7" t="s">
        <v>27</v>
      </c>
      <c r="J1324" s="7" t="s">
        <v>23</v>
      </c>
      <c r="K1324" s="7">
        <v>10</v>
      </c>
      <c r="L1324" s="7" t="s">
        <v>6950</v>
      </c>
      <c r="M1324" s="7" t="s">
        <v>10607</v>
      </c>
      <c r="N1324" s="7" t="s">
        <v>29</v>
      </c>
      <c r="O1324" s="7" t="s">
        <v>159</v>
      </c>
    </row>
    <row r="1325" spans="2:15" x14ac:dyDescent="0.25">
      <c r="B1325" s="7">
        <v>4</v>
      </c>
      <c r="C1325" s="7" t="s">
        <v>6021</v>
      </c>
      <c r="D1325" s="7" t="s">
        <v>6022</v>
      </c>
      <c r="E1325" s="7" t="s">
        <v>6025</v>
      </c>
      <c r="F1325" s="7" t="s">
        <v>169</v>
      </c>
      <c r="G1325" s="7" t="s">
        <v>252</v>
      </c>
      <c r="H1325" s="7" t="s">
        <v>260</v>
      </c>
      <c r="I1325" s="7" t="s">
        <v>27</v>
      </c>
      <c r="J1325" s="7" t="s">
        <v>23</v>
      </c>
      <c r="K1325" s="7">
        <v>10</v>
      </c>
      <c r="L1325" s="7" t="s">
        <v>6027</v>
      </c>
      <c r="M1325" s="7" t="s">
        <v>17812</v>
      </c>
      <c r="N1325" s="7" t="s">
        <v>29</v>
      </c>
      <c r="O1325" s="7" t="s">
        <v>159</v>
      </c>
    </row>
    <row r="1326" spans="2:15" x14ac:dyDescent="0.25">
      <c r="B1326" s="7">
        <v>4</v>
      </c>
      <c r="C1326" s="7" t="s">
        <v>6028</v>
      </c>
      <c r="D1326" s="7" t="s">
        <v>6029</v>
      </c>
      <c r="E1326" s="7" t="s">
        <v>6031</v>
      </c>
      <c r="F1326" s="7" t="s">
        <v>167</v>
      </c>
      <c r="G1326" s="7" t="s">
        <v>253</v>
      </c>
      <c r="H1326" s="7" t="s">
        <v>260</v>
      </c>
      <c r="I1326" s="7" t="s">
        <v>27</v>
      </c>
      <c r="J1326" s="7" t="s">
        <v>23</v>
      </c>
      <c r="K1326" s="7">
        <v>7</v>
      </c>
      <c r="L1326" s="7" t="s">
        <v>6033</v>
      </c>
      <c r="M1326" s="7" t="s">
        <v>17849</v>
      </c>
      <c r="N1326" s="7" t="s">
        <v>29</v>
      </c>
      <c r="O1326" s="7" t="s">
        <v>159</v>
      </c>
    </row>
    <row r="1327" spans="2:15" x14ac:dyDescent="0.25">
      <c r="B1327" s="7">
        <v>4</v>
      </c>
      <c r="C1327" s="7" t="s">
        <v>6034</v>
      </c>
      <c r="D1327" s="7" t="s">
        <v>11938</v>
      </c>
      <c r="E1327" s="7" t="s">
        <v>6037</v>
      </c>
      <c r="F1327" s="7" t="s">
        <v>25</v>
      </c>
      <c r="G1327" s="7" t="s">
        <v>253</v>
      </c>
      <c r="H1327" s="7" t="s">
        <v>260</v>
      </c>
      <c r="I1327" s="7" t="s">
        <v>40</v>
      </c>
      <c r="J1327" s="7" t="s">
        <v>23</v>
      </c>
      <c r="K1327" s="7">
        <v>7</v>
      </c>
      <c r="L1327" s="7" t="s">
        <v>11939</v>
      </c>
      <c r="M1327" s="7" t="s">
        <v>17889</v>
      </c>
      <c r="N1327" s="7" t="s">
        <v>29</v>
      </c>
      <c r="O1327" s="7" t="s">
        <v>105</v>
      </c>
    </row>
    <row r="1328" spans="2:15" x14ac:dyDescent="0.25">
      <c r="B1328" s="7">
        <v>4</v>
      </c>
      <c r="C1328" s="7" t="s">
        <v>6104</v>
      </c>
      <c r="D1328" s="7" t="s">
        <v>6105</v>
      </c>
      <c r="E1328" s="7" t="s">
        <v>6108</v>
      </c>
      <c r="F1328" s="7" t="s">
        <v>222</v>
      </c>
      <c r="G1328" s="7" t="s">
        <v>252</v>
      </c>
      <c r="H1328" s="7" t="s">
        <v>260</v>
      </c>
      <c r="I1328" s="7" t="s">
        <v>45</v>
      </c>
      <c r="J1328" s="7" t="s">
        <v>44</v>
      </c>
      <c r="K1328" s="7">
        <v>11</v>
      </c>
      <c r="L1328" s="7" t="s">
        <v>6110</v>
      </c>
      <c r="M1328" s="7" t="s">
        <v>14519</v>
      </c>
      <c r="N1328" s="7" t="s">
        <v>29</v>
      </c>
      <c r="O1328" s="7" t="s">
        <v>215</v>
      </c>
    </row>
    <row r="1329" spans="2:15" x14ac:dyDescent="0.25">
      <c r="B1329" s="7">
        <v>4</v>
      </c>
      <c r="C1329" s="7" t="s">
        <v>6111</v>
      </c>
      <c r="D1329" s="7" t="s">
        <v>6112</v>
      </c>
      <c r="E1329" s="7" t="s">
        <v>6114</v>
      </c>
      <c r="F1329" s="7" t="s">
        <v>165</v>
      </c>
      <c r="G1329" s="7" t="s">
        <v>252</v>
      </c>
      <c r="H1329" s="7" t="s">
        <v>260</v>
      </c>
      <c r="I1329" s="7" t="s">
        <v>27</v>
      </c>
      <c r="J1329" s="7" t="s">
        <v>23</v>
      </c>
      <c r="K1329" s="7">
        <v>10</v>
      </c>
      <c r="L1329" s="7" t="s">
        <v>6116</v>
      </c>
      <c r="M1329" s="7" t="s">
        <v>6634</v>
      </c>
      <c r="N1329" s="7" t="s">
        <v>29</v>
      </c>
      <c r="O1329" s="7" t="s">
        <v>159</v>
      </c>
    </row>
    <row r="1330" spans="2:15" x14ac:dyDescent="0.25">
      <c r="B1330" s="7">
        <v>4</v>
      </c>
      <c r="C1330" s="7" t="s">
        <v>6117</v>
      </c>
      <c r="D1330" s="7" t="s">
        <v>6118</v>
      </c>
      <c r="E1330" s="7" t="s">
        <v>6121</v>
      </c>
      <c r="F1330" s="7" t="s">
        <v>167</v>
      </c>
      <c r="G1330" s="7" t="s">
        <v>253</v>
      </c>
      <c r="H1330" s="7" t="s">
        <v>260</v>
      </c>
      <c r="I1330" s="7" t="s">
        <v>37</v>
      </c>
      <c r="J1330" s="7" t="s">
        <v>36</v>
      </c>
      <c r="K1330" s="7">
        <v>7</v>
      </c>
      <c r="L1330" s="7" t="s">
        <v>6123</v>
      </c>
      <c r="M1330" s="7" t="s">
        <v>18619</v>
      </c>
      <c r="N1330" s="7" t="s">
        <v>29</v>
      </c>
      <c r="O1330" s="7" t="s">
        <v>159</v>
      </c>
    </row>
    <row r="1331" spans="2:15" x14ac:dyDescent="0.25">
      <c r="B1331" s="7">
        <v>4</v>
      </c>
      <c r="C1331" s="7" t="s">
        <v>6124</v>
      </c>
      <c r="D1331" s="7" t="s">
        <v>6125</v>
      </c>
      <c r="E1331" s="7" t="s">
        <v>6128</v>
      </c>
      <c r="F1331" s="7" t="s">
        <v>169</v>
      </c>
      <c r="G1331" s="7" t="s">
        <v>252</v>
      </c>
      <c r="H1331" s="7" t="s">
        <v>260</v>
      </c>
      <c r="I1331" s="7" t="s">
        <v>27</v>
      </c>
      <c r="J1331" s="7" t="s">
        <v>23</v>
      </c>
      <c r="K1331" s="7">
        <v>10</v>
      </c>
      <c r="L1331" s="7" t="s">
        <v>6130</v>
      </c>
      <c r="M1331" s="7" t="s">
        <v>10311</v>
      </c>
      <c r="N1331" s="7" t="s">
        <v>29</v>
      </c>
      <c r="O1331" s="7" t="s">
        <v>159</v>
      </c>
    </row>
    <row r="1332" spans="2:15" x14ac:dyDescent="0.25">
      <c r="B1332" s="7">
        <v>4</v>
      </c>
      <c r="C1332" s="7" t="s">
        <v>6131</v>
      </c>
      <c r="D1332" s="7" t="s">
        <v>6132</v>
      </c>
      <c r="E1332" s="7" t="s">
        <v>6135</v>
      </c>
      <c r="F1332" s="7" t="s">
        <v>180</v>
      </c>
      <c r="G1332" s="7" t="s">
        <v>253</v>
      </c>
      <c r="H1332" s="7" t="s">
        <v>260</v>
      </c>
      <c r="I1332" s="7" t="s">
        <v>27</v>
      </c>
      <c r="J1332" s="7" t="s">
        <v>23</v>
      </c>
      <c r="K1332" s="7">
        <v>7</v>
      </c>
      <c r="L1332" s="7" t="s">
        <v>6137</v>
      </c>
      <c r="M1332" s="7" t="s">
        <v>10639</v>
      </c>
      <c r="N1332" s="7" t="s">
        <v>29</v>
      </c>
      <c r="O1332" s="7" t="s">
        <v>159</v>
      </c>
    </row>
    <row r="1333" spans="2:15" x14ac:dyDescent="0.25">
      <c r="B1333" s="7">
        <v>4</v>
      </c>
      <c r="C1333" s="7" t="s">
        <v>6138</v>
      </c>
      <c r="D1333" s="7" t="s">
        <v>6139</v>
      </c>
      <c r="E1333" s="7" t="s">
        <v>6142</v>
      </c>
      <c r="F1333" s="7" t="s">
        <v>169</v>
      </c>
      <c r="G1333" s="7" t="s">
        <v>252</v>
      </c>
      <c r="H1333" s="7" t="s">
        <v>260</v>
      </c>
      <c r="I1333" s="7" t="s">
        <v>27</v>
      </c>
      <c r="J1333" s="7" t="s">
        <v>23</v>
      </c>
      <c r="K1333" s="7">
        <v>10</v>
      </c>
      <c r="L1333" s="7" t="s">
        <v>6144</v>
      </c>
      <c r="M1333" s="7" t="s">
        <v>18632</v>
      </c>
      <c r="N1333" s="7" t="s">
        <v>29</v>
      </c>
      <c r="O1333" s="7" t="s">
        <v>159</v>
      </c>
    </row>
    <row r="1334" spans="2:15" x14ac:dyDescent="0.25">
      <c r="B1334" s="7">
        <v>4</v>
      </c>
      <c r="C1334" s="7" t="s">
        <v>6145</v>
      </c>
      <c r="D1334" s="7" t="s">
        <v>6146</v>
      </c>
      <c r="E1334" s="7" t="s">
        <v>6150</v>
      </c>
      <c r="F1334" s="7" t="s">
        <v>171</v>
      </c>
      <c r="G1334" s="7" t="s">
        <v>252</v>
      </c>
      <c r="H1334" s="7" t="s">
        <v>260</v>
      </c>
      <c r="I1334" s="7" t="s">
        <v>27</v>
      </c>
      <c r="J1334" s="7" t="s">
        <v>23</v>
      </c>
      <c r="K1334" s="7">
        <v>10</v>
      </c>
      <c r="L1334" s="7" t="s">
        <v>6152</v>
      </c>
      <c r="M1334" s="7" t="s">
        <v>10641</v>
      </c>
      <c r="N1334" s="7" t="s">
        <v>29</v>
      </c>
      <c r="O1334" s="7" t="s">
        <v>159</v>
      </c>
    </row>
    <row r="1335" spans="2:15" x14ac:dyDescent="0.25">
      <c r="B1335" s="7">
        <v>4</v>
      </c>
      <c r="C1335" s="7" t="s">
        <v>6153</v>
      </c>
      <c r="D1335" s="7" t="s">
        <v>6154</v>
      </c>
      <c r="E1335" s="7" t="s">
        <v>6157</v>
      </c>
      <c r="F1335" s="7" t="s">
        <v>200</v>
      </c>
      <c r="G1335" s="7" t="s">
        <v>252</v>
      </c>
      <c r="H1335" s="7" t="s">
        <v>260</v>
      </c>
      <c r="I1335" s="7" t="s">
        <v>37</v>
      </c>
      <c r="J1335" s="7" t="s">
        <v>36</v>
      </c>
      <c r="K1335" s="7">
        <v>10</v>
      </c>
      <c r="L1335" s="7" t="s">
        <v>6159</v>
      </c>
      <c r="M1335" s="7" t="s">
        <v>18643</v>
      </c>
      <c r="N1335" s="7" t="s">
        <v>29</v>
      </c>
      <c r="O1335" s="7" t="s">
        <v>159</v>
      </c>
    </row>
    <row r="1336" spans="2:15" x14ac:dyDescent="0.25">
      <c r="B1336" s="7">
        <v>4</v>
      </c>
      <c r="C1336" s="7" t="s">
        <v>6160</v>
      </c>
      <c r="D1336" s="7" t="s">
        <v>6161</v>
      </c>
      <c r="E1336" s="7" t="s">
        <v>6164</v>
      </c>
      <c r="F1336" s="7" t="s">
        <v>193</v>
      </c>
      <c r="G1336" s="7" t="s">
        <v>253</v>
      </c>
      <c r="H1336" s="7" t="s">
        <v>260</v>
      </c>
      <c r="I1336" s="7" t="s">
        <v>27</v>
      </c>
      <c r="J1336" s="7" t="s">
        <v>23</v>
      </c>
      <c r="K1336" s="7">
        <v>7</v>
      </c>
      <c r="L1336" s="7" t="s">
        <v>6166</v>
      </c>
      <c r="M1336" s="7" t="s">
        <v>18222</v>
      </c>
      <c r="N1336" s="7" t="s">
        <v>29</v>
      </c>
      <c r="O1336" s="7" t="s">
        <v>159</v>
      </c>
    </row>
    <row r="1337" spans="2:15" x14ac:dyDescent="0.25">
      <c r="B1337" s="7">
        <v>4</v>
      </c>
      <c r="C1337" s="7" t="s">
        <v>6167</v>
      </c>
      <c r="D1337" s="7" t="s">
        <v>6168</v>
      </c>
      <c r="E1337" s="7" t="s">
        <v>6170</v>
      </c>
      <c r="F1337" s="7" t="s">
        <v>193</v>
      </c>
      <c r="G1337" s="7" t="s">
        <v>253</v>
      </c>
      <c r="H1337" s="7" t="s">
        <v>260</v>
      </c>
      <c r="I1337" s="7" t="s">
        <v>27</v>
      </c>
      <c r="J1337" s="7" t="s">
        <v>23</v>
      </c>
      <c r="K1337" s="7">
        <v>7</v>
      </c>
      <c r="L1337" s="7" t="s">
        <v>6172</v>
      </c>
      <c r="M1337" s="7" t="s">
        <v>17926</v>
      </c>
      <c r="N1337" s="7" t="s">
        <v>29</v>
      </c>
      <c r="O1337" s="7" t="s">
        <v>159</v>
      </c>
    </row>
    <row r="1338" spans="2:15" x14ac:dyDescent="0.25">
      <c r="B1338" s="7">
        <v>4</v>
      </c>
      <c r="C1338" s="7" t="s">
        <v>6173</v>
      </c>
      <c r="D1338" s="7" t="s">
        <v>6174</v>
      </c>
      <c r="E1338" s="7" t="s">
        <v>6177</v>
      </c>
      <c r="F1338" s="7" t="s">
        <v>190</v>
      </c>
      <c r="G1338" s="7" t="s">
        <v>252</v>
      </c>
      <c r="H1338" s="7" t="s">
        <v>260</v>
      </c>
      <c r="I1338" s="7" t="s">
        <v>27</v>
      </c>
      <c r="J1338" s="7" t="s">
        <v>23</v>
      </c>
      <c r="K1338" s="7">
        <v>10</v>
      </c>
      <c r="L1338" s="7" t="s">
        <v>6179</v>
      </c>
      <c r="M1338" s="7" t="s">
        <v>18647</v>
      </c>
      <c r="N1338" s="7" t="s">
        <v>29</v>
      </c>
      <c r="O1338" s="7" t="s">
        <v>159</v>
      </c>
    </row>
    <row r="1339" spans="2:15" x14ac:dyDescent="0.25">
      <c r="B1339" s="7">
        <v>4</v>
      </c>
      <c r="C1339" s="7" t="s">
        <v>6180</v>
      </c>
      <c r="D1339" s="7" t="s">
        <v>6181</v>
      </c>
      <c r="E1339" s="7" t="s">
        <v>6184</v>
      </c>
      <c r="F1339" s="7" t="s">
        <v>171</v>
      </c>
      <c r="G1339" s="7" t="s">
        <v>253</v>
      </c>
      <c r="H1339" s="7" t="s">
        <v>260</v>
      </c>
      <c r="I1339" s="7" t="s">
        <v>27</v>
      </c>
      <c r="J1339" s="7" t="s">
        <v>23</v>
      </c>
      <c r="K1339" s="7">
        <v>7</v>
      </c>
      <c r="L1339" s="7" t="s">
        <v>6186</v>
      </c>
      <c r="M1339" s="7" t="s">
        <v>18649</v>
      </c>
      <c r="N1339" s="7" t="s">
        <v>29</v>
      </c>
      <c r="O1339" s="7" t="s">
        <v>159</v>
      </c>
    </row>
    <row r="1340" spans="2:15" x14ac:dyDescent="0.25">
      <c r="B1340" s="7">
        <v>4</v>
      </c>
      <c r="C1340" s="7" t="s">
        <v>6187</v>
      </c>
      <c r="D1340" s="7" t="s">
        <v>6188</v>
      </c>
      <c r="E1340" s="7" t="s">
        <v>6189</v>
      </c>
      <c r="F1340" s="7" t="s">
        <v>163</v>
      </c>
      <c r="G1340" s="7" t="s">
        <v>252</v>
      </c>
      <c r="H1340" s="7" t="s">
        <v>260</v>
      </c>
      <c r="I1340" s="7" t="s">
        <v>27</v>
      </c>
      <c r="J1340" s="7" t="s">
        <v>23</v>
      </c>
      <c r="K1340" s="7">
        <v>10</v>
      </c>
      <c r="L1340" s="7" t="s">
        <v>6191</v>
      </c>
      <c r="M1340" s="7" t="s">
        <v>18226</v>
      </c>
      <c r="N1340" s="7" t="s">
        <v>29</v>
      </c>
      <c r="O1340" s="7" t="s">
        <v>159</v>
      </c>
    </row>
    <row r="1341" spans="2:15" x14ac:dyDescent="0.25">
      <c r="B1341" s="7">
        <v>4</v>
      </c>
      <c r="C1341" s="7" t="s">
        <v>6192</v>
      </c>
      <c r="D1341" s="7" t="s">
        <v>6193</v>
      </c>
      <c r="E1341" s="7" t="s">
        <v>6197</v>
      </c>
      <c r="F1341" s="7" t="s">
        <v>163</v>
      </c>
      <c r="G1341" s="7" t="s">
        <v>252</v>
      </c>
      <c r="H1341" s="7" t="s">
        <v>260</v>
      </c>
      <c r="I1341" s="7" t="s">
        <v>27</v>
      </c>
      <c r="J1341" s="7" t="s">
        <v>23</v>
      </c>
      <c r="K1341" s="7">
        <v>10</v>
      </c>
      <c r="L1341" s="7" t="s">
        <v>6199</v>
      </c>
      <c r="M1341" s="7" t="s">
        <v>14492</v>
      </c>
      <c r="N1341" s="7" t="s">
        <v>29</v>
      </c>
      <c r="O1341" s="7" t="s">
        <v>159</v>
      </c>
    </row>
    <row r="1342" spans="2:15" x14ac:dyDescent="0.25">
      <c r="B1342" s="7">
        <v>4</v>
      </c>
      <c r="C1342" s="7" t="s">
        <v>6200</v>
      </c>
      <c r="D1342" s="7" t="s">
        <v>6201</v>
      </c>
      <c r="E1342" s="7" t="s">
        <v>6204</v>
      </c>
      <c r="F1342" s="7" t="s">
        <v>206</v>
      </c>
      <c r="G1342" s="7" t="s">
        <v>253</v>
      </c>
      <c r="H1342" s="7" t="s">
        <v>260</v>
      </c>
      <c r="I1342" s="7" t="s">
        <v>27</v>
      </c>
      <c r="J1342" s="7" t="s">
        <v>23</v>
      </c>
      <c r="K1342" s="7">
        <v>7</v>
      </c>
      <c r="L1342" s="7" t="s">
        <v>6206</v>
      </c>
      <c r="M1342" s="7" t="s">
        <v>18652</v>
      </c>
      <c r="N1342" s="7" t="s">
        <v>29</v>
      </c>
      <c r="O1342" s="7" t="s">
        <v>159</v>
      </c>
    </row>
    <row r="1343" spans="2:15" x14ac:dyDescent="0.25">
      <c r="B1343" s="7">
        <v>4</v>
      </c>
      <c r="C1343" s="7" t="s">
        <v>6207</v>
      </c>
      <c r="D1343" s="7" t="s">
        <v>6208</v>
      </c>
      <c r="E1343" s="7" t="s">
        <v>6211</v>
      </c>
      <c r="F1343" s="7" t="s">
        <v>167</v>
      </c>
      <c r="G1343" s="7" t="s">
        <v>252</v>
      </c>
      <c r="H1343" s="7" t="s">
        <v>260</v>
      </c>
      <c r="I1343" s="7" t="s">
        <v>37</v>
      </c>
      <c r="J1343" s="7" t="s">
        <v>36</v>
      </c>
      <c r="K1343" s="7">
        <v>10</v>
      </c>
      <c r="L1343" s="7" t="s">
        <v>6213</v>
      </c>
      <c r="M1343" s="7" t="s">
        <v>15459</v>
      </c>
      <c r="N1343" s="7" t="s">
        <v>29</v>
      </c>
      <c r="O1343" s="7" t="s">
        <v>159</v>
      </c>
    </row>
    <row r="1344" spans="2:15" x14ac:dyDescent="0.25">
      <c r="B1344" s="7">
        <v>4</v>
      </c>
      <c r="C1344" s="7" t="s">
        <v>6214</v>
      </c>
      <c r="D1344" s="7" t="s">
        <v>6215</v>
      </c>
      <c r="E1344" s="7" t="s">
        <v>6218</v>
      </c>
      <c r="F1344" s="7" t="s">
        <v>169</v>
      </c>
      <c r="G1344" s="7" t="s">
        <v>253</v>
      </c>
      <c r="H1344" s="7" t="s">
        <v>260</v>
      </c>
      <c r="I1344" s="7" t="s">
        <v>27</v>
      </c>
      <c r="J1344" s="7" t="s">
        <v>23</v>
      </c>
      <c r="K1344" s="7">
        <v>7</v>
      </c>
      <c r="L1344" s="7" t="s">
        <v>6220</v>
      </c>
      <c r="M1344" s="7" t="s">
        <v>18322</v>
      </c>
      <c r="N1344" s="7" t="s">
        <v>29</v>
      </c>
      <c r="O1344" s="7" t="s">
        <v>159</v>
      </c>
    </row>
    <row r="1345" spans="2:15" x14ac:dyDescent="0.25">
      <c r="B1345" s="7">
        <v>4</v>
      </c>
      <c r="C1345" s="7" t="s">
        <v>6221</v>
      </c>
      <c r="D1345" s="7" t="s">
        <v>6222</v>
      </c>
      <c r="E1345" s="7" t="s">
        <v>6224</v>
      </c>
      <c r="F1345" s="7" t="s">
        <v>193</v>
      </c>
      <c r="G1345" s="7" t="s">
        <v>253</v>
      </c>
      <c r="H1345" s="7" t="s">
        <v>260</v>
      </c>
      <c r="I1345" s="7" t="s">
        <v>27</v>
      </c>
      <c r="J1345" s="7" t="s">
        <v>23</v>
      </c>
      <c r="K1345" s="7">
        <v>7</v>
      </c>
      <c r="L1345" s="7" t="s">
        <v>6226</v>
      </c>
      <c r="M1345" s="7" t="s">
        <v>17682</v>
      </c>
      <c r="N1345" s="7" t="s">
        <v>29</v>
      </c>
      <c r="O1345" s="7" t="s">
        <v>159</v>
      </c>
    </row>
    <row r="1346" spans="2:15" x14ac:dyDescent="0.25">
      <c r="B1346" s="7">
        <v>4</v>
      </c>
      <c r="C1346" s="7" t="s">
        <v>6227</v>
      </c>
      <c r="D1346" s="7" t="s">
        <v>6228</v>
      </c>
      <c r="E1346" s="7" t="s">
        <v>6231</v>
      </c>
      <c r="F1346" s="7" t="s">
        <v>202</v>
      </c>
      <c r="G1346" s="7" t="s">
        <v>252</v>
      </c>
      <c r="H1346" s="7" t="s">
        <v>260</v>
      </c>
      <c r="I1346" s="7" t="s">
        <v>37</v>
      </c>
      <c r="J1346" s="7" t="s">
        <v>36</v>
      </c>
      <c r="K1346" s="7">
        <v>10</v>
      </c>
      <c r="L1346" s="7" t="s">
        <v>6233</v>
      </c>
      <c r="M1346" s="7" t="s">
        <v>10479</v>
      </c>
      <c r="N1346" s="7" t="s">
        <v>29</v>
      </c>
      <c r="O1346" s="7" t="s">
        <v>159</v>
      </c>
    </row>
    <row r="1347" spans="2:15" x14ac:dyDescent="0.25">
      <c r="B1347" s="7">
        <v>4</v>
      </c>
      <c r="C1347" s="7" t="s">
        <v>6234</v>
      </c>
      <c r="D1347" s="7" t="s">
        <v>6235</v>
      </c>
      <c r="E1347" s="7" t="s">
        <v>6238</v>
      </c>
      <c r="F1347" s="7" t="s">
        <v>165</v>
      </c>
      <c r="G1347" s="7" t="s">
        <v>252</v>
      </c>
      <c r="H1347" s="7" t="s">
        <v>260</v>
      </c>
      <c r="I1347" s="7" t="s">
        <v>27</v>
      </c>
      <c r="J1347" s="7" t="s">
        <v>23</v>
      </c>
      <c r="K1347" s="7">
        <v>10</v>
      </c>
      <c r="L1347" s="7" t="s">
        <v>6240</v>
      </c>
      <c r="M1347" s="7" t="s">
        <v>18670</v>
      </c>
      <c r="N1347" s="7" t="s">
        <v>29</v>
      </c>
      <c r="O1347" s="7" t="s">
        <v>159</v>
      </c>
    </row>
    <row r="1348" spans="2:15" x14ac:dyDescent="0.25">
      <c r="B1348" s="7">
        <v>4</v>
      </c>
      <c r="C1348" s="7" t="s">
        <v>6241</v>
      </c>
      <c r="D1348" s="7" t="s">
        <v>6242</v>
      </c>
      <c r="E1348" s="7" t="s">
        <v>6245</v>
      </c>
      <c r="F1348" s="7" t="s">
        <v>167</v>
      </c>
      <c r="G1348" s="7" t="s">
        <v>252</v>
      </c>
      <c r="H1348" s="7" t="s">
        <v>260</v>
      </c>
      <c r="I1348" s="7" t="s">
        <v>27</v>
      </c>
      <c r="J1348" s="7" t="s">
        <v>23</v>
      </c>
      <c r="K1348" s="7">
        <v>10</v>
      </c>
      <c r="L1348" s="7" t="s">
        <v>6247</v>
      </c>
      <c r="M1348" s="7" t="s">
        <v>14506</v>
      </c>
      <c r="N1348" s="7" t="s">
        <v>29</v>
      </c>
      <c r="O1348" s="7" t="s">
        <v>159</v>
      </c>
    </row>
    <row r="1349" spans="2:15" x14ac:dyDescent="0.25">
      <c r="B1349" s="7">
        <v>4</v>
      </c>
      <c r="C1349" s="7" t="s">
        <v>6248</v>
      </c>
      <c r="D1349" s="7" t="s">
        <v>6249</v>
      </c>
      <c r="E1349" s="7" t="s">
        <v>6252</v>
      </c>
      <c r="F1349" s="7" t="s">
        <v>165</v>
      </c>
      <c r="G1349" s="7" t="s">
        <v>253</v>
      </c>
      <c r="H1349" s="7" t="s">
        <v>260</v>
      </c>
      <c r="I1349" s="7" t="s">
        <v>37</v>
      </c>
      <c r="J1349" s="7" t="s">
        <v>36</v>
      </c>
      <c r="K1349" s="7">
        <v>7</v>
      </c>
      <c r="L1349" s="7" t="s">
        <v>6254</v>
      </c>
      <c r="M1349" s="7" t="s">
        <v>14215</v>
      </c>
      <c r="N1349" s="7" t="s">
        <v>29</v>
      </c>
      <c r="O1349" s="7" t="s">
        <v>159</v>
      </c>
    </row>
    <row r="1350" spans="2:15" x14ac:dyDescent="0.25">
      <c r="B1350" s="7">
        <v>4</v>
      </c>
      <c r="C1350" s="7" t="s">
        <v>6255</v>
      </c>
      <c r="D1350" s="7" t="s">
        <v>6256</v>
      </c>
      <c r="E1350" s="7" t="s">
        <v>6258</v>
      </c>
      <c r="F1350" s="7" t="s">
        <v>167</v>
      </c>
      <c r="G1350" s="7" t="s">
        <v>253</v>
      </c>
      <c r="H1350" s="7" t="s">
        <v>260</v>
      </c>
      <c r="I1350" s="7" t="s">
        <v>27</v>
      </c>
      <c r="J1350" s="7" t="s">
        <v>23</v>
      </c>
      <c r="K1350" s="7">
        <v>7</v>
      </c>
      <c r="L1350" s="7" t="s">
        <v>6260</v>
      </c>
      <c r="M1350" s="7" t="s">
        <v>17605</v>
      </c>
      <c r="N1350" s="7" t="s">
        <v>29</v>
      </c>
      <c r="O1350" s="7" t="s">
        <v>159</v>
      </c>
    </row>
    <row r="1351" spans="2:15" x14ac:dyDescent="0.25">
      <c r="B1351" s="7">
        <v>4</v>
      </c>
      <c r="C1351" s="7" t="s">
        <v>6261</v>
      </c>
      <c r="D1351" s="7" t="s">
        <v>6262</v>
      </c>
      <c r="E1351" s="7" t="s">
        <v>6265</v>
      </c>
      <c r="F1351" s="7" t="s">
        <v>182</v>
      </c>
      <c r="G1351" s="7" t="s">
        <v>252</v>
      </c>
      <c r="H1351" s="7" t="s">
        <v>260</v>
      </c>
      <c r="I1351" s="7" t="s">
        <v>27</v>
      </c>
      <c r="J1351" s="7" t="s">
        <v>23</v>
      </c>
      <c r="K1351" s="7">
        <v>10</v>
      </c>
      <c r="L1351" s="7" t="s">
        <v>6267</v>
      </c>
      <c r="M1351" s="7" t="s">
        <v>14508</v>
      </c>
      <c r="N1351" s="7" t="s">
        <v>29</v>
      </c>
      <c r="O1351" s="7" t="s">
        <v>159</v>
      </c>
    </row>
    <row r="1352" spans="2:15" x14ac:dyDescent="0.25">
      <c r="B1352" s="7">
        <v>4</v>
      </c>
      <c r="C1352" s="7" t="s">
        <v>6268</v>
      </c>
      <c r="D1352" s="7" t="s">
        <v>6269</v>
      </c>
      <c r="E1352" s="7" t="s">
        <v>6270</v>
      </c>
      <c r="F1352" s="7" t="s">
        <v>167</v>
      </c>
      <c r="G1352" s="7" t="s">
        <v>253</v>
      </c>
      <c r="H1352" s="7" t="s">
        <v>260</v>
      </c>
      <c r="I1352" s="7" t="s">
        <v>27</v>
      </c>
      <c r="J1352" s="7" t="s">
        <v>23</v>
      </c>
      <c r="K1352" s="7">
        <v>7</v>
      </c>
      <c r="L1352" s="7" t="s">
        <v>6272</v>
      </c>
      <c r="M1352" s="7" t="s">
        <v>17517</v>
      </c>
      <c r="N1352" s="7" t="s">
        <v>29</v>
      </c>
      <c r="O1352" s="7" t="s">
        <v>159</v>
      </c>
    </row>
    <row r="1353" spans="2:15" x14ac:dyDescent="0.25">
      <c r="B1353" s="7">
        <v>4</v>
      </c>
      <c r="C1353" s="7" t="s">
        <v>6273</v>
      </c>
      <c r="D1353" s="7" t="s">
        <v>6274</v>
      </c>
      <c r="E1353" s="7" t="s">
        <v>6277</v>
      </c>
      <c r="F1353" s="7" t="s">
        <v>182</v>
      </c>
      <c r="G1353" s="7" t="s">
        <v>252</v>
      </c>
      <c r="H1353" s="7" t="s">
        <v>260</v>
      </c>
      <c r="I1353" s="7" t="s">
        <v>27</v>
      </c>
      <c r="J1353" s="7" t="s">
        <v>23</v>
      </c>
      <c r="K1353" s="7">
        <v>10</v>
      </c>
      <c r="L1353" s="7" t="s">
        <v>6279</v>
      </c>
      <c r="M1353" s="7" t="s">
        <v>18680</v>
      </c>
      <c r="N1353" s="7" t="s">
        <v>29</v>
      </c>
      <c r="O1353" s="7" t="s">
        <v>159</v>
      </c>
    </row>
    <row r="1354" spans="2:15" x14ac:dyDescent="0.25">
      <c r="B1354" s="7">
        <v>4</v>
      </c>
      <c r="C1354" s="7" t="s">
        <v>6280</v>
      </c>
      <c r="D1354" s="7" t="s">
        <v>6281</v>
      </c>
      <c r="E1354" s="7" t="s">
        <v>6284</v>
      </c>
      <c r="F1354" s="7" t="s">
        <v>234</v>
      </c>
      <c r="G1354" s="7" t="s">
        <v>253</v>
      </c>
      <c r="H1354" s="7" t="s">
        <v>260</v>
      </c>
      <c r="I1354" s="7" t="s">
        <v>60</v>
      </c>
      <c r="J1354" s="7" t="s">
        <v>58</v>
      </c>
      <c r="K1354" s="7">
        <v>9</v>
      </c>
      <c r="L1354" s="7" t="s">
        <v>6286</v>
      </c>
      <c r="M1354" s="7" t="s">
        <v>14710</v>
      </c>
      <c r="N1354" s="7" t="s">
        <v>29</v>
      </c>
      <c r="O1354" s="7" t="s">
        <v>215</v>
      </c>
    </row>
    <row r="1355" spans="2:15" x14ac:dyDescent="0.25">
      <c r="B1355" s="7">
        <v>4</v>
      </c>
      <c r="C1355" s="7" t="s">
        <v>6287</v>
      </c>
      <c r="D1355" s="7" t="s">
        <v>6288</v>
      </c>
      <c r="E1355" s="7" t="s">
        <v>6292</v>
      </c>
      <c r="F1355" s="7" t="s">
        <v>149</v>
      </c>
      <c r="G1355" s="7" t="s">
        <v>252</v>
      </c>
      <c r="H1355" s="7" t="s">
        <v>260</v>
      </c>
      <c r="I1355" s="7" t="s">
        <v>60</v>
      </c>
      <c r="J1355" s="7" t="s">
        <v>58</v>
      </c>
      <c r="K1355" s="7">
        <v>14</v>
      </c>
      <c r="L1355" s="7" t="s">
        <v>6294</v>
      </c>
      <c r="M1355" s="7" t="s">
        <v>18683</v>
      </c>
      <c r="N1355" s="7" t="s">
        <v>29</v>
      </c>
      <c r="O1355" s="7" t="s">
        <v>136</v>
      </c>
    </row>
    <row r="1356" spans="2:15" x14ac:dyDescent="0.25">
      <c r="B1356" s="7">
        <v>4</v>
      </c>
      <c r="C1356" s="7" t="s">
        <v>6295</v>
      </c>
      <c r="D1356" s="7" t="s">
        <v>6296</v>
      </c>
      <c r="E1356" s="7" t="s">
        <v>6299</v>
      </c>
      <c r="F1356" s="7" t="s">
        <v>182</v>
      </c>
      <c r="G1356" s="7" t="s">
        <v>252</v>
      </c>
      <c r="H1356" s="7" t="s">
        <v>260</v>
      </c>
      <c r="I1356" s="7" t="s">
        <v>27</v>
      </c>
      <c r="J1356" s="7" t="s">
        <v>23</v>
      </c>
      <c r="K1356" s="7">
        <v>10</v>
      </c>
      <c r="L1356" s="7" t="s">
        <v>6301</v>
      </c>
      <c r="M1356" s="7" t="s">
        <v>18684</v>
      </c>
      <c r="N1356" s="7" t="s">
        <v>29</v>
      </c>
      <c r="O1356" s="7" t="s">
        <v>159</v>
      </c>
    </row>
    <row r="1357" spans="2:15" x14ac:dyDescent="0.25">
      <c r="B1357" s="7">
        <v>4</v>
      </c>
      <c r="C1357" s="7" t="s">
        <v>6310</v>
      </c>
      <c r="D1357" s="7" t="s">
        <v>6311</v>
      </c>
      <c r="E1357" s="7" t="s">
        <v>6313</v>
      </c>
      <c r="F1357" s="7" t="s">
        <v>165</v>
      </c>
      <c r="G1357" s="7" t="s">
        <v>252</v>
      </c>
      <c r="H1357" s="7" t="s">
        <v>260</v>
      </c>
      <c r="I1357" s="7" t="s">
        <v>27</v>
      </c>
      <c r="J1357" s="7" t="s">
        <v>23</v>
      </c>
      <c r="K1357" s="7">
        <v>10</v>
      </c>
      <c r="L1357" s="7" t="s">
        <v>6315</v>
      </c>
      <c r="M1357" s="7" t="s">
        <v>13530</v>
      </c>
      <c r="N1357" s="7" t="s">
        <v>29</v>
      </c>
      <c r="O1357" s="7" t="s">
        <v>159</v>
      </c>
    </row>
    <row r="1358" spans="2:15" x14ac:dyDescent="0.25">
      <c r="B1358" s="7">
        <v>4</v>
      </c>
      <c r="C1358" s="7" t="s">
        <v>6323</v>
      </c>
      <c r="D1358" s="7" t="s">
        <v>6324</v>
      </c>
      <c r="E1358" s="7" t="s">
        <v>6327</v>
      </c>
      <c r="F1358" s="7" t="s">
        <v>151</v>
      </c>
      <c r="G1358" s="7" t="s">
        <v>252</v>
      </c>
      <c r="H1358" s="7" t="s">
        <v>260</v>
      </c>
      <c r="I1358" s="7" t="s">
        <v>60</v>
      </c>
      <c r="J1358" s="7" t="s">
        <v>58</v>
      </c>
      <c r="K1358" s="7">
        <v>14</v>
      </c>
      <c r="L1358" s="7" t="s">
        <v>6329</v>
      </c>
      <c r="M1358" s="7" t="s">
        <v>18687</v>
      </c>
      <c r="N1358" s="7" t="s">
        <v>29</v>
      </c>
      <c r="O1358" s="7" t="s">
        <v>136</v>
      </c>
    </row>
    <row r="1359" spans="2:15" x14ac:dyDescent="0.25">
      <c r="B1359" s="7">
        <v>4</v>
      </c>
      <c r="C1359" s="7" t="s">
        <v>6330</v>
      </c>
      <c r="D1359" s="7" t="s">
        <v>6331</v>
      </c>
      <c r="E1359" s="7" t="s">
        <v>6334</v>
      </c>
      <c r="F1359" s="7" t="s">
        <v>196</v>
      </c>
      <c r="G1359" s="7" t="s">
        <v>252</v>
      </c>
      <c r="H1359" s="7" t="s">
        <v>260</v>
      </c>
      <c r="I1359" s="7" t="s">
        <v>27</v>
      </c>
      <c r="J1359" s="7" t="s">
        <v>23</v>
      </c>
      <c r="K1359" s="7">
        <v>10</v>
      </c>
      <c r="L1359" s="7" t="s">
        <v>6336</v>
      </c>
      <c r="M1359" s="7" t="s">
        <v>18688</v>
      </c>
      <c r="N1359" s="7" t="s">
        <v>29</v>
      </c>
      <c r="O1359" s="7" t="s">
        <v>159</v>
      </c>
    </row>
    <row r="1360" spans="2:15" x14ac:dyDescent="0.25">
      <c r="B1360" s="7">
        <v>4</v>
      </c>
      <c r="C1360" s="7" t="s">
        <v>6337</v>
      </c>
      <c r="D1360" s="7" t="s">
        <v>6338</v>
      </c>
      <c r="E1360" s="7" t="s">
        <v>6341</v>
      </c>
      <c r="F1360" s="7" t="s">
        <v>212</v>
      </c>
      <c r="G1360" s="7" t="s">
        <v>252</v>
      </c>
      <c r="H1360" s="7" t="s">
        <v>260</v>
      </c>
      <c r="I1360" s="7" t="s">
        <v>60</v>
      </c>
      <c r="J1360" s="7" t="s">
        <v>58</v>
      </c>
      <c r="K1360" s="7">
        <v>14</v>
      </c>
      <c r="L1360" s="7" t="s">
        <v>6343</v>
      </c>
      <c r="M1360" s="7" t="s">
        <v>18690</v>
      </c>
      <c r="N1360" s="7" t="s">
        <v>29</v>
      </c>
      <c r="O1360" s="7" t="s">
        <v>215</v>
      </c>
    </row>
    <row r="1361" spans="2:15" x14ac:dyDescent="0.25">
      <c r="B1361" s="7">
        <v>4</v>
      </c>
      <c r="C1361" s="7" t="s">
        <v>6351</v>
      </c>
      <c r="D1361" s="7" t="s">
        <v>6352</v>
      </c>
      <c r="E1361" s="7" t="s">
        <v>6354</v>
      </c>
      <c r="F1361" s="7" t="s">
        <v>169</v>
      </c>
      <c r="G1361" s="7" t="s">
        <v>252</v>
      </c>
      <c r="H1361" s="7" t="s">
        <v>260</v>
      </c>
      <c r="I1361" s="7" t="s">
        <v>60</v>
      </c>
      <c r="J1361" s="7" t="s">
        <v>58</v>
      </c>
      <c r="K1361" s="7">
        <v>14</v>
      </c>
      <c r="L1361" s="7" t="s">
        <v>6356</v>
      </c>
      <c r="M1361" s="7" t="s">
        <v>18693</v>
      </c>
      <c r="N1361" s="7" t="s">
        <v>29</v>
      </c>
      <c r="O1361" s="7" t="s">
        <v>159</v>
      </c>
    </row>
    <row r="1362" spans="2:15" x14ac:dyDescent="0.25">
      <c r="B1362" s="7">
        <v>4</v>
      </c>
      <c r="C1362" s="7" t="s">
        <v>6357</v>
      </c>
      <c r="D1362" s="7" t="s">
        <v>6358</v>
      </c>
      <c r="E1362" s="7" t="s">
        <v>6361</v>
      </c>
      <c r="F1362" s="7" t="s">
        <v>190</v>
      </c>
      <c r="G1362" s="7" t="s">
        <v>252</v>
      </c>
      <c r="H1362" s="7" t="s">
        <v>260</v>
      </c>
      <c r="I1362" s="7" t="s">
        <v>27</v>
      </c>
      <c r="J1362" s="7" t="s">
        <v>23</v>
      </c>
      <c r="K1362" s="7">
        <v>10</v>
      </c>
      <c r="L1362" s="7" t="s">
        <v>6363</v>
      </c>
      <c r="M1362" s="7" t="s">
        <v>14388</v>
      </c>
      <c r="N1362" s="7" t="s">
        <v>29</v>
      </c>
      <c r="O1362" s="7" t="s">
        <v>159</v>
      </c>
    </row>
    <row r="1363" spans="2:15" x14ac:dyDescent="0.25">
      <c r="B1363" s="7">
        <v>4</v>
      </c>
      <c r="C1363" s="7" t="s">
        <v>6364</v>
      </c>
      <c r="D1363" s="7" t="s">
        <v>6365</v>
      </c>
      <c r="E1363" s="7" t="s">
        <v>6369</v>
      </c>
      <c r="F1363" s="7" t="s">
        <v>171</v>
      </c>
      <c r="G1363" s="7" t="s">
        <v>252</v>
      </c>
      <c r="H1363" s="7" t="s">
        <v>260</v>
      </c>
      <c r="I1363" s="7" t="s">
        <v>45</v>
      </c>
      <c r="J1363" s="7" t="s">
        <v>44</v>
      </c>
      <c r="K1363" s="7">
        <v>11</v>
      </c>
      <c r="L1363" s="7" t="s">
        <v>6371</v>
      </c>
      <c r="M1363" s="7" t="s">
        <v>18112</v>
      </c>
      <c r="N1363" s="7" t="s">
        <v>29</v>
      </c>
      <c r="O1363" s="7" t="s">
        <v>159</v>
      </c>
    </row>
    <row r="1364" spans="2:15" x14ac:dyDescent="0.25">
      <c r="B1364" s="7">
        <v>4</v>
      </c>
      <c r="C1364" s="7" t="s">
        <v>6380</v>
      </c>
      <c r="D1364" s="7" t="s">
        <v>6381</v>
      </c>
      <c r="E1364" s="7" t="s">
        <v>6384</v>
      </c>
      <c r="F1364" s="7" t="s">
        <v>156</v>
      </c>
      <c r="G1364" s="7" t="s">
        <v>253</v>
      </c>
      <c r="H1364" s="7" t="s">
        <v>260</v>
      </c>
      <c r="I1364" s="7" t="s">
        <v>37</v>
      </c>
      <c r="J1364" s="7" t="s">
        <v>36</v>
      </c>
      <c r="K1364" s="7">
        <v>7</v>
      </c>
      <c r="L1364" s="7" t="s">
        <v>6386</v>
      </c>
      <c r="M1364" s="7" t="s">
        <v>18694</v>
      </c>
      <c r="N1364" s="7" t="s">
        <v>29</v>
      </c>
      <c r="O1364" s="7" t="s">
        <v>159</v>
      </c>
    </row>
    <row r="1365" spans="2:15" x14ac:dyDescent="0.25">
      <c r="B1365" s="7">
        <v>4</v>
      </c>
      <c r="C1365" s="7" t="s">
        <v>6394</v>
      </c>
      <c r="D1365" s="7" t="s">
        <v>6395</v>
      </c>
      <c r="E1365" s="7" t="s">
        <v>6397</v>
      </c>
      <c r="F1365" s="7" t="s">
        <v>190</v>
      </c>
      <c r="G1365" s="7" t="s">
        <v>253</v>
      </c>
      <c r="H1365" s="7" t="s">
        <v>260</v>
      </c>
      <c r="I1365" s="7" t="s">
        <v>27</v>
      </c>
      <c r="J1365" s="7" t="s">
        <v>23</v>
      </c>
      <c r="K1365" s="7">
        <v>7</v>
      </c>
      <c r="L1365" s="7" t="s">
        <v>6399</v>
      </c>
      <c r="M1365" s="7" t="s">
        <v>18696</v>
      </c>
      <c r="N1365" s="7" t="s">
        <v>29</v>
      </c>
      <c r="O1365" s="7" t="s">
        <v>159</v>
      </c>
    </row>
    <row r="1366" spans="2:15" x14ac:dyDescent="0.25">
      <c r="B1366" s="7">
        <v>4</v>
      </c>
      <c r="C1366" s="7" t="s">
        <v>6406</v>
      </c>
      <c r="D1366" s="7" t="s">
        <v>6407</v>
      </c>
      <c r="E1366" s="7" t="s">
        <v>6410</v>
      </c>
      <c r="F1366" s="7" t="s">
        <v>234</v>
      </c>
      <c r="G1366" s="7" t="s">
        <v>253</v>
      </c>
      <c r="H1366" s="7" t="s">
        <v>260</v>
      </c>
      <c r="I1366" s="7" t="s">
        <v>34</v>
      </c>
      <c r="J1366" s="7" t="s">
        <v>23</v>
      </c>
      <c r="K1366" s="7">
        <v>5</v>
      </c>
      <c r="L1366" s="7" t="s">
        <v>6412</v>
      </c>
      <c r="M1366" s="7" t="s">
        <v>10495</v>
      </c>
      <c r="N1366" s="7" t="s">
        <v>29</v>
      </c>
      <c r="O1366" s="7" t="s">
        <v>215</v>
      </c>
    </row>
    <row r="1367" spans="2:15" x14ac:dyDescent="0.25">
      <c r="B1367" s="7">
        <v>4</v>
      </c>
      <c r="C1367" s="7" t="s">
        <v>6413</v>
      </c>
      <c r="D1367" s="7" t="s">
        <v>6414</v>
      </c>
      <c r="E1367" s="7" t="s">
        <v>6416</v>
      </c>
      <c r="F1367" s="7" t="s">
        <v>185</v>
      </c>
      <c r="G1367" s="7" t="s">
        <v>253</v>
      </c>
      <c r="H1367" s="7" t="s">
        <v>260</v>
      </c>
      <c r="I1367" s="7" t="s">
        <v>27</v>
      </c>
      <c r="J1367" s="7" t="s">
        <v>23</v>
      </c>
      <c r="K1367" s="7">
        <v>7</v>
      </c>
      <c r="L1367" s="7" t="s">
        <v>6418</v>
      </c>
      <c r="M1367" s="7" t="s">
        <v>14290</v>
      </c>
      <c r="N1367" s="7" t="s">
        <v>29</v>
      </c>
      <c r="O1367" s="7" t="s">
        <v>159</v>
      </c>
    </row>
    <row r="1368" spans="2:15" x14ac:dyDescent="0.25">
      <c r="B1368" s="7">
        <v>4</v>
      </c>
      <c r="C1368" s="7" t="s">
        <v>6419</v>
      </c>
      <c r="D1368" s="7" t="s">
        <v>6420</v>
      </c>
      <c r="E1368" s="7" t="s">
        <v>6423</v>
      </c>
      <c r="F1368" s="7" t="s">
        <v>226</v>
      </c>
      <c r="G1368" s="7" t="s">
        <v>253</v>
      </c>
      <c r="H1368" s="7" t="s">
        <v>260</v>
      </c>
      <c r="I1368" s="7" t="s">
        <v>34</v>
      </c>
      <c r="J1368" s="7" t="s">
        <v>23</v>
      </c>
      <c r="K1368" s="7">
        <v>5</v>
      </c>
      <c r="L1368" s="7" t="s">
        <v>3712</v>
      </c>
      <c r="M1368" s="7" t="s">
        <v>18459</v>
      </c>
      <c r="N1368" s="7" t="s">
        <v>29</v>
      </c>
      <c r="O1368" s="7" t="s">
        <v>215</v>
      </c>
    </row>
    <row r="1369" spans="2:15" x14ac:dyDescent="0.25">
      <c r="B1369" s="7">
        <v>4</v>
      </c>
      <c r="C1369" s="7" t="s">
        <v>6425</v>
      </c>
      <c r="D1369" s="7" t="s">
        <v>6426</v>
      </c>
      <c r="E1369" s="7" t="s">
        <v>6429</v>
      </c>
      <c r="F1369" s="7" t="s">
        <v>190</v>
      </c>
      <c r="G1369" s="7" t="s">
        <v>252</v>
      </c>
      <c r="H1369" s="7" t="s">
        <v>260</v>
      </c>
      <c r="I1369" s="7" t="s">
        <v>27</v>
      </c>
      <c r="J1369" s="7" t="s">
        <v>23</v>
      </c>
      <c r="K1369" s="7">
        <v>10</v>
      </c>
      <c r="L1369" s="7" t="s">
        <v>6431</v>
      </c>
      <c r="M1369" s="7" t="s">
        <v>14688</v>
      </c>
      <c r="N1369" s="7" t="s">
        <v>29</v>
      </c>
      <c r="O1369" s="7" t="s">
        <v>159</v>
      </c>
    </row>
    <row r="1370" spans="2:15" x14ac:dyDescent="0.25">
      <c r="B1370" s="7">
        <v>4</v>
      </c>
      <c r="C1370" s="7" t="s">
        <v>6432</v>
      </c>
      <c r="D1370" s="7" t="s">
        <v>6433</v>
      </c>
      <c r="E1370" s="7" t="s">
        <v>6434</v>
      </c>
      <c r="F1370" s="7" t="s">
        <v>165</v>
      </c>
      <c r="G1370" s="7" t="s">
        <v>252</v>
      </c>
      <c r="H1370" s="7" t="s">
        <v>260</v>
      </c>
      <c r="I1370" s="7" t="s">
        <v>27</v>
      </c>
      <c r="J1370" s="7" t="s">
        <v>23</v>
      </c>
      <c r="K1370" s="7">
        <v>10</v>
      </c>
      <c r="L1370" s="7" t="s">
        <v>6436</v>
      </c>
      <c r="M1370" s="7" t="s">
        <v>10603</v>
      </c>
      <c r="N1370" s="7" t="s">
        <v>29</v>
      </c>
      <c r="O1370" s="7" t="s">
        <v>159</v>
      </c>
    </row>
    <row r="1371" spans="2:15" x14ac:dyDescent="0.25">
      <c r="B1371" s="7">
        <v>4</v>
      </c>
      <c r="C1371" s="7" t="s">
        <v>6437</v>
      </c>
      <c r="D1371" s="7" t="s">
        <v>6438</v>
      </c>
      <c r="E1371" s="7" t="s">
        <v>6439</v>
      </c>
      <c r="F1371" s="7" t="s">
        <v>156</v>
      </c>
      <c r="G1371" s="7" t="s">
        <v>253</v>
      </c>
      <c r="H1371" s="7" t="s">
        <v>260</v>
      </c>
      <c r="I1371" s="7" t="s">
        <v>37</v>
      </c>
      <c r="J1371" s="7" t="s">
        <v>36</v>
      </c>
      <c r="K1371" s="7">
        <v>7</v>
      </c>
      <c r="L1371" s="7" t="s">
        <v>6441</v>
      </c>
      <c r="M1371" s="7" t="s">
        <v>14463</v>
      </c>
      <c r="N1371" s="7" t="s">
        <v>29</v>
      </c>
      <c r="O1371" s="7" t="s">
        <v>159</v>
      </c>
    </row>
    <row r="1372" spans="2:15" x14ac:dyDescent="0.25">
      <c r="B1372" s="7">
        <v>4</v>
      </c>
      <c r="C1372" s="7" t="s">
        <v>6471</v>
      </c>
      <c r="D1372" s="7" t="s">
        <v>6472</v>
      </c>
      <c r="E1372" s="7" t="s">
        <v>6475</v>
      </c>
      <c r="F1372" s="7" t="s">
        <v>117</v>
      </c>
      <c r="G1372" s="7" t="s">
        <v>253</v>
      </c>
      <c r="H1372" s="7" t="s">
        <v>260</v>
      </c>
      <c r="I1372" s="7" t="s">
        <v>60</v>
      </c>
      <c r="J1372" s="7" t="s">
        <v>58</v>
      </c>
      <c r="K1372" s="7">
        <v>9</v>
      </c>
      <c r="L1372" s="7" t="s">
        <v>6477</v>
      </c>
      <c r="M1372" s="7" t="s">
        <v>18251</v>
      </c>
      <c r="N1372" s="7" t="s">
        <v>29</v>
      </c>
      <c r="O1372" s="7" t="s">
        <v>109</v>
      </c>
    </row>
    <row r="1373" spans="2:15" x14ac:dyDescent="0.25">
      <c r="B1373" s="7">
        <v>4</v>
      </c>
      <c r="C1373" s="7" t="s">
        <v>6478</v>
      </c>
      <c r="D1373" s="7" t="s">
        <v>6479</v>
      </c>
      <c r="E1373" s="7" t="s">
        <v>6483</v>
      </c>
      <c r="F1373" s="7" t="s">
        <v>163</v>
      </c>
      <c r="G1373" s="7" t="s">
        <v>253</v>
      </c>
      <c r="H1373" s="7" t="s">
        <v>260</v>
      </c>
      <c r="I1373" s="7" t="s">
        <v>60</v>
      </c>
      <c r="J1373" s="7" t="s">
        <v>58</v>
      </c>
      <c r="K1373" s="7">
        <v>9</v>
      </c>
      <c r="L1373" s="7" t="s">
        <v>6485</v>
      </c>
      <c r="M1373" s="7" t="s">
        <v>14582</v>
      </c>
      <c r="N1373" s="7" t="s">
        <v>29</v>
      </c>
      <c r="O1373" s="7" t="s">
        <v>159</v>
      </c>
    </row>
    <row r="1374" spans="2:15" x14ac:dyDescent="0.25">
      <c r="B1374" s="7">
        <v>4</v>
      </c>
      <c r="C1374" s="7" t="s">
        <v>6486</v>
      </c>
      <c r="D1374" s="7" t="s">
        <v>6487</v>
      </c>
      <c r="E1374" s="7" t="s">
        <v>6490</v>
      </c>
      <c r="F1374" s="7" t="s">
        <v>321</v>
      </c>
      <c r="G1374" s="7" t="s">
        <v>253</v>
      </c>
      <c r="H1374" s="7" t="s">
        <v>260</v>
      </c>
      <c r="I1374" s="7" t="s">
        <v>34</v>
      </c>
      <c r="J1374" s="7" t="s">
        <v>23</v>
      </c>
      <c r="K1374" s="7">
        <v>5</v>
      </c>
      <c r="L1374" s="7" t="s">
        <v>6492</v>
      </c>
      <c r="M1374" s="7" t="s">
        <v>4971</v>
      </c>
      <c r="N1374" s="7" t="s">
        <v>29</v>
      </c>
      <c r="O1374" s="7" t="s">
        <v>136</v>
      </c>
    </row>
    <row r="1375" spans="2:15" x14ac:dyDescent="0.25">
      <c r="B1375" s="7">
        <v>4</v>
      </c>
      <c r="C1375" s="7" t="s">
        <v>6493</v>
      </c>
      <c r="D1375" s="7" t="s">
        <v>6494</v>
      </c>
      <c r="E1375" s="7" t="s">
        <v>6496</v>
      </c>
      <c r="F1375" s="7" t="s">
        <v>185</v>
      </c>
      <c r="G1375" s="7" t="s">
        <v>253</v>
      </c>
      <c r="H1375" s="7" t="s">
        <v>260</v>
      </c>
      <c r="I1375" s="7" t="s">
        <v>37</v>
      </c>
      <c r="J1375" s="7" t="s">
        <v>36</v>
      </c>
      <c r="K1375" s="7">
        <v>7</v>
      </c>
      <c r="L1375" s="7" t="s">
        <v>6498</v>
      </c>
      <c r="M1375" s="7" t="s">
        <v>18703</v>
      </c>
      <c r="N1375" s="7" t="s">
        <v>29</v>
      </c>
      <c r="O1375" s="7" t="s">
        <v>159</v>
      </c>
    </row>
    <row r="1376" spans="2:15" x14ac:dyDescent="0.25">
      <c r="B1376" s="7">
        <v>4</v>
      </c>
      <c r="C1376" s="7" t="s">
        <v>6499</v>
      </c>
      <c r="D1376" s="7" t="s">
        <v>6500</v>
      </c>
      <c r="E1376" s="7" t="s">
        <v>6501</v>
      </c>
      <c r="F1376" s="7" t="s">
        <v>156</v>
      </c>
      <c r="G1376" s="7" t="s">
        <v>253</v>
      </c>
      <c r="H1376" s="7" t="s">
        <v>260</v>
      </c>
      <c r="I1376" s="7" t="s">
        <v>27</v>
      </c>
      <c r="J1376" s="7" t="s">
        <v>23</v>
      </c>
      <c r="K1376" s="7">
        <v>7</v>
      </c>
      <c r="L1376" s="7" t="s">
        <v>6503</v>
      </c>
      <c r="M1376" s="7" t="s">
        <v>18704</v>
      </c>
      <c r="N1376" s="7" t="s">
        <v>29</v>
      </c>
      <c r="O1376" s="7" t="s">
        <v>159</v>
      </c>
    </row>
    <row r="1377" spans="2:15" x14ac:dyDescent="0.25">
      <c r="B1377" s="7">
        <v>4</v>
      </c>
      <c r="C1377" s="7" t="s">
        <v>6524</v>
      </c>
      <c r="D1377" s="7" t="s">
        <v>6525</v>
      </c>
      <c r="E1377" s="7" t="s">
        <v>6526</v>
      </c>
      <c r="F1377" s="7" t="s">
        <v>156</v>
      </c>
      <c r="G1377" s="7" t="s">
        <v>253</v>
      </c>
      <c r="H1377" s="7" t="s">
        <v>260</v>
      </c>
      <c r="I1377" s="7" t="s">
        <v>27</v>
      </c>
      <c r="J1377" s="7" t="s">
        <v>23</v>
      </c>
      <c r="K1377" s="7">
        <v>7</v>
      </c>
      <c r="L1377" s="7" t="s">
        <v>6528</v>
      </c>
      <c r="M1377" s="7" t="s">
        <v>17970</v>
      </c>
      <c r="N1377" s="7" t="s">
        <v>29</v>
      </c>
      <c r="O1377" s="7" t="s">
        <v>159</v>
      </c>
    </row>
    <row r="1378" spans="2:15" x14ac:dyDescent="0.25">
      <c r="B1378" s="7">
        <v>4</v>
      </c>
      <c r="C1378" s="7" t="s">
        <v>6537</v>
      </c>
      <c r="D1378" s="7" t="s">
        <v>6538</v>
      </c>
      <c r="E1378" s="7" t="s">
        <v>6540</v>
      </c>
      <c r="F1378" s="7" t="s">
        <v>167</v>
      </c>
      <c r="G1378" s="7" t="s">
        <v>252</v>
      </c>
      <c r="H1378" s="7" t="s">
        <v>260</v>
      </c>
      <c r="I1378" s="7" t="s">
        <v>87</v>
      </c>
      <c r="J1378" s="7" t="s">
        <v>23</v>
      </c>
      <c r="K1378" s="7">
        <v>10</v>
      </c>
      <c r="L1378" s="7" t="s">
        <v>6542</v>
      </c>
      <c r="M1378" s="7" t="s">
        <v>14217</v>
      </c>
      <c r="N1378" s="7" t="s">
        <v>29</v>
      </c>
      <c r="O1378" s="7" t="s">
        <v>159</v>
      </c>
    </row>
    <row r="1379" spans="2:15" x14ac:dyDescent="0.25">
      <c r="B1379" s="7">
        <v>4</v>
      </c>
      <c r="C1379" s="7" t="s">
        <v>6543</v>
      </c>
      <c r="D1379" s="7" t="s">
        <v>6544</v>
      </c>
      <c r="E1379" s="7" t="s">
        <v>6546</v>
      </c>
      <c r="F1379" s="7" t="s">
        <v>167</v>
      </c>
      <c r="G1379" s="7" t="s">
        <v>252</v>
      </c>
      <c r="H1379" s="7" t="s">
        <v>260</v>
      </c>
      <c r="I1379" s="7" t="s">
        <v>27</v>
      </c>
      <c r="J1379" s="7" t="s">
        <v>23</v>
      </c>
      <c r="K1379" s="7">
        <v>10</v>
      </c>
      <c r="L1379" s="7" t="s">
        <v>6548</v>
      </c>
      <c r="M1379" s="7" t="s">
        <v>18706</v>
      </c>
      <c r="N1379" s="7" t="s">
        <v>29</v>
      </c>
      <c r="O1379" s="7" t="s">
        <v>159</v>
      </c>
    </row>
    <row r="1380" spans="2:15" x14ac:dyDescent="0.25">
      <c r="B1380" s="7">
        <v>4</v>
      </c>
      <c r="C1380" s="7" t="s">
        <v>6549</v>
      </c>
      <c r="D1380" s="7" t="s">
        <v>6550</v>
      </c>
      <c r="E1380" s="7" t="s">
        <v>6552</v>
      </c>
      <c r="F1380" s="7" t="s">
        <v>190</v>
      </c>
      <c r="G1380" s="7" t="s">
        <v>253</v>
      </c>
      <c r="H1380" s="7" t="s">
        <v>260</v>
      </c>
      <c r="I1380" s="7" t="s">
        <v>27</v>
      </c>
      <c r="J1380" s="7" t="s">
        <v>23</v>
      </c>
      <c r="K1380" s="7">
        <v>7</v>
      </c>
      <c r="L1380" s="7" t="s">
        <v>6554</v>
      </c>
      <c r="M1380" s="7" t="s">
        <v>18258</v>
      </c>
      <c r="N1380" s="7" t="s">
        <v>29</v>
      </c>
      <c r="O1380" s="7" t="s">
        <v>159</v>
      </c>
    </row>
    <row r="1381" spans="2:15" x14ac:dyDescent="0.25">
      <c r="B1381" s="7">
        <v>4</v>
      </c>
      <c r="C1381" s="7" t="s">
        <v>6568</v>
      </c>
      <c r="D1381" s="7" t="s">
        <v>6569</v>
      </c>
      <c r="E1381" s="7" t="s">
        <v>6570</v>
      </c>
      <c r="F1381" s="7" t="s">
        <v>156</v>
      </c>
      <c r="G1381" s="7" t="s">
        <v>253</v>
      </c>
      <c r="H1381" s="7" t="s">
        <v>260</v>
      </c>
      <c r="I1381" s="7" t="s">
        <v>27</v>
      </c>
      <c r="J1381" s="7" t="s">
        <v>23</v>
      </c>
      <c r="K1381" s="7">
        <v>7</v>
      </c>
      <c r="L1381" s="7" t="s">
        <v>6572</v>
      </c>
      <c r="M1381" s="7" t="s">
        <v>18708</v>
      </c>
      <c r="N1381" s="7" t="s">
        <v>29</v>
      </c>
      <c r="O1381" s="7" t="s">
        <v>159</v>
      </c>
    </row>
    <row r="1382" spans="2:15" x14ac:dyDescent="0.25">
      <c r="B1382" s="7">
        <v>4</v>
      </c>
      <c r="C1382" s="7" t="s">
        <v>6579</v>
      </c>
      <c r="D1382" s="7" t="s">
        <v>6580</v>
      </c>
      <c r="E1382" s="7" t="s">
        <v>6582</v>
      </c>
      <c r="F1382" s="7" t="s">
        <v>167</v>
      </c>
      <c r="G1382" s="7" t="s">
        <v>252</v>
      </c>
      <c r="H1382" s="7" t="s">
        <v>260</v>
      </c>
      <c r="I1382" s="7" t="s">
        <v>87</v>
      </c>
      <c r="J1382" s="7" t="s">
        <v>23</v>
      </c>
      <c r="K1382" s="7">
        <v>10</v>
      </c>
      <c r="L1382" s="7" t="s">
        <v>6584</v>
      </c>
      <c r="M1382" s="7" t="s">
        <v>13928</v>
      </c>
      <c r="N1382" s="7" t="s">
        <v>29</v>
      </c>
      <c r="O1382" s="7" t="s">
        <v>159</v>
      </c>
    </row>
    <row r="1383" spans="2:15" x14ac:dyDescent="0.25">
      <c r="B1383" s="7">
        <v>4</v>
      </c>
      <c r="C1383" s="7" t="s">
        <v>6585</v>
      </c>
      <c r="D1383" s="7" t="s">
        <v>6586</v>
      </c>
      <c r="E1383" s="7" t="s">
        <v>6589</v>
      </c>
      <c r="F1383" s="7" t="s">
        <v>165</v>
      </c>
      <c r="G1383" s="7" t="s">
        <v>252</v>
      </c>
      <c r="H1383" s="7" t="s">
        <v>260</v>
      </c>
      <c r="I1383" s="7" t="s">
        <v>27</v>
      </c>
      <c r="J1383" s="7" t="s">
        <v>23</v>
      </c>
      <c r="K1383" s="7">
        <v>10</v>
      </c>
      <c r="L1383" s="7" t="s">
        <v>6591</v>
      </c>
      <c r="M1383" s="7" t="s">
        <v>10429</v>
      </c>
      <c r="N1383" s="7" t="s">
        <v>29</v>
      </c>
      <c r="O1383" s="7" t="s">
        <v>159</v>
      </c>
    </row>
    <row r="1384" spans="2:15" x14ac:dyDescent="0.25">
      <c r="B1384" s="7">
        <v>4</v>
      </c>
      <c r="C1384" s="7" t="s">
        <v>6592</v>
      </c>
      <c r="D1384" s="7" t="s">
        <v>6593</v>
      </c>
      <c r="E1384" s="7" t="s">
        <v>6594</v>
      </c>
      <c r="F1384" s="7" t="s">
        <v>156</v>
      </c>
      <c r="G1384" s="7" t="s">
        <v>253</v>
      </c>
      <c r="H1384" s="7" t="s">
        <v>260</v>
      </c>
      <c r="I1384" s="7" t="s">
        <v>27</v>
      </c>
      <c r="J1384" s="7" t="s">
        <v>23</v>
      </c>
      <c r="K1384" s="7">
        <v>7</v>
      </c>
      <c r="L1384" s="7" t="s">
        <v>6596</v>
      </c>
      <c r="M1384" s="7" t="s">
        <v>18711</v>
      </c>
      <c r="N1384" s="7" t="s">
        <v>29</v>
      </c>
      <c r="O1384" s="7" t="s">
        <v>159</v>
      </c>
    </row>
    <row r="1385" spans="2:15" x14ac:dyDescent="0.25">
      <c r="B1385" s="7">
        <v>4</v>
      </c>
      <c r="C1385" s="7" t="s">
        <v>6597</v>
      </c>
      <c r="D1385" s="7" t="s">
        <v>6598</v>
      </c>
      <c r="E1385" s="7" t="s">
        <v>6601</v>
      </c>
      <c r="F1385" s="7" t="s">
        <v>165</v>
      </c>
      <c r="G1385" s="7" t="s">
        <v>252</v>
      </c>
      <c r="H1385" s="7" t="s">
        <v>260</v>
      </c>
      <c r="I1385" s="7" t="s">
        <v>27</v>
      </c>
      <c r="J1385" s="7" t="s">
        <v>23</v>
      </c>
      <c r="K1385" s="7">
        <v>10</v>
      </c>
      <c r="L1385" s="7" t="s">
        <v>6603</v>
      </c>
      <c r="M1385" s="7" t="s">
        <v>14038</v>
      </c>
      <c r="N1385" s="7" t="s">
        <v>29</v>
      </c>
      <c r="O1385" s="7" t="s">
        <v>159</v>
      </c>
    </row>
    <row r="1386" spans="2:15" x14ac:dyDescent="0.25">
      <c r="B1386" s="7">
        <v>4</v>
      </c>
      <c r="C1386" s="7" t="s">
        <v>6604</v>
      </c>
      <c r="D1386" s="7" t="s">
        <v>6605</v>
      </c>
      <c r="E1386" s="7" t="s">
        <v>6606</v>
      </c>
      <c r="F1386" s="7" t="s">
        <v>165</v>
      </c>
      <c r="G1386" s="7" t="s">
        <v>252</v>
      </c>
      <c r="H1386" s="7" t="s">
        <v>260</v>
      </c>
      <c r="I1386" s="7" t="s">
        <v>27</v>
      </c>
      <c r="J1386" s="7" t="s">
        <v>23</v>
      </c>
      <c r="K1386" s="7">
        <v>10</v>
      </c>
      <c r="L1386" s="7" t="s">
        <v>6608</v>
      </c>
      <c r="M1386" s="7" t="s">
        <v>14391</v>
      </c>
      <c r="N1386" s="7" t="s">
        <v>29</v>
      </c>
      <c r="O1386" s="7" t="s">
        <v>159</v>
      </c>
    </row>
    <row r="1387" spans="2:15" x14ac:dyDescent="0.25">
      <c r="B1387" s="7">
        <v>4</v>
      </c>
      <c r="C1387" s="7" t="s">
        <v>6616</v>
      </c>
      <c r="D1387" s="7" t="s">
        <v>6617</v>
      </c>
      <c r="E1387" s="7" t="s">
        <v>6620</v>
      </c>
      <c r="F1387" s="7" t="s">
        <v>165</v>
      </c>
      <c r="G1387" s="7" t="s">
        <v>252</v>
      </c>
      <c r="H1387" s="7" t="s">
        <v>260</v>
      </c>
      <c r="I1387" s="7" t="s">
        <v>45</v>
      </c>
      <c r="J1387" s="7" t="s">
        <v>44</v>
      </c>
      <c r="K1387" s="7">
        <v>11</v>
      </c>
      <c r="L1387" s="7" t="s">
        <v>6622</v>
      </c>
      <c r="M1387" s="7" t="s">
        <v>18715</v>
      </c>
      <c r="N1387" s="7" t="s">
        <v>29</v>
      </c>
      <c r="O1387" s="7" t="s">
        <v>159</v>
      </c>
    </row>
    <row r="1388" spans="2:15" x14ac:dyDescent="0.25">
      <c r="B1388" s="7">
        <v>4</v>
      </c>
      <c r="C1388" s="7" t="s">
        <v>6748</v>
      </c>
      <c r="D1388" s="7" t="s">
        <v>6749</v>
      </c>
      <c r="E1388" s="7" t="s">
        <v>6752</v>
      </c>
      <c r="F1388" s="7" t="s">
        <v>42</v>
      </c>
      <c r="G1388" s="7" t="s">
        <v>252</v>
      </c>
      <c r="H1388" s="7" t="s">
        <v>260</v>
      </c>
      <c r="I1388" s="7" t="s">
        <v>87</v>
      </c>
      <c r="J1388" s="7" t="s">
        <v>23</v>
      </c>
      <c r="K1388" s="7">
        <v>10</v>
      </c>
      <c r="L1388" s="7" t="s">
        <v>6754</v>
      </c>
      <c r="M1388" s="7" t="s">
        <v>18667</v>
      </c>
      <c r="N1388" s="7" t="s">
        <v>29</v>
      </c>
      <c r="O1388" s="7" t="s">
        <v>105</v>
      </c>
    </row>
    <row r="1389" spans="2:15" x14ac:dyDescent="0.25">
      <c r="B1389" s="7">
        <v>4</v>
      </c>
      <c r="C1389" s="7" t="s">
        <v>6789</v>
      </c>
      <c r="D1389" s="7" t="s">
        <v>15715</v>
      </c>
      <c r="E1389" s="7" t="s">
        <v>6793</v>
      </c>
      <c r="F1389" s="7" t="s">
        <v>25</v>
      </c>
      <c r="G1389" s="7" t="s">
        <v>253</v>
      </c>
      <c r="H1389" s="7" t="s">
        <v>260</v>
      </c>
      <c r="I1389" s="7" t="s">
        <v>40</v>
      </c>
      <c r="J1389" s="7" t="s">
        <v>23</v>
      </c>
      <c r="K1389" s="7">
        <v>7</v>
      </c>
      <c r="L1389" s="7" t="s">
        <v>15716</v>
      </c>
      <c r="M1389" s="7" t="s">
        <v>10565</v>
      </c>
      <c r="N1389" s="7" t="s">
        <v>29</v>
      </c>
      <c r="O1389" s="7" t="s">
        <v>105</v>
      </c>
    </row>
    <row r="1390" spans="2:15" x14ac:dyDescent="0.25">
      <c r="B1390" s="7">
        <v>4</v>
      </c>
      <c r="C1390" s="7" t="s">
        <v>6795</v>
      </c>
      <c r="D1390" s="7" t="s">
        <v>6796</v>
      </c>
      <c r="E1390" s="7" t="s">
        <v>6799</v>
      </c>
      <c r="F1390" s="7" t="s">
        <v>133</v>
      </c>
      <c r="G1390" s="7" t="s">
        <v>253</v>
      </c>
      <c r="H1390" s="7" t="s">
        <v>260</v>
      </c>
      <c r="I1390" s="7" t="s">
        <v>60</v>
      </c>
      <c r="J1390" s="7" t="s">
        <v>58</v>
      </c>
      <c r="K1390" s="7">
        <v>9</v>
      </c>
      <c r="L1390" s="7" t="s">
        <v>6801</v>
      </c>
      <c r="M1390" s="7" t="s">
        <v>18720</v>
      </c>
      <c r="N1390" s="7" t="s">
        <v>29</v>
      </c>
      <c r="O1390" s="7" t="s">
        <v>136</v>
      </c>
    </row>
    <row r="1391" spans="2:15" x14ac:dyDescent="0.25">
      <c r="B1391" s="7">
        <v>4</v>
      </c>
      <c r="C1391" s="7" t="s">
        <v>6802</v>
      </c>
      <c r="D1391" s="7" t="s">
        <v>739</v>
      </c>
      <c r="E1391" s="7" t="s">
        <v>6805</v>
      </c>
      <c r="F1391" s="7" t="s">
        <v>228</v>
      </c>
      <c r="G1391" s="7" t="s">
        <v>253</v>
      </c>
      <c r="H1391" s="7" t="s">
        <v>260</v>
      </c>
      <c r="I1391" s="7" t="s">
        <v>34</v>
      </c>
      <c r="J1391" s="7" t="s">
        <v>23</v>
      </c>
      <c r="K1391" s="7">
        <v>5</v>
      </c>
      <c r="L1391" s="7" t="s">
        <v>6807</v>
      </c>
      <c r="M1391" s="7" t="s">
        <v>10714</v>
      </c>
      <c r="N1391" s="7" t="s">
        <v>29</v>
      </c>
      <c r="O1391" s="7" t="s">
        <v>215</v>
      </c>
    </row>
    <row r="1392" spans="2:15" x14ac:dyDescent="0.25">
      <c r="B1392" s="7">
        <v>4</v>
      </c>
      <c r="C1392" s="7" t="s">
        <v>6822</v>
      </c>
      <c r="D1392" s="7" t="s">
        <v>6823</v>
      </c>
      <c r="E1392" s="7" t="s">
        <v>6826</v>
      </c>
      <c r="F1392" s="7" t="s">
        <v>160</v>
      </c>
      <c r="G1392" s="7" t="s">
        <v>252</v>
      </c>
      <c r="H1392" s="7" t="s">
        <v>260</v>
      </c>
      <c r="I1392" s="7" t="s">
        <v>45</v>
      </c>
      <c r="J1392" s="7" t="s">
        <v>44</v>
      </c>
      <c r="K1392" s="7">
        <v>11</v>
      </c>
      <c r="L1392" s="7" t="s">
        <v>6828</v>
      </c>
      <c r="M1392" s="7" t="s">
        <v>12101</v>
      </c>
      <c r="N1392" s="7" t="s">
        <v>29</v>
      </c>
      <c r="O1392" s="7" t="s">
        <v>159</v>
      </c>
    </row>
    <row r="1393" spans="2:15" x14ac:dyDescent="0.25">
      <c r="B1393" s="7">
        <v>4</v>
      </c>
      <c r="C1393" s="7" t="s">
        <v>6834</v>
      </c>
      <c r="D1393" s="7" t="s">
        <v>6835</v>
      </c>
      <c r="E1393" s="7" t="s">
        <v>6838</v>
      </c>
      <c r="F1393" s="7" t="s">
        <v>218</v>
      </c>
      <c r="G1393" s="7" t="s">
        <v>253</v>
      </c>
      <c r="H1393" s="7" t="s">
        <v>260</v>
      </c>
      <c r="I1393" s="7" t="s">
        <v>45</v>
      </c>
      <c r="J1393" s="7" t="s">
        <v>44</v>
      </c>
      <c r="K1393" s="7">
        <v>11</v>
      </c>
      <c r="L1393" s="7" t="s">
        <v>6840</v>
      </c>
      <c r="M1393" s="7" t="s">
        <v>5008</v>
      </c>
      <c r="N1393" s="7" t="s">
        <v>29</v>
      </c>
      <c r="O1393" s="7" t="s">
        <v>215</v>
      </c>
    </row>
    <row r="1394" spans="2:15" x14ac:dyDescent="0.25">
      <c r="B1394" s="7">
        <v>4</v>
      </c>
      <c r="C1394" s="7" t="s">
        <v>6841</v>
      </c>
      <c r="D1394" s="7" t="s">
        <v>15717</v>
      </c>
      <c r="E1394" s="7" t="s">
        <v>6844</v>
      </c>
      <c r="F1394" s="7" t="s">
        <v>25</v>
      </c>
      <c r="G1394" s="7" t="s">
        <v>253</v>
      </c>
      <c r="H1394" s="7" t="s">
        <v>260</v>
      </c>
      <c r="I1394" s="7" t="s">
        <v>40</v>
      </c>
      <c r="J1394" s="7" t="s">
        <v>23</v>
      </c>
      <c r="K1394" s="7">
        <v>7</v>
      </c>
      <c r="L1394" s="7" t="s">
        <v>15718</v>
      </c>
      <c r="M1394" s="7" t="s">
        <v>10565</v>
      </c>
      <c r="N1394" s="7" t="s">
        <v>29</v>
      </c>
      <c r="O1394" s="7" t="s">
        <v>105</v>
      </c>
    </row>
    <row r="1395" spans="2:15" x14ac:dyDescent="0.25">
      <c r="B1395" s="7">
        <v>4</v>
      </c>
      <c r="C1395" s="7" t="s">
        <v>6853</v>
      </c>
      <c r="D1395" s="7" t="s">
        <v>15719</v>
      </c>
      <c r="E1395" s="7" t="s">
        <v>6856</v>
      </c>
      <c r="F1395" s="7" t="s">
        <v>25</v>
      </c>
      <c r="G1395" s="7" t="s">
        <v>253</v>
      </c>
      <c r="H1395" s="7" t="s">
        <v>260</v>
      </c>
      <c r="I1395" s="7" t="s">
        <v>40</v>
      </c>
      <c r="J1395" s="7" t="s">
        <v>23</v>
      </c>
      <c r="K1395" s="7">
        <v>7</v>
      </c>
      <c r="L1395" s="7" t="s">
        <v>15720</v>
      </c>
      <c r="M1395" s="7" t="s">
        <v>14220</v>
      </c>
      <c r="N1395" s="7" t="s">
        <v>29</v>
      </c>
      <c r="O1395" s="7" t="s">
        <v>105</v>
      </c>
    </row>
    <row r="1396" spans="2:15" x14ac:dyDescent="0.25">
      <c r="B1396" s="7">
        <v>4</v>
      </c>
      <c r="C1396" s="7" t="s">
        <v>6858</v>
      </c>
      <c r="D1396" s="7" t="s">
        <v>6859</v>
      </c>
      <c r="E1396" s="7" t="s">
        <v>6862</v>
      </c>
      <c r="F1396" s="7" t="s">
        <v>250</v>
      </c>
      <c r="G1396" s="7" t="s">
        <v>253</v>
      </c>
      <c r="H1396" s="7" t="s">
        <v>260</v>
      </c>
      <c r="I1396" s="7" t="s">
        <v>60</v>
      </c>
      <c r="J1396" s="7" t="s">
        <v>58</v>
      </c>
      <c r="K1396" s="7">
        <v>9</v>
      </c>
      <c r="L1396" s="7" t="s">
        <v>6864</v>
      </c>
      <c r="M1396" s="7" t="s">
        <v>5001</v>
      </c>
      <c r="N1396" s="7" t="s">
        <v>29</v>
      </c>
      <c r="O1396" s="7" t="s">
        <v>215</v>
      </c>
    </row>
    <row r="1397" spans="2:15" x14ac:dyDescent="0.25">
      <c r="B1397" s="7">
        <v>4</v>
      </c>
      <c r="C1397" s="7" t="s">
        <v>6865</v>
      </c>
      <c r="D1397" s="7" t="s">
        <v>18732</v>
      </c>
      <c r="E1397" s="7" t="s">
        <v>6869</v>
      </c>
      <c r="F1397" s="7" t="s">
        <v>25</v>
      </c>
      <c r="G1397" s="7" t="s">
        <v>253</v>
      </c>
      <c r="H1397" s="7" t="s">
        <v>259</v>
      </c>
      <c r="I1397" s="7" t="s">
        <v>40</v>
      </c>
      <c r="J1397" s="7" t="s">
        <v>23</v>
      </c>
      <c r="K1397" s="7">
        <v>7</v>
      </c>
      <c r="L1397" s="7" t="s">
        <v>18733</v>
      </c>
      <c r="M1397" s="7" t="s">
        <v>10312</v>
      </c>
      <c r="N1397" s="7" t="s">
        <v>29</v>
      </c>
      <c r="O1397" s="7" t="s">
        <v>105</v>
      </c>
    </row>
    <row r="1398" spans="2:15" x14ac:dyDescent="0.25">
      <c r="B1398" s="7">
        <v>4</v>
      </c>
      <c r="C1398" s="7" t="s">
        <v>6893</v>
      </c>
      <c r="D1398" s="7" t="s">
        <v>6894</v>
      </c>
      <c r="E1398" s="7" t="s">
        <v>6897</v>
      </c>
      <c r="F1398" s="7" t="s">
        <v>139</v>
      </c>
      <c r="G1398" s="7" t="s">
        <v>252</v>
      </c>
      <c r="H1398" s="7" t="s">
        <v>260</v>
      </c>
      <c r="I1398" s="7" t="s">
        <v>34</v>
      </c>
      <c r="J1398" s="7" t="s">
        <v>23</v>
      </c>
      <c r="K1398" s="7">
        <v>8</v>
      </c>
      <c r="L1398" s="7" t="s">
        <v>6899</v>
      </c>
      <c r="M1398" s="7" t="s">
        <v>18738</v>
      </c>
      <c r="N1398" s="7" t="s">
        <v>29</v>
      </c>
      <c r="O1398" s="7" t="s">
        <v>136</v>
      </c>
    </row>
    <row r="1399" spans="2:15" x14ac:dyDescent="0.25">
      <c r="B1399" s="7">
        <v>4</v>
      </c>
      <c r="C1399" s="7" t="s">
        <v>8248</v>
      </c>
      <c r="D1399" s="7" t="s">
        <v>8249</v>
      </c>
      <c r="E1399" s="7" t="s">
        <v>8252</v>
      </c>
      <c r="F1399" s="7" t="s">
        <v>25</v>
      </c>
      <c r="G1399" s="7" t="s">
        <v>252</v>
      </c>
      <c r="H1399" s="7" t="s">
        <v>260</v>
      </c>
      <c r="I1399" s="7" t="s">
        <v>60</v>
      </c>
      <c r="J1399" s="7" t="s">
        <v>58</v>
      </c>
      <c r="K1399" s="7">
        <v>14</v>
      </c>
      <c r="L1399" s="7" t="s">
        <v>8254</v>
      </c>
      <c r="M1399" s="7" t="s">
        <v>18742</v>
      </c>
      <c r="N1399" s="7" t="s">
        <v>29</v>
      </c>
      <c r="O1399" s="7" t="s">
        <v>105</v>
      </c>
    </row>
    <row r="1400" spans="2:15" x14ac:dyDescent="0.25">
      <c r="B1400" s="7">
        <v>4</v>
      </c>
      <c r="C1400" s="7" t="s">
        <v>6907</v>
      </c>
      <c r="D1400" s="7" t="s">
        <v>6908</v>
      </c>
      <c r="E1400" s="7" t="s">
        <v>6911</v>
      </c>
      <c r="F1400" s="7" t="s">
        <v>239</v>
      </c>
      <c r="G1400" s="7" t="s">
        <v>252</v>
      </c>
      <c r="H1400" s="7" t="s">
        <v>260</v>
      </c>
      <c r="I1400" s="7" t="s">
        <v>87</v>
      </c>
      <c r="J1400" s="7" t="s">
        <v>23</v>
      </c>
      <c r="K1400" s="7">
        <v>10</v>
      </c>
      <c r="L1400" s="7" t="s">
        <v>6913</v>
      </c>
      <c r="M1400" s="7" t="s">
        <v>17525</v>
      </c>
      <c r="N1400" s="7" t="s">
        <v>29</v>
      </c>
      <c r="O1400" s="7" t="s">
        <v>215</v>
      </c>
    </row>
    <row r="1401" spans="2:15" x14ac:dyDescent="0.25">
      <c r="B1401" s="7">
        <v>4</v>
      </c>
      <c r="C1401" s="7" t="s">
        <v>6921</v>
      </c>
      <c r="D1401" s="7" t="s">
        <v>6922</v>
      </c>
      <c r="E1401" s="7" t="s">
        <v>6925</v>
      </c>
      <c r="F1401" s="7" t="s">
        <v>243</v>
      </c>
      <c r="G1401" s="7" t="s">
        <v>253</v>
      </c>
      <c r="H1401" s="7" t="s">
        <v>260</v>
      </c>
      <c r="I1401" s="7" t="s">
        <v>66</v>
      </c>
      <c r="J1401" s="7" t="s">
        <v>36</v>
      </c>
      <c r="K1401" s="7">
        <v>7</v>
      </c>
      <c r="L1401" s="7" t="s">
        <v>6927</v>
      </c>
      <c r="M1401" s="7" t="s">
        <v>14502</v>
      </c>
      <c r="N1401" s="7" t="s">
        <v>29</v>
      </c>
      <c r="O1401" s="7" t="s">
        <v>215</v>
      </c>
    </row>
    <row r="1402" spans="2:15" x14ac:dyDescent="0.25">
      <c r="B1402" s="7">
        <v>4</v>
      </c>
      <c r="C1402" s="7" t="s">
        <v>6928</v>
      </c>
      <c r="D1402" s="7" t="s">
        <v>6929</v>
      </c>
      <c r="E1402" s="7" t="s">
        <v>6932</v>
      </c>
      <c r="F1402" s="7" t="s">
        <v>216</v>
      </c>
      <c r="G1402" s="7" t="s">
        <v>252</v>
      </c>
      <c r="H1402" s="7" t="s">
        <v>260</v>
      </c>
      <c r="I1402" s="7" t="s">
        <v>27</v>
      </c>
      <c r="J1402" s="7" t="s">
        <v>23</v>
      </c>
      <c r="K1402" s="7">
        <v>10</v>
      </c>
      <c r="L1402" s="7" t="s">
        <v>6934</v>
      </c>
      <c r="M1402" s="7" t="s">
        <v>14545</v>
      </c>
      <c r="N1402" s="7" t="s">
        <v>29</v>
      </c>
      <c r="O1402" s="7" t="s">
        <v>215</v>
      </c>
    </row>
    <row r="1403" spans="2:15" x14ac:dyDescent="0.25">
      <c r="B1403" s="7">
        <v>4</v>
      </c>
      <c r="C1403" s="7" t="s">
        <v>10457</v>
      </c>
      <c r="D1403" s="7" t="s">
        <v>10458</v>
      </c>
      <c r="E1403" s="7" t="s">
        <v>10461</v>
      </c>
      <c r="F1403" s="7" t="s">
        <v>220</v>
      </c>
      <c r="G1403" s="7" t="s">
        <v>252</v>
      </c>
      <c r="H1403" s="7" t="s">
        <v>260</v>
      </c>
      <c r="I1403" s="7" t="s">
        <v>34</v>
      </c>
      <c r="J1403" s="7" t="s">
        <v>44</v>
      </c>
      <c r="K1403" s="7">
        <v>8</v>
      </c>
      <c r="L1403" s="7" t="s">
        <v>10463</v>
      </c>
      <c r="M1403" s="7" t="s">
        <v>6717</v>
      </c>
      <c r="N1403" s="7" t="s">
        <v>29</v>
      </c>
      <c r="O1403" s="7" t="s">
        <v>215</v>
      </c>
    </row>
    <row r="1404" spans="2:15" x14ac:dyDescent="0.25">
      <c r="B1404" s="7">
        <v>4</v>
      </c>
      <c r="C1404" s="7" t="s">
        <v>6960</v>
      </c>
      <c r="D1404" s="7" t="s">
        <v>11910</v>
      </c>
      <c r="E1404" s="7" t="s">
        <v>6963</v>
      </c>
      <c r="F1404" s="7" t="s">
        <v>25</v>
      </c>
      <c r="G1404" s="7" t="s">
        <v>253</v>
      </c>
      <c r="H1404" s="7" t="s">
        <v>260</v>
      </c>
      <c r="I1404" s="7" t="s">
        <v>40</v>
      </c>
      <c r="J1404" s="7" t="s">
        <v>23</v>
      </c>
      <c r="K1404" s="7">
        <v>7</v>
      </c>
      <c r="L1404" s="7" t="s">
        <v>11911</v>
      </c>
      <c r="M1404" s="7" t="s">
        <v>17868</v>
      </c>
      <c r="N1404" s="7" t="s">
        <v>29</v>
      </c>
      <c r="O1404" s="7" t="s">
        <v>105</v>
      </c>
    </row>
    <row r="1405" spans="2:15" x14ac:dyDescent="0.25">
      <c r="B1405" s="7">
        <v>4</v>
      </c>
      <c r="C1405" s="7" t="s">
        <v>6965</v>
      </c>
      <c r="D1405" s="7" t="s">
        <v>6966</v>
      </c>
      <c r="E1405" s="7" t="s">
        <v>6970</v>
      </c>
      <c r="F1405" s="7" t="s">
        <v>137</v>
      </c>
      <c r="G1405" s="7" t="s">
        <v>253</v>
      </c>
      <c r="H1405" s="7" t="s">
        <v>260</v>
      </c>
      <c r="I1405" s="7" t="s">
        <v>40</v>
      </c>
      <c r="J1405" s="7" t="s">
        <v>23</v>
      </c>
      <c r="K1405" s="7">
        <v>7</v>
      </c>
      <c r="L1405" s="7" t="s">
        <v>6972</v>
      </c>
      <c r="M1405" s="7" t="s">
        <v>14236</v>
      </c>
      <c r="N1405" s="7" t="s">
        <v>29</v>
      </c>
      <c r="O1405" s="7" t="s">
        <v>136</v>
      </c>
    </row>
    <row r="1406" spans="2:15" x14ac:dyDescent="0.25">
      <c r="B1406" s="7">
        <v>4</v>
      </c>
      <c r="C1406" s="7" t="s">
        <v>6983</v>
      </c>
      <c r="D1406" s="7" t="s">
        <v>6984</v>
      </c>
      <c r="E1406" s="7" t="s">
        <v>6987</v>
      </c>
      <c r="F1406" s="7" t="s">
        <v>279</v>
      </c>
      <c r="G1406" s="7" t="s">
        <v>252</v>
      </c>
      <c r="H1406" s="7" t="s">
        <v>260</v>
      </c>
      <c r="I1406" s="7" t="s">
        <v>34</v>
      </c>
      <c r="J1406" s="7" t="s">
        <v>23</v>
      </c>
      <c r="K1406" s="7">
        <v>8</v>
      </c>
      <c r="L1406" s="7" t="s">
        <v>6989</v>
      </c>
      <c r="M1406" s="7" t="s">
        <v>17699</v>
      </c>
      <c r="N1406" s="7" t="s">
        <v>29</v>
      </c>
      <c r="O1406" s="7" t="s">
        <v>109</v>
      </c>
    </row>
    <row r="1407" spans="2:15" x14ac:dyDescent="0.25">
      <c r="B1407" s="7">
        <v>4</v>
      </c>
      <c r="C1407" s="7" t="s">
        <v>6990</v>
      </c>
      <c r="D1407" s="7" t="s">
        <v>15606</v>
      </c>
      <c r="E1407" s="7" t="s">
        <v>6993</v>
      </c>
      <c r="F1407" s="7" t="s">
        <v>25</v>
      </c>
      <c r="G1407" s="7" t="s">
        <v>253</v>
      </c>
      <c r="H1407" s="7" t="s">
        <v>260</v>
      </c>
      <c r="I1407" s="7" t="s">
        <v>40</v>
      </c>
      <c r="J1407" s="7" t="s">
        <v>23</v>
      </c>
      <c r="K1407" s="7">
        <v>7</v>
      </c>
      <c r="L1407" s="7" t="s">
        <v>15607</v>
      </c>
      <c r="M1407" s="7" t="s">
        <v>14220</v>
      </c>
      <c r="N1407" s="7" t="s">
        <v>29</v>
      </c>
      <c r="O1407" s="7" t="s">
        <v>105</v>
      </c>
    </row>
    <row r="1408" spans="2:15" x14ac:dyDescent="0.25">
      <c r="B1408" s="7">
        <v>4</v>
      </c>
      <c r="C1408" s="7" t="s">
        <v>6995</v>
      </c>
      <c r="D1408" s="7" t="s">
        <v>6996</v>
      </c>
      <c r="E1408" s="7" t="s">
        <v>7000</v>
      </c>
      <c r="F1408" s="7" t="s">
        <v>25</v>
      </c>
      <c r="G1408" s="7" t="s">
        <v>252</v>
      </c>
      <c r="H1408" s="7" t="s">
        <v>260</v>
      </c>
      <c r="I1408" s="7" t="s">
        <v>34</v>
      </c>
      <c r="J1408" s="7" t="s">
        <v>23</v>
      </c>
      <c r="K1408" s="7">
        <v>8</v>
      </c>
      <c r="L1408" s="7" t="s">
        <v>7002</v>
      </c>
      <c r="M1408" s="7" t="s">
        <v>14363</v>
      </c>
      <c r="N1408" s="7" t="s">
        <v>29</v>
      </c>
      <c r="O1408" s="7" t="s">
        <v>105</v>
      </c>
    </row>
    <row r="1409" spans="2:15" x14ac:dyDescent="0.25">
      <c r="B1409" s="7">
        <v>4</v>
      </c>
      <c r="C1409" s="7" t="s">
        <v>7042</v>
      </c>
      <c r="D1409" s="7" t="s">
        <v>7043</v>
      </c>
      <c r="E1409" s="7" t="s">
        <v>7044</v>
      </c>
      <c r="F1409" s="7" t="s">
        <v>230</v>
      </c>
      <c r="G1409" s="7" t="s">
        <v>253</v>
      </c>
      <c r="H1409" s="7" t="s">
        <v>260</v>
      </c>
      <c r="I1409" s="7" t="s">
        <v>27</v>
      </c>
      <c r="J1409" s="7" t="s">
        <v>23</v>
      </c>
      <c r="K1409" s="7">
        <v>7</v>
      </c>
      <c r="L1409" s="7" t="s">
        <v>7046</v>
      </c>
      <c r="M1409" s="7" t="s">
        <v>18664</v>
      </c>
      <c r="N1409" s="7" t="s">
        <v>29</v>
      </c>
      <c r="O1409" s="7" t="s">
        <v>215</v>
      </c>
    </row>
    <row r="1410" spans="2:15" x14ac:dyDescent="0.25">
      <c r="B1410" s="7">
        <v>4</v>
      </c>
      <c r="C1410" s="7" t="s">
        <v>7047</v>
      </c>
      <c r="D1410" s="7" t="s">
        <v>7048</v>
      </c>
      <c r="E1410" s="7" t="s">
        <v>7050</v>
      </c>
      <c r="F1410" s="7" t="s">
        <v>226</v>
      </c>
      <c r="G1410" s="7" t="s">
        <v>253</v>
      </c>
      <c r="H1410" s="7" t="s">
        <v>260</v>
      </c>
      <c r="I1410" s="7" t="s">
        <v>27</v>
      </c>
      <c r="J1410" s="7" t="s">
        <v>23</v>
      </c>
      <c r="K1410" s="7">
        <v>7</v>
      </c>
      <c r="L1410" s="7" t="s">
        <v>7052</v>
      </c>
      <c r="M1410" s="7" t="s">
        <v>18237</v>
      </c>
      <c r="N1410" s="7" t="s">
        <v>29</v>
      </c>
      <c r="O1410" s="7" t="s">
        <v>215</v>
      </c>
    </row>
    <row r="1411" spans="2:15" x14ac:dyDescent="0.25">
      <c r="B1411" s="7">
        <v>4</v>
      </c>
      <c r="C1411" s="7" t="s">
        <v>7053</v>
      </c>
      <c r="D1411" s="7" t="s">
        <v>7054</v>
      </c>
      <c r="E1411" s="7" t="s">
        <v>7057</v>
      </c>
      <c r="F1411" s="7" t="s">
        <v>234</v>
      </c>
      <c r="G1411" s="7" t="s">
        <v>253</v>
      </c>
      <c r="H1411" s="7" t="s">
        <v>260</v>
      </c>
      <c r="I1411" s="7" t="s">
        <v>34</v>
      </c>
      <c r="J1411" s="7" t="s">
        <v>44</v>
      </c>
      <c r="K1411" s="7">
        <v>5</v>
      </c>
      <c r="L1411" s="7" t="s">
        <v>7059</v>
      </c>
      <c r="M1411" s="7" t="s">
        <v>18677</v>
      </c>
      <c r="N1411" s="7" t="s">
        <v>29</v>
      </c>
      <c r="O1411" s="7" t="s">
        <v>215</v>
      </c>
    </row>
    <row r="1412" spans="2:15" x14ac:dyDescent="0.25">
      <c r="B1412" s="7">
        <v>4</v>
      </c>
      <c r="C1412" s="7" t="s">
        <v>7060</v>
      </c>
      <c r="D1412" s="7" t="s">
        <v>7061</v>
      </c>
      <c r="E1412" s="7" t="s">
        <v>7064</v>
      </c>
      <c r="F1412" s="7" t="s">
        <v>220</v>
      </c>
      <c r="G1412" s="7" t="s">
        <v>252</v>
      </c>
      <c r="H1412" s="7" t="s">
        <v>260</v>
      </c>
      <c r="I1412" s="7" t="s">
        <v>27</v>
      </c>
      <c r="J1412" s="7" t="s">
        <v>23</v>
      </c>
      <c r="K1412" s="7">
        <v>10</v>
      </c>
      <c r="L1412" s="7" t="s">
        <v>7066</v>
      </c>
      <c r="M1412" s="7" t="s">
        <v>10590</v>
      </c>
      <c r="N1412" s="7" t="s">
        <v>29</v>
      </c>
      <c r="O1412" s="7" t="s">
        <v>215</v>
      </c>
    </row>
    <row r="1413" spans="2:15" x14ac:dyDescent="0.25">
      <c r="B1413" s="7">
        <v>4</v>
      </c>
      <c r="C1413" s="7" t="s">
        <v>7067</v>
      </c>
      <c r="D1413" s="7" t="s">
        <v>7068</v>
      </c>
      <c r="E1413" s="7" t="s">
        <v>7071</v>
      </c>
      <c r="F1413" s="7" t="s">
        <v>220</v>
      </c>
      <c r="G1413" s="7" t="s">
        <v>252</v>
      </c>
      <c r="H1413" s="7" t="s">
        <v>260</v>
      </c>
      <c r="I1413" s="7" t="s">
        <v>27</v>
      </c>
      <c r="J1413" s="7" t="s">
        <v>23</v>
      </c>
      <c r="K1413" s="7">
        <v>10</v>
      </c>
      <c r="L1413" s="7" t="s">
        <v>7073</v>
      </c>
      <c r="M1413" s="7" t="s">
        <v>18685</v>
      </c>
      <c r="N1413" s="7" t="s">
        <v>29</v>
      </c>
      <c r="O1413" s="7" t="s">
        <v>215</v>
      </c>
    </row>
    <row r="1414" spans="2:15" x14ac:dyDescent="0.25">
      <c r="B1414" s="7">
        <v>4</v>
      </c>
      <c r="C1414" s="7" t="s">
        <v>7074</v>
      </c>
      <c r="D1414" s="7" t="s">
        <v>7075</v>
      </c>
      <c r="E1414" s="7" t="s">
        <v>7078</v>
      </c>
      <c r="F1414" s="7" t="s">
        <v>234</v>
      </c>
      <c r="G1414" s="7" t="s">
        <v>253</v>
      </c>
      <c r="H1414" s="7" t="s">
        <v>260</v>
      </c>
      <c r="I1414" s="7" t="s">
        <v>27</v>
      </c>
      <c r="J1414" s="7" t="s">
        <v>23</v>
      </c>
      <c r="K1414" s="7">
        <v>7</v>
      </c>
      <c r="L1414" s="7" t="s">
        <v>7080</v>
      </c>
      <c r="M1414" s="7" t="s">
        <v>14526</v>
      </c>
      <c r="N1414" s="7" t="s">
        <v>29</v>
      </c>
      <c r="O1414" s="7" t="s">
        <v>215</v>
      </c>
    </row>
    <row r="1415" spans="2:15" x14ac:dyDescent="0.25">
      <c r="B1415" s="7">
        <v>4</v>
      </c>
      <c r="C1415" s="7" t="s">
        <v>7081</v>
      </c>
      <c r="D1415" s="7" t="s">
        <v>7082</v>
      </c>
      <c r="E1415" s="7" t="s">
        <v>7085</v>
      </c>
      <c r="F1415" s="7" t="s">
        <v>243</v>
      </c>
      <c r="G1415" s="7" t="s">
        <v>252</v>
      </c>
      <c r="H1415" s="7" t="s">
        <v>260</v>
      </c>
      <c r="I1415" s="7" t="s">
        <v>87</v>
      </c>
      <c r="J1415" s="7" t="s">
        <v>23</v>
      </c>
      <c r="K1415" s="7">
        <v>10</v>
      </c>
      <c r="L1415" s="7" t="s">
        <v>7087</v>
      </c>
      <c r="M1415" s="7" t="s">
        <v>14390</v>
      </c>
      <c r="N1415" s="7" t="s">
        <v>29</v>
      </c>
      <c r="O1415" s="7" t="s">
        <v>215</v>
      </c>
    </row>
    <row r="1416" spans="2:15" x14ac:dyDescent="0.25">
      <c r="B1416" s="7">
        <v>4</v>
      </c>
      <c r="C1416" s="7" t="s">
        <v>7088</v>
      </c>
      <c r="D1416" s="7" t="s">
        <v>7089</v>
      </c>
      <c r="E1416" s="7" t="s">
        <v>7092</v>
      </c>
      <c r="F1416" s="7" t="s">
        <v>241</v>
      </c>
      <c r="G1416" s="7" t="s">
        <v>253</v>
      </c>
      <c r="H1416" s="7" t="s">
        <v>260</v>
      </c>
      <c r="I1416" s="7" t="s">
        <v>37</v>
      </c>
      <c r="J1416" s="7" t="s">
        <v>36</v>
      </c>
      <c r="K1416" s="7">
        <v>7</v>
      </c>
      <c r="L1416" s="7" t="s">
        <v>7094</v>
      </c>
      <c r="M1416" s="7" t="s">
        <v>14527</v>
      </c>
      <c r="N1416" s="7" t="s">
        <v>29</v>
      </c>
      <c r="O1416" s="7" t="s">
        <v>215</v>
      </c>
    </row>
    <row r="1417" spans="2:15" x14ac:dyDescent="0.25">
      <c r="B1417" s="7">
        <v>4</v>
      </c>
      <c r="C1417" s="7" t="s">
        <v>7095</v>
      </c>
      <c r="D1417" s="7" t="s">
        <v>7096</v>
      </c>
      <c r="E1417" s="7" t="s">
        <v>7100</v>
      </c>
      <c r="F1417" s="7" t="s">
        <v>212</v>
      </c>
      <c r="G1417" s="7" t="s">
        <v>252</v>
      </c>
      <c r="H1417" s="7" t="s">
        <v>260</v>
      </c>
      <c r="I1417" s="7" t="s">
        <v>27</v>
      </c>
      <c r="J1417" s="7" t="s">
        <v>23</v>
      </c>
      <c r="K1417" s="7">
        <v>10</v>
      </c>
      <c r="L1417" s="7" t="s">
        <v>7102</v>
      </c>
      <c r="M1417" s="7" t="s">
        <v>18707</v>
      </c>
      <c r="N1417" s="7" t="s">
        <v>29</v>
      </c>
      <c r="O1417" s="7" t="s">
        <v>215</v>
      </c>
    </row>
    <row r="1418" spans="2:15" x14ac:dyDescent="0.25">
      <c r="B1418" s="7">
        <v>4</v>
      </c>
      <c r="C1418" s="7" t="s">
        <v>7103</v>
      </c>
      <c r="D1418" s="7" t="s">
        <v>7104</v>
      </c>
      <c r="E1418" s="7" t="s">
        <v>7105</v>
      </c>
      <c r="F1418" s="7" t="s">
        <v>241</v>
      </c>
      <c r="G1418" s="7" t="s">
        <v>253</v>
      </c>
      <c r="H1418" s="7" t="s">
        <v>260</v>
      </c>
      <c r="I1418" s="7" t="s">
        <v>27</v>
      </c>
      <c r="J1418" s="7" t="s">
        <v>23</v>
      </c>
      <c r="K1418" s="7">
        <v>7</v>
      </c>
      <c r="L1418" s="7" t="s">
        <v>7107</v>
      </c>
      <c r="M1418" s="7" t="s">
        <v>10429</v>
      </c>
      <c r="N1418" s="7" t="s">
        <v>29</v>
      </c>
      <c r="O1418" s="7" t="s">
        <v>215</v>
      </c>
    </row>
    <row r="1419" spans="2:15" x14ac:dyDescent="0.25">
      <c r="B1419" s="7">
        <v>4</v>
      </c>
      <c r="C1419" s="7" t="s">
        <v>7108</v>
      </c>
      <c r="D1419" s="7" t="s">
        <v>7109</v>
      </c>
      <c r="E1419" s="7" t="s">
        <v>7112</v>
      </c>
      <c r="F1419" s="7" t="s">
        <v>226</v>
      </c>
      <c r="G1419" s="7" t="s">
        <v>253</v>
      </c>
      <c r="H1419" s="7" t="s">
        <v>260</v>
      </c>
      <c r="I1419" s="7" t="s">
        <v>27</v>
      </c>
      <c r="J1419" s="7" t="s">
        <v>23</v>
      </c>
      <c r="K1419" s="7">
        <v>7</v>
      </c>
      <c r="L1419" s="7" t="s">
        <v>7114</v>
      </c>
      <c r="M1419" s="7" t="s">
        <v>14544</v>
      </c>
      <c r="N1419" s="7" t="s">
        <v>29</v>
      </c>
      <c r="O1419" s="7" t="s">
        <v>215</v>
      </c>
    </row>
    <row r="1420" spans="2:15" x14ac:dyDescent="0.25">
      <c r="B1420" s="7">
        <v>4</v>
      </c>
      <c r="C1420" s="7" t="s">
        <v>7121</v>
      </c>
      <c r="D1420" s="7" t="s">
        <v>7122</v>
      </c>
      <c r="E1420" s="7" t="s">
        <v>7125</v>
      </c>
      <c r="F1420" s="7" t="s">
        <v>663</v>
      </c>
      <c r="G1420" s="7" t="s">
        <v>252</v>
      </c>
      <c r="H1420" s="7" t="s">
        <v>260</v>
      </c>
      <c r="I1420" s="7" t="s">
        <v>27</v>
      </c>
      <c r="J1420" s="7" t="s">
        <v>23</v>
      </c>
      <c r="K1420" s="7">
        <v>10</v>
      </c>
      <c r="L1420" s="7" t="s">
        <v>7127</v>
      </c>
      <c r="M1420" s="7" t="s">
        <v>14308</v>
      </c>
      <c r="N1420" s="7" t="s">
        <v>29</v>
      </c>
      <c r="O1420" s="7" t="s">
        <v>215</v>
      </c>
    </row>
    <row r="1421" spans="2:15" x14ac:dyDescent="0.25">
      <c r="B1421" s="7">
        <v>4</v>
      </c>
      <c r="C1421" s="7" t="s">
        <v>7142</v>
      </c>
      <c r="D1421" s="7" t="s">
        <v>7143</v>
      </c>
      <c r="E1421" s="7" t="s">
        <v>7146</v>
      </c>
      <c r="F1421" s="7" t="s">
        <v>25</v>
      </c>
      <c r="G1421" s="7" t="s">
        <v>253</v>
      </c>
      <c r="H1421" s="7" t="s">
        <v>260</v>
      </c>
      <c r="I1421" s="7" t="s">
        <v>45</v>
      </c>
      <c r="J1421" s="7" t="s">
        <v>44</v>
      </c>
      <c r="K1421" s="7">
        <v>11</v>
      </c>
      <c r="L1421" s="7" t="s">
        <v>7148</v>
      </c>
      <c r="M1421" s="7" t="s">
        <v>18749</v>
      </c>
      <c r="N1421" s="7" t="s">
        <v>29</v>
      </c>
      <c r="O1421" s="7" t="s">
        <v>105</v>
      </c>
    </row>
    <row r="1422" spans="2:15" x14ac:dyDescent="0.25">
      <c r="B1422" s="7">
        <v>4</v>
      </c>
      <c r="C1422" s="7" t="s">
        <v>7161</v>
      </c>
      <c r="D1422" s="7" t="s">
        <v>7162</v>
      </c>
      <c r="E1422" s="7" t="s">
        <v>7165</v>
      </c>
      <c r="F1422" s="7" t="s">
        <v>147</v>
      </c>
      <c r="G1422" s="7" t="s">
        <v>252</v>
      </c>
      <c r="H1422" s="7" t="s">
        <v>260</v>
      </c>
      <c r="I1422" s="7" t="s">
        <v>60</v>
      </c>
      <c r="J1422" s="7" t="s">
        <v>58</v>
      </c>
      <c r="K1422" s="7">
        <v>14</v>
      </c>
      <c r="L1422" s="7" t="s">
        <v>7167</v>
      </c>
      <c r="M1422" s="7" t="s">
        <v>18753</v>
      </c>
      <c r="N1422" s="7" t="s">
        <v>29</v>
      </c>
      <c r="O1422" s="7" t="s">
        <v>136</v>
      </c>
    </row>
    <row r="1423" spans="2:15" x14ac:dyDescent="0.25">
      <c r="B1423" s="7">
        <v>4</v>
      </c>
      <c r="C1423" s="7" t="s">
        <v>7168</v>
      </c>
      <c r="D1423" s="7" t="s">
        <v>7169</v>
      </c>
      <c r="E1423" s="7" t="s">
        <v>7172</v>
      </c>
      <c r="F1423" s="7" t="s">
        <v>234</v>
      </c>
      <c r="G1423" s="7" t="s">
        <v>253</v>
      </c>
      <c r="H1423" s="7" t="s">
        <v>260</v>
      </c>
      <c r="I1423" s="7" t="s">
        <v>27</v>
      </c>
      <c r="J1423" s="7" t="s">
        <v>23</v>
      </c>
      <c r="K1423" s="7">
        <v>7</v>
      </c>
      <c r="L1423" s="7" t="s">
        <v>7174</v>
      </c>
      <c r="M1423" s="7" t="s">
        <v>18755</v>
      </c>
      <c r="N1423" s="7" t="s">
        <v>29</v>
      </c>
      <c r="O1423" s="7" t="s">
        <v>215</v>
      </c>
    </row>
    <row r="1424" spans="2:15" x14ac:dyDescent="0.25">
      <c r="B1424" s="7">
        <v>4</v>
      </c>
      <c r="C1424" s="7" t="s">
        <v>7175</v>
      </c>
      <c r="D1424" s="7" t="s">
        <v>7176</v>
      </c>
      <c r="E1424" s="7" t="s">
        <v>7179</v>
      </c>
      <c r="F1424" s="7" t="s">
        <v>171</v>
      </c>
      <c r="G1424" s="7" t="s">
        <v>253</v>
      </c>
      <c r="H1424" s="7" t="s">
        <v>260</v>
      </c>
      <c r="I1424" s="7" t="s">
        <v>60</v>
      </c>
      <c r="J1424" s="7" t="s">
        <v>58</v>
      </c>
      <c r="K1424" s="7">
        <v>9</v>
      </c>
      <c r="L1424" s="7" t="s">
        <v>7181</v>
      </c>
      <c r="M1424" s="7" t="s">
        <v>18757</v>
      </c>
      <c r="N1424" s="7" t="s">
        <v>29</v>
      </c>
      <c r="O1424" s="7" t="s">
        <v>159</v>
      </c>
    </row>
    <row r="1425" spans="2:15" x14ac:dyDescent="0.25">
      <c r="B1425" s="7">
        <v>4</v>
      </c>
      <c r="C1425" s="7" t="s">
        <v>7182</v>
      </c>
      <c r="D1425" s="7" t="s">
        <v>7183</v>
      </c>
      <c r="E1425" s="7" t="s">
        <v>7185</v>
      </c>
      <c r="F1425" s="7" t="s">
        <v>147</v>
      </c>
      <c r="G1425" s="7" t="s">
        <v>252</v>
      </c>
      <c r="H1425" s="7" t="s">
        <v>260</v>
      </c>
      <c r="I1425" s="7" t="s">
        <v>60</v>
      </c>
      <c r="J1425" s="7" t="s">
        <v>58</v>
      </c>
      <c r="K1425" s="7">
        <v>14</v>
      </c>
      <c r="L1425" s="7" t="s">
        <v>7187</v>
      </c>
      <c r="M1425" s="7" t="s">
        <v>18759</v>
      </c>
      <c r="N1425" s="7" t="s">
        <v>29</v>
      </c>
      <c r="O1425" s="7" t="s">
        <v>136</v>
      </c>
    </row>
    <row r="1426" spans="2:15" x14ac:dyDescent="0.25">
      <c r="B1426" s="7">
        <v>4</v>
      </c>
      <c r="C1426" s="7" t="s">
        <v>7188</v>
      </c>
      <c r="D1426" s="7" t="s">
        <v>7189</v>
      </c>
      <c r="E1426" s="7" t="s">
        <v>7192</v>
      </c>
      <c r="F1426" s="7" t="s">
        <v>106</v>
      </c>
      <c r="G1426" s="7" t="s">
        <v>253</v>
      </c>
      <c r="H1426" s="7" t="s">
        <v>260</v>
      </c>
      <c r="I1426" s="7" t="s">
        <v>60</v>
      </c>
      <c r="J1426" s="7" t="s">
        <v>58</v>
      </c>
      <c r="K1426" s="7">
        <v>9</v>
      </c>
      <c r="L1426" s="7" t="s">
        <v>7194</v>
      </c>
      <c r="M1426" s="7" t="s">
        <v>18760</v>
      </c>
      <c r="N1426" s="7" t="s">
        <v>29</v>
      </c>
      <c r="O1426" s="7" t="s">
        <v>109</v>
      </c>
    </row>
    <row r="1427" spans="2:15" x14ac:dyDescent="0.25">
      <c r="B1427" s="7">
        <v>4</v>
      </c>
      <c r="C1427" s="7" t="s">
        <v>7195</v>
      </c>
      <c r="D1427" s="7" t="s">
        <v>7196</v>
      </c>
      <c r="E1427" s="7" t="s">
        <v>7199</v>
      </c>
      <c r="F1427" s="7" t="s">
        <v>226</v>
      </c>
      <c r="G1427" s="7" t="s">
        <v>253</v>
      </c>
      <c r="H1427" s="7" t="s">
        <v>260</v>
      </c>
      <c r="I1427" s="7" t="s">
        <v>37</v>
      </c>
      <c r="J1427" s="7" t="s">
        <v>36</v>
      </c>
      <c r="K1427" s="7">
        <v>7</v>
      </c>
      <c r="L1427" s="7" t="s">
        <v>7201</v>
      </c>
      <c r="M1427" s="7" t="s">
        <v>10624</v>
      </c>
      <c r="N1427" s="7" t="s">
        <v>29</v>
      </c>
      <c r="O1427" s="7" t="s">
        <v>215</v>
      </c>
    </row>
    <row r="1428" spans="2:15" x14ac:dyDescent="0.25">
      <c r="B1428" s="7">
        <v>4</v>
      </c>
      <c r="C1428" s="7" t="s">
        <v>7244</v>
      </c>
      <c r="D1428" s="7" t="s">
        <v>7245</v>
      </c>
      <c r="E1428" s="7" t="s">
        <v>2155</v>
      </c>
      <c r="F1428" s="7" t="s">
        <v>216</v>
      </c>
      <c r="G1428" s="7" t="s">
        <v>253</v>
      </c>
      <c r="H1428" s="7" t="s">
        <v>260</v>
      </c>
      <c r="I1428" s="7" t="s">
        <v>60</v>
      </c>
      <c r="J1428" s="7" t="s">
        <v>58</v>
      </c>
      <c r="K1428" s="7">
        <v>9</v>
      </c>
      <c r="L1428" s="7" t="s">
        <v>7246</v>
      </c>
      <c r="M1428" s="7" t="s">
        <v>17702</v>
      </c>
      <c r="N1428" s="7" t="s">
        <v>29</v>
      </c>
      <c r="O1428" s="7" t="s">
        <v>215</v>
      </c>
    </row>
    <row r="1429" spans="2:15" x14ac:dyDescent="0.25">
      <c r="B1429" s="7">
        <v>4</v>
      </c>
      <c r="C1429" s="7" t="s">
        <v>7279</v>
      </c>
      <c r="D1429" s="7" t="s">
        <v>7280</v>
      </c>
      <c r="E1429" s="7" t="s">
        <v>7283</v>
      </c>
      <c r="F1429" s="7" t="s">
        <v>25</v>
      </c>
      <c r="G1429" s="7" t="s">
        <v>253</v>
      </c>
      <c r="H1429" s="7" t="s">
        <v>260</v>
      </c>
      <c r="I1429" s="7" t="s">
        <v>45</v>
      </c>
      <c r="J1429" s="7" t="s">
        <v>44</v>
      </c>
      <c r="K1429" s="7">
        <v>11</v>
      </c>
      <c r="L1429" s="7" t="s">
        <v>7285</v>
      </c>
      <c r="M1429" s="7" t="s">
        <v>18416</v>
      </c>
      <c r="N1429" s="7" t="s">
        <v>29</v>
      </c>
      <c r="O1429" s="7" t="s">
        <v>105</v>
      </c>
    </row>
    <row r="1430" spans="2:15" x14ac:dyDescent="0.25">
      <c r="B1430" s="7">
        <v>4</v>
      </c>
      <c r="C1430" s="7" t="s">
        <v>7300</v>
      </c>
      <c r="D1430" s="7" t="s">
        <v>7301</v>
      </c>
      <c r="E1430" s="7" t="s">
        <v>7304</v>
      </c>
      <c r="F1430" s="7" t="s">
        <v>171</v>
      </c>
      <c r="G1430" s="7" t="s">
        <v>252</v>
      </c>
      <c r="H1430" s="7" t="s">
        <v>260</v>
      </c>
      <c r="I1430" s="7" t="s">
        <v>60</v>
      </c>
      <c r="J1430" s="7" t="s">
        <v>58</v>
      </c>
      <c r="K1430" s="7">
        <v>14</v>
      </c>
      <c r="L1430" s="7" t="s">
        <v>7306</v>
      </c>
      <c r="M1430" s="7" t="s">
        <v>18775</v>
      </c>
      <c r="N1430" s="7" t="s">
        <v>29</v>
      </c>
      <c r="O1430" s="7" t="s">
        <v>159</v>
      </c>
    </row>
    <row r="1431" spans="2:15" x14ac:dyDescent="0.25">
      <c r="B1431" s="7">
        <v>4</v>
      </c>
      <c r="C1431" s="7" t="s">
        <v>7307</v>
      </c>
      <c r="D1431" s="7" t="s">
        <v>7308</v>
      </c>
      <c r="E1431" s="7" t="s">
        <v>7312</v>
      </c>
      <c r="F1431" s="7" t="s">
        <v>25</v>
      </c>
      <c r="G1431" s="7" t="s">
        <v>253</v>
      </c>
      <c r="H1431" s="7" t="s">
        <v>260</v>
      </c>
      <c r="I1431" s="7" t="s">
        <v>45</v>
      </c>
      <c r="J1431" s="7" t="s">
        <v>44</v>
      </c>
      <c r="K1431" s="7">
        <v>11</v>
      </c>
      <c r="L1431" s="7" t="s">
        <v>7314</v>
      </c>
      <c r="M1431" s="7" t="s">
        <v>14433</v>
      </c>
      <c r="N1431" s="7" t="s">
        <v>29</v>
      </c>
      <c r="O1431" s="7" t="s">
        <v>105</v>
      </c>
    </row>
    <row r="1432" spans="2:15" x14ac:dyDescent="0.25">
      <c r="B1432" s="7">
        <v>4</v>
      </c>
      <c r="C1432" s="7" t="s">
        <v>7321</v>
      </c>
      <c r="D1432" s="7" t="s">
        <v>7322</v>
      </c>
      <c r="E1432" s="7" t="s">
        <v>7325</v>
      </c>
      <c r="F1432" s="7" t="s">
        <v>106</v>
      </c>
      <c r="G1432" s="7" t="s">
        <v>252</v>
      </c>
      <c r="H1432" s="7" t="s">
        <v>260</v>
      </c>
      <c r="I1432" s="7" t="s">
        <v>60</v>
      </c>
      <c r="J1432" s="7" t="s">
        <v>58</v>
      </c>
      <c r="K1432" s="7">
        <v>14</v>
      </c>
      <c r="L1432" s="7" t="s">
        <v>7327</v>
      </c>
      <c r="M1432" s="7" t="s">
        <v>18778</v>
      </c>
      <c r="N1432" s="7" t="s">
        <v>29</v>
      </c>
      <c r="O1432" s="7" t="s">
        <v>109</v>
      </c>
    </row>
    <row r="1433" spans="2:15" x14ac:dyDescent="0.25">
      <c r="B1433" s="7">
        <v>4</v>
      </c>
      <c r="C1433" s="7" t="s">
        <v>7328</v>
      </c>
      <c r="D1433" s="7" t="s">
        <v>7329</v>
      </c>
      <c r="E1433" s="7" t="s">
        <v>7332</v>
      </c>
      <c r="F1433" s="7" t="s">
        <v>25</v>
      </c>
      <c r="G1433" s="7" t="s">
        <v>252</v>
      </c>
      <c r="H1433" s="7" t="s">
        <v>260</v>
      </c>
      <c r="I1433" s="7" t="s">
        <v>34</v>
      </c>
      <c r="J1433" s="7" t="s">
        <v>23</v>
      </c>
      <c r="K1433" s="7">
        <v>8</v>
      </c>
      <c r="L1433" s="7" t="s">
        <v>7334</v>
      </c>
      <c r="M1433" s="7" t="s">
        <v>9241</v>
      </c>
      <c r="N1433" s="7" t="s">
        <v>29</v>
      </c>
      <c r="O1433" s="7" t="s">
        <v>105</v>
      </c>
    </row>
    <row r="1434" spans="2:15" x14ac:dyDescent="0.25">
      <c r="B1434" s="7">
        <v>4</v>
      </c>
      <c r="C1434" s="7" t="s">
        <v>8394</v>
      </c>
      <c r="D1434" s="7" t="s">
        <v>8395</v>
      </c>
      <c r="E1434" s="7" t="s">
        <v>8398</v>
      </c>
      <c r="F1434" s="7" t="s">
        <v>52</v>
      </c>
      <c r="G1434" s="7" t="s">
        <v>253</v>
      </c>
      <c r="H1434" s="7" t="s">
        <v>260</v>
      </c>
      <c r="I1434" s="7" t="s">
        <v>60</v>
      </c>
      <c r="J1434" s="7" t="s">
        <v>58</v>
      </c>
      <c r="K1434" s="7">
        <v>9</v>
      </c>
      <c r="L1434" s="7" t="s">
        <v>8400</v>
      </c>
      <c r="M1434" s="7" t="s">
        <v>17605</v>
      </c>
      <c r="N1434" s="7" t="s">
        <v>29</v>
      </c>
      <c r="O1434" s="7" t="s">
        <v>105</v>
      </c>
    </row>
    <row r="1435" spans="2:15" x14ac:dyDescent="0.25">
      <c r="B1435" s="7">
        <v>4</v>
      </c>
      <c r="C1435" s="7" t="s">
        <v>7381</v>
      </c>
      <c r="D1435" s="7" t="s">
        <v>7382</v>
      </c>
      <c r="E1435" s="7" t="s">
        <v>7385</v>
      </c>
      <c r="F1435" s="7" t="s">
        <v>165</v>
      </c>
      <c r="G1435" s="7" t="s">
        <v>252</v>
      </c>
      <c r="H1435" s="7" t="s">
        <v>260</v>
      </c>
      <c r="I1435" s="7" t="s">
        <v>60</v>
      </c>
      <c r="J1435" s="7" t="s">
        <v>58</v>
      </c>
      <c r="K1435" s="7">
        <v>14</v>
      </c>
      <c r="L1435" s="7" t="s">
        <v>7387</v>
      </c>
      <c r="M1435" s="7" t="s">
        <v>18796</v>
      </c>
      <c r="N1435" s="7" t="s">
        <v>29</v>
      </c>
      <c r="O1435" s="7" t="s">
        <v>159</v>
      </c>
    </row>
    <row r="1436" spans="2:15" x14ac:dyDescent="0.25">
      <c r="B1436" s="7">
        <v>4</v>
      </c>
      <c r="C1436" s="7" t="s">
        <v>7395</v>
      </c>
      <c r="D1436" s="7" t="s">
        <v>7396</v>
      </c>
      <c r="E1436" s="7" t="s">
        <v>7399</v>
      </c>
      <c r="F1436" s="7" t="s">
        <v>25</v>
      </c>
      <c r="G1436" s="7" t="s">
        <v>253</v>
      </c>
      <c r="H1436" s="7" t="s">
        <v>260</v>
      </c>
      <c r="I1436" s="7" t="s">
        <v>37</v>
      </c>
      <c r="J1436" s="7" t="s">
        <v>36</v>
      </c>
      <c r="K1436" s="7">
        <v>7</v>
      </c>
      <c r="L1436" s="7" t="s">
        <v>7401</v>
      </c>
      <c r="M1436" s="7" t="s">
        <v>14035</v>
      </c>
      <c r="N1436" s="7" t="s">
        <v>29</v>
      </c>
      <c r="O1436" s="7" t="s">
        <v>105</v>
      </c>
    </row>
    <row r="1437" spans="2:15" x14ac:dyDescent="0.25">
      <c r="B1437" s="7">
        <v>4</v>
      </c>
      <c r="C1437" s="7" t="s">
        <v>7442</v>
      </c>
      <c r="D1437" s="7" t="s">
        <v>7443</v>
      </c>
      <c r="E1437" s="7" t="s">
        <v>7447</v>
      </c>
      <c r="F1437" s="7" t="s">
        <v>25</v>
      </c>
      <c r="G1437" s="7" t="s">
        <v>253</v>
      </c>
      <c r="H1437" s="7" t="s">
        <v>260</v>
      </c>
      <c r="I1437" s="7" t="s">
        <v>27</v>
      </c>
      <c r="J1437" s="7" t="s">
        <v>23</v>
      </c>
      <c r="K1437" s="7">
        <v>7</v>
      </c>
      <c r="L1437" s="7" t="s">
        <v>7449</v>
      </c>
      <c r="M1437" s="7" t="s">
        <v>8124</v>
      </c>
      <c r="N1437" s="7" t="s">
        <v>29</v>
      </c>
      <c r="O1437" s="7" t="s">
        <v>105</v>
      </c>
    </row>
    <row r="1438" spans="2:15" x14ac:dyDescent="0.25">
      <c r="B1438" s="7">
        <v>4</v>
      </c>
      <c r="C1438" s="7" t="s">
        <v>7515</v>
      </c>
      <c r="D1438" s="7" t="s">
        <v>7516</v>
      </c>
      <c r="E1438" s="7" t="s">
        <v>7517</v>
      </c>
      <c r="F1438" s="7" t="s">
        <v>25</v>
      </c>
      <c r="G1438" s="7" t="s">
        <v>253</v>
      </c>
      <c r="H1438" s="7" t="s">
        <v>260</v>
      </c>
      <c r="I1438" s="7" t="s">
        <v>27</v>
      </c>
      <c r="J1438" s="7" t="s">
        <v>23</v>
      </c>
      <c r="K1438" s="7">
        <v>7</v>
      </c>
      <c r="L1438" s="7" t="s">
        <v>7519</v>
      </c>
      <c r="M1438" s="7" t="s">
        <v>8100</v>
      </c>
      <c r="N1438" s="7" t="s">
        <v>29</v>
      </c>
      <c r="O1438" s="7" t="s">
        <v>105</v>
      </c>
    </row>
    <row r="1439" spans="2:15" x14ac:dyDescent="0.25">
      <c r="B1439" s="7">
        <v>4</v>
      </c>
      <c r="C1439" s="7" t="s">
        <v>7520</v>
      </c>
      <c r="D1439" s="7" t="s">
        <v>7521</v>
      </c>
      <c r="E1439" s="7" t="s">
        <v>7524</v>
      </c>
      <c r="F1439" s="7" t="s">
        <v>25</v>
      </c>
      <c r="G1439" s="7" t="s">
        <v>253</v>
      </c>
      <c r="H1439" s="7" t="s">
        <v>260</v>
      </c>
      <c r="I1439" s="7" t="s">
        <v>27</v>
      </c>
      <c r="J1439" s="7" t="s">
        <v>23</v>
      </c>
      <c r="K1439" s="7">
        <v>7</v>
      </c>
      <c r="L1439" s="7" t="s">
        <v>7526</v>
      </c>
      <c r="M1439" s="7" t="s">
        <v>10539</v>
      </c>
      <c r="N1439" s="7" t="s">
        <v>29</v>
      </c>
      <c r="O1439" s="7" t="s">
        <v>105</v>
      </c>
    </row>
    <row r="1440" spans="2:15" x14ac:dyDescent="0.25">
      <c r="B1440" s="7">
        <v>4</v>
      </c>
      <c r="C1440" s="7" t="s">
        <v>7527</v>
      </c>
      <c r="D1440" s="7" t="s">
        <v>7528</v>
      </c>
      <c r="E1440" s="7" t="s">
        <v>7529</v>
      </c>
      <c r="F1440" s="7" t="s">
        <v>25</v>
      </c>
      <c r="G1440" s="7" t="s">
        <v>253</v>
      </c>
      <c r="H1440" s="7" t="s">
        <v>260</v>
      </c>
      <c r="I1440" s="7" t="s">
        <v>27</v>
      </c>
      <c r="J1440" s="7" t="s">
        <v>23</v>
      </c>
      <c r="K1440" s="7">
        <v>7</v>
      </c>
      <c r="L1440" s="7" t="s">
        <v>7531</v>
      </c>
      <c r="M1440" s="7" t="s">
        <v>10539</v>
      </c>
      <c r="N1440" s="7" t="s">
        <v>29</v>
      </c>
      <c r="O1440" s="7" t="s">
        <v>105</v>
      </c>
    </row>
    <row r="1441" spans="2:15" x14ac:dyDescent="0.25">
      <c r="B1441" s="7">
        <v>4</v>
      </c>
      <c r="C1441" s="7" t="s">
        <v>7532</v>
      </c>
      <c r="D1441" s="7" t="s">
        <v>7528</v>
      </c>
      <c r="E1441" s="7" t="s">
        <v>7533</v>
      </c>
      <c r="F1441" s="7" t="s">
        <v>25</v>
      </c>
      <c r="G1441" s="7" t="s">
        <v>253</v>
      </c>
      <c r="H1441" s="7" t="s">
        <v>260</v>
      </c>
      <c r="I1441" s="7" t="s">
        <v>27</v>
      </c>
      <c r="J1441" s="7" t="s">
        <v>23</v>
      </c>
      <c r="K1441" s="7">
        <v>7</v>
      </c>
      <c r="L1441" s="7" t="s">
        <v>7531</v>
      </c>
      <c r="M1441" s="7" t="s">
        <v>10539</v>
      </c>
      <c r="N1441" s="7" t="s">
        <v>29</v>
      </c>
      <c r="O1441" s="7" t="s">
        <v>105</v>
      </c>
    </row>
    <row r="1442" spans="2:15" x14ac:dyDescent="0.25">
      <c r="B1442" s="7">
        <v>4</v>
      </c>
      <c r="C1442" s="7" t="s">
        <v>7535</v>
      </c>
      <c r="D1442" s="7" t="s">
        <v>7536</v>
      </c>
      <c r="E1442" s="7" t="s">
        <v>7537</v>
      </c>
      <c r="F1442" s="7" t="s">
        <v>25</v>
      </c>
      <c r="G1442" s="7" t="s">
        <v>253</v>
      </c>
      <c r="H1442" s="7" t="s">
        <v>260</v>
      </c>
      <c r="I1442" s="7" t="s">
        <v>27</v>
      </c>
      <c r="J1442" s="7" t="s">
        <v>23</v>
      </c>
      <c r="K1442" s="7">
        <v>7</v>
      </c>
      <c r="L1442" s="7" t="s">
        <v>7539</v>
      </c>
      <c r="M1442" s="7" t="s">
        <v>10539</v>
      </c>
      <c r="N1442" s="7" t="s">
        <v>29</v>
      </c>
      <c r="O1442" s="7" t="s">
        <v>105</v>
      </c>
    </row>
    <row r="1443" spans="2:15" x14ac:dyDescent="0.25">
      <c r="B1443" s="7">
        <v>4</v>
      </c>
      <c r="C1443" s="7" t="s">
        <v>7540</v>
      </c>
      <c r="D1443" s="7" t="s">
        <v>7541</v>
      </c>
      <c r="E1443" s="7" t="s">
        <v>7542</v>
      </c>
      <c r="F1443" s="7" t="s">
        <v>25</v>
      </c>
      <c r="G1443" s="7" t="s">
        <v>253</v>
      </c>
      <c r="H1443" s="7" t="s">
        <v>260</v>
      </c>
      <c r="I1443" s="7" t="s">
        <v>27</v>
      </c>
      <c r="J1443" s="7" t="s">
        <v>23</v>
      </c>
      <c r="K1443" s="7">
        <v>7</v>
      </c>
      <c r="L1443" s="7" t="s">
        <v>7544</v>
      </c>
      <c r="M1443" s="7" t="s">
        <v>10539</v>
      </c>
      <c r="N1443" s="7" t="s">
        <v>29</v>
      </c>
      <c r="O1443" s="7" t="s">
        <v>105</v>
      </c>
    </row>
    <row r="1444" spans="2:15" x14ac:dyDescent="0.25">
      <c r="B1444" s="7">
        <v>4</v>
      </c>
      <c r="C1444" s="7" t="s">
        <v>7545</v>
      </c>
      <c r="D1444" s="7" t="s">
        <v>7546</v>
      </c>
      <c r="E1444" s="7" t="s">
        <v>7547</v>
      </c>
      <c r="F1444" s="7" t="s">
        <v>25</v>
      </c>
      <c r="G1444" s="7" t="s">
        <v>253</v>
      </c>
      <c r="H1444" s="7" t="s">
        <v>260</v>
      </c>
      <c r="I1444" s="7" t="s">
        <v>27</v>
      </c>
      <c r="J1444" s="7" t="s">
        <v>23</v>
      </c>
      <c r="K1444" s="7">
        <v>7</v>
      </c>
      <c r="L1444" s="7" t="s">
        <v>7549</v>
      </c>
      <c r="M1444" s="7" t="s">
        <v>10539</v>
      </c>
      <c r="N1444" s="7" t="s">
        <v>29</v>
      </c>
      <c r="O1444" s="7" t="s">
        <v>105</v>
      </c>
    </row>
    <row r="1445" spans="2:15" x14ac:dyDescent="0.25">
      <c r="B1445" s="7">
        <v>4</v>
      </c>
      <c r="C1445" s="7" t="s">
        <v>7552</v>
      </c>
      <c r="D1445" s="7" t="s">
        <v>7553</v>
      </c>
      <c r="E1445" s="7" t="s">
        <v>7554</v>
      </c>
      <c r="F1445" s="7" t="s">
        <v>25</v>
      </c>
      <c r="G1445" s="7" t="s">
        <v>253</v>
      </c>
      <c r="H1445" s="7" t="s">
        <v>260</v>
      </c>
      <c r="I1445" s="7" t="s">
        <v>27</v>
      </c>
      <c r="J1445" s="7" t="s">
        <v>23</v>
      </c>
      <c r="K1445" s="7">
        <v>7</v>
      </c>
      <c r="L1445" s="7" t="s">
        <v>7556</v>
      </c>
      <c r="M1445" s="7" t="s">
        <v>14604</v>
      </c>
      <c r="N1445" s="7" t="s">
        <v>29</v>
      </c>
      <c r="O1445" s="7" t="s">
        <v>105</v>
      </c>
    </row>
    <row r="1446" spans="2:15" x14ac:dyDescent="0.25">
      <c r="B1446" s="7">
        <v>4</v>
      </c>
      <c r="C1446" s="7" t="s">
        <v>7557</v>
      </c>
      <c r="D1446" s="7" t="s">
        <v>7558</v>
      </c>
      <c r="E1446" s="7" t="s">
        <v>7559</v>
      </c>
      <c r="F1446" s="7" t="s">
        <v>25</v>
      </c>
      <c r="G1446" s="7" t="s">
        <v>253</v>
      </c>
      <c r="H1446" s="7" t="s">
        <v>260</v>
      </c>
      <c r="I1446" s="7" t="s">
        <v>27</v>
      </c>
      <c r="J1446" s="7" t="s">
        <v>23</v>
      </c>
      <c r="K1446" s="7">
        <v>7</v>
      </c>
      <c r="L1446" s="7" t="s">
        <v>7561</v>
      </c>
      <c r="M1446" s="7" t="s">
        <v>14604</v>
      </c>
      <c r="N1446" s="7" t="s">
        <v>29</v>
      </c>
      <c r="O1446" s="7" t="s">
        <v>105</v>
      </c>
    </row>
    <row r="1447" spans="2:15" x14ac:dyDescent="0.25">
      <c r="B1447" s="7">
        <v>4</v>
      </c>
      <c r="C1447" s="7" t="s">
        <v>7562</v>
      </c>
      <c r="D1447" s="7" t="s">
        <v>7563</v>
      </c>
      <c r="E1447" s="7" t="s">
        <v>7564</v>
      </c>
      <c r="F1447" s="7" t="s">
        <v>25</v>
      </c>
      <c r="G1447" s="7" t="s">
        <v>253</v>
      </c>
      <c r="H1447" s="7" t="s">
        <v>260</v>
      </c>
      <c r="I1447" s="7" t="s">
        <v>27</v>
      </c>
      <c r="J1447" s="7" t="s">
        <v>23</v>
      </c>
      <c r="K1447" s="7">
        <v>7</v>
      </c>
      <c r="L1447" s="7" t="s">
        <v>7566</v>
      </c>
      <c r="M1447" s="7" t="s">
        <v>14604</v>
      </c>
      <c r="N1447" s="7" t="s">
        <v>29</v>
      </c>
      <c r="O1447" s="7" t="s">
        <v>105</v>
      </c>
    </row>
    <row r="1448" spans="2:15" x14ac:dyDescent="0.25">
      <c r="B1448" s="7">
        <v>4</v>
      </c>
      <c r="C1448" s="7" t="s">
        <v>7567</v>
      </c>
      <c r="D1448" s="7" t="s">
        <v>7563</v>
      </c>
      <c r="E1448" s="7" t="s">
        <v>7568</v>
      </c>
      <c r="F1448" s="7" t="s">
        <v>25</v>
      </c>
      <c r="G1448" s="7" t="s">
        <v>253</v>
      </c>
      <c r="H1448" s="7" t="s">
        <v>260</v>
      </c>
      <c r="I1448" s="7" t="s">
        <v>27</v>
      </c>
      <c r="J1448" s="7" t="s">
        <v>23</v>
      </c>
      <c r="K1448" s="7">
        <v>7</v>
      </c>
      <c r="L1448" s="7" t="s">
        <v>7566</v>
      </c>
      <c r="M1448" s="7" t="s">
        <v>14604</v>
      </c>
      <c r="N1448" s="7" t="s">
        <v>29</v>
      </c>
      <c r="O1448" s="7" t="s">
        <v>105</v>
      </c>
    </row>
    <row r="1449" spans="2:15" x14ac:dyDescent="0.25">
      <c r="B1449" s="7">
        <v>4</v>
      </c>
      <c r="C1449" s="7" t="s">
        <v>7570</v>
      </c>
      <c r="D1449" s="7" t="s">
        <v>7558</v>
      </c>
      <c r="E1449" s="7" t="s">
        <v>7571</v>
      </c>
      <c r="F1449" s="7" t="s">
        <v>25</v>
      </c>
      <c r="G1449" s="7" t="s">
        <v>253</v>
      </c>
      <c r="H1449" s="7" t="s">
        <v>260</v>
      </c>
      <c r="I1449" s="7" t="s">
        <v>27</v>
      </c>
      <c r="J1449" s="7" t="s">
        <v>23</v>
      </c>
      <c r="K1449" s="7">
        <v>7</v>
      </c>
      <c r="L1449" s="7" t="s">
        <v>7561</v>
      </c>
      <c r="M1449" s="7" t="s">
        <v>14604</v>
      </c>
      <c r="N1449" s="7" t="s">
        <v>29</v>
      </c>
      <c r="O1449" s="7" t="s">
        <v>105</v>
      </c>
    </row>
    <row r="1450" spans="2:15" x14ac:dyDescent="0.25">
      <c r="B1450" s="7">
        <v>4</v>
      </c>
      <c r="C1450" s="7" t="s">
        <v>7573</v>
      </c>
      <c r="D1450" s="7" t="s">
        <v>7574</v>
      </c>
      <c r="E1450" s="7" t="s">
        <v>7575</v>
      </c>
      <c r="F1450" s="7" t="s">
        <v>25</v>
      </c>
      <c r="G1450" s="7" t="s">
        <v>253</v>
      </c>
      <c r="H1450" s="7" t="s">
        <v>260</v>
      </c>
      <c r="I1450" s="7" t="s">
        <v>27</v>
      </c>
      <c r="J1450" s="7" t="s">
        <v>23</v>
      </c>
      <c r="K1450" s="7">
        <v>7</v>
      </c>
      <c r="L1450" s="7" t="s">
        <v>7577</v>
      </c>
      <c r="M1450" s="7" t="s">
        <v>14604</v>
      </c>
      <c r="N1450" s="7" t="s">
        <v>29</v>
      </c>
      <c r="O1450" s="7" t="s">
        <v>105</v>
      </c>
    </row>
    <row r="1451" spans="2:15" x14ac:dyDescent="0.25">
      <c r="B1451" s="7">
        <v>4</v>
      </c>
      <c r="C1451" s="7" t="s">
        <v>7578</v>
      </c>
      <c r="D1451" s="7" t="s">
        <v>7579</v>
      </c>
      <c r="E1451" s="7" t="s">
        <v>7582</v>
      </c>
      <c r="F1451" s="7" t="s">
        <v>25</v>
      </c>
      <c r="G1451" s="7" t="s">
        <v>253</v>
      </c>
      <c r="H1451" s="7" t="s">
        <v>260</v>
      </c>
      <c r="I1451" s="7" t="s">
        <v>37</v>
      </c>
      <c r="J1451" s="7" t="s">
        <v>36</v>
      </c>
      <c r="K1451" s="7">
        <v>7</v>
      </c>
      <c r="L1451" s="7" t="s">
        <v>7584</v>
      </c>
      <c r="M1451" s="7" t="s">
        <v>5011</v>
      </c>
      <c r="N1451" s="7" t="s">
        <v>29</v>
      </c>
      <c r="O1451" s="7" t="s">
        <v>105</v>
      </c>
    </row>
    <row r="1452" spans="2:15" x14ac:dyDescent="0.25">
      <c r="B1452" s="7">
        <v>4</v>
      </c>
      <c r="C1452" s="7" t="s">
        <v>7585</v>
      </c>
      <c r="D1452" s="7" t="s">
        <v>7586</v>
      </c>
      <c r="E1452" s="7" t="s">
        <v>7588</v>
      </c>
      <c r="F1452" s="7" t="s">
        <v>25</v>
      </c>
      <c r="G1452" s="7" t="s">
        <v>253</v>
      </c>
      <c r="H1452" s="7" t="s">
        <v>260</v>
      </c>
      <c r="I1452" s="7" t="s">
        <v>37</v>
      </c>
      <c r="J1452" s="7" t="s">
        <v>36</v>
      </c>
      <c r="K1452" s="7">
        <v>7</v>
      </c>
      <c r="L1452" s="7" t="s">
        <v>7590</v>
      </c>
      <c r="M1452" s="7" t="s">
        <v>5012</v>
      </c>
      <c r="N1452" s="7" t="s">
        <v>29</v>
      </c>
      <c r="O1452" s="7" t="s">
        <v>105</v>
      </c>
    </row>
    <row r="1453" spans="2:15" x14ac:dyDescent="0.25">
      <c r="B1453" s="7">
        <v>4</v>
      </c>
      <c r="C1453" s="7" t="s">
        <v>7591</v>
      </c>
      <c r="D1453" s="7" t="s">
        <v>7592</v>
      </c>
      <c r="E1453" s="7" t="s">
        <v>7595</v>
      </c>
      <c r="F1453" s="7" t="s">
        <v>38</v>
      </c>
      <c r="G1453" s="7" t="s">
        <v>253</v>
      </c>
      <c r="H1453" s="7" t="s">
        <v>260</v>
      </c>
      <c r="I1453" s="7" t="s">
        <v>66</v>
      </c>
      <c r="J1453" s="7" t="s">
        <v>36</v>
      </c>
      <c r="K1453" s="7">
        <v>7</v>
      </c>
      <c r="L1453" s="7" t="s">
        <v>7597</v>
      </c>
      <c r="M1453" s="7" t="s">
        <v>10645</v>
      </c>
      <c r="N1453" s="7" t="s">
        <v>29</v>
      </c>
      <c r="O1453" s="7" t="s">
        <v>105</v>
      </c>
    </row>
    <row r="1454" spans="2:15" x14ac:dyDescent="0.25">
      <c r="B1454" s="7">
        <v>4</v>
      </c>
      <c r="C1454" s="7" t="s">
        <v>7598</v>
      </c>
      <c r="D1454" s="7" t="s">
        <v>7599</v>
      </c>
      <c r="E1454" s="7" t="s">
        <v>7602</v>
      </c>
      <c r="F1454" s="7" t="s">
        <v>25</v>
      </c>
      <c r="G1454" s="7" t="s">
        <v>253</v>
      </c>
      <c r="H1454" s="7" t="s">
        <v>260</v>
      </c>
      <c r="I1454" s="7" t="s">
        <v>27</v>
      </c>
      <c r="J1454" s="7" t="s">
        <v>23</v>
      </c>
      <c r="K1454" s="7">
        <v>7</v>
      </c>
      <c r="L1454" s="7" t="s">
        <v>7604</v>
      </c>
      <c r="M1454" s="7" t="s">
        <v>3639</v>
      </c>
      <c r="N1454" s="7" t="s">
        <v>29</v>
      </c>
      <c r="O1454" s="7" t="s">
        <v>105</v>
      </c>
    </row>
    <row r="1455" spans="2:15" x14ac:dyDescent="0.25">
      <c r="B1455" s="7">
        <v>4</v>
      </c>
      <c r="C1455" s="7" t="s">
        <v>7605</v>
      </c>
      <c r="D1455" s="7" t="s">
        <v>7606</v>
      </c>
      <c r="E1455" s="7" t="s">
        <v>7607</v>
      </c>
      <c r="F1455" s="7" t="s">
        <v>25</v>
      </c>
      <c r="G1455" s="7" t="s">
        <v>253</v>
      </c>
      <c r="H1455" s="7" t="s">
        <v>260</v>
      </c>
      <c r="I1455" s="7" t="s">
        <v>27</v>
      </c>
      <c r="J1455" s="7" t="s">
        <v>23</v>
      </c>
      <c r="K1455" s="7">
        <v>7</v>
      </c>
      <c r="L1455" s="7" t="s">
        <v>7609</v>
      </c>
      <c r="M1455" s="7" t="s">
        <v>10649</v>
      </c>
      <c r="N1455" s="7" t="s">
        <v>29</v>
      </c>
      <c r="O1455" s="7" t="s">
        <v>105</v>
      </c>
    </row>
    <row r="1456" spans="2:15" x14ac:dyDescent="0.25">
      <c r="B1456" s="7">
        <v>4</v>
      </c>
      <c r="C1456" s="7" t="s">
        <v>7610</v>
      </c>
      <c r="D1456" s="7" t="s">
        <v>7611</v>
      </c>
      <c r="E1456" s="7" t="s">
        <v>7614</v>
      </c>
      <c r="F1456" s="7" t="s">
        <v>25</v>
      </c>
      <c r="G1456" s="7" t="s">
        <v>253</v>
      </c>
      <c r="H1456" s="7" t="s">
        <v>260</v>
      </c>
      <c r="I1456" s="7" t="s">
        <v>27</v>
      </c>
      <c r="J1456" s="7" t="s">
        <v>23</v>
      </c>
      <c r="K1456" s="7">
        <v>7</v>
      </c>
      <c r="L1456" s="7" t="s">
        <v>7616</v>
      </c>
      <c r="M1456" s="7" t="s">
        <v>8014</v>
      </c>
      <c r="N1456" s="7" t="s">
        <v>29</v>
      </c>
      <c r="O1456" s="7" t="s">
        <v>105</v>
      </c>
    </row>
    <row r="1457" spans="2:15" x14ac:dyDescent="0.25">
      <c r="B1457" s="7">
        <v>4</v>
      </c>
      <c r="C1457" s="7" t="s">
        <v>7617</v>
      </c>
      <c r="D1457" s="7" t="s">
        <v>7618</v>
      </c>
      <c r="E1457" s="7" t="s">
        <v>7622</v>
      </c>
      <c r="F1457" s="7" t="s">
        <v>25</v>
      </c>
      <c r="G1457" s="7" t="s">
        <v>253</v>
      </c>
      <c r="H1457" s="7" t="s">
        <v>260</v>
      </c>
      <c r="I1457" s="7" t="s">
        <v>27</v>
      </c>
      <c r="J1457" s="7" t="s">
        <v>23</v>
      </c>
      <c r="K1457" s="7">
        <v>7</v>
      </c>
      <c r="L1457" s="7" t="s">
        <v>7624</v>
      </c>
      <c r="M1457" s="7" t="s">
        <v>8112</v>
      </c>
      <c r="N1457" s="7" t="s">
        <v>29</v>
      </c>
      <c r="O1457" s="7" t="s">
        <v>105</v>
      </c>
    </row>
    <row r="1458" spans="2:15" x14ac:dyDescent="0.25">
      <c r="B1458" s="7">
        <v>4</v>
      </c>
      <c r="C1458" s="7" t="s">
        <v>7625</v>
      </c>
      <c r="D1458" s="7" t="s">
        <v>7626</v>
      </c>
      <c r="E1458" s="7" t="s">
        <v>7629</v>
      </c>
      <c r="F1458" s="7" t="s">
        <v>42</v>
      </c>
      <c r="G1458" s="7" t="s">
        <v>252</v>
      </c>
      <c r="H1458" s="7" t="s">
        <v>260</v>
      </c>
      <c r="I1458" s="7" t="s">
        <v>27</v>
      </c>
      <c r="J1458" s="7" t="s">
        <v>23</v>
      </c>
      <c r="K1458" s="7">
        <v>10</v>
      </c>
      <c r="L1458" s="7" t="s">
        <v>7631</v>
      </c>
      <c r="M1458" s="7" t="s">
        <v>18565</v>
      </c>
      <c r="N1458" s="7" t="s">
        <v>29</v>
      </c>
      <c r="O1458" s="7" t="s">
        <v>105</v>
      </c>
    </row>
    <row r="1459" spans="2:15" x14ac:dyDescent="0.25">
      <c r="B1459" s="7">
        <v>4</v>
      </c>
      <c r="C1459" s="7" t="s">
        <v>7632</v>
      </c>
      <c r="D1459" s="7" t="s">
        <v>7633</v>
      </c>
      <c r="E1459" s="7" t="s">
        <v>7636</v>
      </c>
      <c r="F1459" s="7" t="s">
        <v>25</v>
      </c>
      <c r="G1459" s="7" t="s">
        <v>253</v>
      </c>
      <c r="H1459" s="7" t="s">
        <v>260</v>
      </c>
      <c r="I1459" s="7" t="s">
        <v>37</v>
      </c>
      <c r="J1459" s="7" t="s">
        <v>36</v>
      </c>
      <c r="K1459" s="7">
        <v>7</v>
      </c>
      <c r="L1459" s="7" t="s">
        <v>7638</v>
      </c>
      <c r="M1459" s="7" t="s">
        <v>10653</v>
      </c>
      <c r="N1459" s="7" t="s">
        <v>29</v>
      </c>
      <c r="O1459" s="7" t="s">
        <v>105</v>
      </c>
    </row>
    <row r="1460" spans="2:15" x14ac:dyDescent="0.25">
      <c r="B1460" s="7">
        <v>4</v>
      </c>
      <c r="C1460" s="7" t="s">
        <v>7639</v>
      </c>
      <c r="D1460" s="7" t="s">
        <v>7640</v>
      </c>
      <c r="E1460" s="7" t="s">
        <v>7642</v>
      </c>
      <c r="F1460" s="7" t="s">
        <v>42</v>
      </c>
      <c r="G1460" s="7" t="s">
        <v>253</v>
      </c>
      <c r="H1460" s="7" t="s">
        <v>260</v>
      </c>
      <c r="I1460" s="7" t="s">
        <v>27</v>
      </c>
      <c r="J1460" s="7" t="s">
        <v>23</v>
      </c>
      <c r="K1460" s="7">
        <v>7</v>
      </c>
      <c r="L1460" s="7" t="s">
        <v>7644</v>
      </c>
      <c r="M1460" s="7" t="s">
        <v>8117</v>
      </c>
      <c r="N1460" s="7" t="s">
        <v>29</v>
      </c>
      <c r="O1460" s="7" t="s">
        <v>105</v>
      </c>
    </row>
    <row r="1461" spans="2:15" x14ac:dyDescent="0.25">
      <c r="B1461" s="7">
        <v>4</v>
      </c>
      <c r="C1461" s="7" t="s">
        <v>7650</v>
      </c>
      <c r="D1461" s="7" t="s">
        <v>7651</v>
      </c>
      <c r="E1461" s="7" t="s">
        <v>7654</v>
      </c>
      <c r="F1461" s="7" t="s">
        <v>25</v>
      </c>
      <c r="G1461" s="7" t="s">
        <v>253</v>
      </c>
      <c r="H1461" s="7" t="s">
        <v>260</v>
      </c>
      <c r="I1461" s="7" t="s">
        <v>27</v>
      </c>
      <c r="J1461" s="7" t="s">
        <v>23</v>
      </c>
      <c r="K1461" s="7">
        <v>7</v>
      </c>
      <c r="L1461" s="7" t="s">
        <v>7656</v>
      </c>
      <c r="M1461" s="7" t="s">
        <v>14437</v>
      </c>
      <c r="N1461" s="7" t="s">
        <v>29</v>
      </c>
      <c r="O1461" s="7" t="s">
        <v>105</v>
      </c>
    </row>
    <row r="1462" spans="2:15" x14ac:dyDescent="0.25">
      <c r="B1462" s="7">
        <v>4</v>
      </c>
      <c r="C1462" s="7" t="s">
        <v>7666</v>
      </c>
      <c r="D1462" s="7" t="s">
        <v>7667</v>
      </c>
      <c r="E1462" s="7" t="s">
        <v>7670</v>
      </c>
      <c r="F1462" s="7" t="s">
        <v>185</v>
      </c>
      <c r="G1462" s="7" t="s">
        <v>252</v>
      </c>
      <c r="H1462" s="7" t="s">
        <v>260</v>
      </c>
      <c r="I1462" s="7" t="s">
        <v>60</v>
      </c>
      <c r="J1462" s="7" t="s">
        <v>58</v>
      </c>
      <c r="K1462" s="7">
        <v>14</v>
      </c>
      <c r="L1462" s="7" t="s">
        <v>7672</v>
      </c>
      <c r="M1462" s="7" t="s">
        <v>8057</v>
      </c>
      <c r="N1462" s="7" t="s">
        <v>29</v>
      </c>
      <c r="O1462" s="7" t="s">
        <v>159</v>
      </c>
    </row>
    <row r="1463" spans="2:15" x14ac:dyDescent="0.25">
      <c r="B1463" s="7">
        <v>4</v>
      </c>
      <c r="C1463" s="7" t="s">
        <v>7673</v>
      </c>
      <c r="D1463" s="7" t="s">
        <v>7674</v>
      </c>
      <c r="E1463" s="7" t="s">
        <v>7677</v>
      </c>
      <c r="F1463" s="7" t="s">
        <v>25</v>
      </c>
      <c r="G1463" s="7" t="s">
        <v>252</v>
      </c>
      <c r="H1463" s="7" t="s">
        <v>260</v>
      </c>
      <c r="I1463" s="7" t="s">
        <v>45</v>
      </c>
      <c r="J1463" s="7" t="s">
        <v>44</v>
      </c>
      <c r="K1463" s="7">
        <v>11</v>
      </c>
      <c r="L1463" s="7" t="s">
        <v>7679</v>
      </c>
      <c r="M1463" s="7" t="s">
        <v>17662</v>
      </c>
      <c r="N1463" s="7" t="s">
        <v>29</v>
      </c>
      <c r="O1463" s="7" t="s">
        <v>105</v>
      </c>
    </row>
    <row r="1464" spans="2:15" x14ac:dyDescent="0.25">
      <c r="B1464" s="7">
        <v>4</v>
      </c>
      <c r="C1464" s="7" t="s">
        <v>7680</v>
      </c>
      <c r="D1464" s="7" t="s">
        <v>7681</v>
      </c>
      <c r="E1464" s="7" t="s">
        <v>7684</v>
      </c>
      <c r="F1464" s="7" t="s">
        <v>52</v>
      </c>
      <c r="G1464" s="7" t="s">
        <v>253</v>
      </c>
      <c r="H1464" s="7" t="s">
        <v>260</v>
      </c>
      <c r="I1464" s="7" t="s">
        <v>37</v>
      </c>
      <c r="J1464" s="7" t="s">
        <v>36</v>
      </c>
      <c r="K1464" s="7">
        <v>7</v>
      </c>
      <c r="L1464" s="7" t="s">
        <v>7686</v>
      </c>
      <c r="M1464" s="7" t="s">
        <v>14618</v>
      </c>
      <c r="N1464" s="7" t="s">
        <v>29</v>
      </c>
      <c r="O1464" s="7" t="s">
        <v>105</v>
      </c>
    </row>
    <row r="1465" spans="2:15" x14ac:dyDescent="0.25">
      <c r="B1465" s="7">
        <v>4</v>
      </c>
      <c r="C1465" s="7" t="s">
        <v>7687</v>
      </c>
      <c r="D1465" s="7" t="s">
        <v>7688</v>
      </c>
      <c r="E1465" s="7" t="s">
        <v>7689</v>
      </c>
      <c r="F1465" s="7" t="s">
        <v>25</v>
      </c>
      <c r="G1465" s="7" t="s">
        <v>253</v>
      </c>
      <c r="H1465" s="7" t="s">
        <v>260</v>
      </c>
      <c r="I1465" s="7" t="s">
        <v>27</v>
      </c>
      <c r="J1465" s="7" t="s">
        <v>23</v>
      </c>
      <c r="K1465" s="7">
        <v>7</v>
      </c>
      <c r="L1465" s="7" t="s">
        <v>7691</v>
      </c>
      <c r="M1465" s="7" t="s">
        <v>14620</v>
      </c>
      <c r="N1465" s="7" t="s">
        <v>29</v>
      </c>
      <c r="O1465" s="7" t="s">
        <v>105</v>
      </c>
    </row>
    <row r="1466" spans="2:15" x14ac:dyDescent="0.25">
      <c r="B1466" s="7">
        <v>4</v>
      </c>
      <c r="C1466" s="7" t="s">
        <v>7692</v>
      </c>
      <c r="D1466" s="7" t="s">
        <v>7693</v>
      </c>
      <c r="E1466" s="7" t="s">
        <v>7696</v>
      </c>
      <c r="F1466" s="7" t="s">
        <v>25</v>
      </c>
      <c r="G1466" s="7" t="s">
        <v>252</v>
      </c>
      <c r="H1466" s="7" t="s">
        <v>260</v>
      </c>
      <c r="I1466" s="7" t="s">
        <v>27</v>
      </c>
      <c r="J1466" s="7" t="s">
        <v>23</v>
      </c>
      <c r="K1466" s="7">
        <v>10</v>
      </c>
      <c r="L1466" s="7" t="s">
        <v>7698</v>
      </c>
      <c r="M1466" s="7" t="s">
        <v>18799</v>
      </c>
      <c r="N1466" s="7" t="s">
        <v>29</v>
      </c>
      <c r="O1466" s="7" t="s">
        <v>105</v>
      </c>
    </row>
    <row r="1467" spans="2:15" x14ac:dyDescent="0.25">
      <c r="B1467" s="7">
        <v>4</v>
      </c>
      <c r="C1467" s="7" t="s">
        <v>7707</v>
      </c>
      <c r="D1467" s="7" t="s">
        <v>7708</v>
      </c>
      <c r="E1467" s="7" t="s">
        <v>7710</v>
      </c>
      <c r="F1467" s="7" t="s">
        <v>169</v>
      </c>
      <c r="G1467" s="7" t="s">
        <v>252</v>
      </c>
      <c r="H1467" s="7" t="s">
        <v>260</v>
      </c>
      <c r="I1467" s="7" t="s">
        <v>60</v>
      </c>
      <c r="J1467" s="7" t="s">
        <v>58</v>
      </c>
      <c r="K1467" s="7">
        <v>14</v>
      </c>
      <c r="L1467" s="7" t="s">
        <v>7712</v>
      </c>
      <c r="M1467" s="7" t="s">
        <v>18802</v>
      </c>
      <c r="N1467" s="7" t="s">
        <v>29</v>
      </c>
      <c r="O1467" s="7" t="s">
        <v>159</v>
      </c>
    </row>
    <row r="1468" spans="2:15" x14ac:dyDescent="0.25">
      <c r="B1468" s="7">
        <v>4</v>
      </c>
      <c r="C1468" s="7" t="s">
        <v>7737</v>
      </c>
      <c r="D1468" s="7" t="s">
        <v>7738</v>
      </c>
      <c r="E1468" s="7" t="s">
        <v>7739</v>
      </c>
      <c r="F1468" s="7" t="s">
        <v>25</v>
      </c>
      <c r="G1468" s="7" t="s">
        <v>253</v>
      </c>
      <c r="H1468" s="7" t="s">
        <v>260</v>
      </c>
      <c r="I1468" s="7" t="s">
        <v>27</v>
      </c>
      <c r="J1468" s="7" t="s">
        <v>23</v>
      </c>
      <c r="K1468" s="7">
        <v>7</v>
      </c>
      <c r="L1468" s="7" t="s">
        <v>7741</v>
      </c>
      <c r="M1468" s="7" t="s">
        <v>10402</v>
      </c>
      <c r="N1468" s="7" t="s">
        <v>29</v>
      </c>
      <c r="O1468" s="7" t="s">
        <v>105</v>
      </c>
    </row>
    <row r="1469" spans="2:15" x14ac:dyDescent="0.25">
      <c r="B1469" s="7">
        <v>4</v>
      </c>
      <c r="C1469" s="7" t="s">
        <v>7749</v>
      </c>
      <c r="D1469" s="7" t="s">
        <v>7750</v>
      </c>
      <c r="E1469" s="7" t="s">
        <v>7753</v>
      </c>
      <c r="F1469" s="7" t="s">
        <v>234</v>
      </c>
      <c r="G1469" s="7" t="s">
        <v>253</v>
      </c>
      <c r="H1469" s="7" t="s">
        <v>260</v>
      </c>
      <c r="I1469" s="7" t="s">
        <v>34</v>
      </c>
      <c r="J1469" s="7" t="s">
        <v>23</v>
      </c>
      <c r="K1469" s="7">
        <v>5</v>
      </c>
      <c r="L1469" s="7" t="s">
        <v>7755</v>
      </c>
      <c r="M1469" s="7" t="s">
        <v>17644</v>
      </c>
      <c r="N1469" s="7" t="s">
        <v>29</v>
      </c>
      <c r="O1469" s="7" t="s">
        <v>215</v>
      </c>
    </row>
    <row r="1470" spans="2:15" x14ac:dyDescent="0.25">
      <c r="B1470" s="7">
        <v>4</v>
      </c>
      <c r="C1470" s="7" t="s">
        <v>7786</v>
      </c>
      <c r="D1470" s="7" t="s">
        <v>7787</v>
      </c>
      <c r="E1470" s="7" t="s">
        <v>7788</v>
      </c>
      <c r="F1470" s="7" t="s">
        <v>167</v>
      </c>
      <c r="G1470" s="7" t="s">
        <v>253</v>
      </c>
      <c r="H1470" s="7" t="s">
        <v>260</v>
      </c>
      <c r="I1470" s="7" t="s">
        <v>60</v>
      </c>
      <c r="J1470" s="7" t="s">
        <v>58</v>
      </c>
      <c r="K1470" s="7">
        <v>9</v>
      </c>
      <c r="L1470" s="7" t="s">
        <v>7790</v>
      </c>
      <c r="M1470" s="7" t="s">
        <v>14291</v>
      </c>
      <c r="N1470" s="7" t="s">
        <v>29</v>
      </c>
      <c r="O1470" s="7" t="s">
        <v>159</v>
      </c>
    </row>
    <row r="1471" spans="2:15" x14ac:dyDescent="0.25">
      <c r="B1471" s="7">
        <v>4</v>
      </c>
      <c r="C1471" s="7" t="s">
        <v>7798</v>
      </c>
      <c r="D1471" s="7" t="s">
        <v>7799</v>
      </c>
      <c r="E1471" s="7" t="s">
        <v>7802</v>
      </c>
      <c r="F1471" s="7" t="s">
        <v>167</v>
      </c>
      <c r="G1471" s="7" t="s">
        <v>253</v>
      </c>
      <c r="H1471" s="7" t="s">
        <v>260</v>
      </c>
      <c r="I1471" s="7" t="s">
        <v>60</v>
      </c>
      <c r="J1471" s="7" t="s">
        <v>58</v>
      </c>
      <c r="K1471" s="7">
        <v>9</v>
      </c>
      <c r="L1471" s="7" t="s">
        <v>7804</v>
      </c>
      <c r="M1471" s="7" t="s">
        <v>10595</v>
      </c>
      <c r="N1471" s="7" t="s">
        <v>29</v>
      </c>
      <c r="O1471" s="7" t="s">
        <v>159</v>
      </c>
    </row>
    <row r="1472" spans="2:15" x14ac:dyDescent="0.25">
      <c r="B1472" s="7">
        <v>4</v>
      </c>
      <c r="C1472" s="7" t="s">
        <v>7817</v>
      </c>
      <c r="D1472" s="7" t="s">
        <v>7818</v>
      </c>
      <c r="E1472" s="7" t="s">
        <v>7821</v>
      </c>
      <c r="F1472" s="7" t="s">
        <v>25</v>
      </c>
      <c r="G1472" s="7" t="s">
        <v>252</v>
      </c>
      <c r="H1472" s="7" t="s">
        <v>260</v>
      </c>
      <c r="I1472" s="7" t="s">
        <v>34</v>
      </c>
      <c r="J1472" s="7" t="s">
        <v>23</v>
      </c>
      <c r="K1472" s="7">
        <v>8</v>
      </c>
      <c r="L1472" s="7" t="s">
        <v>7823</v>
      </c>
      <c r="M1472" s="7" t="s">
        <v>18818</v>
      </c>
      <c r="N1472" s="7" t="s">
        <v>29</v>
      </c>
      <c r="O1472" s="7" t="s">
        <v>105</v>
      </c>
    </row>
    <row r="1473" spans="2:15" x14ac:dyDescent="0.25">
      <c r="B1473" s="7">
        <v>4</v>
      </c>
      <c r="C1473" s="7" t="s">
        <v>7830</v>
      </c>
      <c r="D1473" s="7" t="s">
        <v>7831</v>
      </c>
      <c r="E1473" s="7" t="s">
        <v>7834</v>
      </c>
      <c r="F1473" s="7" t="s">
        <v>254</v>
      </c>
      <c r="G1473" s="7" t="s">
        <v>252</v>
      </c>
      <c r="H1473" s="7" t="s">
        <v>260</v>
      </c>
      <c r="I1473" s="7" t="s">
        <v>60</v>
      </c>
      <c r="J1473" s="7" t="s">
        <v>58</v>
      </c>
      <c r="K1473" s="7">
        <v>14</v>
      </c>
      <c r="L1473" s="7" t="s">
        <v>7836</v>
      </c>
      <c r="M1473" s="7" t="s">
        <v>18821</v>
      </c>
      <c r="N1473" s="7" t="s">
        <v>29</v>
      </c>
      <c r="O1473" s="7" t="s">
        <v>136</v>
      </c>
    </row>
    <row r="1474" spans="2:15" x14ac:dyDescent="0.25">
      <c r="B1474" s="7">
        <v>4</v>
      </c>
      <c r="C1474" s="7" t="s">
        <v>7842</v>
      </c>
      <c r="D1474" s="7" t="s">
        <v>7843</v>
      </c>
      <c r="E1474" s="7" t="s">
        <v>7846</v>
      </c>
      <c r="F1474" s="7" t="s">
        <v>178</v>
      </c>
      <c r="G1474" s="7" t="s">
        <v>253</v>
      </c>
      <c r="H1474" s="7" t="s">
        <v>260</v>
      </c>
      <c r="I1474" s="7" t="s">
        <v>60</v>
      </c>
      <c r="J1474" s="7" t="s">
        <v>58</v>
      </c>
      <c r="K1474" s="7">
        <v>9</v>
      </c>
      <c r="L1474" s="7" t="s">
        <v>7848</v>
      </c>
      <c r="M1474" s="7" t="s">
        <v>18824</v>
      </c>
      <c r="N1474" s="7" t="s">
        <v>29</v>
      </c>
      <c r="O1474" s="7" t="s">
        <v>159</v>
      </c>
    </row>
    <row r="1475" spans="2:15" x14ac:dyDescent="0.25">
      <c r="B1475" s="7">
        <v>4</v>
      </c>
      <c r="C1475" s="7" t="s">
        <v>7849</v>
      </c>
      <c r="D1475" s="7" t="s">
        <v>7850</v>
      </c>
      <c r="E1475" s="7" t="s">
        <v>7852</v>
      </c>
      <c r="F1475" s="7" t="s">
        <v>234</v>
      </c>
      <c r="G1475" s="7" t="s">
        <v>253</v>
      </c>
      <c r="H1475" s="7" t="s">
        <v>260</v>
      </c>
      <c r="I1475" s="7" t="s">
        <v>60</v>
      </c>
      <c r="J1475" s="7" t="s">
        <v>58</v>
      </c>
      <c r="K1475" s="7">
        <v>9</v>
      </c>
      <c r="L1475" s="7" t="s">
        <v>7854</v>
      </c>
      <c r="M1475" s="7" t="s">
        <v>18829</v>
      </c>
      <c r="N1475" s="7" t="s">
        <v>29</v>
      </c>
      <c r="O1475" s="7" t="s">
        <v>215</v>
      </c>
    </row>
    <row r="1476" spans="2:15" x14ac:dyDescent="0.25">
      <c r="B1476" s="7">
        <v>4</v>
      </c>
      <c r="C1476" s="7" t="s">
        <v>7855</v>
      </c>
      <c r="D1476" s="7" t="s">
        <v>7856</v>
      </c>
      <c r="E1476" s="7" t="s">
        <v>7858</v>
      </c>
      <c r="F1476" s="7" t="s">
        <v>226</v>
      </c>
      <c r="G1476" s="7" t="s">
        <v>253</v>
      </c>
      <c r="H1476" s="7" t="s">
        <v>260</v>
      </c>
      <c r="I1476" s="7" t="s">
        <v>60</v>
      </c>
      <c r="J1476" s="7" t="s">
        <v>58</v>
      </c>
      <c r="K1476" s="7">
        <v>9</v>
      </c>
      <c r="L1476" s="7" t="s">
        <v>7860</v>
      </c>
      <c r="M1476" s="7" t="s">
        <v>18829</v>
      </c>
      <c r="N1476" s="7" t="s">
        <v>29</v>
      </c>
      <c r="O1476" s="7" t="s">
        <v>215</v>
      </c>
    </row>
    <row r="1477" spans="2:15" x14ac:dyDescent="0.25">
      <c r="B1477" s="7">
        <v>4</v>
      </c>
      <c r="C1477" s="7" t="s">
        <v>7896</v>
      </c>
      <c r="D1477" s="7" t="s">
        <v>702</v>
      </c>
      <c r="E1477" s="7" t="s">
        <v>7899</v>
      </c>
      <c r="F1477" s="7" t="s">
        <v>165</v>
      </c>
      <c r="G1477" s="7" t="s">
        <v>252</v>
      </c>
      <c r="H1477" s="7" t="s">
        <v>260</v>
      </c>
      <c r="I1477" s="7" t="s">
        <v>34</v>
      </c>
      <c r="J1477" s="7" t="s">
        <v>23</v>
      </c>
      <c r="K1477" s="7">
        <v>8</v>
      </c>
      <c r="L1477" s="7" t="s">
        <v>7901</v>
      </c>
      <c r="M1477" s="7" t="s">
        <v>18838</v>
      </c>
      <c r="N1477" s="7" t="s">
        <v>29</v>
      </c>
      <c r="O1477" s="7" t="s">
        <v>159</v>
      </c>
    </row>
    <row r="1478" spans="2:15" x14ac:dyDescent="0.25">
      <c r="B1478" s="7">
        <v>4</v>
      </c>
      <c r="C1478" s="7" t="s">
        <v>7913</v>
      </c>
      <c r="D1478" s="7" t="s">
        <v>7914</v>
      </c>
      <c r="E1478" s="7" t="s">
        <v>7918</v>
      </c>
      <c r="F1478" s="7" t="s">
        <v>196</v>
      </c>
      <c r="G1478" s="7" t="s">
        <v>252</v>
      </c>
      <c r="H1478" s="7" t="s">
        <v>260</v>
      </c>
      <c r="I1478" s="7" t="s">
        <v>27</v>
      </c>
      <c r="J1478" s="7" t="s">
        <v>23</v>
      </c>
      <c r="K1478" s="7">
        <v>10</v>
      </c>
      <c r="L1478" s="7" t="s">
        <v>7920</v>
      </c>
      <c r="M1478" s="7" t="s">
        <v>14652</v>
      </c>
      <c r="N1478" s="7" t="s">
        <v>29</v>
      </c>
      <c r="O1478" s="7" t="s">
        <v>159</v>
      </c>
    </row>
    <row r="1479" spans="2:15" x14ac:dyDescent="0.25">
      <c r="B1479" s="7">
        <v>4</v>
      </c>
      <c r="C1479" s="7" t="s">
        <v>7921</v>
      </c>
      <c r="D1479" s="7" t="s">
        <v>7922</v>
      </c>
      <c r="E1479" s="7" t="s">
        <v>7924</v>
      </c>
      <c r="F1479" s="7" t="s">
        <v>196</v>
      </c>
      <c r="G1479" s="7" t="s">
        <v>252</v>
      </c>
      <c r="H1479" s="7" t="s">
        <v>260</v>
      </c>
      <c r="I1479" s="7" t="s">
        <v>27</v>
      </c>
      <c r="J1479" s="7" t="s">
        <v>23</v>
      </c>
      <c r="K1479" s="7">
        <v>10</v>
      </c>
      <c r="L1479" s="7" t="s">
        <v>7926</v>
      </c>
      <c r="M1479" s="7" t="s">
        <v>14474</v>
      </c>
      <c r="N1479" s="7" t="s">
        <v>29</v>
      </c>
      <c r="O1479" s="7" t="s">
        <v>159</v>
      </c>
    </row>
    <row r="1480" spans="2:15" x14ac:dyDescent="0.25">
      <c r="B1480" s="7">
        <v>4</v>
      </c>
      <c r="C1480" s="7" t="s">
        <v>7927</v>
      </c>
      <c r="D1480" s="7" t="s">
        <v>7928</v>
      </c>
      <c r="E1480" s="7" t="s">
        <v>7929</v>
      </c>
      <c r="F1480" s="7" t="s">
        <v>196</v>
      </c>
      <c r="G1480" s="7" t="s">
        <v>252</v>
      </c>
      <c r="H1480" s="7" t="s">
        <v>260</v>
      </c>
      <c r="I1480" s="7" t="s">
        <v>27</v>
      </c>
      <c r="J1480" s="7" t="s">
        <v>23</v>
      </c>
      <c r="K1480" s="7">
        <v>10</v>
      </c>
      <c r="L1480" s="7" t="s">
        <v>7931</v>
      </c>
      <c r="M1480" s="7" t="s">
        <v>14415</v>
      </c>
      <c r="N1480" s="7" t="s">
        <v>29</v>
      </c>
      <c r="O1480" s="7" t="s">
        <v>159</v>
      </c>
    </row>
    <row r="1481" spans="2:15" x14ac:dyDescent="0.25">
      <c r="B1481" s="7">
        <v>4</v>
      </c>
      <c r="C1481" s="7" t="s">
        <v>7940</v>
      </c>
      <c r="D1481" s="7" t="s">
        <v>7941</v>
      </c>
      <c r="E1481" s="7" t="s">
        <v>7944</v>
      </c>
      <c r="F1481" s="7" t="s">
        <v>25</v>
      </c>
      <c r="G1481" s="7" t="s">
        <v>253</v>
      </c>
      <c r="H1481" s="7" t="s">
        <v>260</v>
      </c>
      <c r="I1481" s="7" t="s">
        <v>27</v>
      </c>
      <c r="J1481" s="7" t="s">
        <v>5291</v>
      </c>
      <c r="K1481" s="7">
        <v>7</v>
      </c>
      <c r="L1481" s="7" t="s">
        <v>7946</v>
      </c>
      <c r="M1481" s="7" t="s">
        <v>5019</v>
      </c>
      <c r="N1481" s="7" t="s">
        <v>29</v>
      </c>
      <c r="O1481" s="7" t="s">
        <v>105</v>
      </c>
    </row>
    <row r="1482" spans="2:15" x14ac:dyDescent="0.25">
      <c r="B1482" s="7">
        <v>4</v>
      </c>
      <c r="C1482" s="7" t="s">
        <v>7973</v>
      </c>
      <c r="D1482" s="7" t="s">
        <v>7974</v>
      </c>
      <c r="E1482" s="7" t="s">
        <v>7977</v>
      </c>
      <c r="F1482" s="7" t="s">
        <v>165</v>
      </c>
      <c r="G1482" s="7" t="s">
        <v>252</v>
      </c>
      <c r="H1482" s="7" t="s">
        <v>260</v>
      </c>
      <c r="I1482" s="7" t="s">
        <v>27</v>
      </c>
      <c r="J1482" s="7" t="s">
        <v>23</v>
      </c>
      <c r="K1482" s="7">
        <v>10</v>
      </c>
      <c r="L1482" s="7" t="s">
        <v>7979</v>
      </c>
      <c r="M1482" s="7" t="s">
        <v>10574</v>
      </c>
      <c r="N1482" s="7" t="s">
        <v>29</v>
      </c>
      <c r="O1482" s="7" t="s">
        <v>159</v>
      </c>
    </row>
    <row r="1483" spans="2:15" x14ac:dyDescent="0.25">
      <c r="B1483" s="7">
        <v>4</v>
      </c>
      <c r="C1483" s="7" t="s">
        <v>7984</v>
      </c>
      <c r="D1483" s="7" t="s">
        <v>7985</v>
      </c>
      <c r="E1483" s="7" t="s">
        <v>7988</v>
      </c>
      <c r="F1483" s="7" t="s">
        <v>185</v>
      </c>
      <c r="G1483" s="7" t="s">
        <v>252</v>
      </c>
      <c r="H1483" s="7" t="s">
        <v>260</v>
      </c>
      <c r="I1483" s="7" t="s">
        <v>27</v>
      </c>
      <c r="J1483" s="7" t="s">
        <v>23</v>
      </c>
      <c r="K1483" s="7">
        <v>10</v>
      </c>
      <c r="L1483" s="7" t="s">
        <v>7990</v>
      </c>
      <c r="M1483" s="7" t="s">
        <v>7962</v>
      </c>
      <c r="N1483" s="7" t="s">
        <v>29</v>
      </c>
      <c r="O1483" s="7" t="s">
        <v>159</v>
      </c>
    </row>
    <row r="1484" spans="2:15" x14ac:dyDescent="0.25">
      <c r="B1484" s="7">
        <v>4</v>
      </c>
      <c r="C1484" s="7" t="s">
        <v>7991</v>
      </c>
      <c r="D1484" s="7" t="s">
        <v>8861</v>
      </c>
      <c r="E1484" s="7" t="s">
        <v>7994</v>
      </c>
      <c r="F1484" s="7" t="s">
        <v>165</v>
      </c>
      <c r="G1484" s="7" t="s">
        <v>252</v>
      </c>
      <c r="H1484" s="7" t="s">
        <v>260</v>
      </c>
      <c r="I1484" s="7" t="s">
        <v>27</v>
      </c>
      <c r="J1484" s="7" t="s">
        <v>23</v>
      </c>
      <c r="K1484" s="7">
        <v>10</v>
      </c>
      <c r="L1484" s="7" t="s">
        <v>8862</v>
      </c>
      <c r="M1484" s="7" t="s">
        <v>14560</v>
      </c>
      <c r="N1484" s="7" t="s">
        <v>29</v>
      </c>
      <c r="O1484" s="7" t="s">
        <v>159</v>
      </c>
    </row>
    <row r="1485" spans="2:15" x14ac:dyDescent="0.25">
      <c r="B1485" s="7">
        <v>4</v>
      </c>
      <c r="C1485" s="7" t="s">
        <v>7998</v>
      </c>
      <c r="D1485" s="7" t="s">
        <v>8869</v>
      </c>
      <c r="E1485" s="7" t="s">
        <v>8001</v>
      </c>
      <c r="F1485" s="7" t="s">
        <v>169</v>
      </c>
      <c r="G1485" s="7" t="s">
        <v>252</v>
      </c>
      <c r="H1485" s="7" t="s">
        <v>260</v>
      </c>
      <c r="I1485" s="7" t="s">
        <v>27</v>
      </c>
      <c r="J1485" s="7" t="s">
        <v>23</v>
      </c>
      <c r="K1485" s="7">
        <v>10</v>
      </c>
      <c r="L1485" s="7" t="s">
        <v>8870</v>
      </c>
      <c r="M1485" s="7" t="s">
        <v>17806</v>
      </c>
      <c r="N1485" s="7" t="s">
        <v>29</v>
      </c>
      <c r="O1485" s="7" t="s">
        <v>159</v>
      </c>
    </row>
    <row r="1486" spans="2:15" x14ac:dyDescent="0.25">
      <c r="B1486" s="7">
        <v>4</v>
      </c>
      <c r="C1486" s="7" t="s">
        <v>8003</v>
      </c>
      <c r="D1486" s="7" t="s">
        <v>8871</v>
      </c>
      <c r="E1486" s="7" t="s">
        <v>8006</v>
      </c>
      <c r="F1486" s="7" t="s">
        <v>185</v>
      </c>
      <c r="G1486" s="7" t="s">
        <v>252</v>
      </c>
      <c r="H1486" s="7" t="s">
        <v>260</v>
      </c>
      <c r="I1486" s="7" t="s">
        <v>27</v>
      </c>
      <c r="J1486" s="7" t="s">
        <v>23</v>
      </c>
      <c r="K1486" s="7">
        <v>10</v>
      </c>
      <c r="L1486" s="7" t="s">
        <v>8872</v>
      </c>
      <c r="M1486" s="7" t="s">
        <v>14560</v>
      </c>
      <c r="N1486" s="7" t="s">
        <v>29</v>
      </c>
      <c r="O1486" s="7" t="s">
        <v>159</v>
      </c>
    </row>
    <row r="1487" spans="2:15" x14ac:dyDescent="0.25">
      <c r="B1487" s="7">
        <v>4</v>
      </c>
      <c r="C1487" s="7" t="s">
        <v>8009</v>
      </c>
      <c r="D1487" s="7" t="s">
        <v>8873</v>
      </c>
      <c r="E1487" s="7" t="s">
        <v>8012</v>
      </c>
      <c r="F1487" s="7" t="s">
        <v>169</v>
      </c>
      <c r="G1487" s="7" t="s">
        <v>252</v>
      </c>
      <c r="H1487" s="7" t="s">
        <v>260</v>
      </c>
      <c r="I1487" s="7" t="s">
        <v>27</v>
      </c>
      <c r="J1487" s="7" t="s">
        <v>23</v>
      </c>
      <c r="K1487" s="7">
        <v>10</v>
      </c>
      <c r="L1487" s="7" t="s">
        <v>8874</v>
      </c>
      <c r="M1487" s="7" t="s">
        <v>14560</v>
      </c>
      <c r="N1487" s="7" t="s">
        <v>29</v>
      </c>
      <c r="O1487" s="7" t="s">
        <v>159</v>
      </c>
    </row>
    <row r="1488" spans="2:15" x14ac:dyDescent="0.25">
      <c r="B1488" s="7">
        <v>4</v>
      </c>
      <c r="C1488" s="7" t="s">
        <v>8020</v>
      </c>
      <c r="D1488" s="7" t="s">
        <v>8021</v>
      </c>
      <c r="E1488" s="7" t="s">
        <v>8024</v>
      </c>
      <c r="F1488" s="7" t="s">
        <v>180</v>
      </c>
      <c r="G1488" s="7" t="s">
        <v>253</v>
      </c>
      <c r="H1488" s="7" t="s">
        <v>260</v>
      </c>
      <c r="I1488" s="7" t="s">
        <v>37</v>
      </c>
      <c r="J1488" s="7" t="s">
        <v>36</v>
      </c>
      <c r="K1488" s="7">
        <v>7</v>
      </c>
      <c r="L1488" s="7" t="s">
        <v>8026</v>
      </c>
      <c r="M1488" s="7" t="s">
        <v>17860</v>
      </c>
      <c r="N1488" s="7" t="s">
        <v>29</v>
      </c>
      <c r="O1488" s="7" t="s">
        <v>159</v>
      </c>
    </row>
    <row r="1489" spans="2:15" x14ac:dyDescent="0.25">
      <c r="B1489" s="7">
        <v>4</v>
      </c>
      <c r="C1489" s="7" t="s">
        <v>8029</v>
      </c>
      <c r="D1489" s="7" t="s">
        <v>7941</v>
      </c>
      <c r="E1489" s="7" t="s">
        <v>8032</v>
      </c>
      <c r="F1489" s="7" t="s">
        <v>25</v>
      </c>
      <c r="G1489" s="7" t="s">
        <v>253</v>
      </c>
      <c r="H1489" s="7" t="s">
        <v>260</v>
      </c>
      <c r="I1489" s="7" t="s">
        <v>40</v>
      </c>
      <c r="J1489" s="7" t="s">
        <v>23</v>
      </c>
      <c r="K1489" s="7">
        <v>7</v>
      </c>
      <c r="L1489" s="7" t="s">
        <v>7946</v>
      </c>
      <c r="M1489" s="7" t="s">
        <v>5019</v>
      </c>
      <c r="N1489" s="7" t="s">
        <v>29</v>
      </c>
      <c r="O1489" s="7" t="s">
        <v>105</v>
      </c>
    </row>
    <row r="1490" spans="2:15" x14ac:dyDescent="0.25">
      <c r="B1490" s="7">
        <v>4</v>
      </c>
      <c r="C1490" s="7" t="s">
        <v>8144</v>
      </c>
      <c r="D1490" s="7" t="s">
        <v>8145</v>
      </c>
      <c r="E1490" s="7" t="s">
        <v>8146</v>
      </c>
      <c r="F1490" s="7" t="s">
        <v>165</v>
      </c>
      <c r="G1490" s="7" t="s">
        <v>252</v>
      </c>
      <c r="H1490" s="7" t="s">
        <v>260</v>
      </c>
      <c r="I1490" s="7" t="s">
        <v>27</v>
      </c>
      <c r="J1490" s="7" t="s">
        <v>23</v>
      </c>
      <c r="K1490" s="7">
        <v>10</v>
      </c>
      <c r="L1490" s="7" t="s">
        <v>8148</v>
      </c>
      <c r="M1490" s="7" t="s">
        <v>18712</v>
      </c>
      <c r="N1490" s="7" t="s">
        <v>29</v>
      </c>
      <c r="O1490" s="7" t="s">
        <v>159</v>
      </c>
    </row>
    <row r="1491" spans="2:15" x14ac:dyDescent="0.25">
      <c r="B1491" s="7">
        <v>4</v>
      </c>
      <c r="C1491" s="7" t="s">
        <v>8149</v>
      </c>
      <c r="D1491" s="7" t="s">
        <v>8150</v>
      </c>
      <c r="E1491" s="7" t="s">
        <v>8151</v>
      </c>
      <c r="F1491" s="7" t="s">
        <v>156</v>
      </c>
      <c r="G1491" s="7" t="s">
        <v>253</v>
      </c>
      <c r="H1491" s="7" t="s">
        <v>260</v>
      </c>
      <c r="I1491" s="7" t="s">
        <v>27</v>
      </c>
      <c r="J1491" s="7" t="s">
        <v>23</v>
      </c>
      <c r="K1491" s="7">
        <v>7</v>
      </c>
      <c r="L1491" s="7" t="s">
        <v>8153</v>
      </c>
      <c r="M1491" s="7" t="s">
        <v>18713</v>
      </c>
      <c r="N1491" s="7" t="s">
        <v>29</v>
      </c>
      <c r="O1491" s="7" t="s">
        <v>159</v>
      </c>
    </row>
    <row r="1492" spans="2:15" x14ac:dyDescent="0.25">
      <c r="B1492" s="7">
        <v>4</v>
      </c>
      <c r="C1492" s="7" t="s">
        <v>8161</v>
      </c>
      <c r="D1492" s="7" t="s">
        <v>8162</v>
      </c>
      <c r="E1492" s="7" t="s">
        <v>8163</v>
      </c>
      <c r="F1492" s="7" t="s">
        <v>190</v>
      </c>
      <c r="G1492" s="7" t="s">
        <v>253</v>
      </c>
      <c r="H1492" s="7" t="s">
        <v>260</v>
      </c>
      <c r="I1492" s="7" t="s">
        <v>27</v>
      </c>
      <c r="J1492" s="7" t="s">
        <v>23</v>
      </c>
      <c r="K1492" s="7">
        <v>7</v>
      </c>
      <c r="L1492" s="7" t="s">
        <v>8165</v>
      </c>
      <c r="M1492" s="7" t="s">
        <v>18718</v>
      </c>
      <c r="N1492" s="7" t="s">
        <v>29</v>
      </c>
      <c r="O1492" s="7" t="s">
        <v>159</v>
      </c>
    </row>
    <row r="1493" spans="2:15" x14ac:dyDescent="0.25">
      <c r="B1493" s="7">
        <v>4</v>
      </c>
      <c r="C1493" s="7" t="s">
        <v>8166</v>
      </c>
      <c r="D1493" s="7" t="s">
        <v>8167</v>
      </c>
      <c r="E1493" s="7" t="s">
        <v>8170</v>
      </c>
      <c r="F1493" s="7" t="s">
        <v>163</v>
      </c>
      <c r="G1493" s="7" t="s">
        <v>252</v>
      </c>
      <c r="H1493" s="7" t="s">
        <v>260</v>
      </c>
      <c r="I1493" s="7" t="s">
        <v>37</v>
      </c>
      <c r="J1493" s="7" t="s">
        <v>36</v>
      </c>
      <c r="K1493" s="7">
        <v>10</v>
      </c>
      <c r="L1493" s="7" t="s">
        <v>8172</v>
      </c>
      <c r="M1493" s="7" t="s">
        <v>14531</v>
      </c>
      <c r="N1493" s="7" t="s">
        <v>29</v>
      </c>
      <c r="O1493" s="7" t="s">
        <v>159</v>
      </c>
    </row>
    <row r="1494" spans="2:15" x14ac:dyDescent="0.25">
      <c r="B1494" s="7">
        <v>4</v>
      </c>
      <c r="C1494" s="7" t="s">
        <v>8173</v>
      </c>
      <c r="D1494" s="7" t="s">
        <v>8174</v>
      </c>
      <c r="E1494" s="7" t="s">
        <v>8178</v>
      </c>
      <c r="F1494" s="7" t="s">
        <v>165</v>
      </c>
      <c r="G1494" s="7" t="s">
        <v>253</v>
      </c>
      <c r="H1494" s="7" t="s">
        <v>260</v>
      </c>
      <c r="I1494" s="7" t="s">
        <v>27</v>
      </c>
      <c r="J1494" s="7" t="s">
        <v>23</v>
      </c>
      <c r="K1494" s="7">
        <v>7</v>
      </c>
      <c r="L1494" s="7" t="s">
        <v>8180</v>
      </c>
      <c r="M1494" s="7" t="s">
        <v>14004</v>
      </c>
      <c r="N1494" s="7" t="s">
        <v>29</v>
      </c>
      <c r="O1494" s="7" t="s">
        <v>159</v>
      </c>
    </row>
    <row r="1495" spans="2:15" x14ac:dyDescent="0.25">
      <c r="B1495" s="7">
        <v>4</v>
      </c>
      <c r="C1495" s="7" t="s">
        <v>8181</v>
      </c>
      <c r="D1495" s="7" t="s">
        <v>8182</v>
      </c>
      <c r="E1495" s="7" t="s">
        <v>8186</v>
      </c>
      <c r="F1495" s="7" t="s">
        <v>167</v>
      </c>
      <c r="G1495" s="7" t="s">
        <v>253</v>
      </c>
      <c r="H1495" s="7" t="s">
        <v>260</v>
      </c>
      <c r="I1495" s="7" t="s">
        <v>37</v>
      </c>
      <c r="J1495" s="7" t="s">
        <v>36</v>
      </c>
      <c r="K1495" s="7">
        <v>7</v>
      </c>
      <c r="L1495" s="7" t="s">
        <v>8188</v>
      </c>
      <c r="M1495" s="7" t="s">
        <v>18721</v>
      </c>
      <c r="N1495" s="7" t="s">
        <v>29</v>
      </c>
      <c r="O1495" s="7" t="s">
        <v>159</v>
      </c>
    </row>
    <row r="1496" spans="2:15" x14ac:dyDescent="0.25">
      <c r="B1496" s="7">
        <v>4</v>
      </c>
      <c r="C1496" s="7" t="s">
        <v>8189</v>
      </c>
      <c r="D1496" s="7" t="s">
        <v>8190</v>
      </c>
      <c r="E1496" s="7" t="s">
        <v>8194</v>
      </c>
      <c r="F1496" s="7" t="s">
        <v>156</v>
      </c>
      <c r="G1496" s="7" t="s">
        <v>252</v>
      </c>
      <c r="H1496" s="7" t="s">
        <v>260</v>
      </c>
      <c r="I1496" s="7" t="s">
        <v>27</v>
      </c>
      <c r="J1496" s="7" t="s">
        <v>23</v>
      </c>
      <c r="K1496" s="7">
        <v>10</v>
      </c>
      <c r="L1496" s="7" t="s">
        <v>8196</v>
      </c>
      <c r="M1496" s="7" t="s">
        <v>18722</v>
      </c>
      <c r="N1496" s="7" t="s">
        <v>29</v>
      </c>
      <c r="O1496" s="7" t="s">
        <v>159</v>
      </c>
    </row>
    <row r="1497" spans="2:15" x14ac:dyDescent="0.25">
      <c r="B1497" s="7">
        <v>4</v>
      </c>
      <c r="C1497" s="7" t="s">
        <v>8197</v>
      </c>
      <c r="D1497" s="7" t="s">
        <v>8198</v>
      </c>
      <c r="E1497" s="7" t="s">
        <v>8202</v>
      </c>
      <c r="F1497" s="7" t="s">
        <v>163</v>
      </c>
      <c r="G1497" s="7" t="s">
        <v>252</v>
      </c>
      <c r="H1497" s="7" t="s">
        <v>260</v>
      </c>
      <c r="I1497" s="7" t="s">
        <v>27</v>
      </c>
      <c r="J1497" s="7" t="s">
        <v>23</v>
      </c>
      <c r="K1497" s="7">
        <v>10</v>
      </c>
      <c r="L1497" s="7" t="s">
        <v>8204</v>
      </c>
      <c r="M1497" s="7" t="s">
        <v>18723</v>
      </c>
      <c r="N1497" s="7" t="s">
        <v>29</v>
      </c>
      <c r="O1497" s="7" t="s">
        <v>159</v>
      </c>
    </row>
    <row r="1498" spans="2:15" x14ac:dyDescent="0.25">
      <c r="B1498" s="7">
        <v>4</v>
      </c>
      <c r="C1498" s="7" t="s">
        <v>8211</v>
      </c>
      <c r="D1498" s="7" t="s">
        <v>8212</v>
      </c>
      <c r="E1498" s="7" t="s">
        <v>8215</v>
      </c>
      <c r="F1498" s="7" t="s">
        <v>167</v>
      </c>
      <c r="G1498" s="7" t="s">
        <v>252</v>
      </c>
      <c r="H1498" s="7" t="s">
        <v>260</v>
      </c>
      <c r="I1498" s="7" t="s">
        <v>37</v>
      </c>
      <c r="J1498" s="7" t="s">
        <v>36</v>
      </c>
      <c r="K1498" s="7">
        <v>10</v>
      </c>
      <c r="L1498" s="7" t="s">
        <v>8217</v>
      </c>
      <c r="M1498" s="7" t="s">
        <v>18728</v>
      </c>
      <c r="N1498" s="7" t="s">
        <v>29</v>
      </c>
      <c r="O1498" s="7" t="s">
        <v>159</v>
      </c>
    </row>
    <row r="1499" spans="2:15" x14ac:dyDescent="0.25">
      <c r="B1499" s="7">
        <v>4</v>
      </c>
      <c r="C1499" s="7" t="s">
        <v>8218</v>
      </c>
      <c r="D1499" s="7" t="s">
        <v>8219</v>
      </c>
      <c r="E1499" s="7" t="s">
        <v>8220</v>
      </c>
      <c r="F1499" s="7" t="s">
        <v>167</v>
      </c>
      <c r="G1499" s="7" t="s">
        <v>252</v>
      </c>
      <c r="H1499" s="7" t="s">
        <v>260</v>
      </c>
      <c r="I1499" s="7" t="s">
        <v>27</v>
      </c>
      <c r="J1499" s="7" t="s">
        <v>23</v>
      </c>
      <c r="K1499" s="7">
        <v>10</v>
      </c>
      <c r="L1499" s="7" t="s">
        <v>8222</v>
      </c>
      <c r="M1499" s="7" t="s">
        <v>18729</v>
      </c>
      <c r="N1499" s="7" t="s">
        <v>29</v>
      </c>
      <c r="O1499" s="7" t="s">
        <v>159</v>
      </c>
    </row>
    <row r="1500" spans="2:15" x14ac:dyDescent="0.25">
      <c r="B1500" s="7">
        <v>4</v>
      </c>
      <c r="C1500" s="7" t="s">
        <v>8223</v>
      </c>
      <c r="D1500" s="7" t="s">
        <v>8224</v>
      </c>
      <c r="E1500" s="7" t="s">
        <v>8227</v>
      </c>
      <c r="F1500" s="7" t="s">
        <v>185</v>
      </c>
      <c r="G1500" s="7" t="s">
        <v>252</v>
      </c>
      <c r="H1500" s="7" t="s">
        <v>260</v>
      </c>
      <c r="I1500" s="7" t="s">
        <v>27</v>
      </c>
      <c r="J1500" s="7" t="s">
        <v>23</v>
      </c>
      <c r="K1500" s="7">
        <v>10</v>
      </c>
      <c r="L1500" s="7" t="s">
        <v>8229</v>
      </c>
      <c r="M1500" s="7" t="s">
        <v>18731</v>
      </c>
      <c r="N1500" s="7" t="s">
        <v>29</v>
      </c>
      <c r="O1500" s="7" t="s">
        <v>159</v>
      </c>
    </row>
    <row r="1501" spans="2:15" x14ac:dyDescent="0.25">
      <c r="B1501" s="7">
        <v>4</v>
      </c>
      <c r="C1501" s="7" t="s">
        <v>8230</v>
      </c>
      <c r="D1501" s="7" t="s">
        <v>8231</v>
      </c>
      <c r="E1501" s="7" t="s">
        <v>8234</v>
      </c>
      <c r="F1501" s="7" t="s">
        <v>167</v>
      </c>
      <c r="G1501" s="7" t="s">
        <v>252</v>
      </c>
      <c r="H1501" s="7" t="s">
        <v>260</v>
      </c>
      <c r="I1501" s="7" t="s">
        <v>87</v>
      </c>
      <c r="J1501" s="7" t="s">
        <v>23</v>
      </c>
      <c r="K1501" s="7">
        <v>10</v>
      </c>
      <c r="L1501" s="7" t="s">
        <v>8236</v>
      </c>
      <c r="M1501" s="7" t="s">
        <v>18734</v>
      </c>
      <c r="N1501" s="7" t="s">
        <v>29</v>
      </c>
      <c r="O1501" s="7" t="s">
        <v>159</v>
      </c>
    </row>
    <row r="1502" spans="2:15" x14ac:dyDescent="0.25">
      <c r="B1502" s="7">
        <v>4</v>
      </c>
      <c r="C1502" s="7" t="s">
        <v>8242</v>
      </c>
      <c r="D1502" s="7" t="s">
        <v>8243</v>
      </c>
      <c r="E1502" s="7" t="s">
        <v>8245</v>
      </c>
      <c r="F1502" s="7" t="s">
        <v>185</v>
      </c>
      <c r="G1502" s="7" t="s">
        <v>253</v>
      </c>
      <c r="H1502" s="7" t="s">
        <v>260</v>
      </c>
      <c r="I1502" s="7" t="s">
        <v>27</v>
      </c>
      <c r="J1502" s="7" t="s">
        <v>23</v>
      </c>
      <c r="K1502" s="7">
        <v>7</v>
      </c>
      <c r="L1502" s="7" t="s">
        <v>8247</v>
      </c>
      <c r="M1502" s="7" t="s">
        <v>18740</v>
      </c>
      <c r="N1502" s="7" t="s">
        <v>29</v>
      </c>
      <c r="O1502" s="7" t="s">
        <v>159</v>
      </c>
    </row>
    <row r="1503" spans="2:15" x14ac:dyDescent="0.25">
      <c r="B1503" s="7">
        <v>4</v>
      </c>
      <c r="C1503" s="7" t="s">
        <v>8255</v>
      </c>
      <c r="D1503" s="7" t="s">
        <v>8256</v>
      </c>
      <c r="E1503" s="7" t="s">
        <v>8259</v>
      </c>
      <c r="F1503" s="7" t="s">
        <v>167</v>
      </c>
      <c r="G1503" s="7" t="s">
        <v>253</v>
      </c>
      <c r="H1503" s="7" t="s">
        <v>260</v>
      </c>
      <c r="I1503" s="7" t="s">
        <v>27</v>
      </c>
      <c r="J1503" s="7" t="s">
        <v>23</v>
      </c>
      <c r="K1503" s="7">
        <v>7</v>
      </c>
      <c r="L1503" s="7" t="s">
        <v>8261</v>
      </c>
      <c r="M1503" s="7" t="s">
        <v>14601</v>
      </c>
      <c r="N1503" s="7" t="s">
        <v>29</v>
      </c>
      <c r="O1503" s="7" t="s">
        <v>159</v>
      </c>
    </row>
    <row r="1504" spans="2:15" x14ac:dyDescent="0.25">
      <c r="B1504" s="7">
        <v>4</v>
      </c>
      <c r="C1504" s="7" t="s">
        <v>8262</v>
      </c>
      <c r="D1504" s="7" t="s">
        <v>8263</v>
      </c>
      <c r="E1504" s="7" t="s">
        <v>8264</v>
      </c>
      <c r="F1504" s="7" t="s">
        <v>185</v>
      </c>
      <c r="G1504" s="7" t="s">
        <v>252</v>
      </c>
      <c r="H1504" s="7" t="s">
        <v>260</v>
      </c>
      <c r="I1504" s="7" t="s">
        <v>27</v>
      </c>
      <c r="J1504" s="7" t="s">
        <v>23</v>
      </c>
      <c r="K1504" s="7">
        <v>10</v>
      </c>
      <c r="L1504" s="7" t="s">
        <v>8266</v>
      </c>
      <c r="M1504" s="7" t="s">
        <v>18507</v>
      </c>
      <c r="N1504" s="7" t="s">
        <v>29</v>
      </c>
      <c r="O1504" s="7" t="s">
        <v>159</v>
      </c>
    </row>
    <row r="1505" spans="2:15" x14ac:dyDescent="0.25">
      <c r="B1505" s="7">
        <v>4</v>
      </c>
      <c r="C1505" s="7" t="s">
        <v>8267</v>
      </c>
      <c r="D1505" s="7" t="s">
        <v>8268</v>
      </c>
      <c r="E1505" s="7" t="s">
        <v>8271</v>
      </c>
      <c r="F1505" s="7" t="s">
        <v>169</v>
      </c>
      <c r="G1505" s="7" t="s">
        <v>252</v>
      </c>
      <c r="H1505" s="7" t="s">
        <v>260</v>
      </c>
      <c r="I1505" s="7" t="s">
        <v>27</v>
      </c>
      <c r="J1505" s="7" t="s">
        <v>23</v>
      </c>
      <c r="K1505" s="7">
        <v>10</v>
      </c>
      <c r="L1505" s="7" t="s">
        <v>8273</v>
      </c>
      <c r="M1505" s="7" t="s">
        <v>17554</v>
      </c>
      <c r="N1505" s="7" t="s">
        <v>29</v>
      </c>
      <c r="O1505" s="7" t="s">
        <v>159</v>
      </c>
    </row>
    <row r="1506" spans="2:15" x14ac:dyDescent="0.25">
      <c r="B1506" s="7">
        <v>4</v>
      </c>
      <c r="C1506" s="7" t="s">
        <v>8274</v>
      </c>
      <c r="D1506" s="7" t="s">
        <v>8275</v>
      </c>
      <c r="E1506" s="7" t="s">
        <v>8277</v>
      </c>
      <c r="F1506" s="7" t="s">
        <v>190</v>
      </c>
      <c r="G1506" s="7" t="s">
        <v>252</v>
      </c>
      <c r="H1506" s="7" t="s">
        <v>260</v>
      </c>
      <c r="I1506" s="7" t="s">
        <v>27</v>
      </c>
      <c r="J1506" s="7" t="s">
        <v>23</v>
      </c>
      <c r="K1506" s="7">
        <v>10</v>
      </c>
      <c r="L1506" s="7" t="s">
        <v>8279</v>
      </c>
      <c r="M1506" s="7" t="s">
        <v>18514</v>
      </c>
      <c r="N1506" s="7" t="s">
        <v>29</v>
      </c>
      <c r="O1506" s="7" t="s">
        <v>159</v>
      </c>
    </row>
    <row r="1507" spans="2:15" x14ac:dyDescent="0.25">
      <c r="B1507" s="7">
        <v>4</v>
      </c>
      <c r="C1507" s="7" t="s">
        <v>8280</v>
      </c>
      <c r="D1507" s="7" t="s">
        <v>8281</v>
      </c>
      <c r="E1507" s="7" t="s">
        <v>8284</v>
      </c>
      <c r="F1507" s="7" t="s">
        <v>169</v>
      </c>
      <c r="G1507" s="7" t="s">
        <v>252</v>
      </c>
      <c r="H1507" s="7" t="s">
        <v>260</v>
      </c>
      <c r="I1507" s="7" t="s">
        <v>27</v>
      </c>
      <c r="J1507" s="7" t="s">
        <v>23</v>
      </c>
      <c r="K1507" s="7">
        <v>10</v>
      </c>
      <c r="L1507" s="7" t="s">
        <v>8286</v>
      </c>
      <c r="M1507" s="7" t="s">
        <v>3489</v>
      </c>
      <c r="N1507" s="7" t="s">
        <v>29</v>
      </c>
      <c r="O1507" s="7" t="s">
        <v>159</v>
      </c>
    </row>
    <row r="1508" spans="2:15" x14ac:dyDescent="0.25">
      <c r="B1508" s="7">
        <v>4</v>
      </c>
      <c r="C1508" s="7" t="s">
        <v>8287</v>
      </c>
      <c r="D1508" s="7" t="s">
        <v>8288</v>
      </c>
      <c r="E1508" s="7" t="s">
        <v>8292</v>
      </c>
      <c r="F1508" s="7" t="s">
        <v>165</v>
      </c>
      <c r="G1508" s="7" t="s">
        <v>252</v>
      </c>
      <c r="H1508" s="7" t="s">
        <v>260</v>
      </c>
      <c r="I1508" s="7" t="s">
        <v>27</v>
      </c>
      <c r="J1508" s="7" t="s">
        <v>23</v>
      </c>
      <c r="K1508" s="7">
        <v>10</v>
      </c>
      <c r="L1508" s="7" t="s">
        <v>8294</v>
      </c>
      <c r="M1508" s="7" t="s">
        <v>14221</v>
      </c>
      <c r="N1508" s="7" t="s">
        <v>29</v>
      </c>
      <c r="O1508" s="7" t="s">
        <v>159</v>
      </c>
    </row>
    <row r="1509" spans="2:15" x14ac:dyDescent="0.25">
      <c r="B1509" s="7">
        <v>4</v>
      </c>
      <c r="C1509" s="7" t="s">
        <v>8295</v>
      </c>
      <c r="D1509" s="7" t="s">
        <v>8296</v>
      </c>
      <c r="E1509" s="7" t="s">
        <v>8299</v>
      </c>
      <c r="F1509" s="7" t="s">
        <v>165</v>
      </c>
      <c r="G1509" s="7" t="s">
        <v>252</v>
      </c>
      <c r="H1509" s="7" t="s">
        <v>260</v>
      </c>
      <c r="I1509" s="7" t="s">
        <v>27</v>
      </c>
      <c r="J1509" s="7" t="s">
        <v>23</v>
      </c>
      <c r="K1509" s="7">
        <v>10</v>
      </c>
      <c r="L1509" s="7" t="s">
        <v>8301</v>
      </c>
      <c r="M1509" s="7" t="s">
        <v>12367</v>
      </c>
      <c r="N1509" s="7" t="s">
        <v>29</v>
      </c>
      <c r="O1509" s="7" t="s">
        <v>159</v>
      </c>
    </row>
    <row r="1510" spans="2:15" x14ac:dyDescent="0.25">
      <c r="B1510" s="7">
        <v>4</v>
      </c>
      <c r="C1510" s="7" t="s">
        <v>8302</v>
      </c>
      <c r="D1510" s="7" t="s">
        <v>8303</v>
      </c>
      <c r="E1510" s="7" t="s">
        <v>8306</v>
      </c>
      <c r="F1510" s="7" t="s">
        <v>165</v>
      </c>
      <c r="G1510" s="7" t="s">
        <v>252</v>
      </c>
      <c r="H1510" s="7" t="s">
        <v>260</v>
      </c>
      <c r="I1510" s="7" t="s">
        <v>27</v>
      </c>
      <c r="J1510" s="7" t="s">
        <v>23</v>
      </c>
      <c r="K1510" s="7">
        <v>10</v>
      </c>
      <c r="L1510" s="7" t="s">
        <v>8308</v>
      </c>
      <c r="M1510" s="7" t="s">
        <v>18754</v>
      </c>
      <c r="N1510" s="7" t="s">
        <v>29</v>
      </c>
      <c r="O1510" s="7" t="s">
        <v>159</v>
      </c>
    </row>
    <row r="1511" spans="2:15" x14ac:dyDescent="0.25">
      <c r="B1511" s="7">
        <v>4</v>
      </c>
      <c r="C1511" s="7" t="s">
        <v>8309</v>
      </c>
      <c r="D1511" s="7" t="s">
        <v>8310</v>
      </c>
      <c r="E1511" s="7" t="s">
        <v>8312</v>
      </c>
      <c r="F1511" s="7" t="s">
        <v>167</v>
      </c>
      <c r="G1511" s="7" t="s">
        <v>253</v>
      </c>
      <c r="H1511" s="7" t="s">
        <v>260</v>
      </c>
      <c r="I1511" s="7" t="s">
        <v>27</v>
      </c>
      <c r="J1511" s="7" t="s">
        <v>23</v>
      </c>
      <c r="K1511" s="7">
        <v>7</v>
      </c>
      <c r="L1511" s="7" t="s">
        <v>8314</v>
      </c>
      <c r="M1511" s="7" t="s">
        <v>14554</v>
      </c>
      <c r="N1511" s="7" t="s">
        <v>29</v>
      </c>
      <c r="O1511" s="7" t="s">
        <v>159</v>
      </c>
    </row>
    <row r="1512" spans="2:15" x14ac:dyDescent="0.25">
      <c r="B1512" s="7">
        <v>4</v>
      </c>
      <c r="C1512" s="7" t="s">
        <v>8315</v>
      </c>
      <c r="D1512" s="7" t="s">
        <v>8316</v>
      </c>
      <c r="E1512" s="7" t="s">
        <v>8319</v>
      </c>
      <c r="F1512" s="7" t="s">
        <v>200</v>
      </c>
      <c r="G1512" s="7" t="s">
        <v>252</v>
      </c>
      <c r="H1512" s="7" t="s">
        <v>260</v>
      </c>
      <c r="I1512" s="7" t="s">
        <v>37</v>
      </c>
      <c r="J1512" s="7" t="s">
        <v>36</v>
      </c>
      <c r="K1512" s="7">
        <v>10</v>
      </c>
      <c r="L1512" s="7" t="s">
        <v>8321</v>
      </c>
      <c r="M1512" s="7" t="s">
        <v>5004</v>
      </c>
      <c r="N1512" s="7" t="s">
        <v>29</v>
      </c>
      <c r="O1512" s="7" t="s">
        <v>159</v>
      </c>
    </row>
    <row r="1513" spans="2:15" x14ac:dyDescent="0.25">
      <c r="B1513" s="7">
        <v>4</v>
      </c>
      <c r="C1513" s="7" t="s">
        <v>8322</v>
      </c>
      <c r="D1513" s="7" t="s">
        <v>8323</v>
      </c>
      <c r="E1513" s="7" t="s">
        <v>8325</v>
      </c>
      <c r="F1513" s="7" t="s">
        <v>182</v>
      </c>
      <c r="G1513" s="7" t="s">
        <v>252</v>
      </c>
      <c r="H1513" s="7" t="s">
        <v>260</v>
      </c>
      <c r="I1513" s="7" t="s">
        <v>27</v>
      </c>
      <c r="J1513" s="7" t="s">
        <v>23</v>
      </c>
      <c r="K1513" s="7">
        <v>10</v>
      </c>
      <c r="L1513" s="7" t="s">
        <v>8327</v>
      </c>
      <c r="M1513" s="7" t="s">
        <v>18761</v>
      </c>
      <c r="N1513" s="7" t="s">
        <v>29</v>
      </c>
      <c r="O1513" s="7" t="s">
        <v>159</v>
      </c>
    </row>
    <row r="1514" spans="2:15" x14ac:dyDescent="0.25">
      <c r="B1514" s="7">
        <v>4</v>
      </c>
      <c r="C1514" s="7" t="s">
        <v>8329</v>
      </c>
      <c r="D1514" s="7" t="s">
        <v>8330</v>
      </c>
      <c r="E1514" s="7" t="s">
        <v>8333</v>
      </c>
      <c r="F1514" s="7" t="s">
        <v>180</v>
      </c>
      <c r="G1514" s="7" t="s">
        <v>253</v>
      </c>
      <c r="H1514" s="7" t="s">
        <v>260</v>
      </c>
      <c r="I1514" s="7" t="s">
        <v>27</v>
      </c>
      <c r="J1514" s="7" t="s">
        <v>23</v>
      </c>
      <c r="K1514" s="7">
        <v>7</v>
      </c>
      <c r="L1514" s="7" t="s">
        <v>8335</v>
      </c>
      <c r="M1514" s="7" t="s">
        <v>18766</v>
      </c>
      <c r="N1514" s="7" t="s">
        <v>29</v>
      </c>
      <c r="O1514" s="7" t="s">
        <v>159</v>
      </c>
    </row>
    <row r="1515" spans="2:15" x14ac:dyDescent="0.25">
      <c r="B1515" s="7">
        <v>4</v>
      </c>
      <c r="C1515" s="7" t="s">
        <v>8336</v>
      </c>
      <c r="D1515" s="7" t="s">
        <v>8337</v>
      </c>
      <c r="E1515" s="7" t="s">
        <v>8340</v>
      </c>
      <c r="F1515" s="7" t="s">
        <v>160</v>
      </c>
      <c r="G1515" s="7" t="s">
        <v>253</v>
      </c>
      <c r="H1515" s="7" t="s">
        <v>260</v>
      </c>
      <c r="I1515" s="7" t="s">
        <v>27</v>
      </c>
      <c r="J1515" s="7" t="s">
        <v>23</v>
      </c>
      <c r="K1515" s="7">
        <v>7</v>
      </c>
      <c r="L1515" s="7" t="s">
        <v>8342</v>
      </c>
      <c r="M1515" s="7" t="s">
        <v>14795</v>
      </c>
      <c r="N1515" s="7" t="s">
        <v>29</v>
      </c>
      <c r="O1515" s="7" t="s">
        <v>159</v>
      </c>
    </row>
    <row r="1516" spans="2:15" x14ac:dyDescent="0.25">
      <c r="B1516" s="7">
        <v>4</v>
      </c>
      <c r="C1516" s="7" t="s">
        <v>8343</v>
      </c>
      <c r="D1516" s="7" t="s">
        <v>8344</v>
      </c>
      <c r="E1516" s="7" t="s">
        <v>8346</v>
      </c>
      <c r="F1516" s="7" t="s">
        <v>182</v>
      </c>
      <c r="G1516" s="7" t="s">
        <v>253</v>
      </c>
      <c r="H1516" s="7" t="s">
        <v>260</v>
      </c>
      <c r="I1516" s="7" t="s">
        <v>27</v>
      </c>
      <c r="J1516" s="7" t="s">
        <v>23</v>
      </c>
      <c r="K1516" s="7">
        <v>7</v>
      </c>
      <c r="L1516" s="7" t="s">
        <v>8348</v>
      </c>
      <c r="M1516" s="7" t="s">
        <v>8108</v>
      </c>
      <c r="N1516" s="7" t="s">
        <v>29</v>
      </c>
      <c r="O1516" s="7" t="s">
        <v>159</v>
      </c>
    </row>
    <row r="1517" spans="2:15" x14ac:dyDescent="0.25">
      <c r="B1517" s="7">
        <v>4</v>
      </c>
      <c r="C1517" s="7" t="s">
        <v>8349</v>
      </c>
      <c r="D1517" s="7" t="s">
        <v>8350</v>
      </c>
      <c r="E1517" s="7" t="s">
        <v>8353</v>
      </c>
      <c r="F1517" s="7" t="s">
        <v>165</v>
      </c>
      <c r="G1517" s="7" t="s">
        <v>252</v>
      </c>
      <c r="H1517" s="7" t="s">
        <v>260</v>
      </c>
      <c r="I1517" s="7" t="s">
        <v>27</v>
      </c>
      <c r="J1517" s="7" t="s">
        <v>23</v>
      </c>
      <c r="K1517" s="7">
        <v>10</v>
      </c>
      <c r="L1517" s="7" t="s">
        <v>8355</v>
      </c>
      <c r="M1517" s="7" t="s">
        <v>10533</v>
      </c>
      <c r="N1517" s="7" t="s">
        <v>29</v>
      </c>
      <c r="O1517" s="7" t="s">
        <v>159</v>
      </c>
    </row>
    <row r="1518" spans="2:15" x14ac:dyDescent="0.25">
      <c r="B1518" s="7">
        <v>4</v>
      </c>
      <c r="C1518" s="7" t="s">
        <v>8356</v>
      </c>
      <c r="D1518" s="7" t="s">
        <v>8357</v>
      </c>
      <c r="E1518" s="7" t="s">
        <v>8360</v>
      </c>
      <c r="F1518" s="7" t="s">
        <v>165</v>
      </c>
      <c r="G1518" s="7" t="s">
        <v>252</v>
      </c>
      <c r="H1518" s="7" t="s">
        <v>260</v>
      </c>
      <c r="I1518" s="7" t="s">
        <v>27</v>
      </c>
      <c r="J1518" s="7" t="s">
        <v>23</v>
      </c>
      <c r="K1518" s="7">
        <v>10</v>
      </c>
      <c r="L1518" s="7" t="s">
        <v>8362</v>
      </c>
      <c r="M1518" s="7" t="s">
        <v>18552</v>
      </c>
      <c r="N1518" s="7" t="s">
        <v>29</v>
      </c>
      <c r="O1518" s="7" t="s">
        <v>159</v>
      </c>
    </row>
    <row r="1519" spans="2:15" x14ac:dyDescent="0.25">
      <c r="B1519" s="7">
        <v>4</v>
      </c>
      <c r="C1519" s="7" t="s">
        <v>8363</v>
      </c>
      <c r="D1519" s="7" t="s">
        <v>8364</v>
      </c>
      <c r="E1519" s="7" t="s">
        <v>8366</v>
      </c>
      <c r="F1519" s="7" t="s">
        <v>165</v>
      </c>
      <c r="G1519" s="7" t="s">
        <v>252</v>
      </c>
      <c r="H1519" s="7" t="s">
        <v>260</v>
      </c>
      <c r="I1519" s="7" t="s">
        <v>27</v>
      </c>
      <c r="J1519" s="7" t="s">
        <v>23</v>
      </c>
      <c r="K1519" s="7">
        <v>10</v>
      </c>
      <c r="L1519" s="7" t="s">
        <v>8368</v>
      </c>
      <c r="M1519" s="7" t="s">
        <v>18553</v>
      </c>
      <c r="N1519" s="7" t="s">
        <v>29</v>
      </c>
      <c r="O1519" s="7" t="s">
        <v>159</v>
      </c>
    </row>
    <row r="1520" spans="2:15" x14ac:dyDescent="0.25">
      <c r="B1520" s="7">
        <v>4</v>
      </c>
      <c r="C1520" s="7" t="s">
        <v>8369</v>
      </c>
      <c r="D1520" s="7" t="s">
        <v>8370</v>
      </c>
      <c r="E1520" s="7" t="s">
        <v>8372</v>
      </c>
      <c r="F1520" s="7" t="s">
        <v>165</v>
      </c>
      <c r="G1520" s="7" t="s">
        <v>252</v>
      </c>
      <c r="H1520" s="7" t="s">
        <v>260</v>
      </c>
      <c r="I1520" s="7" t="s">
        <v>27</v>
      </c>
      <c r="J1520" s="7" t="s">
        <v>23</v>
      </c>
      <c r="K1520" s="7">
        <v>10</v>
      </c>
      <c r="L1520" s="7" t="s">
        <v>8374</v>
      </c>
      <c r="M1520" s="7" t="s">
        <v>18553</v>
      </c>
      <c r="N1520" s="7" t="s">
        <v>29</v>
      </c>
      <c r="O1520" s="7" t="s">
        <v>159</v>
      </c>
    </row>
    <row r="1521" spans="2:15" x14ac:dyDescent="0.25">
      <c r="B1521" s="7">
        <v>4</v>
      </c>
      <c r="C1521" s="7" t="s">
        <v>8375</v>
      </c>
      <c r="D1521" s="7" t="s">
        <v>8376</v>
      </c>
      <c r="E1521" s="7" t="s">
        <v>8378</v>
      </c>
      <c r="F1521" s="7" t="s">
        <v>167</v>
      </c>
      <c r="G1521" s="7" t="s">
        <v>253</v>
      </c>
      <c r="H1521" s="7" t="s">
        <v>260</v>
      </c>
      <c r="I1521" s="7" t="s">
        <v>37</v>
      </c>
      <c r="J1521" s="7" t="s">
        <v>36</v>
      </c>
      <c r="K1521" s="7">
        <v>7</v>
      </c>
      <c r="L1521" s="7" t="s">
        <v>8380</v>
      </c>
      <c r="M1521" s="7" t="s">
        <v>17582</v>
      </c>
      <c r="N1521" s="7" t="s">
        <v>29</v>
      </c>
      <c r="O1521" s="7" t="s">
        <v>159</v>
      </c>
    </row>
    <row r="1522" spans="2:15" x14ac:dyDescent="0.25">
      <c r="B1522" s="7">
        <v>4</v>
      </c>
      <c r="C1522" s="7" t="s">
        <v>8381</v>
      </c>
      <c r="D1522" s="7" t="s">
        <v>8382</v>
      </c>
      <c r="E1522" s="7" t="s">
        <v>8384</v>
      </c>
      <c r="F1522" s="7" t="s">
        <v>165</v>
      </c>
      <c r="G1522" s="7" t="s">
        <v>252</v>
      </c>
      <c r="H1522" s="7" t="s">
        <v>260</v>
      </c>
      <c r="I1522" s="7" t="s">
        <v>27</v>
      </c>
      <c r="J1522" s="7" t="s">
        <v>23</v>
      </c>
      <c r="K1522" s="7">
        <v>10</v>
      </c>
      <c r="L1522" s="7" t="s">
        <v>8386</v>
      </c>
      <c r="M1522" s="7" t="s">
        <v>18320</v>
      </c>
      <c r="N1522" s="7" t="s">
        <v>29</v>
      </c>
      <c r="O1522" s="7" t="s">
        <v>159</v>
      </c>
    </row>
    <row r="1523" spans="2:15" x14ac:dyDescent="0.25">
      <c r="B1523" s="7">
        <v>4</v>
      </c>
      <c r="C1523" s="7" t="s">
        <v>8387</v>
      </c>
      <c r="D1523" s="7" t="s">
        <v>8388</v>
      </c>
      <c r="E1523" s="7" t="s">
        <v>8391</v>
      </c>
      <c r="F1523" s="7" t="s">
        <v>190</v>
      </c>
      <c r="G1523" s="7" t="s">
        <v>252</v>
      </c>
      <c r="H1523" s="7" t="s">
        <v>260</v>
      </c>
      <c r="I1523" s="7" t="s">
        <v>27</v>
      </c>
      <c r="J1523" s="7" t="s">
        <v>23</v>
      </c>
      <c r="K1523" s="7">
        <v>10</v>
      </c>
      <c r="L1523" s="7" t="s">
        <v>8393</v>
      </c>
      <c r="M1523" s="7" t="s">
        <v>18773</v>
      </c>
      <c r="N1523" s="7" t="s">
        <v>29</v>
      </c>
      <c r="O1523" s="7" t="s">
        <v>159</v>
      </c>
    </row>
    <row r="1524" spans="2:15" x14ac:dyDescent="0.25">
      <c r="B1524" s="7">
        <v>4</v>
      </c>
      <c r="C1524" s="7" t="s">
        <v>8401</v>
      </c>
      <c r="D1524" s="7" t="s">
        <v>8402</v>
      </c>
      <c r="E1524" s="7" t="s">
        <v>8404</v>
      </c>
      <c r="F1524" s="7" t="s">
        <v>163</v>
      </c>
      <c r="G1524" s="7" t="s">
        <v>252</v>
      </c>
      <c r="H1524" s="7" t="s">
        <v>260</v>
      </c>
      <c r="I1524" s="7" t="s">
        <v>37</v>
      </c>
      <c r="J1524" s="7" t="s">
        <v>36</v>
      </c>
      <c r="K1524" s="7">
        <v>10</v>
      </c>
      <c r="L1524" s="7" t="s">
        <v>8406</v>
      </c>
      <c r="M1524" s="7" t="s">
        <v>10632</v>
      </c>
      <c r="N1524" s="7" t="s">
        <v>29</v>
      </c>
      <c r="O1524" s="7" t="s">
        <v>159</v>
      </c>
    </row>
    <row r="1525" spans="2:15" x14ac:dyDescent="0.25">
      <c r="B1525" s="7">
        <v>4</v>
      </c>
      <c r="C1525" s="7" t="s">
        <v>8407</v>
      </c>
      <c r="D1525" s="7" t="s">
        <v>8408</v>
      </c>
      <c r="E1525" s="7" t="s">
        <v>8412</v>
      </c>
      <c r="F1525" s="7" t="s">
        <v>163</v>
      </c>
      <c r="G1525" s="7" t="s">
        <v>252</v>
      </c>
      <c r="H1525" s="7" t="s">
        <v>260</v>
      </c>
      <c r="I1525" s="7" t="s">
        <v>27</v>
      </c>
      <c r="J1525" s="7" t="s">
        <v>23</v>
      </c>
      <c r="K1525" s="7">
        <v>10</v>
      </c>
      <c r="L1525" s="7" t="s">
        <v>8414</v>
      </c>
      <c r="M1525" s="7" t="s">
        <v>15777</v>
      </c>
      <c r="N1525" s="7" t="s">
        <v>29</v>
      </c>
      <c r="O1525" s="7" t="s">
        <v>159</v>
      </c>
    </row>
    <row r="1526" spans="2:15" x14ac:dyDescent="0.25">
      <c r="B1526" s="7">
        <v>4</v>
      </c>
      <c r="C1526" s="7" t="s">
        <v>8415</v>
      </c>
      <c r="D1526" s="7" t="s">
        <v>8416</v>
      </c>
      <c r="E1526" s="7" t="s">
        <v>8419</v>
      </c>
      <c r="F1526" s="7" t="s">
        <v>165</v>
      </c>
      <c r="G1526" s="7" t="s">
        <v>252</v>
      </c>
      <c r="H1526" s="7" t="s">
        <v>260</v>
      </c>
      <c r="I1526" s="7" t="s">
        <v>27</v>
      </c>
      <c r="J1526" s="7" t="s">
        <v>23</v>
      </c>
      <c r="K1526" s="7">
        <v>10</v>
      </c>
      <c r="L1526" s="7" t="s">
        <v>8421</v>
      </c>
      <c r="M1526" s="7" t="s">
        <v>18575</v>
      </c>
      <c r="N1526" s="7" t="s">
        <v>29</v>
      </c>
      <c r="O1526" s="7" t="s">
        <v>159</v>
      </c>
    </row>
    <row r="1527" spans="2:15" x14ac:dyDescent="0.25">
      <c r="B1527" s="7">
        <v>4</v>
      </c>
      <c r="C1527" s="7" t="s">
        <v>8422</v>
      </c>
      <c r="D1527" s="7" t="s">
        <v>8423</v>
      </c>
      <c r="E1527" s="7" t="s">
        <v>8424</v>
      </c>
      <c r="F1527" s="7" t="s">
        <v>163</v>
      </c>
      <c r="G1527" s="7" t="s">
        <v>252</v>
      </c>
      <c r="H1527" s="7" t="s">
        <v>260</v>
      </c>
      <c r="I1527" s="7" t="s">
        <v>37</v>
      </c>
      <c r="J1527" s="7" t="s">
        <v>36</v>
      </c>
      <c r="K1527" s="7">
        <v>10</v>
      </c>
      <c r="L1527" s="7" t="s">
        <v>8426</v>
      </c>
      <c r="M1527" s="7" t="s">
        <v>18789</v>
      </c>
      <c r="N1527" s="7" t="s">
        <v>29</v>
      </c>
      <c r="O1527" s="7" t="s">
        <v>159</v>
      </c>
    </row>
    <row r="1528" spans="2:15" x14ac:dyDescent="0.25">
      <c r="B1528" s="7">
        <v>4</v>
      </c>
      <c r="C1528" s="7" t="s">
        <v>8427</v>
      </c>
      <c r="D1528" s="7" t="s">
        <v>8428</v>
      </c>
      <c r="E1528" s="7" t="s">
        <v>8431</v>
      </c>
      <c r="F1528" s="7" t="s">
        <v>167</v>
      </c>
      <c r="G1528" s="7" t="s">
        <v>253</v>
      </c>
      <c r="H1528" s="7" t="s">
        <v>260</v>
      </c>
      <c r="I1528" s="7" t="s">
        <v>27</v>
      </c>
      <c r="J1528" s="7" t="s">
        <v>23</v>
      </c>
      <c r="K1528" s="7">
        <v>7</v>
      </c>
      <c r="L1528" s="7" t="s">
        <v>8433</v>
      </c>
      <c r="M1528" s="7" t="s">
        <v>18793</v>
      </c>
      <c r="N1528" s="7" t="s">
        <v>29</v>
      </c>
      <c r="O1528" s="7" t="s">
        <v>159</v>
      </c>
    </row>
    <row r="1529" spans="2:15" x14ac:dyDescent="0.25">
      <c r="B1529" s="7">
        <v>4</v>
      </c>
      <c r="C1529" s="7" t="s">
        <v>8434</v>
      </c>
      <c r="D1529" s="7" t="s">
        <v>8435</v>
      </c>
      <c r="E1529" s="7" t="s">
        <v>8437</v>
      </c>
      <c r="F1529" s="7" t="s">
        <v>165</v>
      </c>
      <c r="G1529" s="7" t="s">
        <v>252</v>
      </c>
      <c r="H1529" s="7" t="s">
        <v>260</v>
      </c>
      <c r="I1529" s="7" t="s">
        <v>27</v>
      </c>
      <c r="J1529" s="7" t="s">
        <v>23</v>
      </c>
      <c r="K1529" s="7">
        <v>10</v>
      </c>
      <c r="L1529" s="7" t="s">
        <v>8439</v>
      </c>
      <c r="M1529" s="7" t="s">
        <v>18795</v>
      </c>
      <c r="N1529" s="7" t="s">
        <v>29</v>
      </c>
      <c r="O1529" s="7" t="s">
        <v>159</v>
      </c>
    </row>
    <row r="1530" spans="2:15" x14ac:dyDescent="0.25">
      <c r="B1530" s="7">
        <v>4</v>
      </c>
      <c r="C1530" s="7" t="s">
        <v>8440</v>
      </c>
      <c r="D1530" s="7" t="s">
        <v>8441</v>
      </c>
      <c r="E1530" s="7" t="s">
        <v>8443</v>
      </c>
      <c r="F1530" s="7" t="s">
        <v>167</v>
      </c>
      <c r="G1530" s="7" t="s">
        <v>252</v>
      </c>
      <c r="H1530" s="7" t="s">
        <v>260</v>
      </c>
      <c r="I1530" s="7" t="s">
        <v>37</v>
      </c>
      <c r="J1530" s="7" t="s">
        <v>36</v>
      </c>
      <c r="K1530" s="7">
        <v>10</v>
      </c>
      <c r="L1530" s="7" t="s">
        <v>8445</v>
      </c>
      <c r="M1530" s="7" t="s">
        <v>14017</v>
      </c>
      <c r="N1530" s="7" t="s">
        <v>29</v>
      </c>
      <c r="O1530" s="7" t="s">
        <v>159</v>
      </c>
    </row>
    <row r="1531" spans="2:15" x14ac:dyDescent="0.25">
      <c r="B1531" s="7">
        <v>4</v>
      </c>
      <c r="C1531" s="7" t="s">
        <v>8446</v>
      </c>
      <c r="D1531" s="7" t="s">
        <v>8447</v>
      </c>
      <c r="E1531" s="7" t="s">
        <v>8451</v>
      </c>
      <c r="F1531" s="7" t="s">
        <v>200</v>
      </c>
      <c r="G1531" s="7" t="s">
        <v>252</v>
      </c>
      <c r="H1531" s="7" t="s">
        <v>260</v>
      </c>
      <c r="I1531" s="7" t="s">
        <v>37</v>
      </c>
      <c r="J1531" s="7" t="s">
        <v>36</v>
      </c>
      <c r="K1531" s="7">
        <v>10</v>
      </c>
      <c r="L1531" s="7" t="s">
        <v>8453</v>
      </c>
      <c r="M1531" s="7" t="s">
        <v>18805</v>
      </c>
      <c r="N1531" s="7" t="s">
        <v>29</v>
      </c>
      <c r="O1531" s="7" t="s">
        <v>159</v>
      </c>
    </row>
    <row r="1532" spans="2:15" x14ac:dyDescent="0.25">
      <c r="B1532" s="7">
        <v>4</v>
      </c>
      <c r="C1532" s="7" t="s">
        <v>8454</v>
      </c>
      <c r="D1532" s="7" t="s">
        <v>8455</v>
      </c>
      <c r="E1532" s="7" t="s">
        <v>8458</v>
      </c>
      <c r="F1532" s="7" t="s">
        <v>156</v>
      </c>
      <c r="G1532" s="7" t="s">
        <v>252</v>
      </c>
      <c r="H1532" s="7" t="s">
        <v>260</v>
      </c>
      <c r="I1532" s="7" t="s">
        <v>27</v>
      </c>
      <c r="J1532" s="7" t="s">
        <v>23</v>
      </c>
      <c r="K1532" s="7">
        <v>10</v>
      </c>
      <c r="L1532" s="7" t="s">
        <v>8460</v>
      </c>
      <c r="M1532" s="7" t="s">
        <v>6772</v>
      </c>
      <c r="N1532" s="7" t="s">
        <v>29</v>
      </c>
      <c r="O1532" s="7" t="s">
        <v>159</v>
      </c>
    </row>
    <row r="1533" spans="2:15" x14ac:dyDescent="0.25">
      <c r="B1533" s="7">
        <v>4</v>
      </c>
      <c r="C1533" s="7" t="s">
        <v>8461</v>
      </c>
      <c r="D1533" s="7" t="s">
        <v>8462</v>
      </c>
      <c r="E1533" s="7" t="s">
        <v>8465</v>
      </c>
      <c r="F1533" s="7" t="s">
        <v>167</v>
      </c>
      <c r="G1533" s="7" t="s">
        <v>252</v>
      </c>
      <c r="H1533" s="7" t="s">
        <v>260</v>
      </c>
      <c r="I1533" s="7" t="s">
        <v>37</v>
      </c>
      <c r="J1533" s="7" t="s">
        <v>36</v>
      </c>
      <c r="K1533" s="7">
        <v>10</v>
      </c>
      <c r="L1533" s="7" t="s">
        <v>8467</v>
      </c>
      <c r="M1533" s="7" t="s">
        <v>12004</v>
      </c>
      <c r="N1533" s="7" t="s">
        <v>29</v>
      </c>
      <c r="O1533" s="7" t="s">
        <v>159</v>
      </c>
    </row>
    <row r="1534" spans="2:15" x14ac:dyDescent="0.25">
      <c r="B1534" s="7">
        <v>4</v>
      </c>
      <c r="C1534" s="7" t="s">
        <v>8468</v>
      </c>
      <c r="D1534" s="7" t="s">
        <v>8469</v>
      </c>
      <c r="E1534" s="7" t="s">
        <v>8473</v>
      </c>
      <c r="F1534" s="7" t="s">
        <v>167</v>
      </c>
      <c r="G1534" s="7" t="s">
        <v>253</v>
      </c>
      <c r="H1534" s="7" t="s">
        <v>260</v>
      </c>
      <c r="I1534" s="7" t="s">
        <v>27</v>
      </c>
      <c r="J1534" s="7" t="s">
        <v>23</v>
      </c>
      <c r="K1534" s="7">
        <v>7</v>
      </c>
      <c r="L1534" s="7" t="s">
        <v>8475</v>
      </c>
      <c r="M1534" s="7" t="s">
        <v>14270</v>
      </c>
      <c r="N1534" s="7" t="s">
        <v>29</v>
      </c>
      <c r="O1534" s="7" t="s">
        <v>159</v>
      </c>
    </row>
    <row r="1535" spans="2:15" x14ac:dyDescent="0.25">
      <c r="B1535" s="7">
        <v>4</v>
      </c>
      <c r="C1535" s="7" t="s">
        <v>8476</v>
      </c>
      <c r="D1535" s="7" t="s">
        <v>8477</v>
      </c>
      <c r="E1535" s="7" t="s">
        <v>8478</v>
      </c>
      <c r="F1535" s="7" t="s">
        <v>25</v>
      </c>
      <c r="G1535" s="7" t="s">
        <v>252</v>
      </c>
      <c r="H1535" s="7" t="s">
        <v>260</v>
      </c>
      <c r="I1535" s="7" t="s">
        <v>60</v>
      </c>
      <c r="J1535" s="7" t="s">
        <v>58</v>
      </c>
      <c r="K1535" s="7">
        <v>14</v>
      </c>
      <c r="L1535" s="7" t="s">
        <v>8480</v>
      </c>
      <c r="M1535" s="7" t="s">
        <v>18814</v>
      </c>
      <c r="N1535" s="7" t="s">
        <v>29</v>
      </c>
      <c r="O1535" s="7" t="s">
        <v>105</v>
      </c>
    </row>
    <row r="1536" spans="2:15" x14ac:dyDescent="0.25">
      <c r="B1536" s="7">
        <v>4</v>
      </c>
      <c r="C1536" s="7" t="s">
        <v>8481</v>
      </c>
      <c r="D1536" s="7" t="s">
        <v>8482</v>
      </c>
      <c r="E1536" s="7" t="s">
        <v>8485</v>
      </c>
      <c r="F1536" s="7" t="s">
        <v>180</v>
      </c>
      <c r="G1536" s="7" t="s">
        <v>252</v>
      </c>
      <c r="H1536" s="7" t="s">
        <v>260</v>
      </c>
      <c r="I1536" s="7" t="s">
        <v>87</v>
      </c>
      <c r="J1536" s="7" t="s">
        <v>23</v>
      </c>
      <c r="K1536" s="7">
        <v>10</v>
      </c>
      <c r="L1536" s="7" t="s">
        <v>8487</v>
      </c>
      <c r="M1536" s="7" t="s">
        <v>10597</v>
      </c>
      <c r="N1536" s="7" t="s">
        <v>29</v>
      </c>
      <c r="O1536" s="7" t="s">
        <v>159</v>
      </c>
    </row>
    <row r="1537" spans="2:15" x14ac:dyDescent="0.25">
      <c r="B1537" s="7">
        <v>4</v>
      </c>
      <c r="C1537" s="7" t="s">
        <v>8488</v>
      </c>
      <c r="D1537" s="7" t="s">
        <v>8489</v>
      </c>
      <c r="E1537" s="7" t="s">
        <v>8492</v>
      </c>
      <c r="F1537" s="7" t="s">
        <v>163</v>
      </c>
      <c r="G1537" s="7" t="s">
        <v>252</v>
      </c>
      <c r="H1537" s="7" t="s">
        <v>260</v>
      </c>
      <c r="I1537" s="7" t="s">
        <v>27</v>
      </c>
      <c r="J1537" s="7" t="s">
        <v>23</v>
      </c>
      <c r="K1537" s="7">
        <v>10</v>
      </c>
      <c r="L1537" s="7" t="s">
        <v>8494</v>
      </c>
      <c r="M1537" s="7" t="s">
        <v>18603</v>
      </c>
      <c r="N1537" s="7" t="s">
        <v>29</v>
      </c>
      <c r="O1537" s="7" t="s">
        <v>159</v>
      </c>
    </row>
    <row r="1538" spans="2:15" x14ac:dyDescent="0.25">
      <c r="B1538" s="7">
        <v>4</v>
      </c>
      <c r="C1538" s="7" t="s">
        <v>8495</v>
      </c>
      <c r="D1538" s="7" t="s">
        <v>8496</v>
      </c>
      <c r="E1538" s="7" t="s">
        <v>8500</v>
      </c>
      <c r="F1538" s="7" t="s">
        <v>167</v>
      </c>
      <c r="G1538" s="7" t="s">
        <v>252</v>
      </c>
      <c r="H1538" s="7" t="s">
        <v>260</v>
      </c>
      <c r="I1538" s="7" t="s">
        <v>87</v>
      </c>
      <c r="J1538" s="7" t="s">
        <v>23</v>
      </c>
      <c r="K1538" s="7">
        <v>10</v>
      </c>
      <c r="L1538" s="7" t="s">
        <v>8502</v>
      </c>
      <c r="M1538" s="7" t="s">
        <v>18826</v>
      </c>
      <c r="N1538" s="7" t="s">
        <v>29</v>
      </c>
      <c r="O1538" s="7" t="s">
        <v>159</v>
      </c>
    </row>
    <row r="1539" spans="2:15" x14ac:dyDescent="0.25">
      <c r="B1539" s="7">
        <v>4</v>
      </c>
      <c r="C1539" s="7" t="s">
        <v>8503</v>
      </c>
      <c r="D1539" s="7" t="s">
        <v>1273</v>
      </c>
      <c r="E1539" s="7" t="s">
        <v>8506</v>
      </c>
      <c r="F1539" s="7" t="s">
        <v>169</v>
      </c>
      <c r="G1539" s="7" t="s">
        <v>252</v>
      </c>
      <c r="H1539" s="7" t="s">
        <v>260</v>
      </c>
      <c r="I1539" s="7" t="s">
        <v>27</v>
      </c>
      <c r="J1539" s="7" t="s">
        <v>23</v>
      </c>
      <c r="K1539" s="7">
        <v>10</v>
      </c>
      <c r="L1539" s="7" t="s">
        <v>8508</v>
      </c>
      <c r="M1539" s="7" t="s">
        <v>18826</v>
      </c>
      <c r="N1539" s="7" t="s">
        <v>29</v>
      </c>
      <c r="O1539" s="7" t="s">
        <v>159</v>
      </c>
    </row>
    <row r="1540" spans="2:15" x14ac:dyDescent="0.25">
      <c r="B1540" s="7">
        <v>4</v>
      </c>
      <c r="C1540" s="7" t="s">
        <v>8509</v>
      </c>
      <c r="D1540" s="7" t="s">
        <v>8510</v>
      </c>
      <c r="E1540" s="7" t="s">
        <v>8513</v>
      </c>
      <c r="F1540" s="7" t="s">
        <v>169</v>
      </c>
      <c r="G1540" s="7" t="s">
        <v>252</v>
      </c>
      <c r="H1540" s="7" t="s">
        <v>260</v>
      </c>
      <c r="I1540" s="7" t="s">
        <v>27</v>
      </c>
      <c r="J1540" s="7" t="s">
        <v>23</v>
      </c>
      <c r="K1540" s="7">
        <v>10</v>
      </c>
      <c r="L1540" s="7" t="s">
        <v>8515</v>
      </c>
      <c r="M1540" s="7" t="s">
        <v>18365</v>
      </c>
      <c r="N1540" s="7" t="s">
        <v>29</v>
      </c>
      <c r="O1540" s="7" t="s">
        <v>159</v>
      </c>
    </row>
    <row r="1541" spans="2:15" x14ac:dyDescent="0.25">
      <c r="B1541" s="7">
        <v>4</v>
      </c>
      <c r="C1541" s="7" t="s">
        <v>8516</v>
      </c>
      <c r="D1541" s="7" t="s">
        <v>8517</v>
      </c>
      <c r="E1541" s="7" t="s">
        <v>8520</v>
      </c>
      <c r="F1541" s="7" t="s">
        <v>171</v>
      </c>
      <c r="G1541" s="7" t="s">
        <v>253</v>
      </c>
      <c r="H1541" s="7" t="s">
        <v>260</v>
      </c>
      <c r="I1541" s="7" t="s">
        <v>27</v>
      </c>
      <c r="J1541" s="7" t="s">
        <v>23</v>
      </c>
      <c r="K1541" s="7">
        <v>7</v>
      </c>
      <c r="L1541" s="7" t="s">
        <v>8522</v>
      </c>
      <c r="M1541" s="7" t="s">
        <v>14376</v>
      </c>
      <c r="N1541" s="7" t="s">
        <v>29</v>
      </c>
      <c r="O1541" s="7" t="s">
        <v>159</v>
      </c>
    </row>
    <row r="1542" spans="2:15" x14ac:dyDescent="0.25">
      <c r="B1542" s="7">
        <v>4</v>
      </c>
      <c r="C1542" s="7" t="s">
        <v>8523</v>
      </c>
      <c r="D1542" s="7" t="s">
        <v>8524</v>
      </c>
      <c r="E1542" s="7" t="s">
        <v>8527</v>
      </c>
      <c r="F1542" s="7" t="s">
        <v>200</v>
      </c>
      <c r="G1542" s="7" t="s">
        <v>253</v>
      </c>
      <c r="H1542" s="7" t="s">
        <v>260</v>
      </c>
      <c r="I1542" s="7" t="s">
        <v>87</v>
      </c>
      <c r="J1542" s="7" t="s">
        <v>23</v>
      </c>
      <c r="K1542" s="7">
        <v>7</v>
      </c>
      <c r="L1542" s="7" t="s">
        <v>8529</v>
      </c>
      <c r="M1542" s="7" t="s">
        <v>834</v>
      </c>
      <c r="N1542" s="7" t="s">
        <v>29</v>
      </c>
      <c r="O1542" s="7" t="s">
        <v>159</v>
      </c>
    </row>
    <row r="1543" spans="2:15" x14ac:dyDescent="0.25">
      <c r="B1543" s="7">
        <v>4</v>
      </c>
      <c r="C1543" s="7" t="s">
        <v>8530</v>
      </c>
      <c r="D1543" s="7" t="s">
        <v>8531</v>
      </c>
      <c r="E1543" s="7" t="s">
        <v>8534</v>
      </c>
      <c r="F1543" s="7" t="s">
        <v>167</v>
      </c>
      <c r="G1543" s="7" t="s">
        <v>253</v>
      </c>
      <c r="H1543" s="7" t="s">
        <v>260</v>
      </c>
      <c r="I1543" s="7" t="s">
        <v>27</v>
      </c>
      <c r="J1543" s="7" t="s">
        <v>23</v>
      </c>
      <c r="K1543" s="7">
        <v>7</v>
      </c>
      <c r="L1543" s="7" t="s">
        <v>8536</v>
      </c>
      <c r="M1543" s="7" t="s">
        <v>14472</v>
      </c>
      <c r="N1543" s="7" t="s">
        <v>29</v>
      </c>
      <c r="O1543" s="7" t="s">
        <v>159</v>
      </c>
    </row>
    <row r="1544" spans="2:15" x14ac:dyDescent="0.25">
      <c r="B1544" s="7">
        <v>4</v>
      </c>
      <c r="C1544" s="7" t="s">
        <v>8537</v>
      </c>
      <c r="D1544" s="7" t="s">
        <v>8538</v>
      </c>
      <c r="E1544" s="7" t="s">
        <v>8541</v>
      </c>
      <c r="F1544" s="7" t="s">
        <v>25</v>
      </c>
      <c r="G1544" s="7" t="s">
        <v>252</v>
      </c>
      <c r="H1544" s="7" t="s">
        <v>260</v>
      </c>
      <c r="I1544" s="7" t="s">
        <v>60</v>
      </c>
      <c r="J1544" s="7" t="s">
        <v>58</v>
      </c>
      <c r="K1544" s="7">
        <v>14</v>
      </c>
      <c r="L1544" s="7" t="s">
        <v>8543</v>
      </c>
      <c r="M1544" s="7" t="s">
        <v>18831</v>
      </c>
      <c r="N1544" s="7" t="s">
        <v>29</v>
      </c>
      <c r="O1544" s="7" t="s">
        <v>105</v>
      </c>
    </row>
    <row r="1545" spans="2:15" x14ac:dyDescent="0.25">
      <c r="B1545" s="7">
        <v>4</v>
      </c>
      <c r="C1545" s="7" t="s">
        <v>8544</v>
      </c>
      <c r="D1545" s="7" t="s">
        <v>8545</v>
      </c>
      <c r="E1545" s="7" t="s">
        <v>8547</v>
      </c>
      <c r="F1545" s="7" t="s">
        <v>167</v>
      </c>
      <c r="G1545" s="7" t="s">
        <v>253</v>
      </c>
      <c r="H1545" s="7" t="s">
        <v>260</v>
      </c>
      <c r="I1545" s="7" t="s">
        <v>27</v>
      </c>
      <c r="J1545" s="7" t="s">
        <v>23</v>
      </c>
      <c r="K1545" s="7">
        <v>7</v>
      </c>
      <c r="L1545" s="7" t="s">
        <v>8549</v>
      </c>
      <c r="M1545" s="7" t="s">
        <v>2333</v>
      </c>
      <c r="N1545" s="7" t="s">
        <v>29</v>
      </c>
      <c r="O1545" s="7" t="s">
        <v>159</v>
      </c>
    </row>
    <row r="1546" spans="2:15" x14ac:dyDescent="0.25">
      <c r="B1546" s="7">
        <v>4</v>
      </c>
      <c r="C1546" s="7" t="s">
        <v>8550</v>
      </c>
      <c r="D1546" s="7" t="s">
        <v>8551</v>
      </c>
      <c r="E1546" s="7" t="s">
        <v>8554</v>
      </c>
      <c r="F1546" s="7" t="s">
        <v>165</v>
      </c>
      <c r="G1546" s="7" t="s">
        <v>252</v>
      </c>
      <c r="H1546" s="7" t="s">
        <v>260</v>
      </c>
      <c r="I1546" s="7" t="s">
        <v>27</v>
      </c>
      <c r="J1546" s="7" t="s">
        <v>23</v>
      </c>
      <c r="K1546" s="7">
        <v>10</v>
      </c>
      <c r="L1546" s="7" t="s">
        <v>8556</v>
      </c>
      <c r="M1546" s="7" t="s">
        <v>14473</v>
      </c>
      <c r="N1546" s="7" t="s">
        <v>29</v>
      </c>
      <c r="O1546" s="7" t="s">
        <v>159</v>
      </c>
    </row>
    <row r="1547" spans="2:15" x14ac:dyDescent="0.25">
      <c r="B1547" s="7">
        <v>4</v>
      </c>
      <c r="C1547" s="7" t="s">
        <v>8557</v>
      </c>
      <c r="D1547" s="7" t="s">
        <v>8558</v>
      </c>
      <c r="E1547" s="7" t="s">
        <v>8560</v>
      </c>
      <c r="F1547" s="7" t="s">
        <v>167</v>
      </c>
      <c r="G1547" s="7" t="s">
        <v>253</v>
      </c>
      <c r="H1547" s="7" t="s">
        <v>260</v>
      </c>
      <c r="I1547" s="7" t="s">
        <v>27</v>
      </c>
      <c r="J1547" s="7" t="s">
        <v>23</v>
      </c>
      <c r="K1547" s="7">
        <v>7</v>
      </c>
      <c r="L1547" s="7" t="s">
        <v>8562</v>
      </c>
      <c r="M1547" s="7" t="s">
        <v>6639</v>
      </c>
      <c r="N1547" s="7" t="s">
        <v>29</v>
      </c>
      <c r="O1547" s="7" t="s">
        <v>159</v>
      </c>
    </row>
    <row r="1548" spans="2:15" x14ac:dyDescent="0.25">
      <c r="B1548" s="7">
        <v>4</v>
      </c>
      <c r="C1548" s="7" t="s">
        <v>8563</v>
      </c>
      <c r="D1548" s="7" t="s">
        <v>8564</v>
      </c>
      <c r="E1548" s="7" t="s">
        <v>8566</v>
      </c>
      <c r="F1548" s="7" t="s">
        <v>165</v>
      </c>
      <c r="G1548" s="7" t="s">
        <v>252</v>
      </c>
      <c r="H1548" s="7" t="s">
        <v>260</v>
      </c>
      <c r="I1548" s="7" t="s">
        <v>27</v>
      </c>
      <c r="J1548" s="7" t="s">
        <v>23</v>
      </c>
      <c r="K1548" s="7">
        <v>10</v>
      </c>
      <c r="L1548" s="7" t="s">
        <v>8568</v>
      </c>
      <c r="M1548" s="7" t="s">
        <v>18833</v>
      </c>
      <c r="N1548" s="7" t="s">
        <v>29</v>
      </c>
      <c r="O1548" s="7" t="s">
        <v>159</v>
      </c>
    </row>
    <row r="1549" spans="2:15" x14ac:dyDescent="0.25">
      <c r="B1549" s="7">
        <v>4</v>
      </c>
      <c r="C1549" s="7" t="s">
        <v>8569</v>
      </c>
      <c r="D1549" s="7" t="s">
        <v>8570</v>
      </c>
      <c r="E1549" s="7" t="s">
        <v>8572</v>
      </c>
      <c r="F1549" s="7" t="s">
        <v>165</v>
      </c>
      <c r="G1549" s="7" t="s">
        <v>252</v>
      </c>
      <c r="H1549" s="7" t="s">
        <v>260</v>
      </c>
      <c r="I1549" s="7" t="s">
        <v>27</v>
      </c>
      <c r="J1549" s="7" t="s">
        <v>23</v>
      </c>
      <c r="K1549" s="7">
        <v>10</v>
      </c>
      <c r="L1549" s="7" t="s">
        <v>8574</v>
      </c>
      <c r="M1549" s="7" t="s">
        <v>18834</v>
      </c>
      <c r="N1549" s="7" t="s">
        <v>29</v>
      </c>
      <c r="O1549" s="7" t="s">
        <v>159</v>
      </c>
    </row>
    <row r="1550" spans="2:15" x14ac:dyDescent="0.25">
      <c r="B1550" s="7">
        <v>4</v>
      </c>
      <c r="C1550" s="7" t="s">
        <v>8575</v>
      </c>
      <c r="D1550" s="7" t="s">
        <v>8576</v>
      </c>
      <c r="E1550" s="7" t="s">
        <v>8578</v>
      </c>
      <c r="F1550" s="7" t="s">
        <v>190</v>
      </c>
      <c r="G1550" s="7" t="s">
        <v>253</v>
      </c>
      <c r="H1550" s="7" t="s">
        <v>260</v>
      </c>
      <c r="I1550" s="7" t="s">
        <v>27</v>
      </c>
      <c r="J1550" s="7" t="s">
        <v>23</v>
      </c>
      <c r="K1550" s="7">
        <v>7</v>
      </c>
      <c r="L1550" s="7" t="s">
        <v>8580</v>
      </c>
      <c r="M1550" s="7" t="s">
        <v>14474</v>
      </c>
      <c r="N1550" s="7" t="s">
        <v>29</v>
      </c>
      <c r="O1550" s="7" t="s">
        <v>159</v>
      </c>
    </row>
    <row r="1551" spans="2:15" x14ac:dyDescent="0.25">
      <c r="B1551" s="7">
        <v>4</v>
      </c>
      <c r="C1551" s="7" t="s">
        <v>8594</v>
      </c>
      <c r="D1551" s="7" t="s">
        <v>8595</v>
      </c>
      <c r="E1551" s="7" t="s">
        <v>8598</v>
      </c>
      <c r="F1551" s="7" t="s">
        <v>25</v>
      </c>
      <c r="G1551" s="7" t="s">
        <v>253</v>
      </c>
      <c r="H1551" s="7" t="s">
        <v>260</v>
      </c>
      <c r="I1551" s="7" t="s">
        <v>45</v>
      </c>
      <c r="J1551" s="7" t="s">
        <v>44</v>
      </c>
      <c r="K1551" s="7">
        <v>11</v>
      </c>
      <c r="L1551" s="7" t="s">
        <v>8600</v>
      </c>
      <c r="M1551" s="7" t="s">
        <v>18840</v>
      </c>
      <c r="N1551" s="7" t="s">
        <v>29</v>
      </c>
      <c r="O1551" s="7" t="s">
        <v>105</v>
      </c>
    </row>
    <row r="1552" spans="2:15" x14ac:dyDescent="0.25">
      <c r="B1552" s="7">
        <v>4</v>
      </c>
      <c r="C1552" s="7" t="s">
        <v>8601</v>
      </c>
      <c r="D1552" s="7" t="s">
        <v>8602</v>
      </c>
      <c r="E1552" s="7" t="s">
        <v>8605</v>
      </c>
      <c r="F1552" s="7" t="s">
        <v>321</v>
      </c>
      <c r="G1552" s="7" t="s">
        <v>252</v>
      </c>
      <c r="H1552" s="7" t="s">
        <v>260</v>
      </c>
      <c r="I1552" s="7" t="s">
        <v>45</v>
      </c>
      <c r="J1552" s="7" t="s">
        <v>44</v>
      </c>
      <c r="K1552" s="7">
        <v>11</v>
      </c>
      <c r="L1552" s="7" t="s">
        <v>8607</v>
      </c>
      <c r="M1552" s="7" t="s">
        <v>18841</v>
      </c>
      <c r="N1552" s="7" t="s">
        <v>29</v>
      </c>
      <c r="O1552" s="7" t="s">
        <v>136</v>
      </c>
    </row>
    <row r="1553" spans="2:15" x14ac:dyDescent="0.25">
      <c r="B1553" s="7">
        <v>4</v>
      </c>
      <c r="C1553" s="7" t="s">
        <v>8615</v>
      </c>
      <c r="D1553" s="7" t="s">
        <v>8616</v>
      </c>
      <c r="E1553" s="7" t="s">
        <v>8620</v>
      </c>
      <c r="F1553" s="7" t="s">
        <v>178</v>
      </c>
      <c r="G1553" s="7" t="s">
        <v>252</v>
      </c>
      <c r="H1553" s="7" t="s">
        <v>260</v>
      </c>
      <c r="I1553" s="7" t="s">
        <v>60</v>
      </c>
      <c r="J1553" s="7" t="s">
        <v>58</v>
      </c>
      <c r="K1553" s="7">
        <v>14</v>
      </c>
      <c r="L1553" s="7" t="s">
        <v>8622</v>
      </c>
      <c r="M1553" s="7" t="s">
        <v>14377</v>
      </c>
      <c r="N1553" s="7" t="s">
        <v>29</v>
      </c>
      <c r="O1553" s="7" t="s">
        <v>159</v>
      </c>
    </row>
    <row r="1554" spans="2:15" x14ac:dyDescent="0.25">
      <c r="B1554" s="7">
        <v>4</v>
      </c>
      <c r="C1554" s="7" t="s">
        <v>8623</v>
      </c>
      <c r="D1554" s="7" t="s">
        <v>8624</v>
      </c>
      <c r="E1554" s="7" t="s">
        <v>8627</v>
      </c>
      <c r="F1554" s="7" t="s">
        <v>154</v>
      </c>
      <c r="G1554" s="7" t="s">
        <v>253</v>
      </c>
      <c r="H1554" s="7" t="s">
        <v>260</v>
      </c>
      <c r="I1554" s="7" t="s">
        <v>34</v>
      </c>
      <c r="J1554" s="7" t="s">
        <v>23</v>
      </c>
      <c r="K1554" s="7">
        <v>5</v>
      </c>
      <c r="L1554" s="7" t="s">
        <v>8629</v>
      </c>
      <c r="M1554" s="7" t="s">
        <v>14013</v>
      </c>
      <c r="N1554" s="7" t="s">
        <v>29</v>
      </c>
      <c r="O1554" s="7" t="s">
        <v>109</v>
      </c>
    </row>
    <row r="1555" spans="2:15" x14ac:dyDescent="0.25">
      <c r="B1555" s="7">
        <v>4</v>
      </c>
      <c r="C1555" s="7" t="s">
        <v>8638</v>
      </c>
      <c r="D1555" s="7" t="s">
        <v>8639</v>
      </c>
      <c r="E1555" s="7" t="s">
        <v>8642</v>
      </c>
      <c r="F1555" s="7" t="s">
        <v>25</v>
      </c>
      <c r="G1555" s="7" t="s">
        <v>253</v>
      </c>
      <c r="H1555" s="7" t="s">
        <v>260</v>
      </c>
      <c r="I1555" s="7" t="s">
        <v>60</v>
      </c>
      <c r="J1555" s="7" t="s">
        <v>58</v>
      </c>
      <c r="K1555" s="7">
        <v>9</v>
      </c>
      <c r="L1555" s="7" t="s">
        <v>8644</v>
      </c>
      <c r="M1555" s="7" t="s">
        <v>18847</v>
      </c>
      <c r="N1555" s="7" t="s">
        <v>29</v>
      </c>
      <c r="O1555" s="7" t="s">
        <v>105</v>
      </c>
    </row>
    <row r="1556" spans="2:15" x14ac:dyDescent="0.25">
      <c r="B1556" s="7">
        <v>4</v>
      </c>
      <c r="C1556" s="7" t="s">
        <v>8652</v>
      </c>
      <c r="D1556" s="7" t="s">
        <v>8653</v>
      </c>
      <c r="E1556" s="7" t="s">
        <v>8656</v>
      </c>
      <c r="F1556" s="7" t="s">
        <v>25</v>
      </c>
      <c r="G1556" s="7" t="s">
        <v>253</v>
      </c>
      <c r="H1556" s="7" t="s">
        <v>260</v>
      </c>
      <c r="I1556" s="7" t="s">
        <v>60</v>
      </c>
      <c r="J1556" s="7" t="s">
        <v>58</v>
      </c>
      <c r="K1556" s="7">
        <v>9</v>
      </c>
      <c r="L1556" s="7" t="s">
        <v>8658</v>
      </c>
      <c r="M1556" s="7" t="s">
        <v>18723</v>
      </c>
      <c r="N1556" s="7" t="s">
        <v>29</v>
      </c>
      <c r="O1556" s="7" t="s">
        <v>105</v>
      </c>
    </row>
    <row r="1557" spans="2:15" x14ac:dyDescent="0.25">
      <c r="B1557" s="7">
        <v>4</v>
      </c>
      <c r="C1557" s="7" t="s">
        <v>8666</v>
      </c>
      <c r="D1557" s="7" t="s">
        <v>8667</v>
      </c>
      <c r="E1557" s="7" t="s">
        <v>8670</v>
      </c>
      <c r="F1557" s="7" t="s">
        <v>165</v>
      </c>
      <c r="G1557" s="7" t="s">
        <v>252</v>
      </c>
      <c r="H1557" s="7" t="s">
        <v>260</v>
      </c>
      <c r="I1557" s="7" t="s">
        <v>27</v>
      </c>
      <c r="J1557" s="7" t="s">
        <v>23</v>
      </c>
      <c r="K1557" s="7">
        <v>10</v>
      </c>
      <c r="L1557" s="7" t="s">
        <v>8672</v>
      </c>
      <c r="M1557" s="7" t="s">
        <v>15912</v>
      </c>
      <c r="N1557" s="7" t="s">
        <v>29</v>
      </c>
      <c r="O1557" s="7" t="s">
        <v>159</v>
      </c>
    </row>
    <row r="1558" spans="2:15" x14ac:dyDescent="0.25">
      <c r="B1558" s="7">
        <v>4</v>
      </c>
      <c r="C1558" s="7" t="s">
        <v>8680</v>
      </c>
      <c r="D1558" s="7" t="s">
        <v>8681</v>
      </c>
      <c r="E1558" s="7" t="s">
        <v>8683</v>
      </c>
      <c r="F1558" s="7" t="s">
        <v>169</v>
      </c>
      <c r="G1558" s="7" t="s">
        <v>252</v>
      </c>
      <c r="H1558" s="7" t="s">
        <v>260</v>
      </c>
      <c r="I1558" s="7" t="s">
        <v>27</v>
      </c>
      <c r="J1558" s="7" t="s">
        <v>23</v>
      </c>
      <c r="K1558" s="7">
        <v>10</v>
      </c>
      <c r="L1558" s="7" t="s">
        <v>8685</v>
      </c>
      <c r="M1558" s="7" t="s">
        <v>18851</v>
      </c>
      <c r="N1558" s="7" t="s">
        <v>29</v>
      </c>
      <c r="O1558" s="7" t="s">
        <v>159</v>
      </c>
    </row>
    <row r="1559" spans="2:15" x14ac:dyDescent="0.25">
      <c r="B1559" s="7">
        <v>4</v>
      </c>
      <c r="C1559" s="7" t="s">
        <v>8713</v>
      </c>
      <c r="D1559" s="7" t="s">
        <v>8714</v>
      </c>
      <c r="E1559" s="7" t="s">
        <v>8716</v>
      </c>
      <c r="F1559" s="7" t="s">
        <v>156</v>
      </c>
      <c r="G1559" s="7" t="s">
        <v>252</v>
      </c>
      <c r="H1559" s="7" t="s">
        <v>260</v>
      </c>
      <c r="I1559" s="7" t="s">
        <v>60</v>
      </c>
      <c r="J1559" s="7" t="s">
        <v>58</v>
      </c>
      <c r="K1559" s="7">
        <v>14</v>
      </c>
      <c r="L1559" s="7" t="s">
        <v>8718</v>
      </c>
      <c r="M1559" s="7" t="s">
        <v>18860</v>
      </c>
      <c r="N1559" s="7" t="s">
        <v>29</v>
      </c>
      <c r="O1559" s="7" t="s">
        <v>159</v>
      </c>
    </row>
    <row r="1560" spans="2:15" x14ac:dyDescent="0.25">
      <c r="B1560" s="7">
        <v>4</v>
      </c>
      <c r="C1560" s="7" t="s">
        <v>8733</v>
      </c>
      <c r="D1560" s="7" t="s">
        <v>8734</v>
      </c>
      <c r="E1560" s="7" t="s">
        <v>8737</v>
      </c>
      <c r="F1560" s="7" t="s">
        <v>315</v>
      </c>
      <c r="G1560" s="7" t="s">
        <v>253</v>
      </c>
      <c r="H1560" s="7" t="s">
        <v>260</v>
      </c>
      <c r="I1560" s="7" t="s">
        <v>60</v>
      </c>
      <c r="J1560" s="7" t="s">
        <v>58</v>
      </c>
      <c r="K1560" s="7">
        <v>9</v>
      </c>
      <c r="L1560" s="7" t="s">
        <v>8739</v>
      </c>
      <c r="M1560" s="7" t="s">
        <v>15127</v>
      </c>
      <c r="N1560" s="7" t="s">
        <v>29</v>
      </c>
      <c r="O1560" s="7" t="s">
        <v>109</v>
      </c>
    </row>
    <row r="1561" spans="2:15" x14ac:dyDescent="0.25">
      <c r="B1561" s="7">
        <v>4</v>
      </c>
      <c r="C1561" s="7" t="s">
        <v>8756</v>
      </c>
      <c r="D1561" s="7" t="s">
        <v>8757</v>
      </c>
      <c r="E1561" s="7" t="s">
        <v>8760</v>
      </c>
      <c r="F1561" s="7" t="s">
        <v>224</v>
      </c>
      <c r="G1561" s="7" t="s">
        <v>253</v>
      </c>
      <c r="H1561" s="7" t="s">
        <v>260</v>
      </c>
      <c r="I1561" s="7" t="s">
        <v>60</v>
      </c>
      <c r="J1561" s="7" t="s">
        <v>58</v>
      </c>
      <c r="K1561" s="7">
        <v>9</v>
      </c>
      <c r="L1561" s="7" t="s">
        <v>8762</v>
      </c>
      <c r="M1561" s="7" t="s">
        <v>18863</v>
      </c>
      <c r="N1561" s="7" t="s">
        <v>29</v>
      </c>
      <c r="O1561" s="7" t="s">
        <v>215</v>
      </c>
    </row>
    <row r="1562" spans="2:15" x14ac:dyDescent="0.25">
      <c r="B1562" s="7">
        <v>4</v>
      </c>
      <c r="C1562" s="7" t="s">
        <v>8769</v>
      </c>
      <c r="D1562" s="7" t="s">
        <v>8770</v>
      </c>
      <c r="E1562" s="7" t="s">
        <v>8773</v>
      </c>
      <c r="F1562" s="7" t="s">
        <v>226</v>
      </c>
      <c r="G1562" s="7" t="s">
        <v>253</v>
      </c>
      <c r="H1562" s="7" t="s">
        <v>260</v>
      </c>
      <c r="I1562" s="7" t="s">
        <v>60</v>
      </c>
      <c r="J1562" s="7" t="s">
        <v>58</v>
      </c>
      <c r="K1562" s="7">
        <v>9</v>
      </c>
      <c r="L1562" s="7" t="s">
        <v>8775</v>
      </c>
      <c r="M1562" s="7" t="s">
        <v>18866</v>
      </c>
      <c r="N1562" s="7" t="s">
        <v>29</v>
      </c>
      <c r="O1562" s="7" t="s">
        <v>215</v>
      </c>
    </row>
    <row r="1563" spans="2:15" x14ac:dyDescent="0.25">
      <c r="B1563" s="7">
        <v>4</v>
      </c>
      <c r="C1563" s="7" t="s">
        <v>8776</v>
      </c>
      <c r="D1563" s="7" t="s">
        <v>8777</v>
      </c>
      <c r="E1563" s="7" t="s">
        <v>8780</v>
      </c>
      <c r="F1563" s="7" t="s">
        <v>178</v>
      </c>
      <c r="G1563" s="7" t="s">
        <v>252</v>
      </c>
      <c r="H1563" s="7" t="s">
        <v>260</v>
      </c>
      <c r="I1563" s="7" t="s">
        <v>60</v>
      </c>
      <c r="J1563" s="7" t="s">
        <v>58</v>
      </c>
      <c r="K1563" s="7">
        <v>14</v>
      </c>
      <c r="L1563" s="7" t="s">
        <v>8782</v>
      </c>
      <c r="M1563" s="7" t="s">
        <v>18207</v>
      </c>
      <c r="N1563" s="7" t="s">
        <v>29</v>
      </c>
      <c r="O1563" s="7" t="s">
        <v>159</v>
      </c>
    </row>
    <row r="1564" spans="2:15" x14ac:dyDescent="0.25">
      <c r="B1564" s="7">
        <v>4</v>
      </c>
      <c r="C1564" s="7" t="s">
        <v>8818</v>
      </c>
      <c r="D1564" s="7" t="s">
        <v>8819</v>
      </c>
      <c r="E1564" s="7" t="s">
        <v>8822</v>
      </c>
      <c r="F1564" s="7" t="s">
        <v>25</v>
      </c>
      <c r="G1564" s="7" t="s">
        <v>253</v>
      </c>
      <c r="H1564" s="7" t="s">
        <v>260</v>
      </c>
      <c r="I1564" s="7" t="s">
        <v>45</v>
      </c>
      <c r="J1564" s="7" t="s">
        <v>44</v>
      </c>
      <c r="K1564" s="7">
        <v>11</v>
      </c>
      <c r="L1564" s="7" t="s">
        <v>8824</v>
      </c>
      <c r="M1564" s="7" t="s">
        <v>18890</v>
      </c>
      <c r="N1564" s="7" t="s">
        <v>29</v>
      </c>
      <c r="O1564" s="7" t="s">
        <v>105</v>
      </c>
    </row>
    <row r="1565" spans="2:15" x14ac:dyDescent="0.25">
      <c r="B1565" s="7">
        <v>4</v>
      </c>
      <c r="C1565" s="7" t="s">
        <v>8839</v>
      </c>
      <c r="D1565" s="7" t="s">
        <v>8840</v>
      </c>
      <c r="E1565" s="7" t="s">
        <v>8843</v>
      </c>
      <c r="F1565" s="7" t="s">
        <v>216</v>
      </c>
      <c r="G1565" s="7" t="s">
        <v>253</v>
      </c>
      <c r="H1565" s="7" t="s">
        <v>260</v>
      </c>
      <c r="I1565" s="7" t="s">
        <v>34</v>
      </c>
      <c r="J1565" s="7" t="s">
        <v>23</v>
      </c>
      <c r="K1565" s="7">
        <v>5</v>
      </c>
      <c r="L1565" s="7" t="s">
        <v>8846</v>
      </c>
      <c r="M1565" s="7" t="s">
        <v>17562</v>
      </c>
      <c r="N1565" s="7" t="s">
        <v>29</v>
      </c>
      <c r="O1565" s="7" t="s">
        <v>215</v>
      </c>
    </row>
    <row r="1566" spans="2:15" x14ac:dyDescent="0.25">
      <c r="B1566" s="7">
        <v>4</v>
      </c>
      <c r="C1566" s="7" t="s">
        <v>8847</v>
      </c>
      <c r="D1566" s="7" t="s">
        <v>8848</v>
      </c>
      <c r="E1566" s="7" t="s">
        <v>8851</v>
      </c>
      <c r="F1566" s="7" t="s">
        <v>234</v>
      </c>
      <c r="G1566" s="7" t="s">
        <v>253</v>
      </c>
      <c r="H1566" s="7" t="s">
        <v>260</v>
      </c>
      <c r="I1566" s="7" t="s">
        <v>40</v>
      </c>
      <c r="J1566" s="7" t="s">
        <v>23</v>
      </c>
      <c r="K1566" s="7">
        <v>7</v>
      </c>
      <c r="L1566" s="7" t="s">
        <v>8853</v>
      </c>
      <c r="M1566" s="7" t="s">
        <v>14706</v>
      </c>
      <c r="N1566" s="7" t="s">
        <v>29</v>
      </c>
      <c r="O1566" s="7" t="s">
        <v>215</v>
      </c>
    </row>
    <row r="1567" spans="2:15" x14ac:dyDescent="0.25">
      <c r="B1567" s="7">
        <v>4</v>
      </c>
      <c r="C1567" s="7" t="s">
        <v>8882</v>
      </c>
      <c r="D1567" s="7" t="s">
        <v>8883</v>
      </c>
      <c r="E1567" s="7" t="s">
        <v>8886</v>
      </c>
      <c r="F1567" s="7" t="s">
        <v>226</v>
      </c>
      <c r="G1567" s="7" t="s">
        <v>252</v>
      </c>
      <c r="H1567" s="7" t="s">
        <v>260</v>
      </c>
      <c r="I1567" s="7" t="s">
        <v>40</v>
      </c>
      <c r="J1567" s="7" t="s">
        <v>23</v>
      </c>
      <c r="K1567" s="7">
        <v>12</v>
      </c>
      <c r="L1567" s="7" t="s">
        <v>8888</v>
      </c>
      <c r="M1567" s="7" t="s">
        <v>17897</v>
      </c>
      <c r="N1567" s="7" t="s">
        <v>29</v>
      </c>
      <c r="O1567" s="7" t="s">
        <v>215</v>
      </c>
    </row>
    <row r="1568" spans="2:15" x14ac:dyDescent="0.25">
      <c r="B1568" s="7">
        <v>4</v>
      </c>
      <c r="C1568" s="7" t="s">
        <v>8889</v>
      </c>
      <c r="D1568" s="7" t="s">
        <v>8890</v>
      </c>
      <c r="E1568" s="7" t="s">
        <v>8893</v>
      </c>
      <c r="F1568" s="7" t="s">
        <v>226</v>
      </c>
      <c r="G1568" s="7" t="s">
        <v>252</v>
      </c>
      <c r="H1568" s="7" t="s">
        <v>260</v>
      </c>
      <c r="I1568" s="7" t="s">
        <v>40</v>
      </c>
      <c r="J1568" s="7" t="s">
        <v>23</v>
      </c>
      <c r="K1568" s="7">
        <v>12</v>
      </c>
      <c r="L1568" s="7" t="s">
        <v>8895</v>
      </c>
      <c r="M1568" s="7" t="s">
        <v>10417</v>
      </c>
      <c r="N1568" s="7" t="s">
        <v>29</v>
      </c>
      <c r="O1568" s="7" t="s">
        <v>215</v>
      </c>
    </row>
    <row r="1569" spans="2:15" x14ac:dyDescent="0.25">
      <c r="B1569" s="7">
        <v>4</v>
      </c>
      <c r="C1569" s="7" t="s">
        <v>8963</v>
      </c>
      <c r="D1569" s="7" t="s">
        <v>16866</v>
      </c>
      <c r="E1569" s="7" t="s">
        <v>8967</v>
      </c>
      <c r="F1569" s="7" t="s">
        <v>228</v>
      </c>
      <c r="G1569" s="7" t="s">
        <v>253</v>
      </c>
      <c r="H1569" s="7" t="s">
        <v>259</v>
      </c>
      <c r="I1569" s="7" t="s">
        <v>45</v>
      </c>
      <c r="J1569" s="7" t="s">
        <v>44</v>
      </c>
      <c r="K1569" s="7">
        <v>11</v>
      </c>
      <c r="L1569" s="7" t="s">
        <v>16867</v>
      </c>
      <c r="M1569" s="7" t="s">
        <v>18843</v>
      </c>
      <c r="N1569" s="7" t="s">
        <v>29</v>
      </c>
      <c r="O1569" s="7" t="s">
        <v>215</v>
      </c>
    </row>
    <row r="1570" spans="2:15" x14ac:dyDescent="0.25">
      <c r="B1570" s="7">
        <v>4</v>
      </c>
      <c r="C1570" s="7" t="s">
        <v>8970</v>
      </c>
      <c r="D1570" s="7" t="s">
        <v>8964</v>
      </c>
      <c r="E1570" s="7" t="s">
        <v>8973</v>
      </c>
      <c r="F1570" s="7" t="s">
        <v>234</v>
      </c>
      <c r="G1570" s="7" t="s">
        <v>253</v>
      </c>
      <c r="H1570" s="7" t="s">
        <v>260</v>
      </c>
      <c r="I1570" s="7" t="s">
        <v>34</v>
      </c>
      <c r="J1570" s="7" t="s">
        <v>44</v>
      </c>
      <c r="K1570" s="7">
        <v>5</v>
      </c>
      <c r="L1570" s="7" t="s">
        <v>8969</v>
      </c>
      <c r="M1570" s="7" t="s">
        <v>14005</v>
      </c>
      <c r="N1570" s="7" t="s">
        <v>29</v>
      </c>
      <c r="O1570" s="7" t="s">
        <v>215</v>
      </c>
    </row>
    <row r="1571" spans="2:15" x14ac:dyDescent="0.25">
      <c r="B1571" s="7">
        <v>4</v>
      </c>
      <c r="C1571" s="7" t="s">
        <v>9051</v>
      </c>
      <c r="D1571" s="7" t="s">
        <v>9052</v>
      </c>
      <c r="E1571" s="7" t="s">
        <v>9055</v>
      </c>
      <c r="F1571" s="7" t="s">
        <v>226</v>
      </c>
      <c r="G1571" s="7" t="s">
        <v>253</v>
      </c>
      <c r="H1571" s="7" t="s">
        <v>260</v>
      </c>
      <c r="I1571" s="7" t="s">
        <v>34</v>
      </c>
      <c r="J1571" s="7" t="s">
        <v>23</v>
      </c>
      <c r="K1571" s="7">
        <v>5</v>
      </c>
      <c r="L1571" s="7" t="s">
        <v>9057</v>
      </c>
      <c r="M1571" s="7" t="s">
        <v>18649</v>
      </c>
      <c r="N1571" s="7" t="s">
        <v>29</v>
      </c>
      <c r="O1571" s="7" t="s">
        <v>215</v>
      </c>
    </row>
    <row r="1572" spans="2:15" x14ac:dyDescent="0.25">
      <c r="B1572" s="7">
        <v>4</v>
      </c>
      <c r="C1572" s="7" t="s">
        <v>9068</v>
      </c>
      <c r="D1572" s="7" t="s">
        <v>9069</v>
      </c>
      <c r="E1572" s="7" t="s">
        <v>9072</v>
      </c>
      <c r="F1572" s="7" t="s">
        <v>25</v>
      </c>
      <c r="G1572" s="7" t="s">
        <v>253</v>
      </c>
      <c r="H1572" s="7" t="s">
        <v>260</v>
      </c>
      <c r="I1572" s="7" t="s">
        <v>60</v>
      </c>
      <c r="J1572" s="7" t="s">
        <v>58</v>
      </c>
      <c r="K1572" s="7">
        <v>9</v>
      </c>
      <c r="L1572" s="7" t="s">
        <v>9074</v>
      </c>
      <c r="M1572" s="7" t="s">
        <v>14456</v>
      </c>
      <c r="N1572" s="7" t="s">
        <v>29</v>
      </c>
      <c r="O1572" s="7" t="s">
        <v>105</v>
      </c>
    </row>
    <row r="1573" spans="2:15" x14ac:dyDescent="0.25">
      <c r="B1573" s="7">
        <v>4</v>
      </c>
      <c r="C1573" s="7" t="s">
        <v>9090</v>
      </c>
      <c r="D1573" s="7" t="s">
        <v>9091</v>
      </c>
      <c r="E1573" s="7" t="s">
        <v>9095</v>
      </c>
      <c r="F1573" s="7" t="s">
        <v>200</v>
      </c>
      <c r="G1573" s="7" t="s">
        <v>252</v>
      </c>
      <c r="H1573" s="7" t="s">
        <v>260</v>
      </c>
      <c r="I1573" s="7" t="s">
        <v>60</v>
      </c>
      <c r="J1573" s="7" t="s">
        <v>58</v>
      </c>
      <c r="K1573" s="7">
        <v>14</v>
      </c>
      <c r="L1573" s="7" t="s">
        <v>9097</v>
      </c>
      <c r="M1573" s="7" t="s">
        <v>18928</v>
      </c>
      <c r="N1573" s="7" t="s">
        <v>29</v>
      </c>
      <c r="O1573" s="7" t="s">
        <v>159</v>
      </c>
    </row>
    <row r="1574" spans="2:15" x14ac:dyDescent="0.25">
      <c r="B1574" s="7">
        <v>4</v>
      </c>
      <c r="C1574" s="7" t="s">
        <v>9098</v>
      </c>
      <c r="D1574" s="7" t="s">
        <v>9099</v>
      </c>
      <c r="E1574" s="7" t="s">
        <v>9102</v>
      </c>
      <c r="F1574" s="7" t="s">
        <v>133</v>
      </c>
      <c r="G1574" s="7" t="s">
        <v>253</v>
      </c>
      <c r="H1574" s="7" t="s">
        <v>260</v>
      </c>
      <c r="I1574" s="7" t="s">
        <v>60</v>
      </c>
      <c r="J1574" s="7" t="s">
        <v>58</v>
      </c>
      <c r="K1574" s="7">
        <v>9</v>
      </c>
      <c r="L1574" s="7" t="s">
        <v>9104</v>
      </c>
      <c r="M1574" s="7" t="s">
        <v>18930</v>
      </c>
      <c r="N1574" s="7" t="s">
        <v>29</v>
      </c>
      <c r="O1574" s="7" t="s">
        <v>136</v>
      </c>
    </row>
    <row r="1575" spans="2:15" x14ac:dyDescent="0.25">
      <c r="B1575" s="7">
        <v>4</v>
      </c>
      <c r="C1575" s="7" t="s">
        <v>9134</v>
      </c>
      <c r="D1575" s="7" t="s">
        <v>9135</v>
      </c>
      <c r="E1575" s="7" t="s">
        <v>9138</v>
      </c>
      <c r="F1575" s="7" t="s">
        <v>113</v>
      </c>
      <c r="G1575" s="7" t="s">
        <v>252</v>
      </c>
      <c r="H1575" s="7" t="s">
        <v>260</v>
      </c>
      <c r="I1575" s="7" t="s">
        <v>60</v>
      </c>
      <c r="J1575" s="7" t="s">
        <v>58</v>
      </c>
      <c r="K1575" s="7">
        <v>14</v>
      </c>
      <c r="L1575" s="7" t="s">
        <v>9140</v>
      </c>
      <c r="M1575" s="7" t="s">
        <v>14609</v>
      </c>
      <c r="N1575" s="7" t="s">
        <v>29</v>
      </c>
      <c r="O1575" s="7" t="s">
        <v>109</v>
      </c>
    </row>
    <row r="1576" spans="2:15" x14ac:dyDescent="0.25">
      <c r="B1576" s="7">
        <v>4</v>
      </c>
      <c r="C1576" s="7" t="s">
        <v>9156</v>
      </c>
      <c r="D1576" s="7" t="s">
        <v>9157</v>
      </c>
      <c r="E1576" s="7" t="s">
        <v>9160</v>
      </c>
      <c r="F1576" s="7" t="s">
        <v>218</v>
      </c>
      <c r="G1576" s="7" t="s">
        <v>253</v>
      </c>
      <c r="H1576" s="7" t="s">
        <v>260</v>
      </c>
      <c r="I1576" s="7" t="s">
        <v>60</v>
      </c>
      <c r="J1576" s="7" t="s">
        <v>58</v>
      </c>
      <c r="K1576" s="7">
        <v>9</v>
      </c>
      <c r="L1576" s="7" t="s">
        <v>9162</v>
      </c>
      <c r="M1576" s="7" t="s">
        <v>18938</v>
      </c>
      <c r="N1576" s="7" t="s">
        <v>29</v>
      </c>
      <c r="O1576" s="7" t="s">
        <v>215</v>
      </c>
    </row>
    <row r="1577" spans="2:15" x14ac:dyDescent="0.25">
      <c r="B1577" s="7">
        <v>4</v>
      </c>
      <c r="C1577" s="7" t="s">
        <v>9163</v>
      </c>
      <c r="D1577" s="7" t="s">
        <v>9164</v>
      </c>
      <c r="E1577" s="7" t="s">
        <v>9167</v>
      </c>
      <c r="F1577" s="7" t="s">
        <v>220</v>
      </c>
      <c r="G1577" s="7" t="s">
        <v>253</v>
      </c>
      <c r="H1577" s="7" t="s">
        <v>260</v>
      </c>
      <c r="I1577" s="7" t="s">
        <v>60</v>
      </c>
      <c r="J1577" s="7" t="s">
        <v>58</v>
      </c>
      <c r="K1577" s="7">
        <v>9</v>
      </c>
      <c r="L1577" s="7" t="s">
        <v>9169</v>
      </c>
      <c r="M1577" s="7" t="s">
        <v>18940</v>
      </c>
      <c r="N1577" s="7" t="s">
        <v>29</v>
      </c>
      <c r="O1577" s="7" t="s">
        <v>215</v>
      </c>
    </row>
    <row r="1578" spans="2:15" x14ac:dyDescent="0.25">
      <c r="B1578" s="7">
        <v>4</v>
      </c>
      <c r="C1578" s="7" t="s">
        <v>9196</v>
      </c>
      <c r="D1578" s="7" t="s">
        <v>9197</v>
      </c>
      <c r="E1578" s="7" t="s">
        <v>9200</v>
      </c>
      <c r="F1578" s="7" t="s">
        <v>243</v>
      </c>
      <c r="G1578" s="7" t="s">
        <v>253</v>
      </c>
      <c r="H1578" s="7" t="s">
        <v>260</v>
      </c>
      <c r="I1578" s="7" t="s">
        <v>34</v>
      </c>
      <c r="J1578" s="7" t="s">
        <v>23</v>
      </c>
      <c r="K1578" s="7">
        <v>5</v>
      </c>
      <c r="L1578" s="7" t="s">
        <v>9202</v>
      </c>
      <c r="M1578" s="7" t="s">
        <v>14502</v>
      </c>
      <c r="N1578" s="7" t="s">
        <v>29</v>
      </c>
      <c r="O1578" s="7" t="s">
        <v>215</v>
      </c>
    </row>
    <row r="1579" spans="2:15" x14ac:dyDescent="0.25">
      <c r="B1579" s="7">
        <v>4</v>
      </c>
      <c r="C1579" s="7" t="s">
        <v>9242</v>
      </c>
      <c r="D1579" s="7" t="s">
        <v>8907</v>
      </c>
      <c r="E1579" s="7" t="s">
        <v>9245</v>
      </c>
      <c r="F1579" s="7" t="s">
        <v>38</v>
      </c>
      <c r="G1579" s="7" t="s">
        <v>253</v>
      </c>
      <c r="H1579" s="7" t="s">
        <v>260</v>
      </c>
      <c r="I1579" s="7" t="s">
        <v>60</v>
      </c>
      <c r="J1579" s="7" t="s">
        <v>58</v>
      </c>
      <c r="K1579" s="7">
        <v>9</v>
      </c>
      <c r="L1579" s="7" t="s">
        <v>9247</v>
      </c>
      <c r="M1579" s="7" t="s">
        <v>18565</v>
      </c>
      <c r="N1579" s="7" t="s">
        <v>29</v>
      </c>
      <c r="O1579" s="7" t="s">
        <v>105</v>
      </c>
    </row>
    <row r="1580" spans="2:15" x14ac:dyDescent="0.25">
      <c r="B1580" s="7">
        <v>4</v>
      </c>
      <c r="C1580" s="7" t="s">
        <v>9258</v>
      </c>
      <c r="D1580" s="7" t="s">
        <v>9259</v>
      </c>
      <c r="E1580" s="7" t="s">
        <v>9260</v>
      </c>
      <c r="F1580" s="7" t="s">
        <v>190</v>
      </c>
      <c r="G1580" s="7" t="s">
        <v>252</v>
      </c>
      <c r="H1580" s="7" t="s">
        <v>260</v>
      </c>
      <c r="I1580" s="7" t="s">
        <v>60</v>
      </c>
      <c r="J1580" s="7" t="s">
        <v>58</v>
      </c>
      <c r="K1580" s="7">
        <v>14</v>
      </c>
      <c r="L1580" s="7" t="s">
        <v>9262</v>
      </c>
      <c r="M1580" s="7" t="s">
        <v>18952</v>
      </c>
      <c r="N1580" s="7" t="s">
        <v>29</v>
      </c>
      <c r="O1580" s="7" t="s">
        <v>159</v>
      </c>
    </row>
    <row r="1581" spans="2:15" x14ac:dyDescent="0.25">
      <c r="B1581" s="7">
        <v>4</v>
      </c>
      <c r="C1581" s="7" t="s">
        <v>9263</v>
      </c>
      <c r="D1581" s="7" t="s">
        <v>9264</v>
      </c>
      <c r="E1581" s="7" t="s">
        <v>9267</v>
      </c>
      <c r="F1581" s="7" t="s">
        <v>216</v>
      </c>
      <c r="G1581" s="7" t="s">
        <v>252</v>
      </c>
      <c r="H1581" s="7" t="s">
        <v>260</v>
      </c>
      <c r="I1581" s="7" t="s">
        <v>60</v>
      </c>
      <c r="J1581" s="7" t="s">
        <v>58</v>
      </c>
      <c r="K1581" s="7">
        <v>14</v>
      </c>
      <c r="L1581" s="7" t="s">
        <v>9269</v>
      </c>
      <c r="M1581" s="7" t="s">
        <v>18114</v>
      </c>
      <c r="N1581" s="7" t="s">
        <v>29</v>
      </c>
      <c r="O1581" s="7" t="s">
        <v>215</v>
      </c>
    </row>
    <row r="1582" spans="2:15" x14ac:dyDescent="0.25">
      <c r="B1582" s="7">
        <v>4</v>
      </c>
      <c r="C1582" s="7" t="s">
        <v>9278</v>
      </c>
      <c r="D1582" s="7" t="s">
        <v>9279</v>
      </c>
      <c r="E1582" s="7" t="s">
        <v>9282</v>
      </c>
      <c r="F1582" s="7" t="s">
        <v>187</v>
      </c>
      <c r="G1582" s="7" t="s">
        <v>252</v>
      </c>
      <c r="H1582" s="7" t="s">
        <v>260</v>
      </c>
      <c r="I1582" s="7" t="s">
        <v>60</v>
      </c>
      <c r="J1582" s="7" t="s">
        <v>58</v>
      </c>
      <c r="K1582" s="7">
        <v>14</v>
      </c>
      <c r="L1582" s="7" t="s">
        <v>9284</v>
      </c>
      <c r="M1582" s="7" t="s">
        <v>18958</v>
      </c>
      <c r="N1582" s="7" t="s">
        <v>29</v>
      </c>
      <c r="O1582" s="7" t="s">
        <v>159</v>
      </c>
    </row>
    <row r="1583" spans="2:15" x14ac:dyDescent="0.25">
      <c r="B1583" s="7">
        <v>4</v>
      </c>
      <c r="C1583" s="7" t="s">
        <v>9299</v>
      </c>
      <c r="D1583" s="7" t="s">
        <v>9300</v>
      </c>
      <c r="E1583" s="7" t="s">
        <v>9301</v>
      </c>
      <c r="F1583" s="7" t="s">
        <v>25</v>
      </c>
      <c r="G1583" s="7" t="s">
        <v>252</v>
      </c>
      <c r="H1583" s="7" t="s">
        <v>260</v>
      </c>
      <c r="I1583" s="7" t="s">
        <v>34</v>
      </c>
      <c r="J1583" s="7" t="s">
        <v>23</v>
      </c>
      <c r="K1583" s="7">
        <v>8</v>
      </c>
      <c r="L1583" s="7" t="s">
        <v>9303</v>
      </c>
      <c r="M1583" s="7" t="s">
        <v>18960</v>
      </c>
      <c r="N1583" s="7" t="s">
        <v>29</v>
      </c>
      <c r="O1583" s="7" t="s">
        <v>105</v>
      </c>
    </row>
    <row r="1584" spans="2:15" x14ac:dyDescent="0.25">
      <c r="B1584" s="7">
        <v>4</v>
      </c>
      <c r="C1584" s="7" t="s">
        <v>9338</v>
      </c>
      <c r="D1584" s="7" t="s">
        <v>9339</v>
      </c>
      <c r="E1584" s="7" t="s">
        <v>9342</v>
      </c>
      <c r="F1584" s="7" t="s">
        <v>279</v>
      </c>
      <c r="G1584" s="7" t="s">
        <v>252</v>
      </c>
      <c r="H1584" s="7" t="s">
        <v>260</v>
      </c>
      <c r="I1584" s="7" t="s">
        <v>27</v>
      </c>
      <c r="J1584" s="7" t="s">
        <v>23</v>
      </c>
      <c r="K1584" s="7">
        <v>10</v>
      </c>
      <c r="L1584" s="7" t="s">
        <v>9344</v>
      </c>
      <c r="M1584" s="7" t="s">
        <v>14595</v>
      </c>
      <c r="N1584" s="7" t="s">
        <v>29</v>
      </c>
      <c r="O1584" s="7" t="s">
        <v>109</v>
      </c>
    </row>
    <row r="1585" spans="2:15" x14ac:dyDescent="0.25">
      <c r="B1585" s="7">
        <v>4</v>
      </c>
      <c r="C1585" s="7" t="s">
        <v>9345</v>
      </c>
      <c r="D1585" s="7" t="s">
        <v>9346</v>
      </c>
      <c r="E1585" s="7" t="s">
        <v>9349</v>
      </c>
      <c r="F1585" s="7" t="s">
        <v>824</v>
      </c>
      <c r="G1585" s="7" t="s">
        <v>253</v>
      </c>
      <c r="H1585" s="7" t="s">
        <v>260</v>
      </c>
      <c r="I1585" s="7" t="s">
        <v>27</v>
      </c>
      <c r="J1585" s="7" t="s">
        <v>23</v>
      </c>
      <c r="K1585" s="7">
        <v>7</v>
      </c>
      <c r="L1585" s="7" t="s">
        <v>9351</v>
      </c>
      <c r="M1585" s="7" t="s">
        <v>10528</v>
      </c>
      <c r="N1585" s="7" t="s">
        <v>29</v>
      </c>
      <c r="O1585" s="7" t="s">
        <v>136</v>
      </c>
    </row>
    <row r="1586" spans="2:15" x14ac:dyDescent="0.25">
      <c r="B1586" s="7">
        <v>4</v>
      </c>
      <c r="C1586" s="7" t="s">
        <v>9352</v>
      </c>
      <c r="D1586" s="7" t="s">
        <v>9353</v>
      </c>
      <c r="E1586" s="7" t="s">
        <v>9355</v>
      </c>
      <c r="F1586" s="7" t="s">
        <v>137</v>
      </c>
      <c r="G1586" s="7" t="s">
        <v>253</v>
      </c>
      <c r="H1586" s="7" t="s">
        <v>260</v>
      </c>
      <c r="I1586" s="7" t="s">
        <v>27</v>
      </c>
      <c r="J1586" s="7" t="s">
        <v>23</v>
      </c>
      <c r="K1586" s="7">
        <v>7</v>
      </c>
      <c r="L1586" s="7" t="s">
        <v>9357</v>
      </c>
      <c r="M1586" s="7" t="s">
        <v>10542</v>
      </c>
      <c r="N1586" s="7" t="s">
        <v>29</v>
      </c>
      <c r="O1586" s="7" t="s">
        <v>136</v>
      </c>
    </row>
    <row r="1587" spans="2:15" x14ac:dyDescent="0.25">
      <c r="B1587" s="7">
        <v>4</v>
      </c>
      <c r="C1587" s="7" t="s">
        <v>9365</v>
      </c>
      <c r="D1587" s="7" t="s">
        <v>9366</v>
      </c>
      <c r="E1587" s="7" t="s">
        <v>9369</v>
      </c>
      <c r="F1587" s="7" t="s">
        <v>216</v>
      </c>
      <c r="G1587" s="7" t="s">
        <v>252</v>
      </c>
      <c r="H1587" s="7" t="s">
        <v>260</v>
      </c>
      <c r="I1587" s="7" t="s">
        <v>27</v>
      </c>
      <c r="J1587" s="7" t="s">
        <v>23</v>
      </c>
      <c r="K1587" s="7">
        <v>10</v>
      </c>
      <c r="L1587" s="7" t="s">
        <v>9371</v>
      </c>
      <c r="M1587" s="7" t="s">
        <v>13081</v>
      </c>
      <c r="N1587" s="7" t="s">
        <v>29</v>
      </c>
      <c r="O1587" s="7" t="s">
        <v>215</v>
      </c>
    </row>
    <row r="1588" spans="2:15" x14ac:dyDescent="0.25">
      <c r="B1588" s="7">
        <v>4</v>
      </c>
      <c r="C1588" s="7" t="s">
        <v>9372</v>
      </c>
      <c r="D1588" s="7" t="s">
        <v>9373</v>
      </c>
      <c r="E1588" s="7" t="s">
        <v>9376</v>
      </c>
      <c r="F1588" s="7" t="s">
        <v>216</v>
      </c>
      <c r="G1588" s="7" t="s">
        <v>253</v>
      </c>
      <c r="H1588" s="7" t="s">
        <v>260</v>
      </c>
      <c r="I1588" s="7" t="s">
        <v>87</v>
      </c>
      <c r="J1588" s="7" t="s">
        <v>23</v>
      </c>
      <c r="K1588" s="7">
        <v>7</v>
      </c>
      <c r="L1588" s="7" t="s">
        <v>9378</v>
      </c>
      <c r="M1588" s="7" t="s">
        <v>17614</v>
      </c>
      <c r="N1588" s="7" t="s">
        <v>29</v>
      </c>
      <c r="O1588" s="7" t="s">
        <v>215</v>
      </c>
    </row>
    <row r="1589" spans="2:15" x14ac:dyDescent="0.25">
      <c r="B1589" s="7">
        <v>4</v>
      </c>
      <c r="C1589" s="7" t="s">
        <v>9379</v>
      </c>
      <c r="D1589" s="7" t="s">
        <v>9380</v>
      </c>
      <c r="E1589" s="7" t="s">
        <v>9383</v>
      </c>
      <c r="F1589" s="7" t="s">
        <v>261</v>
      </c>
      <c r="G1589" s="7" t="s">
        <v>253</v>
      </c>
      <c r="H1589" s="7" t="s">
        <v>260</v>
      </c>
      <c r="I1589" s="7" t="s">
        <v>27</v>
      </c>
      <c r="J1589" s="7" t="s">
        <v>23</v>
      </c>
      <c r="K1589" s="7">
        <v>7</v>
      </c>
      <c r="L1589" s="7" t="s">
        <v>9385</v>
      </c>
      <c r="M1589" s="7" t="s">
        <v>17656</v>
      </c>
      <c r="N1589" s="7" t="s">
        <v>29</v>
      </c>
      <c r="O1589" s="7" t="s">
        <v>109</v>
      </c>
    </row>
    <row r="1590" spans="2:15" x14ac:dyDescent="0.25">
      <c r="B1590" s="7">
        <v>4</v>
      </c>
      <c r="C1590" s="7" t="s">
        <v>9386</v>
      </c>
      <c r="D1590" s="7" t="s">
        <v>9387</v>
      </c>
      <c r="E1590" s="7" t="s">
        <v>9390</v>
      </c>
      <c r="F1590" s="7" t="s">
        <v>151</v>
      </c>
      <c r="G1590" s="7" t="s">
        <v>252</v>
      </c>
      <c r="H1590" s="7" t="s">
        <v>260</v>
      </c>
      <c r="I1590" s="7" t="s">
        <v>27</v>
      </c>
      <c r="J1590" s="7" t="s">
        <v>23</v>
      </c>
      <c r="K1590" s="7">
        <v>10</v>
      </c>
      <c r="L1590" s="7" t="s">
        <v>9392</v>
      </c>
      <c r="M1590" s="7" t="s">
        <v>17657</v>
      </c>
      <c r="N1590" s="7" t="s">
        <v>29</v>
      </c>
      <c r="O1590" s="7" t="s">
        <v>136</v>
      </c>
    </row>
    <row r="1591" spans="2:15" x14ac:dyDescent="0.25">
      <c r="B1591" s="7">
        <v>4</v>
      </c>
      <c r="C1591" s="7" t="s">
        <v>9393</v>
      </c>
      <c r="D1591" s="7" t="s">
        <v>9394</v>
      </c>
      <c r="E1591" s="7" t="s">
        <v>9397</v>
      </c>
      <c r="F1591" s="7" t="s">
        <v>147</v>
      </c>
      <c r="G1591" s="7" t="s">
        <v>253</v>
      </c>
      <c r="H1591" s="7" t="s">
        <v>260</v>
      </c>
      <c r="I1591" s="7" t="s">
        <v>27</v>
      </c>
      <c r="J1591" s="7" t="s">
        <v>23</v>
      </c>
      <c r="K1591" s="7">
        <v>7</v>
      </c>
      <c r="L1591" s="7" t="s">
        <v>9399</v>
      </c>
      <c r="M1591" s="7" t="s">
        <v>7947</v>
      </c>
      <c r="N1591" s="7" t="s">
        <v>29</v>
      </c>
      <c r="O1591" s="7" t="s">
        <v>136</v>
      </c>
    </row>
    <row r="1592" spans="2:15" x14ac:dyDescent="0.25">
      <c r="B1592" s="7">
        <v>4</v>
      </c>
      <c r="C1592" s="7" t="s">
        <v>9434</v>
      </c>
      <c r="D1592" s="7" t="s">
        <v>9435</v>
      </c>
      <c r="E1592" s="7" t="s">
        <v>9439</v>
      </c>
      <c r="F1592" s="7" t="s">
        <v>137</v>
      </c>
      <c r="G1592" s="7" t="s">
        <v>253</v>
      </c>
      <c r="H1592" s="7" t="s">
        <v>260</v>
      </c>
      <c r="I1592" s="7" t="s">
        <v>27</v>
      </c>
      <c r="J1592" s="7" t="s">
        <v>23</v>
      </c>
      <c r="K1592" s="7">
        <v>7</v>
      </c>
      <c r="L1592" s="7" t="s">
        <v>9441</v>
      </c>
      <c r="M1592" s="7" t="s">
        <v>14155</v>
      </c>
      <c r="N1592" s="7" t="s">
        <v>29</v>
      </c>
      <c r="O1592" s="7" t="s">
        <v>136</v>
      </c>
    </row>
    <row r="1593" spans="2:15" x14ac:dyDescent="0.25">
      <c r="B1593" s="7">
        <v>4</v>
      </c>
      <c r="C1593" s="7" t="s">
        <v>9442</v>
      </c>
      <c r="D1593" s="7" t="s">
        <v>9443</v>
      </c>
      <c r="E1593" s="7" t="s">
        <v>9446</v>
      </c>
      <c r="F1593" s="7" t="s">
        <v>151</v>
      </c>
      <c r="G1593" s="7" t="s">
        <v>252</v>
      </c>
      <c r="H1593" s="7" t="s">
        <v>260</v>
      </c>
      <c r="I1593" s="7" t="s">
        <v>27</v>
      </c>
      <c r="J1593" s="7" t="s">
        <v>23</v>
      </c>
      <c r="K1593" s="7">
        <v>10</v>
      </c>
      <c r="L1593" s="7" t="s">
        <v>9448</v>
      </c>
      <c r="M1593" s="7" t="s">
        <v>17548</v>
      </c>
      <c r="N1593" s="7" t="s">
        <v>29</v>
      </c>
      <c r="O1593" s="7" t="s">
        <v>136</v>
      </c>
    </row>
    <row r="1594" spans="2:15" x14ac:dyDescent="0.25">
      <c r="B1594" s="7">
        <v>4</v>
      </c>
      <c r="C1594" s="7" t="s">
        <v>9449</v>
      </c>
      <c r="D1594" s="7" t="s">
        <v>9450</v>
      </c>
      <c r="E1594" s="7" t="s">
        <v>9451</v>
      </c>
      <c r="F1594" s="7" t="s">
        <v>151</v>
      </c>
      <c r="G1594" s="7" t="s">
        <v>252</v>
      </c>
      <c r="H1594" s="7" t="s">
        <v>260</v>
      </c>
      <c r="I1594" s="7" t="s">
        <v>27</v>
      </c>
      <c r="J1594" s="7" t="s">
        <v>23</v>
      </c>
      <c r="K1594" s="7">
        <v>10</v>
      </c>
      <c r="L1594" s="7" t="s">
        <v>9453</v>
      </c>
      <c r="M1594" s="7" t="s">
        <v>17724</v>
      </c>
      <c r="N1594" s="7" t="s">
        <v>29</v>
      </c>
      <c r="O1594" s="7" t="s">
        <v>136</v>
      </c>
    </row>
    <row r="1595" spans="2:15" x14ac:dyDescent="0.25">
      <c r="B1595" s="7">
        <v>4</v>
      </c>
      <c r="C1595" s="7" t="s">
        <v>9454</v>
      </c>
      <c r="D1595" s="7" t="s">
        <v>9455</v>
      </c>
      <c r="E1595" s="7" t="s">
        <v>9458</v>
      </c>
      <c r="F1595" s="7" t="s">
        <v>151</v>
      </c>
      <c r="G1595" s="7" t="s">
        <v>252</v>
      </c>
      <c r="H1595" s="7" t="s">
        <v>260</v>
      </c>
      <c r="I1595" s="7" t="s">
        <v>27</v>
      </c>
      <c r="J1595" s="7" t="s">
        <v>23</v>
      </c>
      <c r="K1595" s="7">
        <v>10</v>
      </c>
      <c r="L1595" s="7" t="s">
        <v>9460</v>
      </c>
      <c r="M1595" s="7" t="s">
        <v>17725</v>
      </c>
      <c r="N1595" s="7" t="s">
        <v>29</v>
      </c>
      <c r="O1595" s="7" t="s">
        <v>136</v>
      </c>
    </row>
    <row r="1596" spans="2:15" x14ac:dyDescent="0.25">
      <c r="B1596" s="7">
        <v>4</v>
      </c>
      <c r="C1596" s="7" t="s">
        <v>9461</v>
      </c>
      <c r="D1596" s="7" t="s">
        <v>9462</v>
      </c>
      <c r="E1596" s="7" t="s">
        <v>9465</v>
      </c>
      <c r="F1596" s="7" t="s">
        <v>216</v>
      </c>
      <c r="G1596" s="7" t="s">
        <v>252</v>
      </c>
      <c r="H1596" s="7" t="s">
        <v>260</v>
      </c>
      <c r="I1596" s="7" t="s">
        <v>27</v>
      </c>
      <c r="J1596" s="7" t="s">
        <v>23</v>
      </c>
      <c r="K1596" s="7">
        <v>10</v>
      </c>
      <c r="L1596" s="7" t="s">
        <v>9467</v>
      </c>
      <c r="M1596" s="7" t="s">
        <v>14062</v>
      </c>
      <c r="N1596" s="7" t="s">
        <v>29</v>
      </c>
      <c r="O1596" s="7" t="s">
        <v>215</v>
      </c>
    </row>
    <row r="1597" spans="2:15" x14ac:dyDescent="0.25">
      <c r="B1597" s="7">
        <v>4</v>
      </c>
      <c r="C1597" s="7" t="s">
        <v>9469</v>
      </c>
      <c r="D1597" s="7" t="s">
        <v>9470</v>
      </c>
      <c r="E1597" s="7" t="s">
        <v>9474</v>
      </c>
      <c r="F1597" s="7" t="s">
        <v>143</v>
      </c>
      <c r="G1597" s="7" t="s">
        <v>253</v>
      </c>
      <c r="H1597" s="7" t="s">
        <v>260</v>
      </c>
      <c r="I1597" s="7" t="s">
        <v>37</v>
      </c>
      <c r="J1597" s="7" t="s">
        <v>36</v>
      </c>
      <c r="K1597" s="7">
        <v>7</v>
      </c>
      <c r="L1597" s="7" t="s">
        <v>9476</v>
      </c>
      <c r="M1597" s="7" t="s">
        <v>17736</v>
      </c>
      <c r="N1597" s="7" t="s">
        <v>29</v>
      </c>
      <c r="O1597" s="7" t="s">
        <v>136</v>
      </c>
    </row>
    <row r="1598" spans="2:15" x14ac:dyDescent="0.25">
      <c r="B1598" s="7">
        <v>4</v>
      </c>
      <c r="C1598" s="7" t="s">
        <v>9477</v>
      </c>
      <c r="D1598" s="7" t="s">
        <v>9478</v>
      </c>
      <c r="E1598" s="7" t="s">
        <v>9480</v>
      </c>
      <c r="F1598" s="7" t="s">
        <v>137</v>
      </c>
      <c r="G1598" s="7" t="s">
        <v>253</v>
      </c>
      <c r="H1598" s="7" t="s">
        <v>260</v>
      </c>
      <c r="I1598" s="7" t="s">
        <v>27</v>
      </c>
      <c r="J1598" s="7" t="s">
        <v>23</v>
      </c>
      <c r="K1598" s="7">
        <v>7</v>
      </c>
      <c r="L1598" s="7" t="s">
        <v>9482</v>
      </c>
      <c r="M1598" s="7" t="s">
        <v>17751</v>
      </c>
      <c r="N1598" s="7" t="s">
        <v>29</v>
      </c>
      <c r="O1598" s="7" t="s">
        <v>136</v>
      </c>
    </row>
    <row r="1599" spans="2:15" x14ac:dyDescent="0.25">
      <c r="B1599" s="7">
        <v>4</v>
      </c>
      <c r="C1599" s="7" t="s">
        <v>9483</v>
      </c>
      <c r="D1599" s="7" t="s">
        <v>9484</v>
      </c>
      <c r="E1599" s="7" t="s">
        <v>9487</v>
      </c>
      <c r="F1599" s="7" t="s">
        <v>106</v>
      </c>
      <c r="G1599" s="7" t="s">
        <v>252</v>
      </c>
      <c r="H1599" s="7" t="s">
        <v>260</v>
      </c>
      <c r="I1599" s="7" t="s">
        <v>27</v>
      </c>
      <c r="J1599" s="7" t="s">
        <v>23</v>
      </c>
      <c r="K1599" s="7">
        <v>10</v>
      </c>
      <c r="L1599" s="7" t="s">
        <v>9489</v>
      </c>
      <c r="M1599" s="7" t="s">
        <v>14240</v>
      </c>
      <c r="N1599" s="7" t="s">
        <v>29</v>
      </c>
      <c r="O1599" s="7" t="s">
        <v>109</v>
      </c>
    </row>
    <row r="1600" spans="2:15" x14ac:dyDescent="0.25">
      <c r="B1600" s="7">
        <v>4</v>
      </c>
      <c r="C1600" s="7" t="s">
        <v>9490</v>
      </c>
      <c r="D1600" s="7" t="s">
        <v>9491</v>
      </c>
      <c r="E1600" s="7" t="s">
        <v>9492</v>
      </c>
      <c r="F1600" s="7" t="s">
        <v>106</v>
      </c>
      <c r="G1600" s="7" t="s">
        <v>252</v>
      </c>
      <c r="H1600" s="7" t="s">
        <v>260</v>
      </c>
      <c r="I1600" s="7" t="s">
        <v>27</v>
      </c>
      <c r="J1600" s="7" t="s">
        <v>23</v>
      </c>
      <c r="K1600" s="7">
        <v>10</v>
      </c>
      <c r="L1600" s="7" t="s">
        <v>9494</v>
      </c>
      <c r="M1600" s="7" t="s">
        <v>10544</v>
      </c>
      <c r="N1600" s="7" t="s">
        <v>29</v>
      </c>
      <c r="O1600" s="7" t="s">
        <v>109</v>
      </c>
    </row>
    <row r="1601" spans="2:15" x14ac:dyDescent="0.25">
      <c r="B1601" s="7">
        <v>4</v>
      </c>
      <c r="C1601" s="7" t="s">
        <v>9495</v>
      </c>
      <c r="D1601" s="7" t="s">
        <v>9496</v>
      </c>
      <c r="E1601" s="7" t="s">
        <v>9499</v>
      </c>
      <c r="F1601" s="7" t="s">
        <v>147</v>
      </c>
      <c r="G1601" s="7" t="s">
        <v>252</v>
      </c>
      <c r="H1601" s="7" t="s">
        <v>260</v>
      </c>
      <c r="I1601" s="7" t="s">
        <v>37</v>
      </c>
      <c r="J1601" s="7" t="s">
        <v>36</v>
      </c>
      <c r="K1601" s="7">
        <v>10</v>
      </c>
      <c r="L1601" s="7" t="s">
        <v>9501</v>
      </c>
      <c r="M1601" s="7" t="s">
        <v>17816</v>
      </c>
      <c r="N1601" s="7" t="s">
        <v>29</v>
      </c>
      <c r="O1601" s="7" t="s">
        <v>136</v>
      </c>
    </row>
    <row r="1602" spans="2:15" x14ac:dyDescent="0.25">
      <c r="B1602" s="7">
        <v>4</v>
      </c>
      <c r="C1602" s="7" t="s">
        <v>9502</v>
      </c>
      <c r="D1602" s="7" t="s">
        <v>9503</v>
      </c>
      <c r="E1602" s="7" t="s">
        <v>9506</v>
      </c>
      <c r="F1602" s="7" t="s">
        <v>137</v>
      </c>
      <c r="G1602" s="7" t="s">
        <v>252</v>
      </c>
      <c r="H1602" s="7" t="s">
        <v>260</v>
      </c>
      <c r="I1602" s="7" t="s">
        <v>27</v>
      </c>
      <c r="J1602" s="7" t="s">
        <v>23</v>
      </c>
      <c r="K1602" s="7">
        <v>10</v>
      </c>
      <c r="L1602" s="7" t="s">
        <v>9508</v>
      </c>
      <c r="M1602" s="7" t="s">
        <v>17826</v>
      </c>
      <c r="N1602" s="7" t="s">
        <v>29</v>
      </c>
      <c r="O1602" s="7" t="s">
        <v>136</v>
      </c>
    </row>
    <row r="1603" spans="2:15" x14ac:dyDescent="0.25">
      <c r="B1603" s="7">
        <v>4</v>
      </c>
      <c r="C1603" s="7" t="s">
        <v>9509</v>
      </c>
      <c r="D1603" s="7" t="s">
        <v>9510</v>
      </c>
      <c r="E1603" s="7" t="s">
        <v>9514</v>
      </c>
      <c r="F1603" s="7" t="s">
        <v>137</v>
      </c>
      <c r="G1603" s="7" t="s">
        <v>253</v>
      </c>
      <c r="H1603" s="7" t="s">
        <v>260</v>
      </c>
      <c r="I1603" s="7" t="s">
        <v>87</v>
      </c>
      <c r="J1603" s="7" t="s">
        <v>23</v>
      </c>
      <c r="K1603" s="7">
        <v>7</v>
      </c>
      <c r="L1603" s="7" t="s">
        <v>9516</v>
      </c>
      <c r="M1603" s="7" t="s">
        <v>10528</v>
      </c>
      <c r="N1603" s="7" t="s">
        <v>29</v>
      </c>
      <c r="O1603" s="7" t="s">
        <v>136</v>
      </c>
    </row>
    <row r="1604" spans="2:15" x14ac:dyDescent="0.25">
      <c r="B1604" s="7">
        <v>4</v>
      </c>
      <c r="C1604" s="7" t="s">
        <v>9517</v>
      </c>
      <c r="D1604" s="7" t="s">
        <v>9518</v>
      </c>
      <c r="E1604" s="7" t="s">
        <v>9521</v>
      </c>
      <c r="F1604" s="7" t="s">
        <v>139</v>
      </c>
      <c r="G1604" s="7" t="s">
        <v>252</v>
      </c>
      <c r="H1604" s="7" t="s">
        <v>260</v>
      </c>
      <c r="I1604" s="7" t="s">
        <v>27</v>
      </c>
      <c r="J1604" s="7" t="s">
        <v>23</v>
      </c>
      <c r="K1604" s="7">
        <v>10</v>
      </c>
      <c r="L1604" s="7" t="s">
        <v>9523</v>
      </c>
      <c r="M1604" s="7" t="s">
        <v>17835</v>
      </c>
      <c r="N1604" s="7" t="s">
        <v>29</v>
      </c>
      <c r="O1604" s="7" t="s">
        <v>136</v>
      </c>
    </row>
    <row r="1605" spans="2:15" x14ac:dyDescent="0.25">
      <c r="B1605" s="7">
        <v>4</v>
      </c>
      <c r="C1605" s="7" t="s">
        <v>9524</v>
      </c>
      <c r="D1605" s="7" t="s">
        <v>11897</v>
      </c>
      <c r="E1605" s="7" t="s">
        <v>9527</v>
      </c>
      <c r="F1605" s="7" t="s">
        <v>224</v>
      </c>
      <c r="G1605" s="7" t="s">
        <v>252</v>
      </c>
      <c r="H1605" s="7" t="s">
        <v>260</v>
      </c>
      <c r="I1605" s="7" t="s">
        <v>27</v>
      </c>
      <c r="J1605" s="7" t="s">
        <v>23</v>
      </c>
      <c r="K1605" s="7">
        <v>10</v>
      </c>
      <c r="L1605" s="7" t="s">
        <v>11898</v>
      </c>
      <c r="M1605" s="7" t="s">
        <v>17841</v>
      </c>
      <c r="N1605" s="7" t="s">
        <v>29</v>
      </c>
      <c r="O1605" s="7" t="s">
        <v>215</v>
      </c>
    </row>
    <row r="1606" spans="2:15" x14ac:dyDescent="0.25">
      <c r="B1606" s="7">
        <v>4</v>
      </c>
      <c r="C1606" s="7" t="s">
        <v>9529</v>
      </c>
      <c r="D1606" s="7" t="s">
        <v>9530</v>
      </c>
      <c r="E1606" s="7" t="s">
        <v>9533</v>
      </c>
      <c r="F1606" s="7" t="s">
        <v>226</v>
      </c>
      <c r="G1606" s="7" t="s">
        <v>252</v>
      </c>
      <c r="H1606" s="7" t="s">
        <v>260</v>
      </c>
      <c r="I1606" s="7" t="s">
        <v>40</v>
      </c>
      <c r="J1606" s="7" t="s">
        <v>23</v>
      </c>
      <c r="K1606" s="7">
        <v>12</v>
      </c>
      <c r="L1606" s="7" t="s">
        <v>9535</v>
      </c>
      <c r="M1606" s="7" t="s">
        <v>15616</v>
      </c>
      <c r="N1606" s="7" t="s">
        <v>29</v>
      </c>
      <c r="O1606" s="7" t="s">
        <v>215</v>
      </c>
    </row>
    <row r="1607" spans="2:15" x14ac:dyDescent="0.25">
      <c r="B1607" s="7">
        <v>4</v>
      </c>
      <c r="C1607" s="7" t="s">
        <v>9536</v>
      </c>
      <c r="D1607" s="7" t="s">
        <v>9537</v>
      </c>
      <c r="E1607" s="7" t="s">
        <v>9539</v>
      </c>
      <c r="F1607" s="7" t="s">
        <v>226</v>
      </c>
      <c r="G1607" s="7" t="s">
        <v>252</v>
      </c>
      <c r="H1607" s="7" t="s">
        <v>260</v>
      </c>
      <c r="I1607" s="7" t="s">
        <v>40</v>
      </c>
      <c r="J1607" s="7" t="s">
        <v>23</v>
      </c>
      <c r="K1607" s="7">
        <v>12</v>
      </c>
      <c r="L1607" s="7" t="s">
        <v>9541</v>
      </c>
      <c r="M1607" s="7" t="s">
        <v>14379</v>
      </c>
      <c r="N1607" s="7" t="s">
        <v>29</v>
      </c>
      <c r="O1607" s="7" t="s">
        <v>215</v>
      </c>
    </row>
    <row r="1608" spans="2:15" x14ac:dyDescent="0.25">
      <c r="B1608" s="7">
        <v>4</v>
      </c>
      <c r="C1608" s="7" t="s">
        <v>9542</v>
      </c>
      <c r="D1608" s="7" t="s">
        <v>9543</v>
      </c>
      <c r="E1608" s="7" t="s">
        <v>9546</v>
      </c>
      <c r="F1608" s="7" t="s">
        <v>226</v>
      </c>
      <c r="G1608" s="7" t="s">
        <v>252</v>
      </c>
      <c r="H1608" s="7" t="s">
        <v>260</v>
      </c>
      <c r="I1608" s="7" t="s">
        <v>40</v>
      </c>
      <c r="J1608" s="7" t="s">
        <v>23</v>
      </c>
      <c r="K1608" s="7">
        <v>12</v>
      </c>
      <c r="L1608" s="7" t="s">
        <v>9548</v>
      </c>
      <c r="M1608" s="7" t="s">
        <v>14380</v>
      </c>
      <c r="N1608" s="7" t="s">
        <v>29</v>
      </c>
      <c r="O1608" s="7" t="s">
        <v>215</v>
      </c>
    </row>
    <row r="1609" spans="2:15" x14ac:dyDescent="0.25">
      <c r="B1609" s="7">
        <v>4</v>
      </c>
      <c r="C1609" s="7" t="s">
        <v>9549</v>
      </c>
      <c r="D1609" s="7" t="s">
        <v>11912</v>
      </c>
      <c r="E1609" s="7" t="s">
        <v>9552</v>
      </c>
      <c r="F1609" s="7" t="s">
        <v>141</v>
      </c>
      <c r="G1609" s="7" t="s">
        <v>252</v>
      </c>
      <c r="H1609" s="7" t="s">
        <v>260</v>
      </c>
      <c r="I1609" s="7" t="s">
        <v>87</v>
      </c>
      <c r="J1609" s="7" t="s">
        <v>23</v>
      </c>
      <c r="K1609" s="7">
        <v>10</v>
      </c>
      <c r="L1609" s="7" t="s">
        <v>11913</v>
      </c>
      <c r="M1609" s="7" t="s">
        <v>17872</v>
      </c>
      <c r="N1609" s="7" t="s">
        <v>29</v>
      </c>
      <c r="O1609" s="7" t="s">
        <v>136</v>
      </c>
    </row>
    <row r="1610" spans="2:15" x14ac:dyDescent="0.25">
      <c r="B1610" s="7">
        <v>4</v>
      </c>
      <c r="C1610" s="7" t="s">
        <v>9554</v>
      </c>
      <c r="D1610" s="7" t="s">
        <v>9555</v>
      </c>
      <c r="E1610" s="7" t="s">
        <v>9558</v>
      </c>
      <c r="F1610" s="7" t="s">
        <v>275</v>
      </c>
      <c r="G1610" s="7" t="s">
        <v>253</v>
      </c>
      <c r="H1610" s="7" t="s">
        <v>260</v>
      </c>
      <c r="I1610" s="7" t="s">
        <v>27</v>
      </c>
      <c r="J1610" s="7" t="s">
        <v>23</v>
      </c>
      <c r="K1610" s="7">
        <v>7</v>
      </c>
      <c r="L1610" s="7" t="s">
        <v>9560</v>
      </c>
      <c r="M1610" s="7" t="s">
        <v>17879</v>
      </c>
      <c r="N1610" s="7" t="s">
        <v>29</v>
      </c>
      <c r="O1610" s="7" t="s">
        <v>215</v>
      </c>
    </row>
    <row r="1611" spans="2:15" x14ac:dyDescent="0.25">
      <c r="B1611" s="7">
        <v>4</v>
      </c>
      <c r="C1611" s="7" t="s">
        <v>9561</v>
      </c>
      <c r="D1611" s="7" t="s">
        <v>9562</v>
      </c>
      <c r="E1611" s="7" t="s">
        <v>9565</v>
      </c>
      <c r="F1611" s="7" t="s">
        <v>139</v>
      </c>
      <c r="G1611" s="7" t="s">
        <v>252</v>
      </c>
      <c r="H1611" s="7" t="s">
        <v>260</v>
      </c>
      <c r="I1611" s="7" t="s">
        <v>27</v>
      </c>
      <c r="J1611" s="7" t="s">
        <v>23</v>
      </c>
      <c r="K1611" s="7">
        <v>10</v>
      </c>
      <c r="L1611" s="7" t="s">
        <v>9567</v>
      </c>
      <c r="M1611" s="7" t="s">
        <v>17895</v>
      </c>
      <c r="N1611" s="7" t="s">
        <v>29</v>
      </c>
      <c r="O1611" s="7" t="s">
        <v>136</v>
      </c>
    </row>
    <row r="1612" spans="2:15" x14ac:dyDescent="0.25">
      <c r="B1612" s="7">
        <v>4</v>
      </c>
      <c r="C1612" s="7" t="s">
        <v>9606</v>
      </c>
      <c r="D1612" s="7" t="s">
        <v>9607</v>
      </c>
      <c r="E1612" s="7" t="s">
        <v>9610</v>
      </c>
      <c r="F1612" s="7" t="s">
        <v>226</v>
      </c>
      <c r="G1612" s="7" t="s">
        <v>252</v>
      </c>
      <c r="H1612" s="7" t="s">
        <v>260</v>
      </c>
      <c r="I1612" s="7" t="s">
        <v>40</v>
      </c>
      <c r="J1612" s="7" t="s">
        <v>23</v>
      </c>
      <c r="K1612" s="7">
        <v>12</v>
      </c>
      <c r="L1612" s="7" t="s">
        <v>9612</v>
      </c>
      <c r="M1612" s="7" t="s">
        <v>17933</v>
      </c>
      <c r="N1612" s="7" t="s">
        <v>29</v>
      </c>
      <c r="O1612" s="7" t="s">
        <v>215</v>
      </c>
    </row>
    <row r="1613" spans="2:15" x14ac:dyDescent="0.25">
      <c r="B1613" s="7">
        <v>4</v>
      </c>
      <c r="C1613" s="7" t="s">
        <v>9613</v>
      </c>
      <c r="D1613" s="7" t="s">
        <v>9614</v>
      </c>
      <c r="E1613" s="7" t="s">
        <v>9616</v>
      </c>
      <c r="F1613" s="7" t="s">
        <v>226</v>
      </c>
      <c r="G1613" s="7" t="s">
        <v>252</v>
      </c>
      <c r="H1613" s="7" t="s">
        <v>260</v>
      </c>
      <c r="I1613" s="7" t="s">
        <v>40</v>
      </c>
      <c r="J1613" s="7" t="s">
        <v>23</v>
      </c>
      <c r="K1613" s="7">
        <v>12</v>
      </c>
      <c r="L1613" s="7" t="s">
        <v>9618</v>
      </c>
      <c r="M1613" s="7" t="s">
        <v>17935</v>
      </c>
      <c r="N1613" s="7" t="s">
        <v>29</v>
      </c>
      <c r="O1613" s="7" t="s">
        <v>215</v>
      </c>
    </row>
    <row r="1614" spans="2:15" x14ac:dyDescent="0.25">
      <c r="B1614" s="7">
        <v>4</v>
      </c>
      <c r="C1614" s="7" t="s">
        <v>9714</v>
      </c>
      <c r="D1614" s="7" t="s">
        <v>9715</v>
      </c>
      <c r="E1614" s="7" t="s">
        <v>3083</v>
      </c>
      <c r="F1614" s="7" t="s">
        <v>133</v>
      </c>
      <c r="G1614" s="7" t="s">
        <v>252</v>
      </c>
      <c r="H1614" s="7" t="s">
        <v>260</v>
      </c>
      <c r="I1614" s="7" t="s">
        <v>27</v>
      </c>
      <c r="J1614" s="7" t="s">
        <v>23</v>
      </c>
      <c r="K1614" s="7">
        <v>10</v>
      </c>
      <c r="L1614" s="7" t="s">
        <v>9716</v>
      </c>
      <c r="M1614" s="7" t="s">
        <v>14489</v>
      </c>
      <c r="N1614" s="7" t="s">
        <v>29</v>
      </c>
      <c r="O1614" s="7" t="s">
        <v>136</v>
      </c>
    </row>
    <row r="1615" spans="2:15" x14ac:dyDescent="0.25">
      <c r="B1615" s="7">
        <v>4</v>
      </c>
      <c r="C1615" s="7" t="s">
        <v>9717</v>
      </c>
      <c r="D1615" s="7" t="s">
        <v>9718</v>
      </c>
      <c r="E1615" s="7" t="s">
        <v>9722</v>
      </c>
      <c r="F1615" s="7" t="s">
        <v>248</v>
      </c>
      <c r="G1615" s="7" t="s">
        <v>252</v>
      </c>
      <c r="H1615" s="7" t="s">
        <v>260</v>
      </c>
      <c r="I1615" s="7" t="s">
        <v>37</v>
      </c>
      <c r="J1615" s="7" t="s">
        <v>36</v>
      </c>
      <c r="K1615" s="7">
        <v>10</v>
      </c>
      <c r="L1615" s="7" t="s">
        <v>9724</v>
      </c>
      <c r="M1615" s="7" t="s">
        <v>10501</v>
      </c>
      <c r="N1615" s="7" t="s">
        <v>29</v>
      </c>
      <c r="O1615" s="7" t="s">
        <v>136</v>
      </c>
    </row>
    <row r="1616" spans="2:15" x14ac:dyDescent="0.25">
      <c r="B1616" s="7">
        <v>4</v>
      </c>
      <c r="C1616" s="7" t="s">
        <v>9725</v>
      </c>
      <c r="D1616" s="7" t="s">
        <v>9726</v>
      </c>
      <c r="E1616" s="7" t="s">
        <v>9729</v>
      </c>
      <c r="F1616" s="7" t="s">
        <v>147</v>
      </c>
      <c r="G1616" s="7" t="s">
        <v>252</v>
      </c>
      <c r="H1616" s="7" t="s">
        <v>260</v>
      </c>
      <c r="I1616" s="7" t="s">
        <v>27</v>
      </c>
      <c r="J1616" s="7" t="s">
        <v>23</v>
      </c>
      <c r="K1616" s="7">
        <v>10</v>
      </c>
      <c r="L1616" s="7" t="s">
        <v>9731</v>
      </c>
      <c r="M1616" s="7" t="s">
        <v>18653</v>
      </c>
      <c r="N1616" s="7" t="s">
        <v>29</v>
      </c>
      <c r="O1616" s="7" t="s">
        <v>136</v>
      </c>
    </row>
    <row r="1617" spans="2:15" x14ac:dyDescent="0.25">
      <c r="B1617" s="7">
        <v>4</v>
      </c>
      <c r="C1617" s="7" t="s">
        <v>9732</v>
      </c>
      <c r="D1617" s="7" t="s">
        <v>9733</v>
      </c>
      <c r="E1617" s="7" t="s">
        <v>9736</v>
      </c>
      <c r="F1617" s="7" t="s">
        <v>139</v>
      </c>
      <c r="G1617" s="7" t="s">
        <v>253</v>
      </c>
      <c r="H1617" s="7" t="s">
        <v>260</v>
      </c>
      <c r="I1617" s="7" t="s">
        <v>27</v>
      </c>
      <c r="J1617" s="7" t="s">
        <v>23</v>
      </c>
      <c r="K1617" s="7">
        <v>7</v>
      </c>
      <c r="L1617" s="7" t="s">
        <v>9738</v>
      </c>
      <c r="M1617" s="7" t="s">
        <v>17581</v>
      </c>
      <c r="N1617" s="7" t="s">
        <v>29</v>
      </c>
      <c r="O1617" s="7" t="s">
        <v>136</v>
      </c>
    </row>
    <row r="1618" spans="2:15" x14ac:dyDescent="0.25">
      <c r="B1618" s="7">
        <v>4</v>
      </c>
      <c r="C1618" s="7" t="s">
        <v>9739</v>
      </c>
      <c r="D1618" s="7" t="s">
        <v>9740</v>
      </c>
      <c r="E1618" s="7" t="s">
        <v>9743</v>
      </c>
      <c r="F1618" s="7" t="s">
        <v>265</v>
      </c>
      <c r="G1618" s="7" t="s">
        <v>252</v>
      </c>
      <c r="H1618" s="7" t="s">
        <v>260</v>
      </c>
      <c r="I1618" s="7" t="s">
        <v>27</v>
      </c>
      <c r="J1618" s="7" t="s">
        <v>23</v>
      </c>
      <c r="K1618" s="7">
        <v>10</v>
      </c>
      <c r="L1618" s="7" t="s">
        <v>9745</v>
      </c>
      <c r="M1618" s="7" t="s">
        <v>2800</v>
      </c>
      <c r="N1618" s="7" t="s">
        <v>29</v>
      </c>
      <c r="O1618" s="7" t="s">
        <v>136</v>
      </c>
    </row>
    <row r="1619" spans="2:15" x14ac:dyDescent="0.25">
      <c r="B1619" s="7">
        <v>4</v>
      </c>
      <c r="C1619" s="7" t="s">
        <v>9747</v>
      </c>
      <c r="D1619" s="7" t="s">
        <v>9748</v>
      </c>
      <c r="E1619" s="7" t="s">
        <v>9751</v>
      </c>
      <c r="F1619" s="7" t="s">
        <v>133</v>
      </c>
      <c r="G1619" s="7" t="s">
        <v>253</v>
      </c>
      <c r="H1619" s="7" t="s">
        <v>260</v>
      </c>
      <c r="I1619" s="7" t="s">
        <v>37</v>
      </c>
      <c r="J1619" s="7" t="s">
        <v>36</v>
      </c>
      <c r="K1619" s="7">
        <v>7</v>
      </c>
      <c r="L1619" s="7" t="s">
        <v>9753</v>
      </c>
      <c r="M1619" s="7" t="s">
        <v>18673</v>
      </c>
      <c r="N1619" s="7" t="s">
        <v>29</v>
      </c>
      <c r="O1619" s="7" t="s">
        <v>136</v>
      </c>
    </row>
    <row r="1620" spans="2:15" x14ac:dyDescent="0.25">
      <c r="B1620" s="7">
        <v>4</v>
      </c>
      <c r="C1620" s="7" t="s">
        <v>9754</v>
      </c>
      <c r="D1620" s="7" t="s">
        <v>9755</v>
      </c>
      <c r="E1620" s="7" t="s">
        <v>9758</v>
      </c>
      <c r="F1620" s="7" t="s">
        <v>117</v>
      </c>
      <c r="G1620" s="7" t="s">
        <v>253</v>
      </c>
      <c r="H1620" s="7" t="s">
        <v>260</v>
      </c>
      <c r="I1620" s="7" t="s">
        <v>27</v>
      </c>
      <c r="J1620" s="7" t="s">
        <v>23</v>
      </c>
      <c r="K1620" s="7">
        <v>7</v>
      </c>
      <c r="L1620" s="7" t="s">
        <v>9760</v>
      </c>
      <c r="M1620" s="7" t="s">
        <v>18695</v>
      </c>
      <c r="N1620" s="7" t="s">
        <v>29</v>
      </c>
      <c r="O1620" s="7" t="s">
        <v>109</v>
      </c>
    </row>
    <row r="1621" spans="2:15" x14ac:dyDescent="0.25">
      <c r="B1621" s="7">
        <v>4</v>
      </c>
      <c r="C1621" s="7" t="s">
        <v>9761</v>
      </c>
      <c r="D1621" s="7" t="s">
        <v>9762</v>
      </c>
      <c r="E1621" s="7" t="s">
        <v>9765</v>
      </c>
      <c r="F1621" s="7" t="s">
        <v>149</v>
      </c>
      <c r="G1621" s="7" t="s">
        <v>252</v>
      </c>
      <c r="H1621" s="7" t="s">
        <v>260</v>
      </c>
      <c r="I1621" s="7" t="s">
        <v>87</v>
      </c>
      <c r="J1621" s="7" t="s">
        <v>23</v>
      </c>
      <c r="K1621" s="7">
        <v>10</v>
      </c>
      <c r="L1621" s="7" t="s">
        <v>9767</v>
      </c>
      <c r="M1621" s="7" t="s">
        <v>18696</v>
      </c>
      <c r="N1621" s="7" t="s">
        <v>29</v>
      </c>
      <c r="O1621" s="7" t="s">
        <v>136</v>
      </c>
    </row>
    <row r="1622" spans="2:15" x14ac:dyDescent="0.25">
      <c r="B1622" s="7">
        <v>4</v>
      </c>
      <c r="C1622" s="7" t="s">
        <v>9768</v>
      </c>
      <c r="D1622" s="7" t="s">
        <v>9769</v>
      </c>
      <c r="E1622" s="7" t="s">
        <v>9772</v>
      </c>
      <c r="F1622" s="7" t="s">
        <v>271</v>
      </c>
      <c r="G1622" s="7" t="s">
        <v>253</v>
      </c>
      <c r="H1622" s="7" t="s">
        <v>260</v>
      </c>
      <c r="I1622" s="7" t="s">
        <v>27</v>
      </c>
      <c r="J1622" s="7" t="s">
        <v>23</v>
      </c>
      <c r="K1622" s="7">
        <v>7</v>
      </c>
      <c r="L1622" s="7" t="s">
        <v>9774</v>
      </c>
      <c r="M1622" s="7" t="s">
        <v>18697</v>
      </c>
      <c r="N1622" s="7" t="s">
        <v>29</v>
      </c>
      <c r="O1622" s="7" t="s">
        <v>136</v>
      </c>
    </row>
    <row r="1623" spans="2:15" x14ac:dyDescent="0.25">
      <c r="B1623" s="7">
        <v>4</v>
      </c>
      <c r="C1623" s="7" t="s">
        <v>9775</v>
      </c>
      <c r="D1623" s="7" t="s">
        <v>9776</v>
      </c>
      <c r="E1623" s="7" t="s">
        <v>9780</v>
      </c>
      <c r="F1623" s="7" t="s">
        <v>147</v>
      </c>
      <c r="G1623" s="7" t="s">
        <v>252</v>
      </c>
      <c r="H1623" s="7" t="s">
        <v>260</v>
      </c>
      <c r="I1623" s="7" t="s">
        <v>27</v>
      </c>
      <c r="J1623" s="7" t="s">
        <v>23</v>
      </c>
      <c r="K1623" s="7">
        <v>10</v>
      </c>
      <c r="L1623" s="7" t="s">
        <v>9782</v>
      </c>
      <c r="M1623" s="7" t="s">
        <v>18700</v>
      </c>
      <c r="N1623" s="7" t="s">
        <v>29</v>
      </c>
      <c r="O1623" s="7" t="s">
        <v>136</v>
      </c>
    </row>
    <row r="1624" spans="2:15" x14ac:dyDescent="0.25">
      <c r="B1624" s="7">
        <v>4</v>
      </c>
      <c r="C1624" s="7" t="s">
        <v>9783</v>
      </c>
      <c r="D1624" s="7" t="s">
        <v>9784</v>
      </c>
      <c r="E1624" s="7" t="s">
        <v>9788</v>
      </c>
      <c r="F1624" s="7" t="s">
        <v>824</v>
      </c>
      <c r="G1624" s="7" t="s">
        <v>253</v>
      </c>
      <c r="H1624" s="7" t="s">
        <v>260</v>
      </c>
      <c r="I1624" s="7" t="s">
        <v>27</v>
      </c>
      <c r="J1624" s="7" t="s">
        <v>23</v>
      </c>
      <c r="K1624" s="7">
        <v>7</v>
      </c>
      <c r="L1624" s="7" t="s">
        <v>9790</v>
      </c>
      <c r="M1624" s="7" t="s">
        <v>14390</v>
      </c>
      <c r="N1624" s="7" t="s">
        <v>29</v>
      </c>
      <c r="O1624" s="7" t="s">
        <v>136</v>
      </c>
    </row>
    <row r="1625" spans="2:15" x14ac:dyDescent="0.25">
      <c r="B1625" s="7">
        <v>4</v>
      </c>
      <c r="C1625" s="7" t="s">
        <v>9791</v>
      </c>
      <c r="D1625" s="7" t="s">
        <v>9792</v>
      </c>
      <c r="E1625" s="7" t="s">
        <v>9795</v>
      </c>
      <c r="F1625" s="7" t="s">
        <v>248</v>
      </c>
      <c r="G1625" s="7" t="s">
        <v>252</v>
      </c>
      <c r="H1625" s="7" t="s">
        <v>260</v>
      </c>
      <c r="I1625" s="7" t="s">
        <v>37</v>
      </c>
      <c r="J1625" s="7" t="s">
        <v>36</v>
      </c>
      <c r="K1625" s="7">
        <v>10</v>
      </c>
      <c r="L1625" s="7" t="s">
        <v>9797</v>
      </c>
      <c r="M1625" s="7" t="s">
        <v>10715</v>
      </c>
      <c r="N1625" s="7" t="s">
        <v>29</v>
      </c>
      <c r="O1625" s="7" t="s">
        <v>136</v>
      </c>
    </row>
    <row r="1626" spans="2:15" x14ac:dyDescent="0.25">
      <c r="B1626" s="7">
        <v>4</v>
      </c>
      <c r="C1626" s="7" t="s">
        <v>9798</v>
      </c>
      <c r="D1626" s="7" t="s">
        <v>9799</v>
      </c>
      <c r="E1626" s="7" t="s">
        <v>9802</v>
      </c>
      <c r="F1626" s="7" t="s">
        <v>139</v>
      </c>
      <c r="G1626" s="7" t="s">
        <v>252</v>
      </c>
      <c r="H1626" s="7" t="s">
        <v>260</v>
      </c>
      <c r="I1626" s="7" t="s">
        <v>27</v>
      </c>
      <c r="J1626" s="7" t="s">
        <v>23</v>
      </c>
      <c r="K1626" s="7">
        <v>10</v>
      </c>
      <c r="L1626" s="7" t="s">
        <v>9804</v>
      </c>
      <c r="M1626" s="7" t="s">
        <v>18730</v>
      </c>
      <c r="N1626" s="7" t="s">
        <v>29</v>
      </c>
      <c r="O1626" s="7" t="s">
        <v>136</v>
      </c>
    </row>
    <row r="1627" spans="2:15" x14ac:dyDescent="0.25">
      <c r="B1627" s="7">
        <v>4</v>
      </c>
      <c r="C1627" s="7" t="s">
        <v>9805</v>
      </c>
      <c r="D1627" s="7" t="s">
        <v>9806</v>
      </c>
      <c r="E1627" s="7" t="s">
        <v>9810</v>
      </c>
      <c r="F1627" s="7" t="s">
        <v>139</v>
      </c>
      <c r="G1627" s="7" t="s">
        <v>252</v>
      </c>
      <c r="H1627" s="7" t="s">
        <v>260</v>
      </c>
      <c r="I1627" s="7" t="s">
        <v>37</v>
      </c>
      <c r="J1627" s="7" t="s">
        <v>36</v>
      </c>
      <c r="K1627" s="7">
        <v>10</v>
      </c>
      <c r="L1627" s="7" t="s">
        <v>9812</v>
      </c>
      <c r="M1627" s="7" t="s">
        <v>18751</v>
      </c>
      <c r="N1627" s="7" t="s">
        <v>29</v>
      </c>
      <c r="O1627" s="7" t="s">
        <v>136</v>
      </c>
    </row>
    <row r="1628" spans="2:15" x14ac:dyDescent="0.25">
      <c r="B1628" s="7">
        <v>4</v>
      </c>
      <c r="C1628" s="7" t="s">
        <v>9813</v>
      </c>
      <c r="D1628" s="7" t="s">
        <v>9814</v>
      </c>
      <c r="E1628" s="7" t="s">
        <v>9817</v>
      </c>
      <c r="F1628" s="7" t="s">
        <v>147</v>
      </c>
      <c r="G1628" s="7" t="s">
        <v>253</v>
      </c>
      <c r="H1628" s="7" t="s">
        <v>260</v>
      </c>
      <c r="I1628" s="7" t="s">
        <v>27</v>
      </c>
      <c r="J1628" s="7" t="s">
        <v>23</v>
      </c>
      <c r="K1628" s="7">
        <v>7</v>
      </c>
      <c r="L1628" s="7" t="s">
        <v>9819</v>
      </c>
      <c r="M1628" s="7" t="s">
        <v>18547</v>
      </c>
      <c r="N1628" s="7" t="s">
        <v>29</v>
      </c>
      <c r="O1628" s="7" t="s">
        <v>136</v>
      </c>
    </row>
    <row r="1629" spans="2:15" x14ac:dyDescent="0.25">
      <c r="B1629" s="7">
        <v>4</v>
      </c>
      <c r="C1629" s="7" t="s">
        <v>9820</v>
      </c>
      <c r="D1629" s="7" t="s">
        <v>9821</v>
      </c>
      <c r="E1629" s="7" t="s">
        <v>9824</v>
      </c>
      <c r="F1629" s="7" t="s">
        <v>246</v>
      </c>
      <c r="G1629" s="7" t="s">
        <v>252</v>
      </c>
      <c r="H1629" s="7" t="s">
        <v>260</v>
      </c>
      <c r="I1629" s="7" t="s">
        <v>27</v>
      </c>
      <c r="J1629" s="7" t="s">
        <v>23</v>
      </c>
      <c r="K1629" s="7">
        <v>10</v>
      </c>
      <c r="L1629" s="7" t="s">
        <v>9826</v>
      </c>
      <c r="M1629" s="7" t="s">
        <v>14775</v>
      </c>
      <c r="N1629" s="7" t="s">
        <v>29</v>
      </c>
      <c r="O1629" s="7" t="s">
        <v>136</v>
      </c>
    </row>
    <row r="1630" spans="2:15" x14ac:dyDescent="0.25">
      <c r="B1630" s="7">
        <v>4</v>
      </c>
      <c r="C1630" s="7" t="s">
        <v>9827</v>
      </c>
      <c r="D1630" s="7" t="s">
        <v>9828</v>
      </c>
      <c r="E1630" s="7" t="s">
        <v>371</v>
      </c>
      <c r="F1630" s="7" t="s">
        <v>295</v>
      </c>
      <c r="G1630" s="7" t="s">
        <v>252</v>
      </c>
      <c r="H1630" s="7" t="s">
        <v>260</v>
      </c>
      <c r="I1630" s="7" t="s">
        <v>87</v>
      </c>
      <c r="J1630" s="7" t="s">
        <v>23</v>
      </c>
      <c r="K1630" s="7">
        <v>10</v>
      </c>
      <c r="L1630" s="7" t="s">
        <v>9829</v>
      </c>
      <c r="M1630" s="7" t="s">
        <v>18766</v>
      </c>
      <c r="N1630" s="7" t="s">
        <v>29</v>
      </c>
      <c r="O1630" s="7" t="s">
        <v>109</v>
      </c>
    </row>
    <row r="1631" spans="2:15" x14ac:dyDescent="0.25">
      <c r="B1631" s="7">
        <v>4</v>
      </c>
      <c r="C1631" s="7" t="s">
        <v>9830</v>
      </c>
      <c r="D1631" s="7" t="s">
        <v>9831</v>
      </c>
      <c r="E1631" s="7" t="s">
        <v>9834</v>
      </c>
      <c r="F1631" s="7" t="s">
        <v>232</v>
      </c>
      <c r="G1631" s="7" t="s">
        <v>253</v>
      </c>
      <c r="H1631" s="7" t="s">
        <v>260</v>
      </c>
      <c r="I1631" s="7" t="s">
        <v>37</v>
      </c>
      <c r="J1631" s="7" t="s">
        <v>36</v>
      </c>
      <c r="K1631" s="7">
        <v>7</v>
      </c>
      <c r="L1631" s="7" t="s">
        <v>9836</v>
      </c>
      <c r="M1631" s="7" t="s">
        <v>1945</v>
      </c>
      <c r="N1631" s="7" t="s">
        <v>29</v>
      </c>
      <c r="O1631" s="7" t="s">
        <v>215</v>
      </c>
    </row>
    <row r="1632" spans="2:15" x14ac:dyDescent="0.25">
      <c r="B1632" s="7">
        <v>4</v>
      </c>
      <c r="C1632" s="7" t="s">
        <v>9837</v>
      </c>
      <c r="D1632" s="7" t="s">
        <v>9838</v>
      </c>
      <c r="E1632" s="7" t="s">
        <v>9840</v>
      </c>
      <c r="F1632" s="7" t="s">
        <v>216</v>
      </c>
      <c r="G1632" s="7" t="s">
        <v>252</v>
      </c>
      <c r="H1632" s="7" t="s">
        <v>260</v>
      </c>
      <c r="I1632" s="7" t="s">
        <v>37</v>
      </c>
      <c r="J1632" s="7" t="s">
        <v>36</v>
      </c>
      <c r="K1632" s="7">
        <v>10</v>
      </c>
      <c r="L1632" s="7" t="s">
        <v>9842</v>
      </c>
      <c r="M1632" s="7" t="s">
        <v>18326</v>
      </c>
      <c r="N1632" s="7" t="s">
        <v>29</v>
      </c>
      <c r="O1632" s="7" t="s">
        <v>215</v>
      </c>
    </row>
    <row r="1633" spans="2:15" x14ac:dyDescent="0.25">
      <c r="B1633" s="7">
        <v>4</v>
      </c>
      <c r="C1633" s="7" t="s">
        <v>9843</v>
      </c>
      <c r="D1633" s="7" t="s">
        <v>9844</v>
      </c>
      <c r="E1633" s="7" t="s">
        <v>9847</v>
      </c>
      <c r="F1633" s="7" t="s">
        <v>216</v>
      </c>
      <c r="G1633" s="7" t="s">
        <v>252</v>
      </c>
      <c r="H1633" s="7" t="s">
        <v>260</v>
      </c>
      <c r="I1633" s="7" t="s">
        <v>27</v>
      </c>
      <c r="J1633" s="7" t="s">
        <v>23</v>
      </c>
      <c r="K1633" s="7">
        <v>10</v>
      </c>
      <c r="L1633" s="7" t="s">
        <v>9849</v>
      </c>
      <c r="M1633" s="7" t="s">
        <v>17964</v>
      </c>
      <c r="N1633" s="7" t="s">
        <v>29</v>
      </c>
      <c r="O1633" s="7" t="s">
        <v>215</v>
      </c>
    </row>
    <row r="1634" spans="2:15" x14ac:dyDescent="0.25">
      <c r="B1634" s="7">
        <v>4</v>
      </c>
      <c r="C1634" s="7" t="s">
        <v>9850</v>
      </c>
      <c r="D1634" s="7" t="s">
        <v>9851</v>
      </c>
      <c r="E1634" s="7" t="s">
        <v>9854</v>
      </c>
      <c r="F1634" s="7" t="s">
        <v>220</v>
      </c>
      <c r="G1634" s="7" t="s">
        <v>252</v>
      </c>
      <c r="H1634" s="7" t="s">
        <v>260</v>
      </c>
      <c r="I1634" s="7" t="s">
        <v>27</v>
      </c>
      <c r="J1634" s="7" t="s">
        <v>23</v>
      </c>
      <c r="K1634" s="7">
        <v>10</v>
      </c>
      <c r="L1634" s="7" t="s">
        <v>9856</v>
      </c>
      <c r="M1634" s="7" t="s">
        <v>10597</v>
      </c>
      <c r="N1634" s="7" t="s">
        <v>29</v>
      </c>
      <c r="O1634" s="7" t="s">
        <v>215</v>
      </c>
    </row>
    <row r="1635" spans="2:15" x14ac:dyDescent="0.25">
      <c r="B1635" s="7">
        <v>4</v>
      </c>
      <c r="C1635" s="7" t="s">
        <v>9857</v>
      </c>
      <c r="D1635" s="7" t="s">
        <v>9858</v>
      </c>
      <c r="E1635" s="7" t="s">
        <v>9859</v>
      </c>
      <c r="F1635" s="7" t="s">
        <v>216</v>
      </c>
      <c r="G1635" s="7" t="s">
        <v>252</v>
      </c>
      <c r="H1635" s="7" t="s">
        <v>260</v>
      </c>
      <c r="I1635" s="7" t="s">
        <v>27</v>
      </c>
      <c r="J1635" s="7" t="s">
        <v>23</v>
      </c>
      <c r="K1635" s="7">
        <v>10</v>
      </c>
      <c r="L1635" s="7" t="s">
        <v>9861</v>
      </c>
      <c r="M1635" s="7" t="s">
        <v>18817</v>
      </c>
      <c r="N1635" s="7" t="s">
        <v>29</v>
      </c>
      <c r="O1635" s="7" t="s">
        <v>215</v>
      </c>
    </row>
    <row r="1636" spans="2:15" x14ac:dyDescent="0.25">
      <c r="B1636" s="7">
        <v>4</v>
      </c>
      <c r="C1636" s="7" t="s">
        <v>9862</v>
      </c>
      <c r="D1636" s="7" t="s">
        <v>9863</v>
      </c>
      <c r="E1636" s="7" t="s">
        <v>9866</v>
      </c>
      <c r="F1636" s="7" t="s">
        <v>234</v>
      </c>
      <c r="G1636" s="7" t="s">
        <v>252</v>
      </c>
      <c r="H1636" s="7" t="s">
        <v>260</v>
      </c>
      <c r="I1636" s="7" t="s">
        <v>27</v>
      </c>
      <c r="J1636" s="7" t="s">
        <v>23</v>
      </c>
      <c r="K1636" s="7">
        <v>10</v>
      </c>
      <c r="L1636" s="7" t="s">
        <v>9868</v>
      </c>
      <c r="M1636" s="7" t="s">
        <v>8082</v>
      </c>
      <c r="N1636" s="7" t="s">
        <v>29</v>
      </c>
      <c r="O1636" s="7" t="s">
        <v>215</v>
      </c>
    </row>
    <row r="1637" spans="2:15" x14ac:dyDescent="0.25">
      <c r="B1637" s="7">
        <v>4</v>
      </c>
      <c r="C1637" s="7" t="s">
        <v>9869</v>
      </c>
      <c r="D1637" s="7" t="s">
        <v>9870</v>
      </c>
      <c r="E1637" s="7" t="s">
        <v>9873</v>
      </c>
      <c r="F1637" s="7" t="s">
        <v>137</v>
      </c>
      <c r="G1637" s="7" t="s">
        <v>253</v>
      </c>
      <c r="H1637" s="7" t="s">
        <v>260</v>
      </c>
      <c r="I1637" s="7" t="s">
        <v>27</v>
      </c>
      <c r="J1637" s="7" t="s">
        <v>23</v>
      </c>
      <c r="K1637" s="7">
        <v>7</v>
      </c>
      <c r="L1637" s="7" t="s">
        <v>9875</v>
      </c>
      <c r="M1637" s="7" t="s">
        <v>8056</v>
      </c>
      <c r="N1637" s="7" t="s">
        <v>29</v>
      </c>
      <c r="O1637" s="7" t="s">
        <v>136</v>
      </c>
    </row>
    <row r="1638" spans="2:15" x14ac:dyDescent="0.25">
      <c r="B1638" s="7">
        <v>4</v>
      </c>
      <c r="C1638" s="7" t="s">
        <v>9876</v>
      </c>
      <c r="D1638" s="7" t="s">
        <v>9877</v>
      </c>
      <c r="E1638" s="7" t="s">
        <v>9880</v>
      </c>
      <c r="F1638" s="7" t="s">
        <v>220</v>
      </c>
      <c r="G1638" s="7" t="s">
        <v>252</v>
      </c>
      <c r="H1638" s="7" t="s">
        <v>260</v>
      </c>
      <c r="I1638" s="7" t="s">
        <v>27</v>
      </c>
      <c r="J1638" s="7" t="s">
        <v>23</v>
      </c>
      <c r="K1638" s="7">
        <v>10</v>
      </c>
      <c r="L1638" s="7" t="s">
        <v>9882</v>
      </c>
      <c r="M1638" s="7" t="s">
        <v>14305</v>
      </c>
      <c r="N1638" s="7" t="s">
        <v>29</v>
      </c>
      <c r="O1638" s="7" t="s">
        <v>215</v>
      </c>
    </row>
    <row r="1639" spans="2:15" x14ac:dyDescent="0.25">
      <c r="B1639" s="7">
        <v>4</v>
      </c>
      <c r="C1639" s="7" t="s">
        <v>9883</v>
      </c>
      <c r="D1639" s="7" t="s">
        <v>9884</v>
      </c>
      <c r="E1639" s="7" t="s">
        <v>9887</v>
      </c>
      <c r="F1639" s="7" t="s">
        <v>106</v>
      </c>
      <c r="G1639" s="7" t="s">
        <v>252</v>
      </c>
      <c r="H1639" s="7" t="s">
        <v>260</v>
      </c>
      <c r="I1639" s="7" t="s">
        <v>27</v>
      </c>
      <c r="J1639" s="7" t="s">
        <v>23</v>
      </c>
      <c r="K1639" s="7">
        <v>10</v>
      </c>
      <c r="L1639" s="7" t="s">
        <v>9889</v>
      </c>
      <c r="M1639" s="7" t="s">
        <v>6714</v>
      </c>
      <c r="N1639" s="7" t="s">
        <v>29</v>
      </c>
      <c r="O1639" s="7" t="s">
        <v>109</v>
      </c>
    </row>
    <row r="1640" spans="2:15" x14ac:dyDescent="0.25">
      <c r="B1640" s="7">
        <v>4</v>
      </c>
      <c r="C1640" s="7" t="s">
        <v>9890</v>
      </c>
      <c r="D1640" s="7" t="s">
        <v>9891</v>
      </c>
      <c r="E1640" s="7" t="s">
        <v>9894</v>
      </c>
      <c r="F1640" s="7" t="s">
        <v>239</v>
      </c>
      <c r="G1640" s="7" t="s">
        <v>253</v>
      </c>
      <c r="H1640" s="7" t="s">
        <v>260</v>
      </c>
      <c r="I1640" s="7" t="s">
        <v>37</v>
      </c>
      <c r="J1640" s="7" t="s">
        <v>36</v>
      </c>
      <c r="K1640" s="7">
        <v>7</v>
      </c>
      <c r="L1640" s="7" t="s">
        <v>9896</v>
      </c>
      <c r="M1640" s="7" t="s">
        <v>14474</v>
      </c>
      <c r="N1640" s="7" t="s">
        <v>29</v>
      </c>
      <c r="O1640" s="7" t="s">
        <v>215</v>
      </c>
    </row>
    <row r="1641" spans="2:15" x14ac:dyDescent="0.25">
      <c r="B1641" s="7">
        <v>4</v>
      </c>
      <c r="C1641" s="7" t="s">
        <v>9897</v>
      </c>
      <c r="D1641" s="7" t="s">
        <v>9898</v>
      </c>
      <c r="E1641" s="7" t="s">
        <v>9902</v>
      </c>
      <c r="F1641" s="7" t="s">
        <v>9319</v>
      </c>
      <c r="G1641" s="7" t="s">
        <v>252</v>
      </c>
      <c r="H1641" s="7" t="s">
        <v>260</v>
      </c>
      <c r="I1641" s="7" t="s">
        <v>27</v>
      </c>
      <c r="J1641" s="7" t="s">
        <v>23</v>
      </c>
      <c r="K1641" s="7">
        <v>10</v>
      </c>
      <c r="L1641" s="7" t="s">
        <v>9904</v>
      </c>
      <c r="M1641" s="7" t="s">
        <v>18844</v>
      </c>
      <c r="N1641" s="7" t="s">
        <v>29</v>
      </c>
      <c r="O1641" s="7" t="s">
        <v>109</v>
      </c>
    </row>
    <row r="1642" spans="2:15" x14ac:dyDescent="0.25">
      <c r="B1642" s="7">
        <v>4</v>
      </c>
      <c r="C1642" s="7" t="s">
        <v>9905</v>
      </c>
      <c r="D1642" s="7" t="s">
        <v>9906</v>
      </c>
      <c r="E1642" s="7" t="s">
        <v>9909</v>
      </c>
      <c r="F1642" s="7" t="s">
        <v>123</v>
      </c>
      <c r="G1642" s="7" t="s">
        <v>252</v>
      </c>
      <c r="H1642" s="7" t="s">
        <v>260</v>
      </c>
      <c r="I1642" s="7" t="s">
        <v>37</v>
      </c>
      <c r="J1642" s="7" t="s">
        <v>36</v>
      </c>
      <c r="K1642" s="7">
        <v>10</v>
      </c>
      <c r="L1642" s="7" t="s">
        <v>9911</v>
      </c>
      <c r="M1642" s="7" t="s">
        <v>18858</v>
      </c>
      <c r="N1642" s="7" t="s">
        <v>29</v>
      </c>
      <c r="O1642" s="7" t="s">
        <v>109</v>
      </c>
    </row>
    <row r="1643" spans="2:15" x14ac:dyDescent="0.25">
      <c r="B1643" s="7">
        <v>4</v>
      </c>
      <c r="C1643" s="7" t="s">
        <v>9912</v>
      </c>
      <c r="D1643" s="7" t="s">
        <v>9913</v>
      </c>
      <c r="E1643" s="7" t="s">
        <v>9916</v>
      </c>
      <c r="F1643" s="7" t="s">
        <v>239</v>
      </c>
      <c r="G1643" s="7" t="s">
        <v>252</v>
      </c>
      <c r="H1643" s="7" t="s">
        <v>260</v>
      </c>
      <c r="I1643" s="7" t="s">
        <v>27</v>
      </c>
      <c r="J1643" s="7" t="s">
        <v>23</v>
      </c>
      <c r="K1643" s="7">
        <v>10</v>
      </c>
      <c r="L1643" s="7" t="s">
        <v>9918</v>
      </c>
      <c r="M1643" s="7" t="s">
        <v>18873</v>
      </c>
      <c r="N1643" s="7" t="s">
        <v>29</v>
      </c>
      <c r="O1643" s="7" t="s">
        <v>215</v>
      </c>
    </row>
    <row r="1644" spans="2:15" x14ac:dyDescent="0.25">
      <c r="B1644" s="7">
        <v>4</v>
      </c>
      <c r="C1644" s="7" t="s">
        <v>9919</v>
      </c>
      <c r="D1644" s="7" t="s">
        <v>9920</v>
      </c>
      <c r="E1644" s="7" t="s">
        <v>9923</v>
      </c>
      <c r="F1644" s="7" t="s">
        <v>226</v>
      </c>
      <c r="G1644" s="7" t="s">
        <v>253</v>
      </c>
      <c r="H1644" s="7" t="s">
        <v>260</v>
      </c>
      <c r="I1644" s="7" t="s">
        <v>27</v>
      </c>
      <c r="J1644" s="7" t="s">
        <v>23</v>
      </c>
      <c r="K1644" s="7">
        <v>7</v>
      </c>
      <c r="L1644" s="7" t="s">
        <v>9925</v>
      </c>
      <c r="M1644" s="7" t="s">
        <v>18910</v>
      </c>
      <c r="N1644" s="7" t="s">
        <v>29</v>
      </c>
      <c r="O1644" s="7" t="s">
        <v>215</v>
      </c>
    </row>
    <row r="1645" spans="2:15" x14ac:dyDescent="0.25">
      <c r="B1645" s="7">
        <v>4</v>
      </c>
      <c r="C1645" s="7" t="s">
        <v>9926</v>
      </c>
      <c r="D1645" s="7" t="s">
        <v>9927</v>
      </c>
      <c r="E1645" s="7" t="s">
        <v>9930</v>
      </c>
      <c r="F1645" s="7" t="s">
        <v>226</v>
      </c>
      <c r="G1645" s="7" t="s">
        <v>253</v>
      </c>
      <c r="H1645" s="7" t="s">
        <v>260</v>
      </c>
      <c r="I1645" s="7" t="s">
        <v>27</v>
      </c>
      <c r="J1645" s="7" t="s">
        <v>23</v>
      </c>
      <c r="K1645" s="7">
        <v>7</v>
      </c>
      <c r="L1645" s="7" t="s">
        <v>9932</v>
      </c>
      <c r="M1645" s="7" t="s">
        <v>16890</v>
      </c>
      <c r="N1645" s="7" t="s">
        <v>29</v>
      </c>
      <c r="O1645" s="7" t="s">
        <v>215</v>
      </c>
    </row>
    <row r="1646" spans="2:15" x14ac:dyDescent="0.25">
      <c r="B1646" s="7">
        <v>4</v>
      </c>
      <c r="C1646" s="7" t="s">
        <v>9933</v>
      </c>
      <c r="D1646" s="7" t="s">
        <v>9934</v>
      </c>
      <c r="E1646" s="7" t="s">
        <v>9937</v>
      </c>
      <c r="F1646" s="7" t="s">
        <v>216</v>
      </c>
      <c r="G1646" s="7" t="s">
        <v>252</v>
      </c>
      <c r="H1646" s="7" t="s">
        <v>260</v>
      </c>
      <c r="I1646" s="7" t="s">
        <v>27</v>
      </c>
      <c r="J1646" s="7" t="s">
        <v>23</v>
      </c>
      <c r="K1646" s="7">
        <v>10</v>
      </c>
      <c r="L1646" s="7" t="s">
        <v>9939</v>
      </c>
      <c r="M1646" s="7" t="s">
        <v>18913</v>
      </c>
      <c r="N1646" s="7" t="s">
        <v>29</v>
      </c>
      <c r="O1646" s="7" t="s">
        <v>215</v>
      </c>
    </row>
    <row r="1647" spans="2:15" x14ac:dyDescent="0.25">
      <c r="B1647" s="7">
        <v>4</v>
      </c>
      <c r="C1647" s="7" t="s">
        <v>9940</v>
      </c>
      <c r="D1647" s="7" t="s">
        <v>9941</v>
      </c>
      <c r="E1647" s="7" t="s">
        <v>9944</v>
      </c>
      <c r="F1647" s="7" t="s">
        <v>226</v>
      </c>
      <c r="G1647" s="7" t="s">
        <v>253</v>
      </c>
      <c r="H1647" s="7" t="s">
        <v>260</v>
      </c>
      <c r="I1647" s="7" t="s">
        <v>27</v>
      </c>
      <c r="J1647" s="7" t="s">
        <v>23</v>
      </c>
      <c r="K1647" s="7">
        <v>7</v>
      </c>
      <c r="L1647" s="7" t="s">
        <v>9946</v>
      </c>
      <c r="M1647" s="7" t="s">
        <v>16898</v>
      </c>
      <c r="N1647" s="7" t="s">
        <v>29</v>
      </c>
      <c r="O1647" s="7" t="s">
        <v>215</v>
      </c>
    </row>
    <row r="1648" spans="2:15" x14ac:dyDescent="0.25">
      <c r="B1648" s="7">
        <v>4</v>
      </c>
      <c r="C1648" s="7" t="s">
        <v>9947</v>
      </c>
      <c r="D1648" s="7" t="s">
        <v>9948</v>
      </c>
      <c r="E1648" s="7" t="s">
        <v>9949</v>
      </c>
      <c r="F1648" s="7" t="s">
        <v>216</v>
      </c>
      <c r="G1648" s="7" t="s">
        <v>252</v>
      </c>
      <c r="H1648" s="7" t="s">
        <v>260</v>
      </c>
      <c r="I1648" s="7" t="s">
        <v>27</v>
      </c>
      <c r="J1648" s="7" t="s">
        <v>23</v>
      </c>
      <c r="K1648" s="7">
        <v>10</v>
      </c>
      <c r="L1648" s="7" t="s">
        <v>9951</v>
      </c>
      <c r="M1648" s="7" t="s">
        <v>18915</v>
      </c>
      <c r="N1648" s="7" t="s">
        <v>29</v>
      </c>
      <c r="O1648" s="7" t="s">
        <v>215</v>
      </c>
    </row>
    <row r="1649" spans="2:15" x14ac:dyDescent="0.25">
      <c r="B1649" s="7">
        <v>4</v>
      </c>
      <c r="C1649" s="7" t="s">
        <v>9952</v>
      </c>
      <c r="D1649" s="7" t="s">
        <v>9953</v>
      </c>
      <c r="E1649" s="7" t="s">
        <v>9956</v>
      </c>
      <c r="F1649" s="7" t="s">
        <v>212</v>
      </c>
      <c r="G1649" s="7" t="s">
        <v>252</v>
      </c>
      <c r="H1649" s="7" t="s">
        <v>260</v>
      </c>
      <c r="I1649" s="7" t="s">
        <v>87</v>
      </c>
      <c r="J1649" s="7" t="s">
        <v>23</v>
      </c>
      <c r="K1649" s="7">
        <v>10</v>
      </c>
      <c r="L1649" s="7" t="s">
        <v>9958</v>
      </c>
      <c r="M1649" s="7" t="s">
        <v>16914</v>
      </c>
      <c r="N1649" s="7" t="s">
        <v>29</v>
      </c>
      <c r="O1649" s="7" t="s">
        <v>215</v>
      </c>
    </row>
    <row r="1650" spans="2:15" x14ac:dyDescent="0.25">
      <c r="B1650" s="7">
        <v>4</v>
      </c>
      <c r="C1650" s="7" t="s">
        <v>9959</v>
      </c>
      <c r="D1650" s="7" t="s">
        <v>9960</v>
      </c>
      <c r="E1650" s="7" t="s">
        <v>9963</v>
      </c>
      <c r="F1650" s="7" t="s">
        <v>226</v>
      </c>
      <c r="G1650" s="7" t="s">
        <v>253</v>
      </c>
      <c r="H1650" s="7" t="s">
        <v>260</v>
      </c>
      <c r="I1650" s="7" t="s">
        <v>27</v>
      </c>
      <c r="J1650" s="7" t="s">
        <v>23</v>
      </c>
      <c r="K1650" s="7">
        <v>7</v>
      </c>
      <c r="L1650" s="7" t="s">
        <v>9965</v>
      </c>
      <c r="M1650" s="7" t="s">
        <v>17826</v>
      </c>
      <c r="N1650" s="7" t="s">
        <v>29</v>
      </c>
      <c r="O1650" s="7" t="s">
        <v>215</v>
      </c>
    </row>
    <row r="1651" spans="2:15" x14ac:dyDescent="0.25">
      <c r="B1651" s="7">
        <v>4</v>
      </c>
      <c r="C1651" s="7" t="s">
        <v>9966</v>
      </c>
      <c r="D1651" s="7" t="s">
        <v>9967</v>
      </c>
      <c r="E1651" s="7" t="s">
        <v>9970</v>
      </c>
      <c r="F1651" s="7" t="s">
        <v>137</v>
      </c>
      <c r="G1651" s="7" t="s">
        <v>252</v>
      </c>
      <c r="H1651" s="7" t="s">
        <v>260</v>
      </c>
      <c r="I1651" s="7" t="s">
        <v>27</v>
      </c>
      <c r="J1651" s="7" t="s">
        <v>23</v>
      </c>
      <c r="K1651" s="7">
        <v>10</v>
      </c>
      <c r="L1651" s="7" t="s">
        <v>9972</v>
      </c>
      <c r="M1651" s="7" t="s">
        <v>18925</v>
      </c>
      <c r="N1651" s="7" t="s">
        <v>29</v>
      </c>
      <c r="O1651" s="7" t="s">
        <v>136</v>
      </c>
    </row>
    <row r="1652" spans="2:15" x14ac:dyDescent="0.25">
      <c r="B1652" s="7">
        <v>4</v>
      </c>
      <c r="C1652" s="7" t="s">
        <v>9973</v>
      </c>
      <c r="D1652" s="7" t="s">
        <v>9974</v>
      </c>
      <c r="E1652" s="7" t="s">
        <v>9978</v>
      </c>
      <c r="F1652" s="7" t="s">
        <v>226</v>
      </c>
      <c r="G1652" s="7" t="s">
        <v>253</v>
      </c>
      <c r="H1652" s="7" t="s">
        <v>260</v>
      </c>
      <c r="I1652" s="7" t="s">
        <v>27</v>
      </c>
      <c r="J1652" s="7" t="s">
        <v>23</v>
      </c>
      <c r="K1652" s="7">
        <v>7</v>
      </c>
      <c r="L1652" s="7" t="s">
        <v>9980</v>
      </c>
      <c r="M1652" s="7" t="s">
        <v>14344</v>
      </c>
      <c r="N1652" s="7" t="s">
        <v>29</v>
      </c>
      <c r="O1652" s="7" t="s">
        <v>215</v>
      </c>
    </row>
    <row r="1653" spans="2:15" x14ac:dyDescent="0.25">
      <c r="B1653" s="7">
        <v>4</v>
      </c>
      <c r="C1653" s="7" t="s">
        <v>9981</v>
      </c>
      <c r="D1653" s="7" t="s">
        <v>9982</v>
      </c>
      <c r="E1653" s="7" t="s">
        <v>9986</v>
      </c>
      <c r="F1653" s="7" t="s">
        <v>149</v>
      </c>
      <c r="G1653" s="7" t="s">
        <v>253</v>
      </c>
      <c r="H1653" s="7" t="s">
        <v>260</v>
      </c>
      <c r="I1653" s="7" t="s">
        <v>27</v>
      </c>
      <c r="J1653" s="7" t="s">
        <v>23</v>
      </c>
      <c r="K1653" s="7">
        <v>7</v>
      </c>
      <c r="L1653" s="7" t="s">
        <v>9988</v>
      </c>
      <c r="M1653" s="7" t="s">
        <v>16733</v>
      </c>
      <c r="N1653" s="7" t="s">
        <v>29</v>
      </c>
      <c r="O1653" s="7" t="s">
        <v>136</v>
      </c>
    </row>
    <row r="1654" spans="2:15" x14ac:dyDescent="0.25">
      <c r="B1654" s="7">
        <v>4</v>
      </c>
      <c r="C1654" s="7" t="s">
        <v>9989</v>
      </c>
      <c r="D1654" s="7" t="s">
        <v>9990</v>
      </c>
      <c r="E1654" s="7" t="s">
        <v>9993</v>
      </c>
      <c r="F1654" s="7" t="s">
        <v>265</v>
      </c>
      <c r="G1654" s="7" t="s">
        <v>252</v>
      </c>
      <c r="H1654" s="7" t="s">
        <v>260</v>
      </c>
      <c r="I1654" s="7" t="s">
        <v>87</v>
      </c>
      <c r="J1654" s="7" t="s">
        <v>23</v>
      </c>
      <c r="K1654" s="7">
        <v>10</v>
      </c>
      <c r="L1654" s="7" t="s">
        <v>9995</v>
      </c>
      <c r="M1654" s="7" t="s">
        <v>12227</v>
      </c>
      <c r="N1654" s="7" t="s">
        <v>29</v>
      </c>
      <c r="O1654" s="7" t="s">
        <v>136</v>
      </c>
    </row>
    <row r="1655" spans="2:15" x14ac:dyDescent="0.25">
      <c r="B1655" s="7">
        <v>4</v>
      </c>
      <c r="C1655" s="7" t="s">
        <v>9996</v>
      </c>
      <c r="D1655" s="7" t="s">
        <v>9997</v>
      </c>
      <c r="E1655" s="7" t="s">
        <v>10000</v>
      </c>
      <c r="F1655" s="7" t="s">
        <v>216</v>
      </c>
      <c r="G1655" s="7" t="s">
        <v>253</v>
      </c>
      <c r="H1655" s="7" t="s">
        <v>260</v>
      </c>
      <c r="I1655" s="7" t="s">
        <v>27</v>
      </c>
      <c r="J1655" s="7" t="s">
        <v>23</v>
      </c>
      <c r="K1655" s="7">
        <v>7</v>
      </c>
      <c r="L1655" s="7" t="s">
        <v>10002</v>
      </c>
      <c r="M1655" s="7" t="s">
        <v>18943</v>
      </c>
      <c r="N1655" s="7" t="s">
        <v>29</v>
      </c>
      <c r="O1655" s="7" t="s">
        <v>215</v>
      </c>
    </row>
    <row r="1656" spans="2:15" x14ac:dyDescent="0.25">
      <c r="B1656" s="7">
        <v>4</v>
      </c>
      <c r="C1656" s="7" t="s">
        <v>10003</v>
      </c>
      <c r="D1656" s="7" t="s">
        <v>10004</v>
      </c>
      <c r="E1656" s="7" t="s">
        <v>10008</v>
      </c>
      <c r="F1656" s="7" t="s">
        <v>145</v>
      </c>
      <c r="G1656" s="7" t="s">
        <v>253</v>
      </c>
      <c r="H1656" s="7" t="s">
        <v>260</v>
      </c>
      <c r="I1656" s="7" t="s">
        <v>27</v>
      </c>
      <c r="J1656" s="7" t="s">
        <v>23</v>
      </c>
      <c r="K1656" s="7">
        <v>7</v>
      </c>
      <c r="L1656" s="7" t="s">
        <v>10010</v>
      </c>
      <c r="M1656" s="7" t="s">
        <v>13050</v>
      </c>
      <c r="N1656" s="7" t="s">
        <v>29</v>
      </c>
      <c r="O1656" s="7" t="s">
        <v>136</v>
      </c>
    </row>
    <row r="1657" spans="2:15" x14ac:dyDescent="0.25">
      <c r="B1657" s="7">
        <v>4</v>
      </c>
      <c r="C1657" s="7" t="s">
        <v>10011</v>
      </c>
      <c r="D1657" s="7" t="s">
        <v>10012</v>
      </c>
      <c r="E1657" s="7" t="s">
        <v>10015</v>
      </c>
      <c r="F1657" s="7" t="s">
        <v>131</v>
      </c>
      <c r="G1657" s="7" t="s">
        <v>253</v>
      </c>
      <c r="H1657" s="7" t="s">
        <v>260</v>
      </c>
      <c r="I1657" s="7" t="s">
        <v>27</v>
      </c>
      <c r="J1657" s="7" t="s">
        <v>23</v>
      </c>
      <c r="K1657" s="7">
        <v>7</v>
      </c>
      <c r="L1657" s="7" t="s">
        <v>10017</v>
      </c>
      <c r="M1657" s="7" t="s">
        <v>14431</v>
      </c>
      <c r="N1657" s="7" t="s">
        <v>29</v>
      </c>
      <c r="O1657" s="7" t="s">
        <v>109</v>
      </c>
    </row>
    <row r="1658" spans="2:15" x14ac:dyDescent="0.25">
      <c r="B1658" s="7">
        <v>4</v>
      </c>
      <c r="C1658" s="7" t="s">
        <v>10018</v>
      </c>
      <c r="D1658" s="7" t="s">
        <v>10019</v>
      </c>
      <c r="E1658" s="7" t="s">
        <v>10022</v>
      </c>
      <c r="F1658" s="7" t="s">
        <v>216</v>
      </c>
      <c r="G1658" s="7" t="s">
        <v>253</v>
      </c>
      <c r="H1658" s="7" t="s">
        <v>260</v>
      </c>
      <c r="I1658" s="7" t="s">
        <v>27</v>
      </c>
      <c r="J1658" s="7" t="s">
        <v>23</v>
      </c>
      <c r="K1658" s="7">
        <v>7</v>
      </c>
      <c r="L1658" s="7" t="s">
        <v>10024</v>
      </c>
      <c r="M1658" s="7" t="s">
        <v>18953</v>
      </c>
      <c r="N1658" s="7" t="s">
        <v>29</v>
      </c>
      <c r="O1658" s="7" t="s">
        <v>215</v>
      </c>
    </row>
    <row r="1659" spans="2:15" x14ac:dyDescent="0.25">
      <c r="B1659" s="7">
        <v>4</v>
      </c>
      <c r="C1659" s="7" t="s">
        <v>10025</v>
      </c>
      <c r="D1659" s="7" t="s">
        <v>10026</v>
      </c>
      <c r="E1659" s="7" t="s">
        <v>10029</v>
      </c>
      <c r="F1659" s="7" t="s">
        <v>248</v>
      </c>
      <c r="G1659" s="7" t="s">
        <v>253</v>
      </c>
      <c r="H1659" s="7" t="s">
        <v>260</v>
      </c>
      <c r="I1659" s="7" t="s">
        <v>27</v>
      </c>
      <c r="J1659" s="7" t="s">
        <v>23</v>
      </c>
      <c r="K1659" s="7">
        <v>7</v>
      </c>
      <c r="L1659" s="7" t="s">
        <v>10031</v>
      </c>
      <c r="M1659" s="7" t="s">
        <v>14164</v>
      </c>
      <c r="N1659" s="7" t="s">
        <v>29</v>
      </c>
      <c r="O1659" s="7" t="s">
        <v>136</v>
      </c>
    </row>
    <row r="1660" spans="2:15" x14ac:dyDescent="0.25">
      <c r="B1660" s="7">
        <v>4</v>
      </c>
      <c r="C1660" s="7" t="s">
        <v>10044</v>
      </c>
      <c r="D1660" s="7" t="s">
        <v>10045</v>
      </c>
      <c r="E1660" s="7" t="s">
        <v>10047</v>
      </c>
      <c r="F1660" s="7" t="s">
        <v>173</v>
      </c>
      <c r="G1660" s="7" t="s">
        <v>252</v>
      </c>
      <c r="H1660" s="7" t="s">
        <v>260</v>
      </c>
      <c r="I1660" s="7" t="s">
        <v>37</v>
      </c>
      <c r="J1660" s="7" t="s">
        <v>36</v>
      </c>
      <c r="K1660" s="7">
        <v>10</v>
      </c>
      <c r="L1660" s="7" t="s">
        <v>10049</v>
      </c>
      <c r="M1660" s="7" t="s">
        <v>18421</v>
      </c>
      <c r="N1660" s="7" t="s">
        <v>29</v>
      </c>
      <c r="O1660" s="7" t="s">
        <v>159</v>
      </c>
    </row>
    <row r="1661" spans="2:15" x14ac:dyDescent="0.25">
      <c r="B1661" s="7">
        <v>4</v>
      </c>
      <c r="C1661" s="7" t="s">
        <v>10094</v>
      </c>
      <c r="D1661" s="7" t="s">
        <v>10095</v>
      </c>
      <c r="E1661" s="7" t="s">
        <v>10098</v>
      </c>
      <c r="F1661" s="7" t="s">
        <v>139</v>
      </c>
      <c r="G1661" s="7" t="s">
        <v>252</v>
      </c>
      <c r="H1661" s="7" t="s">
        <v>260</v>
      </c>
      <c r="I1661" s="7" t="s">
        <v>27</v>
      </c>
      <c r="J1661" s="7" t="s">
        <v>23</v>
      </c>
      <c r="K1661" s="7">
        <v>10</v>
      </c>
      <c r="L1661" s="7" t="s">
        <v>10100</v>
      </c>
      <c r="M1661" s="7" t="s">
        <v>17662</v>
      </c>
      <c r="N1661" s="7" t="s">
        <v>29</v>
      </c>
      <c r="O1661" s="7" t="s">
        <v>136</v>
      </c>
    </row>
    <row r="1662" spans="2:15" x14ac:dyDescent="0.25">
      <c r="B1662" s="7">
        <v>4</v>
      </c>
      <c r="C1662" s="7" t="s">
        <v>10101</v>
      </c>
      <c r="D1662" s="7" t="s">
        <v>10102</v>
      </c>
      <c r="E1662" s="7" t="s">
        <v>10105</v>
      </c>
      <c r="F1662" s="7" t="s">
        <v>25</v>
      </c>
      <c r="G1662" s="7" t="s">
        <v>253</v>
      </c>
      <c r="H1662" s="7" t="s">
        <v>260</v>
      </c>
      <c r="I1662" s="7" t="s">
        <v>60</v>
      </c>
      <c r="J1662" s="7" t="s">
        <v>58</v>
      </c>
      <c r="K1662" s="7">
        <v>9</v>
      </c>
      <c r="L1662" s="7" t="s">
        <v>10107</v>
      </c>
      <c r="M1662" s="7" t="s">
        <v>18974</v>
      </c>
      <c r="N1662" s="7" t="s">
        <v>29</v>
      </c>
      <c r="O1662" s="7" t="s">
        <v>105</v>
      </c>
    </row>
    <row r="1663" spans="2:15" x14ac:dyDescent="0.25">
      <c r="B1663" s="7">
        <v>4</v>
      </c>
      <c r="C1663" s="7" t="s">
        <v>10108</v>
      </c>
      <c r="D1663" s="7" t="s">
        <v>10109</v>
      </c>
      <c r="E1663" s="7" t="s">
        <v>10112</v>
      </c>
      <c r="F1663" s="7" t="s">
        <v>25</v>
      </c>
      <c r="G1663" s="7" t="s">
        <v>252</v>
      </c>
      <c r="H1663" s="7" t="s">
        <v>260</v>
      </c>
      <c r="I1663" s="7" t="s">
        <v>45</v>
      </c>
      <c r="J1663" s="7" t="s">
        <v>44</v>
      </c>
      <c r="K1663" s="7">
        <v>11</v>
      </c>
      <c r="L1663" s="7" t="s">
        <v>10114</v>
      </c>
      <c r="M1663" s="7" t="s">
        <v>14257</v>
      </c>
      <c r="N1663" s="7" t="s">
        <v>29</v>
      </c>
      <c r="O1663" s="7" t="s">
        <v>105</v>
      </c>
    </row>
    <row r="1664" spans="2:15" x14ac:dyDescent="0.25">
      <c r="B1664" s="7">
        <v>4</v>
      </c>
      <c r="C1664" s="7" t="s">
        <v>10155</v>
      </c>
      <c r="D1664" s="7" t="s">
        <v>10156</v>
      </c>
      <c r="E1664" s="7" t="s">
        <v>2358</v>
      </c>
      <c r="F1664" s="7" t="s">
        <v>246</v>
      </c>
      <c r="G1664" s="7" t="s">
        <v>252</v>
      </c>
      <c r="H1664" s="7" t="s">
        <v>260</v>
      </c>
      <c r="I1664" s="7" t="s">
        <v>60</v>
      </c>
      <c r="J1664" s="7" t="s">
        <v>58</v>
      </c>
      <c r="K1664" s="7">
        <v>14</v>
      </c>
      <c r="L1664" s="7" t="s">
        <v>10157</v>
      </c>
      <c r="M1664" s="7" t="s">
        <v>18990</v>
      </c>
      <c r="N1664" s="7" t="s">
        <v>29</v>
      </c>
      <c r="O1664" s="7" t="s">
        <v>136</v>
      </c>
    </row>
    <row r="1665" spans="2:15" x14ac:dyDescent="0.25">
      <c r="B1665" s="7">
        <v>4</v>
      </c>
      <c r="C1665" s="7" t="s">
        <v>10165</v>
      </c>
      <c r="D1665" s="7" t="s">
        <v>10166</v>
      </c>
      <c r="E1665" s="7" t="s">
        <v>10169</v>
      </c>
      <c r="F1665" s="7" t="s">
        <v>226</v>
      </c>
      <c r="G1665" s="7" t="s">
        <v>253</v>
      </c>
      <c r="H1665" s="7" t="s">
        <v>260</v>
      </c>
      <c r="I1665" s="7" t="s">
        <v>34</v>
      </c>
      <c r="J1665" s="7" t="s">
        <v>23</v>
      </c>
      <c r="K1665" s="7">
        <v>5</v>
      </c>
      <c r="L1665" s="7" t="s">
        <v>10171</v>
      </c>
      <c r="M1665" s="7" t="s">
        <v>18691</v>
      </c>
      <c r="N1665" s="7" t="s">
        <v>29</v>
      </c>
      <c r="O1665" s="7" t="s">
        <v>215</v>
      </c>
    </row>
    <row r="1666" spans="2:15" x14ac:dyDescent="0.25">
      <c r="B1666" s="7">
        <v>4</v>
      </c>
      <c r="C1666" s="7" t="s">
        <v>10184</v>
      </c>
      <c r="D1666" s="7" t="s">
        <v>10185</v>
      </c>
      <c r="E1666" s="7" t="s">
        <v>10188</v>
      </c>
      <c r="F1666" s="7" t="s">
        <v>25</v>
      </c>
      <c r="G1666" s="7" t="s">
        <v>253</v>
      </c>
      <c r="H1666" s="7" t="s">
        <v>260</v>
      </c>
      <c r="I1666" s="7" t="s">
        <v>60</v>
      </c>
      <c r="J1666" s="7" t="s">
        <v>58</v>
      </c>
      <c r="K1666" s="7">
        <v>9</v>
      </c>
      <c r="L1666" s="7" t="s">
        <v>10190</v>
      </c>
      <c r="M1666" s="7" t="s">
        <v>14154</v>
      </c>
      <c r="N1666" s="7" t="s">
        <v>29</v>
      </c>
      <c r="O1666" s="7" t="s">
        <v>105</v>
      </c>
    </row>
    <row r="1667" spans="2:15" x14ac:dyDescent="0.25">
      <c r="B1667" s="7">
        <v>4</v>
      </c>
      <c r="C1667" s="7" t="s">
        <v>10208</v>
      </c>
      <c r="D1667" s="7" t="s">
        <v>10209</v>
      </c>
      <c r="E1667" s="7" t="s">
        <v>10212</v>
      </c>
      <c r="F1667" s="7" t="s">
        <v>38</v>
      </c>
      <c r="G1667" s="7" t="s">
        <v>253</v>
      </c>
      <c r="H1667" s="7" t="s">
        <v>260</v>
      </c>
      <c r="I1667" s="7" t="s">
        <v>45</v>
      </c>
      <c r="J1667" s="7" t="s">
        <v>44</v>
      </c>
      <c r="K1667" s="7">
        <v>11</v>
      </c>
      <c r="L1667" s="7" t="s">
        <v>10214</v>
      </c>
      <c r="M1667" s="7" t="s">
        <v>10308</v>
      </c>
      <c r="N1667" s="7" t="s">
        <v>29</v>
      </c>
      <c r="O1667" s="7" t="s">
        <v>105</v>
      </c>
    </row>
    <row r="1668" spans="2:15" x14ac:dyDescent="0.25">
      <c r="B1668" s="7">
        <v>4</v>
      </c>
      <c r="C1668" s="7" t="s">
        <v>10215</v>
      </c>
      <c r="D1668" s="7" t="s">
        <v>10216</v>
      </c>
      <c r="E1668" s="7" t="s">
        <v>10219</v>
      </c>
      <c r="F1668" s="7" t="s">
        <v>50</v>
      </c>
      <c r="G1668" s="7" t="s">
        <v>252</v>
      </c>
      <c r="H1668" s="7" t="s">
        <v>260</v>
      </c>
      <c r="I1668" s="7" t="s">
        <v>34</v>
      </c>
      <c r="J1668" s="7" t="s">
        <v>23</v>
      </c>
      <c r="K1668" s="7">
        <v>8</v>
      </c>
      <c r="L1668" s="7" t="s">
        <v>10221</v>
      </c>
      <c r="M1668" s="7" t="s">
        <v>18696</v>
      </c>
      <c r="N1668" s="7" t="s">
        <v>29</v>
      </c>
      <c r="O1668" s="7" t="s">
        <v>105</v>
      </c>
    </row>
    <row r="1669" spans="2:15" x14ac:dyDescent="0.25">
      <c r="B1669" s="7">
        <v>4</v>
      </c>
      <c r="C1669" s="7" t="s">
        <v>10229</v>
      </c>
      <c r="D1669" s="7" t="s">
        <v>10230</v>
      </c>
      <c r="E1669" s="7" t="s">
        <v>10233</v>
      </c>
      <c r="F1669" s="7" t="s">
        <v>261</v>
      </c>
      <c r="G1669" s="7" t="s">
        <v>252</v>
      </c>
      <c r="H1669" s="7" t="s">
        <v>260</v>
      </c>
      <c r="I1669" s="7" t="s">
        <v>87</v>
      </c>
      <c r="J1669" s="7" t="s">
        <v>23</v>
      </c>
      <c r="K1669" s="7">
        <v>10</v>
      </c>
      <c r="L1669" s="7" t="s">
        <v>10235</v>
      </c>
      <c r="M1669" s="7" t="s">
        <v>18999</v>
      </c>
      <c r="N1669" s="7" t="s">
        <v>29</v>
      </c>
      <c r="O1669" s="7" t="s">
        <v>109</v>
      </c>
    </row>
    <row r="1670" spans="2:15" x14ac:dyDescent="0.25">
      <c r="B1670" s="7">
        <v>4</v>
      </c>
      <c r="C1670" s="7" t="s">
        <v>10236</v>
      </c>
      <c r="D1670" s="7" t="s">
        <v>10237</v>
      </c>
      <c r="E1670" s="7" t="s">
        <v>10240</v>
      </c>
      <c r="F1670" s="7" t="s">
        <v>226</v>
      </c>
      <c r="G1670" s="7" t="s">
        <v>253</v>
      </c>
      <c r="H1670" s="7" t="s">
        <v>260</v>
      </c>
      <c r="I1670" s="7" t="s">
        <v>34</v>
      </c>
      <c r="J1670" s="7" t="s">
        <v>23</v>
      </c>
      <c r="K1670" s="7">
        <v>5</v>
      </c>
      <c r="L1670" s="7" t="s">
        <v>10242</v>
      </c>
      <c r="M1670" s="7" t="s">
        <v>14464</v>
      </c>
      <c r="N1670" s="7" t="s">
        <v>29</v>
      </c>
      <c r="O1670" s="7" t="s">
        <v>215</v>
      </c>
    </row>
    <row r="1671" spans="2:15" x14ac:dyDescent="0.25">
      <c r="B1671" s="7">
        <v>4</v>
      </c>
      <c r="C1671" s="7" t="s">
        <v>10260</v>
      </c>
      <c r="D1671" s="7" t="s">
        <v>10261</v>
      </c>
      <c r="E1671" s="7" t="s">
        <v>10265</v>
      </c>
      <c r="F1671" s="7" t="s">
        <v>279</v>
      </c>
      <c r="G1671" s="7" t="s">
        <v>252</v>
      </c>
      <c r="H1671" s="7" t="s">
        <v>260</v>
      </c>
      <c r="I1671" s="7" t="s">
        <v>34</v>
      </c>
      <c r="J1671" s="7" t="s">
        <v>23</v>
      </c>
      <c r="K1671" s="7">
        <v>8</v>
      </c>
      <c r="L1671" s="7" t="s">
        <v>10267</v>
      </c>
      <c r="M1671" s="7" t="s">
        <v>19001</v>
      </c>
      <c r="N1671" s="7" t="s">
        <v>29</v>
      </c>
      <c r="O1671" s="7" t="s">
        <v>109</v>
      </c>
    </row>
    <row r="1672" spans="2:15" x14ac:dyDescent="0.25">
      <c r="B1672" s="7">
        <v>4</v>
      </c>
      <c r="C1672" s="7" t="s">
        <v>10268</v>
      </c>
      <c r="D1672" s="7" t="s">
        <v>10269</v>
      </c>
      <c r="E1672" s="7" t="s">
        <v>10272</v>
      </c>
      <c r="F1672" s="7" t="s">
        <v>165</v>
      </c>
      <c r="G1672" s="7" t="s">
        <v>252</v>
      </c>
      <c r="H1672" s="7" t="s">
        <v>260</v>
      </c>
      <c r="I1672" s="7" t="s">
        <v>60</v>
      </c>
      <c r="J1672" s="7" t="s">
        <v>58</v>
      </c>
      <c r="K1672" s="7">
        <v>14</v>
      </c>
      <c r="L1672" s="7" t="s">
        <v>10274</v>
      </c>
      <c r="M1672" s="7" t="s">
        <v>14627</v>
      </c>
      <c r="N1672" s="7" t="s">
        <v>29</v>
      </c>
      <c r="O1672" s="7" t="s">
        <v>159</v>
      </c>
    </row>
    <row r="1673" spans="2:15" x14ac:dyDescent="0.25">
      <c r="B1673" s="7">
        <v>4</v>
      </c>
      <c r="C1673" s="7" t="s">
        <v>10294</v>
      </c>
      <c r="D1673" s="7" t="s">
        <v>10295</v>
      </c>
      <c r="E1673" s="7" t="s">
        <v>10298</v>
      </c>
      <c r="F1673" s="7" t="s">
        <v>38</v>
      </c>
      <c r="G1673" s="7" t="s">
        <v>253</v>
      </c>
      <c r="H1673" s="7" t="s">
        <v>260</v>
      </c>
      <c r="I1673" s="7" t="s">
        <v>63</v>
      </c>
      <c r="J1673" s="7" t="s">
        <v>44</v>
      </c>
      <c r="K1673" s="7">
        <v>8</v>
      </c>
      <c r="L1673" s="7" t="s">
        <v>10300</v>
      </c>
      <c r="M1673" s="7" t="s">
        <v>19007</v>
      </c>
      <c r="N1673" s="7" t="s">
        <v>29</v>
      </c>
      <c r="O1673" s="7" t="s">
        <v>105</v>
      </c>
    </row>
    <row r="1674" spans="2:15" x14ac:dyDescent="0.25">
      <c r="B1674" s="7">
        <v>4</v>
      </c>
      <c r="C1674" s="7" t="s">
        <v>10322</v>
      </c>
      <c r="D1674" s="7" t="s">
        <v>10323</v>
      </c>
      <c r="E1674" s="7" t="s">
        <v>10326</v>
      </c>
      <c r="F1674" s="7" t="s">
        <v>167</v>
      </c>
      <c r="G1674" s="7" t="s">
        <v>252</v>
      </c>
      <c r="H1674" s="7" t="s">
        <v>260</v>
      </c>
      <c r="I1674" s="7" t="s">
        <v>27</v>
      </c>
      <c r="J1674" s="7" t="s">
        <v>23</v>
      </c>
      <c r="K1674" s="7">
        <v>10</v>
      </c>
      <c r="L1674" s="7" t="s">
        <v>10328</v>
      </c>
      <c r="M1674" s="7" t="s">
        <v>17565</v>
      </c>
      <c r="N1674" s="7" t="s">
        <v>29</v>
      </c>
      <c r="O1674" s="7" t="s">
        <v>159</v>
      </c>
    </row>
    <row r="1675" spans="2:15" x14ac:dyDescent="0.25">
      <c r="B1675" s="7">
        <v>4</v>
      </c>
      <c r="C1675" s="7" t="s">
        <v>10368</v>
      </c>
      <c r="D1675" s="7" t="s">
        <v>10369</v>
      </c>
      <c r="E1675" s="7" t="s">
        <v>10373</v>
      </c>
      <c r="F1675" s="7" t="s">
        <v>190</v>
      </c>
      <c r="G1675" s="7" t="s">
        <v>252</v>
      </c>
      <c r="H1675" s="7" t="s">
        <v>260</v>
      </c>
      <c r="I1675" s="7" t="s">
        <v>37</v>
      </c>
      <c r="J1675" s="7" t="s">
        <v>36</v>
      </c>
      <c r="K1675" s="7">
        <v>10</v>
      </c>
      <c r="L1675" s="7" t="s">
        <v>10375</v>
      </c>
      <c r="M1675" s="7" t="s">
        <v>17662</v>
      </c>
      <c r="N1675" s="7" t="s">
        <v>29</v>
      </c>
      <c r="O1675" s="7" t="s">
        <v>159</v>
      </c>
    </row>
    <row r="1676" spans="2:15" x14ac:dyDescent="0.25">
      <c r="B1676" s="7">
        <v>4</v>
      </c>
      <c r="C1676" s="7" t="s">
        <v>10378</v>
      </c>
      <c r="D1676" s="7" t="s">
        <v>10379</v>
      </c>
      <c r="E1676" s="7" t="s">
        <v>10382</v>
      </c>
      <c r="F1676" s="7" t="s">
        <v>156</v>
      </c>
      <c r="G1676" s="7" t="s">
        <v>252</v>
      </c>
      <c r="H1676" s="7" t="s">
        <v>260</v>
      </c>
      <c r="I1676" s="7" t="s">
        <v>37</v>
      </c>
      <c r="J1676" s="7" t="s">
        <v>36</v>
      </c>
      <c r="K1676" s="7">
        <v>10</v>
      </c>
      <c r="L1676" s="7" t="s">
        <v>10384</v>
      </c>
      <c r="M1676" s="7" t="s">
        <v>11545</v>
      </c>
      <c r="N1676" s="7" t="s">
        <v>29</v>
      </c>
      <c r="O1676" s="7" t="s">
        <v>159</v>
      </c>
    </row>
    <row r="1677" spans="2:15" x14ac:dyDescent="0.25">
      <c r="B1677" s="7">
        <v>4</v>
      </c>
      <c r="C1677" s="7" t="s">
        <v>10386</v>
      </c>
      <c r="D1677" s="7" t="s">
        <v>10387</v>
      </c>
      <c r="E1677" s="7" t="s">
        <v>10391</v>
      </c>
      <c r="F1677" s="7" t="s">
        <v>180</v>
      </c>
      <c r="G1677" s="7" t="s">
        <v>253</v>
      </c>
      <c r="H1677" s="7" t="s">
        <v>260</v>
      </c>
      <c r="I1677" s="7" t="s">
        <v>27</v>
      </c>
      <c r="J1677" s="7" t="s">
        <v>23</v>
      </c>
      <c r="K1677" s="7">
        <v>7</v>
      </c>
      <c r="L1677" s="7" t="s">
        <v>10393</v>
      </c>
      <c r="M1677" s="7" t="s">
        <v>17699</v>
      </c>
      <c r="N1677" s="7" t="s">
        <v>29</v>
      </c>
      <c r="O1677" s="7" t="s">
        <v>159</v>
      </c>
    </row>
    <row r="1678" spans="2:15" x14ac:dyDescent="0.25">
      <c r="B1678" s="7">
        <v>4</v>
      </c>
      <c r="C1678" s="7" t="s">
        <v>10394</v>
      </c>
      <c r="D1678" s="7" t="s">
        <v>10395</v>
      </c>
      <c r="E1678" s="7" t="s">
        <v>10398</v>
      </c>
      <c r="F1678" s="7" t="s">
        <v>190</v>
      </c>
      <c r="G1678" s="7" t="s">
        <v>252</v>
      </c>
      <c r="H1678" s="7" t="s">
        <v>260</v>
      </c>
      <c r="I1678" s="7" t="s">
        <v>27</v>
      </c>
      <c r="J1678" s="7" t="s">
        <v>23</v>
      </c>
      <c r="K1678" s="7">
        <v>10</v>
      </c>
      <c r="L1678" s="7" t="s">
        <v>10400</v>
      </c>
      <c r="M1678" s="7" t="s">
        <v>17701</v>
      </c>
      <c r="N1678" s="7" t="s">
        <v>29</v>
      </c>
      <c r="O1678" s="7" t="s">
        <v>159</v>
      </c>
    </row>
    <row r="1679" spans="2:15" x14ac:dyDescent="0.25">
      <c r="B1679" s="7">
        <v>4</v>
      </c>
      <c r="C1679" s="7" t="s">
        <v>10405</v>
      </c>
      <c r="D1679" s="7" t="s">
        <v>10406</v>
      </c>
      <c r="E1679" s="7" t="s">
        <v>10409</v>
      </c>
      <c r="F1679" s="7" t="s">
        <v>167</v>
      </c>
      <c r="G1679" s="7" t="s">
        <v>252</v>
      </c>
      <c r="H1679" s="7" t="s">
        <v>260</v>
      </c>
      <c r="I1679" s="7" t="s">
        <v>37</v>
      </c>
      <c r="J1679" s="7" t="s">
        <v>36</v>
      </c>
      <c r="K1679" s="7">
        <v>10</v>
      </c>
      <c r="L1679" s="7" t="s">
        <v>10412</v>
      </c>
      <c r="M1679" s="7" t="s">
        <v>17717</v>
      </c>
      <c r="N1679" s="7" t="s">
        <v>29</v>
      </c>
      <c r="O1679" s="7" t="s">
        <v>159</v>
      </c>
    </row>
    <row r="1680" spans="2:15" x14ac:dyDescent="0.25">
      <c r="B1680" s="7">
        <v>4</v>
      </c>
      <c r="C1680" s="7" t="s">
        <v>10434</v>
      </c>
      <c r="D1680" s="7" t="s">
        <v>11883</v>
      </c>
      <c r="E1680" s="7" t="s">
        <v>10437</v>
      </c>
      <c r="F1680" s="7" t="s">
        <v>169</v>
      </c>
      <c r="G1680" s="7" t="s">
        <v>252</v>
      </c>
      <c r="H1680" s="7" t="s">
        <v>260</v>
      </c>
      <c r="I1680" s="7" t="s">
        <v>27</v>
      </c>
      <c r="J1680" s="7" t="s">
        <v>23</v>
      </c>
      <c r="K1680" s="7">
        <v>10</v>
      </c>
      <c r="L1680" s="7" t="s">
        <v>11884</v>
      </c>
      <c r="M1680" s="7" t="s">
        <v>17802</v>
      </c>
      <c r="N1680" s="7" t="s">
        <v>29</v>
      </c>
      <c r="O1680" s="7" t="s">
        <v>159</v>
      </c>
    </row>
    <row r="1681" spans="2:15" x14ac:dyDescent="0.25">
      <c r="B1681" s="7">
        <v>4</v>
      </c>
      <c r="C1681" s="7" t="s">
        <v>10748</v>
      </c>
      <c r="D1681" s="7" t="s">
        <v>10749</v>
      </c>
      <c r="E1681" s="7" t="s">
        <v>10752</v>
      </c>
      <c r="F1681" s="7" t="s">
        <v>156</v>
      </c>
      <c r="G1681" s="7" t="s">
        <v>252</v>
      </c>
      <c r="H1681" s="7" t="s">
        <v>260</v>
      </c>
      <c r="I1681" s="7" t="s">
        <v>27</v>
      </c>
      <c r="J1681" s="7" t="s">
        <v>23</v>
      </c>
      <c r="K1681" s="7">
        <v>10</v>
      </c>
      <c r="L1681" s="7" t="s">
        <v>10754</v>
      </c>
      <c r="M1681" s="7" t="s">
        <v>18856</v>
      </c>
      <c r="N1681" s="7" t="s">
        <v>29</v>
      </c>
      <c r="O1681" s="7" t="s">
        <v>159</v>
      </c>
    </row>
    <row r="1682" spans="2:15" x14ac:dyDescent="0.25">
      <c r="B1682" s="7">
        <v>4</v>
      </c>
      <c r="C1682" s="7" t="s">
        <v>10755</v>
      </c>
      <c r="D1682" s="7" t="s">
        <v>10756</v>
      </c>
      <c r="E1682" s="7" t="s">
        <v>10758</v>
      </c>
      <c r="F1682" s="7" t="s">
        <v>196</v>
      </c>
      <c r="G1682" s="7" t="s">
        <v>252</v>
      </c>
      <c r="H1682" s="7" t="s">
        <v>260</v>
      </c>
      <c r="I1682" s="7" t="s">
        <v>37</v>
      </c>
      <c r="J1682" s="7" t="s">
        <v>36</v>
      </c>
      <c r="K1682" s="7">
        <v>10</v>
      </c>
      <c r="L1682" s="7" t="s">
        <v>10760</v>
      </c>
      <c r="M1682" s="7" t="s">
        <v>5621</v>
      </c>
      <c r="N1682" s="7" t="s">
        <v>29</v>
      </c>
      <c r="O1682" s="7" t="s">
        <v>159</v>
      </c>
    </row>
    <row r="1683" spans="2:15" x14ac:dyDescent="0.25">
      <c r="B1683" s="7">
        <v>4</v>
      </c>
      <c r="C1683" s="7" t="s">
        <v>10761</v>
      </c>
      <c r="D1683" s="7" t="s">
        <v>10762</v>
      </c>
      <c r="E1683" s="7" t="s">
        <v>10765</v>
      </c>
      <c r="F1683" s="7" t="s">
        <v>156</v>
      </c>
      <c r="G1683" s="7" t="s">
        <v>252</v>
      </c>
      <c r="H1683" s="7" t="s">
        <v>260</v>
      </c>
      <c r="I1683" s="7" t="s">
        <v>27</v>
      </c>
      <c r="J1683" s="7" t="s">
        <v>23</v>
      </c>
      <c r="K1683" s="7">
        <v>10</v>
      </c>
      <c r="L1683" s="7" t="s">
        <v>10767</v>
      </c>
      <c r="M1683" s="7" t="s">
        <v>18628</v>
      </c>
      <c r="N1683" s="7" t="s">
        <v>29</v>
      </c>
      <c r="O1683" s="7" t="s">
        <v>159</v>
      </c>
    </row>
    <row r="1684" spans="2:15" x14ac:dyDescent="0.25">
      <c r="B1684" s="7">
        <v>4</v>
      </c>
      <c r="C1684" s="7" t="s">
        <v>10768</v>
      </c>
      <c r="D1684" s="7" t="s">
        <v>10769</v>
      </c>
      <c r="E1684" s="7" t="s">
        <v>10771</v>
      </c>
      <c r="F1684" s="7" t="s">
        <v>165</v>
      </c>
      <c r="G1684" s="7" t="s">
        <v>252</v>
      </c>
      <c r="H1684" s="7" t="s">
        <v>260</v>
      </c>
      <c r="I1684" s="7" t="s">
        <v>27</v>
      </c>
      <c r="J1684" s="7" t="s">
        <v>23</v>
      </c>
      <c r="K1684" s="7">
        <v>10</v>
      </c>
      <c r="L1684" s="7" t="s">
        <v>10773</v>
      </c>
      <c r="M1684" s="7" t="s">
        <v>5000</v>
      </c>
      <c r="N1684" s="7" t="s">
        <v>29</v>
      </c>
      <c r="O1684" s="7" t="s">
        <v>159</v>
      </c>
    </row>
    <row r="1685" spans="2:15" x14ac:dyDescent="0.25">
      <c r="B1685" s="7">
        <v>4</v>
      </c>
      <c r="C1685" s="7" t="s">
        <v>10774</v>
      </c>
      <c r="D1685" s="7" t="s">
        <v>10775</v>
      </c>
      <c r="E1685" s="7" t="s">
        <v>10779</v>
      </c>
      <c r="F1685" s="7" t="s">
        <v>167</v>
      </c>
      <c r="G1685" s="7" t="s">
        <v>253</v>
      </c>
      <c r="H1685" s="7" t="s">
        <v>260</v>
      </c>
      <c r="I1685" s="7" t="s">
        <v>37</v>
      </c>
      <c r="J1685" s="7" t="s">
        <v>36</v>
      </c>
      <c r="K1685" s="7">
        <v>7</v>
      </c>
      <c r="L1685" s="7" t="s">
        <v>10781</v>
      </c>
      <c r="M1685" s="7" t="s">
        <v>18862</v>
      </c>
      <c r="N1685" s="7" t="s">
        <v>29</v>
      </c>
      <c r="O1685" s="7" t="s">
        <v>159</v>
      </c>
    </row>
    <row r="1686" spans="2:15" x14ac:dyDescent="0.25">
      <c r="B1686" s="7">
        <v>4</v>
      </c>
      <c r="C1686" s="7" t="s">
        <v>10782</v>
      </c>
      <c r="D1686" s="7" t="s">
        <v>10783</v>
      </c>
      <c r="E1686" s="7" t="s">
        <v>10787</v>
      </c>
      <c r="F1686" s="7" t="s">
        <v>167</v>
      </c>
      <c r="G1686" s="7" t="s">
        <v>252</v>
      </c>
      <c r="H1686" s="7" t="s">
        <v>260</v>
      </c>
      <c r="I1686" s="7" t="s">
        <v>37</v>
      </c>
      <c r="J1686" s="7" t="s">
        <v>36</v>
      </c>
      <c r="K1686" s="7">
        <v>10</v>
      </c>
      <c r="L1686" s="7" t="s">
        <v>10789</v>
      </c>
      <c r="M1686" s="7" t="s">
        <v>10497</v>
      </c>
      <c r="N1686" s="7" t="s">
        <v>29</v>
      </c>
      <c r="O1686" s="7" t="s">
        <v>159</v>
      </c>
    </row>
    <row r="1687" spans="2:15" x14ac:dyDescent="0.25">
      <c r="B1687" s="7">
        <v>4</v>
      </c>
      <c r="C1687" s="7" t="s">
        <v>10790</v>
      </c>
      <c r="D1687" s="7" t="s">
        <v>10791</v>
      </c>
      <c r="E1687" s="7" t="s">
        <v>10794</v>
      </c>
      <c r="F1687" s="7" t="s">
        <v>277</v>
      </c>
      <c r="G1687" s="7" t="s">
        <v>253</v>
      </c>
      <c r="H1687" s="7" t="s">
        <v>260</v>
      </c>
      <c r="I1687" s="7" t="s">
        <v>87</v>
      </c>
      <c r="J1687" s="7" t="s">
        <v>23</v>
      </c>
      <c r="K1687" s="7">
        <v>7</v>
      </c>
      <c r="L1687" s="7" t="s">
        <v>10796</v>
      </c>
      <c r="M1687" s="7" t="s">
        <v>18864</v>
      </c>
      <c r="N1687" s="7" t="s">
        <v>29</v>
      </c>
      <c r="O1687" s="7" t="s">
        <v>159</v>
      </c>
    </row>
    <row r="1688" spans="2:15" x14ac:dyDescent="0.25">
      <c r="B1688" s="7">
        <v>4</v>
      </c>
      <c r="C1688" s="7" t="s">
        <v>10797</v>
      </c>
      <c r="D1688" s="7" t="s">
        <v>10798</v>
      </c>
      <c r="E1688" s="7" t="s">
        <v>10801</v>
      </c>
      <c r="F1688" s="7" t="s">
        <v>165</v>
      </c>
      <c r="G1688" s="7" t="s">
        <v>253</v>
      </c>
      <c r="H1688" s="7" t="s">
        <v>260</v>
      </c>
      <c r="I1688" s="7" t="s">
        <v>27</v>
      </c>
      <c r="J1688" s="7" t="s">
        <v>23</v>
      </c>
      <c r="K1688" s="7">
        <v>7</v>
      </c>
      <c r="L1688" s="7" t="s">
        <v>10803</v>
      </c>
      <c r="M1688" s="7" t="s">
        <v>18867</v>
      </c>
      <c r="N1688" s="7" t="s">
        <v>29</v>
      </c>
      <c r="O1688" s="7" t="s">
        <v>159</v>
      </c>
    </row>
    <row r="1689" spans="2:15" x14ac:dyDescent="0.25">
      <c r="B1689" s="7">
        <v>4</v>
      </c>
      <c r="C1689" s="7" t="s">
        <v>10804</v>
      </c>
      <c r="D1689" s="7" t="s">
        <v>10805</v>
      </c>
      <c r="E1689" s="7" t="s">
        <v>10808</v>
      </c>
      <c r="F1689" s="7" t="s">
        <v>206</v>
      </c>
      <c r="G1689" s="7" t="s">
        <v>252</v>
      </c>
      <c r="H1689" s="7" t="s">
        <v>260</v>
      </c>
      <c r="I1689" s="7" t="s">
        <v>27</v>
      </c>
      <c r="J1689" s="7" t="s">
        <v>23</v>
      </c>
      <c r="K1689" s="7">
        <v>10</v>
      </c>
      <c r="L1689" s="7" t="s">
        <v>10810</v>
      </c>
      <c r="M1689" s="7" t="s">
        <v>10642</v>
      </c>
      <c r="N1689" s="7" t="s">
        <v>29</v>
      </c>
      <c r="O1689" s="7" t="s">
        <v>159</v>
      </c>
    </row>
    <row r="1690" spans="2:15" x14ac:dyDescent="0.25">
      <c r="B1690" s="7">
        <v>4</v>
      </c>
      <c r="C1690" s="7" t="s">
        <v>10811</v>
      </c>
      <c r="D1690" s="7" t="s">
        <v>10812</v>
      </c>
      <c r="E1690" s="7" t="s">
        <v>10813</v>
      </c>
      <c r="F1690" s="7" t="s">
        <v>165</v>
      </c>
      <c r="G1690" s="7" t="s">
        <v>253</v>
      </c>
      <c r="H1690" s="7" t="s">
        <v>260</v>
      </c>
      <c r="I1690" s="7" t="s">
        <v>27</v>
      </c>
      <c r="J1690" s="7" t="s">
        <v>23</v>
      </c>
      <c r="K1690" s="7">
        <v>7</v>
      </c>
      <c r="L1690" s="7" t="s">
        <v>10815</v>
      </c>
      <c r="M1690" s="7" t="s">
        <v>18869</v>
      </c>
      <c r="N1690" s="7" t="s">
        <v>29</v>
      </c>
      <c r="O1690" s="7" t="s">
        <v>159</v>
      </c>
    </row>
    <row r="1691" spans="2:15" x14ac:dyDescent="0.25">
      <c r="B1691" s="7">
        <v>4</v>
      </c>
      <c r="C1691" s="7" t="s">
        <v>10816</v>
      </c>
      <c r="D1691" s="7" t="s">
        <v>10817</v>
      </c>
      <c r="E1691" s="7" t="s">
        <v>10818</v>
      </c>
      <c r="F1691" s="7" t="s">
        <v>165</v>
      </c>
      <c r="G1691" s="7" t="s">
        <v>253</v>
      </c>
      <c r="H1691" s="7" t="s">
        <v>260</v>
      </c>
      <c r="I1691" s="7" t="s">
        <v>27</v>
      </c>
      <c r="J1691" s="7" t="s">
        <v>23</v>
      </c>
      <c r="K1691" s="7">
        <v>7</v>
      </c>
      <c r="L1691" s="7" t="s">
        <v>10820</v>
      </c>
      <c r="M1691" s="7" t="s">
        <v>18870</v>
      </c>
      <c r="N1691" s="7" t="s">
        <v>29</v>
      </c>
      <c r="O1691" s="7" t="s">
        <v>159</v>
      </c>
    </row>
    <row r="1692" spans="2:15" x14ac:dyDescent="0.25">
      <c r="B1692" s="7">
        <v>4</v>
      </c>
      <c r="C1692" s="7" t="s">
        <v>10821</v>
      </c>
      <c r="D1692" s="7" t="s">
        <v>10822</v>
      </c>
      <c r="E1692" s="7" t="s">
        <v>10825</v>
      </c>
      <c r="F1692" s="7" t="s">
        <v>165</v>
      </c>
      <c r="G1692" s="7" t="s">
        <v>252</v>
      </c>
      <c r="H1692" s="7" t="s">
        <v>260</v>
      </c>
      <c r="I1692" s="7" t="s">
        <v>27</v>
      </c>
      <c r="J1692" s="7" t="s">
        <v>23</v>
      </c>
      <c r="K1692" s="7">
        <v>10</v>
      </c>
      <c r="L1692" s="7" t="s">
        <v>10827</v>
      </c>
      <c r="M1692" s="7" t="s">
        <v>14478</v>
      </c>
      <c r="N1692" s="7" t="s">
        <v>29</v>
      </c>
      <c r="O1692" s="7" t="s">
        <v>159</v>
      </c>
    </row>
    <row r="1693" spans="2:15" x14ac:dyDescent="0.25">
      <c r="B1693" s="7">
        <v>4</v>
      </c>
      <c r="C1693" s="7" t="s">
        <v>10828</v>
      </c>
      <c r="D1693" s="7" t="s">
        <v>10829</v>
      </c>
      <c r="E1693" s="7" t="s">
        <v>10830</v>
      </c>
      <c r="F1693" s="7" t="s">
        <v>165</v>
      </c>
      <c r="G1693" s="7" t="s">
        <v>253</v>
      </c>
      <c r="H1693" s="7" t="s">
        <v>260</v>
      </c>
      <c r="I1693" s="7" t="s">
        <v>27</v>
      </c>
      <c r="J1693" s="7" t="s">
        <v>23</v>
      </c>
      <c r="K1693" s="7">
        <v>7</v>
      </c>
      <c r="L1693" s="7" t="s">
        <v>10832</v>
      </c>
      <c r="M1693" s="7" t="s">
        <v>18875</v>
      </c>
      <c r="N1693" s="7" t="s">
        <v>29</v>
      </c>
      <c r="O1693" s="7" t="s">
        <v>159</v>
      </c>
    </row>
    <row r="1694" spans="2:15" x14ac:dyDescent="0.25">
      <c r="B1694" s="7">
        <v>4</v>
      </c>
      <c r="C1694" s="7" t="s">
        <v>10833</v>
      </c>
      <c r="D1694" s="7" t="s">
        <v>10834</v>
      </c>
      <c r="E1694" s="7" t="s">
        <v>10836</v>
      </c>
      <c r="F1694" s="7" t="s">
        <v>178</v>
      </c>
      <c r="G1694" s="7" t="s">
        <v>252</v>
      </c>
      <c r="H1694" s="7" t="s">
        <v>260</v>
      </c>
      <c r="I1694" s="7" t="s">
        <v>27</v>
      </c>
      <c r="J1694" s="7" t="s">
        <v>23</v>
      </c>
      <c r="K1694" s="7">
        <v>10</v>
      </c>
      <c r="L1694" s="7" t="s">
        <v>10838</v>
      </c>
      <c r="M1694" s="7" t="s">
        <v>14018</v>
      </c>
      <c r="N1694" s="7" t="s">
        <v>29</v>
      </c>
      <c r="O1694" s="7" t="s">
        <v>159</v>
      </c>
    </row>
    <row r="1695" spans="2:15" x14ac:dyDescent="0.25">
      <c r="B1695" s="7">
        <v>4</v>
      </c>
      <c r="C1695" s="7" t="s">
        <v>10839</v>
      </c>
      <c r="D1695" s="7" t="s">
        <v>10840</v>
      </c>
      <c r="E1695" s="7" t="s">
        <v>10841</v>
      </c>
      <c r="F1695" s="7" t="s">
        <v>165</v>
      </c>
      <c r="G1695" s="7" t="s">
        <v>253</v>
      </c>
      <c r="H1695" s="7" t="s">
        <v>260</v>
      </c>
      <c r="I1695" s="7" t="s">
        <v>27</v>
      </c>
      <c r="J1695" s="7" t="s">
        <v>23</v>
      </c>
      <c r="K1695" s="7">
        <v>7</v>
      </c>
      <c r="L1695" s="7" t="s">
        <v>10843</v>
      </c>
      <c r="M1695" s="7" t="s">
        <v>18876</v>
      </c>
      <c r="N1695" s="7" t="s">
        <v>29</v>
      </c>
      <c r="O1695" s="7" t="s">
        <v>159</v>
      </c>
    </row>
    <row r="1696" spans="2:15" x14ac:dyDescent="0.25">
      <c r="B1696" s="7">
        <v>4</v>
      </c>
      <c r="C1696" s="7" t="s">
        <v>10844</v>
      </c>
      <c r="D1696" s="7" t="s">
        <v>10845</v>
      </c>
      <c r="E1696" s="7" t="s">
        <v>10848</v>
      </c>
      <c r="F1696" s="7" t="s">
        <v>163</v>
      </c>
      <c r="G1696" s="7" t="s">
        <v>253</v>
      </c>
      <c r="H1696" s="7" t="s">
        <v>260</v>
      </c>
      <c r="I1696" s="7" t="s">
        <v>27</v>
      </c>
      <c r="J1696" s="7" t="s">
        <v>23</v>
      </c>
      <c r="K1696" s="7">
        <v>7</v>
      </c>
      <c r="L1696" s="7" t="s">
        <v>10850</v>
      </c>
      <c r="M1696" s="7" t="s">
        <v>14649</v>
      </c>
      <c r="N1696" s="7" t="s">
        <v>29</v>
      </c>
      <c r="O1696" s="7" t="s">
        <v>159</v>
      </c>
    </row>
    <row r="1697" spans="2:15" x14ac:dyDescent="0.25">
      <c r="B1697" s="7">
        <v>4</v>
      </c>
      <c r="C1697" s="7" t="s">
        <v>10851</v>
      </c>
      <c r="D1697" s="7" t="s">
        <v>10852</v>
      </c>
      <c r="E1697" s="7" t="s">
        <v>10855</v>
      </c>
      <c r="F1697" s="7" t="s">
        <v>167</v>
      </c>
      <c r="G1697" s="7" t="s">
        <v>253</v>
      </c>
      <c r="H1697" s="7" t="s">
        <v>260</v>
      </c>
      <c r="I1697" s="7" t="s">
        <v>27</v>
      </c>
      <c r="J1697" s="7" t="s">
        <v>23</v>
      </c>
      <c r="K1697" s="7">
        <v>7</v>
      </c>
      <c r="L1697" s="7" t="s">
        <v>10857</v>
      </c>
      <c r="M1697" s="7" t="s">
        <v>18896</v>
      </c>
      <c r="N1697" s="7" t="s">
        <v>29</v>
      </c>
      <c r="O1697" s="7" t="s">
        <v>159</v>
      </c>
    </row>
    <row r="1698" spans="2:15" x14ac:dyDescent="0.25">
      <c r="B1698" s="7">
        <v>4</v>
      </c>
      <c r="C1698" s="7" t="s">
        <v>10858</v>
      </c>
      <c r="D1698" s="7" t="s">
        <v>10859</v>
      </c>
      <c r="E1698" s="7" t="s">
        <v>10862</v>
      </c>
      <c r="F1698" s="7" t="s">
        <v>133</v>
      </c>
      <c r="G1698" s="7" t="s">
        <v>252</v>
      </c>
      <c r="H1698" s="7" t="s">
        <v>259</v>
      </c>
      <c r="I1698" s="7" t="s">
        <v>34</v>
      </c>
      <c r="J1698" s="7" t="s">
        <v>44</v>
      </c>
      <c r="K1698" s="7">
        <v>8</v>
      </c>
      <c r="L1698" s="7" t="s">
        <v>10864</v>
      </c>
      <c r="M1698" s="7" t="s">
        <v>18898</v>
      </c>
      <c r="N1698" s="7" t="s">
        <v>29</v>
      </c>
      <c r="O1698" s="7" t="s">
        <v>136</v>
      </c>
    </row>
    <row r="1699" spans="2:15" x14ac:dyDescent="0.25">
      <c r="B1699" s="7">
        <v>4</v>
      </c>
      <c r="C1699" s="7" t="s">
        <v>10865</v>
      </c>
      <c r="D1699" s="7" t="s">
        <v>10866</v>
      </c>
      <c r="E1699" s="7" t="s">
        <v>10868</v>
      </c>
      <c r="F1699" s="7" t="s">
        <v>193</v>
      </c>
      <c r="G1699" s="7" t="s">
        <v>252</v>
      </c>
      <c r="H1699" s="7" t="s">
        <v>260</v>
      </c>
      <c r="I1699" s="7" t="s">
        <v>27</v>
      </c>
      <c r="J1699" s="7" t="s">
        <v>23</v>
      </c>
      <c r="K1699" s="7">
        <v>10</v>
      </c>
      <c r="L1699" s="7" t="s">
        <v>10870</v>
      </c>
      <c r="M1699" s="7" t="s">
        <v>15530</v>
      </c>
      <c r="N1699" s="7" t="s">
        <v>29</v>
      </c>
      <c r="O1699" s="7" t="s">
        <v>159</v>
      </c>
    </row>
    <row r="1700" spans="2:15" x14ac:dyDescent="0.25">
      <c r="B1700" s="7">
        <v>4</v>
      </c>
      <c r="C1700" s="7" t="s">
        <v>10871</v>
      </c>
      <c r="D1700" s="7" t="s">
        <v>10872</v>
      </c>
      <c r="E1700" s="7" t="s">
        <v>10874</v>
      </c>
      <c r="F1700" s="7" t="s">
        <v>165</v>
      </c>
      <c r="G1700" s="7" t="s">
        <v>252</v>
      </c>
      <c r="H1700" s="7" t="s">
        <v>260</v>
      </c>
      <c r="I1700" s="7" t="s">
        <v>27</v>
      </c>
      <c r="J1700" s="7" t="s">
        <v>23</v>
      </c>
      <c r="K1700" s="7">
        <v>10</v>
      </c>
      <c r="L1700" s="7" t="s">
        <v>10876</v>
      </c>
      <c r="M1700" s="7" t="s">
        <v>7938</v>
      </c>
      <c r="N1700" s="7" t="s">
        <v>29</v>
      </c>
      <c r="O1700" s="7" t="s">
        <v>159</v>
      </c>
    </row>
    <row r="1701" spans="2:15" x14ac:dyDescent="0.25">
      <c r="B1701" s="7">
        <v>4</v>
      </c>
      <c r="C1701" s="7" t="s">
        <v>10877</v>
      </c>
      <c r="D1701" s="7" t="s">
        <v>10878</v>
      </c>
      <c r="E1701" s="7" t="s">
        <v>10880</v>
      </c>
      <c r="F1701" s="7" t="s">
        <v>163</v>
      </c>
      <c r="G1701" s="7" t="s">
        <v>253</v>
      </c>
      <c r="H1701" s="7" t="s">
        <v>260</v>
      </c>
      <c r="I1701" s="7" t="s">
        <v>27</v>
      </c>
      <c r="J1701" s="7" t="s">
        <v>23</v>
      </c>
      <c r="K1701" s="7">
        <v>7</v>
      </c>
      <c r="L1701" s="7" t="s">
        <v>10882</v>
      </c>
      <c r="M1701" s="7" t="s">
        <v>14003</v>
      </c>
      <c r="N1701" s="7" t="s">
        <v>29</v>
      </c>
      <c r="O1701" s="7" t="s">
        <v>159</v>
      </c>
    </row>
    <row r="1702" spans="2:15" x14ac:dyDescent="0.25">
      <c r="B1702" s="7">
        <v>4</v>
      </c>
      <c r="C1702" s="7" t="s">
        <v>10885</v>
      </c>
      <c r="D1702" s="7" t="s">
        <v>10886</v>
      </c>
      <c r="E1702" s="7" t="s">
        <v>10889</v>
      </c>
      <c r="F1702" s="7" t="s">
        <v>156</v>
      </c>
      <c r="G1702" s="7" t="s">
        <v>252</v>
      </c>
      <c r="H1702" s="7" t="s">
        <v>260</v>
      </c>
      <c r="I1702" s="7" t="s">
        <v>27</v>
      </c>
      <c r="J1702" s="7" t="s">
        <v>23</v>
      </c>
      <c r="K1702" s="7">
        <v>10</v>
      </c>
      <c r="L1702" s="7" t="s">
        <v>10891</v>
      </c>
      <c r="M1702" s="7" t="s">
        <v>4995</v>
      </c>
      <c r="N1702" s="7" t="s">
        <v>29</v>
      </c>
      <c r="O1702" s="7" t="s">
        <v>159</v>
      </c>
    </row>
    <row r="1703" spans="2:15" x14ac:dyDescent="0.25">
      <c r="B1703" s="7">
        <v>4</v>
      </c>
      <c r="C1703" s="7" t="s">
        <v>10892</v>
      </c>
      <c r="D1703" s="7" t="s">
        <v>10893</v>
      </c>
      <c r="E1703" s="7" t="s">
        <v>10896</v>
      </c>
      <c r="F1703" s="7" t="s">
        <v>180</v>
      </c>
      <c r="G1703" s="7" t="s">
        <v>252</v>
      </c>
      <c r="H1703" s="7" t="s">
        <v>260</v>
      </c>
      <c r="I1703" s="7" t="s">
        <v>27</v>
      </c>
      <c r="J1703" s="7" t="s">
        <v>23</v>
      </c>
      <c r="K1703" s="7">
        <v>10</v>
      </c>
      <c r="L1703" s="7" t="s">
        <v>10898</v>
      </c>
      <c r="M1703" s="7" t="s">
        <v>17768</v>
      </c>
      <c r="N1703" s="7" t="s">
        <v>29</v>
      </c>
      <c r="O1703" s="7" t="s">
        <v>159</v>
      </c>
    </row>
    <row r="1704" spans="2:15" x14ac:dyDescent="0.25">
      <c r="B1704" s="7">
        <v>4</v>
      </c>
      <c r="C1704" s="7" t="s">
        <v>10899</v>
      </c>
      <c r="D1704" s="7" t="s">
        <v>10900</v>
      </c>
      <c r="E1704" s="7" t="s">
        <v>10902</v>
      </c>
      <c r="F1704" s="7" t="s">
        <v>180</v>
      </c>
      <c r="G1704" s="7" t="s">
        <v>253</v>
      </c>
      <c r="H1704" s="7" t="s">
        <v>260</v>
      </c>
      <c r="I1704" s="7" t="s">
        <v>37</v>
      </c>
      <c r="J1704" s="7" t="s">
        <v>36</v>
      </c>
      <c r="K1704" s="7">
        <v>7</v>
      </c>
      <c r="L1704" s="7" t="s">
        <v>10904</v>
      </c>
      <c r="M1704" s="7" t="s">
        <v>7402</v>
      </c>
      <c r="N1704" s="7" t="s">
        <v>29</v>
      </c>
      <c r="O1704" s="7" t="s">
        <v>159</v>
      </c>
    </row>
    <row r="1705" spans="2:15" x14ac:dyDescent="0.25">
      <c r="B1705" s="7">
        <v>4</v>
      </c>
      <c r="C1705" s="7" t="s">
        <v>10905</v>
      </c>
      <c r="D1705" s="7" t="s">
        <v>10906</v>
      </c>
      <c r="E1705" s="7" t="s">
        <v>10909</v>
      </c>
      <c r="F1705" s="7" t="s">
        <v>190</v>
      </c>
      <c r="G1705" s="7" t="s">
        <v>252</v>
      </c>
      <c r="H1705" s="7" t="s">
        <v>260</v>
      </c>
      <c r="I1705" s="7" t="s">
        <v>27</v>
      </c>
      <c r="J1705" s="7" t="s">
        <v>23</v>
      </c>
      <c r="K1705" s="7">
        <v>10</v>
      </c>
      <c r="L1705" s="7" t="s">
        <v>10911</v>
      </c>
      <c r="M1705" s="7" t="s">
        <v>18409</v>
      </c>
      <c r="N1705" s="7" t="s">
        <v>29</v>
      </c>
      <c r="O1705" s="7" t="s">
        <v>159</v>
      </c>
    </row>
    <row r="1706" spans="2:15" x14ac:dyDescent="0.25">
      <c r="B1706" s="7">
        <v>4</v>
      </c>
      <c r="C1706" s="7" t="s">
        <v>10912</v>
      </c>
      <c r="D1706" s="7" t="s">
        <v>10913</v>
      </c>
      <c r="E1706" s="7" t="s">
        <v>10916</v>
      </c>
      <c r="F1706" s="7" t="s">
        <v>171</v>
      </c>
      <c r="G1706" s="7" t="s">
        <v>253</v>
      </c>
      <c r="H1706" s="7" t="s">
        <v>260</v>
      </c>
      <c r="I1706" s="7" t="s">
        <v>27</v>
      </c>
      <c r="J1706" s="7" t="s">
        <v>23</v>
      </c>
      <c r="K1706" s="7">
        <v>7</v>
      </c>
      <c r="L1706" s="7" t="s">
        <v>10918</v>
      </c>
      <c r="M1706" s="7" t="s">
        <v>17841</v>
      </c>
      <c r="N1706" s="7" t="s">
        <v>29</v>
      </c>
      <c r="O1706" s="7" t="s">
        <v>159</v>
      </c>
    </row>
    <row r="1707" spans="2:15" x14ac:dyDescent="0.25">
      <c r="B1707" s="7">
        <v>4</v>
      </c>
      <c r="C1707" s="7" t="s">
        <v>10919</v>
      </c>
      <c r="D1707" s="7" t="s">
        <v>10920</v>
      </c>
      <c r="E1707" s="7" t="s">
        <v>10923</v>
      </c>
      <c r="F1707" s="7" t="s">
        <v>182</v>
      </c>
      <c r="G1707" s="7" t="s">
        <v>252</v>
      </c>
      <c r="H1707" s="7" t="s">
        <v>260</v>
      </c>
      <c r="I1707" s="7" t="s">
        <v>27</v>
      </c>
      <c r="J1707" s="7" t="s">
        <v>23</v>
      </c>
      <c r="K1707" s="7">
        <v>10</v>
      </c>
      <c r="L1707" s="7" t="s">
        <v>10925</v>
      </c>
      <c r="M1707" s="7" t="s">
        <v>18089</v>
      </c>
      <c r="N1707" s="7" t="s">
        <v>29</v>
      </c>
      <c r="O1707" s="7" t="s">
        <v>159</v>
      </c>
    </row>
    <row r="1708" spans="2:15" x14ac:dyDescent="0.25">
      <c r="B1708" s="7">
        <v>4</v>
      </c>
      <c r="C1708" s="7" t="s">
        <v>10927</v>
      </c>
      <c r="D1708" s="7" t="s">
        <v>10928</v>
      </c>
      <c r="E1708" s="7" t="s">
        <v>10931</v>
      </c>
      <c r="F1708" s="7" t="s">
        <v>167</v>
      </c>
      <c r="G1708" s="7" t="s">
        <v>253</v>
      </c>
      <c r="H1708" s="7" t="s">
        <v>260</v>
      </c>
      <c r="I1708" s="7" t="s">
        <v>27</v>
      </c>
      <c r="J1708" s="7" t="s">
        <v>23</v>
      </c>
      <c r="K1708" s="7">
        <v>7</v>
      </c>
      <c r="L1708" s="7" t="s">
        <v>10933</v>
      </c>
      <c r="M1708" s="7" t="s">
        <v>16969</v>
      </c>
      <c r="N1708" s="7" t="s">
        <v>29</v>
      </c>
      <c r="O1708" s="7" t="s">
        <v>159</v>
      </c>
    </row>
    <row r="1709" spans="2:15" x14ac:dyDescent="0.25">
      <c r="B1709" s="7">
        <v>4</v>
      </c>
      <c r="C1709" s="7" t="s">
        <v>10935</v>
      </c>
      <c r="D1709" s="7" t="s">
        <v>10936</v>
      </c>
      <c r="E1709" s="7" t="s">
        <v>10938</v>
      </c>
      <c r="F1709" s="7" t="s">
        <v>187</v>
      </c>
      <c r="G1709" s="7" t="s">
        <v>252</v>
      </c>
      <c r="H1709" s="7" t="s">
        <v>260</v>
      </c>
      <c r="I1709" s="7" t="s">
        <v>27</v>
      </c>
      <c r="J1709" s="7" t="s">
        <v>23</v>
      </c>
      <c r="K1709" s="7">
        <v>10</v>
      </c>
      <c r="L1709" s="7" t="s">
        <v>10940</v>
      </c>
      <c r="M1709" s="7" t="s">
        <v>16990</v>
      </c>
      <c r="N1709" s="7" t="s">
        <v>29</v>
      </c>
      <c r="O1709" s="7" t="s">
        <v>159</v>
      </c>
    </row>
    <row r="1710" spans="2:15" x14ac:dyDescent="0.25">
      <c r="B1710" s="7">
        <v>4</v>
      </c>
      <c r="C1710" s="7" t="s">
        <v>10942</v>
      </c>
      <c r="D1710" s="7" t="s">
        <v>10943</v>
      </c>
      <c r="E1710" s="7" t="s">
        <v>10946</v>
      </c>
      <c r="F1710" s="7" t="s">
        <v>202</v>
      </c>
      <c r="G1710" s="7" t="s">
        <v>253</v>
      </c>
      <c r="H1710" s="7" t="s">
        <v>260</v>
      </c>
      <c r="I1710" s="7" t="s">
        <v>66</v>
      </c>
      <c r="J1710" s="7" t="s">
        <v>36</v>
      </c>
      <c r="K1710" s="7">
        <v>7</v>
      </c>
      <c r="L1710" s="7" t="s">
        <v>10948</v>
      </c>
      <c r="M1710" s="7" t="s">
        <v>15533</v>
      </c>
      <c r="N1710" s="7" t="s">
        <v>29</v>
      </c>
      <c r="O1710" s="7" t="s">
        <v>159</v>
      </c>
    </row>
    <row r="1711" spans="2:15" x14ac:dyDescent="0.25">
      <c r="B1711" s="7">
        <v>4</v>
      </c>
      <c r="C1711" s="7" t="s">
        <v>10949</v>
      </c>
      <c r="D1711" s="7" t="s">
        <v>10950</v>
      </c>
      <c r="E1711" s="7" t="s">
        <v>10953</v>
      </c>
      <c r="F1711" s="7" t="s">
        <v>190</v>
      </c>
      <c r="G1711" s="7" t="s">
        <v>252</v>
      </c>
      <c r="H1711" s="7" t="s">
        <v>260</v>
      </c>
      <c r="I1711" s="7" t="s">
        <v>37</v>
      </c>
      <c r="J1711" s="7" t="s">
        <v>36</v>
      </c>
      <c r="K1711" s="7">
        <v>10</v>
      </c>
      <c r="L1711" s="7" t="s">
        <v>10955</v>
      </c>
      <c r="M1711" s="7" t="s">
        <v>15608</v>
      </c>
      <c r="N1711" s="7" t="s">
        <v>29</v>
      </c>
      <c r="O1711" s="7" t="s">
        <v>159</v>
      </c>
    </row>
    <row r="1712" spans="2:15" x14ac:dyDescent="0.25">
      <c r="B1712" s="7">
        <v>4</v>
      </c>
      <c r="C1712" s="7" t="s">
        <v>10960</v>
      </c>
      <c r="D1712" s="7" t="s">
        <v>10961</v>
      </c>
      <c r="E1712" s="7" t="s">
        <v>10963</v>
      </c>
      <c r="F1712" s="7" t="s">
        <v>167</v>
      </c>
      <c r="G1712" s="7" t="s">
        <v>252</v>
      </c>
      <c r="H1712" s="7" t="s">
        <v>260</v>
      </c>
      <c r="I1712" s="7" t="s">
        <v>37</v>
      </c>
      <c r="J1712" s="7" t="s">
        <v>36</v>
      </c>
      <c r="K1712" s="7">
        <v>10</v>
      </c>
      <c r="L1712" s="7" t="s">
        <v>10965</v>
      </c>
      <c r="M1712" s="7" t="s">
        <v>14613</v>
      </c>
      <c r="N1712" s="7" t="s">
        <v>29</v>
      </c>
      <c r="O1712" s="7" t="s">
        <v>159</v>
      </c>
    </row>
    <row r="1713" spans="2:15" x14ac:dyDescent="0.25">
      <c r="B1713" s="7">
        <v>4</v>
      </c>
      <c r="C1713" s="7" t="s">
        <v>10966</v>
      </c>
      <c r="D1713" s="7" t="s">
        <v>10967</v>
      </c>
      <c r="E1713" s="7" t="s">
        <v>10970</v>
      </c>
      <c r="F1713" s="7" t="s">
        <v>202</v>
      </c>
      <c r="G1713" s="7" t="s">
        <v>253</v>
      </c>
      <c r="H1713" s="7" t="s">
        <v>260</v>
      </c>
      <c r="I1713" s="7" t="s">
        <v>27</v>
      </c>
      <c r="J1713" s="7" t="s">
        <v>23</v>
      </c>
      <c r="K1713" s="7">
        <v>7</v>
      </c>
      <c r="L1713" s="7" t="s">
        <v>10972</v>
      </c>
      <c r="M1713" s="7" t="s">
        <v>18945</v>
      </c>
      <c r="N1713" s="7" t="s">
        <v>29</v>
      </c>
      <c r="O1713" s="7" t="s">
        <v>159</v>
      </c>
    </row>
    <row r="1714" spans="2:15" x14ac:dyDescent="0.25">
      <c r="B1714" s="7">
        <v>4</v>
      </c>
      <c r="C1714" s="7" t="s">
        <v>10973</v>
      </c>
      <c r="D1714" s="7" t="s">
        <v>10974</v>
      </c>
      <c r="E1714" s="7" t="s">
        <v>10977</v>
      </c>
      <c r="F1714" s="7" t="s">
        <v>180</v>
      </c>
      <c r="G1714" s="7" t="s">
        <v>253</v>
      </c>
      <c r="H1714" s="7" t="s">
        <v>260</v>
      </c>
      <c r="I1714" s="7" t="s">
        <v>27</v>
      </c>
      <c r="J1714" s="7" t="s">
        <v>23</v>
      </c>
      <c r="K1714" s="7">
        <v>7</v>
      </c>
      <c r="L1714" s="7" t="s">
        <v>10979</v>
      </c>
      <c r="M1714" s="7" t="s">
        <v>14432</v>
      </c>
      <c r="N1714" s="7" t="s">
        <v>29</v>
      </c>
      <c r="O1714" s="7" t="s">
        <v>159</v>
      </c>
    </row>
    <row r="1715" spans="2:15" x14ac:dyDescent="0.25">
      <c r="B1715" s="7">
        <v>4</v>
      </c>
      <c r="C1715" s="7" t="s">
        <v>10980</v>
      </c>
      <c r="D1715" s="7" t="s">
        <v>10981</v>
      </c>
      <c r="E1715" s="7" t="s">
        <v>10984</v>
      </c>
      <c r="F1715" s="7" t="s">
        <v>202</v>
      </c>
      <c r="G1715" s="7" t="s">
        <v>253</v>
      </c>
      <c r="H1715" s="7" t="s">
        <v>260</v>
      </c>
      <c r="I1715" s="7" t="s">
        <v>27</v>
      </c>
      <c r="J1715" s="7" t="s">
        <v>23</v>
      </c>
      <c r="K1715" s="7">
        <v>7</v>
      </c>
      <c r="L1715" s="7" t="s">
        <v>10986</v>
      </c>
      <c r="M1715" s="7" t="s">
        <v>18949</v>
      </c>
      <c r="N1715" s="7" t="s">
        <v>29</v>
      </c>
      <c r="O1715" s="7" t="s">
        <v>159</v>
      </c>
    </row>
    <row r="1716" spans="2:15" x14ac:dyDescent="0.25">
      <c r="B1716" s="7">
        <v>4</v>
      </c>
      <c r="C1716" s="7" t="s">
        <v>10987</v>
      </c>
      <c r="D1716" s="7" t="s">
        <v>10988</v>
      </c>
      <c r="E1716" s="7" t="s">
        <v>10989</v>
      </c>
      <c r="F1716" s="7" t="s">
        <v>202</v>
      </c>
      <c r="G1716" s="7" t="s">
        <v>253</v>
      </c>
      <c r="H1716" s="7" t="s">
        <v>260</v>
      </c>
      <c r="I1716" s="7" t="s">
        <v>27</v>
      </c>
      <c r="J1716" s="7" t="s">
        <v>23</v>
      </c>
      <c r="K1716" s="7">
        <v>7</v>
      </c>
      <c r="L1716" s="7" t="s">
        <v>10991</v>
      </c>
      <c r="M1716" s="7" t="s">
        <v>18949</v>
      </c>
      <c r="N1716" s="7" t="s">
        <v>29</v>
      </c>
      <c r="O1716" s="7" t="s">
        <v>159</v>
      </c>
    </row>
    <row r="1717" spans="2:15" x14ac:dyDescent="0.25">
      <c r="B1717" s="7">
        <v>4</v>
      </c>
      <c r="C1717" s="7" t="s">
        <v>10993</v>
      </c>
      <c r="D1717" s="7" t="s">
        <v>10994</v>
      </c>
      <c r="E1717" s="7" t="s">
        <v>10997</v>
      </c>
      <c r="F1717" s="7" t="s">
        <v>156</v>
      </c>
      <c r="G1717" s="7" t="s">
        <v>253</v>
      </c>
      <c r="H1717" s="7" t="s">
        <v>260</v>
      </c>
      <c r="I1717" s="7" t="s">
        <v>66</v>
      </c>
      <c r="J1717" s="7" t="s">
        <v>36</v>
      </c>
      <c r="K1717" s="7">
        <v>7</v>
      </c>
      <c r="L1717" s="7" t="s">
        <v>10999</v>
      </c>
      <c r="M1717" s="7" t="s">
        <v>14158</v>
      </c>
      <c r="N1717" s="7" t="s">
        <v>29</v>
      </c>
      <c r="O1717" s="7" t="s">
        <v>159</v>
      </c>
    </row>
    <row r="1718" spans="2:15" x14ac:dyDescent="0.25">
      <c r="B1718" s="7">
        <v>4</v>
      </c>
      <c r="C1718" s="7" t="s">
        <v>11000</v>
      </c>
      <c r="D1718" s="7" t="s">
        <v>11001</v>
      </c>
      <c r="E1718" s="7" t="s">
        <v>11002</v>
      </c>
      <c r="F1718" s="7" t="s">
        <v>202</v>
      </c>
      <c r="G1718" s="7" t="s">
        <v>253</v>
      </c>
      <c r="H1718" s="7" t="s">
        <v>260</v>
      </c>
      <c r="I1718" s="7" t="s">
        <v>27</v>
      </c>
      <c r="J1718" s="7" t="s">
        <v>23</v>
      </c>
      <c r="K1718" s="7">
        <v>7</v>
      </c>
      <c r="L1718" s="7" t="s">
        <v>11004</v>
      </c>
      <c r="M1718" s="7" t="s">
        <v>18955</v>
      </c>
      <c r="N1718" s="7" t="s">
        <v>29</v>
      </c>
      <c r="O1718" s="7" t="s">
        <v>159</v>
      </c>
    </row>
    <row r="1719" spans="2:15" x14ac:dyDescent="0.25">
      <c r="B1719" s="7">
        <v>4</v>
      </c>
      <c r="C1719" s="7" t="s">
        <v>11005</v>
      </c>
      <c r="D1719" s="7" t="s">
        <v>11006</v>
      </c>
      <c r="E1719" s="7" t="s">
        <v>11007</v>
      </c>
      <c r="F1719" s="7" t="s">
        <v>202</v>
      </c>
      <c r="G1719" s="7" t="s">
        <v>253</v>
      </c>
      <c r="H1719" s="7" t="s">
        <v>260</v>
      </c>
      <c r="I1719" s="7" t="s">
        <v>27</v>
      </c>
      <c r="J1719" s="7" t="s">
        <v>23</v>
      </c>
      <c r="K1719" s="7">
        <v>7</v>
      </c>
      <c r="L1719" s="7" t="s">
        <v>11009</v>
      </c>
      <c r="M1719" s="7" t="s">
        <v>14208</v>
      </c>
      <c r="N1719" s="7" t="s">
        <v>29</v>
      </c>
      <c r="O1719" s="7" t="s">
        <v>159</v>
      </c>
    </row>
    <row r="1720" spans="2:15" x14ac:dyDescent="0.25">
      <c r="B1720" s="7">
        <v>4</v>
      </c>
      <c r="C1720" s="7" t="s">
        <v>11010</v>
      </c>
      <c r="D1720" s="7" t="s">
        <v>11011</v>
      </c>
      <c r="E1720" s="7" t="s">
        <v>11012</v>
      </c>
      <c r="F1720" s="7" t="s">
        <v>202</v>
      </c>
      <c r="G1720" s="7" t="s">
        <v>253</v>
      </c>
      <c r="H1720" s="7" t="s">
        <v>260</v>
      </c>
      <c r="I1720" s="7" t="s">
        <v>27</v>
      </c>
      <c r="J1720" s="7" t="s">
        <v>23</v>
      </c>
      <c r="K1720" s="7">
        <v>7</v>
      </c>
      <c r="L1720" s="7" t="s">
        <v>11014</v>
      </c>
      <c r="M1720" s="7" t="s">
        <v>18956</v>
      </c>
      <c r="N1720" s="7" t="s">
        <v>29</v>
      </c>
      <c r="O1720" s="7" t="s">
        <v>159</v>
      </c>
    </row>
    <row r="1721" spans="2:15" x14ac:dyDescent="0.25">
      <c r="B1721" s="7">
        <v>4</v>
      </c>
      <c r="C1721" s="7" t="s">
        <v>11016</v>
      </c>
      <c r="D1721" s="7" t="s">
        <v>11017</v>
      </c>
      <c r="E1721" s="7" t="s">
        <v>11020</v>
      </c>
      <c r="F1721" s="7" t="s">
        <v>165</v>
      </c>
      <c r="G1721" s="7" t="s">
        <v>252</v>
      </c>
      <c r="H1721" s="7" t="s">
        <v>260</v>
      </c>
      <c r="I1721" s="7" t="s">
        <v>27</v>
      </c>
      <c r="J1721" s="7" t="s">
        <v>23</v>
      </c>
      <c r="K1721" s="7">
        <v>10</v>
      </c>
      <c r="L1721" s="7" t="s">
        <v>11022</v>
      </c>
      <c r="M1721" s="7" t="s">
        <v>18963</v>
      </c>
      <c r="N1721" s="7" t="s">
        <v>29</v>
      </c>
      <c r="O1721" s="7" t="s">
        <v>159</v>
      </c>
    </row>
    <row r="1722" spans="2:15" x14ac:dyDescent="0.25">
      <c r="B1722" s="7">
        <v>4</v>
      </c>
      <c r="C1722" s="7" t="s">
        <v>11025</v>
      </c>
      <c r="D1722" s="7" t="s">
        <v>11026</v>
      </c>
      <c r="E1722" s="7" t="s">
        <v>11027</v>
      </c>
      <c r="F1722" s="7" t="s">
        <v>167</v>
      </c>
      <c r="G1722" s="7" t="s">
        <v>252</v>
      </c>
      <c r="H1722" s="7" t="s">
        <v>260</v>
      </c>
      <c r="I1722" s="7" t="s">
        <v>66</v>
      </c>
      <c r="J1722" s="7" t="s">
        <v>36</v>
      </c>
      <c r="K1722" s="7">
        <v>10</v>
      </c>
      <c r="L1722" s="7" t="s">
        <v>11029</v>
      </c>
      <c r="M1722" s="7" t="s">
        <v>18997</v>
      </c>
      <c r="N1722" s="7" t="s">
        <v>29</v>
      </c>
      <c r="O1722" s="7" t="s">
        <v>159</v>
      </c>
    </row>
    <row r="1723" spans="2:15" x14ac:dyDescent="0.25">
      <c r="B1723" s="7">
        <v>4</v>
      </c>
      <c r="C1723" s="7" t="s">
        <v>11030</v>
      </c>
      <c r="D1723" s="7" t="s">
        <v>11031</v>
      </c>
      <c r="E1723" s="7" t="s">
        <v>11034</v>
      </c>
      <c r="F1723" s="7" t="s">
        <v>187</v>
      </c>
      <c r="G1723" s="7" t="s">
        <v>252</v>
      </c>
      <c r="H1723" s="7" t="s">
        <v>260</v>
      </c>
      <c r="I1723" s="7" t="s">
        <v>27</v>
      </c>
      <c r="J1723" s="7" t="s">
        <v>23</v>
      </c>
      <c r="K1723" s="7">
        <v>10</v>
      </c>
      <c r="L1723" s="7" t="s">
        <v>11036</v>
      </c>
      <c r="M1723" s="7" t="s">
        <v>17311</v>
      </c>
      <c r="N1723" s="7" t="s">
        <v>29</v>
      </c>
      <c r="O1723" s="7" t="s">
        <v>159</v>
      </c>
    </row>
    <row r="1724" spans="2:15" x14ac:dyDescent="0.25">
      <c r="B1724" s="7">
        <v>4</v>
      </c>
      <c r="C1724" s="7" t="s">
        <v>11037</v>
      </c>
      <c r="D1724" s="7" t="s">
        <v>11038</v>
      </c>
      <c r="E1724" s="7" t="s">
        <v>11042</v>
      </c>
      <c r="F1724" s="7" t="s">
        <v>200</v>
      </c>
      <c r="G1724" s="7" t="s">
        <v>252</v>
      </c>
      <c r="H1724" s="7" t="s">
        <v>260</v>
      </c>
      <c r="I1724" s="7" t="s">
        <v>37</v>
      </c>
      <c r="J1724" s="7" t="s">
        <v>36</v>
      </c>
      <c r="K1724" s="7">
        <v>10</v>
      </c>
      <c r="L1724" s="7" t="s">
        <v>11044</v>
      </c>
      <c r="M1724" s="7" t="s">
        <v>14629</v>
      </c>
      <c r="N1724" s="7" t="s">
        <v>29</v>
      </c>
      <c r="O1724" s="7" t="s">
        <v>159</v>
      </c>
    </row>
    <row r="1725" spans="2:15" x14ac:dyDescent="0.25">
      <c r="B1725" s="7">
        <v>4</v>
      </c>
      <c r="C1725" s="7" t="s">
        <v>11045</v>
      </c>
      <c r="D1725" s="7" t="s">
        <v>11046</v>
      </c>
      <c r="E1725" s="7" t="s">
        <v>11050</v>
      </c>
      <c r="F1725" s="7" t="s">
        <v>169</v>
      </c>
      <c r="G1725" s="7" t="s">
        <v>252</v>
      </c>
      <c r="H1725" s="7" t="s">
        <v>260</v>
      </c>
      <c r="I1725" s="7" t="s">
        <v>27</v>
      </c>
      <c r="J1725" s="7" t="s">
        <v>23</v>
      </c>
      <c r="K1725" s="7">
        <v>10</v>
      </c>
      <c r="L1725" s="7" t="s">
        <v>11052</v>
      </c>
      <c r="M1725" s="7" t="s">
        <v>19008</v>
      </c>
      <c r="N1725" s="7" t="s">
        <v>29</v>
      </c>
      <c r="O1725" s="7" t="s">
        <v>159</v>
      </c>
    </row>
    <row r="1726" spans="2:15" x14ac:dyDescent="0.25">
      <c r="B1726" s="7">
        <v>4</v>
      </c>
      <c r="C1726" s="7" t="s">
        <v>11053</v>
      </c>
      <c r="D1726" s="7" t="s">
        <v>11054</v>
      </c>
      <c r="E1726" s="7" t="s">
        <v>11057</v>
      </c>
      <c r="F1726" s="7" t="s">
        <v>202</v>
      </c>
      <c r="G1726" s="7" t="s">
        <v>253</v>
      </c>
      <c r="H1726" s="7" t="s">
        <v>260</v>
      </c>
      <c r="I1726" s="7" t="s">
        <v>27</v>
      </c>
      <c r="J1726" s="7" t="s">
        <v>23</v>
      </c>
      <c r="K1726" s="7">
        <v>7</v>
      </c>
      <c r="L1726" s="7" t="s">
        <v>11059</v>
      </c>
      <c r="M1726" s="7" t="s">
        <v>14178</v>
      </c>
      <c r="N1726" s="7" t="s">
        <v>29</v>
      </c>
      <c r="O1726" s="7" t="s">
        <v>159</v>
      </c>
    </row>
    <row r="1727" spans="2:15" x14ac:dyDescent="0.25">
      <c r="B1727" s="7">
        <v>4</v>
      </c>
      <c r="C1727" s="7" t="s">
        <v>11060</v>
      </c>
      <c r="D1727" s="7" t="s">
        <v>11061</v>
      </c>
      <c r="E1727" s="7" t="s">
        <v>11064</v>
      </c>
      <c r="F1727" s="7" t="s">
        <v>163</v>
      </c>
      <c r="G1727" s="7" t="s">
        <v>252</v>
      </c>
      <c r="H1727" s="7" t="s">
        <v>260</v>
      </c>
      <c r="I1727" s="7" t="s">
        <v>87</v>
      </c>
      <c r="J1727" s="7" t="s">
        <v>23</v>
      </c>
      <c r="K1727" s="7">
        <v>10</v>
      </c>
      <c r="L1727" s="7" t="s">
        <v>11066</v>
      </c>
      <c r="M1727" s="7" t="s">
        <v>19010</v>
      </c>
      <c r="N1727" s="7" t="s">
        <v>29</v>
      </c>
      <c r="O1727" s="7" t="s">
        <v>159</v>
      </c>
    </row>
    <row r="1728" spans="2:15" x14ac:dyDescent="0.25">
      <c r="B1728" s="7">
        <v>4</v>
      </c>
      <c r="C1728" s="7" t="s">
        <v>11067</v>
      </c>
      <c r="D1728" s="7" t="s">
        <v>11068</v>
      </c>
      <c r="E1728" s="7" t="s">
        <v>11072</v>
      </c>
      <c r="F1728" s="7" t="s">
        <v>145</v>
      </c>
      <c r="G1728" s="7" t="s">
        <v>252</v>
      </c>
      <c r="H1728" s="7" t="s">
        <v>259</v>
      </c>
      <c r="I1728" s="7" t="s">
        <v>60</v>
      </c>
      <c r="J1728" s="7" t="s">
        <v>58</v>
      </c>
      <c r="K1728" s="7">
        <v>14</v>
      </c>
      <c r="L1728" s="7" t="s">
        <v>11074</v>
      </c>
      <c r="M1728" s="7" t="s">
        <v>19013</v>
      </c>
      <c r="N1728" s="7" t="s">
        <v>29</v>
      </c>
      <c r="O1728" s="7" t="s">
        <v>136</v>
      </c>
    </row>
    <row r="1729" spans="2:15" x14ac:dyDescent="0.25">
      <c r="B1729" s="7">
        <v>4</v>
      </c>
      <c r="C1729" s="7" t="s">
        <v>11075</v>
      </c>
      <c r="D1729" s="7" t="s">
        <v>11076</v>
      </c>
      <c r="E1729" s="7" t="s">
        <v>11079</v>
      </c>
      <c r="F1729" s="7" t="s">
        <v>25</v>
      </c>
      <c r="G1729" s="7" t="s">
        <v>253</v>
      </c>
      <c r="H1729" s="7" t="s">
        <v>260</v>
      </c>
      <c r="I1729" s="7" t="s">
        <v>45</v>
      </c>
      <c r="J1729" s="7" t="s">
        <v>44</v>
      </c>
      <c r="K1729" s="7">
        <v>11</v>
      </c>
      <c r="L1729" s="7" t="s">
        <v>11081</v>
      </c>
      <c r="M1729" s="7" t="s">
        <v>13872</v>
      </c>
      <c r="N1729" s="7" t="s">
        <v>29</v>
      </c>
      <c r="O1729" s="7" t="s">
        <v>105</v>
      </c>
    </row>
    <row r="1730" spans="2:15" x14ac:dyDescent="0.25">
      <c r="B1730" s="7">
        <v>4</v>
      </c>
      <c r="C1730" s="7" t="s">
        <v>11082</v>
      </c>
      <c r="D1730" s="7" t="s">
        <v>11083</v>
      </c>
      <c r="E1730" s="7" t="s">
        <v>11086</v>
      </c>
      <c r="F1730" s="7" t="s">
        <v>261</v>
      </c>
      <c r="G1730" s="7" t="s">
        <v>253</v>
      </c>
      <c r="H1730" s="7" t="s">
        <v>259</v>
      </c>
      <c r="I1730" s="7" t="s">
        <v>34</v>
      </c>
      <c r="J1730" s="7" t="s">
        <v>23</v>
      </c>
      <c r="K1730" s="7">
        <v>5</v>
      </c>
      <c r="L1730" s="7" t="s">
        <v>11088</v>
      </c>
      <c r="M1730" s="7" t="s">
        <v>19014</v>
      </c>
      <c r="N1730" s="7" t="s">
        <v>29</v>
      </c>
      <c r="O1730" s="7" t="s">
        <v>109</v>
      </c>
    </row>
    <row r="1731" spans="2:15" x14ac:dyDescent="0.25">
      <c r="B1731" s="7">
        <v>4</v>
      </c>
      <c r="C1731" s="7" t="s">
        <v>11089</v>
      </c>
      <c r="D1731" s="7" t="s">
        <v>11090</v>
      </c>
      <c r="E1731" s="7" t="s">
        <v>11093</v>
      </c>
      <c r="F1731" s="7" t="s">
        <v>25</v>
      </c>
      <c r="G1731" s="7" t="s">
        <v>253</v>
      </c>
      <c r="H1731" s="7" t="s">
        <v>260</v>
      </c>
      <c r="I1731" s="7" t="s">
        <v>60</v>
      </c>
      <c r="J1731" s="7" t="s">
        <v>58</v>
      </c>
      <c r="K1731" s="7">
        <v>9</v>
      </c>
      <c r="L1731" s="7" t="s">
        <v>11095</v>
      </c>
      <c r="M1731" s="7" t="s">
        <v>19015</v>
      </c>
      <c r="N1731" s="7" t="s">
        <v>29</v>
      </c>
      <c r="O1731" s="7" t="s">
        <v>105</v>
      </c>
    </row>
    <row r="1732" spans="2:15" x14ac:dyDescent="0.25">
      <c r="B1732" s="7">
        <v>4</v>
      </c>
      <c r="C1732" s="7" t="s">
        <v>11111</v>
      </c>
      <c r="D1732" s="7" t="s">
        <v>11112</v>
      </c>
      <c r="E1732" s="7" t="s">
        <v>11115</v>
      </c>
      <c r="F1732" s="7" t="s">
        <v>216</v>
      </c>
      <c r="G1732" s="7" t="s">
        <v>253</v>
      </c>
      <c r="H1732" s="7" t="s">
        <v>260</v>
      </c>
      <c r="I1732" s="7" t="s">
        <v>34</v>
      </c>
      <c r="J1732" s="7" t="s">
        <v>23</v>
      </c>
      <c r="K1732" s="7">
        <v>5</v>
      </c>
      <c r="L1732" s="7" t="s">
        <v>11117</v>
      </c>
      <c r="M1732" s="7" t="s">
        <v>10342</v>
      </c>
      <c r="N1732" s="7" t="s">
        <v>29</v>
      </c>
      <c r="O1732" s="7" t="s">
        <v>215</v>
      </c>
    </row>
    <row r="1733" spans="2:15" x14ac:dyDescent="0.25">
      <c r="B1733" s="7">
        <v>4</v>
      </c>
      <c r="C1733" s="7" t="s">
        <v>11125</v>
      </c>
      <c r="D1733" s="7" t="s">
        <v>11126</v>
      </c>
      <c r="E1733" s="7" t="s">
        <v>11129</v>
      </c>
      <c r="F1733" s="7" t="s">
        <v>224</v>
      </c>
      <c r="G1733" s="7" t="s">
        <v>253</v>
      </c>
      <c r="H1733" s="7" t="s">
        <v>260</v>
      </c>
      <c r="I1733" s="7" t="s">
        <v>34</v>
      </c>
      <c r="J1733" s="7" t="s">
        <v>23</v>
      </c>
      <c r="K1733" s="7">
        <v>5</v>
      </c>
      <c r="L1733" s="7" t="s">
        <v>11131</v>
      </c>
      <c r="M1733" s="7" t="s">
        <v>18256</v>
      </c>
      <c r="N1733" s="7" t="s">
        <v>29</v>
      </c>
      <c r="O1733" s="7" t="s">
        <v>215</v>
      </c>
    </row>
    <row r="1734" spans="2:15" x14ac:dyDescent="0.25">
      <c r="B1734" s="7">
        <v>4</v>
      </c>
      <c r="C1734" s="7" t="s">
        <v>11132</v>
      </c>
      <c r="D1734" s="7" t="s">
        <v>11133</v>
      </c>
      <c r="E1734" s="7" t="s">
        <v>11135</v>
      </c>
      <c r="F1734" s="7" t="s">
        <v>202</v>
      </c>
      <c r="G1734" s="7" t="s">
        <v>253</v>
      </c>
      <c r="H1734" s="7" t="s">
        <v>260</v>
      </c>
      <c r="I1734" s="7" t="s">
        <v>87</v>
      </c>
      <c r="J1734" s="7" t="s">
        <v>23</v>
      </c>
      <c r="K1734" s="7">
        <v>7</v>
      </c>
      <c r="L1734" s="7" t="s">
        <v>11137</v>
      </c>
      <c r="M1734" s="7" t="s">
        <v>19019</v>
      </c>
      <c r="N1734" s="7" t="s">
        <v>29</v>
      </c>
      <c r="O1734" s="7" t="s">
        <v>159</v>
      </c>
    </row>
    <row r="1735" spans="2:15" x14ac:dyDescent="0.25">
      <c r="B1735" s="7">
        <v>4</v>
      </c>
      <c r="C1735" s="7" t="s">
        <v>11145</v>
      </c>
      <c r="D1735" s="7" t="s">
        <v>11146</v>
      </c>
      <c r="E1735" s="7" t="s">
        <v>11149</v>
      </c>
      <c r="F1735" s="7" t="s">
        <v>163</v>
      </c>
      <c r="G1735" s="7" t="s">
        <v>252</v>
      </c>
      <c r="H1735" s="7" t="s">
        <v>260</v>
      </c>
      <c r="I1735" s="7" t="s">
        <v>27</v>
      </c>
      <c r="J1735" s="7" t="s">
        <v>23</v>
      </c>
      <c r="K1735" s="7">
        <v>10</v>
      </c>
      <c r="L1735" s="7" t="s">
        <v>11151</v>
      </c>
      <c r="M1735" s="7" t="s">
        <v>18471</v>
      </c>
      <c r="N1735" s="7" t="s">
        <v>29</v>
      </c>
      <c r="O1735" s="7" t="s">
        <v>159</v>
      </c>
    </row>
    <row r="1736" spans="2:15" x14ac:dyDescent="0.25">
      <c r="B1736" s="7">
        <v>4</v>
      </c>
      <c r="C1736" s="7" t="s">
        <v>11152</v>
      </c>
      <c r="D1736" s="7" t="s">
        <v>11153</v>
      </c>
      <c r="E1736" s="7" t="s">
        <v>11155</v>
      </c>
      <c r="F1736" s="7" t="s">
        <v>187</v>
      </c>
      <c r="G1736" s="7" t="s">
        <v>253</v>
      </c>
      <c r="H1736" s="7" t="s">
        <v>260</v>
      </c>
      <c r="I1736" s="7" t="s">
        <v>27</v>
      </c>
      <c r="J1736" s="7" t="s">
        <v>23</v>
      </c>
      <c r="K1736" s="7">
        <v>7</v>
      </c>
      <c r="L1736" s="7" t="s">
        <v>11157</v>
      </c>
      <c r="M1736" s="7" t="s">
        <v>18471</v>
      </c>
      <c r="N1736" s="7" t="s">
        <v>29</v>
      </c>
      <c r="O1736" s="7" t="s">
        <v>159</v>
      </c>
    </row>
    <row r="1737" spans="2:15" x14ac:dyDescent="0.25">
      <c r="B1737" s="7">
        <v>4</v>
      </c>
      <c r="C1737" s="7" t="s">
        <v>11172</v>
      </c>
      <c r="D1737" s="7" t="s">
        <v>11173</v>
      </c>
      <c r="E1737" s="7" t="s">
        <v>11176</v>
      </c>
      <c r="F1737" s="7" t="s">
        <v>202</v>
      </c>
      <c r="G1737" s="7" t="s">
        <v>253</v>
      </c>
      <c r="H1737" s="7" t="s">
        <v>260</v>
      </c>
      <c r="I1737" s="7" t="s">
        <v>87</v>
      </c>
      <c r="J1737" s="7" t="s">
        <v>23</v>
      </c>
      <c r="K1737" s="7">
        <v>7</v>
      </c>
      <c r="L1737" s="7" t="s">
        <v>11178</v>
      </c>
      <c r="M1737" s="7" t="s">
        <v>19024</v>
      </c>
      <c r="N1737" s="7" t="s">
        <v>29</v>
      </c>
      <c r="O1737" s="7" t="s">
        <v>159</v>
      </c>
    </row>
    <row r="1738" spans="2:15" x14ac:dyDescent="0.25">
      <c r="B1738" s="7">
        <v>4</v>
      </c>
      <c r="C1738" s="7" t="s">
        <v>11192</v>
      </c>
      <c r="D1738" s="7" t="s">
        <v>11193</v>
      </c>
      <c r="E1738" s="7" t="s">
        <v>11196</v>
      </c>
      <c r="F1738" s="7" t="s">
        <v>106</v>
      </c>
      <c r="G1738" s="7" t="s">
        <v>252</v>
      </c>
      <c r="H1738" s="7" t="s">
        <v>259</v>
      </c>
      <c r="I1738" s="7" t="s">
        <v>60</v>
      </c>
      <c r="J1738" s="7" t="s">
        <v>58</v>
      </c>
      <c r="K1738" s="7">
        <v>14</v>
      </c>
      <c r="L1738" s="7" t="s">
        <v>11198</v>
      </c>
      <c r="M1738" s="7" t="s">
        <v>19030</v>
      </c>
      <c r="N1738" s="7" t="s">
        <v>29</v>
      </c>
      <c r="O1738" s="7" t="s">
        <v>109</v>
      </c>
    </row>
    <row r="1739" spans="2:15" x14ac:dyDescent="0.25">
      <c r="B1739" s="7">
        <v>4</v>
      </c>
      <c r="C1739" s="7" t="s">
        <v>11213</v>
      </c>
      <c r="D1739" s="7" t="s">
        <v>11214</v>
      </c>
      <c r="E1739" s="7" t="s">
        <v>11218</v>
      </c>
      <c r="F1739" s="7" t="s">
        <v>165</v>
      </c>
      <c r="G1739" s="7" t="s">
        <v>252</v>
      </c>
      <c r="H1739" s="7" t="s">
        <v>260</v>
      </c>
      <c r="I1739" s="7" t="s">
        <v>27</v>
      </c>
      <c r="J1739" s="7" t="s">
        <v>23</v>
      </c>
      <c r="K1739" s="7">
        <v>10</v>
      </c>
      <c r="L1739" s="7" t="s">
        <v>11220</v>
      </c>
      <c r="M1739" s="7" t="s">
        <v>19034</v>
      </c>
      <c r="N1739" s="7" t="s">
        <v>29</v>
      </c>
      <c r="O1739" s="7" t="s">
        <v>159</v>
      </c>
    </row>
    <row r="1740" spans="2:15" x14ac:dyDescent="0.25">
      <c r="B1740" s="7">
        <v>4</v>
      </c>
      <c r="C1740" s="7" t="s">
        <v>11221</v>
      </c>
      <c r="D1740" s="7" t="s">
        <v>11222</v>
      </c>
      <c r="E1740" s="7" t="s">
        <v>11226</v>
      </c>
      <c r="F1740" s="7" t="s">
        <v>156</v>
      </c>
      <c r="G1740" s="7" t="s">
        <v>252</v>
      </c>
      <c r="H1740" s="7" t="s">
        <v>260</v>
      </c>
      <c r="I1740" s="7" t="s">
        <v>27</v>
      </c>
      <c r="J1740" s="7" t="s">
        <v>23</v>
      </c>
      <c r="K1740" s="7">
        <v>10</v>
      </c>
      <c r="L1740" s="7" t="s">
        <v>11228</v>
      </c>
      <c r="M1740" s="7" t="s">
        <v>19035</v>
      </c>
      <c r="N1740" s="7" t="s">
        <v>29</v>
      </c>
      <c r="O1740" s="7" t="s">
        <v>159</v>
      </c>
    </row>
    <row r="1741" spans="2:15" x14ac:dyDescent="0.25">
      <c r="B1741" s="7">
        <v>4</v>
      </c>
      <c r="C1741" s="7" t="s">
        <v>11229</v>
      </c>
      <c r="D1741" s="7" t="s">
        <v>11230</v>
      </c>
      <c r="E1741" s="7" t="s">
        <v>11233</v>
      </c>
      <c r="F1741" s="7" t="s">
        <v>167</v>
      </c>
      <c r="G1741" s="7" t="s">
        <v>252</v>
      </c>
      <c r="H1741" s="7" t="s">
        <v>260</v>
      </c>
      <c r="I1741" s="7" t="s">
        <v>27</v>
      </c>
      <c r="J1741" s="7" t="s">
        <v>23</v>
      </c>
      <c r="K1741" s="7">
        <v>10</v>
      </c>
      <c r="L1741" s="7" t="s">
        <v>11235</v>
      </c>
      <c r="M1741" s="7" t="s">
        <v>19036</v>
      </c>
      <c r="N1741" s="7" t="s">
        <v>29</v>
      </c>
      <c r="O1741" s="7" t="s">
        <v>159</v>
      </c>
    </row>
    <row r="1742" spans="2:15" x14ac:dyDescent="0.25">
      <c r="B1742" s="7">
        <v>4</v>
      </c>
      <c r="C1742" s="7" t="s">
        <v>11236</v>
      </c>
      <c r="D1742" s="7" t="s">
        <v>11237</v>
      </c>
      <c r="E1742" s="7" t="s">
        <v>11240</v>
      </c>
      <c r="F1742" s="7" t="s">
        <v>208</v>
      </c>
      <c r="G1742" s="7" t="s">
        <v>252</v>
      </c>
      <c r="H1742" s="7" t="s">
        <v>260</v>
      </c>
      <c r="I1742" s="7" t="s">
        <v>27</v>
      </c>
      <c r="J1742" s="7" t="s">
        <v>23</v>
      </c>
      <c r="K1742" s="7">
        <v>10</v>
      </c>
      <c r="L1742" s="7" t="s">
        <v>11242</v>
      </c>
      <c r="M1742" s="7" t="s">
        <v>14588</v>
      </c>
      <c r="N1742" s="7" t="s">
        <v>29</v>
      </c>
      <c r="O1742" s="7" t="s">
        <v>159</v>
      </c>
    </row>
    <row r="1743" spans="2:15" x14ac:dyDescent="0.25">
      <c r="B1743" s="7">
        <v>4</v>
      </c>
      <c r="C1743" s="7" t="s">
        <v>11250</v>
      </c>
      <c r="D1743" s="7" t="s">
        <v>11251</v>
      </c>
      <c r="E1743" s="7" t="s">
        <v>11254</v>
      </c>
      <c r="F1743" s="7" t="s">
        <v>171</v>
      </c>
      <c r="G1743" s="7" t="s">
        <v>253</v>
      </c>
      <c r="H1743" s="7" t="s">
        <v>260</v>
      </c>
      <c r="I1743" s="7" t="s">
        <v>34</v>
      </c>
      <c r="J1743" s="7" t="s">
        <v>23</v>
      </c>
      <c r="K1743" s="7">
        <v>5</v>
      </c>
      <c r="L1743" s="7" t="s">
        <v>11256</v>
      </c>
      <c r="M1743" s="7" t="s">
        <v>19038</v>
      </c>
      <c r="N1743" s="7" t="s">
        <v>29</v>
      </c>
      <c r="O1743" s="7" t="s">
        <v>159</v>
      </c>
    </row>
    <row r="1744" spans="2:15" x14ac:dyDescent="0.25">
      <c r="B1744" s="7">
        <v>4</v>
      </c>
      <c r="C1744" s="7" t="s">
        <v>11279</v>
      </c>
      <c r="D1744" s="7" t="s">
        <v>11280</v>
      </c>
      <c r="E1744" s="7" t="s">
        <v>11283</v>
      </c>
      <c r="F1744" s="7" t="s">
        <v>824</v>
      </c>
      <c r="G1744" s="7" t="s">
        <v>252</v>
      </c>
      <c r="H1744" s="7" t="s">
        <v>259</v>
      </c>
      <c r="I1744" s="7" t="s">
        <v>60</v>
      </c>
      <c r="J1744" s="7" t="s">
        <v>58</v>
      </c>
      <c r="K1744" s="7">
        <v>14</v>
      </c>
      <c r="L1744" s="7" t="s">
        <v>11285</v>
      </c>
      <c r="M1744" s="7" t="s">
        <v>19040</v>
      </c>
      <c r="N1744" s="7" t="s">
        <v>29</v>
      </c>
      <c r="O1744" s="7" t="s">
        <v>136</v>
      </c>
    </row>
    <row r="1745" spans="2:15" x14ac:dyDescent="0.25">
      <c r="B1745" s="7">
        <v>4</v>
      </c>
      <c r="C1745" s="7" t="s">
        <v>11293</v>
      </c>
      <c r="D1745" s="7" t="s">
        <v>11294</v>
      </c>
      <c r="E1745" s="7" t="s">
        <v>11297</v>
      </c>
      <c r="F1745" s="7" t="s">
        <v>163</v>
      </c>
      <c r="G1745" s="7" t="s">
        <v>252</v>
      </c>
      <c r="H1745" s="7" t="s">
        <v>260</v>
      </c>
      <c r="I1745" s="7" t="s">
        <v>60</v>
      </c>
      <c r="J1745" s="7" t="s">
        <v>58</v>
      </c>
      <c r="K1745" s="7">
        <v>14</v>
      </c>
      <c r="L1745" s="7" t="s">
        <v>11299</v>
      </c>
      <c r="M1745" s="7" t="s">
        <v>19042</v>
      </c>
      <c r="N1745" s="7" t="s">
        <v>29</v>
      </c>
      <c r="O1745" s="7" t="s">
        <v>159</v>
      </c>
    </row>
    <row r="1746" spans="2:15" x14ac:dyDescent="0.25">
      <c r="B1746" s="7">
        <v>4</v>
      </c>
      <c r="C1746" s="7" t="s">
        <v>11305</v>
      </c>
      <c r="D1746" s="7" t="s">
        <v>11306</v>
      </c>
      <c r="E1746" s="7" t="s">
        <v>11309</v>
      </c>
      <c r="F1746" s="7" t="s">
        <v>295</v>
      </c>
      <c r="G1746" s="7" t="s">
        <v>252</v>
      </c>
      <c r="H1746" s="7" t="s">
        <v>259</v>
      </c>
      <c r="I1746" s="7" t="s">
        <v>60</v>
      </c>
      <c r="J1746" s="7" t="s">
        <v>58</v>
      </c>
      <c r="K1746" s="7">
        <v>14</v>
      </c>
      <c r="L1746" s="7" t="s">
        <v>11311</v>
      </c>
      <c r="M1746" s="7" t="s">
        <v>14638</v>
      </c>
      <c r="N1746" s="7" t="s">
        <v>29</v>
      </c>
      <c r="O1746" s="7" t="s">
        <v>109</v>
      </c>
    </row>
    <row r="1747" spans="2:15" x14ac:dyDescent="0.25">
      <c r="B1747" s="7">
        <v>4</v>
      </c>
      <c r="C1747" s="7" t="s">
        <v>11312</v>
      </c>
      <c r="D1747" s="7" t="s">
        <v>11313</v>
      </c>
      <c r="E1747" s="7" t="s">
        <v>11316</v>
      </c>
      <c r="F1747" s="7" t="s">
        <v>185</v>
      </c>
      <c r="G1747" s="7" t="s">
        <v>252</v>
      </c>
      <c r="H1747" s="7" t="s">
        <v>260</v>
      </c>
      <c r="I1747" s="7" t="s">
        <v>27</v>
      </c>
      <c r="J1747" s="7" t="s">
        <v>23</v>
      </c>
      <c r="K1747" s="7">
        <v>10</v>
      </c>
      <c r="L1747" s="7" t="s">
        <v>11318</v>
      </c>
      <c r="M1747" s="7" t="s">
        <v>14446</v>
      </c>
      <c r="N1747" s="7" t="s">
        <v>29</v>
      </c>
      <c r="O1747" s="7" t="s">
        <v>159</v>
      </c>
    </row>
    <row r="1748" spans="2:15" x14ac:dyDescent="0.25">
      <c r="B1748" s="7">
        <v>4</v>
      </c>
      <c r="C1748" s="7" t="s">
        <v>11333</v>
      </c>
      <c r="D1748" s="7" t="s">
        <v>11334</v>
      </c>
      <c r="E1748" s="7" t="s">
        <v>11337</v>
      </c>
      <c r="F1748" s="7" t="s">
        <v>169</v>
      </c>
      <c r="G1748" s="7" t="s">
        <v>252</v>
      </c>
      <c r="H1748" s="7" t="s">
        <v>260</v>
      </c>
      <c r="I1748" s="7" t="s">
        <v>27</v>
      </c>
      <c r="J1748" s="7" t="s">
        <v>23</v>
      </c>
      <c r="K1748" s="7">
        <v>10</v>
      </c>
      <c r="L1748" s="7" t="s">
        <v>11339</v>
      </c>
      <c r="M1748" s="7" t="s">
        <v>19044</v>
      </c>
      <c r="N1748" s="7" t="s">
        <v>29</v>
      </c>
      <c r="O1748" s="7" t="s">
        <v>159</v>
      </c>
    </row>
    <row r="1749" spans="2:15" x14ac:dyDescent="0.25">
      <c r="B1749" s="7">
        <v>4</v>
      </c>
      <c r="C1749" s="7" t="s">
        <v>11341</v>
      </c>
      <c r="D1749" s="7" t="s">
        <v>11342</v>
      </c>
      <c r="E1749" s="7" t="s">
        <v>11345</v>
      </c>
      <c r="F1749" s="7" t="s">
        <v>171</v>
      </c>
      <c r="G1749" s="7" t="s">
        <v>253</v>
      </c>
      <c r="H1749" s="7" t="s">
        <v>260</v>
      </c>
      <c r="I1749" s="7" t="s">
        <v>27</v>
      </c>
      <c r="J1749" s="7" t="s">
        <v>23</v>
      </c>
      <c r="K1749" s="7">
        <v>7</v>
      </c>
      <c r="L1749" s="7" t="s">
        <v>11347</v>
      </c>
      <c r="M1749" s="7" t="s">
        <v>14046</v>
      </c>
      <c r="N1749" s="7" t="s">
        <v>29</v>
      </c>
      <c r="O1749" s="7" t="s">
        <v>159</v>
      </c>
    </row>
    <row r="1750" spans="2:15" x14ac:dyDescent="0.25">
      <c r="B1750" s="7">
        <v>4</v>
      </c>
      <c r="C1750" s="7" t="s">
        <v>11348</v>
      </c>
      <c r="D1750" s="7" t="s">
        <v>11349</v>
      </c>
      <c r="E1750" s="7" t="s">
        <v>11353</v>
      </c>
      <c r="F1750" s="7" t="s">
        <v>25</v>
      </c>
      <c r="G1750" s="7" t="s">
        <v>253</v>
      </c>
      <c r="H1750" s="7" t="s">
        <v>260</v>
      </c>
      <c r="I1750" s="7" t="s">
        <v>60</v>
      </c>
      <c r="J1750" s="7" t="s">
        <v>58</v>
      </c>
      <c r="K1750" s="7">
        <v>9</v>
      </c>
      <c r="L1750" s="7" t="s">
        <v>11355</v>
      </c>
      <c r="M1750" s="7" t="s">
        <v>14476</v>
      </c>
      <c r="N1750" s="7" t="s">
        <v>29</v>
      </c>
      <c r="O1750" s="7" t="s">
        <v>105</v>
      </c>
    </row>
    <row r="1751" spans="2:15" x14ac:dyDescent="0.25">
      <c r="B1751" s="7">
        <v>4</v>
      </c>
      <c r="C1751" s="7" t="s">
        <v>11379</v>
      </c>
      <c r="D1751" s="7" t="s">
        <v>11380</v>
      </c>
      <c r="E1751" s="7" t="s">
        <v>11383</v>
      </c>
      <c r="F1751" s="7" t="s">
        <v>185</v>
      </c>
      <c r="G1751" s="7" t="s">
        <v>252</v>
      </c>
      <c r="H1751" s="7" t="s">
        <v>260</v>
      </c>
      <c r="I1751" s="7" t="s">
        <v>27</v>
      </c>
      <c r="J1751" s="7" t="s">
        <v>23</v>
      </c>
      <c r="K1751" s="7">
        <v>10</v>
      </c>
      <c r="L1751" s="7" t="s">
        <v>11385</v>
      </c>
      <c r="M1751" s="7" t="s">
        <v>19052</v>
      </c>
      <c r="N1751" s="7" t="s">
        <v>29</v>
      </c>
      <c r="O1751" s="7" t="s">
        <v>159</v>
      </c>
    </row>
    <row r="1752" spans="2:15" x14ac:dyDescent="0.25">
      <c r="B1752" s="7">
        <v>4</v>
      </c>
      <c r="C1752" s="7" t="s">
        <v>11386</v>
      </c>
      <c r="D1752" s="7" t="s">
        <v>11387</v>
      </c>
      <c r="E1752" s="7" t="s">
        <v>11388</v>
      </c>
      <c r="F1752" s="7" t="s">
        <v>202</v>
      </c>
      <c r="G1752" s="7" t="s">
        <v>253</v>
      </c>
      <c r="H1752" s="7" t="s">
        <v>260</v>
      </c>
      <c r="I1752" s="7" t="s">
        <v>87</v>
      </c>
      <c r="J1752" s="7" t="s">
        <v>23</v>
      </c>
      <c r="K1752" s="7">
        <v>7</v>
      </c>
      <c r="L1752" s="7" t="s">
        <v>11390</v>
      </c>
      <c r="M1752" s="7" t="s">
        <v>19054</v>
      </c>
      <c r="N1752" s="7" t="s">
        <v>29</v>
      </c>
      <c r="O1752" s="7" t="s">
        <v>159</v>
      </c>
    </row>
    <row r="1753" spans="2:15" x14ac:dyDescent="0.25">
      <c r="B1753" s="7">
        <v>4</v>
      </c>
      <c r="C1753" s="7" t="s">
        <v>11398</v>
      </c>
      <c r="D1753" s="7" t="s">
        <v>11399</v>
      </c>
      <c r="E1753" s="7" t="s">
        <v>11402</v>
      </c>
      <c r="F1753" s="7" t="s">
        <v>185</v>
      </c>
      <c r="G1753" s="7" t="s">
        <v>252</v>
      </c>
      <c r="H1753" s="7" t="s">
        <v>260</v>
      </c>
      <c r="I1753" s="7" t="s">
        <v>27</v>
      </c>
      <c r="J1753" s="7" t="s">
        <v>23</v>
      </c>
      <c r="K1753" s="7">
        <v>10</v>
      </c>
      <c r="L1753" s="7" t="s">
        <v>11404</v>
      </c>
      <c r="M1753" s="7" t="s">
        <v>10719</v>
      </c>
      <c r="N1753" s="7" t="s">
        <v>29</v>
      </c>
      <c r="O1753" s="7" t="s">
        <v>159</v>
      </c>
    </row>
    <row r="1754" spans="2:15" x14ac:dyDescent="0.25">
      <c r="B1754" s="7">
        <v>4</v>
      </c>
      <c r="C1754" s="7" t="s">
        <v>11420</v>
      </c>
      <c r="D1754" s="7" t="s">
        <v>11421</v>
      </c>
      <c r="E1754" s="7" t="s">
        <v>11424</v>
      </c>
      <c r="F1754" s="7" t="s">
        <v>169</v>
      </c>
      <c r="G1754" s="7" t="s">
        <v>252</v>
      </c>
      <c r="H1754" s="7" t="s">
        <v>260</v>
      </c>
      <c r="I1754" s="7" t="s">
        <v>27</v>
      </c>
      <c r="J1754" s="7" t="s">
        <v>23</v>
      </c>
      <c r="K1754" s="7">
        <v>10</v>
      </c>
      <c r="L1754" s="7" t="s">
        <v>11426</v>
      </c>
      <c r="M1754" s="7" t="s">
        <v>14450</v>
      </c>
      <c r="N1754" s="7" t="s">
        <v>29</v>
      </c>
      <c r="O1754" s="7" t="s">
        <v>159</v>
      </c>
    </row>
    <row r="1755" spans="2:15" x14ac:dyDescent="0.25">
      <c r="B1755" s="7">
        <v>4</v>
      </c>
      <c r="C1755" s="7" t="s">
        <v>11432</v>
      </c>
      <c r="D1755" s="7" t="s">
        <v>11433</v>
      </c>
      <c r="E1755" s="7" t="s">
        <v>11436</v>
      </c>
      <c r="F1755" s="7" t="s">
        <v>167</v>
      </c>
      <c r="G1755" s="7" t="s">
        <v>253</v>
      </c>
      <c r="H1755" s="7" t="s">
        <v>260</v>
      </c>
      <c r="I1755" s="7" t="s">
        <v>34</v>
      </c>
      <c r="J1755" s="7" t="s">
        <v>23</v>
      </c>
      <c r="K1755" s="7">
        <v>5</v>
      </c>
      <c r="L1755" s="7" t="s">
        <v>11438</v>
      </c>
      <c r="M1755" s="7" t="s">
        <v>14211</v>
      </c>
      <c r="N1755" s="7" t="s">
        <v>29</v>
      </c>
      <c r="O1755" s="7" t="s">
        <v>159</v>
      </c>
    </row>
    <row r="1756" spans="2:15" x14ac:dyDescent="0.25">
      <c r="B1756" s="7">
        <v>4</v>
      </c>
      <c r="C1756" s="7" t="s">
        <v>11439</v>
      </c>
      <c r="D1756" s="7" t="s">
        <v>11440</v>
      </c>
      <c r="E1756" s="7" t="s">
        <v>11444</v>
      </c>
      <c r="F1756" s="7" t="s">
        <v>25</v>
      </c>
      <c r="G1756" s="7" t="s">
        <v>253</v>
      </c>
      <c r="H1756" s="7" t="s">
        <v>260</v>
      </c>
      <c r="I1756" s="7" t="s">
        <v>60</v>
      </c>
      <c r="J1756" s="7" t="s">
        <v>58</v>
      </c>
      <c r="K1756" s="7">
        <v>9</v>
      </c>
      <c r="L1756" s="7" t="s">
        <v>11446</v>
      </c>
      <c r="M1756" s="7" t="s">
        <v>19056</v>
      </c>
      <c r="N1756" s="7" t="s">
        <v>29</v>
      </c>
      <c r="O1756" s="7" t="s">
        <v>105</v>
      </c>
    </row>
    <row r="1757" spans="2:15" x14ac:dyDescent="0.25">
      <c r="B1757" s="7">
        <v>4</v>
      </c>
      <c r="C1757" s="7" t="s">
        <v>11447</v>
      </c>
      <c r="D1757" s="7" t="s">
        <v>11448</v>
      </c>
      <c r="E1757" s="7" t="s">
        <v>11449</v>
      </c>
      <c r="F1757" s="7" t="s">
        <v>167</v>
      </c>
      <c r="G1757" s="7" t="s">
        <v>253</v>
      </c>
      <c r="H1757" s="7" t="s">
        <v>260</v>
      </c>
      <c r="I1757" s="7" t="s">
        <v>27</v>
      </c>
      <c r="J1757" s="7" t="s">
        <v>23</v>
      </c>
      <c r="K1757" s="7">
        <v>7</v>
      </c>
      <c r="L1757" s="7" t="s">
        <v>11451</v>
      </c>
      <c r="M1757" s="7" t="s">
        <v>19060</v>
      </c>
      <c r="N1757" s="7" t="s">
        <v>29</v>
      </c>
      <c r="O1757" s="7" t="s">
        <v>159</v>
      </c>
    </row>
    <row r="1758" spans="2:15" x14ac:dyDescent="0.25">
      <c r="B1758" s="7">
        <v>4</v>
      </c>
      <c r="C1758" s="7" t="s">
        <v>11452</v>
      </c>
      <c r="D1758" s="7" t="s">
        <v>11453</v>
      </c>
      <c r="E1758" s="7" t="s">
        <v>11457</v>
      </c>
      <c r="F1758" s="7" t="s">
        <v>38</v>
      </c>
      <c r="G1758" s="7" t="s">
        <v>253</v>
      </c>
      <c r="H1758" s="7" t="s">
        <v>260</v>
      </c>
      <c r="I1758" s="7" t="s">
        <v>60</v>
      </c>
      <c r="J1758" s="7" t="s">
        <v>58</v>
      </c>
      <c r="K1758" s="7">
        <v>9</v>
      </c>
      <c r="L1758" s="7" t="s">
        <v>11459</v>
      </c>
      <c r="M1758" s="7" t="s">
        <v>14018</v>
      </c>
      <c r="N1758" s="7" t="s">
        <v>29</v>
      </c>
      <c r="O1758" s="7" t="s">
        <v>105</v>
      </c>
    </row>
    <row r="1759" spans="2:15" x14ac:dyDescent="0.25">
      <c r="B1759" s="7">
        <v>4</v>
      </c>
      <c r="C1759" s="7" t="s">
        <v>11503</v>
      </c>
      <c r="D1759" s="7" t="s">
        <v>11504</v>
      </c>
      <c r="E1759" s="7" t="s">
        <v>11507</v>
      </c>
      <c r="F1759" s="7" t="s">
        <v>50</v>
      </c>
      <c r="G1759" s="7" t="s">
        <v>253</v>
      </c>
      <c r="H1759" s="7" t="s">
        <v>260</v>
      </c>
      <c r="I1759" s="7" t="s">
        <v>68</v>
      </c>
      <c r="J1759" s="7" t="s">
        <v>44</v>
      </c>
      <c r="K1759" s="7">
        <v>11</v>
      </c>
      <c r="L1759" s="7" t="s">
        <v>11509</v>
      </c>
      <c r="M1759" s="7" t="s">
        <v>17891</v>
      </c>
      <c r="N1759" s="7" t="s">
        <v>29</v>
      </c>
      <c r="O1759" s="7" t="s">
        <v>105</v>
      </c>
    </row>
    <row r="1760" spans="2:15" x14ac:dyDescent="0.25">
      <c r="B1760" s="7">
        <v>4</v>
      </c>
      <c r="C1760" s="7" t="s">
        <v>11510</v>
      </c>
      <c r="D1760" s="7" t="s">
        <v>11511</v>
      </c>
      <c r="E1760" s="7" t="s">
        <v>11513</v>
      </c>
      <c r="F1760" s="7" t="s">
        <v>165</v>
      </c>
      <c r="G1760" s="7" t="s">
        <v>252</v>
      </c>
      <c r="H1760" s="7" t="s">
        <v>260</v>
      </c>
      <c r="I1760" s="7" t="s">
        <v>37</v>
      </c>
      <c r="J1760" s="7" t="s">
        <v>36</v>
      </c>
      <c r="K1760" s="7">
        <v>10</v>
      </c>
      <c r="L1760" s="7" t="s">
        <v>11515</v>
      </c>
      <c r="M1760" s="7" t="s">
        <v>16733</v>
      </c>
      <c r="N1760" s="7" t="s">
        <v>29</v>
      </c>
      <c r="O1760" s="7" t="s">
        <v>159</v>
      </c>
    </row>
    <row r="1761" spans="2:15" x14ac:dyDescent="0.25">
      <c r="B1761" s="7">
        <v>4</v>
      </c>
      <c r="C1761" s="7" t="s">
        <v>11538</v>
      </c>
      <c r="D1761" s="7" t="s">
        <v>11539</v>
      </c>
      <c r="E1761" s="7" t="s">
        <v>11542</v>
      </c>
      <c r="F1761" s="7" t="s">
        <v>42</v>
      </c>
      <c r="G1761" s="7" t="s">
        <v>252</v>
      </c>
      <c r="H1761" s="7" t="s">
        <v>260</v>
      </c>
      <c r="I1761" s="7" t="s">
        <v>34</v>
      </c>
      <c r="J1761" s="7" t="s">
        <v>23</v>
      </c>
      <c r="K1761" s="7">
        <v>8</v>
      </c>
      <c r="L1761" s="7" t="s">
        <v>11544</v>
      </c>
      <c r="M1761" s="7" t="s">
        <v>19078</v>
      </c>
      <c r="N1761" s="7" t="s">
        <v>29</v>
      </c>
      <c r="O1761" s="7" t="s">
        <v>105</v>
      </c>
    </row>
    <row r="1762" spans="2:15" x14ac:dyDescent="0.25">
      <c r="B1762" s="7">
        <v>4</v>
      </c>
      <c r="C1762" s="7" t="s">
        <v>11554</v>
      </c>
      <c r="D1762" s="7" t="s">
        <v>11555</v>
      </c>
      <c r="E1762" s="7" t="s">
        <v>11558</v>
      </c>
      <c r="F1762" s="7" t="s">
        <v>163</v>
      </c>
      <c r="G1762" s="7" t="s">
        <v>252</v>
      </c>
      <c r="H1762" s="7" t="s">
        <v>260</v>
      </c>
      <c r="I1762" s="7" t="s">
        <v>60</v>
      </c>
      <c r="J1762" s="7" t="s">
        <v>58</v>
      </c>
      <c r="K1762" s="7">
        <v>14</v>
      </c>
      <c r="L1762" s="7" t="s">
        <v>11560</v>
      </c>
      <c r="M1762" s="7" t="s">
        <v>19079</v>
      </c>
      <c r="N1762" s="7" t="s">
        <v>29</v>
      </c>
      <c r="O1762" s="7" t="s">
        <v>159</v>
      </c>
    </row>
    <row r="1763" spans="2:15" x14ac:dyDescent="0.25">
      <c r="B1763" s="7">
        <v>4</v>
      </c>
      <c r="C1763" s="7" t="s">
        <v>11583</v>
      </c>
      <c r="D1763" s="7" t="s">
        <v>11584</v>
      </c>
      <c r="E1763" s="7" t="s">
        <v>11587</v>
      </c>
      <c r="F1763" s="7" t="s">
        <v>25</v>
      </c>
      <c r="G1763" s="7" t="s">
        <v>253</v>
      </c>
      <c r="H1763" s="7" t="s">
        <v>260</v>
      </c>
      <c r="I1763" s="7" t="s">
        <v>68</v>
      </c>
      <c r="J1763" s="7" t="s">
        <v>44</v>
      </c>
      <c r="K1763" s="7">
        <v>11</v>
      </c>
      <c r="L1763" s="7" t="s">
        <v>11589</v>
      </c>
      <c r="M1763" s="7" t="s">
        <v>19084</v>
      </c>
      <c r="N1763" s="7" t="s">
        <v>29</v>
      </c>
      <c r="O1763" s="7" t="s">
        <v>105</v>
      </c>
    </row>
    <row r="1764" spans="2:15" x14ac:dyDescent="0.25">
      <c r="B1764" s="7">
        <v>4</v>
      </c>
      <c r="C1764" s="7" t="s">
        <v>11590</v>
      </c>
      <c r="D1764" s="7" t="s">
        <v>11591</v>
      </c>
      <c r="E1764" s="7" t="s">
        <v>11594</v>
      </c>
      <c r="F1764" s="7" t="s">
        <v>190</v>
      </c>
      <c r="G1764" s="7" t="s">
        <v>252</v>
      </c>
      <c r="H1764" s="7" t="s">
        <v>260</v>
      </c>
      <c r="I1764" s="7" t="s">
        <v>60</v>
      </c>
      <c r="J1764" s="7" t="s">
        <v>58</v>
      </c>
      <c r="K1764" s="7">
        <v>14</v>
      </c>
      <c r="L1764" s="7" t="s">
        <v>11596</v>
      </c>
      <c r="M1764" s="7" t="s">
        <v>19085</v>
      </c>
      <c r="N1764" s="7" t="s">
        <v>29</v>
      </c>
      <c r="O1764" s="7" t="s">
        <v>159</v>
      </c>
    </row>
    <row r="1765" spans="2:15" x14ac:dyDescent="0.25">
      <c r="B1765" s="7">
        <v>4</v>
      </c>
      <c r="C1765" s="7" t="s">
        <v>11597</v>
      </c>
      <c r="D1765" s="7" t="s">
        <v>11598</v>
      </c>
      <c r="E1765" s="7" t="s">
        <v>11601</v>
      </c>
      <c r="F1765" s="7" t="s">
        <v>25</v>
      </c>
      <c r="G1765" s="7" t="s">
        <v>253</v>
      </c>
      <c r="H1765" s="7" t="s">
        <v>260</v>
      </c>
      <c r="I1765" s="7" t="s">
        <v>60</v>
      </c>
      <c r="J1765" s="7" t="s">
        <v>58</v>
      </c>
      <c r="K1765" s="7">
        <v>9</v>
      </c>
      <c r="L1765" s="7" t="s">
        <v>11603</v>
      </c>
      <c r="M1765" s="7" t="s">
        <v>19087</v>
      </c>
      <c r="N1765" s="7" t="s">
        <v>29</v>
      </c>
      <c r="O1765" s="7" t="s">
        <v>105</v>
      </c>
    </row>
    <row r="1766" spans="2:15" x14ac:dyDescent="0.25">
      <c r="B1766" s="7">
        <v>4</v>
      </c>
      <c r="C1766" s="7" t="s">
        <v>11604</v>
      </c>
      <c r="D1766" s="7" t="s">
        <v>11605</v>
      </c>
      <c r="E1766" s="7" t="s">
        <v>11609</v>
      </c>
      <c r="F1766" s="7" t="s">
        <v>277</v>
      </c>
      <c r="G1766" s="7" t="s">
        <v>252</v>
      </c>
      <c r="H1766" s="7" t="s">
        <v>260</v>
      </c>
      <c r="I1766" s="7" t="s">
        <v>60</v>
      </c>
      <c r="J1766" s="7" t="s">
        <v>58</v>
      </c>
      <c r="K1766" s="7">
        <v>14</v>
      </c>
      <c r="L1766" s="7" t="s">
        <v>11611</v>
      </c>
      <c r="M1766" s="7" t="s">
        <v>19088</v>
      </c>
      <c r="N1766" s="7" t="s">
        <v>29</v>
      </c>
      <c r="O1766" s="7" t="s">
        <v>159</v>
      </c>
    </row>
    <row r="1767" spans="2:15" x14ac:dyDescent="0.25">
      <c r="B1767" s="7">
        <v>4</v>
      </c>
      <c r="C1767" s="7" t="s">
        <v>11657</v>
      </c>
      <c r="D1767" s="7" t="s">
        <v>11658</v>
      </c>
      <c r="E1767" s="7" t="s">
        <v>11661</v>
      </c>
      <c r="F1767" s="7" t="s">
        <v>25</v>
      </c>
      <c r="G1767" s="7" t="s">
        <v>253</v>
      </c>
      <c r="H1767" s="7" t="s">
        <v>260</v>
      </c>
      <c r="I1767" s="7" t="s">
        <v>27</v>
      </c>
      <c r="J1767" s="7" t="s">
        <v>23</v>
      </c>
      <c r="K1767" s="7">
        <v>7</v>
      </c>
      <c r="L1767" s="7" t="s">
        <v>11663</v>
      </c>
      <c r="M1767" s="7" t="s">
        <v>10716</v>
      </c>
      <c r="N1767" s="7" t="s">
        <v>29</v>
      </c>
      <c r="O1767" s="7" t="s">
        <v>105</v>
      </c>
    </row>
    <row r="1768" spans="2:15" x14ac:dyDescent="0.25">
      <c r="B1768" s="7">
        <v>4</v>
      </c>
      <c r="C1768" s="7" t="s">
        <v>11664</v>
      </c>
      <c r="D1768" s="7" t="s">
        <v>11665</v>
      </c>
      <c r="E1768" s="7" t="s">
        <v>11668</v>
      </c>
      <c r="F1768" s="7" t="s">
        <v>38</v>
      </c>
      <c r="G1768" s="7" t="s">
        <v>253</v>
      </c>
      <c r="H1768" s="7" t="s">
        <v>260</v>
      </c>
      <c r="I1768" s="7" t="s">
        <v>27</v>
      </c>
      <c r="J1768" s="7" t="s">
        <v>23</v>
      </c>
      <c r="K1768" s="7">
        <v>7</v>
      </c>
      <c r="L1768" s="7" t="s">
        <v>11670</v>
      </c>
      <c r="M1768" s="7" t="s">
        <v>14458</v>
      </c>
      <c r="N1768" s="7" t="s">
        <v>29</v>
      </c>
      <c r="O1768" s="7" t="s">
        <v>105</v>
      </c>
    </row>
    <row r="1769" spans="2:15" x14ac:dyDescent="0.25">
      <c r="B1769" s="7">
        <v>4</v>
      </c>
      <c r="C1769" s="7" t="s">
        <v>11673</v>
      </c>
      <c r="D1769" s="7" t="s">
        <v>11674</v>
      </c>
      <c r="E1769" s="7" t="s">
        <v>11677</v>
      </c>
      <c r="F1769" s="7" t="s">
        <v>38</v>
      </c>
      <c r="G1769" s="7" t="s">
        <v>253</v>
      </c>
      <c r="H1769" s="7" t="s">
        <v>260</v>
      </c>
      <c r="I1769" s="7" t="s">
        <v>87</v>
      </c>
      <c r="J1769" s="7" t="s">
        <v>23</v>
      </c>
      <c r="K1769" s="7">
        <v>7</v>
      </c>
      <c r="L1769" s="7" t="s">
        <v>11679</v>
      </c>
      <c r="M1769" s="7" t="s">
        <v>10450</v>
      </c>
      <c r="N1769" s="7" t="s">
        <v>29</v>
      </c>
      <c r="O1769" s="7" t="s">
        <v>105</v>
      </c>
    </row>
    <row r="1770" spans="2:15" x14ac:dyDescent="0.25">
      <c r="B1770" s="7">
        <v>4</v>
      </c>
      <c r="C1770" s="7" t="s">
        <v>11689</v>
      </c>
      <c r="D1770" s="7" t="s">
        <v>11690</v>
      </c>
      <c r="E1770" s="7" t="s">
        <v>11693</v>
      </c>
      <c r="F1770" s="7" t="s">
        <v>25</v>
      </c>
      <c r="G1770" s="7" t="s">
        <v>252</v>
      </c>
      <c r="H1770" s="7" t="s">
        <v>260</v>
      </c>
      <c r="I1770" s="7" t="s">
        <v>34</v>
      </c>
      <c r="J1770" s="7" t="s">
        <v>23</v>
      </c>
      <c r="K1770" s="7">
        <v>8</v>
      </c>
      <c r="L1770" s="7" t="s">
        <v>11695</v>
      </c>
      <c r="M1770" s="7" t="s">
        <v>10367</v>
      </c>
      <c r="N1770" s="7" t="s">
        <v>29</v>
      </c>
      <c r="O1770" s="7" t="s">
        <v>105</v>
      </c>
    </row>
    <row r="1771" spans="2:15" x14ac:dyDescent="0.25">
      <c r="B1771" s="7">
        <v>4</v>
      </c>
      <c r="C1771" s="7" t="s">
        <v>11697</v>
      </c>
      <c r="D1771" s="7" t="s">
        <v>11698</v>
      </c>
      <c r="E1771" s="7" t="s">
        <v>11701</v>
      </c>
      <c r="F1771" s="7" t="s">
        <v>42</v>
      </c>
      <c r="G1771" s="7" t="s">
        <v>253</v>
      </c>
      <c r="H1771" s="7" t="s">
        <v>260</v>
      </c>
      <c r="I1771" s="7" t="s">
        <v>27</v>
      </c>
      <c r="J1771" s="7" t="s">
        <v>23</v>
      </c>
      <c r="K1771" s="7">
        <v>7</v>
      </c>
      <c r="L1771" s="7" t="s">
        <v>11703</v>
      </c>
      <c r="M1771" s="7" t="s">
        <v>14028</v>
      </c>
      <c r="N1771" s="7" t="s">
        <v>29</v>
      </c>
      <c r="O1771" s="7" t="s">
        <v>105</v>
      </c>
    </row>
    <row r="1772" spans="2:15" x14ac:dyDescent="0.25">
      <c r="B1772" s="7">
        <v>4</v>
      </c>
      <c r="C1772" s="7" t="s">
        <v>11704</v>
      </c>
      <c r="D1772" s="7" t="s">
        <v>11705</v>
      </c>
      <c r="E1772" s="7" t="s">
        <v>11708</v>
      </c>
      <c r="F1772" s="7" t="s">
        <v>25</v>
      </c>
      <c r="G1772" s="7" t="s">
        <v>253</v>
      </c>
      <c r="H1772" s="7" t="s">
        <v>260</v>
      </c>
      <c r="I1772" s="7" t="s">
        <v>27</v>
      </c>
      <c r="J1772" s="7" t="s">
        <v>23</v>
      </c>
      <c r="K1772" s="7">
        <v>7</v>
      </c>
      <c r="L1772" s="7" t="s">
        <v>11710</v>
      </c>
      <c r="M1772" s="7" t="s">
        <v>10713</v>
      </c>
      <c r="N1772" s="7" t="s">
        <v>29</v>
      </c>
      <c r="O1772" s="7" t="s">
        <v>105</v>
      </c>
    </row>
    <row r="1773" spans="2:15" x14ac:dyDescent="0.25">
      <c r="B1773" s="7">
        <v>4</v>
      </c>
      <c r="C1773" s="7" t="s">
        <v>11719</v>
      </c>
      <c r="D1773" s="7" t="s">
        <v>11720</v>
      </c>
      <c r="E1773" s="7" t="s">
        <v>11723</v>
      </c>
      <c r="F1773" s="7" t="s">
        <v>42</v>
      </c>
      <c r="G1773" s="7" t="s">
        <v>252</v>
      </c>
      <c r="H1773" s="7" t="s">
        <v>260</v>
      </c>
      <c r="I1773" s="7" t="s">
        <v>27</v>
      </c>
      <c r="J1773" s="7" t="s">
        <v>23</v>
      </c>
      <c r="K1773" s="7">
        <v>10</v>
      </c>
      <c r="L1773" s="7" t="s">
        <v>11725</v>
      </c>
      <c r="M1773" s="7" t="s">
        <v>17574</v>
      </c>
      <c r="N1773" s="7" t="s">
        <v>29</v>
      </c>
      <c r="O1773" s="7" t="s">
        <v>105</v>
      </c>
    </row>
    <row r="1774" spans="2:15" x14ac:dyDescent="0.25">
      <c r="B1774" s="7">
        <v>4</v>
      </c>
      <c r="C1774" s="7" t="s">
        <v>11726</v>
      </c>
      <c r="D1774" s="7" t="s">
        <v>11727</v>
      </c>
      <c r="E1774" s="7" t="s">
        <v>11730</v>
      </c>
      <c r="F1774" s="7" t="s">
        <v>25</v>
      </c>
      <c r="G1774" s="7" t="s">
        <v>253</v>
      </c>
      <c r="H1774" s="7" t="s">
        <v>260</v>
      </c>
      <c r="I1774" s="7" t="s">
        <v>27</v>
      </c>
      <c r="J1774" s="7" t="s">
        <v>23</v>
      </c>
      <c r="K1774" s="7">
        <v>7</v>
      </c>
      <c r="L1774" s="7" t="s">
        <v>11732</v>
      </c>
      <c r="M1774" s="7" t="s">
        <v>17581</v>
      </c>
      <c r="N1774" s="7" t="s">
        <v>29</v>
      </c>
      <c r="O1774" s="7" t="s">
        <v>105</v>
      </c>
    </row>
    <row r="1775" spans="2:15" x14ac:dyDescent="0.25">
      <c r="B1775" s="7">
        <v>4</v>
      </c>
      <c r="C1775" s="7" t="s">
        <v>11733</v>
      </c>
      <c r="D1775" s="7" t="s">
        <v>11734</v>
      </c>
      <c r="E1775" s="7" t="s">
        <v>11737</v>
      </c>
      <c r="F1775" s="7" t="s">
        <v>216</v>
      </c>
      <c r="G1775" s="7" t="s">
        <v>252</v>
      </c>
      <c r="H1775" s="7" t="s">
        <v>260</v>
      </c>
      <c r="I1775" s="7" t="s">
        <v>27</v>
      </c>
      <c r="J1775" s="7" t="s">
        <v>23</v>
      </c>
      <c r="K1775" s="7">
        <v>10</v>
      </c>
      <c r="L1775" s="7" t="s">
        <v>11739</v>
      </c>
      <c r="M1775" s="7" t="s">
        <v>17583</v>
      </c>
      <c r="N1775" s="7" t="s">
        <v>29</v>
      </c>
      <c r="O1775" s="7" t="s">
        <v>215</v>
      </c>
    </row>
    <row r="1776" spans="2:15" x14ac:dyDescent="0.25">
      <c r="B1776" s="7">
        <v>4</v>
      </c>
      <c r="C1776" s="7" t="s">
        <v>11740</v>
      </c>
      <c r="D1776" s="7" t="s">
        <v>11741</v>
      </c>
      <c r="E1776" s="7" t="s">
        <v>11744</v>
      </c>
      <c r="F1776" s="7" t="s">
        <v>25</v>
      </c>
      <c r="G1776" s="7" t="s">
        <v>253</v>
      </c>
      <c r="H1776" s="7" t="s">
        <v>260</v>
      </c>
      <c r="I1776" s="7" t="s">
        <v>27</v>
      </c>
      <c r="J1776" s="7" t="s">
        <v>23</v>
      </c>
      <c r="K1776" s="7">
        <v>7</v>
      </c>
      <c r="L1776" s="7" t="s">
        <v>11746</v>
      </c>
      <c r="M1776" s="7" t="s">
        <v>8075</v>
      </c>
      <c r="N1776" s="7" t="s">
        <v>29</v>
      </c>
      <c r="O1776" s="7" t="s">
        <v>105</v>
      </c>
    </row>
    <row r="1777" spans="2:15" x14ac:dyDescent="0.25">
      <c r="B1777" s="7">
        <v>4</v>
      </c>
      <c r="C1777" s="7" t="s">
        <v>11747</v>
      </c>
      <c r="D1777" s="7" t="s">
        <v>11748</v>
      </c>
      <c r="E1777" s="7" t="s">
        <v>11752</v>
      </c>
      <c r="F1777" s="7" t="s">
        <v>25</v>
      </c>
      <c r="G1777" s="7" t="s">
        <v>253</v>
      </c>
      <c r="H1777" s="7" t="s">
        <v>260</v>
      </c>
      <c r="I1777" s="7" t="s">
        <v>34</v>
      </c>
      <c r="J1777" s="7" t="s">
        <v>23</v>
      </c>
      <c r="K1777" s="7">
        <v>5</v>
      </c>
      <c r="L1777" s="7" t="s">
        <v>11754</v>
      </c>
      <c r="M1777" s="7" t="s">
        <v>8104</v>
      </c>
      <c r="N1777" s="7" t="s">
        <v>29</v>
      </c>
      <c r="O1777" s="7" t="s">
        <v>105</v>
      </c>
    </row>
    <row r="1778" spans="2:15" x14ac:dyDescent="0.25">
      <c r="B1778" s="7">
        <v>4</v>
      </c>
      <c r="C1778" s="7" t="s">
        <v>11755</v>
      </c>
      <c r="D1778" s="7" t="s">
        <v>11756</v>
      </c>
      <c r="E1778" s="7" t="s">
        <v>11758</v>
      </c>
      <c r="F1778" s="7" t="s">
        <v>48</v>
      </c>
      <c r="G1778" s="7" t="s">
        <v>253</v>
      </c>
      <c r="H1778" s="7" t="s">
        <v>260</v>
      </c>
      <c r="I1778" s="7" t="s">
        <v>27</v>
      </c>
      <c r="J1778" s="7" t="s">
        <v>23</v>
      </c>
      <c r="K1778" s="7">
        <v>7</v>
      </c>
      <c r="L1778" s="7" t="s">
        <v>11760</v>
      </c>
      <c r="M1778" s="7" t="s">
        <v>14075</v>
      </c>
      <c r="N1778" s="7" t="s">
        <v>29</v>
      </c>
      <c r="O1778" s="7" t="s">
        <v>105</v>
      </c>
    </row>
    <row r="1779" spans="2:15" x14ac:dyDescent="0.25">
      <c r="B1779" s="7">
        <v>4</v>
      </c>
      <c r="C1779" s="7" t="s">
        <v>11761</v>
      </c>
      <c r="D1779" s="7" t="s">
        <v>11762</v>
      </c>
      <c r="E1779" s="7" t="s">
        <v>11765</v>
      </c>
      <c r="F1779" s="7" t="s">
        <v>25</v>
      </c>
      <c r="G1779" s="7" t="s">
        <v>253</v>
      </c>
      <c r="H1779" s="7" t="s">
        <v>260</v>
      </c>
      <c r="I1779" s="7" t="s">
        <v>27</v>
      </c>
      <c r="J1779" s="7" t="s">
        <v>23</v>
      </c>
      <c r="K1779" s="7">
        <v>7</v>
      </c>
      <c r="L1779" s="7" t="s">
        <v>11767</v>
      </c>
      <c r="M1779" s="7" t="s">
        <v>10465</v>
      </c>
      <c r="N1779" s="7" t="s">
        <v>29</v>
      </c>
      <c r="O1779" s="7" t="s">
        <v>105</v>
      </c>
    </row>
    <row r="1780" spans="2:15" x14ac:dyDescent="0.25">
      <c r="B1780" s="7">
        <v>4</v>
      </c>
      <c r="C1780" s="7" t="s">
        <v>11775</v>
      </c>
      <c r="D1780" s="7" t="s">
        <v>11776</v>
      </c>
      <c r="E1780" s="7" t="s">
        <v>11779</v>
      </c>
      <c r="F1780" s="7" t="s">
        <v>25</v>
      </c>
      <c r="G1780" s="7" t="s">
        <v>252</v>
      </c>
      <c r="H1780" s="7" t="s">
        <v>260</v>
      </c>
      <c r="I1780" s="7" t="s">
        <v>27</v>
      </c>
      <c r="J1780" s="7" t="s">
        <v>23</v>
      </c>
      <c r="K1780" s="7">
        <v>10</v>
      </c>
      <c r="L1780" s="7" t="s">
        <v>11781</v>
      </c>
      <c r="M1780" s="7" t="s">
        <v>14616</v>
      </c>
      <c r="N1780" s="7" t="s">
        <v>29</v>
      </c>
      <c r="O1780" s="7" t="s">
        <v>105</v>
      </c>
    </row>
    <row r="1781" spans="2:15" x14ac:dyDescent="0.25">
      <c r="B1781" s="7">
        <v>4</v>
      </c>
      <c r="C1781" s="7" t="s">
        <v>11794</v>
      </c>
      <c r="D1781" s="7" t="s">
        <v>11795</v>
      </c>
      <c r="E1781" s="7" t="s">
        <v>11798</v>
      </c>
      <c r="F1781" s="7" t="s">
        <v>42</v>
      </c>
      <c r="G1781" s="7" t="s">
        <v>253</v>
      </c>
      <c r="H1781" s="7" t="s">
        <v>260</v>
      </c>
      <c r="I1781" s="7" t="s">
        <v>27</v>
      </c>
      <c r="J1781" s="7" t="s">
        <v>23</v>
      </c>
      <c r="K1781" s="7">
        <v>7</v>
      </c>
      <c r="L1781" s="7" t="s">
        <v>6948</v>
      </c>
      <c r="M1781" s="7" t="s">
        <v>3996</v>
      </c>
      <c r="N1781" s="7" t="s">
        <v>29</v>
      </c>
      <c r="O1781" s="7" t="s">
        <v>105</v>
      </c>
    </row>
    <row r="1782" spans="2:15" x14ac:dyDescent="0.25">
      <c r="B1782" s="7">
        <v>4</v>
      </c>
      <c r="C1782" s="7" t="s">
        <v>11802</v>
      </c>
      <c r="D1782" s="7" t="s">
        <v>11803</v>
      </c>
      <c r="E1782" s="7" t="s">
        <v>11806</v>
      </c>
      <c r="F1782" s="7" t="s">
        <v>25</v>
      </c>
      <c r="G1782" s="7" t="s">
        <v>253</v>
      </c>
      <c r="H1782" s="7" t="s">
        <v>260</v>
      </c>
      <c r="I1782" s="7" t="s">
        <v>34</v>
      </c>
      <c r="J1782" s="7" t="s">
        <v>23</v>
      </c>
      <c r="K1782" s="7">
        <v>5</v>
      </c>
      <c r="L1782" s="7" t="s">
        <v>11808</v>
      </c>
      <c r="M1782" s="7" t="s">
        <v>10365</v>
      </c>
      <c r="N1782" s="7" t="s">
        <v>29</v>
      </c>
      <c r="O1782" s="7" t="s">
        <v>105</v>
      </c>
    </row>
    <row r="1783" spans="2:15" x14ac:dyDescent="0.25">
      <c r="B1783" s="7">
        <v>4</v>
      </c>
      <c r="C1783" s="7" t="s">
        <v>11821</v>
      </c>
      <c r="D1783" s="7" t="s">
        <v>11822</v>
      </c>
      <c r="E1783" s="7" t="s">
        <v>11826</v>
      </c>
      <c r="F1783" s="7" t="s">
        <v>25</v>
      </c>
      <c r="G1783" s="7" t="s">
        <v>253</v>
      </c>
      <c r="H1783" s="7" t="s">
        <v>260</v>
      </c>
      <c r="I1783" s="7" t="s">
        <v>27</v>
      </c>
      <c r="J1783" s="7" t="s">
        <v>23</v>
      </c>
      <c r="K1783" s="7">
        <v>7</v>
      </c>
      <c r="L1783" s="7" t="s">
        <v>11828</v>
      </c>
      <c r="M1783" s="7" t="s">
        <v>14378</v>
      </c>
      <c r="N1783" s="7" t="s">
        <v>29</v>
      </c>
      <c r="O1783" s="7" t="s">
        <v>105</v>
      </c>
    </row>
    <row r="1784" spans="2:15" x14ac:dyDescent="0.25">
      <c r="B1784" s="7">
        <v>4</v>
      </c>
      <c r="C1784" s="7" t="s">
        <v>11846</v>
      </c>
      <c r="D1784" s="7" t="s">
        <v>11847</v>
      </c>
      <c r="E1784" s="7" t="s">
        <v>11851</v>
      </c>
      <c r="F1784" s="7" t="s">
        <v>25</v>
      </c>
      <c r="G1784" s="7" t="s">
        <v>253</v>
      </c>
      <c r="H1784" s="7" t="s">
        <v>260</v>
      </c>
      <c r="I1784" s="7" t="s">
        <v>37</v>
      </c>
      <c r="J1784" s="7" t="s">
        <v>36</v>
      </c>
      <c r="K1784" s="7">
        <v>7</v>
      </c>
      <c r="L1784" s="7" t="s">
        <v>11853</v>
      </c>
      <c r="M1784" s="7" t="s">
        <v>17738</v>
      </c>
      <c r="N1784" s="7" t="s">
        <v>29</v>
      </c>
      <c r="O1784" s="7" t="s">
        <v>105</v>
      </c>
    </row>
    <row r="1785" spans="2:15" x14ac:dyDescent="0.25">
      <c r="B1785" s="7">
        <v>4</v>
      </c>
      <c r="C1785" s="7" t="s">
        <v>11856</v>
      </c>
      <c r="D1785" s="7" t="s">
        <v>11857</v>
      </c>
      <c r="E1785" s="7" t="s">
        <v>11859</v>
      </c>
      <c r="F1785" s="7" t="s">
        <v>25</v>
      </c>
      <c r="G1785" s="7" t="s">
        <v>253</v>
      </c>
      <c r="H1785" s="7" t="s">
        <v>260</v>
      </c>
      <c r="I1785" s="7" t="s">
        <v>34</v>
      </c>
      <c r="J1785" s="7" t="s">
        <v>23</v>
      </c>
      <c r="K1785" s="7">
        <v>5</v>
      </c>
      <c r="L1785" s="7" t="s">
        <v>11861</v>
      </c>
      <c r="M1785" s="7" t="s">
        <v>14082</v>
      </c>
      <c r="N1785" s="7" t="s">
        <v>29</v>
      </c>
      <c r="O1785" s="7" t="s">
        <v>105</v>
      </c>
    </row>
    <row r="1786" spans="2:15" x14ac:dyDescent="0.25">
      <c r="B1786" s="7">
        <v>4</v>
      </c>
      <c r="C1786" s="7" t="s">
        <v>11864</v>
      </c>
      <c r="D1786" s="7" t="s">
        <v>11865</v>
      </c>
      <c r="E1786" s="7" t="s">
        <v>11868</v>
      </c>
      <c r="F1786" s="7" t="s">
        <v>25</v>
      </c>
      <c r="G1786" s="7" t="s">
        <v>253</v>
      </c>
      <c r="H1786" s="7" t="s">
        <v>260</v>
      </c>
      <c r="I1786" s="7" t="s">
        <v>27</v>
      </c>
      <c r="J1786" s="7" t="s">
        <v>23</v>
      </c>
      <c r="K1786" s="7">
        <v>7</v>
      </c>
      <c r="L1786" s="7" t="s">
        <v>11870</v>
      </c>
      <c r="M1786" s="7" t="s">
        <v>17795</v>
      </c>
      <c r="N1786" s="7" t="s">
        <v>29</v>
      </c>
      <c r="O1786" s="7" t="s">
        <v>105</v>
      </c>
    </row>
    <row r="1787" spans="2:15" x14ac:dyDescent="0.25">
      <c r="B1787" s="7">
        <v>4</v>
      </c>
      <c r="C1787" s="7" t="s">
        <v>11871</v>
      </c>
      <c r="D1787" s="7" t="s">
        <v>11872</v>
      </c>
      <c r="E1787" s="7" t="s">
        <v>11873</v>
      </c>
      <c r="F1787" s="7" t="s">
        <v>25</v>
      </c>
      <c r="G1787" s="7" t="s">
        <v>253</v>
      </c>
      <c r="H1787" s="7" t="s">
        <v>260</v>
      </c>
      <c r="I1787" s="7" t="s">
        <v>27</v>
      </c>
      <c r="J1787" s="7" t="s">
        <v>23</v>
      </c>
      <c r="K1787" s="7">
        <v>7</v>
      </c>
      <c r="L1787" s="7" t="s">
        <v>11875</v>
      </c>
      <c r="M1787" s="7" t="s">
        <v>14596</v>
      </c>
      <c r="N1787" s="7" t="s">
        <v>29</v>
      </c>
      <c r="O1787" s="7" t="s">
        <v>105</v>
      </c>
    </row>
    <row r="1788" spans="2:15" x14ac:dyDescent="0.25">
      <c r="B1788" s="7">
        <v>4</v>
      </c>
      <c r="C1788" s="7" t="s">
        <v>11876</v>
      </c>
      <c r="D1788" s="7" t="s">
        <v>11877</v>
      </c>
      <c r="E1788" s="7" t="s">
        <v>11878</v>
      </c>
      <c r="F1788" s="7" t="s">
        <v>25</v>
      </c>
      <c r="G1788" s="7" t="s">
        <v>253</v>
      </c>
      <c r="H1788" s="7" t="s">
        <v>260</v>
      </c>
      <c r="I1788" s="7" t="s">
        <v>27</v>
      </c>
      <c r="J1788" s="7" t="s">
        <v>23</v>
      </c>
      <c r="K1788" s="7">
        <v>7</v>
      </c>
      <c r="L1788" s="7" t="s">
        <v>11880</v>
      </c>
      <c r="M1788" s="7" t="s">
        <v>17799</v>
      </c>
      <c r="N1788" s="7" t="s">
        <v>29</v>
      </c>
      <c r="O1788" s="7" t="s">
        <v>105</v>
      </c>
    </row>
    <row r="1789" spans="2:15" x14ac:dyDescent="0.25">
      <c r="B1789" s="7">
        <v>4</v>
      </c>
      <c r="C1789" s="7" t="s">
        <v>11892</v>
      </c>
      <c r="D1789" s="7" t="s">
        <v>11893</v>
      </c>
      <c r="E1789" s="7" t="s">
        <v>11894</v>
      </c>
      <c r="F1789" s="7" t="s">
        <v>25</v>
      </c>
      <c r="G1789" s="7" t="s">
        <v>253</v>
      </c>
      <c r="H1789" s="7" t="s">
        <v>260</v>
      </c>
      <c r="I1789" s="7" t="s">
        <v>27</v>
      </c>
      <c r="J1789" s="7" t="s">
        <v>23</v>
      </c>
      <c r="K1789" s="7">
        <v>7</v>
      </c>
      <c r="L1789" s="7" t="s">
        <v>11896</v>
      </c>
      <c r="M1789" s="7" t="s">
        <v>17799</v>
      </c>
      <c r="N1789" s="7" t="s">
        <v>29</v>
      </c>
      <c r="O1789" s="7" t="s">
        <v>105</v>
      </c>
    </row>
    <row r="1790" spans="2:15" x14ac:dyDescent="0.25">
      <c r="B1790" s="7">
        <v>4</v>
      </c>
      <c r="C1790" s="7" t="s">
        <v>11914</v>
      </c>
      <c r="D1790" s="7" t="s">
        <v>11915</v>
      </c>
      <c r="E1790" s="7" t="s">
        <v>11918</v>
      </c>
      <c r="F1790" s="7" t="s">
        <v>48</v>
      </c>
      <c r="G1790" s="7" t="s">
        <v>253</v>
      </c>
      <c r="H1790" s="7" t="s">
        <v>260</v>
      </c>
      <c r="I1790" s="7" t="s">
        <v>27</v>
      </c>
      <c r="J1790" s="7" t="s">
        <v>23</v>
      </c>
      <c r="K1790" s="7">
        <v>7</v>
      </c>
      <c r="L1790" s="7" t="s">
        <v>11920</v>
      </c>
      <c r="M1790" s="7" t="s">
        <v>17873</v>
      </c>
      <c r="N1790" s="7" t="s">
        <v>29</v>
      </c>
      <c r="O1790" s="7" t="s">
        <v>105</v>
      </c>
    </row>
    <row r="1791" spans="2:15" x14ac:dyDescent="0.25">
      <c r="B1791" s="7">
        <v>4</v>
      </c>
      <c r="C1791" s="7" t="s">
        <v>11921</v>
      </c>
      <c r="D1791" s="7" t="s">
        <v>11922</v>
      </c>
      <c r="E1791" s="7" t="s">
        <v>11926</v>
      </c>
      <c r="F1791" s="7" t="s">
        <v>42</v>
      </c>
      <c r="G1791" s="7" t="s">
        <v>253</v>
      </c>
      <c r="H1791" s="7" t="s">
        <v>260</v>
      </c>
      <c r="I1791" s="7" t="s">
        <v>27</v>
      </c>
      <c r="J1791" s="7" t="s">
        <v>23</v>
      </c>
      <c r="K1791" s="7">
        <v>7</v>
      </c>
      <c r="L1791" s="7" t="s">
        <v>11928</v>
      </c>
      <c r="M1791" s="7" t="s">
        <v>14586</v>
      </c>
      <c r="N1791" s="7" t="s">
        <v>29</v>
      </c>
      <c r="O1791" s="7" t="s">
        <v>105</v>
      </c>
    </row>
    <row r="1792" spans="2:15" x14ac:dyDescent="0.25">
      <c r="B1792" s="7">
        <v>4</v>
      </c>
      <c r="C1792" s="7" t="s">
        <v>11931</v>
      </c>
      <c r="D1792" s="7" t="s">
        <v>11932</v>
      </c>
      <c r="E1792" s="7" t="s">
        <v>11933</v>
      </c>
      <c r="F1792" s="7" t="s">
        <v>25</v>
      </c>
      <c r="G1792" s="7" t="s">
        <v>253</v>
      </c>
      <c r="H1792" s="7" t="s">
        <v>260</v>
      </c>
      <c r="I1792" s="7" t="s">
        <v>40</v>
      </c>
      <c r="J1792" s="7" t="s">
        <v>23</v>
      </c>
      <c r="K1792" s="7">
        <v>7</v>
      </c>
      <c r="L1792" s="7" t="s">
        <v>11935</v>
      </c>
      <c r="M1792" s="7" t="s">
        <v>17885</v>
      </c>
      <c r="N1792" s="7" t="s">
        <v>29</v>
      </c>
      <c r="O1792" s="7" t="s">
        <v>105</v>
      </c>
    </row>
    <row r="1793" spans="2:15" x14ac:dyDescent="0.25">
      <c r="B1793" s="7">
        <v>4</v>
      </c>
      <c r="C1793" s="7" t="s">
        <v>11941</v>
      </c>
      <c r="D1793" s="7" t="s">
        <v>11942</v>
      </c>
      <c r="E1793" s="7" t="s">
        <v>11943</v>
      </c>
      <c r="F1793" s="7" t="s">
        <v>42</v>
      </c>
      <c r="G1793" s="7" t="s">
        <v>253</v>
      </c>
      <c r="H1793" s="7" t="s">
        <v>260</v>
      </c>
      <c r="I1793" s="7" t="s">
        <v>27</v>
      </c>
      <c r="J1793" s="7" t="s">
        <v>23</v>
      </c>
      <c r="K1793" s="7">
        <v>7</v>
      </c>
      <c r="L1793" s="7" t="s">
        <v>11945</v>
      </c>
      <c r="M1793" s="7" t="s">
        <v>14586</v>
      </c>
      <c r="N1793" s="7" t="s">
        <v>29</v>
      </c>
      <c r="O1793" s="7" t="s">
        <v>105</v>
      </c>
    </row>
    <row r="1794" spans="2:15" x14ac:dyDescent="0.25">
      <c r="B1794" s="7">
        <v>4</v>
      </c>
      <c r="C1794" s="7" t="s">
        <v>11948</v>
      </c>
      <c r="D1794" s="7" t="s">
        <v>11949</v>
      </c>
      <c r="E1794" s="7" t="s">
        <v>11950</v>
      </c>
      <c r="F1794" s="7" t="s">
        <v>42</v>
      </c>
      <c r="G1794" s="7" t="s">
        <v>253</v>
      </c>
      <c r="H1794" s="7" t="s">
        <v>260</v>
      </c>
      <c r="I1794" s="7" t="s">
        <v>27</v>
      </c>
      <c r="J1794" s="7" t="s">
        <v>23</v>
      </c>
      <c r="K1794" s="7">
        <v>7</v>
      </c>
      <c r="L1794" s="7" t="s">
        <v>11952</v>
      </c>
      <c r="M1794" s="7" t="s">
        <v>14586</v>
      </c>
      <c r="N1794" s="7" t="s">
        <v>29</v>
      </c>
      <c r="O1794" s="7" t="s">
        <v>105</v>
      </c>
    </row>
    <row r="1795" spans="2:15" x14ac:dyDescent="0.25">
      <c r="B1795" s="7">
        <v>4</v>
      </c>
      <c r="C1795" s="7" t="s">
        <v>11964</v>
      </c>
      <c r="D1795" s="7" t="s">
        <v>11965</v>
      </c>
      <c r="E1795" s="7" t="s">
        <v>11966</v>
      </c>
      <c r="F1795" s="7" t="s">
        <v>25</v>
      </c>
      <c r="G1795" s="7" t="s">
        <v>253</v>
      </c>
      <c r="H1795" s="7" t="s">
        <v>260</v>
      </c>
      <c r="I1795" s="7" t="s">
        <v>40</v>
      </c>
      <c r="J1795" s="7" t="s">
        <v>23</v>
      </c>
      <c r="K1795" s="7">
        <v>7</v>
      </c>
      <c r="L1795" s="7" t="s">
        <v>11968</v>
      </c>
      <c r="M1795" s="7" t="s">
        <v>17592</v>
      </c>
      <c r="N1795" s="7" t="s">
        <v>29</v>
      </c>
      <c r="O1795" s="7" t="s">
        <v>105</v>
      </c>
    </row>
    <row r="1796" spans="2:15" x14ac:dyDescent="0.25">
      <c r="B1796" s="7">
        <v>4</v>
      </c>
      <c r="C1796" s="7" t="s">
        <v>11978</v>
      </c>
      <c r="D1796" s="7" t="s">
        <v>11979</v>
      </c>
      <c r="E1796" s="7" t="s">
        <v>11983</v>
      </c>
      <c r="F1796" s="7" t="s">
        <v>25</v>
      </c>
      <c r="G1796" s="7" t="s">
        <v>253</v>
      </c>
      <c r="H1796" s="7" t="s">
        <v>260</v>
      </c>
      <c r="I1796" s="7" t="s">
        <v>40</v>
      </c>
      <c r="J1796" s="7" t="s">
        <v>23</v>
      </c>
      <c r="K1796" s="7">
        <v>7</v>
      </c>
      <c r="L1796" s="7" t="s">
        <v>11985</v>
      </c>
      <c r="M1796" s="7" t="s">
        <v>17929</v>
      </c>
      <c r="N1796" s="7" t="s">
        <v>29</v>
      </c>
      <c r="O1796" s="7" t="s">
        <v>105</v>
      </c>
    </row>
    <row r="1797" spans="2:15" x14ac:dyDescent="0.25">
      <c r="B1797" s="7">
        <v>4</v>
      </c>
      <c r="C1797" s="7" t="s">
        <v>12228</v>
      </c>
      <c r="D1797" s="7" t="s">
        <v>12229</v>
      </c>
      <c r="E1797" s="7" t="s">
        <v>12233</v>
      </c>
      <c r="F1797" s="7" t="s">
        <v>25</v>
      </c>
      <c r="G1797" s="7" t="s">
        <v>253</v>
      </c>
      <c r="H1797" s="7" t="s">
        <v>260</v>
      </c>
      <c r="I1797" s="7" t="s">
        <v>27</v>
      </c>
      <c r="J1797" s="7" t="s">
        <v>23</v>
      </c>
      <c r="K1797" s="7">
        <v>7</v>
      </c>
      <c r="L1797" s="7" t="s">
        <v>12235</v>
      </c>
      <c r="M1797" s="7" t="s">
        <v>10555</v>
      </c>
      <c r="N1797" s="7" t="s">
        <v>29</v>
      </c>
      <c r="O1797" s="7" t="s">
        <v>105</v>
      </c>
    </row>
    <row r="1798" spans="2:15" x14ac:dyDescent="0.25">
      <c r="B1798" s="7">
        <v>4</v>
      </c>
      <c r="C1798" s="7" t="s">
        <v>12236</v>
      </c>
      <c r="D1798" s="7" t="s">
        <v>12237</v>
      </c>
      <c r="E1798" s="7" t="s">
        <v>12241</v>
      </c>
      <c r="F1798" s="7" t="s">
        <v>38</v>
      </c>
      <c r="G1798" s="7" t="s">
        <v>253</v>
      </c>
      <c r="H1798" s="7" t="s">
        <v>260</v>
      </c>
      <c r="I1798" s="7" t="s">
        <v>27</v>
      </c>
      <c r="J1798" s="7" t="s">
        <v>23</v>
      </c>
      <c r="K1798" s="7">
        <v>7</v>
      </c>
      <c r="L1798" s="7" t="s">
        <v>12243</v>
      </c>
      <c r="M1798" s="7" t="s">
        <v>14637</v>
      </c>
      <c r="N1798" s="7" t="s">
        <v>29</v>
      </c>
      <c r="O1798" s="7" t="s">
        <v>105</v>
      </c>
    </row>
    <row r="1799" spans="2:15" x14ac:dyDescent="0.25">
      <c r="B1799" s="7">
        <v>4</v>
      </c>
      <c r="C1799" s="7" t="s">
        <v>12244</v>
      </c>
      <c r="D1799" s="7" t="s">
        <v>12245</v>
      </c>
      <c r="E1799" s="7" t="s">
        <v>12248</v>
      </c>
      <c r="F1799" s="7" t="s">
        <v>25</v>
      </c>
      <c r="G1799" s="7" t="s">
        <v>253</v>
      </c>
      <c r="H1799" s="7" t="s">
        <v>260</v>
      </c>
      <c r="I1799" s="7" t="s">
        <v>27</v>
      </c>
      <c r="J1799" s="7" t="s">
        <v>23</v>
      </c>
      <c r="K1799" s="7">
        <v>7</v>
      </c>
      <c r="L1799" s="7" t="s">
        <v>12250</v>
      </c>
      <c r="M1799" s="7" t="s">
        <v>8126</v>
      </c>
      <c r="N1799" s="7" t="s">
        <v>29</v>
      </c>
      <c r="O1799" s="7" t="s">
        <v>105</v>
      </c>
    </row>
    <row r="1800" spans="2:15" x14ac:dyDescent="0.25">
      <c r="B1800" s="7">
        <v>4</v>
      </c>
      <c r="C1800" s="7" t="s">
        <v>12252</v>
      </c>
      <c r="D1800" s="7" t="s">
        <v>12253</v>
      </c>
      <c r="E1800" s="7" t="s">
        <v>12256</v>
      </c>
      <c r="F1800" s="7" t="s">
        <v>25</v>
      </c>
      <c r="G1800" s="7" t="s">
        <v>253</v>
      </c>
      <c r="H1800" s="7" t="s">
        <v>260</v>
      </c>
      <c r="I1800" s="7" t="s">
        <v>27</v>
      </c>
      <c r="J1800" s="7" t="s">
        <v>23</v>
      </c>
      <c r="K1800" s="7">
        <v>7</v>
      </c>
      <c r="L1800" s="7" t="s">
        <v>12258</v>
      </c>
      <c r="M1800" s="7" t="s">
        <v>5022</v>
      </c>
      <c r="N1800" s="7" t="s">
        <v>29</v>
      </c>
      <c r="O1800" s="7" t="s">
        <v>105</v>
      </c>
    </row>
    <row r="1801" spans="2:15" x14ac:dyDescent="0.25">
      <c r="B1801" s="7">
        <v>4</v>
      </c>
      <c r="C1801" s="7" t="s">
        <v>12259</v>
      </c>
      <c r="D1801" s="7" t="s">
        <v>12260</v>
      </c>
      <c r="E1801" s="7" t="s">
        <v>12262</v>
      </c>
      <c r="F1801" s="7" t="s">
        <v>25</v>
      </c>
      <c r="G1801" s="7" t="s">
        <v>253</v>
      </c>
      <c r="H1801" s="7" t="s">
        <v>260</v>
      </c>
      <c r="I1801" s="7" t="s">
        <v>27</v>
      </c>
      <c r="J1801" s="7" t="s">
        <v>23</v>
      </c>
      <c r="K1801" s="7">
        <v>7</v>
      </c>
      <c r="L1801" s="7" t="s">
        <v>12264</v>
      </c>
      <c r="M1801" s="7" t="s">
        <v>14451</v>
      </c>
      <c r="N1801" s="7" t="s">
        <v>29</v>
      </c>
      <c r="O1801" s="7" t="s">
        <v>105</v>
      </c>
    </row>
    <row r="1802" spans="2:15" x14ac:dyDescent="0.25">
      <c r="B1802" s="7">
        <v>4</v>
      </c>
      <c r="C1802" s="7" t="s">
        <v>12265</v>
      </c>
      <c r="D1802" s="7" t="s">
        <v>12266</v>
      </c>
      <c r="E1802" s="7" t="s">
        <v>12267</v>
      </c>
      <c r="F1802" s="7" t="s">
        <v>25</v>
      </c>
      <c r="G1802" s="7" t="s">
        <v>253</v>
      </c>
      <c r="H1802" s="7" t="s">
        <v>260</v>
      </c>
      <c r="I1802" s="7" t="s">
        <v>27</v>
      </c>
      <c r="J1802" s="7" t="s">
        <v>23</v>
      </c>
      <c r="K1802" s="7">
        <v>7</v>
      </c>
      <c r="L1802" s="7" t="s">
        <v>12269</v>
      </c>
      <c r="M1802" s="7" t="s">
        <v>1936</v>
      </c>
      <c r="N1802" s="7" t="s">
        <v>29</v>
      </c>
      <c r="O1802" s="7" t="s">
        <v>105</v>
      </c>
    </row>
    <row r="1803" spans="2:15" x14ac:dyDescent="0.25">
      <c r="B1803" s="7">
        <v>4</v>
      </c>
      <c r="C1803" s="7" t="s">
        <v>12270</v>
      </c>
      <c r="D1803" s="7" t="s">
        <v>12271</v>
      </c>
      <c r="E1803" s="7" t="s">
        <v>12274</v>
      </c>
      <c r="F1803" s="7" t="s">
        <v>25</v>
      </c>
      <c r="G1803" s="7" t="s">
        <v>253</v>
      </c>
      <c r="H1803" s="7" t="s">
        <v>260</v>
      </c>
      <c r="I1803" s="7" t="s">
        <v>66</v>
      </c>
      <c r="J1803" s="7" t="s">
        <v>36</v>
      </c>
      <c r="K1803" s="7">
        <v>7</v>
      </c>
      <c r="L1803" s="7" t="s">
        <v>12276</v>
      </c>
      <c r="M1803" s="7" t="s">
        <v>14643</v>
      </c>
      <c r="N1803" s="7" t="s">
        <v>29</v>
      </c>
      <c r="O1803" s="7" t="s">
        <v>105</v>
      </c>
    </row>
    <row r="1804" spans="2:15" x14ac:dyDescent="0.25">
      <c r="B1804" s="7">
        <v>4</v>
      </c>
      <c r="C1804" s="7" t="s">
        <v>12277</v>
      </c>
      <c r="D1804" s="7" t="s">
        <v>12278</v>
      </c>
      <c r="E1804" s="7" t="s">
        <v>12281</v>
      </c>
      <c r="F1804" s="7" t="s">
        <v>25</v>
      </c>
      <c r="G1804" s="7" t="s">
        <v>252</v>
      </c>
      <c r="H1804" s="7" t="s">
        <v>260</v>
      </c>
      <c r="I1804" s="7" t="s">
        <v>37</v>
      </c>
      <c r="J1804" s="7" t="s">
        <v>36</v>
      </c>
      <c r="K1804" s="7">
        <v>10</v>
      </c>
      <c r="L1804" s="7" t="s">
        <v>12283</v>
      </c>
      <c r="M1804" s="7" t="s">
        <v>18882</v>
      </c>
      <c r="N1804" s="7" t="s">
        <v>29</v>
      </c>
      <c r="O1804" s="7" t="s">
        <v>105</v>
      </c>
    </row>
    <row r="1805" spans="2:15" x14ac:dyDescent="0.25">
      <c r="B1805" s="7">
        <v>4</v>
      </c>
      <c r="C1805" s="7" t="s">
        <v>12284</v>
      </c>
      <c r="D1805" s="7" t="s">
        <v>12285</v>
      </c>
      <c r="E1805" s="7" t="s">
        <v>12289</v>
      </c>
      <c r="F1805" s="7" t="s">
        <v>25</v>
      </c>
      <c r="G1805" s="7" t="s">
        <v>253</v>
      </c>
      <c r="H1805" s="7" t="s">
        <v>260</v>
      </c>
      <c r="I1805" s="7" t="s">
        <v>27</v>
      </c>
      <c r="J1805" s="7" t="s">
        <v>23</v>
      </c>
      <c r="K1805" s="7">
        <v>7</v>
      </c>
      <c r="L1805" s="7" t="s">
        <v>12291</v>
      </c>
      <c r="M1805" s="7" t="s">
        <v>18511</v>
      </c>
      <c r="N1805" s="7" t="s">
        <v>29</v>
      </c>
      <c r="O1805" s="7" t="s">
        <v>105</v>
      </c>
    </row>
    <row r="1806" spans="2:15" x14ac:dyDescent="0.25">
      <c r="B1806" s="7">
        <v>4</v>
      </c>
      <c r="C1806" s="7" t="s">
        <v>12292</v>
      </c>
      <c r="D1806" s="7" t="s">
        <v>12293</v>
      </c>
      <c r="E1806" s="7" t="s">
        <v>12297</v>
      </c>
      <c r="F1806" s="7" t="s">
        <v>25</v>
      </c>
      <c r="G1806" s="7" t="s">
        <v>253</v>
      </c>
      <c r="H1806" s="7" t="s">
        <v>260</v>
      </c>
      <c r="I1806" s="7" t="s">
        <v>87</v>
      </c>
      <c r="J1806" s="7" t="s">
        <v>23</v>
      </c>
      <c r="K1806" s="7">
        <v>7</v>
      </c>
      <c r="L1806" s="7" t="s">
        <v>12299</v>
      </c>
      <c r="M1806" s="7" t="s">
        <v>14362</v>
      </c>
      <c r="N1806" s="7" t="s">
        <v>29</v>
      </c>
      <c r="O1806" s="7" t="s">
        <v>105</v>
      </c>
    </row>
    <row r="1807" spans="2:15" x14ac:dyDescent="0.25">
      <c r="B1807" s="7">
        <v>4</v>
      </c>
      <c r="C1807" s="7" t="s">
        <v>12300</v>
      </c>
      <c r="D1807" s="7" t="s">
        <v>12301</v>
      </c>
      <c r="E1807" s="7" t="s">
        <v>12305</v>
      </c>
      <c r="F1807" s="7" t="s">
        <v>25</v>
      </c>
      <c r="G1807" s="7" t="s">
        <v>253</v>
      </c>
      <c r="H1807" s="7" t="s">
        <v>260</v>
      </c>
      <c r="I1807" s="7" t="s">
        <v>27</v>
      </c>
      <c r="J1807" s="7" t="s">
        <v>23</v>
      </c>
      <c r="K1807" s="7">
        <v>7</v>
      </c>
      <c r="L1807" s="7" t="s">
        <v>12307</v>
      </c>
      <c r="M1807" s="7" t="s">
        <v>18904</v>
      </c>
      <c r="N1807" s="7" t="s">
        <v>29</v>
      </c>
      <c r="O1807" s="7" t="s">
        <v>105</v>
      </c>
    </row>
    <row r="1808" spans="2:15" x14ac:dyDescent="0.25">
      <c r="B1808" s="7">
        <v>4</v>
      </c>
      <c r="C1808" s="7" t="s">
        <v>12308</v>
      </c>
      <c r="D1808" s="7" t="s">
        <v>12309</v>
      </c>
      <c r="E1808" s="7" t="s">
        <v>12313</v>
      </c>
      <c r="F1808" s="7" t="s">
        <v>25</v>
      </c>
      <c r="G1808" s="7" t="s">
        <v>253</v>
      </c>
      <c r="H1808" s="7" t="s">
        <v>260</v>
      </c>
      <c r="I1808" s="7" t="s">
        <v>27</v>
      </c>
      <c r="J1808" s="7" t="s">
        <v>23</v>
      </c>
      <c r="K1808" s="7">
        <v>7</v>
      </c>
      <c r="L1808" s="7" t="s">
        <v>12315</v>
      </c>
      <c r="M1808" s="7" t="s">
        <v>18905</v>
      </c>
      <c r="N1808" s="7" t="s">
        <v>29</v>
      </c>
      <c r="O1808" s="7" t="s">
        <v>105</v>
      </c>
    </row>
    <row r="1809" spans="2:15" x14ac:dyDescent="0.25">
      <c r="B1809" s="7">
        <v>4</v>
      </c>
      <c r="C1809" s="7" t="s">
        <v>12316</v>
      </c>
      <c r="D1809" s="7" t="s">
        <v>12317</v>
      </c>
      <c r="E1809" s="7" t="s">
        <v>12320</v>
      </c>
      <c r="F1809" s="7" t="s">
        <v>25</v>
      </c>
      <c r="G1809" s="7" t="s">
        <v>253</v>
      </c>
      <c r="H1809" s="7" t="s">
        <v>260</v>
      </c>
      <c r="I1809" s="7" t="s">
        <v>27</v>
      </c>
      <c r="J1809" s="7" t="s">
        <v>23</v>
      </c>
      <c r="K1809" s="7">
        <v>7</v>
      </c>
      <c r="L1809" s="7" t="s">
        <v>12322</v>
      </c>
      <c r="M1809" s="7" t="s">
        <v>14299</v>
      </c>
      <c r="N1809" s="7" t="s">
        <v>29</v>
      </c>
      <c r="O1809" s="7" t="s">
        <v>105</v>
      </c>
    </row>
    <row r="1810" spans="2:15" x14ac:dyDescent="0.25">
      <c r="B1810" s="7">
        <v>4</v>
      </c>
      <c r="C1810" s="7" t="s">
        <v>12324</v>
      </c>
      <c r="D1810" s="7" t="s">
        <v>12325</v>
      </c>
      <c r="E1810" s="7" t="s">
        <v>12328</v>
      </c>
      <c r="F1810" s="7" t="s">
        <v>25</v>
      </c>
      <c r="G1810" s="7" t="s">
        <v>252</v>
      </c>
      <c r="H1810" s="7" t="s">
        <v>260</v>
      </c>
      <c r="I1810" s="7" t="s">
        <v>27</v>
      </c>
      <c r="J1810" s="7" t="s">
        <v>23</v>
      </c>
      <c r="K1810" s="7">
        <v>10</v>
      </c>
      <c r="L1810" s="7" t="s">
        <v>12330</v>
      </c>
      <c r="M1810" s="7" t="s">
        <v>18906</v>
      </c>
      <c r="N1810" s="7" t="s">
        <v>29</v>
      </c>
      <c r="O1810" s="7" t="s">
        <v>105</v>
      </c>
    </row>
    <row r="1811" spans="2:15" x14ac:dyDescent="0.25">
      <c r="B1811" s="7">
        <v>4</v>
      </c>
      <c r="C1811" s="7" t="s">
        <v>12331</v>
      </c>
      <c r="D1811" s="7" t="s">
        <v>12332</v>
      </c>
      <c r="E1811" s="7" t="s">
        <v>12333</v>
      </c>
      <c r="F1811" s="7" t="s">
        <v>25</v>
      </c>
      <c r="G1811" s="7" t="s">
        <v>253</v>
      </c>
      <c r="H1811" s="7" t="s">
        <v>260</v>
      </c>
      <c r="I1811" s="7" t="s">
        <v>27</v>
      </c>
      <c r="J1811" s="7" t="s">
        <v>23</v>
      </c>
      <c r="K1811" s="7">
        <v>7</v>
      </c>
      <c r="L1811" s="7" t="s">
        <v>12335</v>
      </c>
      <c r="M1811" s="7" t="s">
        <v>18908</v>
      </c>
      <c r="N1811" s="7" t="s">
        <v>29</v>
      </c>
      <c r="O1811" s="7" t="s">
        <v>105</v>
      </c>
    </row>
    <row r="1812" spans="2:15" x14ac:dyDescent="0.25">
      <c r="B1812" s="7">
        <v>4</v>
      </c>
      <c r="C1812" s="7" t="s">
        <v>12336</v>
      </c>
      <c r="D1812" s="7" t="s">
        <v>12337</v>
      </c>
      <c r="E1812" s="7" t="s">
        <v>12340</v>
      </c>
      <c r="F1812" s="7" t="s">
        <v>25</v>
      </c>
      <c r="G1812" s="7" t="s">
        <v>252</v>
      </c>
      <c r="H1812" s="7" t="s">
        <v>260</v>
      </c>
      <c r="I1812" s="7" t="s">
        <v>27</v>
      </c>
      <c r="J1812" s="7" t="s">
        <v>23</v>
      </c>
      <c r="K1812" s="7">
        <v>10</v>
      </c>
      <c r="L1812" s="7" t="s">
        <v>12342</v>
      </c>
      <c r="M1812" s="7" t="s">
        <v>17810</v>
      </c>
      <c r="N1812" s="7" t="s">
        <v>29</v>
      </c>
      <c r="O1812" s="7" t="s">
        <v>105</v>
      </c>
    </row>
    <row r="1813" spans="2:15" x14ac:dyDescent="0.25">
      <c r="B1813" s="7">
        <v>4</v>
      </c>
      <c r="C1813" s="7" t="s">
        <v>12343</v>
      </c>
      <c r="D1813" s="7" t="s">
        <v>12344</v>
      </c>
      <c r="E1813" s="7" t="s">
        <v>12347</v>
      </c>
      <c r="F1813" s="7" t="s">
        <v>50</v>
      </c>
      <c r="G1813" s="7" t="s">
        <v>252</v>
      </c>
      <c r="H1813" s="7" t="s">
        <v>260</v>
      </c>
      <c r="I1813" s="7" t="s">
        <v>27</v>
      </c>
      <c r="J1813" s="7" t="s">
        <v>23</v>
      </c>
      <c r="K1813" s="7">
        <v>10</v>
      </c>
      <c r="L1813" s="7" t="s">
        <v>12349</v>
      </c>
      <c r="M1813" s="7" t="s">
        <v>18915</v>
      </c>
      <c r="N1813" s="7" t="s">
        <v>29</v>
      </c>
      <c r="O1813" s="7" t="s">
        <v>105</v>
      </c>
    </row>
    <row r="1814" spans="2:15" x14ac:dyDescent="0.25">
      <c r="B1814" s="7">
        <v>4</v>
      </c>
      <c r="C1814" s="7" t="s">
        <v>12350</v>
      </c>
      <c r="D1814" s="7" t="s">
        <v>12351</v>
      </c>
      <c r="E1814" s="7" t="s">
        <v>12352</v>
      </c>
      <c r="F1814" s="7" t="s">
        <v>50</v>
      </c>
      <c r="G1814" s="7" t="s">
        <v>252</v>
      </c>
      <c r="H1814" s="7" t="s">
        <v>260</v>
      </c>
      <c r="I1814" s="7" t="s">
        <v>27</v>
      </c>
      <c r="J1814" s="7" t="s">
        <v>23</v>
      </c>
      <c r="K1814" s="7">
        <v>10</v>
      </c>
      <c r="L1814" s="7" t="s">
        <v>12354</v>
      </c>
      <c r="M1814" s="7" t="s">
        <v>18918</v>
      </c>
      <c r="N1814" s="7" t="s">
        <v>29</v>
      </c>
      <c r="O1814" s="7" t="s">
        <v>105</v>
      </c>
    </row>
    <row r="1815" spans="2:15" x14ac:dyDescent="0.25">
      <c r="B1815" s="7">
        <v>4</v>
      </c>
      <c r="C1815" s="7" t="s">
        <v>12355</v>
      </c>
      <c r="D1815" s="7" t="s">
        <v>12356</v>
      </c>
      <c r="E1815" s="7" t="s">
        <v>12357</v>
      </c>
      <c r="F1815" s="7" t="s">
        <v>25</v>
      </c>
      <c r="G1815" s="7" t="s">
        <v>253</v>
      </c>
      <c r="H1815" s="7" t="s">
        <v>260</v>
      </c>
      <c r="I1815" s="7" t="s">
        <v>27</v>
      </c>
      <c r="J1815" s="7" t="s">
        <v>23</v>
      </c>
      <c r="K1815" s="7">
        <v>7</v>
      </c>
      <c r="L1815" s="7" t="s">
        <v>12359</v>
      </c>
      <c r="M1815" s="7" t="s">
        <v>14342</v>
      </c>
      <c r="N1815" s="7" t="s">
        <v>29</v>
      </c>
      <c r="O1815" s="7" t="s">
        <v>105</v>
      </c>
    </row>
    <row r="1816" spans="2:15" x14ac:dyDescent="0.25">
      <c r="B1816" s="7">
        <v>4</v>
      </c>
      <c r="C1816" s="7" t="s">
        <v>12360</v>
      </c>
      <c r="D1816" s="7" t="s">
        <v>12361</v>
      </c>
      <c r="E1816" s="7" t="s">
        <v>12364</v>
      </c>
      <c r="F1816" s="7" t="s">
        <v>25</v>
      </c>
      <c r="G1816" s="7" t="s">
        <v>253</v>
      </c>
      <c r="H1816" s="7" t="s">
        <v>260</v>
      </c>
      <c r="I1816" s="7" t="s">
        <v>66</v>
      </c>
      <c r="J1816" s="7" t="s">
        <v>36</v>
      </c>
      <c r="K1816" s="7">
        <v>7</v>
      </c>
      <c r="L1816" s="7" t="s">
        <v>12366</v>
      </c>
      <c r="M1816" s="7" t="s">
        <v>14358</v>
      </c>
      <c r="N1816" s="7" t="s">
        <v>29</v>
      </c>
      <c r="O1816" s="7" t="s">
        <v>105</v>
      </c>
    </row>
    <row r="1817" spans="2:15" x14ac:dyDescent="0.25">
      <c r="B1817" s="7">
        <v>4</v>
      </c>
      <c r="C1817" s="7" t="s">
        <v>12368</v>
      </c>
      <c r="D1817" s="7" t="s">
        <v>12369</v>
      </c>
      <c r="E1817" s="7" t="s">
        <v>12372</v>
      </c>
      <c r="F1817" s="7" t="s">
        <v>25</v>
      </c>
      <c r="G1817" s="7" t="s">
        <v>253</v>
      </c>
      <c r="H1817" s="7" t="s">
        <v>260</v>
      </c>
      <c r="I1817" s="7" t="s">
        <v>27</v>
      </c>
      <c r="J1817" s="7" t="s">
        <v>23</v>
      </c>
      <c r="K1817" s="7">
        <v>7</v>
      </c>
      <c r="L1817" s="7" t="s">
        <v>12374</v>
      </c>
      <c r="M1817" s="7" t="s">
        <v>18934</v>
      </c>
      <c r="N1817" s="7" t="s">
        <v>29</v>
      </c>
      <c r="O1817" s="7" t="s">
        <v>105</v>
      </c>
    </row>
    <row r="1818" spans="2:15" x14ac:dyDescent="0.25">
      <c r="B1818" s="7">
        <v>4</v>
      </c>
      <c r="C1818" s="7" t="s">
        <v>12375</v>
      </c>
      <c r="D1818" s="7" t="s">
        <v>12376</v>
      </c>
      <c r="E1818" s="7" t="s">
        <v>12379</v>
      </c>
      <c r="F1818" s="7" t="s">
        <v>38</v>
      </c>
      <c r="G1818" s="7" t="s">
        <v>253</v>
      </c>
      <c r="H1818" s="7" t="s">
        <v>260</v>
      </c>
      <c r="I1818" s="7" t="s">
        <v>37</v>
      </c>
      <c r="J1818" s="7" t="s">
        <v>36</v>
      </c>
      <c r="K1818" s="7">
        <v>7</v>
      </c>
      <c r="L1818" s="7" t="s">
        <v>12381</v>
      </c>
      <c r="M1818" s="7" t="s">
        <v>18061</v>
      </c>
      <c r="N1818" s="7" t="s">
        <v>29</v>
      </c>
      <c r="O1818" s="7" t="s">
        <v>105</v>
      </c>
    </row>
    <row r="1819" spans="2:15" x14ac:dyDescent="0.25">
      <c r="B1819" s="7">
        <v>4</v>
      </c>
      <c r="C1819" s="7" t="s">
        <v>12382</v>
      </c>
      <c r="D1819" s="7" t="s">
        <v>12383</v>
      </c>
      <c r="E1819" s="7" t="s">
        <v>12384</v>
      </c>
      <c r="F1819" s="7" t="s">
        <v>38</v>
      </c>
      <c r="G1819" s="7" t="s">
        <v>253</v>
      </c>
      <c r="H1819" s="7" t="s">
        <v>260</v>
      </c>
      <c r="I1819" s="7" t="s">
        <v>37</v>
      </c>
      <c r="J1819" s="7" t="s">
        <v>36</v>
      </c>
      <c r="K1819" s="7">
        <v>7</v>
      </c>
      <c r="L1819" s="7" t="s">
        <v>12386</v>
      </c>
      <c r="M1819" s="7" t="s">
        <v>9133</v>
      </c>
      <c r="N1819" s="7" t="s">
        <v>29</v>
      </c>
      <c r="O1819" s="7" t="s">
        <v>105</v>
      </c>
    </row>
    <row r="1820" spans="2:15" x14ac:dyDescent="0.25">
      <c r="B1820" s="7">
        <v>4</v>
      </c>
      <c r="C1820" s="7" t="s">
        <v>12387</v>
      </c>
      <c r="D1820" s="7" t="s">
        <v>12388</v>
      </c>
      <c r="E1820" s="7" t="s">
        <v>12389</v>
      </c>
      <c r="F1820" s="7" t="s">
        <v>38</v>
      </c>
      <c r="G1820" s="7" t="s">
        <v>253</v>
      </c>
      <c r="H1820" s="7" t="s">
        <v>260</v>
      </c>
      <c r="I1820" s="7" t="s">
        <v>37</v>
      </c>
      <c r="J1820" s="7" t="s">
        <v>36</v>
      </c>
      <c r="K1820" s="7">
        <v>7</v>
      </c>
      <c r="L1820" s="7" t="s">
        <v>12391</v>
      </c>
      <c r="M1820" s="7" t="s">
        <v>10644</v>
      </c>
      <c r="N1820" s="7" t="s">
        <v>29</v>
      </c>
      <c r="O1820" s="7" t="s">
        <v>105</v>
      </c>
    </row>
    <row r="1821" spans="2:15" x14ac:dyDescent="0.25">
      <c r="B1821" s="7">
        <v>4</v>
      </c>
      <c r="C1821" s="7" t="s">
        <v>12392</v>
      </c>
      <c r="D1821" s="7" t="s">
        <v>12393</v>
      </c>
      <c r="E1821" s="7" t="s">
        <v>12394</v>
      </c>
      <c r="F1821" s="7" t="s">
        <v>38</v>
      </c>
      <c r="G1821" s="7" t="s">
        <v>253</v>
      </c>
      <c r="H1821" s="7" t="s">
        <v>260</v>
      </c>
      <c r="I1821" s="7" t="s">
        <v>27</v>
      </c>
      <c r="J1821" s="7" t="s">
        <v>23</v>
      </c>
      <c r="K1821" s="7">
        <v>7</v>
      </c>
      <c r="L1821" s="7" t="s">
        <v>12396</v>
      </c>
      <c r="M1821" s="7" t="s">
        <v>10644</v>
      </c>
      <c r="N1821" s="7" t="s">
        <v>29</v>
      </c>
      <c r="O1821" s="7" t="s">
        <v>105</v>
      </c>
    </row>
    <row r="1822" spans="2:15" x14ac:dyDescent="0.25">
      <c r="B1822" s="7">
        <v>4</v>
      </c>
      <c r="C1822" s="7" t="s">
        <v>12397</v>
      </c>
      <c r="D1822" s="7" t="s">
        <v>12398</v>
      </c>
      <c r="E1822" s="7" t="s">
        <v>12401</v>
      </c>
      <c r="F1822" s="7" t="s">
        <v>25</v>
      </c>
      <c r="G1822" s="7" t="s">
        <v>253</v>
      </c>
      <c r="H1822" s="7" t="s">
        <v>260</v>
      </c>
      <c r="I1822" s="7" t="s">
        <v>66</v>
      </c>
      <c r="J1822" s="7" t="s">
        <v>36</v>
      </c>
      <c r="K1822" s="7">
        <v>7</v>
      </c>
      <c r="L1822" s="7" t="s">
        <v>12403</v>
      </c>
      <c r="M1822" s="7" t="s">
        <v>16486</v>
      </c>
      <c r="N1822" s="7" t="s">
        <v>29</v>
      </c>
      <c r="O1822" s="7" t="s">
        <v>105</v>
      </c>
    </row>
    <row r="1823" spans="2:15" x14ac:dyDescent="0.25">
      <c r="B1823" s="7">
        <v>4</v>
      </c>
      <c r="C1823" s="7" t="s">
        <v>12404</v>
      </c>
      <c r="D1823" s="7" t="s">
        <v>12405</v>
      </c>
      <c r="E1823" s="7" t="s">
        <v>12408</v>
      </c>
      <c r="F1823" s="7" t="s">
        <v>42</v>
      </c>
      <c r="G1823" s="7" t="s">
        <v>252</v>
      </c>
      <c r="H1823" s="7" t="s">
        <v>260</v>
      </c>
      <c r="I1823" s="7" t="s">
        <v>27</v>
      </c>
      <c r="J1823" s="7" t="s">
        <v>23</v>
      </c>
      <c r="K1823" s="7">
        <v>10</v>
      </c>
      <c r="L1823" s="7" t="s">
        <v>12410</v>
      </c>
      <c r="M1823" s="7" t="s">
        <v>8121</v>
      </c>
      <c r="N1823" s="7" t="s">
        <v>29</v>
      </c>
      <c r="O1823" s="7" t="s">
        <v>105</v>
      </c>
    </row>
    <row r="1824" spans="2:15" x14ac:dyDescent="0.25">
      <c r="B1824" s="7">
        <v>4</v>
      </c>
      <c r="C1824" s="7" t="s">
        <v>12411</v>
      </c>
      <c r="D1824" s="7" t="s">
        <v>12412</v>
      </c>
      <c r="E1824" s="7" t="s">
        <v>12415</v>
      </c>
      <c r="F1824" s="7" t="s">
        <v>42</v>
      </c>
      <c r="G1824" s="7" t="s">
        <v>252</v>
      </c>
      <c r="H1824" s="7" t="s">
        <v>260</v>
      </c>
      <c r="I1824" s="7" t="s">
        <v>37</v>
      </c>
      <c r="J1824" s="7" t="s">
        <v>36</v>
      </c>
      <c r="K1824" s="7">
        <v>10</v>
      </c>
      <c r="L1824" s="7" t="s">
        <v>12417</v>
      </c>
      <c r="M1824" s="7" t="s">
        <v>14262</v>
      </c>
      <c r="N1824" s="7" t="s">
        <v>29</v>
      </c>
      <c r="O1824" s="7" t="s">
        <v>105</v>
      </c>
    </row>
    <row r="1825" spans="2:15" x14ac:dyDescent="0.25">
      <c r="B1825" s="7">
        <v>4</v>
      </c>
      <c r="C1825" s="7" t="s">
        <v>12418</v>
      </c>
      <c r="D1825" s="7" t="s">
        <v>12419</v>
      </c>
      <c r="E1825" s="7" t="s">
        <v>12423</v>
      </c>
      <c r="F1825" s="7" t="s">
        <v>25</v>
      </c>
      <c r="G1825" s="7" t="s">
        <v>253</v>
      </c>
      <c r="H1825" s="7" t="s">
        <v>260</v>
      </c>
      <c r="I1825" s="7" t="s">
        <v>27</v>
      </c>
      <c r="J1825" s="7" t="s">
        <v>23</v>
      </c>
      <c r="K1825" s="7">
        <v>7</v>
      </c>
      <c r="L1825" s="7" t="s">
        <v>12425</v>
      </c>
      <c r="M1825" s="7" t="s">
        <v>6636</v>
      </c>
      <c r="N1825" s="7" t="s">
        <v>29</v>
      </c>
      <c r="O1825" s="7" t="s">
        <v>105</v>
      </c>
    </row>
    <row r="1826" spans="2:15" x14ac:dyDescent="0.25">
      <c r="B1826" s="7">
        <v>4</v>
      </c>
      <c r="C1826" s="7" t="s">
        <v>12426</v>
      </c>
      <c r="D1826" s="7" t="s">
        <v>12427</v>
      </c>
      <c r="E1826" s="7" t="s">
        <v>12431</v>
      </c>
      <c r="F1826" s="7" t="s">
        <v>25</v>
      </c>
      <c r="G1826" s="7" t="s">
        <v>253</v>
      </c>
      <c r="H1826" s="7" t="s">
        <v>260</v>
      </c>
      <c r="I1826" s="7" t="s">
        <v>27</v>
      </c>
      <c r="J1826" s="7" t="s">
        <v>23</v>
      </c>
      <c r="K1826" s="7">
        <v>7</v>
      </c>
      <c r="L1826" s="7" t="s">
        <v>12433</v>
      </c>
      <c r="M1826" s="7" t="s">
        <v>17734</v>
      </c>
      <c r="N1826" s="7" t="s">
        <v>29</v>
      </c>
      <c r="O1826" s="7" t="s">
        <v>105</v>
      </c>
    </row>
    <row r="1827" spans="2:15" x14ac:dyDescent="0.25">
      <c r="B1827" s="7">
        <v>4</v>
      </c>
      <c r="C1827" s="7" t="s">
        <v>12434</v>
      </c>
      <c r="D1827" s="7" t="s">
        <v>12435</v>
      </c>
      <c r="E1827" s="7" t="s">
        <v>12439</v>
      </c>
      <c r="F1827" s="7" t="s">
        <v>42</v>
      </c>
      <c r="G1827" s="7" t="s">
        <v>253</v>
      </c>
      <c r="H1827" s="7" t="s">
        <v>260</v>
      </c>
      <c r="I1827" s="7" t="s">
        <v>27</v>
      </c>
      <c r="J1827" s="7" t="s">
        <v>23</v>
      </c>
      <c r="K1827" s="7">
        <v>7</v>
      </c>
      <c r="L1827" s="7" t="s">
        <v>12441</v>
      </c>
      <c r="M1827" s="7" t="s">
        <v>18975</v>
      </c>
      <c r="N1827" s="7" t="s">
        <v>29</v>
      </c>
      <c r="O1827" s="7" t="s">
        <v>105</v>
      </c>
    </row>
    <row r="1828" spans="2:15" x14ac:dyDescent="0.25">
      <c r="B1828" s="7">
        <v>4</v>
      </c>
      <c r="C1828" s="7" t="s">
        <v>12442</v>
      </c>
      <c r="D1828" s="7" t="s">
        <v>12443</v>
      </c>
      <c r="E1828" s="7" t="s">
        <v>12446</v>
      </c>
      <c r="F1828" s="7" t="s">
        <v>25</v>
      </c>
      <c r="G1828" s="7" t="s">
        <v>253</v>
      </c>
      <c r="H1828" s="7" t="s">
        <v>260</v>
      </c>
      <c r="I1828" s="7" t="s">
        <v>37</v>
      </c>
      <c r="J1828" s="7" t="s">
        <v>36</v>
      </c>
      <c r="K1828" s="7">
        <v>7</v>
      </c>
      <c r="L1828" s="7" t="s">
        <v>12448</v>
      </c>
      <c r="M1828" s="7" t="s">
        <v>14863</v>
      </c>
      <c r="N1828" s="7" t="s">
        <v>29</v>
      </c>
      <c r="O1828" s="7" t="s">
        <v>105</v>
      </c>
    </row>
    <row r="1829" spans="2:15" x14ac:dyDescent="0.25">
      <c r="B1829" s="7">
        <v>4</v>
      </c>
      <c r="C1829" s="7" t="s">
        <v>12450</v>
      </c>
      <c r="D1829" s="7" t="s">
        <v>12451</v>
      </c>
      <c r="E1829" s="7" t="s">
        <v>12455</v>
      </c>
      <c r="F1829" s="7" t="s">
        <v>42</v>
      </c>
      <c r="G1829" s="7" t="s">
        <v>253</v>
      </c>
      <c r="H1829" s="7" t="s">
        <v>260</v>
      </c>
      <c r="I1829" s="7" t="s">
        <v>27</v>
      </c>
      <c r="J1829" s="7" t="s">
        <v>23</v>
      </c>
      <c r="K1829" s="7">
        <v>7</v>
      </c>
      <c r="L1829" s="7" t="s">
        <v>12457</v>
      </c>
      <c r="M1829" s="7" t="s">
        <v>18985</v>
      </c>
      <c r="N1829" s="7" t="s">
        <v>29</v>
      </c>
      <c r="O1829" s="7" t="s">
        <v>105</v>
      </c>
    </row>
    <row r="1830" spans="2:15" x14ac:dyDescent="0.25">
      <c r="B1830" s="7">
        <v>4</v>
      </c>
      <c r="C1830" s="7" t="s">
        <v>12458</v>
      </c>
      <c r="D1830" s="7" t="s">
        <v>12459</v>
      </c>
      <c r="E1830" s="7" t="s">
        <v>12461</v>
      </c>
      <c r="F1830" s="7" t="s">
        <v>25</v>
      </c>
      <c r="G1830" s="7" t="s">
        <v>253</v>
      </c>
      <c r="H1830" s="7" t="s">
        <v>260</v>
      </c>
      <c r="I1830" s="7" t="s">
        <v>27</v>
      </c>
      <c r="J1830" s="7" t="s">
        <v>23</v>
      </c>
      <c r="K1830" s="7">
        <v>7</v>
      </c>
      <c r="L1830" s="7" t="s">
        <v>12463</v>
      </c>
      <c r="M1830" s="7" t="s">
        <v>14162</v>
      </c>
      <c r="N1830" s="7" t="s">
        <v>29</v>
      </c>
      <c r="O1830" s="7" t="s">
        <v>105</v>
      </c>
    </row>
    <row r="1831" spans="2:15" x14ac:dyDescent="0.25">
      <c r="B1831" s="7">
        <v>4</v>
      </c>
      <c r="C1831" s="7" t="s">
        <v>12464</v>
      </c>
      <c r="D1831" s="7" t="s">
        <v>12465</v>
      </c>
      <c r="E1831" s="7" t="s">
        <v>12468</v>
      </c>
      <c r="F1831" s="7" t="s">
        <v>25</v>
      </c>
      <c r="G1831" s="7" t="s">
        <v>253</v>
      </c>
      <c r="H1831" s="7" t="s">
        <v>260</v>
      </c>
      <c r="I1831" s="7" t="s">
        <v>27</v>
      </c>
      <c r="J1831" s="7" t="s">
        <v>23</v>
      </c>
      <c r="K1831" s="7">
        <v>7</v>
      </c>
      <c r="L1831" s="7" t="s">
        <v>12470</v>
      </c>
      <c r="M1831" s="7" t="s">
        <v>18991</v>
      </c>
      <c r="N1831" s="7" t="s">
        <v>29</v>
      </c>
      <c r="O1831" s="7" t="s">
        <v>105</v>
      </c>
    </row>
    <row r="1832" spans="2:15" x14ac:dyDescent="0.25">
      <c r="B1832" s="7">
        <v>4</v>
      </c>
      <c r="C1832" s="7" t="s">
        <v>12471</v>
      </c>
      <c r="D1832" s="7" t="s">
        <v>12472</v>
      </c>
      <c r="E1832" s="7" t="s">
        <v>12475</v>
      </c>
      <c r="F1832" s="7" t="s">
        <v>25</v>
      </c>
      <c r="G1832" s="7" t="s">
        <v>253</v>
      </c>
      <c r="H1832" s="7" t="s">
        <v>260</v>
      </c>
      <c r="I1832" s="7" t="s">
        <v>27</v>
      </c>
      <c r="J1832" s="7" t="s">
        <v>23</v>
      </c>
      <c r="K1832" s="7">
        <v>7</v>
      </c>
      <c r="L1832" s="7" t="s">
        <v>12477</v>
      </c>
      <c r="M1832" s="7" t="s">
        <v>18994</v>
      </c>
      <c r="N1832" s="7" t="s">
        <v>29</v>
      </c>
      <c r="O1832" s="7" t="s">
        <v>105</v>
      </c>
    </row>
    <row r="1833" spans="2:15" x14ac:dyDescent="0.25">
      <c r="B1833" s="7">
        <v>4</v>
      </c>
      <c r="C1833" s="7" t="s">
        <v>12478</v>
      </c>
      <c r="D1833" s="7" t="s">
        <v>12479</v>
      </c>
      <c r="E1833" s="7" t="s">
        <v>12483</v>
      </c>
      <c r="F1833" s="7" t="s">
        <v>663</v>
      </c>
      <c r="G1833" s="7" t="s">
        <v>252</v>
      </c>
      <c r="H1833" s="7" t="s">
        <v>260</v>
      </c>
      <c r="I1833" s="7" t="s">
        <v>27</v>
      </c>
      <c r="J1833" s="7" t="s">
        <v>23</v>
      </c>
      <c r="K1833" s="7">
        <v>10</v>
      </c>
      <c r="L1833" s="7" t="s">
        <v>12485</v>
      </c>
      <c r="M1833" s="7" t="s">
        <v>14240</v>
      </c>
      <c r="N1833" s="7" t="s">
        <v>29</v>
      </c>
      <c r="O1833" s="7" t="s">
        <v>215</v>
      </c>
    </row>
    <row r="1834" spans="2:15" x14ac:dyDescent="0.25">
      <c r="B1834" s="7">
        <v>4</v>
      </c>
      <c r="C1834" s="7" t="s">
        <v>12486</v>
      </c>
      <c r="D1834" s="7" t="s">
        <v>12487</v>
      </c>
      <c r="E1834" s="7" t="s">
        <v>12490</v>
      </c>
      <c r="F1834" s="7" t="s">
        <v>48</v>
      </c>
      <c r="G1834" s="7" t="s">
        <v>253</v>
      </c>
      <c r="H1834" s="7" t="s">
        <v>260</v>
      </c>
      <c r="I1834" s="7" t="s">
        <v>27</v>
      </c>
      <c r="J1834" s="7" t="s">
        <v>23</v>
      </c>
      <c r="K1834" s="7">
        <v>7</v>
      </c>
      <c r="L1834" s="7" t="s">
        <v>12492</v>
      </c>
      <c r="M1834" s="7" t="s">
        <v>17999</v>
      </c>
      <c r="N1834" s="7" t="s">
        <v>29</v>
      </c>
      <c r="O1834" s="7" t="s">
        <v>105</v>
      </c>
    </row>
    <row r="1835" spans="2:15" x14ac:dyDescent="0.25">
      <c r="B1835" s="7">
        <v>4</v>
      </c>
      <c r="C1835" s="7" t="s">
        <v>12493</v>
      </c>
      <c r="D1835" s="7" t="s">
        <v>12494</v>
      </c>
      <c r="E1835" s="7" t="s">
        <v>12497</v>
      </c>
      <c r="F1835" s="7" t="s">
        <v>234</v>
      </c>
      <c r="G1835" s="7" t="s">
        <v>252</v>
      </c>
      <c r="H1835" s="7" t="s">
        <v>260</v>
      </c>
      <c r="I1835" s="7" t="s">
        <v>27</v>
      </c>
      <c r="J1835" s="7" t="s">
        <v>23</v>
      </c>
      <c r="K1835" s="7">
        <v>10</v>
      </c>
      <c r="L1835" s="7" t="s">
        <v>12499</v>
      </c>
      <c r="M1835" s="7" t="s">
        <v>14000</v>
      </c>
      <c r="N1835" s="7" t="s">
        <v>29</v>
      </c>
      <c r="O1835" s="7" t="s">
        <v>215</v>
      </c>
    </row>
    <row r="1836" spans="2:15" x14ac:dyDescent="0.25">
      <c r="B1836" s="7">
        <v>4</v>
      </c>
      <c r="C1836" s="7" t="s">
        <v>12500</v>
      </c>
      <c r="D1836" s="7" t="s">
        <v>12501</v>
      </c>
      <c r="E1836" s="7" t="s">
        <v>12504</v>
      </c>
      <c r="F1836" s="7" t="s">
        <v>25</v>
      </c>
      <c r="G1836" s="7" t="s">
        <v>253</v>
      </c>
      <c r="H1836" s="7" t="s">
        <v>260</v>
      </c>
      <c r="I1836" s="7" t="s">
        <v>27</v>
      </c>
      <c r="J1836" s="7" t="s">
        <v>23</v>
      </c>
      <c r="K1836" s="7">
        <v>7</v>
      </c>
      <c r="L1836" s="7" t="s">
        <v>12506</v>
      </c>
      <c r="M1836" s="7" t="s">
        <v>17280</v>
      </c>
      <c r="N1836" s="7" t="s">
        <v>29</v>
      </c>
      <c r="O1836" s="7" t="s">
        <v>105</v>
      </c>
    </row>
    <row r="1837" spans="2:15" x14ac:dyDescent="0.25">
      <c r="B1837" s="7">
        <v>4</v>
      </c>
      <c r="C1837" s="7" t="s">
        <v>12507</v>
      </c>
      <c r="D1837" s="7" t="s">
        <v>12508</v>
      </c>
      <c r="E1837" s="7" t="s">
        <v>12511</v>
      </c>
      <c r="F1837" s="7" t="s">
        <v>220</v>
      </c>
      <c r="G1837" s="7" t="s">
        <v>252</v>
      </c>
      <c r="H1837" s="7" t="s">
        <v>260</v>
      </c>
      <c r="I1837" s="7" t="s">
        <v>27</v>
      </c>
      <c r="J1837" s="7" t="s">
        <v>23</v>
      </c>
      <c r="K1837" s="7">
        <v>10</v>
      </c>
      <c r="L1837" s="7" t="s">
        <v>12513</v>
      </c>
      <c r="M1837" s="7" t="s">
        <v>17584</v>
      </c>
      <c r="N1837" s="7" t="s">
        <v>29</v>
      </c>
      <c r="O1837" s="7" t="s">
        <v>215</v>
      </c>
    </row>
    <row r="1838" spans="2:15" x14ac:dyDescent="0.25">
      <c r="B1838" s="7">
        <v>4</v>
      </c>
      <c r="C1838" s="7" t="s">
        <v>12514</v>
      </c>
      <c r="D1838" s="7" t="s">
        <v>922</v>
      </c>
      <c r="E1838" s="7" t="s">
        <v>12515</v>
      </c>
      <c r="F1838" s="7" t="s">
        <v>25</v>
      </c>
      <c r="G1838" s="7" t="s">
        <v>253</v>
      </c>
      <c r="H1838" s="7" t="s">
        <v>260</v>
      </c>
      <c r="I1838" s="7" t="s">
        <v>27</v>
      </c>
      <c r="J1838" s="7" t="s">
        <v>23</v>
      </c>
      <c r="K1838" s="7">
        <v>7</v>
      </c>
      <c r="L1838" s="7" t="s">
        <v>12517</v>
      </c>
      <c r="M1838" s="7" t="s">
        <v>14570</v>
      </c>
      <c r="N1838" s="7" t="s">
        <v>29</v>
      </c>
      <c r="O1838" s="7" t="s">
        <v>105</v>
      </c>
    </row>
    <row r="1839" spans="2:15" x14ac:dyDescent="0.25">
      <c r="B1839" s="7">
        <v>4</v>
      </c>
      <c r="C1839" s="7" t="s">
        <v>12518</v>
      </c>
      <c r="D1839" s="7" t="s">
        <v>12519</v>
      </c>
      <c r="E1839" s="7" t="s">
        <v>12522</v>
      </c>
      <c r="F1839" s="7" t="s">
        <v>25</v>
      </c>
      <c r="G1839" s="7" t="s">
        <v>253</v>
      </c>
      <c r="H1839" s="7" t="s">
        <v>260</v>
      </c>
      <c r="I1839" s="7" t="s">
        <v>27</v>
      </c>
      <c r="J1839" s="7" t="s">
        <v>23</v>
      </c>
      <c r="K1839" s="7">
        <v>7</v>
      </c>
      <c r="L1839" s="7" t="s">
        <v>12524</v>
      </c>
      <c r="M1839" s="7" t="s">
        <v>14048</v>
      </c>
      <c r="N1839" s="7" t="s">
        <v>29</v>
      </c>
      <c r="O1839" s="7" t="s">
        <v>105</v>
      </c>
    </row>
    <row r="1840" spans="2:15" x14ac:dyDescent="0.25">
      <c r="B1840" s="7">
        <v>4</v>
      </c>
      <c r="C1840" s="7" t="s">
        <v>12525</v>
      </c>
      <c r="D1840" s="7" t="s">
        <v>12526</v>
      </c>
      <c r="E1840" s="7" t="s">
        <v>12527</v>
      </c>
      <c r="F1840" s="7" t="s">
        <v>25</v>
      </c>
      <c r="G1840" s="7" t="s">
        <v>253</v>
      </c>
      <c r="H1840" s="7" t="s">
        <v>260</v>
      </c>
      <c r="I1840" s="7" t="s">
        <v>27</v>
      </c>
      <c r="J1840" s="7" t="s">
        <v>23</v>
      </c>
      <c r="K1840" s="7">
        <v>7</v>
      </c>
      <c r="L1840" s="7" t="s">
        <v>12529</v>
      </c>
      <c r="M1840" s="7" t="s">
        <v>6712</v>
      </c>
      <c r="N1840" s="7" t="s">
        <v>29</v>
      </c>
      <c r="O1840" s="7" t="s">
        <v>105</v>
      </c>
    </row>
    <row r="1841" spans="2:15" x14ac:dyDescent="0.25">
      <c r="B1841" s="7">
        <v>4</v>
      </c>
      <c r="C1841" s="7" t="s">
        <v>12530</v>
      </c>
      <c r="D1841" s="7" t="s">
        <v>12531</v>
      </c>
      <c r="E1841" s="7" t="s">
        <v>12534</v>
      </c>
      <c r="F1841" s="7" t="s">
        <v>220</v>
      </c>
      <c r="G1841" s="7" t="s">
        <v>252</v>
      </c>
      <c r="H1841" s="7" t="s">
        <v>260</v>
      </c>
      <c r="I1841" s="7" t="s">
        <v>27</v>
      </c>
      <c r="J1841" s="7" t="s">
        <v>23</v>
      </c>
      <c r="K1841" s="7">
        <v>10</v>
      </c>
      <c r="L1841" s="7" t="s">
        <v>12536</v>
      </c>
      <c r="M1841" s="7" t="s">
        <v>10529</v>
      </c>
      <c r="N1841" s="7" t="s">
        <v>29</v>
      </c>
      <c r="O1841" s="7" t="s">
        <v>215</v>
      </c>
    </row>
    <row r="1842" spans="2:15" x14ac:dyDescent="0.25">
      <c r="B1842" s="7">
        <v>4</v>
      </c>
      <c r="C1842" s="7" t="s">
        <v>12537</v>
      </c>
      <c r="D1842" s="7" t="s">
        <v>12538</v>
      </c>
      <c r="E1842" s="7" t="s">
        <v>12539</v>
      </c>
      <c r="F1842" s="7" t="s">
        <v>220</v>
      </c>
      <c r="G1842" s="7" t="s">
        <v>252</v>
      </c>
      <c r="H1842" s="7" t="s">
        <v>260</v>
      </c>
      <c r="I1842" s="7" t="s">
        <v>27</v>
      </c>
      <c r="J1842" s="7" t="s">
        <v>23</v>
      </c>
      <c r="K1842" s="7">
        <v>10</v>
      </c>
      <c r="L1842" s="7" t="s">
        <v>12541</v>
      </c>
      <c r="M1842" s="7" t="s">
        <v>14690</v>
      </c>
      <c r="N1842" s="7" t="s">
        <v>29</v>
      </c>
      <c r="O1842" s="7" t="s">
        <v>215</v>
      </c>
    </row>
    <row r="1843" spans="2:15" x14ac:dyDescent="0.25">
      <c r="B1843" s="7">
        <v>4</v>
      </c>
      <c r="C1843" s="7" t="s">
        <v>12542</v>
      </c>
      <c r="D1843" s="7" t="s">
        <v>12543</v>
      </c>
      <c r="E1843" s="7" t="s">
        <v>12546</v>
      </c>
      <c r="F1843" s="7" t="s">
        <v>216</v>
      </c>
      <c r="G1843" s="7" t="s">
        <v>252</v>
      </c>
      <c r="H1843" s="7" t="s">
        <v>260</v>
      </c>
      <c r="I1843" s="7" t="s">
        <v>27</v>
      </c>
      <c r="J1843" s="7" t="s">
        <v>23</v>
      </c>
      <c r="K1843" s="7">
        <v>10</v>
      </c>
      <c r="L1843" s="7" t="s">
        <v>12548</v>
      </c>
      <c r="M1843" s="7" t="s">
        <v>18474</v>
      </c>
      <c r="N1843" s="7" t="s">
        <v>29</v>
      </c>
      <c r="O1843" s="7" t="s">
        <v>215</v>
      </c>
    </row>
    <row r="1844" spans="2:15" x14ac:dyDescent="0.25">
      <c r="B1844" s="7">
        <v>4</v>
      </c>
      <c r="C1844" s="7" t="s">
        <v>12549</v>
      </c>
      <c r="D1844" s="7" t="s">
        <v>12550</v>
      </c>
      <c r="E1844" s="7" t="s">
        <v>12553</v>
      </c>
      <c r="F1844" s="7" t="s">
        <v>25</v>
      </c>
      <c r="G1844" s="7" t="s">
        <v>253</v>
      </c>
      <c r="H1844" s="7" t="s">
        <v>260</v>
      </c>
      <c r="I1844" s="7" t="s">
        <v>27</v>
      </c>
      <c r="J1844" s="7" t="s">
        <v>23</v>
      </c>
      <c r="K1844" s="7">
        <v>7</v>
      </c>
      <c r="L1844" s="7" t="s">
        <v>12555</v>
      </c>
      <c r="M1844" s="7" t="s">
        <v>18382</v>
      </c>
      <c r="N1844" s="7" t="s">
        <v>29</v>
      </c>
      <c r="O1844" s="7" t="s">
        <v>105</v>
      </c>
    </row>
    <row r="1845" spans="2:15" x14ac:dyDescent="0.25">
      <c r="B1845" s="7">
        <v>4</v>
      </c>
      <c r="C1845" s="7" t="s">
        <v>12556</v>
      </c>
      <c r="D1845" s="7" t="s">
        <v>12557</v>
      </c>
      <c r="E1845" s="7" t="s">
        <v>12560</v>
      </c>
      <c r="F1845" s="7" t="s">
        <v>224</v>
      </c>
      <c r="G1845" s="7" t="s">
        <v>252</v>
      </c>
      <c r="H1845" s="7" t="s">
        <v>260</v>
      </c>
      <c r="I1845" s="7" t="s">
        <v>27</v>
      </c>
      <c r="J1845" s="7" t="s">
        <v>23</v>
      </c>
      <c r="K1845" s="7">
        <v>10</v>
      </c>
      <c r="L1845" s="7" t="s">
        <v>12562</v>
      </c>
      <c r="M1845" s="7" t="s">
        <v>19028</v>
      </c>
      <c r="N1845" s="7" t="s">
        <v>29</v>
      </c>
      <c r="O1845" s="7" t="s">
        <v>215</v>
      </c>
    </row>
    <row r="1846" spans="2:15" x14ac:dyDescent="0.25">
      <c r="B1846" s="7">
        <v>4</v>
      </c>
      <c r="C1846" s="7" t="s">
        <v>12563</v>
      </c>
      <c r="D1846" s="7" t="s">
        <v>12564</v>
      </c>
      <c r="E1846" s="7" t="s">
        <v>12565</v>
      </c>
      <c r="F1846" s="7" t="s">
        <v>25</v>
      </c>
      <c r="G1846" s="7" t="s">
        <v>253</v>
      </c>
      <c r="H1846" s="7" t="s">
        <v>260</v>
      </c>
      <c r="I1846" s="7" t="s">
        <v>27</v>
      </c>
      <c r="J1846" s="7" t="s">
        <v>23</v>
      </c>
      <c r="K1846" s="7">
        <v>7</v>
      </c>
      <c r="L1846" s="7" t="s">
        <v>12567</v>
      </c>
      <c r="M1846" s="7" t="s">
        <v>6634</v>
      </c>
      <c r="N1846" s="7" t="s">
        <v>29</v>
      </c>
      <c r="O1846" s="7" t="s">
        <v>105</v>
      </c>
    </row>
    <row r="1847" spans="2:15" x14ac:dyDescent="0.25">
      <c r="B1847" s="7">
        <v>4</v>
      </c>
      <c r="C1847" s="7" t="s">
        <v>12568</v>
      </c>
      <c r="D1847" s="7" t="s">
        <v>12569</v>
      </c>
      <c r="E1847" s="7" t="s">
        <v>12572</v>
      </c>
      <c r="F1847" s="7" t="s">
        <v>25</v>
      </c>
      <c r="G1847" s="7" t="s">
        <v>253</v>
      </c>
      <c r="H1847" s="7" t="s">
        <v>260</v>
      </c>
      <c r="I1847" s="7" t="s">
        <v>27</v>
      </c>
      <c r="J1847" s="7" t="s">
        <v>23</v>
      </c>
      <c r="K1847" s="7">
        <v>7</v>
      </c>
      <c r="L1847" s="7" t="s">
        <v>12574</v>
      </c>
      <c r="M1847" s="7" t="s">
        <v>17492</v>
      </c>
      <c r="N1847" s="7" t="s">
        <v>29</v>
      </c>
      <c r="O1847" s="7" t="s">
        <v>105</v>
      </c>
    </row>
    <row r="1848" spans="2:15" x14ac:dyDescent="0.25">
      <c r="B1848" s="7">
        <v>4</v>
      </c>
      <c r="C1848" s="7" t="s">
        <v>12575</v>
      </c>
      <c r="D1848" s="7" t="s">
        <v>12576</v>
      </c>
      <c r="E1848" s="7" t="s">
        <v>12579</v>
      </c>
      <c r="F1848" s="7" t="s">
        <v>25</v>
      </c>
      <c r="G1848" s="7" t="s">
        <v>253</v>
      </c>
      <c r="H1848" s="7" t="s">
        <v>260</v>
      </c>
      <c r="I1848" s="7" t="s">
        <v>27</v>
      </c>
      <c r="J1848" s="7" t="s">
        <v>23</v>
      </c>
      <c r="K1848" s="7">
        <v>7</v>
      </c>
      <c r="L1848" s="7" t="s">
        <v>12581</v>
      </c>
      <c r="M1848" s="7" t="s">
        <v>17873</v>
      </c>
      <c r="N1848" s="7" t="s">
        <v>29</v>
      </c>
      <c r="O1848" s="7" t="s">
        <v>105</v>
      </c>
    </row>
    <row r="1849" spans="2:15" x14ac:dyDescent="0.25">
      <c r="B1849" s="7">
        <v>4</v>
      </c>
      <c r="C1849" s="7" t="s">
        <v>12582</v>
      </c>
      <c r="D1849" s="7" t="s">
        <v>12583</v>
      </c>
      <c r="E1849" s="7" t="s">
        <v>12587</v>
      </c>
      <c r="F1849" s="7" t="s">
        <v>25</v>
      </c>
      <c r="G1849" s="7" t="s">
        <v>253</v>
      </c>
      <c r="H1849" s="7" t="s">
        <v>260</v>
      </c>
      <c r="I1849" s="7" t="s">
        <v>27</v>
      </c>
      <c r="J1849" s="7" t="s">
        <v>23</v>
      </c>
      <c r="K1849" s="7">
        <v>7</v>
      </c>
      <c r="L1849" s="7" t="s">
        <v>12589</v>
      </c>
      <c r="M1849" s="7" t="s">
        <v>10554</v>
      </c>
      <c r="N1849" s="7" t="s">
        <v>29</v>
      </c>
      <c r="O1849" s="7" t="s">
        <v>105</v>
      </c>
    </row>
    <row r="1850" spans="2:15" x14ac:dyDescent="0.25">
      <c r="B1850" s="7">
        <v>4</v>
      </c>
      <c r="C1850" s="7" t="s">
        <v>12590</v>
      </c>
      <c r="D1850" s="7" t="s">
        <v>12591</v>
      </c>
      <c r="E1850" s="7" t="s">
        <v>12592</v>
      </c>
      <c r="F1850" s="7" t="s">
        <v>25</v>
      </c>
      <c r="G1850" s="7" t="s">
        <v>253</v>
      </c>
      <c r="H1850" s="7" t="s">
        <v>260</v>
      </c>
      <c r="I1850" s="7" t="s">
        <v>27</v>
      </c>
      <c r="J1850" s="7" t="s">
        <v>23</v>
      </c>
      <c r="K1850" s="7">
        <v>7</v>
      </c>
      <c r="L1850" s="7" t="s">
        <v>12594</v>
      </c>
      <c r="M1850" s="7" t="s">
        <v>14636</v>
      </c>
      <c r="N1850" s="7" t="s">
        <v>29</v>
      </c>
      <c r="O1850" s="7" t="s">
        <v>105</v>
      </c>
    </row>
    <row r="1851" spans="2:15" x14ac:dyDescent="0.25">
      <c r="B1851" s="7">
        <v>4</v>
      </c>
      <c r="C1851" s="7" t="s">
        <v>12595</v>
      </c>
      <c r="D1851" s="7" t="s">
        <v>12596</v>
      </c>
      <c r="E1851" s="7" t="s">
        <v>12599</v>
      </c>
      <c r="F1851" s="7" t="s">
        <v>50</v>
      </c>
      <c r="G1851" s="7" t="s">
        <v>252</v>
      </c>
      <c r="H1851" s="7" t="s">
        <v>260</v>
      </c>
      <c r="I1851" s="7" t="s">
        <v>27</v>
      </c>
      <c r="J1851" s="7" t="s">
        <v>23</v>
      </c>
      <c r="K1851" s="7">
        <v>10</v>
      </c>
      <c r="L1851" s="7" t="s">
        <v>12601</v>
      </c>
      <c r="M1851" s="7" t="s">
        <v>14642</v>
      </c>
      <c r="N1851" s="7" t="s">
        <v>29</v>
      </c>
      <c r="O1851" s="7" t="s">
        <v>105</v>
      </c>
    </row>
    <row r="1852" spans="2:15" x14ac:dyDescent="0.25">
      <c r="B1852" s="7">
        <v>4</v>
      </c>
      <c r="C1852" s="7" t="s">
        <v>12602</v>
      </c>
      <c r="D1852" s="7" t="s">
        <v>12603</v>
      </c>
      <c r="E1852" s="7" t="s">
        <v>12606</v>
      </c>
      <c r="F1852" s="7" t="s">
        <v>224</v>
      </c>
      <c r="G1852" s="7" t="s">
        <v>252</v>
      </c>
      <c r="H1852" s="7" t="s">
        <v>260</v>
      </c>
      <c r="I1852" s="7" t="s">
        <v>27</v>
      </c>
      <c r="J1852" s="7" t="s">
        <v>23</v>
      </c>
      <c r="K1852" s="7">
        <v>10</v>
      </c>
      <c r="L1852" s="7" t="s">
        <v>12608</v>
      </c>
      <c r="M1852" s="7" t="s">
        <v>14453</v>
      </c>
      <c r="N1852" s="7" t="s">
        <v>29</v>
      </c>
      <c r="O1852" s="7" t="s">
        <v>215</v>
      </c>
    </row>
    <row r="1853" spans="2:15" x14ac:dyDescent="0.25">
      <c r="B1853" s="7">
        <v>4</v>
      </c>
      <c r="C1853" s="7" t="s">
        <v>12609</v>
      </c>
      <c r="D1853" s="7" t="s">
        <v>12610</v>
      </c>
      <c r="E1853" s="7" t="s">
        <v>12614</v>
      </c>
      <c r="F1853" s="7" t="s">
        <v>50</v>
      </c>
      <c r="G1853" s="7" t="s">
        <v>252</v>
      </c>
      <c r="H1853" s="7" t="s">
        <v>260</v>
      </c>
      <c r="I1853" s="7" t="s">
        <v>27</v>
      </c>
      <c r="J1853" s="7" t="s">
        <v>23</v>
      </c>
      <c r="K1853" s="7">
        <v>10</v>
      </c>
      <c r="L1853" s="7" t="s">
        <v>12616</v>
      </c>
      <c r="M1853" s="7" t="s">
        <v>19057</v>
      </c>
      <c r="N1853" s="7" t="s">
        <v>29</v>
      </c>
      <c r="O1853" s="7" t="s">
        <v>105</v>
      </c>
    </row>
    <row r="1854" spans="2:15" x14ac:dyDescent="0.25">
      <c r="B1854" s="7">
        <v>4</v>
      </c>
      <c r="C1854" s="7" t="s">
        <v>12617</v>
      </c>
      <c r="D1854" s="7" t="s">
        <v>12618</v>
      </c>
      <c r="E1854" s="7" t="s">
        <v>12619</v>
      </c>
      <c r="F1854" s="7" t="s">
        <v>25</v>
      </c>
      <c r="G1854" s="7" t="s">
        <v>253</v>
      </c>
      <c r="H1854" s="7" t="s">
        <v>260</v>
      </c>
      <c r="I1854" s="7" t="s">
        <v>87</v>
      </c>
      <c r="J1854" s="7" t="s">
        <v>23</v>
      </c>
      <c r="K1854" s="7">
        <v>7</v>
      </c>
      <c r="L1854" s="7" t="s">
        <v>12621</v>
      </c>
      <c r="M1854" s="7" t="s">
        <v>19061</v>
      </c>
      <c r="N1854" s="7" t="s">
        <v>29</v>
      </c>
      <c r="O1854" s="7" t="s">
        <v>105</v>
      </c>
    </row>
    <row r="1855" spans="2:15" x14ac:dyDescent="0.25">
      <c r="B1855" s="7">
        <v>4</v>
      </c>
      <c r="C1855" s="7" t="s">
        <v>12622</v>
      </c>
      <c r="D1855" s="7" t="s">
        <v>12623</v>
      </c>
      <c r="E1855" s="7" t="s">
        <v>12625</v>
      </c>
      <c r="F1855" s="7" t="s">
        <v>50</v>
      </c>
      <c r="G1855" s="7" t="s">
        <v>252</v>
      </c>
      <c r="H1855" s="7" t="s">
        <v>260</v>
      </c>
      <c r="I1855" s="7" t="s">
        <v>27</v>
      </c>
      <c r="J1855" s="7" t="s">
        <v>23</v>
      </c>
      <c r="K1855" s="7">
        <v>10</v>
      </c>
      <c r="L1855" s="7" t="s">
        <v>12627</v>
      </c>
      <c r="M1855" s="7" t="s">
        <v>19063</v>
      </c>
      <c r="N1855" s="7" t="s">
        <v>29</v>
      </c>
      <c r="O1855" s="7" t="s">
        <v>105</v>
      </c>
    </row>
    <row r="1856" spans="2:15" x14ac:dyDescent="0.25">
      <c r="B1856" s="7">
        <v>4</v>
      </c>
      <c r="C1856" s="7" t="s">
        <v>12628</v>
      </c>
      <c r="D1856" s="7" t="s">
        <v>12629</v>
      </c>
      <c r="E1856" s="7" t="s">
        <v>12630</v>
      </c>
      <c r="F1856" s="7" t="s">
        <v>50</v>
      </c>
      <c r="G1856" s="7" t="s">
        <v>252</v>
      </c>
      <c r="H1856" s="7" t="s">
        <v>260</v>
      </c>
      <c r="I1856" s="7" t="s">
        <v>27</v>
      </c>
      <c r="J1856" s="7" t="s">
        <v>23</v>
      </c>
      <c r="K1856" s="7">
        <v>10</v>
      </c>
      <c r="L1856" s="7" t="s">
        <v>12632</v>
      </c>
      <c r="M1856" s="7" t="s">
        <v>14648</v>
      </c>
      <c r="N1856" s="7" t="s">
        <v>29</v>
      </c>
      <c r="O1856" s="7" t="s">
        <v>105</v>
      </c>
    </row>
    <row r="1857" spans="2:15" x14ac:dyDescent="0.25">
      <c r="B1857" s="7">
        <v>4</v>
      </c>
      <c r="C1857" s="7" t="s">
        <v>12633</v>
      </c>
      <c r="D1857" s="7" t="s">
        <v>12634</v>
      </c>
      <c r="E1857" s="7" t="s">
        <v>12638</v>
      </c>
      <c r="F1857" s="7" t="s">
        <v>52</v>
      </c>
      <c r="G1857" s="7" t="s">
        <v>253</v>
      </c>
      <c r="H1857" s="7" t="s">
        <v>260</v>
      </c>
      <c r="I1857" s="7" t="s">
        <v>37</v>
      </c>
      <c r="J1857" s="7" t="s">
        <v>36</v>
      </c>
      <c r="K1857" s="7">
        <v>7</v>
      </c>
      <c r="L1857" s="7" t="s">
        <v>12640</v>
      </c>
      <c r="M1857" s="7" t="s">
        <v>18908</v>
      </c>
      <c r="N1857" s="7" t="s">
        <v>29</v>
      </c>
      <c r="O1857" s="7" t="s">
        <v>105</v>
      </c>
    </row>
    <row r="1858" spans="2:15" x14ac:dyDescent="0.25">
      <c r="B1858" s="7">
        <v>4</v>
      </c>
      <c r="C1858" s="7" t="s">
        <v>12641</v>
      </c>
      <c r="D1858" s="7" t="s">
        <v>12642</v>
      </c>
      <c r="E1858" s="7" t="s">
        <v>12646</v>
      </c>
      <c r="F1858" s="7" t="s">
        <v>25</v>
      </c>
      <c r="G1858" s="7" t="s">
        <v>253</v>
      </c>
      <c r="H1858" s="7" t="s">
        <v>260</v>
      </c>
      <c r="I1858" s="7" t="s">
        <v>66</v>
      </c>
      <c r="J1858" s="7" t="s">
        <v>36</v>
      </c>
      <c r="K1858" s="7">
        <v>7</v>
      </c>
      <c r="L1858" s="7" t="s">
        <v>12648</v>
      </c>
      <c r="M1858" s="7" t="s">
        <v>16527</v>
      </c>
      <c r="N1858" s="7" t="s">
        <v>29</v>
      </c>
      <c r="O1858" s="7" t="s">
        <v>105</v>
      </c>
    </row>
    <row r="1859" spans="2:15" x14ac:dyDescent="0.25">
      <c r="B1859" s="7">
        <v>4</v>
      </c>
      <c r="C1859" s="7" t="s">
        <v>12649</v>
      </c>
      <c r="D1859" s="7" t="s">
        <v>12650</v>
      </c>
      <c r="E1859" s="7" t="s">
        <v>12651</v>
      </c>
      <c r="F1859" s="7" t="s">
        <v>52</v>
      </c>
      <c r="G1859" s="7" t="s">
        <v>253</v>
      </c>
      <c r="H1859" s="7" t="s">
        <v>260</v>
      </c>
      <c r="I1859" s="7" t="s">
        <v>27</v>
      </c>
      <c r="J1859" s="7" t="s">
        <v>23</v>
      </c>
      <c r="K1859" s="7">
        <v>7</v>
      </c>
      <c r="L1859" s="7" t="s">
        <v>12653</v>
      </c>
      <c r="M1859" s="7" t="s">
        <v>19090</v>
      </c>
      <c r="N1859" s="7" t="s">
        <v>29</v>
      </c>
      <c r="O1859" s="7" t="s">
        <v>105</v>
      </c>
    </row>
    <row r="1860" spans="2:15" x14ac:dyDescent="0.25">
      <c r="B1860" s="7">
        <v>4</v>
      </c>
      <c r="C1860" s="7" t="s">
        <v>12654</v>
      </c>
      <c r="D1860" s="7" t="s">
        <v>12655</v>
      </c>
      <c r="E1860" s="7" t="s">
        <v>12657</v>
      </c>
      <c r="F1860" s="7" t="s">
        <v>50</v>
      </c>
      <c r="G1860" s="7" t="s">
        <v>253</v>
      </c>
      <c r="H1860" s="7" t="s">
        <v>260</v>
      </c>
      <c r="I1860" s="7" t="s">
        <v>37</v>
      </c>
      <c r="J1860" s="7" t="s">
        <v>36</v>
      </c>
      <c r="K1860" s="7">
        <v>7</v>
      </c>
      <c r="L1860" s="7" t="s">
        <v>12659</v>
      </c>
      <c r="M1860" s="7" t="s">
        <v>19093</v>
      </c>
      <c r="N1860" s="7" t="s">
        <v>29</v>
      </c>
      <c r="O1860" s="7" t="s">
        <v>105</v>
      </c>
    </row>
    <row r="1861" spans="2:15" x14ac:dyDescent="0.25">
      <c r="B1861" s="7">
        <v>4</v>
      </c>
      <c r="C1861" s="7" t="s">
        <v>12660</v>
      </c>
      <c r="D1861" s="7" t="s">
        <v>12661</v>
      </c>
      <c r="E1861" s="7" t="s">
        <v>12664</v>
      </c>
      <c r="F1861" s="7" t="s">
        <v>25</v>
      </c>
      <c r="G1861" s="7" t="s">
        <v>252</v>
      </c>
      <c r="H1861" s="7" t="s">
        <v>260</v>
      </c>
      <c r="I1861" s="7" t="s">
        <v>27</v>
      </c>
      <c r="J1861" s="7" t="s">
        <v>23</v>
      </c>
      <c r="K1861" s="7">
        <v>10</v>
      </c>
      <c r="L1861" s="7" t="s">
        <v>12666</v>
      </c>
      <c r="M1861" s="7" t="s">
        <v>19097</v>
      </c>
      <c r="N1861" s="7" t="s">
        <v>29</v>
      </c>
      <c r="O1861" s="7" t="s">
        <v>105</v>
      </c>
    </row>
    <row r="1862" spans="2:15" x14ac:dyDescent="0.25">
      <c r="B1862" s="7">
        <v>4</v>
      </c>
      <c r="C1862" s="7" t="s">
        <v>12667</v>
      </c>
      <c r="D1862" s="7" t="s">
        <v>12668</v>
      </c>
      <c r="E1862" s="7" t="s">
        <v>12672</v>
      </c>
      <c r="F1862" s="7" t="s">
        <v>196</v>
      </c>
      <c r="G1862" s="7" t="s">
        <v>252</v>
      </c>
      <c r="H1862" s="7" t="s">
        <v>260</v>
      </c>
      <c r="I1862" s="7" t="s">
        <v>60</v>
      </c>
      <c r="J1862" s="7" t="s">
        <v>58</v>
      </c>
      <c r="K1862" s="7">
        <v>14</v>
      </c>
      <c r="L1862" s="7" t="s">
        <v>12674</v>
      </c>
      <c r="M1862" s="7" t="s">
        <v>19099</v>
      </c>
      <c r="N1862" s="7" t="s">
        <v>29</v>
      </c>
      <c r="O1862" s="7" t="s">
        <v>159</v>
      </c>
    </row>
    <row r="1863" spans="2:15" x14ac:dyDescent="0.25">
      <c r="B1863" s="7">
        <v>4</v>
      </c>
      <c r="C1863" s="7" t="s">
        <v>12675</v>
      </c>
      <c r="D1863" s="7" t="s">
        <v>12676</v>
      </c>
      <c r="E1863" s="7" t="s">
        <v>12679</v>
      </c>
      <c r="F1863" s="7" t="s">
        <v>25</v>
      </c>
      <c r="G1863" s="7" t="s">
        <v>253</v>
      </c>
      <c r="H1863" s="7" t="s">
        <v>260</v>
      </c>
      <c r="I1863" s="7" t="s">
        <v>60</v>
      </c>
      <c r="J1863" s="7" t="s">
        <v>58</v>
      </c>
      <c r="K1863" s="7">
        <v>9</v>
      </c>
      <c r="L1863" s="7" t="s">
        <v>12681</v>
      </c>
      <c r="M1863" s="7" t="s">
        <v>19100</v>
      </c>
      <c r="N1863" s="7" t="s">
        <v>29</v>
      </c>
      <c r="O1863" s="7" t="s">
        <v>105</v>
      </c>
    </row>
    <row r="1864" spans="2:15" x14ac:dyDescent="0.25">
      <c r="B1864" s="7">
        <v>4</v>
      </c>
      <c r="C1864" s="7" t="s">
        <v>12694</v>
      </c>
      <c r="D1864" s="7" t="s">
        <v>12695</v>
      </c>
      <c r="E1864" s="7" t="s">
        <v>12698</v>
      </c>
      <c r="F1864" s="7" t="s">
        <v>295</v>
      </c>
      <c r="G1864" s="7" t="s">
        <v>253</v>
      </c>
      <c r="H1864" s="7" t="s">
        <v>259</v>
      </c>
      <c r="I1864" s="7" t="s">
        <v>34</v>
      </c>
      <c r="J1864" s="7" t="s">
        <v>23</v>
      </c>
      <c r="K1864" s="7">
        <v>5</v>
      </c>
      <c r="L1864" s="7" t="s">
        <v>12700</v>
      </c>
      <c r="M1864" s="7" t="s">
        <v>14167</v>
      </c>
      <c r="N1864" s="7" t="s">
        <v>29</v>
      </c>
      <c r="O1864" s="7" t="s">
        <v>109</v>
      </c>
    </row>
    <row r="1865" spans="2:15" x14ac:dyDescent="0.25">
      <c r="B1865" s="7">
        <v>4</v>
      </c>
      <c r="C1865" s="7" t="s">
        <v>12701</v>
      </c>
      <c r="D1865" s="7" t="s">
        <v>12702</v>
      </c>
      <c r="E1865" s="7" t="s">
        <v>12705</v>
      </c>
      <c r="F1865" s="7" t="s">
        <v>234</v>
      </c>
      <c r="G1865" s="7" t="s">
        <v>253</v>
      </c>
      <c r="H1865" s="7" t="s">
        <v>260</v>
      </c>
      <c r="I1865" s="7" t="s">
        <v>27</v>
      </c>
      <c r="J1865" s="7" t="s">
        <v>23</v>
      </c>
      <c r="K1865" s="7">
        <v>7</v>
      </c>
      <c r="L1865" s="7" t="s">
        <v>12707</v>
      </c>
      <c r="M1865" s="7" t="s">
        <v>10532</v>
      </c>
      <c r="N1865" s="7" t="s">
        <v>29</v>
      </c>
      <c r="O1865" s="7" t="s">
        <v>215</v>
      </c>
    </row>
    <row r="1866" spans="2:15" x14ac:dyDescent="0.25">
      <c r="B1866" s="7">
        <v>4</v>
      </c>
      <c r="C1866" s="7" t="s">
        <v>12731</v>
      </c>
      <c r="D1866" s="7" t="s">
        <v>12732</v>
      </c>
      <c r="E1866" s="7" t="s">
        <v>12735</v>
      </c>
      <c r="F1866" s="7" t="s">
        <v>243</v>
      </c>
      <c r="G1866" s="7" t="s">
        <v>252</v>
      </c>
      <c r="H1866" s="7" t="s">
        <v>260</v>
      </c>
      <c r="I1866" s="7" t="s">
        <v>27</v>
      </c>
      <c r="J1866" s="7" t="s">
        <v>23</v>
      </c>
      <c r="K1866" s="7">
        <v>10</v>
      </c>
      <c r="L1866" s="7" t="s">
        <v>12737</v>
      </c>
      <c r="M1866" s="7" t="s">
        <v>14275</v>
      </c>
      <c r="N1866" s="7" t="s">
        <v>29</v>
      </c>
      <c r="O1866" s="7" t="s">
        <v>215</v>
      </c>
    </row>
    <row r="1867" spans="2:15" x14ac:dyDescent="0.25">
      <c r="B1867" s="7">
        <v>4</v>
      </c>
      <c r="C1867" s="7" t="s">
        <v>12738</v>
      </c>
      <c r="D1867" s="7" t="s">
        <v>12739</v>
      </c>
      <c r="E1867" s="7" t="s">
        <v>12741</v>
      </c>
      <c r="F1867" s="7" t="s">
        <v>25</v>
      </c>
      <c r="G1867" s="7" t="s">
        <v>252</v>
      </c>
      <c r="H1867" s="7" t="s">
        <v>260</v>
      </c>
      <c r="I1867" s="7" t="s">
        <v>27</v>
      </c>
      <c r="J1867" s="7" t="s">
        <v>23</v>
      </c>
      <c r="K1867" s="7">
        <v>10</v>
      </c>
      <c r="L1867" s="7" t="s">
        <v>12743</v>
      </c>
      <c r="M1867" s="7" t="s">
        <v>17583</v>
      </c>
      <c r="N1867" s="7" t="s">
        <v>29</v>
      </c>
      <c r="O1867" s="7" t="s">
        <v>105</v>
      </c>
    </row>
    <row r="1868" spans="2:15" x14ac:dyDescent="0.25">
      <c r="B1868" s="7">
        <v>4</v>
      </c>
      <c r="C1868" s="7" t="s">
        <v>12748</v>
      </c>
      <c r="D1868" s="7" t="s">
        <v>12749</v>
      </c>
      <c r="E1868" s="7" t="s">
        <v>12750</v>
      </c>
      <c r="F1868" s="7" t="s">
        <v>25</v>
      </c>
      <c r="G1868" s="7" t="s">
        <v>252</v>
      </c>
      <c r="H1868" s="7" t="s">
        <v>260</v>
      </c>
      <c r="I1868" s="7" t="s">
        <v>27</v>
      </c>
      <c r="J1868" s="7" t="s">
        <v>23</v>
      </c>
      <c r="K1868" s="7">
        <v>10</v>
      </c>
      <c r="L1868" s="7" t="s">
        <v>12752</v>
      </c>
      <c r="M1868" s="7" t="s">
        <v>19108</v>
      </c>
      <c r="N1868" s="7" t="s">
        <v>29</v>
      </c>
      <c r="O1868" s="7" t="s">
        <v>105</v>
      </c>
    </row>
    <row r="1869" spans="2:15" x14ac:dyDescent="0.25">
      <c r="B1869" s="7">
        <v>4</v>
      </c>
      <c r="C1869" s="7" t="s">
        <v>12753</v>
      </c>
      <c r="D1869" s="7" t="s">
        <v>12754</v>
      </c>
      <c r="E1869" s="7" t="s">
        <v>12757</v>
      </c>
      <c r="F1869" s="7" t="s">
        <v>234</v>
      </c>
      <c r="G1869" s="7" t="s">
        <v>253</v>
      </c>
      <c r="H1869" s="7" t="s">
        <v>260</v>
      </c>
      <c r="I1869" s="7" t="s">
        <v>34</v>
      </c>
      <c r="J1869" s="7" t="s">
        <v>23</v>
      </c>
      <c r="K1869" s="7">
        <v>5</v>
      </c>
      <c r="L1869" s="7" t="s">
        <v>12759</v>
      </c>
      <c r="M1869" s="7" t="s">
        <v>14398</v>
      </c>
      <c r="N1869" s="7" t="s">
        <v>29</v>
      </c>
      <c r="O1869" s="7" t="s">
        <v>215</v>
      </c>
    </row>
    <row r="1870" spans="2:15" x14ac:dyDescent="0.25">
      <c r="B1870" s="7">
        <v>4</v>
      </c>
      <c r="C1870" s="7" t="s">
        <v>12768</v>
      </c>
      <c r="D1870" s="7" t="s">
        <v>12769</v>
      </c>
      <c r="E1870" s="7" t="s">
        <v>12770</v>
      </c>
      <c r="F1870" s="7" t="s">
        <v>25</v>
      </c>
      <c r="G1870" s="7" t="s">
        <v>252</v>
      </c>
      <c r="H1870" s="7" t="s">
        <v>260</v>
      </c>
      <c r="I1870" s="7" t="s">
        <v>27</v>
      </c>
      <c r="J1870" s="7" t="s">
        <v>23</v>
      </c>
      <c r="K1870" s="7">
        <v>10</v>
      </c>
      <c r="L1870" s="7" t="s">
        <v>12772</v>
      </c>
      <c r="M1870" s="7" t="s">
        <v>14084</v>
      </c>
      <c r="N1870" s="7" t="s">
        <v>29</v>
      </c>
      <c r="O1870" s="7" t="s">
        <v>105</v>
      </c>
    </row>
    <row r="1871" spans="2:15" x14ac:dyDescent="0.25">
      <c r="B1871" s="7">
        <v>4</v>
      </c>
      <c r="C1871" s="7" t="s">
        <v>12781</v>
      </c>
      <c r="D1871" s="7" t="s">
        <v>12782</v>
      </c>
      <c r="E1871" s="7" t="s">
        <v>12783</v>
      </c>
      <c r="F1871" s="7" t="s">
        <v>25</v>
      </c>
      <c r="G1871" s="7" t="s">
        <v>252</v>
      </c>
      <c r="H1871" s="7" t="s">
        <v>260</v>
      </c>
      <c r="I1871" s="7" t="s">
        <v>27</v>
      </c>
      <c r="J1871" s="7" t="s">
        <v>23</v>
      </c>
      <c r="K1871" s="7">
        <v>10</v>
      </c>
      <c r="L1871" s="7" t="s">
        <v>12785</v>
      </c>
      <c r="M1871" s="7" t="s">
        <v>18536</v>
      </c>
      <c r="N1871" s="7" t="s">
        <v>29</v>
      </c>
      <c r="O1871" s="7" t="s">
        <v>105</v>
      </c>
    </row>
    <row r="1872" spans="2:15" x14ac:dyDescent="0.25">
      <c r="B1872" s="7">
        <v>4</v>
      </c>
      <c r="C1872" s="7" t="s">
        <v>12786</v>
      </c>
      <c r="D1872" s="7" t="s">
        <v>12787</v>
      </c>
      <c r="E1872" s="7" t="s">
        <v>12788</v>
      </c>
      <c r="F1872" s="7" t="s">
        <v>25</v>
      </c>
      <c r="G1872" s="7" t="s">
        <v>252</v>
      </c>
      <c r="H1872" s="7" t="s">
        <v>260</v>
      </c>
      <c r="I1872" s="7" t="s">
        <v>27</v>
      </c>
      <c r="J1872" s="7" t="s">
        <v>23</v>
      </c>
      <c r="K1872" s="7">
        <v>10</v>
      </c>
      <c r="L1872" s="7" t="s">
        <v>12790</v>
      </c>
      <c r="M1872" s="7" t="s">
        <v>19115</v>
      </c>
      <c r="N1872" s="7" t="s">
        <v>29</v>
      </c>
      <c r="O1872" s="7" t="s">
        <v>105</v>
      </c>
    </row>
    <row r="1873" spans="2:15" x14ac:dyDescent="0.25">
      <c r="B1873" s="7">
        <v>4</v>
      </c>
      <c r="C1873" s="7" t="s">
        <v>12791</v>
      </c>
      <c r="D1873" s="7" t="s">
        <v>12792</v>
      </c>
      <c r="E1873" s="7" t="s">
        <v>12793</v>
      </c>
      <c r="F1873" s="7" t="s">
        <v>25</v>
      </c>
      <c r="G1873" s="7" t="s">
        <v>252</v>
      </c>
      <c r="H1873" s="7" t="s">
        <v>260</v>
      </c>
      <c r="I1873" s="7" t="s">
        <v>27</v>
      </c>
      <c r="J1873" s="7" t="s">
        <v>23</v>
      </c>
      <c r="K1873" s="7">
        <v>10</v>
      </c>
      <c r="L1873" s="7" t="s">
        <v>12795</v>
      </c>
      <c r="M1873" s="7" t="s">
        <v>19117</v>
      </c>
      <c r="N1873" s="7" t="s">
        <v>29</v>
      </c>
      <c r="O1873" s="7" t="s">
        <v>105</v>
      </c>
    </row>
    <row r="1874" spans="2:15" x14ac:dyDescent="0.25">
      <c r="B1874" s="7">
        <v>4</v>
      </c>
      <c r="C1874" s="7" t="s">
        <v>12796</v>
      </c>
      <c r="D1874" s="7" t="s">
        <v>12797</v>
      </c>
      <c r="E1874" s="7" t="s">
        <v>12801</v>
      </c>
      <c r="F1874" s="7" t="s">
        <v>234</v>
      </c>
      <c r="G1874" s="7" t="s">
        <v>253</v>
      </c>
      <c r="H1874" s="7" t="s">
        <v>260</v>
      </c>
      <c r="I1874" s="7" t="s">
        <v>27</v>
      </c>
      <c r="J1874" s="7" t="s">
        <v>23</v>
      </c>
      <c r="K1874" s="7">
        <v>7</v>
      </c>
      <c r="L1874" s="7" t="s">
        <v>12803</v>
      </c>
      <c r="M1874" s="7" t="s">
        <v>19117</v>
      </c>
      <c r="N1874" s="7" t="s">
        <v>29</v>
      </c>
      <c r="O1874" s="7" t="s">
        <v>215</v>
      </c>
    </row>
    <row r="1875" spans="2:15" x14ac:dyDescent="0.25">
      <c r="B1875" s="7">
        <v>4</v>
      </c>
      <c r="C1875" s="7" t="s">
        <v>12804</v>
      </c>
      <c r="D1875" s="7" t="s">
        <v>12805</v>
      </c>
      <c r="E1875" s="7" t="s">
        <v>12806</v>
      </c>
      <c r="F1875" s="7" t="s">
        <v>25</v>
      </c>
      <c r="G1875" s="7" t="s">
        <v>252</v>
      </c>
      <c r="H1875" s="7" t="s">
        <v>260</v>
      </c>
      <c r="I1875" s="7" t="s">
        <v>27</v>
      </c>
      <c r="J1875" s="7" t="s">
        <v>23</v>
      </c>
      <c r="K1875" s="7">
        <v>10</v>
      </c>
      <c r="L1875" s="7" t="s">
        <v>12808</v>
      </c>
      <c r="M1875" s="7" t="s">
        <v>16202</v>
      </c>
      <c r="N1875" s="7" t="s">
        <v>29</v>
      </c>
      <c r="O1875" s="7" t="s">
        <v>105</v>
      </c>
    </row>
    <row r="1876" spans="2:15" x14ac:dyDescent="0.25">
      <c r="B1876" s="7">
        <v>4</v>
      </c>
      <c r="C1876" s="7" t="s">
        <v>12809</v>
      </c>
      <c r="D1876" s="7" t="s">
        <v>12810</v>
      </c>
      <c r="E1876" s="7" t="s">
        <v>12811</v>
      </c>
      <c r="F1876" s="7" t="s">
        <v>25</v>
      </c>
      <c r="G1876" s="7" t="s">
        <v>252</v>
      </c>
      <c r="H1876" s="7" t="s">
        <v>260</v>
      </c>
      <c r="I1876" s="7" t="s">
        <v>27</v>
      </c>
      <c r="J1876" s="7" t="s">
        <v>23</v>
      </c>
      <c r="K1876" s="7">
        <v>10</v>
      </c>
      <c r="L1876" s="7" t="s">
        <v>12813</v>
      </c>
      <c r="M1876" s="7" t="s">
        <v>14224</v>
      </c>
      <c r="N1876" s="7" t="s">
        <v>29</v>
      </c>
      <c r="O1876" s="7" t="s">
        <v>105</v>
      </c>
    </row>
    <row r="1877" spans="2:15" x14ac:dyDescent="0.25">
      <c r="B1877" s="7">
        <v>4</v>
      </c>
      <c r="C1877" s="7" t="s">
        <v>12814</v>
      </c>
      <c r="D1877" s="7" t="s">
        <v>12815</v>
      </c>
      <c r="E1877" s="7" t="s">
        <v>12816</v>
      </c>
      <c r="F1877" s="7" t="s">
        <v>234</v>
      </c>
      <c r="G1877" s="7" t="s">
        <v>253</v>
      </c>
      <c r="H1877" s="7" t="s">
        <v>260</v>
      </c>
      <c r="I1877" s="7" t="s">
        <v>27</v>
      </c>
      <c r="J1877" s="7" t="s">
        <v>23</v>
      </c>
      <c r="K1877" s="7">
        <v>7</v>
      </c>
      <c r="L1877" s="7" t="s">
        <v>12818</v>
      </c>
      <c r="M1877" s="7" t="s">
        <v>19123</v>
      </c>
      <c r="N1877" s="7" t="s">
        <v>29</v>
      </c>
      <c r="O1877" s="7" t="s">
        <v>215</v>
      </c>
    </row>
    <row r="1878" spans="2:15" x14ac:dyDescent="0.25">
      <c r="B1878" s="7">
        <v>4</v>
      </c>
      <c r="C1878" s="7" t="s">
        <v>12819</v>
      </c>
      <c r="D1878" s="7" t="s">
        <v>12820</v>
      </c>
      <c r="E1878" s="7" t="s">
        <v>12821</v>
      </c>
      <c r="F1878" s="7" t="s">
        <v>25</v>
      </c>
      <c r="G1878" s="7" t="s">
        <v>252</v>
      </c>
      <c r="H1878" s="7" t="s">
        <v>260</v>
      </c>
      <c r="I1878" s="7" t="s">
        <v>27</v>
      </c>
      <c r="J1878" s="7" t="s">
        <v>23</v>
      </c>
      <c r="K1878" s="7">
        <v>10</v>
      </c>
      <c r="L1878" s="7" t="s">
        <v>12823</v>
      </c>
      <c r="M1878" s="7" t="s">
        <v>19123</v>
      </c>
      <c r="N1878" s="7" t="s">
        <v>29</v>
      </c>
      <c r="O1878" s="7" t="s">
        <v>105</v>
      </c>
    </row>
    <row r="1879" spans="2:15" x14ac:dyDescent="0.25">
      <c r="B1879" s="7">
        <v>4</v>
      </c>
      <c r="C1879" s="7" t="s">
        <v>12824</v>
      </c>
      <c r="D1879" s="7" t="s">
        <v>12825</v>
      </c>
      <c r="E1879" s="7" t="s">
        <v>12826</v>
      </c>
      <c r="F1879" s="7" t="s">
        <v>25</v>
      </c>
      <c r="G1879" s="7" t="s">
        <v>252</v>
      </c>
      <c r="H1879" s="7" t="s">
        <v>260</v>
      </c>
      <c r="I1879" s="7" t="s">
        <v>27</v>
      </c>
      <c r="J1879" s="7" t="s">
        <v>23</v>
      </c>
      <c r="K1879" s="7">
        <v>10</v>
      </c>
      <c r="L1879" s="7" t="s">
        <v>12828</v>
      </c>
      <c r="M1879" s="7" t="s">
        <v>19126</v>
      </c>
      <c r="N1879" s="7" t="s">
        <v>29</v>
      </c>
      <c r="O1879" s="7" t="s">
        <v>105</v>
      </c>
    </row>
    <row r="1880" spans="2:15" x14ac:dyDescent="0.25">
      <c r="B1880" s="7">
        <v>4</v>
      </c>
      <c r="C1880" s="7" t="s">
        <v>12829</v>
      </c>
      <c r="D1880" s="7" t="s">
        <v>12830</v>
      </c>
      <c r="E1880" s="7" t="s">
        <v>12833</v>
      </c>
      <c r="F1880" s="7" t="s">
        <v>48</v>
      </c>
      <c r="G1880" s="7" t="s">
        <v>253</v>
      </c>
      <c r="H1880" s="7" t="s">
        <v>260</v>
      </c>
      <c r="I1880" s="7" t="s">
        <v>27</v>
      </c>
      <c r="J1880" s="7" t="s">
        <v>23</v>
      </c>
      <c r="K1880" s="7">
        <v>7</v>
      </c>
      <c r="L1880" s="7" t="s">
        <v>12835</v>
      </c>
      <c r="M1880" s="7" t="s">
        <v>19131</v>
      </c>
      <c r="N1880" s="7" t="s">
        <v>29</v>
      </c>
      <c r="O1880" s="7" t="s">
        <v>105</v>
      </c>
    </row>
    <row r="1881" spans="2:15" x14ac:dyDescent="0.25">
      <c r="B1881" s="7">
        <v>4</v>
      </c>
      <c r="C1881" s="7" t="s">
        <v>12843</v>
      </c>
      <c r="D1881" s="7" t="s">
        <v>12844</v>
      </c>
      <c r="E1881" s="7" t="s">
        <v>12848</v>
      </c>
      <c r="F1881" s="7" t="s">
        <v>25</v>
      </c>
      <c r="G1881" s="7" t="s">
        <v>253</v>
      </c>
      <c r="H1881" s="7" t="s">
        <v>260</v>
      </c>
      <c r="I1881" s="7" t="s">
        <v>34</v>
      </c>
      <c r="J1881" s="7" t="s">
        <v>23</v>
      </c>
      <c r="K1881" s="7">
        <v>5</v>
      </c>
      <c r="L1881" s="7" t="s">
        <v>12850</v>
      </c>
      <c r="M1881" s="7" t="s">
        <v>14350</v>
      </c>
      <c r="N1881" s="7" t="s">
        <v>29</v>
      </c>
      <c r="O1881" s="7" t="s">
        <v>105</v>
      </c>
    </row>
    <row r="1882" spans="2:15" x14ac:dyDescent="0.25">
      <c r="B1882" s="7">
        <v>4</v>
      </c>
      <c r="C1882" s="7" t="s">
        <v>12858</v>
      </c>
      <c r="D1882" s="7" t="s">
        <v>12859</v>
      </c>
      <c r="E1882" s="7" t="s">
        <v>12862</v>
      </c>
      <c r="F1882" s="7" t="s">
        <v>234</v>
      </c>
      <c r="G1882" s="7" t="s">
        <v>253</v>
      </c>
      <c r="H1882" s="7" t="s">
        <v>260</v>
      </c>
      <c r="I1882" s="7" t="s">
        <v>34</v>
      </c>
      <c r="J1882" s="7" t="s">
        <v>23</v>
      </c>
      <c r="K1882" s="7">
        <v>5</v>
      </c>
      <c r="L1882" s="7" t="s">
        <v>12864</v>
      </c>
      <c r="M1882" s="7" t="s">
        <v>19137</v>
      </c>
      <c r="N1882" s="7" t="s">
        <v>29</v>
      </c>
      <c r="O1882" s="7" t="s">
        <v>215</v>
      </c>
    </row>
    <row r="1883" spans="2:15" x14ac:dyDescent="0.25">
      <c r="B1883" s="7">
        <v>4</v>
      </c>
      <c r="C1883" s="7" t="s">
        <v>12865</v>
      </c>
      <c r="D1883" s="7" t="s">
        <v>12866</v>
      </c>
      <c r="E1883" s="7" t="s">
        <v>12869</v>
      </c>
      <c r="F1883" s="7" t="s">
        <v>25</v>
      </c>
      <c r="G1883" s="7" t="s">
        <v>253</v>
      </c>
      <c r="H1883" s="7" t="s">
        <v>260</v>
      </c>
      <c r="I1883" s="7" t="s">
        <v>34</v>
      </c>
      <c r="J1883" s="7" t="s">
        <v>23</v>
      </c>
      <c r="K1883" s="7">
        <v>5</v>
      </c>
      <c r="L1883" s="7" t="s">
        <v>12871</v>
      </c>
      <c r="M1883" s="7" t="s">
        <v>18118</v>
      </c>
      <c r="N1883" s="7" t="s">
        <v>29</v>
      </c>
      <c r="O1883" s="7" t="s">
        <v>105</v>
      </c>
    </row>
    <row r="1884" spans="2:15" x14ac:dyDescent="0.25">
      <c r="B1884" s="7">
        <v>4</v>
      </c>
      <c r="C1884" s="7" t="s">
        <v>12872</v>
      </c>
      <c r="D1884" s="7" t="s">
        <v>12873</v>
      </c>
      <c r="E1884" s="7" t="s">
        <v>12876</v>
      </c>
      <c r="F1884" s="7" t="s">
        <v>165</v>
      </c>
      <c r="G1884" s="7" t="s">
        <v>253</v>
      </c>
      <c r="H1884" s="7" t="s">
        <v>260</v>
      </c>
      <c r="I1884" s="7" t="s">
        <v>34</v>
      </c>
      <c r="J1884" s="7" t="s">
        <v>23</v>
      </c>
      <c r="K1884" s="7">
        <v>5</v>
      </c>
      <c r="L1884" s="7" t="s">
        <v>12878</v>
      </c>
      <c r="M1884" s="7" t="s">
        <v>14640</v>
      </c>
      <c r="N1884" s="7" t="s">
        <v>29</v>
      </c>
      <c r="O1884" s="7" t="s">
        <v>159</v>
      </c>
    </row>
    <row r="1885" spans="2:15" x14ac:dyDescent="0.25">
      <c r="B1885" s="7">
        <v>4</v>
      </c>
      <c r="C1885" s="7" t="s">
        <v>12891</v>
      </c>
      <c r="D1885" s="7" t="s">
        <v>12892</v>
      </c>
      <c r="E1885" s="7" t="s">
        <v>12895</v>
      </c>
      <c r="F1885" s="7" t="s">
        <v>160</v>
      </c>
      <c r="G1885" s="7" t="s">
        <v>253</v>
      </c>
      <c r="H1885" s="7" t="s">
        <v>260</v>
      </c>
      <c r="I1885" s="7" t="s">
        <v>34</v>
      </c>
      <c r="J1885" s="7" t="s">
        <v>23</v>
      </c>
      <c r="K1885" s="7">
        <v>5</v>
      </c>
      <c r="L1885" s="7" t="s">
        <v>12897</v>
      </c>
      <c r="M1885" s="7" t="s">
        <v>19139</v>
      </c>
      <c r="N1885" s="7" t="s">
        <v>29</v>
      </c>
      <c r="O1885" s="7" t="s">
        <v>159</v>
      </c>
    </row>
    <row r="1886" spans="2:15" x14ac:dyDescent="0.25">
      <c r="B1886" s="7">
        <v>4</v>
      </c>
      <c r="C1886" s="7" t="s">
        <v>12898</v>
      </c>
      <c r="D1886" s="7" t="s">
        <v>12899</v>
      </c>
      <c r="E1886" s="7" t="s">
        <v>12902</v>
      </c>
      <c r="F1886" s="7" t="s">
        <v>25</v>
      </c>
      <c r="G1886" s="7" t="s">
        <v>253</v>
      </c>
      <c r="H1886" s="7" t="s">
        <v>260</v>
      </c>
      <c r="I1886" s="7" t="s">
        <v>45</v>
      </c>
      <c r="J1886" s="7" t="s">
        <v>44</v>
      </c>
      <c r="K1886" s="7">
        <v>11</v>
      </c>
      <c r="L1886" s="7" t="s">
        <v>12904</v>
      </c>
      <c r="M1886" s="7" t="s">
        <v>14384</v>
      </c>
      <c r="N1886" s="7" t="s">
        <v>29</v>
      </c>
      <c r="O1886" s="7" t="s">
        <v>105</v>
      </c>
    </row>
    <row r="1887" spans="2:15" x14ac:dyDescent="0.25">
      <c r="B1887" s="7">
        <v>4</v>
      </c>
      <c r="C1887" s="7" t="s">
        <v>12905</v>
      </c>
      <c r="D1887" s="7" t="s">
        <v>12906</v>
      </c>
      <c r="E1887" s="7" t="s">
        <v>12909</v>
      </c>
      <c r="F1887" s="7" t="s">
        <v>263</v>
      </c>
      <c r="G1887" s="7" t="s">
        <v>253</v>
      </c>
      <c r="H1887" s="7" t="s">
        <v>259</v>
      </c>
      <c r="I1887" s="7" t="s">
        <v>60</v>
      </c>
      <c r="J1887" s="7" t="s">
        <v>58</v>
      </c>
      <c r="K1887" s="7">
        <v>9</v>
      </c>
      <c r="L1887" s="7" t="s">
        <v>12911</v>
      </c>
      <c r="M1887" s="7" t="s">
        <v>19141</v>
      </c>
      <c r="N1887" s="7" t="s">
        <v>29</v>
      </c>
      <c r="O1887" s="7" t="s">
        <v>109</v>
      </c>
    </row>
    <row r="1888" spans="2:15" x14ac:dyDescent="0.25">
      <c r="B1888" s="7">
        <v>4</v>
      </c>
      <c r="C1888" s="7" t="s">
        <v>12919</v>
      </c>
      <c r="D1888" s="7" t="s">
        <v>12920</v>
      </c>
      <c r="E1888" s="7" t="s">
        <v>12924</v>
      </c>
      <c r="F1888" s="7" t="s">
        <v>163</v>
      </c>
      <c r="G1888" s="7" t="s">
        <v>252</v>
      </c>
      <c r="H1888" s="7" t="s">
        <v>260</v>
      </c>
      <c r="I1888" s="7" t="s">
        <v>60</v>
      </c>
      <c r="J1888" s="7" t="s">
        <v>58</v>
      </c>
      <c r="K1888" s="7">
        <v>14</v>
      </c>
      <c r="L1888" s="7" t="s">
        <v>12926</v>
      </c>
      <c r="M1888" s="7" t="s">
        <v>19144</v>
      </c>
      <c r="N1888" s="7" t="s">
        <v>29</v>
      </c>
      <c r="O1888" s="7" t="s">
        <v>159</v>
      </c>
    </row>
    <row r="1889" spans="2:15" x14ac:dyDescent="0.25">
      <c r="B1889" s="7">
        <v>4</v>
      </c>
      <c r="C1889" s="7" t="s">
        <v>12928</v>
      </c>
      <c r="D1889" s="7" t="s">
        <v>12927</v>
      </c>
      <c r="E1889" s="7" t="s">
        <v>12931</v>
      </c>
      <c r="F1889" s="7" t="s">
        <v>38</v>
      </c>
      <c r="G1889" s="7" t="s">
        <v>253</v>
      </c>
      <c r="H1889" s="7" t="s">
        <v>260</v>
      </c>
      <c r="I1889" s="7" t="s">
        <v>60</v>
      </c>
      <c r="J1889" s="7" t="s">
        <v>58</v>
      </c>
      <c r="K1889" s="7">
        <v>9</v>
      </c>
      <c r="L1889" s="7" t="s">
        <v>12933</v>
      </c>
      <c r="M1889" s="7" t="s">
        <v>8106</v>
      </c>
      <c r="N1889" s="7" t="s">
        <v>29</v>
      </c>
      <c r="O1889" s="7" t="s">
        <v>105</v>
      </c>
    </row>
    <row r="1890" spans="2:15" x14ac:dyDescent="0.25">
      <c r="B1890" s="7">
        <v>4</v>
      </c>
      <c r="C1890" s="7" t="s">
        <v>12941</v>
      </c>
      <c r="D1890" s="7" t="s">
        <v>12942</v>
      </c>
      <c r="E1890" s="7" t="s">
        <v>12946</v>
      </c>
      <c r="F1890" s="7" t="s">
        <v>38</v>
      </c>
      <c r="G1890" s="7" t="s">
        <v>253</v>
      </c>
      <c r="H1890" s="7" t="s">
        <v>260</v>
      </c>
      <c r="I1890" s="7" t="s">
        <v>27</v>
      </c>
      <c r="J1890" s="7" t="s">
        <v>23</v>
      </c>
      <c r="K1890" s="7">
        <v>7</v>
      </c>
      <c r="L1890" s="7" t="s">
        <v>12948</v>
      </c>
      <c r="M1890" s="7" t="s">
        <v>18658</v>
      </c>
      <c r="N1890" s="7" t="s">
        <v>29</v>
      </c>
      <c r="O1890" s="7" t="s">
        <v>105</v>
      </c>
    </row>
    <row r="1891" spans="2:15" x14ac:dyDescent="0.25">
      <c r="B1891" s="7">
        <v>4</v>
      </c>
      <c r="C1891" s="7" t="s">
        <v>12949</v>
      </c>
      <c r="D1891" s="7" t="s">
        <v>12950</v>
      </c>
      <c r="E1891" s="7" t="s">
        <v>12953</v>
      </c>
      <c r="F1891" s="7" t="s">
        <v>25</v>
      </c>
      <c r="G1891" s="7" t="s">
        <v>253</v>
      </c>
      <c r="H1891" s="7" t="s">
        <v>260</v>
      </c>
      <c r="I1891" s="7" t="s">
        <v>87</v>
      </c>
      <c r="J1891" s="7" t="s">
        <v>23</v>
      </c>
      <c r="K1891" s="7">
        <v>7</v>
      </c>
      <c r="L1891" s="7" t="s">
        <v>12955</v>
      </c>
      <c r="M1891" s="7" t="s">
        <v>14498</v>
      </c>
      <c r="N1891" s="7" t="s">
        <v>29</v>
      </c>
      <c r="O1891" s="7" t="s">
        <v>105</v>
      </c>
    </row>
    <row r="1892" spans="2:15" x14ac:dyDescent="0.25">
      <c r="B1892" s="7">
        <v>4</v>
      </c>
      <c r="C1892" s="7" t="s">
        <v>12956</v>
      </c>
      <c r="D1892" s="7" t="s">
        <v>12957</v>
      </c>
      <c r="E1892" s="7" t="s">
        <v>12959</v>
      </c>
      <c r="F1892" s="7" t="s">
        <v>25</v>
      </c>
      <c r="G1892" s="7" t="s">
        <v>253</v>
      </c>
      <c r="H1892" s="7" t="s">
        <v>260</v>
      </c>
      <c r="I1892" s="7" t="s">
        <v>37</v>
      </c>
      <c r="J1892" s="7" t="s">
        <v>36</v>
      </c>
      <c r="K1892" s="7">
        <v>7</v>
      </c>
      <c r="L1892" s="7" t="s">
        <v>12961</v>
      </c>
      <c r="M1892" s="7" t="s">
        <v>17562</v>
      </c>
      <c r="N1892" s="7" t="s">
        <v>29</v>
      </c>
      <c r="O1892" s="7" t="s">
        <v>105</v>
      </c>
    </row>
    <row r="1893" spans="2:15" x14ac:dyDescent="0.25">
      <c r="B1893" s="7">
        <v>4</v>
      </c>
      <c r="C1893" s="7" t="s">
        <v>12962</v>
      </c>
      <c r="D1893" s="7" t="s">
        <v>12963</v>
      </c>
      <c r="E1893" s="7" t="s">
        <v>12966</v>
      </c>
      <c r="F1893" s="7" t="s">
        <v>234</v>
      </c>
      <c r="G1893" s="7" t="s">
        <v>253</v>
      </c>
      <c r="H1893" s="7" t="s">
        <v>260</v>
      </c>
      <c r="I1893" s="7" t="s">
        <v>34</v>
      </c>
      <c r="J1893" s="7" t="s">
        <v>23</v>
      </c>
      <c r="K1893" s="7">
        <v>5</v>
      </c>
      <c r="L1893" s="7" t="s">
        <v>12968</v>
      </c>
      <c r="M1893" s="7" t="s">
        <v>19146</v>
      </c>
      <c r="N1893" s="7" t="s">
        <v>29</v>
      </c>
      <c r="O1893" s="7" t="s">
        <v>215</v>
      </c>
    </row>
    <row r="1894" spans="2:15" x14ac:dyDescent="0.25">
      <c r="B1894" s="7">
        <v>4</v>
      </c>
      <c r="C1894" s="7" t="s">
        <v>12969</v>
      </c>
      <c r="D1894" s="7" t="s">
        <v>12970</v>
      </c>
      <c r="E1894" s="7" t="s">
        <v>12973</v>
      </c>
      <c r="F1894" s="7" t="s">
        <v>275</v>
      </c>
      <c r="G1894" s="7" t="s">
        <v>253</v>
      </c>
      <c r="H1894" s="7" t="s">
        <v>260</v>
      </c>
      <c r="I1894" s="7" t="s">
        <v>27</v>
      </c>
      <c r="J1894" s="7" t="s">
        <v>23</v>
      </c>
      <c r="K1894" s="7">
        <v>7</v>
      </c>
      <c r="L1894" s="7" t="s">
        <v>12975</v>
      </c>
      <c r="M1894" s="7" t="s">
        <v>7996</v>
      </c>
      <c r="N1894" s="7" t="s">
        <v>29</v>
      </c>
      <c r="O1894" s="7" t="s">
        <v>215</v>
      </c>
    </row>
    <row r="1895" spans="2:15" x14ac:dyDescent="0.25">
      <c r="B1895" s="7">
        <v>4</v>
      </c>
      <c r="C1895" s="7" t="s">
        <v>12976</v>
      </c>
      <c r="D1895" s="7" t="s">
        <v>12977</v>
      </c>
      <c r="E1895" s="7" t="s">
        <v>12980</v>
      </c>
      <c r="F1895" s="7" t="s">
        <v>25</v>
      </c>
      <c r="G1895" s="7" t="s">
        <v>253</v>
      </c>
      <c r="H1895" s="7" t="s">
        <v>260</v>
      </c>
      <c r="I1895" s="7" t="s">
        <v>27</v>
      </c>
      <c r="J1895" s="7" t="s">
        <v>23</v>
      </c>
      <c r="K1895" s="7">
        <v>7</v>
      </c>
      <c r="L1895" s="7" t="s">
        <v>12982</v>
      </c>
      <c r="M1895" s="7" t="s">
        <v>14499</v>
      </c>
      <c r="N1895" s="7" t="s">
        <v>29</v>
      </c>
      <c r="O1895" s="7" t="s">
        <v>105</v>
      </c>
    </row>
    <row r="1896" spans="2:15" x14ac:dyDescent="0.25">
      <c r="B1896" s="7">
        <v>4</v>
      </c>
      <c r="C1896" s="7" t="s">
        <v>12983</v>
      </c>
      <c r="D1896" s="7" t="s">
        <v>12984</v>
      </c>
      <c r="E1896" s="7" t="s">
        <v>12987</v>
      </c>
      <c r="F1896" s="7" t="s">
        <v>243</v>
      </c>
      <c r="G1896" s="7" t="s">
        <v>253</v>
      </c>
      <c r="H1896" s="7" t="s">
        <v>260</v>
      </c>
      <c r="I1896" s="7" t="s">
        <v>27</v>
      </c>
      <c r="J1896" s="7" t="s">
        <v>23</v>
      </c>
      <c r="K1896" s="7">
        <v>7</v>
      </c>
      <c r="L1896" s="7" t="s">
        <v>12989</v>
      </c>
      <c r="M1896" s="7" t="s">
        <v>19148</v>
      </c>
      <c r="N1896" s="7" t="s">
        <v>29</v>
      </c>
      <c r="O1896" s="7" t="s">
        <v>215</v>
      </c>
    </row>
    <row r="1897" spans="2:15" x14ac:dyDescent="0.25">
      <c r="B1897" s="7">
        <v>4</v>
      </c>
      <c r="C1897" s="7" t="s">
        <v>12990</v>
      </c>
      <c r="D1897" s="7" t="s">
        <v>12991</v>
      </c>
      <c r="E1897" s="7" t="s">
        <v>12994</v>
      </c>
      <c r="F1897" s="7" t="s">
        <v>226</v>
      </c>
      <c r="G1897" s="7" t="s">
        <v>253</v>
      </c>
      <c r="H1897" s="7" t="s">
        <v>260</v>
      </c>
      <c r="I1897" s="7" t="s">
        <v>34</v>
      </c>
      <c r="J1897" s="7" t="s">
        <v>23</v>
      </c>
      <c r="K1897" s="7">
        <v>5</v>
      </c>
      <c r="L1897" s="7" t="s">
        <v>12996</v>
      </c>
      <c r="M1897" s="7" t="s">
        <v>17806</v>
      </c>
      <c r="N1897" s="7" t="s">
        <v>29</v>
      </c>
      <c r="O1897" s="7" t="s">
        <v>215</v>
      </c>
    </row>
    <row r="1898" spans="2:15" x14ac:dyDescent="0.25">
      <c r="B1898" s="7">
        <v>4</v>
      </c>
      <c r="C1898" s="7" t="s">
        <v>13004</v>
      </c>
      <c r="D1898" s="7" t="s">
        <v>13005</v>
      </c>
      <c r="E1898" s="7" t="s">
        <v>13008</v>
      </c>
      <c r="F1898" s="7" t="s">
        <v>133</v>
      </c>
      <c r="G1898" s="7" t="s">
        <v>252</v>
      </c>
      <c r="H1898" s="7" t="s">
        <v>259</v>
      </c>
      <c r="I1898" s="7" t="s">
        <v>45</v>
      </c>
      <c r="J1898" s="7" t="s">
        <v>44</v>
      </c>
      <c r="K1898" s="7">
        <v>11</v>
      </c>
      <c r="L1898" s="7" t="s">
        <v>13010</v>
      </c>
      <c r="M1898" s="7" t="s">
        <v>19150</v>
      </c>
      <c r="N1898" s="7" t="s">
        <v>29</v>
      </c>
      <c r="O1898" s="7" t="s">
        <v>136</v>
      </c>
    </row>
    <row r="1899" spans="2:15" x14ac:dyDescent="0.25">
      <c r="B1899" s="7">
        <v>4</v>
      </c>
      <c r="C1899" s="7" t="s">
        <v>13011</v>
      </c>
      <c r="D1899" s="7" t="s">
        <v>13012</v>
      </c>
      <c r="E1899" s="7" t="s">
        <v>13015</v>
      </c>
      <c r="F1899" s="7" t="s">
        <v>25</v>
      </c>
      <c r="G1899" s="7" t="s">
        <v>252</v>
      </c>
      <c r="H1899" s="7" t="s">
        <v>260</v>
      </c>
      <c r="I1899" s="7" t="s">
        <v>34</v>
      </c>
      <c r="J1899" s="7" t="s">
        <v>23</v>
      </c>
      <c r="K1899" s="7">
        <v>8</v>
      </c>
      <c r="L1899" s="7" t="s">
        <v>13017</v>
      </c>
      <c r="M1899" s="7" t="s">
        <v>3574</v>
      </c>
      <c r="N1899" s="7" t="s">
        <v>29</v>
      </c>
      <c r="O1899" s="7" t="s">
        <v>105</v>
      </c>
    </row>
    <row r="1900" spans="2:15" x14ac:dyDescent="0.25">
      <c r="B1900" s="7">
        <v>4</v>
      </c>
      <c r="C1900" s="7" t="s">
        <v>13019</v>
      </c>
      <c r="D1900" s="7" t="s">
        <v>13020</v>
      </c>
      <c r="E1900" s="7" t="s">
        <v>13023</v>
      </c>
      <c r="F1900" s="7" t="s">
        <v>25</v>
      </c>
      <c r="G1900" s="7" t="s">
        <v>253</v>
      </c>
      <c r="H1900" s="7" t="s">
        <v>260</v>
      </c>
      <c r="I1900" s="7" t="s">
        <v>45</v>
      </c>
      <c r="J1900" s="7" t="s">
        <v>44</v>
      </c>
      <c r="K1900" s="7">
        <v>11</v>
      </c>
      <c r="L1900" s="7" t="s">
        <v>13025</v>
      </c>
      <c r="M1900" s="7" t="s">
        <v>19152</v>
      </c>
      <c r="N1900" s="7" t="s">
        <v>29</v>
      </c>
      <c r="O1900" s="7" t="s">
        <v>105</v>
      </c>
    </row>
    <row r="1901" spans="2:15" x14ac:dyDescent="0.25">
      <c r="B1901" s="7">
        <v>4</v>
      </c>
      <c r="C1901" s="7" t="s">
        <v>13033</v>
      </c>
      <c r="D1901" s="7" t="s">
        <v>13034</v>
      </c>
      <c r="E1901" s="7" t="s">
        <v>2672</v>
      </c>
      <c r="F1901" s="7" t="s">
        <v>234</v>
      </c>
      <c r="G1901" s="7" t="s">
        <v>253</v>
      </c>
      <c r="H1901" s="7" t="s">
        <v>260</v>
      </c>
      <c r="I1901" s="7" t="s">
        <v>60</v>
      </c>
      <c r="J1901" s="7" t="s">
        <v>58</v>
      </c>
      <c r="K1901" s="7">
        <v>9</v>
      </c>
      <c r="L1901" s="7" t="s">
        <v>13035</v>
      </c>
      <c r="M1901" s="7" t="s">
        <v>19154</v>
      </c>
      <c r="N1901" s="7" t="s">
        <v>29</v>
      </c>
      <c r="O1901" s="7" t="s">
        <v>215</v>
      </c>
    </row>
    <row r="1902" spans="2:15" x14ac:dyDescent="0.25">
      <c r="B1902" s="7">
        <v>4</v>
      </c>
      <c r="C1902" s="7" t="s">
        <v>13043</v>
      </c>
      <c r="D1902" s="7" t="s">
        <v>13044</v>
      </c>
      <c r="E1902" s="7" t="s">
        <v>13047</v>
      </c>
      <c r="F1902" s="7" t="s">
        <v>25</v>
      </c>
      <c r="G1902" s="7" t="s">
        <v>253</v>
      </c>
      <c r="H1902" s="7" t="s">
        <v>260</v>
      </c>
      <c r="I1902" s="7" t="s">
        <v>27</v>
      </c>
      <c r="J1902" s="7" t="s">
        <v>23</v>
      </c>
      <c r="K1902" s="7">
        <v>7</v>
      </c>
      <c r="L1902" s="7" t="s">
        <v>13049</v>
      </c>
      <c r="M1902" s="7" t="s">
        <v>19155</v>
      </c>
      <c r="N1902" s="7" t="s">
        <v>29</v>
      </c>
      <c r="O1902" s="7" t="s">
        <v>105</v>
      </c>
    </row>
    <row r="1903" spans="2:15" x14ac:dyDescent="0.25">
      <c r="B1903" s="7">
        <v>4</v>
      </c>
      <c r="C1903" s="7" t="s">
        <v>13060</v>
      </c>
      <c r="D1903" s="7" t="s">
        <v>13061</v>
      </c>
      <c r="E1903" s="7" t="s">
        <v>13064</v>
      </c>
      <c r="F1903" s="7" t="s">
        <v>141</v>
      </c>
      <c r="G1903" s="7" t="s">
        <v>253</v>
      </c>
      <c r="H1903" s="7" t="s">
        <v>259</v>
      </c>
      <c r="I1903" s="7" t="s">
        <v>60</v>
      </c>
      <c r="J1903" s="7" t="s">
        <v>58</v>
      </c>
      <c r="K1903" s="7">
        <v>9</v>
      </c>
      <c r="L1903" s="7" t="s">
        <v>13066</v>
      </c>
      <c r="M1903" s="7" t="s">
        <v>19156</v>
      </c>
      <c r="N1903" s="7" t="s">
        <v>29</v>
      </c>
      <c r="O1903" s="7" t="s">
        <v>136</v>
      </c>
    </row>
    <row r="1904" spans="2:15" x14ac:dyDescent="0.25">
      <c r="B1904" s="7">
        <v>4</v>
      </c>
      <c r="C1904" s="7" t="s">
        <v>13067</v>
      </c>
      <c r="D1904" s="7" t="s">
        <v>13068</v>
      </c>
      <c r="E1904" s="7" t="s">
        <v>13071</v>
      </c>
      <c r="F1904" s="7" t="s">
        <v>25</v>
      </c>
      <c r="G1904" s="7" t="s">
        <v>253</v>
      </c>
      <c r="H1904" s="7" t="s">
        <v>260</v>
      </c>
      <c r="I1904" s="7" t="s">
        <v>27</v>
      </c>
      <c r="J1904" s="7" t="s">
        <v>23</v>
      </c>
      <c r="K1904" s="7">
        <v>7</v>
      </c>
      <c r="L1904" s="7" t="s">
        <v>13073</v>
      </c>
      <c r="M1904" s="7" t="s">
        <v>14108</v>
      </c>
      <c r="N1904" s="7" t="s">
        <v>29</v>
      </c>
      <c r="O1904" s="7" t="s">
        <v>105</v>
      </c>
    </row>
    <row r="1905" spans="2:15" x14ac:dyDescent="0.25">
      <c r="B1905" s="7">
        <v>4</v>
      </c>
      <c r="C1905" s="7" t="s">
        <v>13074</v>
      </c>
      <c r="D1905" s="7" t="s">
        <v>13075</v>
      </c>
      <c r="E1905" s="7" t="s">
        <v>13078</v>
      </c>
      <c r="F1905" s="7" t="s">
        <v>25</v>
      </c>
      <c r="G1905" s="7" t="s">
        <v>253</v>
      </c>
      <c r="H1905" s="7" t="s">
        <v>260</v>
      </c>
      <c r="I1905" s="7" t="s">
        <v>27</v>
      </c>
      <c r="J1905" s="7" t="s">
        <v>23</v>
      </c>
      <c r="K1905" s="7">
        <v>7</v>
      </c>
      <c r="L1905" s="7" t="s">
        <v>13080</v>
      </c>
      <c r="M1905" s="7" t="s">
        <v>14385</v>
      </c>
      <c r="N1905" s="7" t="s">
        <v>29</v>
      </c>
      <c r="O1905" s="7" t="s">
        <v>105</v>
      </c>
    </row>
    <row r="1906" spans="2:15" x14ac:dyDescent="0.25">
      <c r="B1906" s="7">
        <v>4</v>
      </c>
      <c r="C1906" s="7" t="s">
        <v>13082</v>
      </c>
      <c r="D1906" s="7" t="s">
        <v>13083</v>
      </c>
      <c r="E1906" s="7" t="s">
        <v>13086</v>
      </c>
      <c r="F1906" s="7" t="s">
        <v>25</v>
      </c>
      <c r="G1906" s="7" t="s">
        <v>253</v>
      </c>
      <c r="H1906" s="7" t="s">
        <v>260</v>
      </c>
      <c r="I1906" s="7" t="s">
        <v>60</v>
      </c>
      <c r="J1906" s="7" t="s">
        <v>58</v>
      </c>
      <c r="K1906" s="7">
        <v>9</v>
      </c>
      <c r="L1906" s="7" t="s">
        <v>13088</v>
      </c>
      <c r="M1906" s="7" t="s">
        <v>10340</v>
      </c>
      <c r="N1906" s="7" t="s">
        <v>29</v>
      </c>
      <c r="O1906" s="7" t="s">
        <v>105</v>
      </c>
    </row>
    <row r="1907" spans="2:15" x14ac:dyDescent="0.25">
      <c r="B1907" s="7">
        <v>4</v>
      </c>
      <c r="C1907" s="7" t="s">
        <v>13089</v>
      </c>
      <c r="D1907" s="7" t="s">
        <v>13090</v>
      </c>
      <c r="E1907" s="7" t="s">
        <v>13091</v>
      </c>
      <c r="F1907" s="7" t="s">
        <v>275</v>
      </c>
      <c r="G1907" s="7" t="s">
        <v>253</v>
      </c>
      <c r="H1907" s="7" t="s">
        <v>260</v>
      </c>
      <c r="I1907" s="7" t="s">
        <v>27</v>
      </c>
      <c r="J1907" s="7" t="s">
        <v>23</v>
      </c>
      <c r="K1907" s="7">
        <v>7</v>
      </c>
      <c r="L1907" s="7" t="s">
        <v>13093</v>
      </c>
      <c r="M1907" s="7" t="s">
        <v>19160</v>
      </c>
      <c r="N1907" s="7" t="s">
        <v>29</v>
      </c>
      <c r="O1907" s="7" t="s">
        <v>215</v>
      </c>
    </row>
    <row r="1908" spans="2:15" x14ac:dyDescent="0.25">
      <c r="B1908" s="7">
        <v>4</v>
      </c>
      <c r="C1908" s="7" t="s">
        <v>13094</v>
      </c>
      <c r="D1908" s="7" t="s">
        <v>13095</v>
      </c>
      <c r="E1908" s="7" t="s">
        <v>13098</v>
      </c>
      <c r="F1908" s="7" t="s">
        <v>119</v>
      </c>
      <c r="G1908" s="7" t="s">
        <v>252</v>
      </c>
      <c r="H1908" s="7" t="s">
        <v>259</v>
      </c>
      <c r="I1908" s="7" t="s">
        <v>60</v>
      </c>
      <c r="J1908" s="7" t="s">
        <v>58</v>
      </c>
      <c r="K1908" s="7">
        <v>14</v>
      </c>
      <c r="L1908" s="7" t="s">
        <v>13100</v>
      </c>
      <c r="M1908" s="7" t="s">
        <v>19162</v>
      </c>
      <c r="N1908" s="7" t="s">
        <v>29</v>
      </c>
      <c r="O1908" s="7" t="s">
        <v>109</v>
      </c>
    </row>
    <row r="1909" spans="2:15" x14ac:dyDescent="0.25">
      <c r="B1909" s="7">
        <v>4</v>
      </c>
      <c r="C1909" s="7" t="s">
        <v>13101</v>
      </c>
      <c r="D1909" s="7" t="s">
        <v>13102</v>
      </c>
      <c r="E1909" s="7" t="s">
        <v>13105</v>
      </c>
      <c r="F1909" s="7" t="s">
        <v>182</v>
      </c>
      <c r="G1909" s="7" t="s">
        <v>252</v>
      </c>
      <c r="H1909" s="7" t="s">
        <v>260</v>
      </c>
      <c r="I1909" s="7" t="s">
        <v>60</v>
      </c>
      <c r="J1909" s="7" t="s">
        <v>58</v>
      </c>
      <c r="K1909" s="7">
        <v>14</v>
      </c>
      <c r="L1909" s="7" t="s">
        <v>13107</v>
      </c>
      <c r="M1909" s="7" t="s">
        <v>19163</v>
      </c>
      <c r="N1909" s="7" t="s">
        <v>29</v>
      </c>
      <c r="O1909" s="7" t="s">
        <v>159</v>
      </c>
    </row>
    <row r="1910" spans="2:15" x14ac:dyDescent="0.25">
      <c r="B1910" s="7">
        <v>4</v>
      </c>
      <c r="C1910" s="7" t="s">
        <v>13109</v>
      </c>
      <c r="D1910" s="7" t="s">
        <v>13110</v>
      </c>
      <c r="E1910" s="7" t="s">
        <v>13113</v>
      </c>
      <c r="F1910" s="7" t="s">
        <v>220</v>
      </c>
      <c r="G1910" s="7" t="s">
        <v>253</v>
      </c>
      <c r="H1910" s="7" t="s">
        <v>260</v>
      </c>
      <c r="I1910" s="7" t="s">
        <v>34</v>
      </c>
      <c r="J1910" s="7" t="s">
        <v>23</v>
      </c>
      <c r="K1910" s="7">
        <v>5</v>
      </c>
      <c r="L1910" s="7" t="s">
        <v>13115</v>
      </c>
      <c r="M1910" s="7" t="s">
        <v>17582</v>
      </c>
      <c r="N1910" s="7" t="s">
        <v>29</v>
      </c>
      <c r="O1910" s="7" t="s">
        <v>215</v>
      </c>
    </row>
    <row r="1911" spans="2:15" x14ac:dyDescent="0.25">
      <c r="B1911" s="7">
        <v>4</v>
      </c>
      <c r="C1911" s="7" t="s">
        <v>13116</v>
      </c>
      <c r="D1911" s="7" t="s">
        <v>13117</v>
      </c>
      <c r="E1911" s="7" t="s">
        <v>13120</v>
      </c>
      <c r="F1911" s="7" t="s">
        <v>224</v>
      </c>
      <c r="G1911" s="7" t="s">
        <v>252</v>
      </c>
      <c r="H1911" s="7" t="s">
        <v>260</v>
      </c>
      <c r="I1911" s="7" t="s">
        <v>60</v>
      </c>
      <c r="J1911" s="7" t="s">
        <v>58</v>
      </c>
      <c r="K1911" s="7">
        <v>14</v>
      </c>
      <c r="L1911" s="7" t="s">
        <v>13122</v>
      </c>
      <c r="M1911" s="7" t="s">
        <v>19167</v>
      </c>
      <c r="N1911" s="7" t="s">
        <v>29</v>
      </c>
      <c r="O1911" s="7" t="s">
        <v>215</v>
      </c>
    </row>
    <row r="1912" spans="2:15" x14ac:dyDescent="0.25">
      <c r="B1912" s="7">
        <v>4</v>
      </c>
      <c r="C1912" s="7" t="s">
        <v>13123</v>
      </c>
      <c r="D1912" s="7" t="s">
        <v>13124</v>
      </c>
      <c r="E1912" s="7" t="s">
        <v>13127</v>
      </c>
      <c r="F1912" s="7" t="s">
        <v>115</v>
      </c>
      <c r="G1912" s="7" t="s">
        <v>253</v>
      </c>
      <c r="H1912" s="7" t="s">
        <v>259</v>
      </c>
      <c r="I1912" s="7" t="s">
        <v>34</v>
      </c>
      <c r="J1912" s="7" t="s">
        <v>23</v>
      </c>
      <c r="K1912" s="7">
        <v>5</v>
      </c>
      <c r="L1912" s="7" t="s">
        <v>13129</v>
      </c>
      <c r="M1912" s="7" t="s">
        <v>14063</v>
      </c>
      <c r="N1912" s="7" t="s">
        <v>29</v>
      </c>
      <c r="O1912" s="7" t="s">
        <v>109</v>
      </c>
    </row>
    <row r="1913" spans="2:15" x14ac:dyDescent="0.25">
      <c r="B1913" s="7">
        <v>4</v>
      </c>
      <c r="C1913" s="7" t="s">
        <v>13130</v>
      </c>
      <c r="D1913" s="7" t="s">
        <v>13131</v>
      </c>
      <c r="E1913" s="7" t="s">
        <v>13134</v>
      </c>
      <c r="F1913" s="7" t="s">
        <v>234</v>
      </c>
      <c r="G1913" s="7" t="s">
        <v>253</v>
      </c>
      <c r="H1913" s="7" t="s">
        <v>260</v>
      </c>
      <c r="I1913" s="7" t="s">
        <v>60</v>
      </c>
      <c r="J1913" s="7" t="s">
        <v>58</v>
      </c>
      <c r="K1913" s="7">
        <v>9</v>
      </c>
      <c r="L1913" s="7" t="s">
        <v>13136</v>
      </c>
      <c r="M1913" s="7" t="s">
        <v>19169</v>
      </c>
      <c r="N1913" s="7" t="s">
        <v>29</v>
      </c>
      <c r="O1913" s="7" t="s">
        <v>215</v>
      </c>
    </row>
    <row r="1914" spans="2:15" x14ac:dyDescent="0.25">
      <c r="B1914" s="7">
        <v>4</v>
      </c>
      <c r="C1914" s="7" t="s">
        <v>13144</v>
      </c>
      <c r="D1914" s="7" t="s">
        <v>13145</v>
      </c>
      <c r="E1914" s="7" t="s">
        <v>13149</v>
      </c>
      <c r="F1914" s="7" t="s">
        <v>137</v>
      </c>
      <c r="G1914" s="7" t="s">
        <v>253</v>
      </c>
      <c r="H1914" s="7" t="s">
        <v>259</v>
      </c>
      <c r="I1914" s="7" t="s">
        <v>45</v>
      </c>
      <c r="J1914" s="7" t="s">
        <v>44</v>
      </c>
      <c r="K1914" s="7">
        <v>11</v>
      </c>
      <c r="L1914" s="7" t="s">
        <v>13151</v>
      </c>
      <c r="M1914" s="7" t="s">
        <v>19170</v>
      </c>
      <c r="N1914" s="7" t="s">
        <v>29</v>
      </c>
      <c r="O1914" s="7" t="s">
        <v>136</v>
      </c>
    </row>
    <row r="1915" spans="2:15" x14ac:dyDescent="0.25">
      <c r="B1915" s="7">
        <v>4</v>
      </c>
      <c r="C1915" s="7" t="s">
        <v>13152</v>
      </c>
      <c r="D1915" s="7" t="s">
        <v>13153</v>
      </c>
      <c r="E1915" s="7" t="s">
        <v>13157</v>
      </c>
      <c r="F1915" s="7" t="s">
        <v>25</v>
      </c>
      <c r="G1915" s="7" t="s">
        <v>253</v>
      </c>
      <c r="H1915" s="7" t="s">
        <v>260</v>
      </c>
      <c r="I1915" s="7" t="s">
        <v>60</v>
      </c>
      <c r="J1915" s="7" t="s">
        <v>58</v>
      </c>
      <c r="K1915" s="7">
        <v>9</v>
      </c>
      <c r="L1915" s="7" t="s">
        <v>13159</v>
      </c>
      <c r="M1915" s="7" t="s">
        <v>19171</v>
      </c>
      <c r="N1915" s="7" t="s">
        <v>29</v>
      </c>
      <c r="O1915" s="7" t="s">
        <v>105</v>
      </c>
    </row>
    <row r="1916" spans="2:15" x14ac:dyDescent="0.25">
      <c r="B1916" s="7">
        <v>4</v>
      </c>
      <c r="C1916" s="7" t="s">
        <v>13167</v>
      </c>
      <c r="D1916" s="7" t="s">
        <v>13168</v>
      </c>
      <c r="E1916" s="7" t="s">
        <v>13171</v>
      </c>
      <c r="F1916" s="7" t="s">
        <v>275</v>
      </c>
      <c r="G1916" s="7" t="s">
        <v>253</v>
      </c>
      <c r="H1916" s="7" t="s">
        <v>260</v>
      </c>
      <c r="I1916" s="7" t="s">
        <v>60</v>
      </c>
      <c r="J1916" s="7" t="s">
        <v>58</v>
      </c>
      <c r="K1916" s="7">
        <v>9</v>
      </c>
      <c r="L1916" s="7" t="s">
        <v>13173</v>
      </c>
      <c r="M1916" s="7" t="s">
        <v>19174</v>
      </c>
      <c r="N1916" s="7" t="s">
        <v>29</v>
      </c>
      <c r="O1916" s="7" t="s">
        <v>215</v>
      </c>
    </row>
    <row r="1917" spans="2:15" x14ac:dyDescent="0.25">
      <c r="B1917" s="7">
        <v>4</v>
      </c>
      <c r="C1917" s="7" t="s">
        <v>13182</v>
      </c>
      <c r="D1917" s="7" t="s">
        <v>13183</v>
      </c>
      <c r="E1917" s="7" t="s">
        <v>13186</v>
      </c>
      <c r="F1917" s="7" t="s">
        <v>234</v>
      </c>
      <c r="G1917" s="7" t="s">
        <v>253</v>
      </c>
      <c r="H1917" s="7" t="s">
        <v>260</v>
      </c>
      <c r="I1917" s="7" t="s">
        <v>27</v>
      </c>
      <c r="J1917" s="7" t="s">
        <v>23</v>
      </c>
      <c r="K1917" s="7">
        <v>7</v>
      </c>
      <c r="L1917" s="7" t="s">
        <v>13188</v>
      </c>
      <c r="M1917" s="7" t="s">
        <v>18327</v>
      </c>
      <c r="N1917" s="7" t="s">
        <v>29</v>
      </c>
      <c r="O1917" s="7" t="s">
        <v>215</v>
      </c>
    </row>
    <row r="1918" spans="2:15" x14ac:dyDescent="0.25">
      <c r="B1918" s="7">
        <v>4</v>
      </c>
      <c r="C1918" s="7" t="s">
        <v>13189</v>
      </c>
      <c r="D1918" s="7" t="s">
        <v>13190</v>
      </c>
      <c r="E1918" s="7" t="s">
        <v>13194</v>
      </c>
      <c r="F1918" s="7" t="s">
        <v>25</v>
      </c>
      <c r="G1918" s="7" t="s">
        <v>253</v>
      </c>
      <c r="H1918" s="7" t="s">
        <v>260</v>
      </c>
      <c r="I1918" s="7" t="s">
        <v>34</v>
      </c>
      <c r="J1918" s="7" t="s">
        <v>23</v>
      </c>
      <c r="K1918" s="7">
        <v>5</v>
      </c>
      <c r="L1918" s="7" t="s">
        <v>13196</v>
      </c>
      <c r="M1918" s="7" t="s">
        <v>17942</v>
      </c>
      <c r="N1918" s="7" t="s">
        <v>29</v>
      </c>
      <c r="O1918" s="7" t="s">
        <v>105</v>
      </c>
    </row>
    <row r="1919" spans="2:15" x14ac:dyDescent="0.25">
      <c r="B1919" s="7">
        <v>4</v>
      </c>
      <c r="C1919" s="7" t="s">
        <v>13197</v>
      </c>
      <c r="D1919" s="7" t="s">
        <v>13198</v>
      </c>
      <c r="E1919" s="7" t="s">
        <v>13201</v>
      </c>
      <c r="F1919" s="7" t="s">
        <v>129</v>
      </c>
      <c r="G1919" s="7" t="s">
        <v>252</v>
      </c>
      <c r="H1919" s="7" t="s">
        <v>259</v>
      </c>
      <c r="I1919" s="7" t="s">
        <v>60</v>
      </c>
      <c r="J1919" s="7" t="s">
        <v>58</v>
      </c>
      <c r="K1919" s="7">
        <v>14</v>
      </c>
      <c r="L1919" s="7" t="s">
        <v>13203</v>
      </c>
      <c r="M1919" s="7" t="s">
        <v>19178</v>
      </c>
      <c r="N1919" s="7" t="s">
        <v>29</v>
      </c>
      <c r="O1919" s="7" t="s">
        <v>109</v>
      </c>
    </row>
    <row r="1920" spans="2:15" x14ac:dyDescent="0.25">
      <c r="B1920" s="7">
        <v>4</v>
      </c>
      <c r="C1920" s="7" t="s">
        <v>13218</v>
      </c>
      <c r="D1920" s="7" t="s">
        <v>13219</v>
      </c>
      <c r="E1920" s="7" t="s">
        <v>13223</v>
      </c>
      <c r="F1920" s="7" t="s">
        <v>145</v>
      </c>
      <c r="G1920" s="7" t="s">
        <v>253</v>
      </c>
      <c r="H1920" s="7" t="s">
        <v>259</v>
      </c>
      <c r="I1920" s="7" t="s">
        <v>34</v>
      </c>
      <c r="J1920" s="7" t="s">
        <v>23</v>
      </c>
      <c r="K1920" s="7">
        <v>5</v>
      </c>
      <c r="L1920" s="7" t="s">
        <v>13225</v>
      </c>
      <c r="M1920" s="7" t="s">
        <v>18565</v>
      </c>
      <c r="N1920" s="7" t="s">
        <v>29</v>
      </c>
      <c r="O1920" s="7" t="s">
        <v>136</v>
      </c>
    </row>
    <row r="1921" spans="2:15" x14ac:dyDescent="0.25">
      <c r="B1921" s="7">
        <v>4</v>
      </c>
      <c r="C1921" s="7" t="s">
        <v>13226</v>
      </c>
      <c r="D1921" s="7" t="s">
        <v>13227</v>
      </c>
      <c r="E1921" s="7" t="s">
        <v>13230</v>
      </c>
      <c r="F1921" s="7" t="s">
        <v>25</v>
      </c>
      <c r="G1921" s="7" t="s">
        <v>253</v>
      </c>
      <c r="H1921" s="7" t="s">
        <v>260</v>
      </c>
      <c r="I1921" s="7" t="s">
        <v>34</v>
      </c>
      <c r="J1921" s="7" t="s">
        <v>23</v>
      </c>
      <c r="K1921" s="7">
        <v>5</v>
      </c>
      <c r="L1921" s="7" t="s">
        <v>13232</v>
      </c>
      <c r="M1921" s="7" t="s">
        <v>14812</v>
      </c>
      <c r="N1921" s="7" t="s">
        <v>29</v>
      </c>
      <c r="O1921" s="7" t="s">
        <v>105</v>
      </c>
    </row>
    <row r="1922" spans="2:15" x14ac:dyDescent="0.25">
      <c r="B1922" s="7">
        <v>4</v>
      </c>
      <c r="C1922" s="7" t="s">
        <v>13258</v>
      </c>
      <c r="D1922" s="7" t="s">
        <v>13259</v>
      </c>
      <c r="E1922" s="7" t="s">
        <v>13262</v>
      </c>
      <c r="F1922" s="7" t="s">
        <v>25</v>
      </c>
      <c r="G1922" s="7" t="s">
        <v>253</v>
      </c>
      <c r="H1922" s="7" t="s">
        <v>260</v>
      </c>
      <c r="I1922" s="7" t="s">
        <v>34</v>
      </c>
      <c r="J1922" s="7" t="s">
        <v>23</v>
      </c>
      <c r="K1922" s="7">
        <v>5</v>
      </c>
      <c r="L1922" s="7" t="s">
        <v>13264</v>
      </c>
      <c r="M1922" s="7" t="s">
        <v>8074</v>
      </c>
      <c r="N1922" s="7" t="s">
        <v>29</v>
      </c>
      <c r="O1922" s="7" t="s">
        <v>105</v>
      </c>
    </row>
    <row r="1923" spans="2:15" x14ac:dyDescent="0.25">
      <c r="B1923" s="7">
        <v>4</v>
      </c>
      <c r="C1923" s="7" t="s">
        <v>13272</v>
      </c>
      <c r="D1923" s="7" t="s">
        <v>13273</v>
      </c>
      <c r="E1923" s="7" t="s">
        <v>13277</v>
      </c>
      <c r="F1923" s="7" t="s">
        <v>25</v>
      </c>
      <c r="G1923" s="7" t="s">
        <v>253</v>
      </c>
      <c r="H1923" s="7" t="s">
        <v>260</v>
      </c>
      <c r="I1923" s="7" t="s">
        <v>45</v>
      </c>
      <c r="J1923" s="7" t="s">
        <v>44</v>
      </c>
      <c r="K1923" s="7">
        <v>11</v>
      </c>
      <c r="L1923" s="7" t="s">
        <v>13279</v>
      </c>
      <c r="M1923" s="7" t="s">
        <v>14386</v>
      </c>
      <c r="N1923" s="7" t="s">
        <v>29</v>
      </c>
      <c r="O1923" s="7" t="s">
        <v>105</v>
      </c>
    </row>
    <row r="1924" spans="2:15" x14ac:dyDescent="0.25">
      <c r="B1924" s="7">
        <v>4</v>
      </c>
      <c r="C1924" s="7" t="s">
        <v>13280</v>
      </c>
      <c r="D1924" s="7" t="s">
        <v>13281</v>
      </c>
      <c r="E1924" s="7" t="s">
        <v>13284</v>
      </c>
      <c r="F1924" s="7" t="s">
        <v>230</v>
      </c>
      <c r="G1924" s="7" t="s">
        <v>253</v>
      </c>
      <c r="H1924" s="7" t="s">
        <v>260</v>
      </c>
      <c r="I1924" s="7" t="s">
        <v>60</v>
      </c>
      <c r="J1924" s="7" t="s">
        <v>58</v>
      </c>
      <c r="K1924" s="7">
        <v>9</v>
      </c>
      <c r="L1924" s="7" t="s">
        <v>13286</v>
      </c>
      <c r="M1924" s="7" t="s">
        <v>19183</v>
      </c>
      <c r="N1924" s="7" t="s">
        <v>29</v>
      </c>
      <c r="O1924" s="7" t="s">
        <v>215</v>
      </c>
    </row>
    <row r="1925" spans="2:15" x14ac:dyDescent="0.25">
      <c r="B1925" s="7">
        <v>4</v>
      </c>
      <c r="C1925" s="7" t="s">
        <v>13287</v>
      </c>
      <c r="D1925" s="7" t="s">
        <v>13288</v>
      </c>
      <c r="E1925" s="7" t="s">
        <v>13291</v>
      </c>
      <c r="F1925" s="7" t="s">
        <v>239</v>
      </c>
      <c r="G1925" s="7" t="s">
        <v>253</v>
      </c>
      <c r="H1925" s="7" t="s">
        <v>260</v>
      </c>
      <c r="I1925" s="7" t="s">
        <v>60</v>
      </c>
      <c r="J1925" s="7" t="s">
        <v>58</v>
      </c>
      <c r="K1925" s="7">
        <v>9</v>
      </c>
      <c r="L1925" s="7" t="s">
        <v>13293</v>
      </c>
      <c r="M1925" s="7" t="s">
        <v>14343</v>
      </c>
      <c r="N1925" s="7" t="s">
        <v>29</v>
      </c>
      <c r="O1925" s="7" t="s">
        <v>215</v>
      </c>
    </row>
    <row r="1926" spans="2:15" x14ac:dyDescent="0.25">
      <c r="B1926" s="7">
        <v>4</v>
      </c>
      <c r="C1926" s="7" t="s">
        <v>13302</v>
      </c>
      <c r="D1926" s="7" t="s">
        <v>13303</v>
      </c>
      <c r="E1926" s="7" t="s">
        <v>13307</v>
      </c>
      <c r="F1926" s="7" t="s">
        <v>25</v>
      </c>
      <c r="G1926" s="7" t="s">
        <v>253</v>
      </c>
      <c r="H1926" s="7" t="s">
        <v>260</v>
      </c>
      <c r="I1926" s="7" t="s">
        <v>34</v>
      </c>
      <c r="J1926" s="7" t="s">
        <v>23</v>
      </c>
      <c r="K1926" s="7">
        <v>5</v>
      </c>
      <c r="L1926" s="7" t="s">
        <v>13309</v>
      </c>
      <c r="M1926" s="7" t="s">
        <v>8087</v>
      </c>
      <c r="N1926" s="7" t="s">
        <v>29</v>
      </c>
      <c r="O1926" s="7" t="s">
        <v>105</v>
      </c>
    </row>
    <row r="1927" spans="2:15" x14ac:dyDescent="0.25">
      <c r="B1927" s="7">
        <v>4</v>
      </c>
      <c r="C1927" s="7" t="s">
        <v>13310</v>
      </c>
      <c r="D1927" s="7" t="s">
        <v>13311</v>
      </c>
      <c r="E1927" s="7" t="s">
        <v>13314</v>
      </c>
      <c r="F1927" s="7" t="s">
        <v>25</v>
      </c>
      <c r="G1927" s="7" t="s">
        <v>253</v>
      </c>
      <c r="H1927" s="7" t="s">
        <v>260</v>
      </c>
      <c r="I1927" s="7" t="s">
        <v>60</v>
      </c>
      <c r="J1927" s="7" t="s">
        <v>58</v>
      </c>
      <c r="K1927" s="7">
        <v>9</v>
      </c>
      <c r="L1927" s="7" t="s">
        <v>13316</v>
      </c>
      <c r="M1927" s="7" t="s">
        <v>14208</v>
      </c>
      <c r="N1927" s="7" t="s">
        <v>29</v>
      </c>
      <c r="O1927" s="7" t="s">
        <v>105</v>
      </c>
    </row>
    <row r="1928" spans="2:15" x14ac:dyDescent="0.25">
      <c r="B1928" s="7">
        <v>4</v>
      </c>
      <c r="C1928" s="7" t="s">
        <v>13334</v>
      </c>
      <c r="D1928" s="7" t="s">
        <v>13335</v>
      </c>
      <c r="E1928" s="7" t="s">
        <v>13338</v>
      </c>
      <c r="F1928" s="7" t="s">
        <v>163</v>
      </c>
      <c r="G1928" s="7" t="s">
        <v>252</v>
      </c>
      <c r="H1928" s="7" t="s">
        <v>260</v>
      </c>
      <c r="I1928" s="7" t="s">
        <v>34</v>
      </c>
      <c r="J1928" s="7" t="s">
        <v>23</v>
      </c>
      <c r="K1928" s="7">
        <v>8</v>
      </c>
      <c r="L1928" s="7" t="s">
        <v>13340</v>
      </c>
      <c r="M1928" s="7" t="s">
        <v>19188</v>
      </c>
      <c r="N1928" s="7" t="s">
        <v>29</v>
      </c>
      <c r="O1928" s="7" t="s">
        <v>159</v>
      </c>
    </row>
    <row r="1929" spans="2:15" x14ac:dyDescent="0.25">
      <c r="B1929" s="7">
        <v>4</v>
      </c>
      <c r="C1929" s="7" t="s">
        <v>13341</v>
      </c>
      <c r="D1929" s="7" t="s">
        <v>13342</v>
      </c>
      <c r="E1929" s="7" t="s">
        <v>13346</v>
      </c>
      <c r="F1929" s="7" t="s">
        <v>25</v>
      </c>
      <c r="G1929" s="7" t="s">
        <v>253</v>
      </c>
      <c r="H1929" s="7" t="s">
        <v>260</v>
      </c>
      <c r="I1929" s="7" t="s">
        <v>34</v>
      </c>
      <c r="J1929" s="7" t="s">
        <v>23</v>
      </c>
      <c r="K1929" s="7">
        <v>5</v>
      </c>
      <c r="L1929" s="7" t="s">
        <v>13348</v>
      </c>
      <c r="M1929" s="7" t="s">
        <v>19192</v>
      </c>
      <c r="N1929" s="7" t="s">
        <v>29</v>
      </c>
      <c r="O1929" s="7" t="s">
        <v>105</v>
      </c>
    </row>
    <row r="1930" spans="2:15" x14ac:dyDescent="0.25">
      <c r="B1930" s="7">
        <v>4</v>
      </c>
      <c r="C1930" s="7" t="s">
        <v>13349</v>
      </c>
      <c r="D1930" s="7" t="s">
        <v>13350</v>
      </c>
      <c r="E1930" s="7" t="s">
        <v>13351</v>
      </c>
      <c r="F1930" s="7" t="s">
        <v>182</v>
      </c>
      <c r="G1930" s="7" t="s">
        <v>253</v>
      </c>
      <c r="H1930" s="7" t="s">
        <v>260</v>
      </c>
      <c r="I1930" s="7" t="s">
        <v>60</v>
      </c>
      <c r="J1930" s="7" t="s">
        <v>58</v>
      </c>
      <c r="K1930" s="7">
        <v>9</v>
      </c>
      <c r="L1930" s="7" t="s">
        <v>13353</v>
      </c>
      <c r="M1930" s="7" t="s">
        <v>19193</v>
      </c>
      <c r="N1930" s="7" t="s">
        <v>29</v>
      </c>
      <c r="O1930" s="7" t="s">
        <v>159</v>
      </c>
    </row>
    <row r="1931" spans="2:15" x14ac:dyDescent="0.25">
      <c r="B1931" s="7">
        <v>4</v>
      </c>
      <c r="C1931" s="7" t="s">
        <v>13362</v>
      </c>
      <c r="D1931" s="7" t="s">
        <v>13363</v>
      </c>
      <c r="E1931" s="7" t="s">
        <v>13366</v>
      </c>
      <c r="F1931" s="7" t="s">
        <v>239</v>
      </c>
      <c r="G1931" s="7" t="s">
        <v>253</v>
      </c>
      <c r="H1931" s="7" t="s">
        <v>260</v>
      </c>
      <c r="I1931" s="7" t="s">
        <v>87</v>
      </c>
      <c r="J1931" s="7" t="s">
        <v>23</v>
      </c>
      <c r="K1931" s="7">
        <v>7</v>
      </c>
      <c r="L1931" s="7" t="s">
        <v>13368</v>
      </c>
      <c r="M1931" s="7" t="s">
        <v>17608</v>
      </c>
      <c r="N1931" s="7" t="s">
        <v>29</v>
      </c>
      <c r="O1931" s="7" t="s">
        <v>215</v>
      </c>
    </row>
    <row r="1932" spans="2:15" x14ac:dyDescent="0.25">
      <c r="B1932" s="7">
        <v>4</v>
      </c>
      <c r="C1932" s="7" t="s">
        <v>13369</v>
      </c>
      <c r="D1932" s="7" t="s">
        <v>13370</v>
      </c>
      <c r="E1932" s="7" t="s">
        <v>13373</v>
      </c>
      <c r="F1932" s="7" t="s">
        <v>106</v>
      </c>
      <c r="G1932" s="7" t="s">
        <v>252</v>
      </c>
      <c r="H1932" s="7" t="s">
        <v>259</v>
      </c>
      <c r="I1932" s="7" t="s">
        <v>40</v>
      </c>
      <c r="J1932" s="7" t="s">
        <v>23</v>
      </c>
      <c r="K1932" s="7">
        <v>12</v>
      </c>
      <c r="L1932" s="7" t="s">
        <v>13375</v>
      </c>
      <c r="M1932" s="7" t="s">
        <v>17633</v>
      </c>
      <c r="N1932" s="7" t="s">
        <v>29</v>
      </c>
      <c r="O1932" s="7" t="s">
        <v>109</v>
      </c>
    </row>
    <row r="1933" spans="2:15" x14ac:dyDescent="0.25">
      <c r="B1933" s="7">
        <v>4</v>
      </c>
      <c r="C1933" s="7" t="s">
        <v>13376</v>
      </c>
      <c r="D1933" s="7" t="s">
        <v>13377</v>
      </c>
      <c r="E1933" s="7" t="s">
        <v>13380</v>
      </c>
      <c r="F1933" s="7" t="s">
        <v>216</v>
      </c>
      <c r="G1933" s="7" t="s">
        <v>252</v>
      </c>
      <c r="H1933" s="7" t="s">
        <v>260</v>
      </c>
      <c r="I1933" s="7" t="s">
        <v>27</v>
      </c>
      <c r="J1933" s="7" t="s">
        <v>23</v>
      </c>
      <c r="K1933" s="7">
        <v>10</v>
      </c>
      <c r="L1933" s="7" t="s">
        <v>13382</v>
      </c>
      <c r="M1933" s="7" t="s">
        <v>10417</v>
      </c>
      <c r="N1933" s="7" t="s">
        <v>29</v>
      </c>
      <c r="O1933" s="7" t="s">
        <v>215</v>
      </c>
    </row>
    <row r="1934" spans="2:15" x14ac:dyDescent="0.25">
      <c r="B1934" s="7">
        <v>4</v>
      </c>
      <c r="C1934" s="7" t="s">
        <v>13383</v>
      </c>
      <c r="D1934" s="7" t="s">
        <v>13384</v>
      </c>
      <c r="E1934" s="7" t="s">
        <v>13388</v>
      </c>
      <c r="F1934" s="7" t="s">
        <v>38</v>
      </c>
      <c r="G1934" s="7" t="s">
        <v>253</v>
      </c>
      <c r="H1934" s="7" t="s">
        <v>260</v>
      </c>
      <c r="I1934" s="7" t="s">
        <v>34</v>
      </c>
      <c r="J1934" s="7" t="s">
        <v>23</v>
      </c>
      <c r="K1934" s="7">
        <v>5</v>
      </c>
      <c r="L1934" s="7" t="s">
        <v>13390</v>
      </c>
      <c r="M1934" s="7" t="s">
        <v>17705</v>
      </c>
      <c r="N1934" s="7" t="s">
        <v>29</v>
      </c>
      <c r="O1934" s="7" t="s">
        <v>105</v>
      </c>
    </row>
    <row r="1935" spans="2:15" x14ac:dyDescent="0.25">
      <c r="B1935" s="7">
        <v>4</v>
      </c>
      <c r="C1935" s="7" t="s">
        <v>13391</v>
      </c>
      <c r="D1935" s="7" t="s">
        <v>13392</v>
      </c>
      <c r="E1935" s="7" t="s">
        <v>13393</v>
      </c>
      <c r="F1935" s="7" t="s">
        <v>38</v>
      </c>
      <c r="G1935" s="7" t="s">
        <v>253</v>
      </c>
      <c r="H1935" s="7" t="s">
        <v>260</v>
      </c>
      <c r="I1935" s="7" t="s">
        <v>34</v>
      </c>
      <c r="J1935" s="7" t="s">
        <v>23</v>
      </c>
      <c r="K1935" s="7">
        <v>5</v>
      </c>
      <c r="L1935" s="7" t="s">
        <v>13395</v>
      </c>
      <c r="M1935" s="7" t="s">
        <v>14620</v>
      </c>
      <c r="N1935" s="7" t="s">
        <v>29</v>
      </c>
      <c r="O1935" s="7" t="s">
        <v>105</v>
      </c>
    </row>
    <row r="1936" spans="2:15" x14ac:dyDescent="0.25">
      <c r="B1936" s="7">
        <v>4</v>
      </c>
      <c r="C1936" s="7" t="s">
        <v>13396</v>
      </c>
      <c r="D1936" s="7" t="s">
        <v>13397</v>
      </c>
      <c r="E1936" s="7" t="s">
        <v>13398</v>
      </c>
      <c r="F1936" s="7" t="s">
        <v>38</v>
      </c>
      <c r="G1936" s="7" t="s">
        <v>253</v>
      </c>
      <c r="H1936" s="7" t="s">
        <v>260</v>
      </c>
      <c r="I1936" s="7" t="s">
        <v>34</v>
      </c>
      <c r="J1936" s="7" t="s">
        <v>23</v>
      </c>
      <c r="K1936" s="7">
        <v>5</v>
      </c>
      <c r="L1936" s="7" t="s">
        <v>13400</v>
      </c>
      <c r="M1936" s="7" t="s">
        <v>14440</v>
      </c>
      <c r="N1936" s="7" t="s">
        <v>29</v>
      </c>
      <c r="O1936" s="7" t="s">
        <v>105</v>
      </c>
    </row>
    <row r="1937" spans="2:15" x14ac:dyDescent="0.25">
      <c r="B1937" s="7">
        <v>4</v>
      </c>
      <c r="C1937" s="7" t="s">
        <v>13401</v>
      </c>
      <c r="D1937" s="7" t="s">
        <v>13402</v>
      </c>
      <c r="E1937" s="7" t="s">
        <v>13406</v>
      </c>
      <c r="F1937" s="7" t="s">
        <v>25</v>
      </c>
      <c r="G1937" s="7" t="s">
        <v>253</v>
      </c>
      <c r="H1937" s="7" t="s">
        <v>260</v>
      </c>
      <c r="I1937" s="7" t="s">
        <v>34</v>
      </c>
      <c r="J1937" s="7" t="s">
        <v>23</v>
      </c>
      <c r="K1937" s="7">
        <v>5</v>
      </c>
      <c r="L1937" s="7" t="s">
        <v>13408</v>
      </c>
      <c r="M1937" s="7" t="s">
        <v>14441</v>
      </c>
      <c r="N1937" s="7" t="s">
        <v>29</v>
      </c>
      <c r="O1937" s="7" t="s">
        <v>105</v>
      </c>
    </row>
    <row r="1938" spans="2:15" x14ac:dyDescent="0.25">
      <c r="B1938" s="7">
        <v>4</v>
      </c>
      <c r="C1938" s="7" t="s">
        <v>13409</v>
      </c>
      <c r="D1938" s="7" t="s">
        <v>13410</v>
      </c>
      <c r="E1938" s="7" t="s">
        <v>13413</v>
      </c>
      <c r="F1938" s="7" t="s">
        <v>38</v>
      </c>
      <c r="G1938" s="7" t="s">
        <v>253</v>
      </c>
      <c r="H1938" s="7" t="s">
        <v>260</v>
      </c>
      <c r="I1938" s="7" t="s">
        <v>34</v>
      </c>
      <c r="J1938" s="7" t="s">
        <v>23</v>
      </c>
      <c r="K1938" s="7">
        <v>5</v>
      </c>
      <c r="L1938" s="7" t="s">
        <v>13415</v>
      </c>
      <c r="M1938" s="7" t="s">
        <v>17772</v>
      </c>
      <c r="N1938" s="7" t="s">
        <v>29</v>
      </c>
      <c r="O1938" s="7" t="s">
        <v>105</v>
      </c>
    </row>
    <row r="1939" spans="2:15" x14ac:dyDescent="0.25">
      <c r="B1939" s="7">
        <v>4</v>
      </c>
      <c r="C1939" s="7" t="s">
        <v>13427</v>
      </c>
      <c r="D1939" s="7" t="s">
        <v>13428</v>
      </c>
      <c r="E1939" s="7" t="s">
        <v>13431</v>
      </c>
      <c r="F1939" s="7" t="s">
        <v>42</v>
      </c>
      <c r="G1939" s="7" t="s">
        <v>252</v>
      </c>
      <c r="H1939" s="7" t="s">
        <v>260</v>
      </c>
      <c r="I1939" s="7" t="s">
        <v>40</v>
      </c>
      <c r="J1939" s="7" t="s">
        <v>23</v>
      </c>
      <c r="K1939" s="7">
        <v>12</v>
      </c>
      <c r="L1939" s="7" t="s">
        <v>13433</v>
      </c>
      <c r="M1939" s="7" t="s">
        <v>17863</v>
      </c>
      <c r="N1939" s="7" t="s">
        <v>29</v>
      </c>
      <c r="O1939" s="7" t="s">
        <v>105</v>
      </c>
    </row>
    <row r="1940" spans="2:15" x14ac:dyDescent="0.25">
      <c r="B1940" s="7">
        <v>4</v>
      </c>
      <c r="C1940" s="7" t="s">
        <v>13443</v>
      </c>
      <c r="D1940" s="7" t="s">
        <v>13444</v>
      </c>
      <c r="E1940" s="7" t="s">
        <v>13447</v>
      </c>
      <c r="F1940" s="7" t="s">
        <v>25</v>
      </c>
      <c r="G1940" s="7" t="s">
        <v>252</v>
      </c>
      <c r="H1940" s="7" t="s">
        <v>260</v>
      </c>
      <c r="I1940" s="7" t="s">
        <v>34</v>
      </c>
      <c r="J1940" s="7" t="s">
        <v>23</v>
      </c>
      <c r="K1940" s="7">
        <v>8</v>
      </c>
      <c r="L1940" s="7" t="s">
        <v>13449</v>
      </c>
      <c r="M1940" s="7" t="s">
        <v>17894</v>
      </c>
      <c r="N1940" s="7" t="s">
        <v>29</v>
      </c>
      <c r="O1940" s="7" t="s">
        <v>105</v>
      </c>
    </row>
    <row r="1941" spans="2:15" x14ac:dyDescent="0.25">
      <c r="B1941" s="7">
        <v>4</v>
      </c>
      <c r="C1941" s="7" t="s">
        <v>13450</v>
      </c>
      <c r="D1941" s="7" t="s">
        <v>13451</v>
      </c>
      <c r="E1941" s="7" t="s">
        <v>13454</v>
      </c>
      <c r="F1941" s="7" t="s">
        <v>137</v>
      </c>
      <c r="G1941" s="7" t="s">
        <v>253</v>
      </c>
      <c r="H1941" s="7" t="s">
        <v>259</v>
      </c>
      <c r="I1941" s="7" t="s">
        <v>40</v>
      </c>
      <c r="J1941" s="7" t="s">
        <v>23</v>
      </c>
      <c r="K1941" s="7">
        <v>7</v>
      </c>
      <c r="L1941" s="7" t="s">
        <v>13456</v>
      </c>
      <c r="M1941" s="7" t="s">
        <v>14372</v>
      </c>
      <c r="N1941" s="7" t="s">
        <v>29</v>
      </c>
      <c r="O1941" s="7" t="s">
        <v>136</v>
      </c>
    </row>
    <row r="1942" spans="2:15" x14ac:dyDescent="0.25">
      <c r="B1942" s="7">
        <v>4</v>
      </c>
      <c r="C1942" s="7" t="s">
        <v>13523</v>
      </c>
      <c r="D1942" s="7" t="s">
        <v>13524</v>
      </c>
      <c r="E1942" s="7" t="s">
        <v>13527</v>
      </c>
      <c r="F1942" s="7" t="s">
        <v>25</v>
      </c>
      <c r="G1942" s="7" t="s">
        <v>253</v>
      </c>
      <c r="H1942" s="7" t="s">
        <v>260</v>
      </c>
      <c r="I1942" s="7" t="s">
        <v>34</v>
      </c>
      <c r="J1942" s="7" t="s">
        <v>44</v>
      </c>
      <c r="K1942" s="7">
        <v>5</v>
      </c>
      <c r="L1942" s="7" t="s">
        <v>13529</v>
      </c>
      <c r="M1942" s="7" t="s">
        <v>18969</v>
      </c>
      <c r="N1942" s="7" t="s">
        <v>29</v>
      </c>
      <c r="O1942" s="7" t="s">
        <v>105</v>
      </c>
    </row>
    <row r="1943" spans="2:15" x14ac:dyDescent="0.25">
      <c r="B1943" s="7">
        <v>4</v>
      </c>
      <c r="C1943" s="7" t="s">
        <v>13531</v>
      </c>
      <c r="D1943" s="7" t="s">
        <v>13532</v>
      </c>
      <c r="E1943" s="7" t="s">
        <v>13535</v>
      </c>
      <c r="F1943" s="7" t="s">
        <v>38</v>
      </c>
      <c r="G1943" s="7" t="s">
        <v>253</v>
      </c>
      <c r="H1943" s="7" t="s">
        <v>260</v>
      </c>
      <c r="I1943" s="7" t="s">
        <v>34</v>
      </c>
      <c r="J1943" s="7" t="s">
        <v>44</v>
      </c>
      <c r="K1943" s="7">
        <v>5</v>
      </c>
      <c r="L1943" s="7" t="s">
        <v>13537</v>
      </c>
      <c r="M1943" s="7" t="s">
        <v>14437</v>
      </c>
      <c r="N1943" s="7" t="s">
        <v>29</v>
      </c>
      <c r="O1943" s="7" t="s">
        <v>105</v>
      </c>
    </row>
    <row r="1944" spans="2:15" x14ac:dyDescent="0.25">
      <c r="B1944" s="7">
        <v>4</v>
      </c>
      <c r="C1944" s="7" t="s">
        <v>13538</v>
      </c>
      <c r="D1944" s="7" t="s">
        <v>13539</v>
      </c>
      <c r="E1944" s="7" t="s">
        <v>13542</v>
      </c>
      <c r="F1944" s="7" t="s">
        <v>234</v>
      </c>
      <c r="G1944" s="7" t="s">
        <v>253</v>
      </c>
      <c r="H1944" s="7" t="s">
        <v>260</v>
      </c>
      <c r="I1944" s="7" t="s">
        <v>37</v>
      </c>
      <c r="J1944" s="7" t="s">
        <v>36</v>
      </c>
      <c r="K1944" s="7">
        <v>7</v>
      </c>
      <c r="L1944" s="7" t="s">
        <v>13544</v>
      </c>
      <c r="M1944" s="7" t="s">
        <v>14446</v>
      </c>
      <c r="N1944" s="7" t="s">
        <v>29</v>
      </c>
      <c r="O1944" s="7" t="s">
        <v>215</v>
      </c>
    </row>
    <row r="1945" spans="2:15" x14ac:dyDescent="0.25">
      <c r="B1945" s="7">
        <v>4</v>
      </c>
      <c r="C1945" s="7" t="s">
        <v>13545</v>
      </c>
      <c r="D1945" s="7" t="s">
        <v>13546</v>
      </c>
      <c r="E1945" s="7" t="s">
        <v>13547</v>
      </c>
      <c r="F1945" s="7" t="s">
        <v>275</v>
      </c>
      <c r="G1945" s="7" t="s">
        <v>253</v>
      </c>
      <c r="H1945" s="7" t="s">
        <v>260</v>
      </c>
      <c r="I1945" s="7" t="s">
        <v>87</v>
      </c>
      <c r="J1945" s="7" t="s">
        <v>23</v>
      </c>
      <c r="K1945" s="7">
        <v>7</v>
      </c>
      <c r="L1945" s="7" t="s">
        <v>13549</v>
      </c>
      <c r="M1945" s="7" t="s">
        <v>19142</v>
      </c>
      <c r="N1945" s="7" t="s">
        <v>29</v>
      </c>
      <c r="O1945" s="7" t="s">
        <v>215</v>
      </c>
    </row>
    <row r="1946" spans="2:15" x14ac:dyDescent="0.25">
      <c r="B1946" s="7">
        <v>4</v>
      </c>
      <c r="C1946" s="7" t="s">
        <v>13550</v>
      </c>
      <c r="D1946" s="7" t="s">
        <v>13551</v>
      </c>
      <c r="E1946" s="7" t="s">
        <v>13554</v>
      </c>
      <c r="F1946" s="7" t="s">
        <v>224</v>
      </c>
      <c r="G1946" s="7" t="s">
        <v>252</v>
      </c>
      <c r="H1946" s="7" t="s">
        <v>260</v>
      </c>
      <c r="I1946" s="7" t="s">
        <v>37</v>
      </c>
      <c r="J1946" s="7" t="s">
        <v>36</v>
      </c>
      <c r="K1946" s="7">
        <v>10</v>
      </c>
      <c r="L1946" s="7" t="s">
        <v>13556</v>
      </c>
      <c r="M1946" s="7" t="s">
        <v>6700</v>
      </c>
      <c r="N1946" s="7" t="s">
        <v>29</v>
      </c>
      <c r="O1946" s="7" t="s">
        <v>215</v>
      </c>
    </row>
    <row r="1947" spans="2:15" x14ac:dyDescent="0.25">
      <c r="B1947" s="7">
        <v>4</v>
      </c>
      <c r="C1947" s="7" t="s">
        <v>13557</v>
      </c>
      <c r="D1947" s="7" t="s">
        <v>13558</v>
      </c>
      <c r="E1947" s="7" t="s">
        <v>13561</v>
      </c>
      <c r="F1947" s="7" t="s">
        <v>165</v>
      </c>
      <c r="G1947" s="7" t="s">
        <v>252</v>
      </c>
      <c r="H1947" s="7" t="s">
        <v>260</v>
      </c>
      <c r="I1947" s="7" t="s">
        <v>60</v>
      </c>
      <c r="J1947" s="7" t="s">
        <v>58</v>
      </c>
      <c r="K1947" s="7">
        <v>14</v>
      </c>
      <c r="L1947" s="7" t="s">
        <v>13563</v>
      </c>
      <c r="M1947" s="7" t="s">
        <v>18086</v>
      </c>
      <c r="N1947" s="7" t="s">
        <v>29</v>
      </c>
      <c r="O1947" s="7" t="s">
        <v>159</v>
      </c>
    </row>
    <row r="1948" spans="2:15" x14ac:dyDescent="0.25">
      <c r="B1948" s="7">
        <v>4</v>
      </c>
      <c r="C1948" s="7" t="s">
        <v>13564</v>
      </c>
      <c r="D1948" s="7" t="s">
        <v>13565</v>
      </c>
      <c r="E1948" s="7" t="s">
        <v>13568</v>
      </c>
      <c r="F1948" s="7" t="s">
        <v>25</v>
      </c>
      <c r="G1948" s="7" t="s">
        <v>253</v>
      </c>
      <c r="H1948" s="7" t="s">
        <v>260</v>
      </c>
      <c r="I1948" s="7" t="s">
        <v>34</v>
      </c>
      <c r="J1948" s="7" t="s">
        <v>23</v>
      </c>
      <c r="K1948" s="7">
        <v>5</v>
      </c>
      <c r="L1948" s="7" t="s">
        <v>13570</v>
      </c>
      <c r="M1948" s="7" t="s">
        <v>14678</v>
      </c>
      <c r="N1948" s="7" t="s">
        <v>29</v>
      </c>
      <c r="O1948" s="7" t="s">
        <v>105</v>
      </c>
    </row>
    <row r="1949" spans="2:15" x14ac:dyDescent="0.25">
      <c r="B1949" s="7">
        <v>4</v>
      </c>
      <c r="C1949" s="7" t="s">
        <v>13576</v>
      </c>
      <c r="D1949" s="7" t="s">
        <v>13577</v>
      </c>
      <c r="E1949" s="7" t="s">
        <v>13579</v>
      </c>
      <c r="F1949" s="7" t="s">
        <v>25</v>
      </c>
      <c r="G1949" s="7" t="s">
        <v>253</v>
      </c>
      <c r="H1949" s="7" t="s">
        <v>260</v>
      </c>
      <c r="I1949" s="7" t="s">
        <v>34</v>
      </c>
      <c r="J1949" s="7" t="s">
        <v>23</v>
      </c>
      <c r="K1949" s="7">
        <v>5</v>
      </c>
      <c r="L1949" s="7" t="s">
        <v>13581</v>
      </c>
      <c r="M1949" s="7" t="s">
        <v>18044</v>
      </c>
      <c r="N1949" s="7" t="s">
        <v>29</v>
      </c>
      <c r="O1949" s="7" t="s">
        <v>105</v>
      </c>
    </row>
    <row r="1950" spans="2:15" x14ac:dyDescent="0.25">
      <c r="B1950" s="7">
        <v>4</v>
      </c>
      <c r="C1950" s="7" t="s">
        <v>13582</v>
      </c>
      <c r="D1950" s="7" t="s">
        <v>13583</v>
      </c>
      <c r="E1950" s="7" t="s">
        <v>13587</v>
      </c>
      <c r="F1950" s="7" t="s">
        <v>25</v>
      </c>
      <c r="G1950" s="7" t="s">
        <v>253</v>
      </c>
      <c r="H1950" s="7" t="s">
        <v>260</v>
      </c>
      <c r="I1950" s="7" t="s">
        <v>60</v>
      </c>
      <c r="J1950" s="7" t="s">
        <v>58</v>
      </c>
      <c r="K1950" s="7">
        <v>9</v>
      </c>
      <c r="L1950" s="7" t="s">
        <v>13589</v>
      </c>
      <c r="M1950" s="7" t="s">
        <v>10654</v>
      </c>
      <c r="N1950" s="7" t="s">
        <v>29</v>
      </c>
      <c r="O1950" s="7" t="s">
        <v>105</v>
      </c>
    </row>
    <row r="1951" spans="2:15" x14ac:dyDescent="0.25">
      <c r="B1951" s="7">
        <v>4</v>
      </c>
      <c r="C1951" s="7" t="s">
        <v>13590</v>
      </c>
      <c r="D1951" s="7" t="s">
        <v>13591</v>
      </c>
      <c r="E1951" s="7" t="s">
        <v>13594</v>
      </c>
      <c r="F1951" s="7" t="s">
        <v>143</v>
      </c>
      <c r="G1951" s="7" t="s">
        <v>252</v>
      </c>
      <c r="H1951" s="7" t="s">
        <v>259</v>
      </c>
      <c r="I1951" s="7" t="s">
        <v>34</v>
      </c>
      <c r="J1951" s="7" t="s">
        <v>23</v>
      </c>
      <c r="K1951" s="7">
        <v>8</v>
      </c>
      <c r="L1951" s="7" t="s">
        <v>13596</v>
      </c>
      <c r="M1951" s="7" t="s">
        <v>19195</v>
      </c>
      <c r="N1951" s="7" t="s">
        <v>29</v>
      </c>
      <c r="O1951" s="7" t="s">
        <v>136</v>
      </c>
    </row>
    <row r="1952" spans="2:15" x14ac:dyDescent="0.25">
      <c r="B1952" s="7">
        <v>4</v>
      </c>
      <c r="C1952" s="7" t="s">
        <v>13597</v>
      </c>
      <c r="D1952" s="7" t="s">
        <v>13598</v>
      </c>
      <c r="E1952" s="7" t="s">
        <v>13601</v>
      </c>
      <c r="F1952" s="7" t="s">
        <v>321</v>
      </c>
      <c r="G1952" s="7" t="s">
        <v>252</v>
      </c>
      <c r="H1952" s="7" t="s">
        <v>259</v>
      </c>
      <c r="I1952" s="7" t="s">
        <v>60</v>
      </c>
      <c r="J1952" s="7" t="s">
        <v>58</v>
      </c>
      <c r="K1952" s="7">
        <v>14</v>
      </c>
      <c r="L1952" s="7" t="s">
        <v>13603</v>
      </c>
      <c r="M1952" s="7" t="s">
        <v>19196</v>
      </c>
      <c r="N1952" s="7" t="s">
        <v>29</v>
      </c>
      <c r="O1952" s="7" t="s">
        <v>136</v>
      </c>
    </row>
    <row r="1953" spans="2:15" x14ac:dyDescent="0.25">
      <c r="B1953" s="7">
        <v>4</v>
      </c>
      <c r="C1953" s="7" t="s">
        <v>13617</v>
      </c>
      <c r="D1953" s="7" t="s">
        <v>13618</v>
      </c>
      <c r="E1953" s="7" t="s">
        <v>13621</v>
      </c>
      <c r="F1953" s="7" t="s">
        <v>243</v>
      </c>
      <c r="G1953" s="7" t="s">
        <v>252</v>
      </c>
      <c r="H1953" s="7" t="s">
        <v>260</v>
      </c>
      <c r="I1953" s="7" t="s">
        <v>27</v>
      </c>
      <c r="J1953" s="7" t="s">
        <v>23</v>
      </c>
      <c r="K1953" s="7">
        <v>10</v>
      </c>
      <c r="L1953" s="7" t="s">
        <v>13623</v>
      </c>
      <c r="M1953" s="7" t="s">
        <v>14110</v>
      </c>
      <c r="N1953" s="7" t="s">
        <v>29</v>
      </c>
      <c r="O1953" s="7" t="s">
        <v>215</v>
      </c>
    </row>
    <row r="1954" spans="2:15" x14ac:dyDescent="0.25">
      <c r="B1954" s="7">
        <v>4</v>
      </c>
      <c r="C1954" s="7" t="s">
        <v>13624</v>
      </c>
      <c r="D1954" s="7" t="s">
        <v>13625</v>
      </c>
      <c r="E1954" s="7" t="s">
        <v>13629</v>
      </c>
      <c r="F1954" s="7" t="s">
        <v>25</v>
      </c>
      <c r="G1954" s="7" t="s">
        <v>253</v>
      </c>
      <c r="H1954" s="7" t="s">
        <v>260</v>
      </c>
      <c r="I1954" s="7" t="s">
        <v>34</v>
      </c>
      <c r="J1954" s="7" t="s">
        <v>23</v>
      </c>
      <c r="K1954" s="7">
        <v>5</v>
      </c>
      <c r="L1954" s="7" t="s">
        <v>13631</v>
      </c>
      <c r="M1954" s="7" t="s">
        <v>18978</v>
      </c>
      <c r="N1954" s="7" t="s">
        <v>29</v>
      </c>
      <c r="O1954" s="7" t="s">
        <v>105</v>
      </c>
    </row>
    <row r="1955" spans="2:15" x14ac:dyDescent="0.25">
      <c r="B1955" s="7">
        <v>4</v>
      </c>
      <c r="C1955" s="7" t="s">
        <v>13632</v>
      </c>
      <c r="D1955" s="7" t="s">
        <v>13633</v>
      </c>
      <c r="E1955" s="7" t="s">
        <v>13636</v>
      </c>
      <c r="F1955" s="7" t="s">
        <v>50</v>
      </c>
      <c r="G1955" s="7" t="s">
        <v>252</v>
      </c>
      <c r="H1955" s="7" t="s">
        <v>260</v>
      </c>
      <c r="I1955" s="7" t="s">
        <v>60</v>
      </c>
      <c r="J1955" s="7" t="s">
        <v>58</v>
      </c>
      <c r="K1955" s="7">
        <v>14</v>
      </c>
      <c r="L1955" s="7" t="s">
        <v>13638</v>
      </c>
      <c r="M1955" s="7" t="s">
        <v>19198</v>
      </c>
      <c r="N1955" s="7" t="s">
        <v>29</v>
      </c>
      <c r="O1955" s="7" t="s">
        <v>105</v>
      </c>
    </row>
    <row r="1956" spans="2:15" x14ac:dyDescent="0.25">
      <c r="B1956" s="7">
        <v>4</v>
      </c>
      <c r="C1956" s="7" t="s">
        <v>13639</v>
      </c>
      <c r="D1956" s="7" t="s">
        <v>13640</v>
      </c>
      <c r="E1956" s="7" t="s">
        <v>13644</v>
      </c>
      <c r="F1956" s="7" t="s">
        <v>38</v>
      </c>
      <c r="G1956" s="7" t="s">
        <v>253</v>
      </c>
      <c r="H1956" s="7" t="s">
        <v>260</v>
      </c>
      <c r="I1956" s="7" t="s">
        <v>60</v>
      </c>
      <c r="J1956" s="7" t="s">
        <v>58</v>
      </c>
      <c r="K1956" s="7">
        <v>9</v>
      </c>
      <c r="L1956" s="7" t="s">
        <v>13646</v>
      </c>
      <c r="M1956" s="7" t="s">
        <v>19200</v>
      </c>
      <c r="N1956" s="7" t="s">
        <v>29</v>
      </c>
      <c r="O1956" s="7" t="s">
        <v>105</v>
      </c>
    </row>
    <row r="1957" spans="2:15" x14ac:dyDescent="0.25">
      <c r="B1957" s="7">
        <v>4</v>
      </c>
      <c r="C1957" s="7" t="s">
        <v>13647</v>
      </c>
      <c r="D1957" s="7" t="s">
        <v>13648</v>
      </c>
      <c r="E1957" s="7" t="s">
        <v>13651</v>
      </c>
      <c r="F1957" s="7" t="s">
        <v>25</v>
      </c>
      <c r="G1957" s="7" t="s">
        <v>253</v>
      </c>
      <c r="H1957" s="7" t="s">
        <v>260</v>
      </c>
      <c r="I1957" s="7" t="s">
        <v>34</v>
      </c>
      <c r="J1957" s="7" t="s">
        <v>23</v>
      </c>
      <c r="K1957" s="7">
        <v>5</v>
      </c>
      <c r="L1957" s="7" t="s">
        <v>13653</v>
      </c>
      <c r="M1957" s="7" t="s">
        <v>6704</v>
      </c>
      <c r="N1957" s="7" t="s">
        <v>29</v>
      </c>
      <c r="O1957" s="7" t="s">
        <v>105</v>
      </c>
    </row>
    <row r="1958" spans="2:15" x14ac:dyDescent="0.25">
      <c r="B1958" s="7">
        <v>4</v>
      </c>
      <c r="C1958" s="7" t="s">
        <v>13654</v>
      </c>
      <c r="D1958" s="7" t="s">
        <v>13655</v>
      </c>
      <c r="E1958" s="7" t="s">
        <v>13658</v>
      </c>
      <c r="F1958" s="7" t="s">
        <v>137</v>
      </c>
      <c r="G1958" s="7" t="s">
        <v>252</v>
      </c>
      <c r="H1958" s="7" t="s">
        <v>259</v>
      </c>
      <c r="I1958" s="7" t="s">
        <v>60</v>
      </c>
      <c r="J1958" s="7" t="s">
        <v>58</v>
      </c>
      <c r="K1958" s="7">
        <v>14</v>
      </c>
      <c r="L1958" s="7" t="s">
        <v>13660</v>
      </c>
      <c r="M1958" s="7" t="s">
        <v>19202</v>
      </c>
      <c r="N1958" s="7" t="s">
        <v>29</v>
      </c>
      <c r="O1958" s="7" t="s">
        <v>136</v>
      </c>
    </row>
    <row r="1959" spans="2:15" x14ac:dyDescent="0.25">
      <c r="B1959" s="7">
        <v>4</v>
      </c>
      <c r="C1959" s="7" t="s">
        <v>13661</v>
      </c>
      <c r="D1959" s="7" t="s">
        <v>13662</v>
      </c>
      <c r="E1959" s="7" t="s">
        <v>13665</v>
      </c>
      <c r="F1959" s="7" t="s">
        <v>200</v>
      </c>
      <c r="G1959" s="7" t="s">
        <v>252</v>
      </c>
      <c r="H1959" s="7" t="s">
        <v>260</v>
      </c>
      <c r="I1959" s="7" t="s">
        <v>60</v>
      </c>
      <c r="J1959" s="7" t="s">
        <v>58</v>
      </c>
      <c r="K1959" s="7">
        <v>14</v>
      </c>
      <c r="L1959" s="7" t="s">
        <v>13667</v>
      </c>
      <c r="M1959" s="7" t="s">
        <v>19206</v>
      </c>
      <c r="N1959" s="7" t="s">
        <v>29</v>
      </c>
      <c r="O1959" s="7" t="s">
        <v>159</v>
      </c>
    </row>
    <row r="1960" spans="2:15" x14ac:dyDescent="0.25">
      <c r="B1960" s="7">
        <v>4</v>
      </c>
      <c r="C1960" s="7" t="s">
        <v>13671</v>
      </c>
      <c r="D1960" s="7" t="s">
        <v>13672</v>
      </c>
      <c r="E1960" s="7" t="s">
        <v>13675</v>
      </c>
      <c r="F1960" s="7" t="s">
        <v>25</v>
      </c>
      <c r="G1960" s="7" t="s">
        <v>253</v>
      </c>
      <c r="H1960" s="7" t="s">
        <v>260</v>
      </c>
      <c r="I1960" s="7" t="s">
        <v>34</v>
      </c>
      <c r="J1960" s="7" t="s">
        <v>23</v>
      </c>
      <c r="K1960" s="7">
        <v>5</v>
      </c>
      <c r="L1960" s="7" t="s">
        <v>13677</v>
      </c>
      <c r="M1960" s="7" t="s">
        <v>18445</v>
      </c>
      <c r="N1960" s="7" t="s">
        <v>29</v>
      </c>
      <c r="O1960" s="7" t="s">
        <v>105</v>
      </c>
    </row>
    <row r="1961" spans="2:15" x14ac:dyDescent="0.25">
      <c r="B1961" s="7">
        <v>4</v>
      </c>
      <c r="C1961" s="7" t="s">
        <v>13678</v>
      </c>
      <c r="D1961" s="7" t="s">
        <v>13679</v>
      </c>
      <c r="E1961" s="7" t="s">
        <v>13683</v>
      </c>
      <c r="F1961" s="7" t="s">
        <v>38</v>
      </c>
      <c r="G1961" s="7" t="s">
        <v>253</v>
      </c>
      <c r="H1961" s="7" t="s">
        <v>260</v>
      </c>
      <c r="I1961" s="7" t="s">
        <v>34</v>
      </c>
      <c r="J1961" s="7" t="s">
        <v>23</v>
      </c>
      <c r="K1961" s="7">
        <v>5</v>
      </c>
      <c r="L1961" s="7" t="s">
        <v>13685</v>
      </c>
      <c r="M1961" s="7" t="s">
        <v>8141</v>
      </c>
      <c r="N1961" s="7" t="s">
        <v>29</v>
      </c>
      <c r="O1961" s="7" t="s">
        <v>105</v>
      </c>
    </row>
    <row r="1962" spans="2:15" x14ac:dyDescent="0.25">
      <c r="B1962" s="7">
        <v>4</v>
      </c>
      <c r="C1962" s="7" t="s">
        <v>13686</v>
      </c>
      <c r="D1962" s="7" t="s">
        <v>13687</v>
      </c>
      <c r="E1962" s="7" t="s">
        <v>13690</v>
      </c>
      <c r="F1962" s="7" t="s">
        <v>156</v>
      </c>
      <c r="G1962" s="7" t="s">
        <v>252</v>
      </c>
      <c r="H1962" s="7" t="s">
        <v>260</v>
      </c>
      <c r="I1962" s="7" t="s">
        <v>60</v>
      </c>
      <c r="J1962" s="7" t="s">
        <v>58</v>
      </c>
      <c r="K1962" s="7">
        <v>14</v>
      </c>
      <c r="L1962" s="7" t="s">
        <v>13692</v>
      </c>
      <c r="M1962" s="7" t="s">
        <v>19217</v>
      </c>
      <c r="N1962" s="7" t="s">
        <v>29</v>
      </c>
      <c r="O1962" s="7" t="s">
        <v>159</v>
      </c>
    </row>
    <row r="1963" spans="2:15" x14ac:dyDescent="0.25">
      <c r="B1963" s="7">
        <v>4</v>
      </c>
      <c r="C1963" s="7" t="s">
        <v>13693</v>
      </c>
      <c r="D1963" s="7" t="s">
        <v>13694</v>
      </c>
      <c r="E1963" s="7" t="s">
        <v>13697</v>
      </c>
      <c r="F1963" s="7" t="s">
        <v>121</v>
      </c>
      <c r="G1963" s="7" t="s">
        <v>253</v>
      </c>
      <c r="H1963" s="7" t="s">
        <v>259</v>
      </c>
      <c r="I1963" s="7" t="s">
        <v>34</v>
      </c>
      <c r="J1963" s="7" t="s">
        <v>23</v>
      </c>
      <c r="K1963" s="7">
        <v>5</v>
      </c>
      <c r="L1963" s="7" t="s">
        <v>13699</v>
      </c>
      <c r="M1963" s="7" t="s">
        <v>14403</v>
      </c>
      <c r="N1963" s="7" t="s">
        <v>29</v>
      </c>
      <c r="O1963" s="7" t="s">
        <v>109</v>
      </c>
    </row>
    <row r="1964" spans="2:15" x14ac:dyDescent="0.25">
      <c r="B1964" s="7">
        <v>4</v>
      </c>
      <c r="C1964" s="7" t="s">
        <v>13715</v>
      </c>
      <c r="D1964" s="7" t="s">
        <v>13716</v>
      </c>
      <c r="E1964" s="7" t="s">
        <v>13719</v>
      </c>
      <c r="F1964" s="7" t="s">
        <v>216</v>
      </c>
      <c r="G1964" s="7" t="s">
        <v>252</v>
      </c>
      <c r="H1964" s="7" t="s">
        <v>260</v>
      </c>
      <c r="I1964" s="7" t="s">
        <v>60</v>
      </c>
      <c r="J1964" s="7" t="s">
        <v>58</v>
      </c>
      <c r="K1964" s="7">
        <v>14</v>
      </c>
      <c r="L1964" s="7" t="s">
        <v>13721</v>
      </c>
      <c r="M1964" s="7" t="s">
        <v>19222</v>
      </c>
      <c r="N1964" s="7" t="s">
        <v>29</v>
      </c>
      <c r="O1964" s="7" t="s">
        <v>215</v>
      </c>
    </row>
    <row r="1965" spans="2:15" x14ac:dyDescent="0.25">
      <c r="B1965" s="7">
        <v>4</v>
      </c>
      <c r="C1965" s="7" t="s">
        <v>13743</v>
      </c>
      <c r="D1965" s="7" t="s">
        <v>13744</v>
      </c>
      <c r="E1965" s="7" t="s">
        <v>13748</v>
      </c>
      <c r="F1965" s="7" t="s">
        <v>25</v>
      </c>
      <c r="G1965" s="7" t="s">
        <v>253</v>
      </c>
      <c r="H1965" s="7" t="s">
        <v>260</v>
      </c>
      <c r="I1965" s="7" t="s">
        <v>34</v>
      </c>
      <c r="J1965" s="7" t="s">
        <v>23</v>
      </c>
      <c r="K1965" s="7">
        <v>5</v>
      </c>
      <c r="L1965" s="7" t="s">
        <v>13750</v>
      </c>
      <c r="M1965" s="7" t="s">
        <v>4967</v>
      </c>
      <c r="N1965" s="7" t="s">
        <v>29</v>
      </c>
      <c r="O1965" s="7" t="s">
        <v>105</v>
      </c>
    </row>
    <row r="1966" spans="2:15" x14ac:dyDescent="0.25">
      <c r="B1966" s="7">
        <v>4</v>
      </c>
      <c r="C1966" s="7" t="s">
        <v>13751</v>
      </c>
      <c r="D1966" s="7" t="s">
        <v>13752</v>
      </c>
      <c r="E1966" s="7" t="s">
        <v>13755</v>
      </c>
      <c r="F1966" s="7" t="s">
        <v>25</v>
      </c>
      <c r="G1966" s="7" t="s">
        <v>253</v>
      </c>
      <c r="H1966" s="7" t="s">
        <v>260</v>
      </c>
      <c r="I1966" s="7" t="s">
        <v>34</v>
      </c>
      <c r="J1966" s="7" t="s">
        <v>23</v>
      </c>
      <c r="K1966" s="7">
        <v>5</v>
      </c>
      <c r="L1966" s="7" t="s">
        <v>13757</v>
      </c>
      <c r="M1966" s="7" t="s">
        <v>1054</v>
      </c>
      <c r="N1966" s="7" t="s">
        <v>29</v>
      </c>
      <c r="O1966" s="7" t="s">
        <v>105</v>
      </c>
    </row>
    <row r="1967" spans="2:15" x14ac:dyDescent="0.25">
      <c r="B1967" s="7">
        <v>4</v>
      </c>
      <c r="C1967" s="7" t="s">
        <v>13758</v>
      </c>
      <c r="D1967" s="7" t="s">
        <v>13759</v>
      </c>
      <c r="E1967" s="7" t="s">
        <v>13762</v>
      </c>
      <c r="F1967" s="7" t="s">
        <v>216</v>
      </c>
      <c r="G1967" s="7" t="s">
        <v>253</v>
      </c>
      <c r="H1967" s="7" t="s">
        <v>260</v>
      </c>
      <c r="I1967" s="7" t="s">
        <v>60</v>
      </c>
      <c r="J1967" s="7" t="s">
        <v>58</v>
      </c>
      <c r="K1967" s="7">
        <v>9</v>
      </c>
      <c r="L1967" s="7" t="s">
        <v>13764</v>
      </c>
      <c r="M1967" s="7" t="s">
        <v>19228</v>
      </c>
      <c r="N1967" s="7" t="s">
        <v>29</v>
      </c>
      <c r="O1967" s="7" t="s">
        <v>215</v>
      </c>
    </row>
    <row r="1968" spans="2:15" x14ac:dyDescent="0.25">
      <c r="B1968" s="7">
        <v>4</v>
      </c>
      <c r="C1968" s="7" t="s">
        <v>13787</v>
      </c>
      <c r="D1968" s="7" t="s">
        <v>13788</v>
      </c>
      <c r="E1968" s="7" t="s">
        <v>13791</v>
      </c>
      <c r="F1968" s="7" t="s">
        <v>178</v>
      </c>
      <c r="G1968" s="7" t="s">
        <v>252</v>
      </c>
      <c r="H1968" s="7" t="s">
        <v>260</v>
      </c>
      <c r="I1968" s="7" t="s">
        <v>45</v>
      </c>
      <c r="J1968" s="7" t="s">
        <v>44</v>
      </c>
      <c r="K1968" s="7">
        <v>11</v>
      </c>
      <c r="L1968" s="7" t="s">
        <v>13793</v>
      </c>
      <c r="M1968" s="7" t="s">
        <v>19233</v>
      </c>
      <c r="N1968" s="7" t="s">
        <v>29</v>
      </c>
      <c r="O1968" s="7" t="s">
        <v>159</v>
      </c>
    </row>
    <row r="1969" spans="2:15" x14ac:dyDescent="0.25">
      <c r="B1969" s="7">
        <v>4</v>
      </c>
      <c r="C1969" s="7" t="s">
        <v>13801</v>
      </c>
      <c r="D1969" s="7" t="s">
        <v>13802</v>
      </c>
      <c r="E1969" s="7" t="s">
        <v>13805</v>
      </c>
      <c r="F1969" s="7" t="s">
        <v>25</v>
      </c>
      <c r="G1969" s="7" t="s">
        <v>253</v>
      </c>
      <c r="H1969" s="7" t="s">
        <v>260</v>
      </c>
      <c r="I1969" s="7" t="s">
        <v>34</v>
      </c>
      <c r="J1969" s="7" t="s">
        <v>23</v>
      </c>
      <c r="K1969" s="7">
        <v>5</v>
      </c>
      <c r="L1969" s="7" t="s">
        <v>13807</v>
      </c>
      <c r="M1969" s="7" t="s">
        <v>18459</v>
      </c>
      <c r="N1969" s="7" t="s">
        <v>29</v>
      </c>
      <c r="O1969" s="7" t="s">
        <v>105</v>
      </c>
    </row>
    <row r="1970" spans="2:15" x14ac:dyDescent="0.25">
      <c r="B1970" s="7">
        <v>4</v>
      </c>
      <c r="C1970" s="7" t="s">
        <v>13808</v>
      </c>
      <c r="D1970" s="7" t="s">
        <v>13809</v>
      </c>
      <c r="E1970" s="7" t="s">
        <v>13812</v>
      </c>
      <c r="F1970" s="7" t="s">
        <v>117</v>
      </c>
      <c r="G1970" s="7" t="s">
        <v>252</v>
      </c>
      <c r="H1970" s="7" t="s">
        <v>259</v>
      </c>
      <c r="I1970" s="7" t="s">
        <v>60</v>
      </c>
      <c r="J1970" s="7" t="s">
        <v>58</v>
      </c>
      <c r="K1970" s="7">
        <v>14</v>
      </c>
      <c r="L1970" s="7" t="s">
        <v>13814</v>
      </c>
      <c r="M1970" s="7" t="s">
        <v>19236</v>
      </c>
      <c r="N1970" s="7" t="s">
        <v>29</v>
      </c>
      <c r="O1970" s="7" t="s">
        <v>109</v>
      </c>
    </row>
    <row r="1971" spans="2:15" x14ac:dyDescent="0.25">
      <c r="B1971" s="7">
        <v>4</v>
      </c>
      <c r="C1971" s="7" t="s">
        <v>13815</v>
      </c>
      <c r="D1971" s="7" t="s">
        <v>13816</v>
      </c>
      <c r="E1971" s="7" t="s">
        <v>13819</v>
      </c>
      <c r="F1971" s="7" t="s">
        <v>200</v>
      </c>
      <c r="G1971" s="7" t="s">
        <v>252</v>
      </c>
      <c r="H1971" s="7" t="s">
        <v>260</v>
      </c>
      <c r="I1971" s="7" t="s">
        <v>60</v>
      </c>
      <c r="J1971" s="7" t="s">
        <v>58</v>
      </c>
      <c r="K1971" s="7">
        <v>14</v>
      </c>
      <c r="L1971" s="7" t="s">
        <v>13821</v>
      </c>
      <c r="M1971" s="7" t="s">
        <v>19237</v>
      </c>
      <c r="N1971" s="7" t="s">
        <v>29</v>
      </c>
      <c r="O1971" s="7" t="s">
        <v>159</v>
      </c>
    </row>
    <row r="1972" spans="2:15" x14ac:dyDescent="0.25">
      <c r="B1972" s="7">
        <v>4</v>
      </c>
      <c r="C1972" s="7" t="s">
        <v>13829</v>
      </c>
      <c r="D1972" s="7" t="s">
        <v>13830</v>
      </c>
      <c r="E1972" s="7" t="s">
        <v>13834</v>
      </c>
      <c r="F1972" s="7" t="s">
        <v>25</v>
      </c>
      <c r="G1972" s="7" t="s">
        <v>253</v>
      </c>
      <c r="H1972" s="7" t="s">
        <v>260</v>
      </c>
      <c r="I1972" s="7" t="s">
        <v>34</v>
      </c>
      <c r="J1972" s="7" t="s">
        <v>23</v>
      </c>
      <c r="K1972" s="7">
        <v>5</v>
      </c>
      <c r="L1972" s="7" t="s">
        <v>13836</v>
      </c>
      <c r="M1972" s="7" t="s">
        <v>19241</v>
      </c>
      <c r="N1972" s="7" t="s">
        <v>29</v>
      </c>
      <c r="O1972" s="7" t="s">
        <v>105</v>
      </c>
    </row>
    <row r="1973" spans="2:15" x14ac:dyDescent="0.25">
      <c r="B1973" s="7">
        <v>4</v>
      </c>
      <c r="C1973" s="7" t="s">
        <v>13837</v>
      </c>
      <c r="D1973" s="7" t="s">
        <v>13838</v>
      </c>
      <c r="E1973" s="7" t="s">
        <v>13841</v>
      </c>
      <c r="F1973" s="7" t="s">
        <v>279</v>
      </c>
      <c r="G1973" s="7" t="s">
        <v>252</v>
      </c>
      <c r="H1973" s="7" t="s">
        <v>259</v>
      </c>
      <c r="I1973" s="7" t="s">
        <v>60</v>
      </c>
      <c r="J1973" s="7" t="s">
        <v>58</v>
      </c>
      <c r="K1973" s="7">
        <v>14</v>
      </c>
      <c r="L1973" s="7" t="s">
        <v>13843</v>
      </c>
      <c r="M1973" s="7" t="s">
        <v>19242</v>
      </c>
      <c r="N1973" s="7" t="s">
        <v>29</v>
      </c>
      <c r="O1973" s="7" t="s">
        <v>109</v>
      </c>
    </row>
    <row r="1974" spans="2:15" x14ac:dyDescent="0.25">
      <c r="B1974" s="7">
        <v>4</v>
      </c>
      <c r="C1974" s="7" t="s">
        <v>13865</v>
      </c>
      <c r="D1974" s="7" t="s">
        <v>13866</v>
      </c>
      <c r="E1974" s="7" t="s">
        <v>13869</v>
      </c>
      <c r="F1974" s="7" t="s">
        <v>226</v>
      </c>
      <c r="G1974" s="7" t="s">
        <v>253</v>
      </c>
      <c r="H1974" s="7" t="s">
        <v>259</v>
      </c>
      <c r="I1974" s="7" t="s">
        <v>34</v>
      </c>
      <c r="J1974" s="7" t="s">
        <v>23</v>
      </c>
      <c r="K1974" s="7">
        <v>5</v>
      </c>
      <c r="L1974" s="7" t="s">
        <v>13871</v>
      </c>
      <c r="M1974" s="7" t="s">
        <v>1350</v>
      </c>
      <c r="N1974" s="7" t="s">
        <v>29</v>
      </c>
      <c r="O1974" s="7" t="s">
        <v>215</v>
      </c>
    </row>
    <row r="1975" spans="2:15" x14ac:dyDescent="0.25">
      <c r="B1975" s="7">
        <v>4</v>
      </c>
      <c r="C1975" s="7" t="s">
        <v>13887</v>
      </c>
      <c r="D1975" s="7" t="s">
        <v>13888</v>
      </c>
      <c r="E1975" s="7" t="s">
        <v>13891</v>
      </c>
      <c r="F1975" s="7" t="s">
        <v>25</v>
      </c>
      <c r="G1975" s="7" t="s">
        <v>253</v>
      </c>
      <c r="H1975" s="7" t="s">
        <v>260</v>
      </c>
      <c r="I1975" s="7" t="s">
        <v>34</v>
      </c>
      <c r="J1975" s="7" t="s">
        <v>23</v>
      </c>
      <c r="K1975" s="7">
        <v>5</v>
      </c>
      <c r="L1975" s="7" t="s">
        <v>13893</v>
      </c>
      <c r="M1975" s="7" t="s">
        <v>6719</v>
      </c>
      <c r="N1975" s="7" t="s">
        <v>29</v>
      </c>
      <c r="O1975" s="7" t="s">
        <v>105</v>
      </c>
    </row>
    <row r="1976" spans="2:15" x14ac:dyDescent="0.25">
      <c r="B1976" s="7">
        <v>4</v>
      </c>
      <c r="C1976" s="7" t="s">
        <v>13894</v>
      </c>
      <c r="D1976" s="7" t="s">
        <v>13895</v>
      </c>
      <c r="E1976" s="7" t="s">
        <v>13898</v>
      </c>
      <c r="F1976" s="7" t="s">
        <v>243</v>
      </c>
      <c r="G1976" s="7" t="s">
        <v>253</v>
      </c>
      <c r="H1976" s="7" t="s">
        <v>259</v>
      </c>
      <c r="I1976" s="7" t="s">
        <v>60</v>
      </c>
      <c r="J1976" s="7" t="s">
        <v>58</v>
      </c>
      <c r="K1976" s="7">
        <v>9</v>
      </c>
      <c r="L1976" s="7" t="s">
        <v>13900</v>
      </c>
      <c r="M1976" s="7" t="s">
        <v>19245</v>
      </c>
      <c r="N1976" s="7" t="s">
        <v>29</v>
      </c>
      <c r="O1976" s="7" t="s">
        <v>215</v>
      </c>
    </row>
    <row r="1977" spans="2:15" x14ac:dyDescent="0.25">
      <c r="B1977" s="7">
        <v>4</v>
      </c>
      <c r="C1977" s="7" t="s">
        <v>13901</v>
      </c>
      <c r="D1977" s="7" t="s">
        <v>13902</v>
      </c>
      <c r="E1977" s="7" t="s">
        <v>13903</v>
      </c>
      <c r="F1977" s="7" t="s">
        <v>226</v>
      </c>
      <c r="G1977" s="7" t="s">
        <v>253</v>
      </c>
      <c r="H1977" s="7" t="s">
        <v>259</v>
      </c>
      <c r="I1977" s="7" t="s">
        <v>34</v>
      </c>
      <c r="J1977" s="7" t="s">
        <v>23</v>
      </c>
      <c r="K1977" s="7">
        <v>5</v>
      </c>
      <c r="L1977" s="7" t="s">
        <v>13905</v>
      </c>
      <c r="M1977" s="7" t="s">
        <v>14408</v>
      </c>
      <c r="N1977" s="7" t="s">
        <v>29</v>
      </c>
      <c r="O1977" s="7" t="s">
        <v>215</v>
      </c>
    </row>
    <row r="1978" spans="2:15" x14ac:dyDescent="0.25">
      <c r="B1978" s="7">
        <v>4</v>
      </c>
      <c r="C1978" s="7" t="s">
        <v>13920</v>
      </c>
      <c r="D1978" s="7" t="s">
        <v>13921</v>
      </c>
      <c r="E1978" s="7" t="s">
        <v>13925</v>
      </c>
      <c r="F1978" s="7" t="s">
        <v>25</v>
      </c>
      <c r="G1978" s="7" t="s">
        <v>253</v>
      </c>
      <c r="H1978" s="7" t="s">
        <v>260</v>
      </c>
      <c r="I1978" s="7" t="s">
        <v>34</v>
      </c>
      <c r="J1978" s="7" t="s">
        <v>23</v>
      </c>
      <c r="K1978" s="7">
        <v>5</v>
      </c>
      <c r="L1978" s="7" t="s">
        <v>13927</v>
      </c>
      <c r="M1978" s="7" t="s">
        <v>17881</v>
      </c>
      <c r="N1978" s="7" t="s">
        <v>29</v>
      </c>
      <c r="O1978" s="7" t="s">
        <v>105</v>
      </c>
    </row>
    <row r="1979" spans="2:15" x14ac:dyDescent="0.25">
      <c r="B1979" s="7">
        <v>4</v>
      </c>
      <c r="C1979" s="7" t="s">
        <v>13929</v>
      </c>
      <c r="D1979" s="7" t="s">
        <v>13930</v>
      </c>
      <c r="E1979" s="7" t="s">
        <v>13931</v>
      </c>
      <c r="F1979" s="7" t="s">
        <v>25</v>
      </c>
      <c r="G1979" s="7" t="s">
        <v>253</v>
      </c>
      <c r="H1979" s="7" t="s">
        <v>260</v>
      </c>
      <c r="I1979" s="7" t="s">
        <v>34</v>
      </c>
      <c r="J1979" s="7" t="s">
        <v>23</v>
      </c>
      <c r="K1979" s="7">
        <v>5</v>
      </c>
      <c r="L1979" s="7" t="s">
        <v>13933</v>
      </c>
      <c r="M1979" s="7" t="s">
        <v>17881</v>
      </c>
      <c r="N1979" s="7" t="s">
        <v>29</v>
      </c>
      <c r="O1979" s="7" t="s">
        <v>105</v>
      </c>
    </row>
    <row r="1980" spans="2:15" x14ac:dyDescent="0.25">
      <c r="B1980" s="7">
        <v>4</v>
      </c>
      <c r="C1980" s="7" t="s">
        <v>13948</v>
      </c>
      <c r="D1980" s="7" t="s">
        <v>13949</v>
      </c>
      <c r="E1980" s="7" t="s">
        <v>13952</v>
      </c>
      <c r="F1980" s="7" t="s">
        <v>123</v>
      </c>
      <c r="G1980" s="7" t="s">
        <v>252</v>
      </c>
      <c r="H1980" s="7" t="s">
        <v>259</v>
      </c>
      <c r="I1980" s="7" t="s">
        <v>60</v>
      </c>
      <c r="J1980" s="7" t="s">
        <v>58</v>
      </c>
      <c r="K1980" s="7">
        <v>14</v>
      </c>
      <c r="L1980" s="7" t="s">
        <v>13954</v>
      </c>
      <c r="M1980" s="7" t="s">
        <v>19251</v>
      </c>
      <c r="N1980" s="7" t="s">
        <v>29</v>
      </c>
      <c r="O1980" s="7" t="s">
        <v>109</v>
      </c>
    </row>
    <row r="1981" spans="2:15" x14ac:dyDescent="0.25">
      <c r="B1981" s="7">
        <v>4</v>
      </c>
      <c r="C1981" s="7" t="s">
        <v>13955</v>
      </c>
      <c r="D1981" s="7" t="s">
        <v>13956</v>
      </c>
      <c r="E1981" s="7" t="s">
        <v>13959</v>
      </c>
      <c r="F1981" s="7" t="s">
        <v>25</v>
      </c>
      <c r="G1981" s="7" t="s">
        <v>253</v>
      </c>
      <c r="H1981" s="7" t="s">
        <v>260</v>
      </c>
      <c r="I1981" s="7" t="s">
        <v>34</v>
      </c>
      <c r="J1981" s="7" t="s">
        <v>23</v>
      </c>
      <c r="K1981" s="7">
        <v>5</v>
      </c>
      <c r="L1981" s="7" t="s">
        <v>13961</v>
      </c>
      <c r="M1981" s="7" t="s">
        <v>18263</v>
      </c>
      <c r="N1981" s="7" t="s">
        <v>29</v>
      </c>
      <c r="O1981" s="7" t="s">
        <v>105</v>
      </c>
    </row>
    <row r="1982" spans="2:15" x14ac:dyDescent="0.25">
      <c r="B1982" s="7">
        <v>4</v>
      </c>
      <c r="C1982" s="7" t="s">
        <v>13975</v>
      </c>
      <c r="D1982" s="7" t="s">
        <v>13976</v>
      </c>
      <c r="E1982" s="7" t="s">
        <v>13980</v>
      </c>
      <c r="F1982" s="7" t="s">
        <v>25</v>
      </c>
      <c r="G1982" s="7" t="s">
        <v>253</v>
      </c>
      <c r="H1982" s="7" t="s">
        <v>260</v>
      </c>
      <c r="I1982" s="7" t="s">
        <v>34</v>
      </c>
      <c r="J1982" s="7" t="s">
        <v>23</v>
      </c>
      <c r="K1982" s="7">
        <v>5</v>
      </c>
      <c r="L1982" s="7" t="s">
        <v>13982</v>
      </c>
      <c r="M1982" s="7" t="s">
        <v>10711</v>
      </c>
      <c r="N1982" s="7" t="s">
        <v>29</v>
      </c>
      <c r="O1982" s="7" t="s">
        <v>105</v>
      </c>
    </row>
    <row r="1983" spans="2:15" x14ac:dyDescent="0.25">
      <c r="B1983" s="7">
        <v>4</v>
      </c>
      <c r="C1983" s="7" t="s">
        <v>14006</v>
      </c>
      <c r="D1983" s="7" t="s">
        <v>14007</v>
      </c>
      <c r="E1983" s="7" t="s">
        <v>14009</v>
      </c>
      <c r="F1983" s="7" t="s">
        <v>169</v>
      </c>
      <c r="G1983" s="7" t="s">
        <v>252</v>
      </c>
      <c r="H1983" s="7" t="s">
        <v>260</v>
      </c>
      <c r="I1983" s="7" t="s">
        <v>27</v>
      </c>
      <c r="J1983" s="7" t="s">
        <v>23</v>
      </c>
      <c r="K1983" s="7">
        <v>10</v>
      </c>
      <c r="L1983" s="7" t="s">
        <v>14011</v>
      </c>
      <c r="M1983" s="7" t="s">
        <v>10314</v>
      </c>
      <c r="N1983" s="7" t="s">
        <v>29</v>
      </c>
      <c r="O1983" s="7" t="s">
        <v>159</v>
      </c>
    </row>
    <row r="1984" spans="2:15" x14ac:dyDescent="0.25">
      <c r="B1984" s="7">
        <v>4</v>
      </c>
      <c r="C1984" s="7" t="s">
        <v>14019</v>
      </c>
      <c r="D1984" s="7" t="s">
        <v>14020</v>
      </c>
      <c r="E1984" s="7" t="s">
        <v>14023</v>
      </c>
      <c r="F1984" s="7" t="s">
        <v>165</v>
      </c>
      <c r="G1984" s="7" t="s">
        <v>252</v>
      </c>
      <c r="H1984" s="7" t="s">
        <v>260</v>
      </c>
      <c r="I1984" s="7" t="s">
        <v>27</v>
      </c>
      <c r="J1984" s="7" t="s">
        <v>23</v>
      </c>
      <c r="K1984" s="7">
        <v>10</v>
      </c>
      <c r="L1984" s="7" t="s">
        <v>14025</v>
      </c>
      <c r="M1984" s="7" t="s">
        <v>17547</v>
      </c>
      <c r="N1984" s="7" t="s">
        <v>29</v>
      </c>
      <c r="O1984" s="7" t="s">
        <v>159</v>
      </c>
    </row>
    <row r="1985" spans="2:15" x14ac:dyDescent="0.25">
      <c r="B1985" s="7">
        <v>4</v>
      </c>
      <c r="C1985" s="7" t="s">
        <v>14054</v>
      </c>
      <c r="D1985" s="7" t="s">
        <v>14055</v>
      </c>
      <c r="E1985" s="7" t="s">
        <v>14058</v>
      </c>
      <c r="F1985" s="7" t="s">
        <v>169</v>
      </c>
      <c r="G1985" s="7" t="s">
        <v>253</v>
      </c>
      <c r="H1985" s="7" t="s">
        <v>260</v>
      </c>
      <c r="I1985" s="7" t="s">
        <v>27</v>
      </c>
      <c r="J1985" s="7" t="s">
        <v>23</v>
      </c>
      <c r="K1985" s="7">
        <v>7</v>
      </c>
      <c r="L1985" s="7" t="s">
        <v>14060</v>
      </c>
      <c r="M1985" s="7" t="s">
        <v>14219</v>
      </c>
      <c r="N1985" s="7" t="s">
        <v>29</v>
      </c>
      <c r="O1985" s="7" t="s">
        <v>159</v>
      </c>
    </row>
    <row r="1986" spans="2:15" x14ac:dyDescent="0.25">
      <c r="B1986" s="7">
        <v>4</v>
      </c>
      <c r="C1986" s="7" t="s">
        <v>14065</v>
      </c>
      <c r="D1986" s="7" t="s">
        <v>14066</v>
      </c>
      <c r="E1986" s="7" t="s">
        <v>14070</v>
      </c>
      <c r="F1986" s="7" t="s">
        <v>169</v>
      </c>
      <c r="G1986" s="7" t="s">
        <v>252</v>
      </c>
      <c r="H1986" s="7" t="s">
        <v>260</v>
      </c>
      <c r="I1986" s="7" t="s">
        <v>27</v>
      </c>
      <c r="J1986" s="7" t="s">
        <v>23</v>
      </c>
      <c r="K1986" s="7">
        <v>10</v>
      </c>
      <c r="L1986" s="7" t="s">
        <v>14072</v>
      </c>
      <c r="M1986" s="7" t="s">
        <v>17602</v>
      </c>
      <c r="N1986" s="7" t="s">
        <v>29</v>
      </c>
      <c r="O1986" s="7" t="s">
        <v>159</v>
      </c>
    </row>
    <row r="1987" spans="2:15" x14ac:dyDescent="0.25">
      <c r="B1987" s="7">
        <v>4</v>
      </c>
      <c r="C1987" s="7" t="s">
        <v>14089</v>
      </c>
      <c r="D1987" s="7" t="s">
        <v>14090</v>
      </c>
      <c r="E1987" s="7" t="s">
        <v>14093</v>
      </c>
      <c r="F1987" s="7" t="s">
        <v>190</v>
      </c>
      <c r="G1987" s="7" t="s">
        <v>252</v>
      </c>
      <c r="H1987" s="7" t="s">
        <v>260</v>
      </c>
      <c r="I1987" s="7" t="s">
        <v>27</v>
      </c>
      <c r="J1987" s="7" t="s">
        <v>23</v>
      </c>
      <c r="K1987" s="7">
        <v>10</v>
      </c>
      <c r="L1987" s="7" t="s">
        <v>14095</v>
      </c>
      <c r="M1987" s="7" t="s">
        <v>14712</v>
      </c>
      <c r="N1987" s="7" t="s">
        <v>29</v>
      </c>
      <c r="O1987" s="7" t="s">
        <v>159</v>
      </c>
    </row>
    <row r="1988" spans="2:15" x14ac:dyDescent="0.25">
      <c r="B1988" s="7">
        <v>4</v>
      </c>
      <c r="C1988" s="7" t="s">
        <v>14096</v>
      </c>
      <c r="D1988" s="7" t="s">
        <v>14097</v>
      </c>
      <c r="E1988" s="7" t="s">
        <v>14100</v>
      </c>
      <c r="F1988" s="7" t="s">
        <v>119</v>
      </c>
      <c r="G1988" s="7" t="s">
        <v>252</v>
      </c>
      <c r="H1988" s="7" t="s">
        <v>259</v>
      </c>
      <c r="I1988" s="7" t="s">
        <v>40</v>
      </c>
      <c r="J1988" s="7" t="s">
        <v>23</v>
      </c>
      <c r="K1988" s="7">
        <v>12</v>
      </c>
      <c r="L1988" s="7" t="s">
        <v>14102</v>
      </c>
      <c r="M1988" s="7" t="s">
        <v>17638</v>
      </c>
      <c r="N1988" s="7" t="s">
        <v>29</v>
      </c>
      <c r="O1988" s="7" t="s">
        <v>109</v>
      </c>
    </row>
    <row r="1989" spans="2:15" x14ac:dyDescent="0.25">
      <c r="B1989" s="7">
        <v>4</v>
      </c>
      <c r="C1989" s="7" t="s">
        <v>14122</v>
      </c>
      <c r="D1989" s="7" t="s">
        <v>14123</v>
      </c>
      <c r="E1989" s="7" t="s">
        <v>14125</v>
      </c>
      <c r="F1989" s="7" t="s">
        <v>167</v>
      </c>
      <c r="G1989" s="7" t="s">
        <v>253</v>
      </c>
      <c r="H1989" s="7" t="s">
        <v>260</v>
      </c>
      <c r="I1989" s="7" t="s">
        <v>27</v>
      </c>
      <c r="J1989" s="7" t="s">
        <v>23</v>
      </c>
      <c r="K1989" s="7">
        <v>7</v>
      </c>
      <c r="L1989" s="7" t="s">
        <v>14127</v>
      </c>
      <c r="M1989" s="7" t="s">
        <v>17712</v>
      </c>
      <c r="N1989" s="7" t="s">
        <v>29</v>
      </c>
      <c r="O1989" s="7" t="s">
        <v>159</v>
      </c>
    </row>
    <row r="1990" spans="2:15" x14ac:dyDescent="0.25">
      <c r="B1990" s="7">
        <v>4</v>
      </c>
      <c r="C1990" s="7" t="s">
        <v>14130</v>
      </c>
      <c r="D1990" s="7" t="s">
        <v>14131</v>
      </c>
      <c r="E1990" s="7" t="s">
        <v>14132</v>
      </c>
      <c r="F1990" s="7" t="s">
        <v>167</v>
      </c>
      <c r="G1990" s="7" t="s">
        <v>253</v>
      </c>
      <c r="H1990" s="7" t="s">
        <v>260</v>
      </c>
      <c r="I1990" s="7" t="s">
        <v>27</v>
      </c>
      <c r="J1990" s="7" t="s">
        <v>23</v>
      </c>
      <c r="K1990" s="7">
        <v>7</v>
      </c>
      <c r="L1990" s="7" t="s">
        <v>14134</v>
      </c>
      <c r="M1990" s="7" t="s">
        <v>17714</v>
      </c>
      <c r="N1990" s="7" t="s">
        <v>29</v>
      </c>
      <c r="O1990" s="7" t="s">
        <v>159</v>
      </c>
    </row>
    <row r="1991" spans="2:15" x14ac:dyDescent="0.25">
      <c r="B1991" s="7">
        <v>4</v>
      </c>
      <c r="C1991" s="7" t="s">
        <v>14136</v>
      </c>
      <c r="D1991" s="7" t="s">
        <v>14137</v>
      </c>
      <c r="E1991" s="7" t="s">
        <v>14139</v>
      </c>
      <c r="F1991" s="7" t="s">
        <v>167</v>
      </c>
      <c r="G1991" s="7" t="s">
        <v>253</v>
      </c>
      <c r="H1991" s="7" t="s">
        <v>260</v>
      </c>
      <c r="I1991" s="7" t="s">
        <v>27</v>
      </c>
      <c r="J1991" s="7" t="s">
        <v>23</v>
      </c>
      <c r="K1991" s="7">
        <v>7</v>
      </c>
      <c r="L1991" s="7" t="s">
        <v>14141</v>
      </c>
      <c r="M1991" s="7" t="s">
        <v>14257</v>
      </c>
      <c r="N1991" s="7" t="s">
        <v>29</v>
      </c>
      <c r="O1991" s="7" t="s">
        <v>159</v>
      </c>
    </row>
    <row r="1992" spans="2:15" x14ac:dyDescent="0.25">
      <c r="B1992" s="7">
        <v>4</v>
      </c>
      <c r="C1992" s="7" t="s">
        <v>14143</v>
      </c>
      <c r="D1992" s="7" t="s">
        <v>14144</v>
      </c>
      <c r="E1992" s="7" t="s">
        <v>14148</v>
      </c>
      <c r="F1992" s="7" t="s">
        <v>165</v>
      </c>
      <c r="G1992" s="7" t="s">
        <v>252</v>
      </c>
      <c r="H1992" s="7" t="s">
        <v>260</v>
      </c>
      <c r="I1992" s="7" t="s">
        <v>27</v>
      </c>
      <c r="J1992" s="7" t="s">
        <v>23</v>
      </c>
      <c r="K1992" s="7">
        <v>10</v>
      </c>
      <c r="L1992" s="7" t="s">
        <v>14150</v>
      </c>
      <c r="M1992" s="7" t="s">
        <v>17716</v>
      </c>
      <c r="N1992" s="7" t="s">
        <v>29</v>
      </c>
      <c r="O1992" s="7" t="s">
        <v>159</v>
      </c>
    </row>
    <row r="1993" spans="2:15" x14ac:dyDescent="0.25">
      <c r="B1993" s="7">
        <v>4</v>
      </c>
      <c r="C1993" s="7" t="s">
        <v>14172</v>
      </c>
      <c r="D1993" s="7" t="s">
        <v>15514</v>
      </c>
      <c r="E1993" s="7" t="s">
        <v>14176</v>
      </c>
      <c r="F1993" s="7" t="s">
        <v>190</v>
      </c>
      <c r="G1993" s="7" t="s">
        <v>252</v>
      </c>
      <c r="H1993" s="7" t="s">
        <v>260</v>
      </c>
      <c r="I1993" s="7" t="s">
        <v>27</v>
      </c>
      <c r="J1993" s="7" t="s">
        <v>23</v>
      </c>
      <c r="K1993" s="7">
        <v>10</v>
      </c>
      <c r="L1993" s="7" t="s">
        <v>15515</v>
      </c>
      <c r="M1993" s="7" t="s">
        <v>10531</v>
      </c>
      <c r="N1993" s="7" t="s">
        <v>29</v>
      </c>
      <c r="O1993" s="7" t="s">
        <v>159</v>
      </c>
    </row>
    <row r="1994" spans="2:15" x14ac:dyDescent="0.25">
      <c r="B1994" s="7">
        <v>4</v>
      </c>
      <c r="C1994" s="7" t="s">
        <v>14188</v>
      </c>
      <c r="D1994" s="7" t="s">
        <v>15516</v>
      </c>
      <c r="E1994" s="7" t="s">
        <v>14191</v>
      </c>
      <c r="F1994" s="7" t="s">
        <v>165</v>
      </c>
      <c r="G1994" s="7" t="s">
        <v>252</v>
      </c>
      <c r="H1994" s="7" t="s">
        <v>260</v>
      </c>
      <c r="I1994" s="7" t="s">
        <v>27</v>
      </c>
      <c r="J1994" s="7" t="s">
        <v>23</v>
      </c>
      <c r="K1994" s="7">
        <v>10</v>
      </c>
      <c r="L1994" s="7" t="s">
        <v>15517</v>
      </c>
      <c r="M1994" s="7" t="s">
        <v>14395</v>
      </c>
      <c r="N1994" s="7" t="s">
        <v>29</v>
      </c>
      <c r="O1994" s="7" t="s">
        <v>159</v>
      </c>
    </row>
    <row r="1995" spans="2:15" x14ac:dyDescent="0.25">
      <c r="B1995" s="7">
        <v>4</v>
      </c>
      <c r="C1995" s="7" t="s">
        <v>14195</v>
      </c>
      <c r="D1995" s="7" t="s">
        <v>15521</v>
      </c>
      <c r="E1995" s="7" t="s">
        <v>14198</v>
      </c>
      <c r="F1995" s="7" t="s">
        <v>160</v>
      </c>
      <c r="G1995" s="7" t="s">
        <v>252</v>
      </c>
      <c r="H1995" s="7" t="s">
        <v>260</v>
      </c>
      <c r="I1995" s="7" t="s">
        <v>27</v>
      </c>
      <c r="J1995" s="7" t="s">
        <v>23</v>
      </c>
      <c r="K1995" s="7">
        <v>10</v>
      </c>
      <c r="L1995" s="7" t="s">
        <v>15522</v>
      </c>
      <c r="M1995" s="7" t="s">
        <v>17774</v>
      </c>
      <c r="N1995" s="7" t="s">
        <v>29</v>
      </c>
      <c r="O1995" s="7" t="s">
        <v>159</v>
      </c>
    </row>
    <row r="1996" spans="2:15" x14ac:dyDescent="0.25">
      <c r="B1996" s="7">
        <v>4</v>
      </c>
      <c r="C1996" s="7" t="s">
        <v>14230</v>
      </c>
      <c r="D1996" s="7" t="s">
        <v>15575</v>
      </c>
      <c r="E1996" s="7" t="s">
        <v>14233</v>
      </c>
      <c r="F1996" s="7" t="s">
        <v>190</v>
      </c>
      <c r="G1996" s="7" t="s">
        <v>252</v>
      </c>
      <c r="H1996" s="7" t="s">
        <v>260</v>
      </c>
      <c r="I1996" s="7" t="s">
        <v>27</v>
      </c>
      <c r="J1996" s="7" t="s">
        <v>23</v>
      </c>
      <c r="K1996" s="7">
        <v>10</v>
      </c>
      <c r="L1996" s="7" t="s">
        <v>15576</v>
      </c>
      <c r="M1996" s="7" t="s">
        <v>17850</v>
      </c>
      <c r="N1996" s="7" t="s">
        <v>29</v>
      </c>
      <c r="O1996" s="7" t="s">
        <v>159</v>
      </c>
    </row>
    <row r="1997" spans="2:15" x14ac:dyDescent="0.25">
      <c r="B1997" s="7">
        <v>4</v>
      </c>
      <c r="C1997" s="7" t="s">
        <v>14279</v>
      </c>
      <c r="D1997" s="7" t="s">
        <v>14280</v>
      </c>
      <c r="E1997" s="7" t="s">
        <v>14283</v>
      </c>
      <c r="F1997" s="7" t="s">
        <v>25</v>
      </c>
      <c r="G1997" s="7" t="s">
        <v>253</v>
      </c>
      <c r="H1997" s="7" t="s">
        <v>260</v>
      </c>
      <c r="I1997" s="7" t="s">
        <v>34</v>
      </c>
      <c r="J1997" s="7" t="s">
        <v>23</v>
      </c>
      <c r="K1997" s="7">
        <v>5</v>
      </c>
      <c r="L1997" s="7" t="s">
        <v>14285</v>
      </c>
      <c r="M1997" s="7" t="s">
        <v>14641</v>
      </c>
      <c r="N1997" s="7" t="s">
        <v>29</v>
      </c>
      <c r="O1997" s="7" t="s">
        <v>105</v>
      </c>
    </row>
    <row r="1998" spans="2:15" x14ac:dyDescent="0.25">
      <c r="B1998" s="7">
        <v>4</v>
      </c>
      <c r="C1998" s="7" t="s">
        <v>14316</v>
      </c>
      <c r="D1998" s="7" t="s">
        <v>14317</v>
      </c>
      <c r="E1998" s="7" t="s">
        <v>14319</v>
      </c>
      <c r="F1998" s="7" t="s">
        <v>50</v>
      </c>
      <c r="G1998" s="7" t="s">
        <v>252</v>
      </c>
      <c r="H1998" s="7" t="s">
        <v>260</v>
      </c>
      <c r="I1998" s="7" t="s">
        <v>27</v>
      </c>
      <c r="J1998" s="7" t="s">
        <v>23</v>
      </c>
      <c r="K1998" s="7">
        <v>10</v>
      </c>
      <c r="L1998" s="7" t="s">
        <v>14321</v>
      </c>
      <c r="M1998" s="7" t="s">
        <v>18021</v>
      </c>
      <c r="N1998" s="7" t="s">
        <v>29</v>
      </c>
      <c r="O1998" s="7" t="s">
        <v>105</v>
      </c>
    </row>
    <row r="1999" spans="2:15" x14ac:dyDescent="0.25">
      <c r="B1999" s="7">
        <v>4</v>
      </c>
      <c r="C1999" s="7" t="s">
        <v>14713</v>
      </c>
      <c r="D1999" s="7" t="s">
        <v>14714</v>
      </c>
      <c r="E1999" s="7" t="s">
        <v>14717</v>
      </c>
      <c r="F1999" s="7" t="s">
        <v>200</v>
      </c>
      <c r="G1999" s="7" t="s">
        <v>252</v>
      </c>
      <c r="H1999" s="7" t="s">
        <v>260</v>
      </c>
      <c r="I1999" s="7" t="s">
        <v>27</v>
      </c>
      <c r="J1999" s="7" t="s">
        <v>23</v>
      </c>
      <c r="K1999" s="7">
        <v>10</v>
      </c>
      <c r="L1999" s="7" t="s">
        <v>14719</v>
      </c>
      <c r="M1999" s="7" t="s">
        <v>19101</v>
      </c>
      <c r="N1999" s="7" t="s">
        <v>29</v>
      </c>
      <c r="O1999" s="7" t="s">
        <v>159</v>
      </c>
    </row>
    <row r="2000" spans="2:15" x14ac:dyDescent="0.25">
      <c r="B2000" s="7">
        <v>4</v>
      </c>
      <c r="C2000" s="7" t="s">
        <v>14720</v>
      </c>
      <c r="D2000" s="7" t="s">
        <v>14721</v>
      </c>
      <c r="E2000" s="7" t="s">
        <v>14724</v>
      </c>
      <c r="F2000" s="7" t="s">
        <v>163</v>
      </c>
      <c r="G2000" s="7" t="s">
        <v>252</v>
      </c>
      <c r="H2000" s="7" t="s">
        <v>260</v>
      </c>
      <c r="I2000" s="7" t="s">
        <v>27</v>
      </c>
      <c r="J2000" s="7" t="s">
        <v>23</v>
      </c>
      <c r="K2000" s="7">
        <v>10</v>
      </c>
      <c r="L2000" s="7" t="s">
        <v>14726</v>
      </c>
      <c r="M2000" s="7" t="s">
        <v>10403</v>
      </c>
      <c r="N2000" s="7" t="s">
        <v>29</v>
      </c>
      <c r="O2000" s="7" t="s">
        <v>159</v>
      </c>
    </row>
    <row r="2001" spans="2:15" x14ac:dyDescent="0.25">
      <c r="B2001" s="7">
        <v>4</v>
      </c>
      <c r="C2001" s="7" t="s">
        <v>14730</v>
      </c>
      <c r="D2001" s="7" t="s">
        <v>14731</v>
      </c>
      <c r="E2001" s="7" t="s">
        <v>14734</v>
      </c>
      <c r="F2001" s="7" t="s">
        <v>193</v>
      </c>
      <c r="G2001" s="7" t="s">
        <v>253</v>
      </c>
      <c r="H2001" s="7" t="s">
        <v>260</v>
      </c>
      <c r="I2001" s="7" t="s">
        <v>27</v>
      </c>
      <c r="J2001" s="7" t="s">
        <v>23</v>
      </c>
      <c r="K2001" s="7">
        <v>7</v>
      </c>
      <c r="L2001" s="7" t="s">
        <v>14736</v>
      </c>
      <c r="M2001" s="7" t="s">
        <v>14659</v>
      </c>
      <c r="N2001" s="7" t="s">
        <v>29</v>
      </c>
      <c r="O2001" s="7" t="s">
        <v>159</v>
      </c>
    </row>
    <row r="2002" spans="2:15" x14ac:dyDescent="0.25">
      <c r="B2002" s="7">
        <v>4</v>
      </c>
      <c r="C2002" s="7" t="s">
        <v>14740</v>
      </c>
      <c r="D2002" s="7" t="s">
        <v>14741</v>
      </c>
      <c r="E2002" s="7" t="s">
        <v>14742</v>
      </c>
      <c r="F2002" s="7" t="s">
        <v>193</v>
      </c>
      <c r="G2002" s="7" t="s">
        <v>253</v>
      </c>
      <c r="H2002" s="7" t="s">
        <v>260</v>
      </c>
      <c r="I2002" s="7" t="s">
        <v>27</v>
      </c>
      <c r="J2002" s="7" t="s">
        <v>23</v>
      </c>
      <c r="K2002" s="7">
        <v>7</v>
      </c>
      <c r="L2002" s="7" t="s">
        <v>14744</v>
      </c>
      <c r="M2002" s="7" t="s">
        <v>19108</v>
      </c>
      <c r="N2002" s="7" t="s">
        <v>29</v>
      </c>
      <c r="O2002" s="7" t="s">
        <v>159</v>
      </c>
    </row>
    <row r="2003" spans="2:15" x14ac:dyDescent="0.25">
      <c r="B2003" s="7">
        <v>4</v>
      </c>
      <c r="C2003" s="7" t="s">
        <v>14746</v>
      </c>
      <c r="D2003" s="7" t="s">
        <v>14747</v>
      </c>
      <c r="E2003" s="7" t="s">
        <v>14748</v>
      </c>
      <c r="F2003" s="7" t="s">
        <v>193</v>
      </c>
      <c r="G2003" s="7" t="s">
        <v>253</v>
      </c>
      <c r="H2003" s="7" t="s">
        <v>260</v>
      </c>
      <c r="I2003" s="7" t="s">
        <v>27</v>
      </c>
      <c r="J2003" s="7" t="s">
        <v>23</v>
      </c>
      <c r="K2003" s="7">
        <v>7</v>
      </c>
      <c r="L2003" s="7" t="s">
        <v>14750</v>
      </c>
      <c r="M2003" s="7" t="s">
        <v>19114</v>
      </c>
      <c r="N2003" s="7" t="s">
        <v>29</v>
      </c>
      <c r="O2003" s="7" t="s">
        <v>159</v>
      </c>
    </row>
    <row r="2004" spans="2:15" x14ac:dyDescent="0.25">
      <c r="B2004" s="7">
        <v>4</v>
      </c>
      <c r="C2004" s="7" t="s">
        <v>14753</v>
      </c>
      <c r="D2004" s="7" t="s">
        <v>14754</v>
      </c>
      <c r="E2004" s="7" t="s">
        <v>14757</v>
      </c>
      <c r="F2004" s="7" t="s">
        <v>169</v>
      </c>
      <c r="G2004" s="7" t="s">
        <v>253</v>
      </c>
      <c r="H2004" s="7" t="s">
        <v>260</v>
      </c>
      <c r="I2004" s="7" t="s">
        <v>27</v>
      </c>
      <c r="J2004" s="7" t="s">
        <v>23</v>
      </c>
      <c r="K2004" s="7">
        <v>7</v>
      </c>
      <c r="L2004" s="7" t="s">
        <v>14759</v>
      </c>
      <c r="M2004" s="7" t="s">
        <v>19129</v>
      </c>
      <c r="N2004" s="7" t="s">
        <v>29</v>
      </c>
      <c r="O2004" s="7" t="s">
        <v>159</v>
      </c>
    </row>
    <row r="2005" spans="2:15" x14ac:dyDescent="0.25">
      <c r="B2005" s="7">
        <v>4</v>
      </c>
      <c r="C2005" s="7" t="s">
        <v>14762</v>
      </c>
      <c r="D2005" s="7" t="s">
        <v>14763</v>
      </c>
      <c r="E2005" s="7" t="s">
        <v>14766</v>
      </c>
      <c r="F2005" s="7" t="s">
        <v>193</v>
      </c>
      <c r="G2005" s="7" t="s">
        <v>253</v>
      </c>
      <c r="H2005" s="7" t="s">
        <v>260</v>
      </c>
      <c r="I2005" s="7" t="s">
        <v>27</v>
      </c>
      <c r="J2005" s="7" t="s">
        <v>23</v>
      </c>
      <c r="K2005" s="7">
        <v>7</v>
      </c>
      <c r="L2005" s="7" t="s">
        <v>14768</v>
      </c>
      <c r="M2005" s="7" t="s">
        <v>19135</v>
      </c>
      <c r="N2005" s="7" t="s">
        <v>29</v>
      </c>
      <c r="O2005" s="7" t="s">
        <v>159</v>
      </c>
    </row>
    <row r="2006" spans="2:15" x14ac:dyDescent="0.25">
      <c r="B2006" s="7">
        <v>4</v>
      </c>
      <c r="C2006" s="7" t="s">
        <v>14780</v>
      </c>
      <c r="D2006" s="7" t="s">
        <v>14781</v>
      </c>
      <c r="E2006" s="7" t="s">
        <v>14783</v>
      </c>
      <c r="F2006" s="7" t="s">
        <v>190</v>
      </c>
      <c r="G2006" s="7" t="s">
        <v>253</v>
      </c>
      <c r="H2006" s="7" t="s">
        <v>260</v>
      </c>
      <c r="I2006" s="7" t="s">
        <v>27</v>
      </c>
      <c r="J2006" s="7" t="s">
        <v>23</v>
      </c>
      <c r="K2006" s="7">
        <v>7</v>
      </c>
      <c r="L2006" s="7" t="s">
        <v>14785</v>
      </c>
      <c r="M2006" s="7" t="s">
        <v>19149</v>
      </c>
      <c r="N2006" s="7" t="s">
        <v>29</v>
      </c>
      <c r="O2006" s="7" t="s">
        <v>159</v>
      </c>
    </row>
    <row r="2007" spans="2:15" x14ac:dyDescent="0.25">
      <c r="B2007" s="7">
        <v>4</v>
      </c>
      <c r="C2007" s="7" t="s">
        <v>14787</v>
      </c>
      <c r="D2007" s="7" t="s">
        <v>14788</v>
      </c>
      <c r="E2007" s="7" t="s">
        <v>14791</v>
      </c>
      <c r="F2007" s="7" t="s">
        <v>185</v>
      </c>
      <c r="G2007" s="7" t="s">
        <v>252</v>
      </c>
      <c r="H2007" s="7" t="s">
        <v>260</v>
      </c>
      <c r="I2007" s="7" t="s">
        <v>27</v>
      </c>
      <c r="J2007" s="7" t="s">
        <v>23</v>
      </c>
      <c r="K2007" s="7">
        <v>10</v>
      </c>
      <c r="L2007" s="7" t="s">
        <v>14793</v>
      </c>
      <c r="M2007" s="7" t="s">
        <v>14264</v>
      </c>
      <c r="N2007" s="7" t="s">
        <v>29</v>
      </c>
      <c r="O2007" s="7" t="s">
        <v>159</v>
      </c>
    </row>
    <row r="2008" spans="2:15" x14ac:dyDescent="0.25">
      <c r="B2008" s="7">
        <v>4</v>
      </c>
      <c r="C2008" s="7" t="s">
        <v>14800</v>
      </c>
      <c r="D2008" s="7" t="s">
        <v>14801</v>
      </c>
      <c r="E2008" s="7" t="s">
        <v>14804</v>
      </c>
      <c r="F2008" s="7" t="s">
        <v>167</v>
      </c>
      <c r="G2008" s="7" t="s">
        <v>252</v>
      </c>
      <c r="H2008" s="7" t="s">
        <v>260</v>
      </c>
      <c r="I2008" s="7" t="s">
        <v>27</v>
      </c>
      <c r="J2008" s="7" t="s">
        <v>23</v>
      </c>
      <c r="K2008" s="7">
        <v>10</v>
      </c>
      <c r="L2008" s="7" t="s">
        <v>14806</v>
      </c>
      <c r="M2008" s="7" t="s">
        <v>19165</v>
      </c>
      <c r="N2008" s="7" t="s">
        <v>29</v>
      </c>
      <c r="O2008" s="7" t="s">
        <v>159</v>
      </c>
    </row>
    <row r="2009" spans="2:15" x14ac:dyDescent="0.25">
      <c r="B2009" s="7">
        <v>4</v>
      </c>
      <c r="C2009" s="7" t="s">
        <v>14818</v>
      </c>
      <c r="D2009" s="7" t="s">
        <v>14819</v>
      </c>
      <c r="E2009" s="7" t="s">
        <v>14820</v>
      </c>
      <c r="F2009" s="7" t="s">
        <v>167</v>
      </c>
      <c r="G2009" s="7" t="s">
        <v>253</v>
      </c>
      <c r="H2009" s="7" t="s">
        <v>260</v>
      </c>
      <c r="I2009" s="7" t="s">
        <v>27</v>
      </c>
      <c r="J2009" s="7" t="s">
        <v>23</v>
      </c>
      <c r="K2009" s="7">
        <v>7</v>
      </c>
      <c r="L2009" s="7" t="s">
        <v>14822</v>
      </c>
      <c r="M2009" s="7" t="s">
        <v>19184</v>
      </c>
      <c r="N2009" s="7" t="s">
        <v>29</v>
      </c>
      <c r="O2009" s="7" t="s">
        <v>159</v>
      </c>
    </row>
    <row r="2010" spans="2:15" x14ac:dyDescent="0.25">
      <c r="B2010" s="7">
        <v>4</v>
      </c>
      <c r="C2010" s="7" t="s">
        <v>14823</v>
      </c>
      <c r="D2010" s="7" t="s">
        <v>14824</v>
      </c>
      <c r="E2010" s="7" t="s">
        <v>14827</v>
      </c>
      <c r="F2010" s="7" t="s">
        <v>163</v>
      </c>
      <c r="G2010" s="7" t="s">
        <v>252</v>
      </c>
      <c r="H2010" s="7" t="s">
        <v>260</v>
      </c>
      <c r="I2010" s="7" t="s">
        <v>27</v>
      </c>
      <c r="J2010" s="7" t="s">
        <v>23</v>
      </c>
      <c r="K2010" s="7">
        <v>10</v>
      </c>
      <c r="L2010" s="7" t="s">
        <v>14829</v>
      </c>
      <c r="M2010" s="7" t="s">
        <v>19186</v>
      </c>
      <c r="N2010" s="7" t="s">
        <v>29</v>
      </c>
      <c r="O2010" s="7" t="s">
        <v>159</v>
      </c>
    </row>
    <row r="2011" spans="2:15" x14ac:dyDescent="0.25">
      <c r="B2011" s="7">
        <v>4</v>
      </c>
      <c r="C2011" s="7" t="s">
        <v>14830</v>
      </c>
      <c r="D2011" s="7" t="s">
        <v>14831</v>
      </c>
      <c r="E2011" s="7" t="s">
        <v>14832</v>
      </c>
      <c r="F2011" s="7" t="s">
        <v>196</v>
      </c>
      <c r="G2011" s="7" t="s">
        <v>252</v>
      </c>
      <c r="H2011" s="7" t="s">
        <v>260</v>
      </c>
      <c r="I2011" s="7" t="s">
        <v>27</v>
      </c>
      <c r="J2011" s="7" t="s">
        <v>23</v>
      </c>
      <c r="K2011" s="7">
        <v>10</v>
      </c>
      <c r="L2011" s="7" t="s">
        <v>14834</v>
      </c>
      <c r="M2011" s="7" t="s">
        <v>19190</v>
      </c>
      <c r="N2011" s="7" t="s">
        <v>29</v>
      </c>
      <c r="O2011" s="7" t="s">
        <v>159</v>
      </c>
    </row>
    <row r="2012" spans="2:15" x14ac:dyDescent="0.25">
      <c r="B2012" s="7">
        <v>4</v>
      </c>
      <c r="C2012" s="7" t="s">
        <v>14835</v>
      </c>
      <c r="D2012" s="7" t="s">
        <v>14836</v>
      </c>
      <c r="E2012" s="7" t="s">
        <v>14839</v>
      </c>
      <c r="F2012" s="7" t="s">
        <v>163</v>
      </c>
      <c r="G2012" s="7" t="s">
        <v>252</v>
      </c>
      <c r="H2012" s="7" t="s">
        <v>260</v>
      </c>
      <c r="I2012" s="7" t="s">
        <v>27</v>
      </c>
      <c r="J2012" s="7" t="s">
        <v>23</v>
      </c>
      <c r="K2012" s="7">
        <v>10</v>
      </c>
      <c r="L2012" s="7" t="s">
        <v>14841</v>
      </c>
      <c r="M2012" s="7" t="s">
        <v>19190</v>
      </c>
      <c r="N2012" s="7" t="s">
        <v>29</v>
      </c>
      <c r="O2012" s="7" t="s">
        <v>159</v>
      </c>
    </row>
    <row r="2013" spans="2:15" x14ac:dyDescent="0.25">
      <c r="B2013" s="7">
        <v>4</v>
      </c>
      <c r="C2013" s="7" t="s">
        <v>14842</v>
      </c>
      <c r="D2013" s="7" t="s">
        <v>14843</v>
      </c>
      <c r="E2013" s="7" t="s">
        <v>14846</v>
      </c>
      <c r="F2013" s="7" t="s">
        <v>200</v>
      </c>
      <c r="G2013" s="7" t="s">
        <v>252</v>
      </c>
      <c r="H2013" s="7" t="s">
        <v>260</v>
      </c>
      <c r="I2013" s="7" t="s">
        <v>27</v>
      </c>
      <c r="J2013" s="7" t="s">
        <v>23</v>
      </c>
      <c r="K2013" s="7">
        <v>10</v>
      </c>
      <c r="L2013" s="7" t="s">
        <v>14848</v>
      </c>
      <c r="M2013" s="7" t="s">
        <v>10733</v>
      </c>
      <c r="N2013" s="7" t="s">
        <v>29</v>
      </c>
      <c r="O2013" s="7" t="s">
        <v>159</v>
      </c>
    </row>
    <row r="2014" spans="2:15" x14ac:dyDescent="0.25">
      <c r="B2014" s="7">
        <v>4</v>
      </c>
      <c r="C2014" s="7" t="s">
        <v>14855</v>
      </c>
      <c r="D2014" s="7" t="s">
        <v>14856</v>
      </c>
      <c r="E2014" s="7" t="s">
        <v>14860</v>
      </c>
      <c r="F2014" s="7" t="s">
        <v>167</v>
      </c>
      <c r="G2014" s="7" t="s">
        <v>252</v>
      </c>
      <c r="H2014" s="7" t="s">
        <v>260</v>
      </c>
      <c r="I2014" s="7" t="s">
        <v>27</v>
      </c>
      <c r="J2014" s="7" t="s">
        <v>23</v>
      </c>
      <c r="K2014" s="7">
        <v>10</v>
      </c>
      <c r="L2014" s="7" t="s">
        <v>14862</v>
      </c>
      <c r="M2014" s="7" t="s">
        <v>17712</v>
      </c>
      <c r="N2014" s="7" t="s">
        <v>29</v>
      </c>
      <c r="O2014" s="7" t="s">
        <v>159</v>
      </c>
    </row>
    <row r="2015" spans="2:15" x14ac:dyDescent="0.25">
      <c r="B2015" s="7">
        <v>4</v>
      </c>
      <c r="C2015" s="7" t="s">
        <v>14867</v>
      </c>
      <c r="D2015" s="7" t="s">
        <v>14868</v>
      </c>
      <c r="E2015" s="7" t="s">
        <v>14870</v>
      </c>
      <c r="F2015" s="7" t="s">
        <v>169</v>
      </c>
      <c r="G2015" s="7" t="s">
        <v>252</v>
      </c>
      <c r="H2015" s="7" t="s">
        <v>260</v>
      </c>
      <c r="I2015" s="7" t="s">
        <v>27</v>
      </c>
      <c r="J2015" s="7" t="s">
        <v>23</v>
      </c>
      <c r="K2015" s="7">
        <v>10</v>
      </c>
      <c r="L2015" s="7" t="s">
        <v>14872</v>
      </c>
      <c r="M2015" s="7" t="s">
        <v>19221</v>
      </c>
      <c r="N2015" s="7" t="s">
        <v>29</v>
      </c>
      <c r="O2015" s="7" t="s">
        <v>159</v>
      </c>
    </row>
    <row r="2016" spans="2:15" x14ac:dyDescent="0.25">
      <c r="B2016" s="7">
        <v>4</v>
      </c>
      <c r="C2016" s="7" t="s">
        <v>14874</v>
      </c>
      <c r="D2016" s="7" t="s">
        <v>14875</v>
      </c>
      <c r="E2016" s="7" t="s">
        <v>14878</v>
      </c>
      <c r="F2016" s="7" t="s">
        <v>169</v>
      </c>
      <c r="G2016" s="7" t="s">
        <v>252</v>
      </c>
      <c r="H2016" s="7" t="s">
        <v>260</v>
      </c>
      <c r="I2016" s="7" t="s">
        <v>27</v>
      </c>
      <c r="J2016" s="7" t="s">
        <v>23</v>
      </c>
      <c r="K2016" s="7">
        <v>10</v>
      </c>
      <c r="L2016" s="7" t="s">
        <v>14880</v>
      </c>
      <c r="M2016" s="7" t="s">
        <v>19224</v>
      </c>
      <c r="N2016" s="7" t="s">
        <v>29</v>
      </c>
      <c r="O2016" s="7" t="s">
        <v>159</v>
      </c>
    </row>
    <row r="2017" spans="2:15" x14ac:dyDescent="0.25">
      <c r="B2017" s="7">
        <v>4</v>
      </c>
      <c r="C2017" s="7" t="s">
        <v>14882</v>
      </c>
      <c r="D2017" s="7" t="s">
        <v>14883</v>
      </c>
      <c r="E2017" s="7" t="s">
        <v>14884</v>
      </c>
      <c r="F2017" s="7" t="s">
        <v>169</v>
      </c>
      <c r="G2017" s="7" t="s">
        <v>252</v>
      </c>
      <c r="H2017" s="7" t="s">
        <v>260</v>
      </c>
      <c r="I2017" s="7" t="s">
        <v>27</v>
      </c>
      <c r="J2017" s="7" t="s">
        <v>23</v>
      </c>
      <c r="K2017" s="7">
        <v>10</v>
      </c>
      <c r="L2017" s="7" t="s">
        <v>14886</v>
      </c>
      <c r="M2017" s="7" t="s">
        <v>17718</v>
      </c>
      <c r="N2017" s="7" t="s">
        <v>29</v>
      </c>
      <c r="O2017" s="7" t="s">
        <v>159</v>
      </c>
    </row>
    <row r="2018" spans="2:15" x14ac:dyDescent="0.25">
      <c r="B2018" s="7">
        <v>4</v>
      </c>
      <c r="C2018" s="7" t="s">
        <v>14888</v>
      </c>
      <c r="D2018" s="7" t="s">
        <v>14889</v>
      </c>
      <c r="E2018" s="7" t="s">
        <v>14892</v>
      </c>
      <c r="F2018" s="7" t="s">
        <v>167</v>
      </c>
      <c r="G2018" s="7" t="s">
        <v>252</v>
      </c>
      <c r="H2018" s="7" t="s">
        <v>260</v>
      </c>
      <c r="I2018" s="7" t="s">
        <v>27</v>
      </c>
      <c r="J2018" s="7" t="s">
        <v>23</v>
      </c>
      <c r="K2018" s="7">
        <v>10</v>
      </c>
      <c r="L2018" s="7" t="s">
        <v>14894</v>
      </c>
      <c r="M2018" s="7" t="s">
        <v>17718</v>
      </c>
      <c r="N2018" s="7" t="s">
        <v>29</v>
      </c>
      <c r="O2018" s="7" t="s">
        <v>159</v>
      </c>
    </row>
    <row r="2019" spans="2:15" x14ac:dyDescent="0.25">
      <c r="B2019" s="7">
        <v>4</v>
      </c>
      <c r="C2019" s="7" t="s">
        <v>14895</v>
      </c>
      <c r="D2019" s="7" t="s">
        <v>14896</v>
      </c>
      <c r="E2019" s="7" t="s">
        <v>14899</v>
      </c>
      <c r="F2019" s="7" t="s">
        <v>25</v>
      </c>
      <c r="G2019" s="7" t="s">
        <v>252</v>
      </c>
      <c r="H2019" s="7" t="s">
        <v>260</v>
      </c>
      <c r="I2019" s="7" t="s">
        <v>37</v>
      </c>
      <c r="J2019" s="7" t="s">
        <v>36</v>
      </c>
      <c r="K2019" s="7">
        <v>10</v>
      </c>
      <c r="L2019" s="7" t="s">
        <v>14901</v>
      </c>
      <c r="M2019" s="7" t="s">
        <v>19230</v>
      </c>
      <c r="N2019" s="7" t="s">
        <v>29</v>
      </c>
      <c r="O2019" s="7" t="s">
        <v>105</v>
      </c>
    </row>
    <row r="2020" spans="2:15" x14ac:dyDescent="0.25">
      <c r="B2020" s="7">
        <v>4</v>
      </c>
      <c r="C2020" s="7" t="s">
        <v>14903</v>
      </c>
      <c r="D2020" s="7" t="s">
        <v>14904</v>
      </c>
      <c r="E2020" s="7" t="s">
        <v>14907</v>
      </c>
      <c r="F2020" s="7" t="s">
        <v>173</v>
      </c>
      <c r="G2020" s="7" t="s">
        <v>252</v>
      </c>
      <c r="H2020" s="7" t="s">
        <v>260</v>
      </c>
      <c r="I2020" s="7" t="s">
        <v>27</v>
      </c>
      <c r="J2020" s="7" t="s">
        <v>23</v>
      </c>
      <c r="K2020" s="7">
        <v>10</v>
      </c>
      <c r="L2020" s="7" t="s">
        <v>14909</v>
      </c>
      <c r="M2020" s="7" t="s">
        <v>18354</v>
      </c>
      <c r="N2020" s="7" t="s">
        <v>29</v>
      </c>
      <c r="O2020" s="7" t="s">
        <v>159</v>
      </c>
    </row>
    <row r="2021" spans="2:15" x14ac:dyDescent="0.25">
      <c r="B2021" s="7">
        <v>4</v>
      </c>
      <c r="C2021" s="7" t="s">
        <v>14910</v>
      </c>
      <c r="D2021" s="7" t="s">
        <v>14911</v>
      </c>
      <c r="E2021" s="7" t="s">
        <v>14914</v>
      </c>
      <c r="F2021" s="7" t="s">
        <v>165</v>
      </c>
      <c r="G2021" s="7" t="s">
        <v>252</v>
      </c>
      <c r="H2021" s="7" t="s">
        <v>260</v>
      </c>
      <c r="I2021" s="7" t="s">
        <v>27</v>
      </c>
      <c r="J2021" s="7" t="s">
        <v>23</v>
      </c>
      <c r="K2021" s="7">
        <v>10</v>
      </c>
      <c r="L2021" s="7" t="s">
        <v>14916</v>
      </c>
      <c r="M2021" s="7" t="s">
        <v>19231</v>
      </c>
      <c r="N2021" s="7" t="s">
        <v>29</v>
      </c>
      <c r="O2021" s="7" t="s">
        <v>159</v>
      </c>
    </row>
    <row r="2022" spans="2:15" x14ac:dyDescent="0.25">
      <c r="B2022" s="7">
        <v>4</v>
      </c>
      <c r="C2022" s="7" t="s">
        <v>14917</v>
      </c>
      <c r="D2022" s="7" t="s">
        <v>14918</v>
      </c>
      <c r="E2022" s="7" t="s">
        <v>14919</v>
      </c>
      <c r="F2022" s="7" t="s">
        <v>169</v>
      </c>
      <c r="G2022" s="7" t="s">
        <v>252</v>
      </c>
      <c r="H2022" s="7" t="s">
        <v>260</v>
      </c>
      <c r="I2022" s="7" t="s">
        <v>27</v>
      </c>
      <c r="J2022" s="7" t="s">
        <v>23</v>
      </c>
      <c r="K2022" s="7">
        <v>10</v>
      </c>
      <c r="L2022" s="7" t="s">
        <v>14921</v>
      </c>
      <c r="M2022" s="7" t="s">
        <v>19231</v>
      </c>
      <c r="N2022" s="7" t="s">
        <v>29</v>
      </c>
      <c r="O2022" s="7" t="s">
        <v>159</v>
      </c>
    </row>
    <row r="2023" spans="2:15" x14ac:dyDescent="0.25">
      <c r="B2023" s="7">
        <v>4</v>
      </c>
      <c r="C2023" s="7" t="s">
        <v>14922</v>
      </c>
      <c r="D2023" s="7" t="s">
        <v>14923</v>
      </c>
      <c r="E2023" s="7" t="s">
        <v>14925</v>
      </c>
      <c r="F2023" s="7" t="s">
        <v>190</v>
      </c>
      <c r="G2023" s="7" t="s">
        <v>253</v>
      </c>
      <c r="H2023" s="7" t="s">
        <v>260</v>
      </c>
      <c r="I2023" s="7" t="s">
        <v>27</v>
      </c>
      <c r="J2023" s="7" t="s">
        <v>23</v>
      </c>
      <c r="K2023" s="7">
        <v>7</v>
      </c>
      <c r="L2023" s="7" t="s">
        <v>14927</v>
      </c>
      <c r="M2023" s="7" t="s">
        <v>19239</v>
      </c>
      <c r="N2023" s="7" t="s">
        <v>29</v>
      </c>
      <c r="O2023" s="7" t="s">
        <v>159</v>
      </c>
    </row>
    <row r="2024" spans="2:15" x14ac:dyDescent="0.25">
      <c r="B2024" s="7">
        <v>4</v>
      </c>
      <c r="C2024" s="7" t="s">
        <v>14932</v>
      </c>
      <c r="D2024" s="7" t="s">
        <v>14933</v>
      </c>
      <c r="E2024" s="7" t="s">
        <v>14935</v>
      </c>
      <c r="F2024" s="7" t="s">
        <v>190</v>
      </c>
      <c r="G2024" s="7" t="s">
        <v>253</v>
      </c>
      <c r="H2024" s="7" t="s">
        <v>260</v>
      </c>
      <c r="I2024" s="7" t="s">
        <v>27</v>
      </c>
      <c r="J2024" s="7" t="s">
        <v>23</v>
      </c>
      <c r="K2024" s="7">
        <v>7</v>
      </c>
      <c r="L2024" s="7" t="s">
        <v>14937</v>
      </c>
      <c r="M2024" s="7" t="s">
        <v>19243</v>
      </c>
      <c r="N2024" s="7" t="s">
        <v>29</v>
      </c>
      <c r="O2024" s="7" t="s">
        <v>159</v>
      </c>
    </row>
    <row r="2025" spans="2:15" x14ac:dyDescent="0.25">
      <c r="B2025" s="7">
        <v>4</v>
      </c>
      <c r="C2025" s="7" t="s">
        <v>14938</v>
      </c>
      <c r="D2025" s="7" t="s">
        <v>14939</v>
      </c>
      <c r="E2025" s="7" t="s">
        <v>14942</v>
      </c>
      <c r="F2025" s="7" t="s">
        <v>185</v>
      </c>
      <c r="G2025" s="7" t="s">
        <v>253</v>
      </c>
      <c r="H2025" s="7" t="s">
        <v>260</v>
      </c>
      <c r="I2025" s="7" t="s">
        <v>27</v>
      </c>
      <c r="J2025" s="7" t="s">
        <v>23</v>
      </c>
      <c r="K2025" s="7">
        <v>7</v>
      </c>
      <c r="L2025" s="7" t="s">
        <v>14944</v>
      </c>
      <c r="M2025" s="7" t="s">
        <v>19244</v>
      </c>
      <c r="N2025" s="7" t="s">
        <v>29</v>
      </c>
      <c r="O2025" s="7" t="s">
        <v>159</v>
      </c>
    </row>
    <row r="2026" spans="2:15" x14ac:dyDescent="0.25">
      <c r="B2026" s="7">
        <v>4</v>
      </c>
      <c r="C2026" s="7" t="s">
        <v>14945</v>
      </c>
      <c r="D2026" s="7" t="s">
        <v>14946</v>
      </c>
      <c r="E2026" s="7" t="s">
        <v>14949</v>
      </c>
      <c r="F2026" s="7" t="s">
        <v>165</v>
      </c>
      <c r="G2026" s="7" t="s">
        <v>252</v>
      </c>
      <c r="H2026" s="7" t="s">
        <v>260</v>
      </c>
      <c r="I2026" s="7" t="s">
        <v>27</v>
      </c>
      <c r="J2026" s="7" t="s">
        <v>23</v>
      </c>
      <c r="K2026" s="7">
        <v>10</v>
      </c>
      <c r="L2026" s="7" t="s">
        <v>14951</v>
      </c>
      <c r="M2026" s="7" t="s">
        <v>19247</v>
      </c>
      <c r="N2026" s="7" t="s">
        <v>29</v>
      </c>
      <c r="O2026" s="7" t="s">
        <v>159</v>
      </c>
    </row>
    <row r="2027" spans="2:15" x14ac:dyDescent="0.25">
      <c r="B2027" s="7">
        <v>4</v>
      </c>
      <c r="C2027" s="7" t="s">
        <v>14953</v>
      </c>
      <c r="D2027" s="7" t="s">
        <v>14954</v>
      </c>
      <c r="E2027" s="7" t="s">
        <v>14957</v>
      </c>
      <c r="F2027" s="7" t="s">
        <v>169</v>
      </c>
      <c r="G2027" s="7" t="s">
        <v>253</v>
      </c>
      <c r="H2027" s="7" t="s">
        <v>260</v>
      </c>
      <c r="I2027" s="7" t="s">
        <v>27</v>
      </c>
      <c r="J2027" s="7" t="s">
        <v>23</v>
      </c>
      <c r="K2027" s="7">
        <v>7</v>
      </c>
      <c r="L2027" s="7" t="s">
        <v>14959</v>
      </c>
      <c r="M2027" s="7" t="s">
        <v>14411</v>
      </c>
      <c r="N2027" s="7" t="s">
        <v>29</v>
      </c>
      <c r="O2027" s="7" t="s">
        <v>159</v>
      </c>
    </row>
    <row r="2028" spans="2:15" x14ac:dyDescent="0.25">
      <c r="B2028" s="7">
        <v>4</v>
      </c>
      <c r="C2028" s="7" t="s">
        <v>14960</v>
      </c>
      <c r="D2028" s="7" t="s">
        <v>14961</v>
      </c>
      <c r="E2028" s="7" t="s">
        <v>14963</v>
      </c>
      <c r="F2028" s="7" t="s">
        <v>167</v>
      </c>
      <c r="G2028" s="7" t="s">
        <v>253</v>
      </c>
      <c r="H2028" s="7" t="s">
        <v>260</v>
      </c>
      <c r="I2028" s="7" t="s">
        <v>27</v>
      </c>
      <c r="J2028" s="7" t="s">
        <v>23</v>
      </c>
      <c r="K2028" s="7">
        <v>7</v>
      </c>
      <c r="L2028" s="7" t="s">
        <v>14965</v>
      </c>
      <c r="M2028" s="7" t="s">
        <v>18711</v>
      </c>
      <c r="N2028" s="7" t="s">
        <v>29</v>
      </c>
      <c r="O2028" s="7" t="s">
        <v>159</v>
      </c>
    </row>
    <row r="2029" spans="2:15" x14ac:dyDescent="0.25">
      <c r="B2029" s="7">
        <v>4</v>
      </c>
      <c r="C2029" s="7" t="s">
        <v>14968</v>
      </c>
      <c r="D2029" s="7" t="s">
        <v>14969</v>
      </c>
      <c r="E2029" s="7" t="s">
        <v>14971</v>
      </c>
      <c r="F2029" s="7" t="s">
        <v>165</v>
      </c>
      <c r="G2029" s="7" t="s">
        <v>253</v>
      </c>
      <c r="H2029" s="7" t="s">
        <v>260</v>
      </c>
      <c r="I2029" s="7" t="s">
        <v>27</v>
      </c>
      <c r="J2029" s="7" t="s">
        <v>23</v>
      </c>
      <c r="K2029" s="7">
        <v>7</v>
      </c>
      <c r="L2029" s="7" t="s">
        <v>14973</v>
      </c>
      <c r="M2029" s="7" t="s">
        <v>18370</v>
      </c>
      <c r="N2029" s="7" t="s">
        <v>29</v>
      </c>
      <c r="O2029" s="7" t="s">
        <v>159</v>
      </c>
    </row>
    <row r="2030" spans="2:15" x14ac:dyDescent="0.25">
      <c r="B2030" s="7">
        <v>4</v>
      </c>
      <c r="C2030" s="7" t="s">
        <v>14975</v>
      </c>
      <c r="D2030" s="7" t="s">
        <v>14976</v>
      </c>
      <c r="E2030" s="7" t="s">
        <v>14979</v>
      </c>
      <c r="F2030" s="7" t="s">
        <v>167</v>
      </c>
      <c r="G2030" s="7" t="s">
        <v>252</v>
      </c>
      <c r="H2030" s="7" t="s">
        <v>260</v>
      </c>
      <c r="I2030" s="7" t="s">
        <v>27</v>
      </c>
      <c r="J2030" s="7" t="s">
        <v>23</v>
      </c>
      <c r="K2030" s="7">
        <v>10</v>
      </c>
      <c r="L2030" s="7" t="s">
        <v>14981</v>
      </c>
      <c r="M2030" s="7" t="s">
        <v>19255</v>
      </c>
      <c r="N2030" s="7" t="s">
        <v>29</v>
      </c>
      <c r="O2030" s="7" t="s">
        <v>159</v>
      </c>
    </row>
    <row r="2031" spans="2:15" x14ac:dyDescent="0.25">
      <c r="B2031" s="7">
        <v>4</v>
      </c>
      <c r="C2031" s="7" t="s">
        <v>14990</v>
      </c>
      <c r="D2031" s="7" t="s">
        <v>14991</v>
      </c>
      <c r="E2031" s="7" t="s">
        <v>14994</v>
      </c>
      <c r="F2031" s="7" t="s">
        <v>171</v>
      </c>
      <c r="G2031" s="7" t="s">
        <v>252</v>
      </c>
      <c r="H2031" s="7" t="s">
        <v>260</v>
      </c>
      <c r="I2031" s="7" t="s">
        <v>27</v>
      </c>
      <c r="J2031" s="7" t="s">
        <v>23</v>
      </c>
      <c r="K2031" s="7">
        <v>10</v>
      </c>
      <c r="L2031" s="7" t="s">
        <v>14996</v>
      </c>
      <c r="M2031" s="7" t="s">
        <v>19256</v>
      </c>
      <c r="N2031" s="7" t="s">
        <v>29</v>
      </c>
      <c r="O2031" s="7" t="s">
        <v>159</v>
      </c>
    </row>
    <row r="2032" spans="2:15" x14ac:dyDescent="0.25">
      <c r="B2032" s="7">
        <v>4</v>
      </c>
      <c r="C2032" s="7" t="s">
        <v>14998</v>
      </c>
      <c r="D2032" s="7" t="s">
        <v>14999</v>
      </c>
      <c r="E2032" s="7" t="s">
        <v>15002</v>
      </c>
      <c r="F2032" s="7" t="s">
        <v>187</v>
      </c>
      <c r="G2032" s="7" t="s">
        <v>253</v>
      </c>
      <c r="H2032" s="7" t="s">
        <v>260</v>
      </c>
      <c r="I2032" s="7" t="s">
        <v>60</v>
      </c>
      <c r="J2032" s="7" t="s">
        <v>58</v>
      </c>
      <c r="K2032" s="7">
        <v>9</v>
      </c>
      <c r="L2032" s="7" t="s">
        <v>15004</v>
      </c>
      <c r="M2032" s="7" t="s">
        <v>19257</v>
      </c>
      <c r="N2032" s="7" t="s">
        <v>29</v>
      </c>
      <c r="O2032" s="7" t="s">
        <v>159</v>
      </c>
    </row>
    <row r="2033" spans="2:15" x14ac:dyDescent="0.25">
      <c r="B2033" s="7">
        <v>4</v>
      </c>
      <c r="C2033" s="7" t="s">
        <v>15013</v>
      </c>
      <c r="D2033" s="7" t="s">
        <v>15014</v>
      </c>
      <c r="E2033" s="7" t="s">
        <v>15016</v>
      </c>
      <c r="F2033" s="7" t="s">
        <v>165</v>
      </c>
      <c r="G2033" s="7" t="s">
        <v>252</v>
      </c>
      <c r="H2033" s="7" t="s">
        <v>260</v>
      </c>
      <c r="I2033" s="7" t="s">
        <v>27</v>
      </c>
      <c r="J2033" s="7" t="s">
        <v>23</v>
      </c>
      <c r="K2033" s="7">
        <v>10</v>
      </c>
      <c r="L2033" s="7" t="s">
        <v>15018</v>
      </c>
      <c r="M2033" s="7" t="s">
        <v>14417</v>
      </c>
      <c r="N2033" s="7" t="s">
        <v>29</v>
      </c>
      <c r="O2033" s="7" t="s">
        <v>159</v>
      </c>
    </row>
    <row r="2034" spans="2:15" x14ac:dyDescent="0.25">
      <c r="B2034" s="7">
        <v>4</v>
      </c>
      <c r="C2034" s="7" t="s">
        <v>15019</v>
      </c>
      <c r="D2034" s="7" t="s">
        <v>15020</v>
      </c>
      <c r="E2034" s="7" t="s">
        <v>15023</v>
      </c>
      <c r="F2034" s="7" t="s">
        <v>171</v>
      </c>
      <c r="G2034" s="7" t="s">
        <v>252</v>
      </c>
      <c r="H2034" s="7" t="s">
        <v>260</v>
      </c>
      <c r="I2034" s="7" t="s">
        <v>27</v>
      </c>
      <c r="J2034" s="7" t="s">
        <v>23</v>
      </c>
      <c r="K2034" s="7">
        <v>10</v>
      </c>
      <c r="L2034" s="7" t="s">
        <v>15025</v>
      </c>
      <c r="M2034" s="7" t="s">
        <v>19260</v>
      </c>
      <c r="N2034" s="7" t="s">
        <v>29</v>
      </c>
      <c r="O2034" s="7" t="s">
        <v>159</v>
      </c>
    </row>
    <row r="2035" spans="2:15" x14ac:dyDescent="0.25">
      <c r="B2035" s="7">
        <v>4</v>
      </c>
      <c r="C2035" s="7" t="s">
        <v>15026</v>
      </c>
      <c r="D2035" s="7" t="s">
        <v>15027</v>
      </c>
      <c r="E2035" s="7" t="s">
        <v>15030</v>
      </c>
      <c r="F2035" s="7" t="s">
        <v>25</v>
      </c>
      <c r="G2035" s="7" t="s">
        <v>253</v>
      </c>
      <c r="H2035" s="7" t="s">
        <v>260</v>
      </c>
      <c r="I2035" s="7" t="s">
        <v>34</v>
      </c>
      <c r="J2035" s="7" t="s">
        <v>23</v>
      </c>
      <c r="K2035" s="7">
        <v>5</v>
      </c>
      <c r="L2035" s="7" t="s">
        <v>15032</v>
      </c>
      <c r="M2035" s="7" t="s">
        <v>14637</v>
      </c>
      <c r="N2035" s="7" t="s">
        <v>29</v>
      </c>
      <c r="O2035" s="7" t="s">
        <v>105</v>
      </c>
    </row>
    <row r="2036" spans="2:15" x14ac:dyDescent="0.25">
      <c r="B2036" s="7">
        <v>4</v>
      </c>
      <c r="C2036" s="7" t="s">
        <v>15033</v>
      </c>
      <c r="D2036" s="7" t="s">
        <v>15034</v>
      </c>
      <c r="E2036" s="7" t="s">
        <v>15037</v>
      </c>
      <c r="F2036" s="7" t="s">
        <v>25</v>
      </c>
      <c r="G2036" s="7" t="s">
        <v>253</v>
      </c>
      <c r="H2036" s="7" t="s">
        <v>260</v>
      </c>
      <c r="I2036" s="7" t="s">
        <v>34</v>
      </c>
      <c r="J2036" s="7" t="s">
        <v>23</v>
      </c>
      <c r="K2036" s="7">
        <v>5</v>
      </c>
      <c r="L2036" s="7" t="s">
        <v>15039</v>
      </c>
      <c r="M2036" s="7" t="s">
        <v>14641</v>
      </c>
      <c r="N2036" s="7" t="s">
        <v>29</v>
      </c>
      <c r="O2036" s="7" t="s">
        <v>105</v>
      </c>
    </row>
    <row r="2037" spans="2:15" x14ac:dyDescent="0.25">
      <c r="B2037" s="7">
        <v>4</v>
      </c>
      <c r="C2037" s="7" t="s">
        <v>15040</v>
      </c>
      <c r="D2037" s="7" t="s">
        <v>15041</v>
      </c>
      <c r="E2037" s="7" t="s">
        <v>15044</v>
      </c>
      <c r="F2037" s="7" t="s">
        <v>25</v>
      </c>
      <c r="G2037" s="7" t="s">
        <v>253</v>
      </c>
      <c r="H2037" s="7" t="s">
        <v>260</v>
      </c>
      <c r="I2037" s="7" t="s">
        <v>60</v>
      </c>
      <c r="J2037" s="7" t="s">
        <v>58</v>
      </c>
      <c r="K2037" s="7">
        <v>9</v>
      </c>
      <c r="L2037" s="7" t="s">
        <v>15046</v>
      </c>
      <c r="M2037" s="7" t="s">
        <v>19052</v>
      </c>
      <c r="N2037" s="7" t="s">
        <v>29</v>
      </c>
      <c r="O2037" s="7" t="s">
        <v>105</v>
      </c>
    </row>
    <row r="2038" spans="2:15" x14ac:dyDescent="0.25">
      <c r="B2038" s="7">
        <v>4</v>
      </c>
      <c r="C2038" s="7" t="s">
        <v>15047</v>
      </c>
      <c r="D2038" s="7" t="s">
        <v>15048</v>
      </c>
      <c r="E2038" s="7" t="s">
        <v>15051</v>
      </c>
      <c r="F2038" s="7" t="s">
        <v>42</v>
      </c>
      <c r="G2038" s="7" t="s">
        <v>253</v>
      </c>
      <c r="H2038" s="7" t="s">
        <v>260</v>
      </c>
      <c r="I2038" s="7" t="s">
        <v>37</v>
      </c>
      <c r="J2038" s="7" t="s">
        <v>36</v>
      </c>
      <c r="K2038" s="7">
        <v>7</v>
      </c>
      <c r="L2038" s="7" t="s">
        <v>15053</v>
      </c>
      <c r="M2038" s="7" t="s">
        <v>19264</v>
      </c>
      <c r="N2038" s="7" t="s">
        <v>29</v>
      </c>
      <c r="O2038" s="7" t="s">
        <v>105</v>
      </c>
    </row>
    <row r="2039" spans="2:15" x14ac:dyDescent="0.25">
      <c r="B2039" s="7">
        <v>4</v>
      </c>
      <c r="C2039" s="7" t="s">
        <v>15054</v>
      </c>
      <c r="D2039" s="7" t="s">
        <v>15055</v>
      </c>
      <c r="E2039" s="7" t="s">
        <v>15058</v>
      </c>
      <c r="F2039" s="7" t="s">
        <v>25</v>
      </c>
      <c r="G2039" s="7" t="s">
        <v>253</v>
      </c>
      <c r="H2039" s="7" t="s">
        <v>260</v>
      </c>
      <c r="I2039" s="7" t="s">
        <v>45</v>
      </c>
      <c r="J2039" s="7" t="s">
        <v>44</v>
      </c>
      <c r="K2039" s="7">
        <v>11</v>
      </c>
      <c r="L2039" s="7" t="s">
        <v>15060</v>
      </c>
      <c r="M2039" s="7" t="s">
        <v>19267</v>
      </c>
      <c r="N2039" s="7" t="s">
        <v>29</v>
      </c>
      <c r="O2039" s="7" t="s">
        <v>105</v>
      </c>
    </row>
    <row r="2040" spans="2:15" x14ac:dyDescent="0.25">
      <c r="B2040" s="7">
        <v>4</v>
      </c>
      <c r="C2040" s="7" t="s">
        <v>15062</v>
      </c>
      <c r="D2040" s="7" t="s">
        <v>15063</v>
      </c>
      <c r="E2040" s="7" t="s">
        <v>15066</v>
      </c>
      <c r="F2040" s="7" t="s">
        <v>180</v>
      </c>
      <c r="G2040" s="7" t="s">
        <v>252</v>
      </c>
      <c r="H2040" s="7" t="s">
        <v>260</v>
      </c>
      <c r="I2040" s="7" t="s">
        <v>60</v>
      </c>
      <c r="J2040" s="7" t="s">
        <v>58</v>
      </c>
      <c r="K2040" s="7">
        <v>14</v>
      </c>
      <c r="L2040" s="7" t="s">
        <v>15068</v>
      </c>
      <c r="M2040" s="7" t="s">
        <v>19269</v>
      </c>
      <c r="N2040" s="7" t="s">
        <v>29</v>
      </c>
      <c r="O2040" s="7" t="s">
        <v>159</v>
      </c>
    </row>
    <row r="2041" spans="2:15" x14ac:dyDescent="0.25">
      <c r="B2041" s="7">
        <v>4</v>
      </c>
      <c r="C2041" s="7" t="s">
        <v>15069</v>
      </c>
      <c r="D2041" s="7" t="s">
        <v>15070</v>
      </c>
      <c r="E2041" s="7" t="s">
        <v>15073</v>
      </c>
      <c r="F2041" s="7" t="s">
        <v>25</v>
      </c>
      <c r="G2041" s="7" t="s">
        <v>253</v>
      </c>
      <c r="H2041" s="7" t="s">
        <v>260</v>
      </c>
      <c r="I2041" s="7" t="s">
        <v>34</v>
      </c>
      <c r="J2041" s="7" t="s">
        <v>23</v>
      </c>
      <c r="K2041" s="7">
        <v>5</v>
      </c>
      <c r="L2041" s="7" t="s">
        <v>15075</v>
      </c>
      <c r="M2041" s="7" t="s">
        <v>14448</v>
      </c>
      <c r="N2041" s="7" t="s">
        <v>29</v>
      </c>
      <c r="O2041" s="7" t="s">
        <v>105</v>
      </c>
    </row>
    <row r="2042" spans="2:15" x14ac:dyDescent="0.25">
      <c r="B2042" s="7">
        <v>4</v>
      </c>
      <c r="C2042" s="7" t="s">
        <v>15077</v>
      </c>
      <c r="D2042" s="7" t="s">
        <v>15078</v>
      </c>
      <c r="E2042" s="7" t="s">
        <v>15081</v>
      </c>
      <c r="F2042" s="7" t="s">
        <v>25</v>
      </c>
      <c r="G2042" s="7" t="s">
        <v>253</v>
      </c>
      <c r="H2042" s="7" t="s">
        <v>260</v>
      </c>
      <c r="I2042" s="7" t="s">
        <v>34</v>
      </c>
      <c r="J2042" s="7" t="s">
        <v>23</v>
      </c>
      <c r="K2042" s="7">
        <v>5</v>
      </c>
      <c r="L2042" s="7" t="s">
        <v>15083</v>
      </c>
      <c r="M2042" s="7" t="s">
        <v>14451</v>
      </c>
      <c r="N2042" s="7" t="s">
        <v>29</v>
      </c>
      <c r="O2042" s="7" t="s">
        <v>105</v>
      </c>
    </row>
    <row r="2043" spans="2:15" x14ac:dyDescent="0.25">
      <c r="B2043" s="7">
        <v>4</v>
      </c>
      <c r="C2043" s="7" t="s">
        <v>15120</v>
      </c>
      <c r="D2043" s="7" t="s">
        <v>15121</v>
      </c>
      <c r="E2043" s="7" t="s">
        <v>15124</v>
      </c>
      <c r="F2043" s="7" t="s">
        <v>25</v>
      </c>
      <c r="G2043" s="7" t="s">
        <v>253</v>
      </c>
      <c r="H2043" s="7" t="s">
        <v>260</v>
      </c>
      <c r="I2043" s="7" t="s">
        <v>45</v>
      </c>
      <c r="J2043" s="7" t="s">
        <v>44</v>
      </c>
      <c r="K2043" s="7">
        <v>11</v>
      </c>
      <c r="L2043" s="7" t="s">
        <v>15126</v>
      </c>
      <c r="M2043" s="7" t="s">
        <v>19274</v>
      </c>
      <c r="N2043" s="7" t="s">
        <v>29</v>
      </c>
      <c r="O2043" s="7" t="s">
        <v>105</v>
      </c>
    </row>
    <row r="2044" spans="2:15" x14ac:dyDescent="0.25">
      <c r="B2044" s="7">
        <v>4</v>
      </c>
      <c r="C2044" s="7" t="s">
        <v>15172</v>
      </c>
      <c r="D2044" s="7" t="s">
        <v>15173</v>
      </c>
      <c r="E2044" s="7" t="s">
        <v>15177</v>
      </c>
      <c r="F2044" s="7" t="s">
        <v>25</v>
      </c>
      <c r="G2044" s="7" t="s">
        <v>253</v>
      </c>
      <c r="H2044" s="7" t="s">
        <v>260</v>
      </c>
      <c r="I2044" s="7" t="s">
        <v>34</v>
      </c>
      <c r="J2044" s="7" t="s">
        <v>23</v>
      </c>
      <c r="K2044" s="7">
        <v>5</v>
      </c>
      <c r="L2044" s="7" t="s">
        <v>15179</v>
      </c>
      <c r="M2044" s="7" t="s">
        <v>19283</v>
      </c>
      <c r="N2044" s="7" t="s">
        <v>29</v>
      </c>
      <c r="O2044" s="7" t="s">
        <v>105</v>
      </c>
    </row>
    <row r="2045" spans="2:15" x14ac:dyDescent="0.25">
      <c r="B2045" s="7">
        <v>4</v>
      </c>
      <c r="C2045" s="7" t="s">
        <v>15180</v>
      </c>
      <c r="D2045" s="7" t="s">
        <v>15181</v>
      </c>
      <c r="E2045" s="7" t="s">
        <v>15185</v>
      </c>
      <c r="F2045" s="7" t="s">
        <v>42</v>
      </c>
      <c r="G2045" s="7" t="s">
        <v>252</v>
      </c>
      <c r="H2045" s="7" t="s">
        <v>260</v>
      </c>
      <c r="I2045" s="7" t="s">
        <v>60</v>
      </c>
      <c r="J2045" s="7" t="s">
        <v>58</v>
      </c>
      <c r="K2045" s="7">
        <v>14</v>
      </c>
      <c r="L2045" s="7" t="s">
        <v>15187</v>
      </c>
      <c r="M2045" s="7" t="s">
        <v>19285</v>
      </c>
      <c r="N2045" s="7" t="s">
        <v>29</v>
      </c>
      <c r="O2045" s="7" t="s">
        <v>105</v>
      </c>
    </row>
    <row r="2046" spans="2:15" x14ac:dyDescent="0.25">
      <c r="B2046" s="7">
        <v>4</v>
      </c>
      <c r="C2046" s="7" t="s">
        <v>15188</v>
      </c>
      <c r="D2046" s="7" t="s">
        <v>15189</v>
      </c>
      <c r="E2046" s="7" t="s">
        <v>15192</v>
      </c>
      <c r="F2046" s="7" t="s">
        <v>145</v>
      </c>
      <c r="G2046" s="7" t="s">
        <v>253</v>
      </c>
      <c r="H2046" s="7" t="s">
        <v>259</v>
      </c>
      <c r="I2046" s="7" t="s">
        <v>60</v>
      </c>
      <c r="J2046" s="7" t="s">
        <v>58</v>
      </c>
      <c r="K2046" s="7">
        <v>9</v>
      </c>
      <c r="L2046" s="7" t="s">
        <v>15194</v>
      </c>
      <c r="M2046" s="7" t="s">
        <v>19286</v>
      </c>
      <c r="N2046" s="7" t="s">
        <v>29</v>
      </c>
      <c r="O2046" s="7" t="s">
        <v>136</v>
      </c>
    </row>
    <row r="2047" spans="2:15" x14ac:dyDescent="0.25">
      <c r="B2047" s="7">
        <v>4</v>
      </c>
      <c r="C2047" s="7" t="s">
        <v>15210</v>
      </c>
      <c r="D2047" s="7" t="s">
        <v>15211</v>
      </c>
      <c r="E2047" s="7" t="s">
        <v>15215</v>
      </c>
      <c r="F2047" s="7" t="s">
        <v>25</v>
      </c>
      <c r="G2047" s="7" t="s">
        <v>253</v>
      </c>
      <c r="H2047" s="7" t="s">
        <v>260</v>
      </c>
      <c r="I2047" s="7" t="s">
        <v>34</v>
      </c>
      <c r="J2047" s="7" t="s">
        <v>23</v>
      </c>
      <c r="K2047" s="7">
        <v>5</v>
      </c>
      <c r="L2047" s="7" t="s">
        <v>15217</v>
      </c>
      <c r="M2047" s="7" t="s">
        <v>19290</v>
      </c>
      <c r="N2047" s="7" t="s">
        <v>29</v>
      </c>
      <c r="O2047" s="7" t="s">
        <v>105</v>
      </c>
    </row>
    <row r="2048" spans="2:15" x14ac:dyDescent="0.25">
      <c r="B2048" s="7">
        <v>4</v>
      </c>
      <c r="C2048" s="7" t="s">
        <v>15238</v>
      </c>
      <c r="D2048" s="7" t="s">
        <v>15239</v>
      </c>
      <c r="E2048" s="7" t="s">
        <v>15243</v>
      </c>
      <c r="F2048" s="7" t="s">
        <v>216</v>
      </c>
      <c r="G2048" s="7" t="s">
        <v>252</v>
      </c>
      <c r="H2048" s="7" t="s">
        <v>259</v>
      </c>
      <c r="I2048" s="7" t="s">
        <v>60</v>
      </c>
      <c r="J2048" s="7" t="s">
        <v>58</v>
      </c>
      <c r="K2048" s="7">
        <v>14</v>
      </c>
      <c r="L2048" s="7" t="s">
        <v>15245</v>
      </c>
      <c r="M2048" s="7" t="s">
        <v>19295</v>
      </c>
      <c r="N2048" s="7" t="s">
        <v>29</v>
      </c>
      <c r="O2048" s="7" t="s">
        <v>215</v>
      </c>
    </row>
    <row r="2049" spans="2:15" x14ac:dyDescent="0.25">
      <c r="B2049" s="7">
        <v>4</v>
      </c>
      <c r="C2049" s="7" t="s">
        <v>15246</v>
      </c>
      <c r="D2049" s="7" t="s">
        <v>15247</v>
      </c>
      <c r="E2049" s="7" t="s">
        <v>15250</v>
      </c>
      <c r="F2049" s="7" t="s">
        <v>25</v>
      </c>
      <c r="G2049" s="7" t="s">
        <v>253</v>
      </c>
      <c r="H2049" s="7" t="s">
        <v>260</v>
      </c>
      <c r="I2049" s="7" t="s">
        <v>34</v>
      </c>
      <c r="J2049" s="7" t="s">
        <v>23</v>
      </c>
      <c r="K2049" s="7">
        <v>5</v>
      </c>
      <c r="L2049" s="7" t="s">
        <v>15252</v>
      </c>
      <c r="M2049" s="7" t="s">
        <v>17851</v>
      </c>
      <c r="N2049" s="7" t="s">
        <v>29</v>
      </c>
      <c r="O2049" s="7" t="s">
        <v>105</v>
      </c>
    </row>
    <row r="2050" spans="2:15" x14ac:dyDescent="0.25">
      <c r="B2050" s="7">
        <v>4</v>
      </c>
      <c r="C2050" s="7" t="s">
        <v>15253</v>
      </c>
      <c r="D2050" s="7" t="s">
        <v>15254</v>
      </c>
      <c r="E2050" s="7" t="s">
        <v>15256</v>
      </c>
      <c r="F2050" s="7" t="s">
        <v>169</v>
      </c>
      <c r="G2050" s="7" t="s">
        <v>252</v>
      </c>
      <c r="H2050" s="7" t="s">
        <v>260</v>
      </c>
      <c r="I2050" s="7" t="s">
        <v>60</v>
      </c>
      <c r="J2050" s="7" t="s">
        <v>58</v>
      </c>
      <c r="K2050" s="7">
        <v>14</v>
      </c>
      <c r="L2050" s="7" t="s">
        <v>15258</v>
      </c>
      <c r="M2050" s="7" t="s">
        <v>19297</v>
      </c>
      <c r="N2050" s="7" t="s">
        <v>29</v>
      </c>
      <c r="O2050" s="7" t="s">
        <v>159</v>
      </c>
    </row>
    <row r="2051" spans="2:15" x14ac:dyDescent="0.25">
      <c r="B2051" s="7">
        <v>4</v>
      </c>
      <c r="C2051" s="7" t="s">
        <v>15259</v>
      </c>
      <c r="D2051" s="7" t="s">
        <v>15260</v>
      </c>
      <c r="E2051" s="7" t="s">
        <v>15262</v>
      </c>
      <c r="F2051" s="7" t="s">
        <v>160</v>
      </c>
      <c r="G2051" s="7" t="s">
        <v>253</v>
      </c>
      <c r="H2051" s="7" t="s">
        <v>260</v>
      </c>
      <c r="I2051" s="7" t="s">
        <v>60</v>
      </c>
      <c r="J2051" s="7" t="s">
        <v>58</v>
      </c>
      <c r="K2051" s="7">
        <v>9</v>
      </c>
      <c r="L2051" s="7" t="s">
        <v>15264</v>
      </c>
      <c r="M2051" s="7" t="s">
        <v>19299</v>
      </c>
      <c r="N2051" s="7" t="s">
        <v>29</v>
      </c>
      <c r="O2051" s="7" t="s">
        <v>159</v>
      </c>
    </row>
    <row r="2052" spans="2:15" x14ac:dyDescent="0.25">
      <c r="B2052" s="7">
        <v>4</v>
      </c>
      <c r="C2052" s="7" t="s">
        <v>15279</v>
      </c>
      <c r="D2052" s="7" t="s">
        <v>15280</v>
      </c>
      <c r="E2052" s="7" t="s">
        <v>15283</v>
      </c>
      <c r="F2052" s="7" t="s">
        <v>279</v>
      </c>
      <c r="G2052" s="7" t="s">
        <v>252</v>
      </c>
      <c r="H2052" s="7" t="s">
        <v>259</v>
      </c>
      <c r="I2052" s="7" t="s">
        <v>34</v>
      </c>
      <c r="J2052" s="7" t="s">
        <v>23</v>
      </c>
      <c r="K2052" s="7">
        <v>8</v>
      </c>
      <c r="L2052" s="7" t="s">
        <v>15285</v>
      </c>
      <c r="M2052" s="7" t="s">
        <v>19303</v>
      </c>
      <c r="N2052" s="7" t="s">
        <v>29</v>
      </c>
      <c r="O2052" s="7" t="s">
        <v>109</v>
      </c>
    </row>
    <row r="2053" spans="2:15" x14ac:dyDescent="0.25">
      <c r="B2053" s="7">
        <v>4</v>
      </c>
      <c r="C2053" s="7" t="s">
        <v>15299</v>
      </c>
      <c r="D2053" s="7" t="s">
        <v>15300</v>
      </c>
      <c r="E2053" s="7" t="s">
        <v>15304</v>
      </c>
      <c r="F2053" s="7" t="s">
        <v>126</v>
      </c>
      <c r="G2053" s="7" t="s">
        <v>252</v>
      </c>
      <c r="H2053" s="7" t="s">
        <v>259</v>
      </c>
      <c r="I2053" s="7" t="s">
        <v>60</v>
      </c>
      <c r="J2053" s="7" t="s">
        <v>58</v>
      </c>
      <c r="K2053" s="7">
        <v>14</v>
      </c>
      <c r="L2053" s="7" t="s">
        <v>15306</v>
      </c>
      <c r="M2053" s="7" t="s">
        <v>19307</v>
      </c>
      <c r="N2053" s="7" t="s">
        <v>29</v>
      </c>
      <c r="O2053" s="7" t="s">
        <v>109</v>
      </c>
    </row>
    <row r="2054" spans="2:15" x14ac:dyDescent="0.25">
      <c r="B2054" s="7">
        <v>4</v>
      </c>
      <c r="C2054" s="7" t="s">
        <v>15307</v>
      </c>
      <c r="D2054" s="7" t="s">
        <v>15308</v>
      </c>
      <c r="E2054" s="7" t="s">
        <v>15312</v>
      </c>
      <c r="F2054" s="7" t="s">
        <v>25</v>
      </c>
      <c r="G2054" s="7" t="s">
        <v>253</v>
      </c>
      <c r="H2054" s="7" t="s">
        <v>260</v>
      </c>
      <c r="I2054" s="7" t="s">
        <v>34</v>
      </c>
      <c r="J2054" s="7" t="s">
        <v>23</v>
      </c>
      <c r="K2054" s="7">
        <v>5</v>
      </c>
      <c r="L2054" s="7" t="s">
        <v>15314</v>
      </c>
      <c r="M2054" s="7" t="s">
        <v>14565</v>
      </c>
      <c r="N2054" s="7" t="s">
        <v>29</v>
      </c>
      <c r="O2054" s="7" t="s">
        <v>105</v>
      </c>
    </row>
    <row r="2055" spans="2:15" x14ac:dyDescent="0.25">
      <c r="B2055" s="7">
        <v>4</v>
      </c>
      <c r="C2055" s="7" t="s">
        <v>15316</v>
      </c>
      <c r="D2055" s="7" t="s">
        <v>15317</v>
      </c>
      <c r="E2055" s="7" t="s">
        <v>15320</v>
      </c>
      <c r="F2055" s="7" t="s">
        <v>25</v>
      </c>
      <c r="G2055" s="7" t="s">
        <v>253</v>
      </c>
      <c r="H2055" s="7" t="s">
        <v>260</v>
      </c>
      <c r="I2055" s="7" t="s">
        <v>27</v>
      </c>
      <c r="J2055" s="7" t="s">
        <v>23</v>
      </c>
      <c r="K2055" s="7">
        <v>7</v>
      </c>
      <c r="L2055" s="7" t="s">
        <v>15322</v>
      </c>
      <c r="M2055" s="7" t="s">
        <v>14511</v>
      </c>
      <c r="N2055" s="7" t="s">
        <v>29</v>
      </c>
      <c r="O2055" s="7" t="s">
        <v>105</v>
      </c>
    </row>
    <row r="2056" spans="2:15" x14ac:dyDescent="0.25">
      <c r="B2056" s="7">
        <v>4</v>
      </c>
      <c r="C2056" s="7" t="s">
        <v>15324</v>
      </c>
      <c r="D2056" s="7" t="s">
        <v>15325</v>
      </c>
      <c r="E2056" s="7" t="s">
        <v>15327</v>
      </c>
      <c r="F2056" s="7" t="s">
        <v>25</v>
      </c>
      <c r="G2056" s="7" t="s">
        <v>253</v>
      </c>
      <c r="H2056" s="7" t="s">
        <v>260</v>
      </c>
      <c r="I2056" s="7" t="s">
        <v>27</v>
      </c>
      <c r="J2056" s="7" t="s">
        <v>23</v>
      </c>
      <c r="K2056" s="7">
        <v>7</v>
      </c>
      <c r="L2056" s="7" t="s">
        <v>15329</v>
      </c>
      <c r="M2056" s="7" t="s">
        <v>17517</v>
      </c>
      <c r="N2056" s="7" t="s">
        <v>29</v>
      </c>
      <c r="O2056" s="7" t="s">
        <v>105</v>
      </c>
    </row>
    <row r="2057" spans="2:15" x14ac:dyDescent="0.25">
      <c r="B2057" s="7">
        <v>4</v>
      </c>
      <c r="C2057" s="7" t="s">
        <v>15330</v>
      </c>
      <c r="D2057" s="7" t="s">
        <v>15331</v>
      </c>
      <c r="E2057" s="7" t="s">
        <v>15334</v>
      </c>
      <c r="F2057" s="7" t="s">
        <v>171</v>
      </c>
      <c r="G2057" s="7" t="s">
        <v>253</v>
      </c>
      <c r="H2057" s="7" t="s">
        <v>260</v>
      </c>
      <c r="I2057" s="7" t="s">
        <v>40</v>
      </c>
      <c r="J2057" s="7" t="s">
        <v>23</v>
      </c>
      <c r="K2057" s="7">
        <v>7</v>
      </c>
      <c r="L2057" s="7" t="s">
        <v>15336</v>
      </c>
      <c r="M2057" s="7" t="s">
        <v>17519</v>
      </c>
      <c r="N2057" s="7" t="s">
        <v>29</v>
      </c>
      <c r="O2057" s="7" t="s">
        <v>159</v>
      </c>
    </row>
    <row r="2058" spans="2:15" x14ac:dyDescent="0.25">
      <c r="B2058" s="7">
        <v>4</v>
      </c>
      <c r="C2058" s="7" t="s">
        <v>15337</v>
      </c>
      <c r="D2058" s="7" t="s">
        <v>15338</v>
      </c>
      <c r="E2058" s="7" t="s">
        <v>15341</v>
      </c>
      <c r="F2058" s="7" t="s">
        <v>25</v>
      </c>
      <c r="G2058" s="7" t="s">
        <v>253</v>
      </c>
      <c r="H2058" s="7" t="s">
        <v>260</v>
      </c>
      <c r="I2058" s="7" t="s">
        <v>27</v>
      </c>
      <c r="J2058" s="7" t="s">
        <v>23</v>
      </c>
      <c r="K2058" s="7">
        <v>7</v>
      </c>
      <c r="L2058" s="7" t="s">
        <v>15343</v>
      </c>
      <c r="M2058" s="7" t="s">
        <v>10595</v>
      </c>
      <c r="N2058" s="7" t="s">
        <v>29</v>
      </c>
      <c r="O2058" s="7" t="s">
        <v>105</v>
      </c>
    </row>
    <row r="2059" spans="2:15" x14ac:dyDescent="0.25">
      <c r="B2059" s="7">
        <v>4</v>
      </c>
      <c r="C2059" s="7" t="s">
        <v>15344</v>
      </c>
      <c r="D2059" s="7" t="s">
        <v>15345</v>
      </c>
      <c r="E2059" s="7" t="s">
        <v>15348</v>
      </c>
      <c r="F2059" s="7" t="s">
        <v>38</v>
      </c>
      <c r="G2059" s="7" t="s">
        <v>253</v>
      </c>
      <c r="H2059" s="7" t="s">
        <v>260</v>
      </c>
      <c r="I2059" s="7" t="s">
        <v>27</v>
      </c>
      <c r="J2059" s="7" t="s">
        <v>23</v>
      </c>
      <c r="K2059" s="7">
        <v>7</v>
      </c>
      <c r="L2059" s="7" t="s">
        <v>15350</v>
      </c>
      <c r="M2059" s="7" t="s">
        <v>17542</v>
      </c>
      <c r="N2059" s="7" t="s">
        <v>29</v>
      </c>
      <c r="O2059" s="7" t="s">
        <v>105</v>
      </c>
    </row>
    <row r="2060" spans="2:15" x14ac:dyDescent="0.25">
      <c r="B2060" s="7">
        <v>4</v>
      </c>
      <c r="C2060" s="7" t="s">
        <v>15352</v>
      </c>
      <c r="D2060" s="7" t="s">
        <v>15353</v>
      </c>
      <c r="E2060" s="7" t="s">
        <v>15355</v>
      </c>
      <c r="F2060" s="7" t="s">
        <v>190</v>
      </c>
      <c r="G2060" s="7" t="s">
        <v>253</v>
      </c>
      <c r="H2060" s="7" t="s">
        <v>260</v>
      </c>
      <c r="I2060" s="7" t="s">
        <v>27</v>
      </c>
      <c r="J2060" s="7" t="s">
        <v>23</v>
      </c>
      <c r="K2060" s="7">
        <v>7</v>
      </c>
      <c r="L2060" s="7" t="s">
        <v>15357</v>
      </c>
      <c r="M2060" s="7" t="s">
        <v>17576</v>
      </c>
      <c r="N2060" s="7" t="s">
        <v>29</v>
      </c>
      <c r="O2060" s="7" t="s">
        <v>159</v>
      </c>
    </row>
    <row r="2061" spans="2:15" x14ac:dyDescent="0.25">
      <c r="B2061" s="7">
        <v>4</v>
      </c>
      <c r="C2061" s="7" t="s">
        <v>15382</v>
      </c>
      <c r="D2061" s="7" t="s">
        <v>15383</v>
      </c>
      <c r="E2061" s="7" t="s">
        <v>15386</v>
      </c>
      <c r="F2061" s="7" t="s">
        <v>167</v>
      </c>
      <c r="G2061" s="7" t="s">
        <v>252</v>
      </c>
      <c r="H2061" s="7" t="s">
        <v>260</v>
      </c>
      <c r="I2061" s="7" t="s">
        <v>37</v>
      </c>
      <c r="J2061" s="7" t="s">
        <v>36</v>
      </c>
      <c r="K2061" s="7">
        <v>10</v>
      </c>
      <c r="L2061" s="7" t="s">
        <v>15388</v>
      </c>
      <c r="M2061" s="7" t="s">
        <v>17590</v>
      </c>
      <c r="N2061" s="7" t="s">
        <v>29</v>
      </c>
      <c r="O2061" s="7" t="s">
        <v>159</v>
      </c>
    </row>
    <row r="2062" spans="2:15" x14ac:dyDescent="0.25">
      <c r="B2062" s="7">
        <v>4</v>
      </c>
      <c r="C2062" s="7" t="s">
        <v>15389</v>
      </c>
      <c r="D2062" s="7" t="s">
        <v>15390</v>
      </c>
      <c r="E2062" s="7" t="s">
        <v>15394</v>
      </c>
      <c r="F2062" s="7" t="s">
        <v>180</v>
      </c>
      <c r="G2062" s="7" t="s">
        <v>253</v>
      </c>
      <c r="H2062" s="7" t="s">
        <v>260</v>
      </c>
      <c r="I2062" s="7" t="s">
        <v>37</v>
      </c>
      <c r="J2062" s="7" t="s">
        <v>36</v>
      </c>
      <c r="K2062" s="7">
        <v>7</v>
      </c>
      <c r="L2062" s="7" t="s">
        <v>15396</v>
      </c>
      <c r="M2062" s="7" t="s">
        <v>17596</v>
      </c>
      <c r="N2062" s="7" t="s">
        <v>29</v>
      </c>
      <c r="O2062" s="7" t="s">
        <v>159</v>
      </c>
    </row>
    <row r="2063" spans="2:15" x14ac:dyDescent="0.25">
      <c r="B2063" s="7">
        <v>4</v>
      </c>
      <c r="C2063" s="7" t="s">
        <v>15405</v>
      </c>
      <c r="D2063" s="7" t="s">
        <v>15406</v>
      </c>
      <c r="E2063" s="7" t="s">
        <v>15409</v>
      </c>
      <c r="F2063" s="7" t="s">
        <v>180</v>
      </c>
      <c r="G2063" s="7" t="s">
        <v>253</v>
      </c>
      <c r="H2063" s="7" t="s">
        <v>260</v>
      </c>
      <c r="I2063" s="7" t="s">
        <v>37</v>
      </c>
      <c r="J2063" s="7" t="s">
        <v>36</v>
      </c>
      <c r="K2063" s="7">
        <v>7</v>
      </c>
      <c r="L2063" s="7" t="s">
        <v>15411</v>
      </c>
      <c r="M2063" s="7" t="s">
        <v>14402</v>
      </c>
      <c r="N2063" s="7" t="s">
        <v>29</v>
      </c>
      <c r="O2063" s="7" t="s">
        <v>159</v>
      </c>
    </row>
    <row r="2064" spans="2:15" x14ac:dyDescent="0.25">
      <c r="B2064" s="7">
        <v>4</v>
      </c>
      <c r="C2064" s="7" t="s">
        <v>15412</v>
      </c>
      <c r="D2064" s="7" t="s">
        <v>15413</v>
      </c>
      <c r="E2064" s="7" t="s">
        <v>15416</v>
      </c>
      <c r="F2064" s="7" t="s">
        <v>200</v>
      </c>
      <c r="G2064" s="7" t="s">
        <v>252</v>
      </c>
      <c r="H2064" s="7" t="s">
        <v>260</v>
      </c>
      <c r="I2064" s="7" t="s">
        <v>37</v>
      </c>
      <c r="J2064" s="7" t="s">
        <v>36</v>
      </c>
      <c r="K2064" s="7">
        <v>10</v>
      </c>
      <c r="L2064" s="7" t="s">
        <v>15418</v>
      </c>
      <c r="M2064" s="7" t="s">
        <v>6725</v>
      </c>
      <c r="N2064" s="7" t="s">
        <v>29</v>
      </c>
      <c r="O2064" s="7" t="s">
        <v>159</v>
      </c>
    </row>
    <row r="2065" spans="2:15" x14ac:dyDescent="0.25">
      <c r="B2065" s="7">
        <v>4</v>
      </c>
      <c r="C2065" s="7" t="s">
        <v>15420</v>
      </c>
      <c r="D2065" s="7" t="s">
        <v>15421</v>
      </c>
      <c r="E2065" s="7" t="s">
        <v>15425</v>
      </c>
      <c r="F2065" s="7" t="s">
        <v>25</v>
      </c>
      <c r="G2065" s="7" t="s">
        <v>253</v>
      </c>
      <c r="H2065" s="7" t="s">
        <v>260</v>
      </c>
      <c r="I2065" s="7" t="s">
        <v>27</v>
      </c>
      <c r="J2065" s="7" t="s">
        <v>23</v>
      </c>
      <c r="K2065" s="7">
        <v>7</v>
      </c>
      <c r="L2065" s="7" t="s">
        <v>15427</v>
      </c>
      <c r="M2065" s="7" t="s">
        <v>17623</v>
      </c>
      <c r="N2065" s="7" t="s">
        <v>29</v>
      </c>
      <c r="O2065" s="7" t="s">
        <v>105</v>
      </c>
    </row>
    <row r="2066" spans="2:15" x14ac:dyDescent="0.25">
      <c r="B2066" s="7">
        <v>4</v>
      </c>
      <c r="C2066" s="7" t="s">
        <v>15428</v>
      </c>
      <c r="D2066" s="7" t="s">
        <v>15429</v>
      </c>
      <c r="E2066" s="7" t="s">
        <v>15432</v>
      </c>
      <c r="F2066" s="7" t="s">
        <v>25</v>
      </c>
      <c r="G2066" s="7" t="s">
        <v>253</v>
      </c>
      <c r="H2066" s="7" t="s">
        <v>260</v>
      </c>
      <c r="I2066" s="7" t="s">
        <v>27</v>
      </c>
      <c r="J2066" s="7" t="s">
        <v>23</v>
      </c>
      <c r="K2066" s="7">
        <v>7</v>
      </c>
      <c r="L2066" s="7" t="s">
        <v>15434</v>
      </c>
      <c r="M2066" s="7" t="s">
        <v>14544</v>
      </c>
      <c r="N2066" s="7" t="s">
        <v>29</v>
      </c>
      <c r="O2066" s="7" t="s">
        <v>105</v>
      </c>
    </row>
    <row r="2067" spans="2:15" x14ac:dyDescent="0.25">
      <c r="B2067" s="7">
        <v>4</v>
      </c>
      <c r="C2067" s="7" t="s">
        <v>15438</v>
      </c>
      <c r="D2067" s="7" t="s">
        <v>15439</v>
      </c>
      <c r="E2067" s="7" t="s">
        <v>15442</v>
      </c>
      <c r="F2067" s="7" t="s">
        <v>198</v>
      </c>
      <c r="G2067" s="7" t="s">
        <v>253</v>
      </c>
      <c r="H2067" s="7" t="s">
        <v>260</v>
      </c>
      <c r="I2067" s="7" t="s">
        <v>27</v>
      </c>
      <c r="J2067" s="7" t="s">
        <v>23</v>
      </c>
      <c r="K2067" s="7">
        <v>7</v>
      </c>
      <c r="L2067" s="7" t="s">
        <v>15444</v>
      </c>
      <c r="M2067" s="7" t="s">
        <v>14699</v>
      </c>
      <c r="N2067" s="7" t="s">
        <v>29</v>
      </c>
      <c r="O2067" s="7" t="s">
        <v>159</v>
      </c>
    </row>
    <row r="2068" spans="2:15" x14ac:dyDescent="0.25">
      <c r="B2068" s="7">
        <v>4</v>
      </c>
      <c r="C2068" s="7" t="s">
        <v>15445</v>
      </c>
      <c r="D2068" s="7" t="s">
        <v>15446</v>
      </c>
      <c r="E2068" s="7" t="s">
        <v>15448</v>
      </c>
      <c r="F2068" s="7" t="s">
        <v>156</v>
      </c>
      <c r="G2068" s="7" t="s">
        <v>252</v>
      </c>
      <c r="H2068" s="7" t="s">
        <v>260</v>
      </c>
      <c r="I2068" s="7" t="s">
        <v>37</v>
      </c>
      <c r="J2068" s="7" t="s">
        <v>36</v>
      </c>
      <c r="K2068" s="7">
        <v>10</v>
      </c>
      <c r="L2068" s="7" t="s">
        <v>15450</v>
      </c>
      <c r="M2068" s="7" t="s">
        <v>14052</v>
      </c>
      <c r="N2068" s="7" t="s">
        <v>29</v>
      </c>
      <c r="O2068" s="7" t="s">
        <v>159</v>
      </c>
    </row>
    <row r="2069" spans="2:15" x14ac:dyDescent="0.25">
      <c r="B2069" s="7">
        <v>4</v>
      </c>
      <c r="C2069" s="7" t="s">
        <v>15498</v>
      </c>
      <c r="D2069" s="7" t="s">
        <v>15499</v>
      </c>
      <c r="E2069" s="7" t="s">
        <v>15503</v>
      </c>
      <c r="F2069" s="7" t="s">
        <v>167</v>
      </c>
      <c r="G2069" s="7" t="s">
        <v>252</v>
      </c>
      <c r="H2069" s="7" t="s">
        <v>260</v>
      </c>
      <c r="I2069" s="7" t="s">
        <v>55</v>
      </c>
      <c r="J2069" s="7" t="s">
        <v>54</v>
      </c>
      <c r="K2069" s="7">
        <v>4</v>
      </c>
      <c r="L2069" s="7" t="s">
        <v>15505</v>
      </c>
      <c r="M2069" s="7" t="s">
        <v>10349</v>
      </c>
      <c r="N2069" s="7" t="s">
        <v>29</v>
      </c>
      <c r="O2069" s="7" t="s">
        <v>159</v>
      </c>
    </row>
    <row r="2070" spans="2:15" x14ac:dyDescent="0.25">
      <c r="B2070" s="7">
        <v>4</v>
      </c>
      <c r="C2070" s="7" t="s">
        <v>15506</v>
      </c>
      <c r="D2070" s="7" t="s">
        <v>15507</v>
      </c>
      <c r="E2070" s="7" t="s">
        <v>15511</v>
      </c>
      <c r="F2070" s="7" t="s">
        <v>25</v>
      </c>
      <c r="G2070" s="7" t="s">
        <v>253</v>
      </c>
      <c r="H2070" s="7" t="s">
        <v>260</v>
      </c>
      <c r="I2070" s="7" t="s">
        <v>27</v>
      </c>
      <c r="J2070" s="7" t="s">
        <v>23</v>
      </c>
      <c r="K2070" s="7">
        <v>7</v>
      </c>
      <c r="L2070" s="7" t="s">
        <v>15513</v>
      </c>
      <c r="M2070" s="7" t="s">
        <v>5002</v>
      </c>
      <c r="N2070" s="7" t="s">
        <v>29</v>
      </c>
      <c r="O2070" s="7" t="s">
        <v>105</v>
      </c>
    </row>
    <row r="2071" spans="2:15" x14ac:dyDescent="0.25">
      <c r="B2071" s="7">
        <v>4</v>
      </c>
      <c r="C2071" s="7" t="s">
        <v>15523</v>
      </c>
      <c r="D2071" s="7" t="s">
        <v>15524</v>
      </c>
      <c r="E2071" s="7" t="s">
        <v>15527</v>
      </c>
      <c r="F2071" s="7" t="s">
        <v>25</v>
      </c>
      <c r="G2071" s="7" t="s">
        <v>253</v>
      </c>
      <c r="H2071" s="7" t="s">
        <v>260</v>
      </c>
      <c r="I2071" s="7" t="s">
        <v>27</v>
      </c>
      <c r="J2071" s="7" t="s">
        <v>23</v>
      </c>
      <c r="K2071" s="7">
        <v>7</v>
      </c>
      <c r="L2071" s="7" t="s">
        <v>15529</v>
      </c>
      <c r="M2071" s="7" t="s">
        <v>17791</v>
      </c>
      <c r="N2071" s="7" t="s">
        <v>29</v>
      </c>
      <c r="O2071" s="7" t="s">
        <v>105</v>
      </c>
    </row>
    <row r="2072" spans="2:15" x14ac:dyDescent="0.25">
      <c r="B2072" s="7">
        <v>4</v>
      </c>
      <c r="C2072" s="7" t="s">
        <v>15556</v>
      </c>
      <c r="D2072" s="7" t="s">
        <v>15557</v>
      </c>
      <c r="E2072" s="7" t="s">
        <v>15561</v>
      </c>
      <c r="F2072" s="7" t="s">
        <v>25</v>
      </c>
      <c r="G2072" s="7" t="s">
        <v>253</v>
      </c>
      <c r="H2072" s="7" t="s">
        <v>260</v>
      </c>
      <c r="I2072" s="7" t="s">
        <v>34</v>
      </c>
      <c r="J2072" s="7" t="s">
        <v>23</v>
      </c>
      <c r="K2072" s="7">
        <v>5</v>
      </c>
      <c r="L2072" s="7" t="s">
        <v>15563</v>
      </c>
      <c r="M2072" s="7" t="s">
        <v>14307</v>
      </c>
      <c r="N2072" s="7" t="s">
        <v>29</v>
      </c>
      <c r="O2072" s="7" t="s">
        <v>105</v>
      </c>
    </row>
    <row r="2073" spans="2:15" x14ac:dyDescent="0.25">
      <c r="B2073" s="7">
        <v>4</v>
      </c>
      <c r="C2073" s="7" t="s">
        <v>15620</v>
      </c>
      <c r="D2073" s="7" t="s">
        <v>15621</v>
      </c>
      <c r="E2073" s="7" t="s">
        <v>15625</v>
      </c>
      <c r="F2073" s="7" t="s">
        <v>25</v>
      </c>
      <c r="G2073" s="7" t="s">
        <v>253</v>
      </c>
      <c r="H2073" s="7" t="s">
        <v>260</v>
      </c>
      <c r="I2073" s="7" t="s">
        <v>40</v>
      </c>
      <c r="J2073" s="7" t="s">
        <v>23</v>
      </c>
      <c r="K2073" s="7">
        <v>7</v>
      </c>
      <c r="L2073" s="7" t="s">
        <v>15627</v>
      </c>
      <c r="M2073" s="7" t="s">
        <v>17959</v>
      </c>
      <c r="N2073" s="7" t="s">
        <v>29</v>
      </c>
      <c r="O2073" s="7" t="s">
        <v>105</v>
      </c>
    </row>
    <row r="2074" spans="2:15" x14ac:dyDescent="0.25">
      <c r="B2074" s="7">
        <v>4</v>
      </c>
      <c r="C2074" s="7" t="s">
        <v>15721</v>
      </c>
      <c r="D2074" s="7" t="s">
        <v>15722</v>
      </c>
      <c r="E2074" s="7" t="s">
        <v>15725</v>
      </c>
      <c r="F2074" s="7" t="s">
        <v>169</v>
      </c>
      <c r="G2074" s="7" t="s">
        <v>252</v>
      </c>
      <c r="H2074" s="7" t="s">
        <v>260</v>
      </c>
      <c r="I2074" s="7" t="s">
        <v>37</v>
      </c>
      <c r="J2074" s="7" t="s">
        <v>36</v>
      </c>
      <c r="K2074" s="7">
        <v>10</v>
      </c>
      <c r="L2074" s="7" t="s">
        <v>15727</v>
      </c>
      <c r="M2074" s="7" t="s">
        <v>18301</v>
      </c>
      <c r="N2074" s="7" t="s">
        <v>29</v>
      </c>
      <c r="O2074" s="7" t="s">
        <v>159</v>
      </c>
    </row>
    <row r="2075" spans="2:15" x14ac:dyDescent="0.25">
      <c r="B2075" s="7">
        <v>4</v>
      </c>
      <c r="C2075" s="7" t="s">
        <v>15728</v>
      </c>
      <c r="D2075" s="7" t="s">
        <v>15729</v>
      </c>
      <c r="E2075" s="7" t="s">
        <v>15732</v>
      </c>
      <c r="F2075" s="7" t="s">
        <v>180</v>
      </c>
      <c r="G2075" s="7" t="s">
        <v>252</v>
      </c>
      <c r="H2075" s="7" t="s">
        <v>260</v>
      </c>
      <c r="I2075" s="7" t="s">
        <v>87</v>
      </c>
      <c r="J2075" s="7" t="s">
        <v>23</v>
      </c>
      <c r="K2075" s="7">
        <v>10</v>
      </c>
      <c r="L2075" s="7" t="s">
        <v>15734</v>
      </c>
      <c r="M2075" s="7" t="s">
        <v>6707</v>
      </c>
      <c r="N2075" s="7" t="s">
        <v>29</v>
      </c>
      <c r="O2075" s="7" t="s">
        <v>159</v>
      </c>
    </row>
    <row r="2076" spans="2:15" x14ac:dyDescent="0.25">
      <c r="B2076" s="7">
        <v>4</v>
      </c>
      <c r="C2076" s="7" t="s">
        <v>15735</v>
      </c>
      <c r="D2076" s="7" t="s">
        <v>15736</v>
      </c>
      <c r="E2076" s="7" t="s">
        <v>15737</v>
      </c>
      <c r="F2076" s="7" t="s">
        <v>180</v>
      </c>
      <c r="G2076" s="7" t="s">
        <v>252</v>
      </c>
      <c r="H2076" s="7" t="s">
        <v>260</v>
      </c>
      <c r="I2076" s="7" t="s">
        <v>87</v>
      </c>
      <c r="J2076" s="7" t="s">
        <v>23</v>
      </c>
      <c r="K2076" s="7">
        <v>10</v>
      </c>
      <c r="L2076" s="7" t="s">
        <v>15739</v>
      </c>
      <c r="M2076" s="7" t="s">
        <v>19143</v>
      </c>
      <c r="N2076" s="7" t="s">
        <v>29</v>
      </c>
      <c r="O2076" s="7" t="s">
        <v>159</v>
      </c>
    </row>
    <row r="2077" spans="2:15" x14ac:dyDescent="0.25">
      <c r="B2077" s="7">
        <v>4</v>
      </c>
      <c r="C2077" s="7" t="s">
        <v>15740</v>
      </c>
      <c r="D2077" s="7" t="s">
        <v>15741</v>
      </c>
      <c r="E2077" s="7" t="s">
        <v>15745</v>
      </c>
      <c r="F2077" s="7" t="s">
        <v>52</v>
      </c>
      <c r="G2077" s="7" t="s">
        <v>253</v>
      </c>
      <c r="H2077" s="7" t="s">
        <v>260</v>
      </c>
      <c r="I2077" s="7" t="s">
        <v>27</v>
      </c>
      <c r="J2077" s="7" t="s">
        <v>23</v>
      </c>
      <c r="K2077" s="7">
        <v>7</v>
      </c>
      <c r="L2077" s="7" t="s">
        <v>15747</v>
      </c>
      <c r="M2077" s="7" t="s">
        <v>19173</v>
      </c>
      <c r="N2077" s="7" t="s">
        <v>29</v>
      </c>
      <c r="O2077" s="7" t="s">
        <v>105</v>
      </c>
    </row>
    <row r="2078" spans="2:15" x14ac:dyDescent="0.25">
      <c r="B2078" s="7">
        <v>4</v>
      </c>
      <c r="C2078" s="7" t="s">
        <v>15748</v>
      </c>
      <c r="D2078" s="7" t="s">
        <v>15749</v>
      </c>
      <c r="E2078" s="7" t="s">
        <v>15752</v>
      </c>
      <c r="F2078" s="7" t="s">
        <v>25</v>
      </c>
      <c r="G2078" s="7" t="s">
        <v>253</v>
      </c>
      <c r="H2078" s="7" t="s">
        <v>260</v>
      </c>
      <c r="I2078" s="7" t="s">
        <v>27</v>
      </c>
      <c r="J2078" s="7" t="s">
        <v>23</v>
      </c>
      <c r="K2078" s="7">
        <v>7</v>
      </c>
      <c r="L2078" s="7" t="s">
        <v>15754</v>
      </c>
      <c r="M2078" s="7" t="s">
        <v>17830</v>
      </c>
      <c r="N2078" s="7" t="s">
        <v>29</v>
      </c>
      <c r="O2078" s="7" t="s">
        <v>105</v>
      </c>
    </row>
    <row r="2079" spans="2:15" x14ac:dyDescent="0.25">
      <c r="B2079" s="7">
        <v>4</v>
      </c>
      <c r="C2079" s="7" t="s">
        <v>15755</v>
      </c>
      <c r="D2079" s="7" t="s">
        <v>15756</v>
      </c>
      <c r="E2079" s="7" t="s">
        <v>15759</v>
      </c>
      <c r="F2079" s="7" t="s">
        <v>25</v>
      </c>
      <c r="G2079" s="7" t="s">
        <v>253</v>
      </c>
      <c r="H2079" s="7" t="s">
        <v>260</v>
      </c>
      <c r="I2079" s="7" t="s">
        <v>27</v>
      </c>
      <c r="J2079" s="7" t="s">
        <v>23</v>
      </c>
      <c r="K2079" s="7">
        <v>7</v>
      </c>
      <c r="L2079" s="7" t="s">
        <v>15761</v>
      </c>
      <c r="M2079" s="7" t="s">
        <v>14506</v>
      </c>
      <c r="N2079" s="7" t="s">
        <v>29</v>
      </c>
      <c r="O2079" s="7" t="s">
        <v>105</v>
      </c>
    </row>
    <row r="2080" spans="2:15" x14ac:dyDescent="0.25">
      <c r="B2080" s="7">
        <v>4</v>
      </c>
      <c r="C2080" s="7" t="s">
        <v>15762</v>
      </c>
      <c r="D2080" s="7" t="s">
        <v>15763</v>
      </c>
      <c r="E2080" s="7" t="s">
        <v>15765</v>
      </c>
      <c r="F2080" s="7" t="s">
        <v>190</v>
      </c>
      <c r="G2080" s="7" t="s">
        <v>253</v>
      </c>
      <c r="H2080" s="7" t="s">
        <v>260</v>
      </c>
      <c r="I2080" s="7" t="s">
        <v>37</v>
      </c>
      <c r="J2080" s="7" t="s">
        <v>36</v>
      </c>
      <c r="K2080" s="7">
        <v>7</v>
      </c>
      <c r="L2080" s="7" t="s">
        <v>15767</v>
      </c>
      <c r="M2080" s="7" t="s">
        <v>14507</v>
      </c>
      <c r="N2080" s="7" t="s">
        <v>29</v>
      </c>
      <c r="O2080" s="7" t="s">
        <v>159</v>
      </c>
    </row>
    <row r="2081" spans="2:15" x14ac:dyDescent="0.25">
      <c r="B2081" s="7">
        <v>4</v>
      </c>
      <c r="C2081" s="7" t="s">
        <v>15769</v>
      </c>
      <c r="D2081" s="7" t="s">
        <v>15770</v>
      </c>
      <c r="E2081" s="7" t="s">
        <v>15774</v>
      </c>
      <c r="F2081" s="7" t="s">
        <v>25</v>
      </c>
      <c r="G2081" s="7" t="s">
        <v>253</v>
      </c>
      <c r="H2081" s="7" t="s">
        <v>260</v>
      </c>
      <c r="I2081" s="7" t="s">
        <v>27</v>
      </c>
      <c r="J2081" s="7" t="s">
        <v>23</v>
      </c>
      <c r="K2081" s="7">
        <v>7</v>
      </c>
      <c r="L2081" s="7" t="s">
        <v>15776</v>
      </c>
      <c r="M2081" s="7" t="s">
        <v>19191</v>
      </c>
      <c r="N2081" s="7" t="s">
        <v>29</v>
      </c>
      <c r="O2081" s="7" t="s">
        <v>105</v>
      </c>
    </row>
    <row r="2082" spans="2:15" x14ac:dyDescent="0.25">
      <c r="B2082" s="7">
        <v>4</v>
      </c>
      <c r="C2082" s="7" t="s">
        <v>15778</v>
      </c>
      <c r="D2082" s="7" t="s">
        <v>15779</v>
      </c>
      <c r="E2082" s="7" t="s">
        <v>15782</v>
      </c>
      <c r="F2082" s="7" t="s">
        <v>25</v>
      </c>
      <c r="G2082" s="7" t="s">
        <v>253</v>
      </c>
      <c r="H2082" s="7" t="s">
        <v>260</v>
      </c>
      <c r="I2082" s="7" t="s">
        <v>27</v>
      </c>
      <c r="J2082" s="7" t="s">
        <v>23</v>
      </c>
      <c r="K2082" s="7">
        <v>7</v>
      </c>
      <c r="L2082" s="7" t="s">
        <v>15784</v>
      </c>
      <c r="M2082" s="7" t="s">
        <v>19204</v>
      </c>
      <c r="N2082" s="7" t="s">
        <v>29</v>
      </c>
      <c r="O2082" s="7" t="s">
        <v>105</v>
      </c>
    </row>
    <row r="2083" spans="2:15" x14ac:dyDescent="0.25">
      <c r="B2083" s="7">
        <v>4</v>
      </c>
      <c r="C2083" s="7" t="s">
        <v>15787</v>
      </c>
      <c r="D2083" s="7" t="s">
        <v>15788</v>
      </c>
      <c r="E2083" s="7" t="s">
        <v>15791</v>
      </c>
      <c r="F2083" s="7" t="s">
        <v>25</v>
      </c>
      <c r="G2083" s="7" t="s">
        <v>253</v>
      </c>
      <c r="H2083" s="7" t="s">
        <v>260</v>
      </c>
      <c r="I2083" s="7" t="s">
        <v>27</v>
      </c>
      <c r="J2083" s="7" t="s">
        <v>23</v>
      </c>
      <c r="K2083" s="7">
        <v>7</v>
      </c>
      <c r="L2083" s="7" t="s">
        <v>15793</v>
      </c>
      <c r="M2083" s="7" t="s">
        <v>19207</v>
      </c>
      <c r="N2083" s="7" t="s">
        <v>29</v>
      </c>
      <c r="O2083" s="7" t="s">
        <v>105</v>
      </c>
    </row>
    <row r="2084" spans="2:15" x14ac:dyDescent="0.25">
      <c r="B2084" s="7">
        <v>4</v>
      </c>
      <c r="C2084" s="7" t="s">
        <v>15795</v>
      </c>
      <c r="D2084" s="7" t="s">
        <v>15796</v>
      </c>
      <c r="E2084" s="7" t="s">
        <v>15797</v>
      </c>
      <c r="F2084" s="7" t="s">
        <v>25</v>
      </c>
      <c r="G2084" s="7" t="s">
        <v>253</v>
      </c>
      <c r="H2084" s="7" t="s">
        <v>260</v>
      </c>
      <c r="I2084" s="7" t="s">
        <v>27</v>
      </c>
      <c r="J2084" s="7" t="s">
        <v>23</v>
      </c>
      <c r="K2084" s="7">
        <v>7</v>
      </c>
      <c r="L2084" s="7" t="s">
        <v>15799</v>
      </c>
      <c r="M2084" s="7" t="s">
        <v>19209</v>
      </c>
      <c r="N2084" s="7" t="s">
        <v>29</v>
      </c>
      <c r="O2084" s="7" t="s">
        <v>105</v>
      </c>
    </row>
    <row r="2085" spans="2:15" x14ac:dyDescent="0.25">
      <c r="B2085" s="7">
        <v>4</v>
      </c>
      <c r="C2085" s="7" t="s">
        <v>15801</v>
      </c>
      <c r="D2085" s="7" t="s">
        <v>15802</v>
      </c>
      <c r="E2085" s="7" t="s">
        <v>15803</v>
      </c>
      <c r="F2085" s="7" t="s">
        <v>25</v>
      </c>
      <c r="G2085" s="7" t="s">
        <v>253</v>
      </c>
      <c r="H2085" s="7" t="s">
        <v>260</v>
      </c>
      <c r="I2085" s="7" t="s">
        <v>27</v>
      </c>
      <c r="J2085" s="7" t="s">
        <v>23</v>
      </c>
      <c r="K2085" s="7">
        <v>7</v>
      </c>
      <c r="L2085" s="7" t="s">
        <v>15805</v>
      </c>
      <c r="M2085" s="7" t="s">
        <v>19209</v>
      </c>
      <c r="N2085" s="7" t="s">
        <v>29</v>
      </c>
      <c r="O2085" s="7" t="s">
        <v>105</v>
      </c>
    </row>
    <row r="2086" spans="2:15" x14ac:dyDescent="0.25">
      <c r="B2086" s="7">
        <v>4</v>
      </c>
      <c r="C2086" s="7" t="s">
        <v>15806</v>
      </c>
      <c r="D2086" s="7" t="s">
        <v>15807</v>
      </c>
      <c r="E2086" s="7" t="s">
        <v>15810</v>
      </c>
      <c r="F2086" s="7" t="s">
        <v>25</v>
      </c>
      <c r="G2086" s="7" t="s">
        <v>253</v>
      </c>
      <c r="H2086" s="7" t="s">
        <v>260</v>
      </c>
      <c r="I2086" s="7" t="s">
        <v>27</v>
      </c>
      <c r="J2086" s="7" t="s">
        <v>23</v>
      </c>
      <c r="K2086" s="7">
        <v>7</v>
      </c>
      <c r="L2086" s="7" t="s">
        <v>15812</v>
      </c>
      <c r="M2086" s="7" t="s">
        <v>19209</v>
      </c>
      <c r="N2086" s="7" t="s">
        <v>29</v>
      </c>
      <c r="O2086" s="7" t="s">
        <v>105</v>
      </c>
    </row>
    <row r="2087" spans="2:15" x14ac:dyDescent="0.25">
      <c r="B2087" s="7">
        <v>4</v>
      </c>
      <c r="C2087" s="7" t="s">
        <v>15813</v>
      </c>
      <c r="D2087" s="7" t="s">
        <v>15814</v>
      </c>
      <c r="E2087" s="7" t="s">
        <v>15815</v>
      </c>
      <c r="F2087" s="7" t="s">
        <v>25</v>
      </c>
      <c r="G2087" s="7" t="s">
        <v>253</v>
      </c>
      <c r="H2087" s="7" t="s">
        <v>260</v>
      </c>
      <c r="I2087" s="7" t="s">
        <v>27</v>
      </c>
      <c r="J2087" s="7" t="s">
        <v>23</v>
      </c>
      <c r="K2087" s="7">
        <v>7</v>
      </c>
      <c r="L2087" s="7" t="s">
        <v>15817</v>
      </c>
      <c r="M2087" s="7" t="s">
        <v>19209</v>
      </c>
      <c r="N2087" s="7" t="s">
        <v>29</v>
      </c>
      <c r="O2087" s="7" t="s">
        <v>105</v>
      </c>
    </row>
    <row r="2088" spans="2:15" x14ac:dyDescent="0.25">
      <c r="B2088" s="7">
        <v>4</v>
      </c>
      <c r="C2088" s="7" t="s">
        <v>15818</v>
      </c>
      <c r="D2088" s="7" t="s">
        <v>15819</v>
      </c>
      <c r="E2088" s="7" t="s">
        <v>15820</v>
      </c>
      <c r="F2088" s="7" t="s">
        <v>25</v>
      </c>
      <c r="G2088" s="7" t="s">
        <v>253</v>
      </c>
      <c r="H2088" s="7" t="s">
        <v>260</v>
      </c>
      <c r="I2088" s="7" t="s">
        <v>27</v>
      </c>
      <c r="J2088" s="7" t="s">
        <v>23</v>
      </c>
      <c r="K2088" s="7">
        <v>7</v>
      </c>
      <c r="L2088" s="7" t="s">
        <v>15822</v>
      </c>
      <c r="M2088" s="7" t="s">
        <v>19213</v>
      </c>
      <c r="N2088" s="7" t="s">
        <v>29</v>
      </c>
      <c r="O2088" s="7" t="s">
        <v>105</v>
      </c>
    </row>
    <row r="2089" spans="2:15" x14ac:dyDescent="0.25">
      <c r="B2089" s="7">
        <v>4</v>
      </c>
      <c r="C2089" s="7" t="s">
        <v>15823</v>
      </c>
      <c r="D2089" s="7" t="s">
        <v>15824</v>
      </c>
      <c r="E2089" s="7" t="s">
        <v>15825</v>
      </c>
      <c r="F2089" s="7" t="s">
        <v>25</v>
      </c>
      <c r="G2089" s="7" t="s">
        <v>253</v>
      </c>
      <c r="H2089" s="7" t="s">
        <v>260</v>
      </c>
      <c r="I2089" s="7" t="s">
        <v>27</v>
      </c>
      <c r="J2089" s="7" t="s">
        <v>23</v>
      </c>
      <c r="K2089" s="7">
        <v>7</v>
      </c>
      <c r="L2089" s="7" t="s">
        <v>15827</v>
      </c>
      <c r="M2089" s="7" t="s">
        <v>18689</v>
      </c>
      <c r="N2089" s="7" t="s">
        <v>29</v>
      </c>
      <c r="O2089" s="7" t="s">
        <v>105</v>
      </c>
    </row>
    <row r="2090" spans="2:15" x14ac:dyDescent="0.25">
      <c r="B2090" s="7">
        <v>4</v>
      </c>
      <c r="C2090" s="7" t="s">
        <v>15828</v>
      </c>
      <c r="D2090" s="7" t="s">
        <v>15829</v>
      </c>
      <c r="E2090" s="7" t="s">
        <v>15830</v>
      </c>
      <c r="F2090" s="7" t="s">
        <v>25</v>
      </c>
      <c r="G2090" s="7" t="s">
        <v>253</v>
      </c>
      <c r="H2090" s="7" t="s">
        <v>260</v>
      </c>
      <c r="I2090" s="7" t="s">
        <v>27</v>
      </c>
      <c r="J2090" s="7" t="s">
        <v>23</v>
      </c>
      <c r="K2090" s="7">
        <v>7</v>
      </c>
      <c r="L2090" s="7" t="s">
        <v>15832</v>
      </c>
      <c r="M2090" s="7" t="s">
        <v>19215</v>
      </c>
      <c r="N2090" s="7" t="s">
        <v>29</v>
      </c>
      <c r="O2090" s="7" t="s">
        <v>105</v>
      </c>
    </row>
    <row r="2091" spans="2:15" x14ac:dyDescent="0.25">
      <c r="B2091" s="7">
        <v>4</v>
      </c>
      <c r="C2091" s="7" t="s">
        <v>15835</v>
      </c>
      <c r="D2091" s="7" t="s">
        <v>15836</v>
      </c>
      <c r="E2091" s="7" t="s">
        <v>15837</v>
      </c>
      <c r="F2091" s="7" t="s">
        <v>25</v>
      </c>
      <c r="G2091" s="7" t="s">
        <v>253</v>
      </c>
      <c r="H2091" s="7" t="s">
        <v>260</v>
      </c>
      <c r="I2091" s="7" t="s">
        <v>27</v>
      </c>
      <c r="J2091" s="7" t="s">
        <v>23</v>
      </c>
      <c r="K2091" s="7">
        <v>7</v>
      </c>
      <c r="L2091" s="7" t="s">
        <v>15839</v>
      </c>
      <c r="M2091" s="7" t="s">
        <v>19219</v>
      </c>
      <c r="N2091" s="7" t="s">
        <v>29</v>
      </c>
      <c r="O2091" s="7" t="s">
        <v>105</v>
      </c>
    </row>
    <row r="2092" spans="2:15" x14ac:dyDescent="0.25">
      <c r="B2092" s="7">
        <v>4</v>
      </c>
      <c r="C2092" s="7" t="s">
        <v>15840</v>
      </c>
      <c r="D2092" s="7" t="s">
        <v>15841</v>
      </c>
      <c r="E2092" s="7" t="s">
        <v>15844</v>
      </c>
      <c r="F2092" s="7" t="s">
        <v>25</v>
      </c>
      <c r="G2092" s="7" t="s">
        <v>253</v>
      </c>
      <c r="H2092" s="7" t="s">
        <v>260</v>
      </c>
      <c r="I2092" s="7" t="s">
        <v>27</v>
      </c>
      <c r="J2092" s="7" t="s">
        <v>23</v>
      </c>
      <c r="K2092" s="7">
        <v>7</v>
      </c>
      <c r="L2092" s="7" t="s">
        <v>15846</v>
      </c>
      <c r="M2092" s="7" t="s">
        <v>19220</v>
      </c>
      <c r="N2092" s="7" t="s">
        <v>29</v>
      </c>
      <c r="O2092" s="7" t="s">
        <v>105</v>
      </c>
    </row>
    <row r="2093" spans="2:15" x14ac:dyDescent="0.25">
      <c r="B2093" s="7">
        <v>4</v>
      </c>
      <c r="C2093" s="7" t="s">
        <v>15847</v>
      </c>
      <c r="D2093" s="7" t="s">
        <v>15848</v>
      </c>
      <c r="E2093" s="7" t="s">
        <v>15851</v>
      </c>
      <c r="F2093" s="7" t="s">
        <v>25</v>
      </c>
      <c r="G2093" s="7" t="s">
        <v>253</v>
      </c>
      <c r="H2093" s="7" t="s">
        <v>260</v>
      </c>
      <c r="I2093" s="7" t="s">
        <v>27</v>
      </c>
      <c r="J2093" s="7" t="s">
        <v>23</v>
      </c>
      <c r="K2093" s="7">
        <v>7</v>
      </c>
      <c r="L2093" s="7" t="s">
        <v>15853</v>
      </c>
      <c r="M2093" s="7" t="s">
        <v>10594</v>
      </c>
      <c r="N2093" s="7" t="s">
        <v>29</v>
      </c>
      <c r="O2093" s="7" t="s">
        <v>105</v>
      </c>
    </row>
    <row r="2094" spans="2:15" x14ac:dyDescent="0.25">
      <c r="B2094" s="7">
        <v>4</v>
      </c>
      <c r="C2094" s="7" t="s">
        <v>15854</v>
      </c>
      <c r="D2094" s="7" t="s">
        <v>15855</v>
      </c>
      <c r="E2094" s="7" t="s">
        <v>15856</v>
      </c>
      <c r="F2094" s="7" t="s">
        <v>190</v>
      </c>
      <c r="G2094" s="7" t="s">
        <v>253</v>
      </c>
      <c r="H2094" s="7" t="s">
        <v>260</v>
      </c>
      <c r="I2094" s="7" t="s">
        <v>87</v>
      </c>
      <c r="J2094" s="7" t="s">
        <v>23</v>
      </c>
      <c r="K2094" s="7">
        <v>7</v>
      </c>
      <c r="L2094" s="7" t="s">
        <v>15858</v>
      </c>
      <c r="M2094" s="7" t="s">
        <v>18351</v>
      </c>
      <c r="N2094" s="7" t="s">
        <v>29</v>
      </c>
      <c r="O2094" s="7" t="s">
        <v>159</v>
      </c>
    </row>
    <row r="2095" spans="2:15" x14ac:dyDescent="0.25">
      <c r="B2095" s="7">
        <v>4</v>
      </c>
      <c r="C2095" s="7" t="s">
        <v>15859</v>
      </c>
      <c r="D2095" s="7" t="s">
        <v>15860</v>
      </c>
      <c r="E2095" s="7" t="s">
        <v>15863</v>
      </c>
      <c r="F2095" s="7" t="s">
        <v>190</v>
      </c>
      <c r="G2095" s="7" t="s">
        <v>253</v>
      </c>
      <c r="H2095" s="7" t="s">
        <v>260</v>
      </c>
      <c r="I2095" s="7" t="s">
        <v>37</v>
      </c>
      <c r="J2095" s="7" t="s">
        <v>36</v>
      </c>
      <c r="K2095" s="7">
        <v>7</v>
      </c>
      <c r="L2095" s="7" t="s">
        <v>15865</v>
      </c>
      <c r="M2095" s="7" t="s">
        <v>14409</v>
      </c>
      <c r="N2095" s="7" t="s">
        <v>29</v>
      </c>
      <c r="O2095" s="7" t="s">
        <v>159</v>
      </c>
    </row>
    <row r="2096" spans="2:15" x14ac:dyDescent="0.25">
      <c r="B2096" s="7">
        <v>4</v>
      </c>
      <c r="C2096" s="7" t="s">
        <v>15868</v>
      </c>
      <c r="D2096" s="7" t="s">
        <v>15869</v>
      </c>
      <c r="E2096" s="7" t="s">
        <v>15872</v>
      </c>
      <c r="F2096" s="7" t="s">
        <v>25</v>
      </c>
      <c r="G2096" s="7" t="s">
        <v>253</v>
      </c>
      <c r="H2096" s="7" t="s">
        <v>260</v>
      </c>
      <c r="I2096" s="7" t="s">
        <v>27</v>
      </c>
      <c r="J2096" s="7" t="s">
        <v>23</v>
      </c>
      <c r="K2096" s="7">
        <v>7</v>
      </c>
      <c r="L2096" s="7" t="s">
        <v>15874</v>
      </c>
      <c r="M2096" s="7" t="s">
        <v>19250</v>
      </c>
      <c r="N2096" s="7" t="s">
        <v>29</v>
      </c>
      <c r="O2096" s="7" t="s">
        <v>105</v>
      </c>
    </row>
    <row r="2097" spans="2:15" x14ac:dyDescent="0.25">
      <c r="B2097" s="7">
        <v>4</v>
      </c>
      <c r="C2097" s="7" t="s">
        <v>15876</v>
      </c>
      <c r="D2097" s="7" t="s">
        <v>15877</v>
      </c>
      <c r="E2097" s="7" t="s">
        <v>15879</v>
      </c>
      <c r="F2097" s="7" t="s">
        <v>25</v>
      </c>
      <c r="G2097" s="7" t="s">
        <v>253</v>
      </c>
      <c r="H2097" s="7" t="s">
        <v>260</v>
      </c>
      <c r="I2097" s="7" t="s">
        <v>27</v>
      </c>
      <c r="J2097" s="7" t="s">
        <v>23</v>
      </c>
      <c r="K2097" s="7">
        <v>7</v>
      </c>
      <c r="L2097" s="7" t="s">
        <v>15881</v>
      </c>
      <c r="M2097" s="7" t="s">
        <v>10432</v>
      </c>
      <c r="N2097" s="7" t="s">
        <v>29</v>
      </c>
      <c r="O2097" s="7" t="s">
        <v>105</v>
      </c>
    </row>
    <row r="2098" spans="2:15" x14ac:dyDescent="0.25">
      <c r="B2098" s="7">
        <v>4</v>
      </c>
      <c r="C2098" s="7" t="s">
        <v>15882</v>
      </c>
      <c r="D2098" s="7" t="s">
        <v>15883</v>
      </c>
      <c r="E2098" s="7" t="s">
        <v>15887</v>
      </c>
      <c r="F2098" s="7" t="s">
        <v>196</v>
      </c>
      <c r="G2098" s="7" t="s">
        <v>252</v>
      </c>
      <c r="H2098" s="7" t="s">
        <v>260</v>
      </c>
      <c r="I2098" s="7" t="s">
        <v>37</v>
      </c>
      <c r="J2098" s="7" t="s">
        <v>36</v>
      </c>
      <c r="K2098" s="7">
        <v>10</v>
      </c>
      <c r="L2098" s="7" t="s">
        <v>15889</v>
      </c>
      <c r="M2098" s="7" t="s">
        <v>8071</v>
      </c>
      <c r="N2098" s="7" t="s">
        <v>29</v>
      </c>
      <c r="O2098" s="7" t="s">
        <v>159</v>
      </c>
    </row>
    <row r="2099" spans="2:15" x14ac:dyDescent="0.25">
      <c r="B2099" s="7">
        <v>4</v>
      </c>
      <c r="C2099" s="7" t="s">
        <v>15890</v>
      </c>
      <c r="D2099" s="7" t="s">
        <v>15891</v>
      </c>
      <c r="E2099" s="7" t="s">
        <v>15894</v>
      </c>
      <c r="F2099" s="7" t="s">
        <v>25</v>
      </c>
      <c r="G2099" s="7" t="s">
        <v>253</v>
      </c>
      <c r="H2099" s="7" t="s">
        <v>260</v>
      </c>
      <c r="I2099" s="7" t="s">
        <v>27</v>
      </c>
      <c r="J2099" s="7" t="s">
        <v>23</v>
      </c>
      <c r="K2099" s="7">
        <v>7</v>
      </c>
      <c r="L2099" s="7" t="s">
        <v>15896</v>
      </c>
      <c r="M2099" s="7" t="s">
        <v>19254</v>
      </c>
      <c r="N2099" s="7" t="s">
        <v>29</v>
      </c>
      <c r="O2099" s="7" t="s">
        <v>105</v>
      </c>
    </row>
    <row r="2100" spans="2:15" x14ac:dyDescent="0.25">
      <c r="B2100" s="7">
        <v>4</v>
      </c>
      <c r="C2100" s="7" t="s">
        <v>15897</v>
      </c>
      <c r="D2100" s="7" t="s">
        <v>15898</v>
      </c>
      <c r="E2100" s="7" t="s">
        <v>15901</v>
      </c>
      <c r="F2100" s="7" t="s">
        <v>163</v>
      </c>
      <c r="G2100" s="7" t="s">
        <v>252</v>
      </c>
      <c r="H2100" s="7" t="s">
        <v>260</v>
      </c>
      <c r="I2100" s="7" t="s">
        <v>87</v>
      </c>
      <c r="J2100" s="7" t="s">
        <v>23</v>
      </c>
      <c r="K2100" s="7">
        <v>10</v>
      </c>
      <c r="L2100" s="7" t="s">
        <v>15903</v>
      </c>
      <c r="M2100" s="7" t="s">
        <v>19258</v>
      </c>
      <c r="N2100" s="7" t="s">
        <v>29</v>
      </c>
      <c r="O2100" s="7" t="s">
        <v>159</v>
      </c>
    </row>
    <row r="2101" spans="2:15" x14ac:dyDescent="0.25">
      <c r="B2101" s="7">
        <v>4</v>
      </c>
      <c r="C2101" s="7" t="s">
        <v>15905</v>
      </c>
      <c r="D2101" s="7" t="s">
        <v>15906</v>
      </c>
      <c r="E2101" s="7" t="s">
        <v>15909</v>
      </c>
      <c r="F2101" s="7" t="s">
        <v>25</v>
      </c>
      <c r="G2101" s="7" t="s">
        <v>253</v>
      </c>
      <c r="H2101" s="7" t="s">
        <v>260</v>
      </c>
      <c r="I2101" s="7" t="s">
        <v>27</v>
      </c>
      <c r="J2101" s="7" t="s">
        <v>23</v>
      </c>
      <c r="K2101" s="7">
        <v>7</v>
      </c>
      <c r="L2101" s="7" t="s">
        <v>15911</v>
      </c>
      <c r="M2101" s="7" t="s">
        <v>19262</v>
      </c>
      <c r="N2101" s="7" t="s">
        <v>29</v>
      </c>
      <c r="O2101" s="7" t="s">
        <v>105</v>
      </c>
    </row>
    <row r="2102" spans="2:15" x14ac:dyDescent="0.25">
      <c r="B2102" s="7">
        <v>4</v>
      </c>
      <c r="C2102" s="7" t="s">
        <v>15913</v>
      </c>
      <c r="D2102" s="7" t="s">
        <v>15914</v>
      </c>
      <c r="E2102" s="7" t="s">
        <v>15916</v>
      </c>
      <c r="F2102" s="7" t="s">
        <v>190</v>
      </c>
      <c r="G2102" s="7" t="s">
        <v>252</v>
      </c>
      <c r="H2102" s="7" t="s">
        <v>260</v>
      </c>
      <c r="I2102" s="7" t="s">
        <v>27</v>
      </c>
      <c r="J2102" s="7" t="s">
        <v>23</v>
      </c>
      <c r="K2102" s="7">
        <v>10</v>
      </c>
      <c r="L2102" s="7" t="s">
        <v>15918</v>
      </c>
      <c r="M2102" s="7" t="s">
        <v>14087</v>
      </c>
      <c r="N2102" s="7" t="s">
        <v>29</v>
      </c>
      <c r="O2102" s="7" t="s">
        <v>159</v>
      </c>
    </row>
    <row r="2103" spans="2:15" x14ac:dyDescent="0.25">
      <c r="B2103" s="7">
        <v>4</v>
      </c>
      <c r="C2103" s="7" t="s">
        <v>15920</v>
      </c>
      <c r="D2103" s="7" t="s">
        <v>15921</v>
      </c>
      <c r="E2103" s="7" t="s">
        <v>15924</v>
      </c>
      <c r="F2103" s="7" t="s">
        <v>167</v>
      </c>
      <c r="G2103" s="7" t="s">
        <v>252</v>
      </c>
      <c r="H2103" s="7" t="s">
        <v>260</v>
      </c>
      <c r="I2103" s="7" t="s">
        <v>37</v>
      </c>
      <c r="J2103" s="7" t="s">
        <v>36</v>
      </c>
      <c r="K2103" s="7">
        <v>10</v>
      </c>
      <c r="L2103" s="7" t="s">
        <v>15926</v>
      </c>
      <c r="M2103" s="7" t="s">
        <v>19265</v>
      </c>
      <c r="N2103" s="7" t="s">
        <v>29</v>
      </c>
      <c r="O2103" s="7" t="s">
        <v>159</v>
      </c>
    </row>
    <row r="2104" spans="2:15" x14ac:dyDescent="0.25">
      <c r="B2104" s="7">
        <v>4</v>
      </c>
      <c r="C2104" s="7" t="s">
        <v>15927</v>
      </c>
      <c r="D2104" s="7" t="s">
        <v>15928</v>
      </c>
      <c r="E2104" s="7" t="s">
        <v>15931</v>
      </c>
      <c r="F2104" s="7" t="s">
        <v>171</v>
      </c>
      <c r="G2104" s="7" t="s">
        <v>252</v>
      </c>
      <c r="H2104" s="7" t="s">
        <v>260</v>
      </c>
      <c r="I2104" s="7" t="s">
        <v>27</v>
      </c>
      <c r="J2104" s="7" t="s">
        <v>23</v>
      </c>
      <c r="K2104" s="7">
        <v>10</v>
      </c>
      <c r="L2104" s="7" t="s">
        <v>15933</v>
      </c>
      <c r="M2104" s="7" t="s">
        <v>19272</v>
      </c>
      <c r="N2104" s="7" t="s">
        <v>29</v>
      </c>
      <c r="O2104" s="7" t="s">
        <v>159</v>
      </c>
    </row>
    <row r="2105" spans="2:15" x14ac:dyDescent="0.25">
      <c r="B2105" s="7">
        <v>4</v>
      </c>
      <c r="C2105" s="7" t="s">
        <v>15935</v>
      </c>
      <c r="D2105" s="7" t="s">
        <v>15936</v>
      </c>
      <c r="E2105" s="7" t="s">
        <v>15939</v>
      </c>
      <c r="F2105" s="7" t="s">
        <v>156</v>
      </c>
      <c r="G2105" s="7" t="s">
        <v>252</v>
      </c>
      <c r="H2105" s="7" t="s">
        <v>260</v>
      </c>
      <c r="I2105" s="7" t="s">
        <v>27</v>
      </c>
      <c r="J2105" s="7" t="s">
        <v>23</v>
      </c>
      <c r="K2105" s="7">
        <v>10</v>
      </c>
      <c r="L2105" s="7" t="s">
        <v>15941</v>
      </c>
      <c r="M2105" s="7" t="s">
        <v>17974</v>
      </c>
      <c r="N2105" s="7" t="s">
        <v>29</v>
      </c>
      <c r="O2105" s="7" t="s">
        <v>159</v>
      </c>
    </row>
    <row r="2106" spans="2:15" x14ac:dyDescent="0.25">
      <c r="B2106" s="7">
        <v>4</v>
      </c>
      <c r="C2106" s="7" t="s">
        <v>15942</v>
      </c>
      <c r="D2106" s="7" t="s">
        <v>15943</v>
      </c>
      <c r="E2106" s="7" t="s">
        <v>15945</v>
      </c>
      <c r="F2106" s="7" t="s">
        <v>25</v>
      </c>
      <c r="G2106" s="7" t="s">
        <v>253</v>
      </c>
      <c r="H2106" s="7" t="s">
        <v>260</v>
      </c>
      <c r="I2106" s="7" t="s">
        <v>27</v>
      </c>
      <c r="J2106" s="7" t="s">
        <v>23</v>
      </c>
      <c r="K2106" s="7">
        <v>7</v>
      </c>
      <c r="L2106" s="7" t="s">
        <v>15947</v>
      </c>
      <c r="M2106" s="7" t="s">
        <v>19277</v>
      </c>
      <c r="N2106" s="7" t="s">
        <v>29</v>
      </c>
      <c r="O2106" s="7" t="s">
        <v>105</v>
      </c>
    </row>
    <row r="2107" spans="2:15" x14ac:dyDescent="0.25">
      <c r="B2107" s="7">
        <v>4</v>
      </c>
      <c r="C2107" s="7" t="s">
        <v>15949</v>
      </c>
      <c r="D2107" s="7" t="s">
        <v>15950</v>
      </c>
      <c r="E2107" s="7" t="s">
        <v>15952</v>
      </c>
      <c r="F2107" s="7" t="s">
        <v>165</v>
      </c>
      <c r="G2107" s="7" t="s">
        <v>253</v>
      </c>
      <c r="H2107" s="7" t="s">
        <v>260</v>
      </c>
      <c r="I2107" s="7" t="s">
        <v>27</v>
      </c>
      <c r="J2107" s="7" t="s">
        <v>23</v>
      </c>
      <c r="K2107" s="7">
        <v>7</v>
      </c>
      <c r="L2107" s="7" t="s">
        <v>15954</v>
      </c>
      <c r="M2107" s="7" t="s">
        <v>19279</v>
      </c>
      <c r="N2107" s="7" t="s">
        <v>29</v>
      </c>
      <c r="O2107" s="7" t="s">
        <v>159</v>
      </c>
    </row>
    <row r="2108" spans="2:15" x14ac:dyDescent="0.25">
      <c r="B2108" s="7">
        <v>4</v>
      </c>
      <c r="C2108" s="7" t="s">
        <v>15955</v>
      </c>
      <c r="D2108" s="7" t="s">
        <v>15956</v>
      </c>
      <c r="E2108" s="7" t="s">
        <v>15958</v>
      </c>
      <c r="F2108" s="7" t="s">
        <v>165</v>
      </c>
      <c r="G2108" s="7" t="s">
        <v>252</v>
      </c>
      <c r="H2108" s="7" t="s">
        <v>260</v>
      </c>
      <c r="I2108" s="7" t="s">
        <v>37</v>
      </c>
      <c r="J2108" s="7" t="s">
        <v>36</v>
      </c>
      <c r="K2108" s="7">
        <v>10</v>
      </c>
      <c r="L2108" s="7" t="s">
        <v>15960</v>
      </c>
      <c r="M2108" s="7" t="s">
        <v>19309</v>
      </c>
      <c r="N2108" s="7" t="s">
        <v>29</v>
      </c>
      <c r="O2108" s="7" t="s">
        <v>159</v>
      </c>
    </row>
    <row r="2109" spans="2:15" x14ac:dyDescent="0.25">
      <c r="B2109" s="7">
        <v>4</v>
      </c>
      <c r="C2109" s="7" t="s">
        <v>15961</v>
      </c>
      <c r="D2109" s="7" t="s">
        <v>15962</v>
      </c>
      <c r="E2109" s="7" t="s">
        <v>15965</v>
      </c>
      <c r="F2109" s="7" t="s">
        <v>119</v>
      </c>
      <c r="G2109" s="7" t="s">
        <v>253</v>
      </c>
      <c r="H2109" s="7" t="s">
        <v>259</v>
      </c>
      <c r="I2109" s="7" t="s">
        <v>55</v>
      </c>
      <c r="J2109" s="7" t="s">
        <v>54</v>
      </c>
      <c r="K2109" s="7">
        <v>4</v>
      </c>
      <c r="L2109" s="7" t="s">
        <v>15967</v>
      </c>
      <c r="M2109" s="7" t="s">
        <v>19311</v>
      </c>
      <c r="N2109" s="7" t="s">
        <v>29</v>
      </c>
      <c r="O2109" s="7" t="s">
        <v>109</v>
      </c>
    </row>
    <row r="2110" spans="2:15" x14ac:dyDescent="0.25">
      <c r="B2110" s="7">
        <v>4</v>
      </c>
      <c r="C2110" s="7" t="s">
        <v>15968</v>
      </c>
      <c r="D2110" s="7" t="s">
        <v>15969</v>
      </c>
      <c r="E2110" s="7" t="s">
        <v>15972</v>
      </c>
      <c r="F2110" s="7" t="s">
        <v>156</v>
      </c>
      <c r="G2110" s="7" t="s">
        <v>252</v>
      </c>
      <c r="H2110" s="7" t="s">
        <v>260</v>
      </c>
      <c r="I2110" s="7" t="s">
        <v>37</v>
      </c>
      <c r="J2110" s="7" t="s">
        <v>36</v>
      </c>
      <c r="K2110" s="7">
        <v>10</v>
      </c>
      <c r="L2110" s="7" t="s">
        <v>15974</v>
      </c>
      <c r="M2110" s="7" t="s">
        <v>19313</v>
      </c>
      <c r="N2110" s="7" t="s">
        <v>29</v>
      </c>
      <c r="O2110" s="7" t="s">
        <v>159</v>
      </c>
    </row>
    <row r="2111" spans="2:15" x14ac:dyDescent="0.25">
      <c r="B2111" s="7">
        <v>4</v>
      </c>
      <c r="C2111" s="7" t="s">
        <v>15975</v>
      </c>
      <c r="D2111" s="7" t="s">
        <v>15976</v>
      </c>
      <c r="E2111" s="7" t="s">
        <v>15979</v>
      </c>
      <c r="F2111" s="7" t="s">
        <v>25</v>
      </c>
      <c r="G2111" s="7" t="s">
        <v>253</v>
      </c>
      <c r="H2111" s="7" t="s">
        <v>260</v>
      </c>
      <c r="I2111" s="7" t="s">
        <v>66</v>
      </c>
      <c r="J2111" s="7" t="s">
        <v>36</v>
      </c>
      <c r="K2111" s="7">
        <v>7</v>
      </c>
      <c r="L2111" s="7" t="s">
        <v>15981</v>
      </c>
      <c r="M2111" s="7" t="s">
        <v>19315</v>
      </c>
      <c r="N2111" s="7" t="s">
        <v>29</v>
      </c>
      <c r="O2111" s="7" t="s">
        <v>105</v>
      </c>
    </row>
    <row r="2112" spans="2:15" x14ac:dyDescent="0.25">
      <c r="B2112" s="7">
        <v>4</v>
      </c>
      <c r="C2112" s="7" t="s">
        <v>15982</v>
      </c>
      <c r="D2112" s="7" t="s">
        <v>15983</v>
      </c>
      <c r="E2112" s="7" t="s">
        <v>15985</v>
      </c>
      <c r="F2112" s="7" t="s">
        <v>167</v>
      </c>
      <c r="G2112" s="7" t="s">
        <v>253</v>
      </c>
      <c r="H2112" s="7" t="s">
        <v>260</v>
      </c>
      <c r="I2112" s="7" t="s">
        <v>37</v>
      </c>
      <c r="J2112" s="7" t="s">
        <v>36</v>
      </c>
      <c r="K2112" s="7">
        <v>7</v>
      </c>
      <c r="L2112" s="7" t="s">
        <v>15987</v>
      </c>
      <c r="M2112" s="7" t="s">
        <v>19317</v>
      </c>
      <c r="N2112" s="7" t="s">
        <v>29</v>
      </c>
      <c r="O2112" s="7" t="s">
        <v>159</v>
      </c>
    </row>
    <row r="2113" spans="2:15" x14ac:dyDescent="0.25">
      <c r="B2113" s="7">
        <v>4</v>
      </c>
      <c r="C2113" s="7" t="s">
        <v>15988</v>
      </c>
      <c r="D2113" s="7" t="s">
        <v>15989</v>
      </c>
      <c r="E2113" s="7" t="s">
        <v>15992</v>
      </c>
      <c r="F2113" s="7" t="s">
        <v>193</v>
      </c>
      <c r="G2113" s="7" t="s">
        <v>253</v>
      </c>
      <c r="H2113" s="7" t="s">
        <v>260</v>
      </c>
      <c r="I2113" s="7" t="s">
        <v>27</v>
      </c>
      <c r="J2113" s="7" t="s">
        <v>23</v>
      </c>
      <c r="K2113" s="7">
        <v>7</v>
      </c>
      <c r="L2113" s="7" t="s">
        <v>15994</v>
      </c>
      <c r="M2113" s="7" t="s">
        <v>19319</v>
      </c>
      <c r="N2113" s="7" t="s">
        <v>29</v>
      </c>
      <c r="O2113" s="7" t="s">
        <v>159</v>
      </c>
    </row>
    <row r="2114" spans="2:15" x14ac:dyDescent="0.25">
      <c r="B2114" s="7">
        <v>4</v>
      </c>
      <c r="C2114" s="7" t="s">
        <v>15995</v>
      </c>
      <c r="D2114" s="7" t="s">
        <v>15996</v>
      </c>
      <c r="E2114" s="7" t="s">
        <v>16000</v>
      </c>
      <c r="F2114" s="7" t="s">
        <v>200</v>
      </c>
      <c r="G2114" s="7" t="s">
        <v>252</v>
      </c>
      <c r="H2114" s="7" t="s">
        <v>260</v>
      </c>
      <c r="I2114" s="7" t="s">
        <v>55</v>
      </c>
      <c r="J2114" s="7" t="s">
        <v>54</v>
      </c>
      <c r="K2114" s="7">
        <v>4</v>
      </c>
      <c r="L2114" s="7" t="s">
        <v>16002</v>
      </c>
      <c r="M2114" s="7" t="s">
        <v>18401</v>
      </c>
      <c r="N2114" s="7" t="s">
        <v>29</v>
      </c>
      <c r="O2114" s="7" t="s">
        <v>159</v>
      </c>
    </row>
    <row r="2115" spans="2:15" x14ac:dyDescent="0.25">
      <c r="B2115" s="7">
        <v>4</v>
      </c>
      <c r="C2115" s="7" t="s">
        <v>16003</v>
      </c>
      <c r="D2115" s="7" t="s">
        <v>16004</v>
      </c>
      <c r="E2115" s="7" t="s">
        <v>16007</v>
      </c>
      <c r="F2115" s="7" t="s">
        <v>25</v>
      </c>
      <c r="G2115" s="7" t="s">
        <v>253</v>
      </c>
      <c r="H2115" s="7" t="s">
        <v>260</v>
      </c>
      <c r="I2115" s="7" t="s">
        <v>34</v>
      </c>
      <c r="J2115" s="7" t="s">
        <v>23</v>
      </c>
      <c r="K2115" s="7">
        <v>5</v>
      </c>
      <c r="L2115" s="7" t="s">
        <v>16009</v>
      </c>
      <c r="M2115" s="7" t="s">
        <v>19322</v>
      </c>
      <c r="N2115" s="7" t="s">
        <v>29</v>
      </c>
      <c r="O2115" s="7" t="s">
        <v>105</v>
      </c>
    </row>
    <row r="2116" spans="2:15" x14ac:dyDescent="0.25">
      <c r="B2116" s="7">
        <v>4</v>
      </c>
      <c r="C2116" s="7" t="s">
        <v>16010</v>
      </c>
      <c r="D2116" s="7" t="s">
        <v>16011</v>
      </c>
      <c r="E2116" s="7" t="s">
        <v>16013</v>
      </c>
      <c r="F2116" s="7" t="s">
        <v>167</v>
      </c>
      <c r="G2116" s="7" t="s">
        <v>253</v>
      </c>
      <c r="H2116" s="7" t="s">
        <v>260</v>
      </c>
      <c r="I2116" s="7" t="s">
        <v>27</v>
      </c>
      <c r="J2116" s="7" t="s">
        <v>23</v>
      </c>
      <c r="K2116" s="7">
        <v>7</v>
      </c>
      <c r="L2116" s="7" t="s">
        <v>16015</v>
      </c>
      <c r="M2116" s="7" t="s">
        <v>19324</v>
      </c>
      <c r="N2116" s="7" t="s">
        <v>29</v>
      </c>
      <c r="O2116" s="7" t="s">
        <v>159</v>
      </c>
    </row>
    <row r="2117" spans="2:15" x14ac:dyDescent="0.25">
      <c r="B2117" s="7">
        <v>4</v>
      </c>
      <c r="C2117" s="7" t="s">
        <v>16016</v>
      </c>
      <c r="D2117" s="7" t="s">
        <v>16017</v>
      </c>
      <c r="E2117" s="7" t="s">
        <v>16020</v>
      </c>
      <c r="F2117" s="7" t="s">
        <v>167</v>
      </c>
      <c r="G2117" s="7" t="s">
        <v>252</v>
      </c>
      <c r="H2117" s="7" t="s">
        <v>260</v>
      </c>
      <c r="I2117" s="7" t="s">
        <v>27</v>
      </c>
      <c r="J2117" s="7" t="s">
        <v>23</v>
      </c>
      <c r="K2117" s="7">
        <v>10</v>
      </c>
      <c r="L2117" s="7" t="s">
        <v>16022</v>
      </c>
      <c r="M2117" s="7" t="s">
        <v>19325</v>
      </c>
      <c r="N2117" s="7" t="s">
        <v>29</v>
      </c>
      <c r="O2117" s="7" t="s">
        <v>159</v>
      </c>
    </row>
    <row r="2118" spans="2:15" x14ac:dyDescent="0.25">
      <c r="B2118" s="7">
        <v>4</v>
      </c>
      <c r="C2118" s="7" t="s">
        <v>16023</v>
      </c>
      <c r="D2118" s="7" t="s">
        <v>16024</v>
      </c>
      <c r="E2118" s="7" t="s">
        <v>16027</v>
      </c>
      <c r="F2118" s="7" t="s">
        <v>50</v>
      </c>
      <c r="G2118" s="7" t="s">
        <v>252</v>
      </c>
      <c r="H2118" s="7" t="s">
        <v>260</v>
      </c>
      <c r="I2118" s="7" t="s">
        <v>27</v>
      </c>
      <c r="J2118" s="7" t="s">
        <v>23</v>
      </c>
      <c r="K2118" s="7">
        <v>10</v>
      </c>
      <c r="L2118" s="7" t="s">
        <v>16029</v>
      </c>
      <c r="M2118" s="7" t="s">
        <v>19326</v>
      </c>
      <c r="N2118" s="7" t="s">
        <v>29</v>
      </c>
      <c r="O2118" s="7" t="s">
        <v>105</v>
      </c>
    </row>
    <row r="2119" spans="2:15" x14ac:dyDescent="0.25">
      <c r="B2119" s="7">
        <v>4</v>
      </c>
      <c r="C2119" s="7" t="s">
        <v>16030</v>
      </c>
      <c r="D2119" s="7" t="s">
        <v>16031</v>
      </c>
      <c r="E2119" s="7" t="s">
        <v>16034</v>
      </c>
      <c r="F2119" s="7" t="s">
        <v>25</v>
      </c>
      <c r="G2119" s="7" t="s">
        <v>253</v>
      </c>
      <c r="H2119" s="7" t="s">
        <v>260</v>
      </c>
      <c r="I2119" s="7" t="s">
        <v>34</v>
      </c>
      <c r="J2119" s="7" t="s">
        <v>23</v>
      </c>
      <c r="K2119" s="7">
        <v>5</v>
      </c>
      <c r="L2119" s="7" t="s">
        <v>16036</v>
      </c>
      <c r="M2119" s="7" t="s">
        <v>18526</v>
      </c>
      <c r="N2119" s="7" t="s">
        <v>29</v>
      </c>
      <c r="O2119" s="7" t="s">
        <v>105</v>
      </c>
    </row>
    <row r="2120" spans="2:15" x14ac:dyDescent="0.25">
      <c r="B2120" s="7">
        <v>4</v>
      </c>
      <c r="C2120" s="7" t="s">
        <v>16037</v>
      </c>
      <c r="D2120" s="7" t="s">
        <v>16038</v>
      </c>
      <c r="E2120" s="7" t="s">
        <v>16040</v>
      </c>
      <c r="F2120" s="7" t="s">
        <v>167</v>
      </c>
      <c r="G2120" s="7" t="s">
        <v>253</v>
      </c>
      <c r="H2120" s="7" t="s">
        <v>260</v>
      </c>
      <c r="I2120" s="7" t="s">
        <v>27</v>
      </c>
      <c r="J2120" s="7" t="s">
        <v>23</v>
      </c>
      <c r="K2120" s="7">
        <v>7</v>
      </c>
      <c r="L2120" s="7" t="s">
        <v>16042</v>
      </c>
      <c r="M2120" s="7" t="s">
        <v>10520</v>
      </c>
      <c r="N2120" s="7" t="s">
        <v>29</v>
      </c>
      <c r="O2120" s="7" t="s">
        <v>159</v>
      </c>
    </row>
    <row r="2121" spans="2:15" x14ac:dyDescent="0.25">
      <c r="B2121" s="7">
        <v>4</v>
      </c>
      <c r="C2121" s="7" t="s">
        <v>16043</v>
      </c>
      <c r="D2121" s="7" t="s">
        <v>16044</v>
      </c>
      <c r="E2121" s="7" t="s">
        <v>16048</v>
      </c>
      <c r="F2121" s="7" t="s">
        <v>38</v>
      </c>
      <c r="G2121" s="7" t="s">
        <v>253</v>
      </c>
      <c r="H2121" s="7" t="s">
        <v>260</v>
      </c>
      <c r="I2121" s="7" t="s">
        <v>34</v>
      </c>
      <c r="J2121" s="7" t="s">
        <v>23</v>
      </c>
      <c r="K2121" s="7">
        <v>5</v>
      </c>
      <c r="L2121" s="7" t="s">
        <v>16050</v>
      </c>
      <c r="M2121" s="7" t="s">
        <v>14299</v>
      </c>
      <c r="N2121" s="7" t="s">
        <v>29</v>
      </c>
      <c r="O2121" s="7" t="s">
        <v>105</v>
      </c>
    </row>
    <row r="2122" spans="2:15" x14ac:dyDescent="0.25">
      <c r="B2122" s="7">
        <v>4</v>
      </c>
      <c r="C2122" s="7" t="s">
        <v>16051</v>
      </c>
      <c r="D2122" s="7" t="s">
        <v>16052</v>
      </c>
      <c r="E2122" s="7" t="s">
        <v>16053</v>
      </c>
      <c r="F2122" s="7" t="s">
        <v>25</v>
      </c>
      <c r="G2122" s="7" t="s">
        <v>253</v>
      </c>
      <c r="H2122" s="7" t="s">
        <v>260</v>
      </c>
      <c r="I2122" s="7" t="s">
        <v>34</v>
      </c>
      <c r="J2122" s="7" t="s">
        <v>23</v>
      </c>
      <c r="K2122" s="7">
        <v>5</v>
      </c>
      <c r="L2122" s="7" t="s">
        <v>16055</v>
      </c>
      <c r="M2122" s="7" t="s">
        <v>19329</v>
      </c>
      <c r="N2122" s="7" t="s">
        <v>29</v>
      </c>
      <c r="O2122" s="7" t="s">
        <v>105</v>
      </c>
    </row>
    <row r="2123" spans="2:15" x14ac:dyDescent="0.25">
      <c r="B2123" s="7">
        <v>4</v>
      </c>
      <c r="C2123" s="7" t="s">
        <v>16057</v>
      </c>
      <c r="D2123" s="7" t="s">
        <v>16058</v>
      </c>
      <c r="E2123" s="7" t="s">
        <v>16060</v>
      </c>
      <c r="F2123" s="7" t="s">
        <v>167</v>
      </c>
      <c r="G2123" s="7" t="s">
        <v>253</v>
      </c>
      <c r="H2123" s="7" t="s">
        <v>260</v>
      </c>
      <c r="I2123" s="7" t="s">
        <v>37</v>
      </c>
      <c r="J2123" s="7" t="s">
        <v>36</v>
      </c>
      <c r="K2123" s="7">
        <v>7</v>
      </c>
      <c r="L2123" s="7" t="s">
        <v>16062</v>
      </c>
      <c r="M2123" s="7" t="s">
        <v>19331</v>
      </c>
      <c r="N2123" s="7" t="s">
        <v>29</v>
      </c>
      <c r="O2123" s="7" t="s">
        <v>159</v>
      </c>
    </row>
    <row r="2124" spans="2:15" x14ac:dyDescent="0.25">
      <c r="B2124" s="7">
        <v>4</v>
      </c>
      <c r="C2124" s="7" t="s">
        <v>16063</v>
      </c>
      <c r="D2124" s="7" t="s">
        <v>16064</v>
      </c>
      <c r="E2124" s="7" t="s">
        <v>16067</v>
      </c>
      <c r="F2124" s="7" t="s">
        <v>163</v>
      </c>
      <c r="G2124" s="7" t="s">
        <v>252</v>
      </c>
      <c r="H2124" s="7" t="s">
        <v>260</v>
      </c>
      <c r="I2124" s="7" t="s">
        <v>87</v>
      </c>
      <c r="J2124" s="7" t="s">
        <v>23</v>
      </c>
      <c r="K2124" s="7">
        <v>10</v>
      </c>
      <c r="L2124" s="7" t="s">
        <v>16069</v>
      </c>
      <c r="M2124" s="7" t="s">
        <v>10883</v>
      </c>
      <c r="N2124" s="7" t="s">
        <v>29</v>
      </c>
      <c r="O2124" s="7" t="s">
        <v>159</v>
      </c>
    </row>
    <row r="2125" spans="2:15" x14ac:dyDescent="0.25">
      <c r="B2125" s="7">
        <v>4</v>
      </c>
      <c r="C2125" s="7" t="s">
        <v>16071</v>
      </c>
      <c r="D2125" s="7" t="s">
        <v>16072</v>
      </c>
      <c r="E2125" s="7" t="s">
        <v>16075</v>
      </c>
      <c r="F2125" s="7" t="s">
        <v>25</v>
      </c>
      <c r="G2125" s="7" t="s">
        <v>253</v>
      </c>
      <c r="H2125" s="7" t="s">
        <v>260</v>
      </c>
      <c r="I2125" s="7" t="s">
        <v>34</v>
      </c>
      <c r="J2125" s="7" t="s">
        <v>23</v>
      </c>
      <c r="K2125" s="7">
        <v>5</v>
      </c>
      <c r="L2125" s="7" t="s">
        <v>16077</v>
      </c>
      <c r="M2125" s="7" t="s">
        <v>10884</v>
      </c>
      <c r="N2125" s="7" t="s">
        <v>29</v>
      </c>
      <c r="O2125" s="7" t="s">
        <v>105</v>
      </c>
    </row>
    <row r="2126" spans="2:15" x14ac:dyDescent="0.25">
      <c r="B2126" s="7">
        <v>4</v>
      </c>
      <c r="C2126" s="7" t="s">
        <v>16078</v>
      </c>
      <c r="D2126" s="7" t="s">
        <v>16079</v>
      </c>
      <c r="E2126" s="7" t="s">
        <v>16082</v>
      </c>
      <c r="F2126" s="7" t="s">
        <v>50</v>
      </c>
      <c r="G2126" s="7" t="s">
        <v>252</v>
      </c>
      <c r="H2126" s="7" t="s">
        <v>259</v>
      </c>
      <c r="I2126" s="7" t="s">
        <v>34</v>
      </c>
      <c r="J2126" s="7" t="s">
        <v>23</v>
      </c>
      <c r="K2126" s="7">
        <v>8</v>
      </c>
      <c r="L2126" s="7" t="s">
        <v>16084</v>
      </c>
      <c r="M2126" s="7" t="s">
        <v>18918</v>
      </c>
      <c r="N2126" s="7" t="s">
        <v>29</v>
      </c>
      <c r="O2126" s="7" t="s">
        <v>105</v>
      </c>
    </row>
    <row r="2127" spans="2:15" x14ac:dyDescent="0.25">
      <c r="B2127" s="7">
        <v>4</v>
      </c>
      <c r="C2127" s="7" t="s">
        <v>16085</v>
      </c>
      <c r="D2127" s="7" t="s">
        <v>16086</v>
      </c>
      <c r="E2127" s="7" t="s">
        <v>16089</v>
      </c>
      <c r="F2127" s="7" t="s">
        <v>165</v>
      </c>
      <c r="G2127" s="7" t="s">
        <v>252</v>
      </c>
      <c r="H2127" s="7" t="s">
        <v>260</v>
      </c>
      <c r="I2127" s="7" t="s">
        <v>55</v>
      </c>
      <c r="J2127" s="7" t="s">
        <v>54</v>
      </c>
      <c r="K2127" s="7">
        <v>4</v>
      </c>
      <c r="L2127" s="7" t="s">
        <v>16091</v>
      </c>
      <c r="M2127" s="7" t="s">
        <v>6727</v>
      </c>
      <c r="N2127" s="7" t="s">
        <v>29</v>
      </c>
      <c r="O2127" s="7" t="s">
        <v>159</v>
      </c>
    </row>
    <row r="2128" spans="2:15" x14ac:dyDescent="0.25">
      <c r="B2128" s="7">
        <v>4</v>
      </c>
      <c r="C2128" s="7" t="s">
        <v>16092</v>
      </c>
      <c r="D2128" s="7" t="s">
        <v>16093</v>
      </c>
      <c r="E2128" s="7" t="s">
        <v>16097</v>
      </c>
      <c r="F2128" s="7" t="s">
        <v>25</v>
      </c>
      <c r="G2128" s="7" t="s">
        <v>253</v>
      </c>
      <c r="H2128" s="7" t="s">
        <v>260</v>
      </c>
      <c r="I2128" s="7" t="s">
        <v>34</v>
      </c>
      <c r="J2128" s="7" t="s">
        <v>23</v>
      </c>
      <c r="K2128" s="7">
        <v>5</v>
      </c>
      <c r="L2128" s="7" t="s">
        <v>16099</v>
      </c>
      <c r="M2128" s="7" t="s">
        <v>2807</v>
      </c>
      <c r="N2128" s="7" t="s">
        <v>29</v>
      </c>
      <c r="O2128" s="7" t="s">
        <v>105</v>
      </c>
    </row>
    <row r="2129" spans="2:15" x14ac:dyDescent="0.25">
      <c r="B2129" s="7">
        <v>4</v>
      </c>
      <c r="C2129" s="7" t="s">
        <v>16100</v>
      </c>
      <c r="D2129" s="7" t="s">
        <v>5712</v>
      </c>
      <c r="E2129" s="7" t="s">
        <v>16103</v>
      </c>
      <c r="F2129" s="7" t="s">
        <v>163</v>
      </c>
      <c r="G2129" s="7" t="s">
        <v>252</v>
      </c>
      <c r="H2129" s="7" t="s">
        <v>260</v>
      </c>
      <c r="I2129" s="7" t="s">
        <v>55</v>
      </c>
      <c r="J2129" s="7" t="s">
        <v>54</v>
      </c>
      <c r="K2129" s="7">
        <v>4</v>
      </c>
      <c r="L2129" s="7" t="s">
        <v>16105</v>
      </c>
      <c r="M2129" s="7" t="s">
        <v>1345</v>
      </c>
      <c r="N2129" s="7" t="s">
        <v>29</v>
      </c>
      <c r="O2129" s="7" t="s">
        <v>159</v>
      </c>
    </row>
    <row r="2130" spans="2:15" x14ac:dyDescent="0.25">
      <c r="B2130" s="7">
        <v>4</v>
      </c>
      <c r="C2130" s="7" t="s">
        <v>16106</v>
      </c>
      <c r="D2130" s="7" t="s">
        <v>16107</v>
      </c>
      <c r="E2130" s="7" t="s">
        <v>16110</v>
      </c>
      <c r="F2130" s="7" t="s">
        <v>167</v>
      </c>
      <c r="G2130" s="7" t="s">
        <v>252</v>
      </c>
      <c r="H2130" s="7" t="s">
        <v>260</v>
      </c>
      <c r="I2130" s="7" t="s">
        <v>60</v>
      </c>
      <c r="J2130" s="7" t="s">
        <v>58</v>
      </c>
      <c r="K2130" s="7">
        <v>14</v>
      </c>
      <c r="L2130" s="7" t="s">
        <v>16112</v>
      </c>
      <c r="M2130" s="7" t="s">
        <v>19333</v>
      </c>
      <c r="N2130" s="7" t="s">
        <v>29</v>
      </c>
      <c r="O2130" s="7" t="s">
        <v>159</v>
      </c>
    </row>
    <row r="2131" spans="2:15" x14ac:dyDescent="0.25">
      <c r="B2131" s="7">
        <v>4</v>
      </c>
      <c r="C2131" s="7" t="s">
        <v>16113</v>
      </c>
      <c r="D2131" s="7" t="s">
        <v>16114</v>
      </c>
      <c r="E2131" s="7" t="s">
        <v>16116</v>
      </c>
      <c r="F2131" s="7" t="s">
        <v>180</v>
      </c>
      <c r="G2131" s="7" t="s">
        <v>252</v>
      </c>
      <c r="H2131" s="7" t="s">
        <v>260</v>
      </c>
      <c r="I2131" s="7" t="s">
        <v>27</v>
      </c>
      <c r="J2131" s="7" t="s">
        <v>23</v>
      </c>
      <c r="K2131" s="7">
        <v>10</v>
      </c>
      <c r="L2131" s="7" t="s">
        <v>16118</v>
      </c>
      <c r="M2131" s="7" t="s">
        <v>10522</v>
      </c>
      <c r="N2131" s="7" t="s">
        <v>29</v>
      </c>
      <c r="O2131" s="7" t="s">
        <v>159</v>
      </c>
    </row>
    <row r="2132" spans="2:15" x14ac:dyDescent="0.25">
      <c r="B2132" s="7">
        <v>4</v>
      </c>
      <c r="C2132" s="7" t="s">
        <v>16119</v>
      </c>
      <c r="D2132" s="7" t="s">
        <v>16120</v>
      </c>
      <c r="E2132" s="7" t="s">
        <v>16123</v>
      </c>
      <c r="F2132" s="7" t="s">
        <v>25</v>
      </c>
      <c r="G2132" s="7" t="s">
        <v>253</v>
      </c>
      <c r="H2132" s="7" t="s">
        <v>260</v>
      </c>
      <c r="I2132" s="7" t="s">
        <v>34</v>
      </c>
      <c r="J2132" s="7" t="s">
        <v>23</v>
      </c>
      <c r="K2132" s="7">
        <v>5</v>
      </c>
      <c r="L2132" s="7" t="s">
        <v>16125</v>
      </c>
      <c r="M2132" s="7" t="s">
        <v>14342</v>
      </c>
      <c r="N2132" s="7" t="s">
        <v>29</v>
      </c>
      <c r="O2132" s="7" t="s">
        <v>105</v>
      </c>
    </row>
    <row r="2133" spans="2:15" x14ac:dyDescent="0.25">
      <c r="B2133" s="7">
        <v>4</v>
      </c>
      <c r="C2133" s="7" t="s">
        <v>16126</v>
      </c>
      <c r="D2133" s="7" t="s">
        <v>16127</v>
      </c>
      <c r="E2133" s="7" t="s">
        <v>16130</v>
      </c>
      <c r="F2133" s="7" t="s">
        <v>25</v>
      </c>
      <c r="G2133" s="7" t="s">
        <v>253</v>
      </c>
      <c r="H2133" s="7" t="s">
        <v>260</v>
      </c>
      <c r="I2133" s="7" t="s">
        <v>34</v>
      </c>
      <c r="J2133" s="7" t="s">
        <v>23</v>
      </c>
      <c r="K2133" s="7">
        <v>5</v>
      </c>
      <c r="L2133" s="7" t="s">
        <v>16132</v>
      </c>
      <c r="M2133" s="7" t="s">
        <v>18752</v>
      </c>
      <c r="N2133" s="7" t="s">
        <v>29</v>
      </c>
      <c r="O2133" s="7" t="s">
        <v>105</v>
      </c>
    </row>
    <row r="2134" spans="2:15" x14ac:dyDescent="0.25">
      <c r="B2134" s="7">
        <v>4</v>
      </c>
      <c r="C2134" s="7" t="s">
        <v>16133</v>
      </c>
      <c r="D2134" s="7" t="s">
        <v>16134</v>
      </c>
      <c r="E2134" s="7" t="s">
        <v>16137</v>
      </c>
      <c r="F2134" s="7" t="s">
        <v>25</v>
      </c>
      <c r="G2134" s="7" t="s">
        <v>253</v>
      </c>
      <c r="H2134" s="7" t="s">
        <v>260</v>
      </c>
      <c r="I2134" s="7" t="s">
        <v>34</v>
      </c>
      <c r="J2134" s="7" t="s">
        <v>23</v>
      </c>
      <c r="K2134" s="7">
        <v>5</v>
      </c>
      <c r="L2134" s="7" t="s">
        <v>16139</v>
      </c>
      <c r="M2134" s="7" t="s">
        <v>19337</v>
      </c>
      <c r="N2134" s="7" t="s">
        <v>29</v>
      </c>
      <c r="O2134" s="7" t="s">
        <v>105</v>
      </c>
    </row>
    <row r="2135" spans="2:15" x14ac:dyDescent="0.25">
      <c r="B2135" s="7">
        <v>4</v>
      </c>
      <c r="C2135" s="7" t="s">
        <v>16140</v>
      </c>
      <c r="D2135" s="7" t="s">
        <v>16141</v>
      </c>
      <c r="E2135" s="7" t="s">
        <v>16144</v>
      </c>
      <c r="F2135" s="7" t="s">
        <v>160</v>
      </c>
      <c r="G2135" s="7" t="s">
        <v>252</v>
      </c>
      <c r="H2135" s="7" t="s">
        <v>260</v>
      </c>
      <c r="I2135" s="7" t="s">
        <v>45</v>
      </c>
      <c r="J2135" s="7" t="s">
        <v>44</v>
      </c>
      <c r="K2135" s="7">
        <v>11</v>
      </c>
      <c r="L2135" s="7" t="s">
        <v>16146</v>
      </c>
      <c r="M2135" s="7" t="s">
        <v>19338</v>
      </c>
      <c r="N2135" s="7" t="s">
        <v>29</v>
      </c>
      <c r="O2135" s="7" t="s">
        <v>159</v>
      </c>
    </row>
    <row r="2136" spans="2:15" x14ac:dyDescent="0.25">
      <c r="B2136" s="7">
        <v>4</v>
      </c>
      <c r="C2136" s="7" t="s">
        <v>16147</v>
      </c>
      <c r="D2136" s="7" t="s">
        <v>16148</v>
      </c>
      <c r="E2136" s="7" t="s">
        <v>16151</v>
      </c>
      <c r="F2136" s="7" t="s">
        <v>151</v>
      </c>
      <c r="G2136" s="7" t="s">
        <v>253</v>
      </c>
      <c r="H2136" s="7" t="s">
        <v>259</v>
      </c>
      <c r="I2136" s="7" t="s">
        <v>34</v>
      </c>
      <c r="J2136" s="7" t="s">
        <v>23</v>
      </c>
      <c r="K2136" s="7">
        <v>5</v>
      </c>
      <c r="L2136" s="7" t="s">
        <v>16153</v>
      </c>
      <c r="M2136" s="7" t="s">
        <v>17879</v>
      </c>
      <c r="N2136" s="7" t="s">
        <v>29</v>
      </c>
      <c r="O2136" s="7" t="s">
        <v>136</v>
      </c>
    </row>
    <row r="2137" spans="2:15" x14ac:dyDescent="0.25">
      <c r="B2137" s="7">
        <v>4</v>
      </c>
      <c r="C2137" s="7" t="s">
        <v>16154</v>
      </c>
      <c r="D2137" s="7" t="s">
        <v>16155</v>
      </c>
      <c r="E2137" s="7" t="s">
        <v>16158</v>
      </c>
      <c r="F2137" s="7" t="s">
        <v>254</v>
      </c>
      <c r="G2137" s="7" t="s">
        <v>252</v>
      </c>
      <c r="H2137" s="7" t="s">
        <v>259</v>
      </c>
      <c r="I2137" s="7" t="s">
        <v>34</v>
      </c>
      <c r="J2137" s="7" t="s">
        <v>23</v>
      </c>
      <c r="K2137" s="7">
        <v>8</v>
      </c>
      <c r="L2137" s="7" t="s">
        <v>16160</v>
      </c>
      <c r="M2137" s="7" t="s">
        <v>16920</v>
      </c>
      <c r="N2137" s="7" t="s">
        <v>29</v>
      </c>
      <c r="O2137" s="7" t="s">
        <v>136</v>
      </c>
    </row>
    <row r="2138" spans="2:15" x14ac:dyDescent="0.25">
      <c r="B2138" s="7">
        <v>4</v>
      </c>
      <c r="C2138" s="7" t="s">
        <v>16161</v>
      </c>
      <c r="D2138" s="7" t="s">
        <v>16162</v>
      </c>
      <c r="E2138" s="7" t="s">
        <v>16165</v>
      </c>
      <c r="F2138" s="7" t="s">
        <v>160</v>
      </c>
      <c r="G2138" s="7" t="s">
        <v>252</v>
      </c>
      <c r="H2138" s="7" t="s">
        <v>260</v>
      </c>
      <c r="I2138" s="7" t="s">
        <v>60</v>
      </c>
      <c r="J2138" s="7" t="s">
        <v>58</v>
      </c>
      <c r="K2138" s="7">
        <v>14</v>
      </c>
      <c r="L2138" s="7" t="s">
        <v>16167</v>
      </c>
      <c r="M2138" s="7" t="s">
        <v>19341</v>
      </c>
      <c r="N2138" s="7" t="s">
        <v>29</v>
      </c>
      <c r="O2138" s="7" t="s">
        <v>159</v>
      </c>
    </row>
    <row r="2139" spans="2:15" x14ac:dyDescent="0.25">
      <c r="B2139" s="7">
        <v>4</v>
      </c>
      <c r="C2139" s="7" t="s">
        <v>16168</v>
      </c>
      <c r="D2139" s="7" t="s">
        <v>16169</v>
      </c>
      <c r="E2139" s="7" t="s">
        <v>16171</v>
      </c>
      <c r="F2139" s="7" t="s">
        <v>163</v>
      </c>
      <c r="G2139" s="7" t="s">
        <v>252</v>
      </c>
      <c r="H2139" s="7" t="s">
        <v>260</v>
      </c>
      <c r="I2139" s="7" t="s">
        <v>55</v>
      </c>
      <c r="J2139" s="7" t="s">
        <v>54</v>
      </c>
      <c r="K2139" s="7">
        <v>4</v>
      </c>
      <c r="L2139" s="7" t="s">
        <v>16173</v>
      </c>
      <c r="M2139" s="7" t="s">
        <v>19343</v>
      </c>
      <c r="N2139" s="7" t="s">
        <v>29</v>
      </c>
      <c r="O2139" s="7" t="s">
        <v>159</v>
      </c>
    </row>
    <row r="2140" spans="2:15" x14ac:dyDescent="0.25">
      <c r="B2140" s="7">
        <v>4</v>
      </c>
      <c r="C2140" s="7" t="s">
        <v>16174</v>
      </c>
      <c r="D2140" s="7" t="s">
        <v>16175</v>
      </c>
      <c r="E2140" s="7" t="s">
        <v>16178</v>
      </c>
      <c r="F2140" s="7" t="s">
        <v>178</v>
      </c>
      <c r="G2140" s="7" t="s">
        <v>253</v>
      </c>
      <c r="H2140" s="7" t="s">
        <v>260</v>
      </c>
      <c r="I2140" s="7" t="s">
        <v>87</v>
      </c>
      <c r="J2140" s="7" t="s">
        <v>23</v>
      </c>
      <c r="K2140" s="7">
        <v>7</v>
      </c>
      <c r="L2140" s="7" t="s">
        <v>16180</v>
      </c>
      <c r="M2140" s="7" t="s">
        <v>16189</v>
      </c>
      <c r="N2140" s="7" t="s">
        <v>29</v>
      </c>
      <c r="O2140" s="7" t="s">
        <v>159</v>
      </c>
    </row>
    <row r="2141" spans="2:15" x14ac:dyDescent="0.25">
      <c r="B2141" s="7">
        <v>4</v>
      </c>
      <c r="C2141" s="7" t="s">
        <v>16181</v>
      </c>
      <c r="D2141" s="7" t="s">
        <v>16182</v>
      </c>
      <c r="E2141" s="7" t="s">
        <v>16186</v>
      </c>
      <c r="F2141" s="7" t="s">
        <v>48</v>
      </c>
      <c r="G2141" s="7" t="s">
        <v>253</v>
      </c>
      <c r="H2141" s="7" t="s">
        <v>260</v>
      </c>
      <c r="I2141" s="7" t="s">
        <v>60</v>
      </c>
      <c r="J2141" s="7" t="s">
        <v>58</v>
      </c>
      <c r="K2141" s="7">
        <v>9</v>
      </c>
      <c r="L2141" s="7" t="s">
        <v>16188</v>
      </c>
      <c r="M2141" s="7" t="s">
        <v>12760</v>
      </c>
      <c r="N2141" s="7" t="s">
        <v>29</v>
      </c>
      <c r="O2141" s="7" t="s">
        <v>105</v>
      </c>
    </row>
    <row r="2142" spans="2:15" x14ac:dyDescent="0.25">
      <c r="B2142" s="7">
        <v>4</v>
      </c>
      <c r="C2142" s="7" t="s">
        <v>16190</v>
      </c>
      <c r="D2142" s="7" t="s">
        <v>16191</v>
      </c>
      <c r="E2142" s="7" t="s">
        <v>16194</v>
      </c>
      <c r="F2142" s="7" t="s">
        <v>169</v>
      </c>
      <c r="G2142" s="7" t="s">
        <v>252</v>
      </c>
      <c r="H2142" s="7" t="s">
        <v>260</v>
      </c>
      <c r="I2142" s="7" t="s">
        <v>60</v>
      </c>
      <c r="J2142" s="7" t="s">
        <v>58</v>
      </c>
      <c r="K2142" s="7">
        <v>14</v>
      </c>
      <c r="L2142" s="7" t="s">
        <v>16196</v>
      </c>
      <c r="M2142" s="7" t="s">
        <v>19344</v>
      </c>
      <c r="N2142" s="7" t="s">
        <v>29</v>
      </c>
      <c r="O2142" s="7" t="s">
        <v>159</v>
      </c>
    </row>
    <row r="2143" spans="2:15" x14ac:dyDescent="0.25">
      <c r="B2143" s="7">
        <v>4</v>
      </c>
      <c r="C2143" s="7" t="s">
        <v>16197</v>
      </c>
      <c r="D2143" s="7" t="s">
        <v>16198</v>
      </c>
      <c r="E2143" s="7" t="s">
        <v>16199</v>
      </c>
      <c r="F2143" s="7" t="s">
        <v>163</v>
      </c>
      <c r="G2143" s="7" t="s">
        <v>252</v>
      </c>
      <c r="H2143" s="7" t="s">
        <v>259</v>
      </c>
      <c r="I2143" s="7" t="s">
        <v>34</v>
      </c>
      <c r="J2143" s="7" t="s">
        <v>23</v>
      </c>
      <c r="K2143" s="7">
        <v>8</v>
      </c>
      <c r="L2143" s="7" t="s">
        <v>16201</v>
      </c>
      <c r="M2143" s="7" t="s">
        <v>19345</v>
      </c>
      <c r="N2143" s="7" t="s">
        <v>29</v>
      </c>
      <c r="O2143" s="7" t="s">
        <v>159</v>
      </c>
    </row>
    <row r="2144" spans="2:15" x14ac:dyDescent="0.25">
      <c r="B2144" s="7">
        <v>4</v>
      </c>
      <c r="C2144" s="7" t="s">
        <v>16203</v>
      </c>
      <c r="D2144" s="7" t="s">
        <v>16204</v>
      </c>
      <c r="E2144" s="7" t="s">
        <v>16208</v>
      </c>
      <c r="F2144" s="7" t="s">
        <v>156</v>
      </c>
      <c r="G2144" s="7" t="s">
        <v>252</v>
      </c>
      <c r="H2144" s="7" t="s">
        <v>260</v>
      </c>
      <c r="I2144" s="7" t="s">
        <v>55</v>
      </c>
      <c r="J2144" s="7" t="s">
        <v>54</v>
      </c>
      <c r="K2144" s="7">
        <v>4</v>
      </c>
      <c r="L2144" s="7" t="s">
        <v>16210</v>
      </c>
      <c r="M2144" s="7" t="s">
        <v>18410</v>
      </c>
      <c r="N2144" s="7" t="s">
        <v>29</v>
      </c>
      <c r="O2144" s="7" t="s">
        <v>159</v>
      </c>
    </row>
    <row r="2145" spans="2:15" x14ac:dyDescent="0.25">
      <c r="B2145" s="7">
        <v>4</v>
      </c>
      <c r="C2145" s="7" t="s">
        <v>16211</v>
      </c>
      <c r="D2145" s="7" t="s">
        <v>16212</v>
      </c>
      <c r="E2145" s="7" t="s">
        <v>16215</v>
      </c>
      <c r="F2145" s="7" t="s">
        <v>169</v>
      </c>
      <c r="G2145" s="7" t="s">
        <v>252</v>
      </c>
      <c r="H2145" s="7" t="s">
        <v>260</v>
      </c>
      <c r="I2145" s="7" t="s">
        <v>55</v>
      </c>
      <c r="J2145" s="7" t="s">
        <v>54</v>
      </c>
      <c r="K2145" s="7">
        <v>4</v>
      </c>
      <c r="L2145" s="7" t="s">
        <v>16217</v>
      </c>
      <c r="M2145" s="7" t="s">
        <v>17840</v>
      </c>
      <c r="N2145" s="7" t="s">
        <v>29</v>
      </c>
      <c r="O2145" s="7" t="s">
        <v>159</v>
      </c>
    </row>
    <row r="2146" spans="2:15" x14ac:dyDescent="0.25">
      <c r="B2146" s="7">
        <v>4</v>
      </c>
      <c r="C2146" s="7" t="s">
        <v>16219</v>
      </c>
      <c r="D2146" s="7" t="s">
        <v>16220</v>
      </c>
      <c r="E2146" s="7" t="s">
        <v>16223</v>
      </c>
      <c r="F2146" s="7" t="s">
        <v>25</v>
      </c>
      <c r="G2146" s="7" t="s">
        <v>252</v>
      </c>
      <c r="H2146" s="7" t="s">
        <v>260</v>
      </c>
      <c r="I2146" s="7" t="s">
        <v>55</v>
      </c>
      <c r="J2146" s="7" t="s">
        <v>54</v>
      </c>
      <c r="K2146" s="7">
        <v>4</v>
      </c>
      <c r="L2146" s="7" t="s">
        <v>16225</v>
      </c>
      <c r="M2146" s="7" t="s">
        <v>19348</v>
      </c>
      <c r="N2146" s="7" t="s">
        <v>29</v>
      </c>
      <c r="O2146" s="7" t="s">
        <v>105</v>
      </c>
    </row>
    <row r="2147" spans="2:15" x14ac:dyDescent="0.25">
      <c r="B2147" s="7">
        <v>4</v>
      </c>
      <c r="C2147" s="7" t="s">
        <v>16226</v>
      </c>
      <c r="D2147" s="7" t="s">
        <v>16227</v>
      </c>
      <c r="E2147" s="7" t="s">
        <v>16230</v>
      </c>
      <c r="F2147" s="7" t="s">
        <v>190</v>
      </c>
      <c r="G2147" s="7" t="s">
        <v>253</v>
      </c>
      <c r="H2147" s="7" t="s">
        <v>260</v>
      </c>
      <c r="I2147" s="7" t="s">
        <v>60</v>
      </c>
      <c r="J2147" s="7" t="s">
        <v>58</v>
      </c>
      <c r="K2147" s="7">
        <v>9</v>
      </c>
      <c r="L2147" s="7" t="s">
        <v>16232</v>
      </c>
      <c r="M2147" s="7" t="s">
        <v>19349</v>
      </c>
      <c r="N2147" s="7" t="s">
        <v>29</v>
      </c>
      <c r="O2147" s="7" t="s">
        <v>159</v>
      </c>
    </row>
    <row r="2148" spans="2:15" x14ac:dyDescent="0.25">
      <c r="B2148" s="7">
        <v>4</v>
      </c>
      <c r="C2148" s="7" t="s">
        <v>16233</v>
      </c>
      <c r="D2148" s="7" t="s">
        <v>16234</v>
      </c>
      <c r="E2148" s="7" t="s">
        <v>16110</v>
      </c>
      <c r="F2148" s="7" t="s">
        <v>167</v>
      </c>
      <c r="G2148" s="7" t="s">
        <v>252</v>
      </c>
      <c r="H2148" s="7" t="s">
        <v>260</v>
      </c>
      <c r="I2148" s="7" t="s">
        <v>55</v>
      </c>
      <c r="J2148" s="7" t="s">
        <v>54</v>
      </c>
      <c r="K2148" s="7">
        <v>4</v>
      </c>
      <c r="L2148" s="7" t="s">
        <v>16237</v>
      </c>
      <c r="M2148" s="7" t="s">
        <v>17825</v>
      </c>
      <c r="N2148" s="7" t="s">
        <v>29</v>
      </c>
      <c r="O2148" s="7" t="s">
        <v>159</v>
      </c>
    </row>
    <row r="2149" spans="2:15" x14ac:dyDescent="0.25">
      <c r="B2149" s="7">
        <v>4</v>
      </c>
      <c r="C2149" s="7" t="s">
        <v>16238</v>
      </c>
      <c r="D2149" s="7" t="s">
        <v>16239</v>
      </c>
      <c r="E2149" s="7" t="s">
        <v>16242</v>
      </c>
      <c r="F2149" s="7" t="s">
        <v>334</v>
      </c>
      <c r="G2149" s="7" t="s">
        <v>252</v>
      </c>
      <c r="H2149" s="7" t="s">
        <v>259</v>
      </c>
      <c r="I2149" s="7" t="s">
        <v>55</v>
      </c>
      <c r="J2149" s="7" t="s">
        <v>54</v>
      </c>
      <c r="K2149" s="7">
        <v>4</v>
      </c>
      <c r="L2149" s="7" t="s">
        <v>16244</v>
      </c>
      <c r="M2149" s="7" t="s">
        <v>17533</v>
      </c>
      <c r="N2149" s="7" t="s">
        <v>29</v>
      </c>
      <c r="O2149" s="7" t="s">
        <v>109</v>
      </c>
    </row>
    <row r="2150" spans="2:15" x14ac:dyDescent="0.25">
      <c r="B2150" s="7">
        <v>4</v>
      </c>
      <c r="C2150" s="7" t="s">
        <v>16245</v>
      </c>
      <c r="D2150" s="7" t="s">
        <v>16246</v>
      </c>
      <c r="E2150" s="7" t="s">
        <v>16249</v>
      </c>
      <c r="F2150" s="7" t="s">
        <v>25</v>
      </c>
      <c r="G2150" s="7" t="s">
        <v>253</v>
      </c>
      <c r="H2150" s="7" t="s">
        <v>260</v>
      </c>
      <c r="I2150" s="7" t="s">
        <v>34</v>
      </c>
      <c r="J2150" s="7" t="s">
        <v>23</v>
      </c>
      <c r="K2150" s="7">
        <v>5</v>
      </c>
      <c r="L2150" s="7" t="s">
        <v>16251</v>
      </c>
      <c r="M2150" s="7" t="s">
        <v>14457</v>
      </c>
      <c r="N2150" s="7" t="s">
        <v>29</v>
      </c>
      <c r="O2150" s="7" t="s">
        <v>105</v>
      </c>
    </row>
    <row r="2151" spans="2:15" x14ac:dyDescent="0.25">
      <c r="B2151" s="7">
        <v>4</v>
      </c>
      <c r="C2151" s="7" t="s">
        <v>16252</v>
      </c>
      <c r="D2151" s="7" t="s">
        <v>16253</v>
      </c>
      <c r="E2151" s="7" t="s">
        <v>16255</v>
      </c>
      <c r="F2151" s="7" t="s">
        <v>190</v>
      </c>
      <c r="G2151" s="7" t="s">
        <v>252</v>
      </c>
      <c r="H2151" s="7" t="s">
        <v>260</v>
      </c>
      <c r="I2151" s="7" t="s">
        <v>27</v>
      </c>
      <c r="J2151" s="7" t="s">
        <v>23</v>
      </c>
      <c r="K2151" s="7">
        <v>10</v>
      </c>
      <c r="L2151" s="7" t="s">
        <v>16257</v>
      </c>
      <c r="M2151" s="7" t="s">
        <v>17987</v>
      </c>
      <c r="N2151" s="7" t="s">
        <v>29</v>
      </c>
      <c r="O2151" s="7" t="s">
        <v>159</v>
      </c>
    </row>
    <row r="2152" spans="2:15" x14ac:dyDescent="0.25">
      <c r="B2152" s="7">
        <v>4</v>
      </c>
      <c r="C2152" s="7" t="s">
        <v>16258</v>
      </c>
      <c r="D2152" s="7" t="s">
        <v>16259</v>
      </c>
      <c r="E2152" s="7" t="s">
        <v>16262</v>
      </c>
      <c r="F2152" s="7" t="s">
        <v>25</v>
      </c>
      <c r="G2152" s="7" t="s">
        <v>253</v>
      </c>
      <c r="H2152" s="7" t="s">
        <v>260</v>
      </c>
      <c r="I2152" s="7" t="s">
        <v>34</v>
      </c>
      <c r="J2152" s="7" t="s">
        <v>23</v>
      </c>
      <c r="K2152" s="7">
        <v>5</v>
      </c>
      <c r="L2152" s="7" t="s">
        <v>16264</v>
      </c>
      <c r="M2152" s="7" t="s">
        <v>5003</v>
      </c>
      <c r="N2152" s="7" t="s">
        <v>29</v>
      </c>
      <c r="O2152" s="7" t="s">
        <v>105</v>
      </c>
    </row>
    <row r="2153" spans="2:15" x14ac:dyDescent="0.25">
      <c r="B2153" s="7">
        <v>4</v>
      </c>
      <c r="C2153" s="7" t="s">
        <v>16265</v>
      </c>
      <c r="D2153" s="7" t="s">
        <v>16266</v>
      </c>
      <c r="E2153" s="7" t="s">
        <v>16268</v>
      </c>
      <c r="F2153" s="7" t="s">
        <v>167</v>
      </c>
      <c r="G2153" s="7" t="s">
        <v>253</v>
      </c>
      <c r="H2153" s="7" t="s">
        <v>260</v>
      </c>
      <c r="I2153" s="7" t="s">
        <v>27</v>
      </c>
      <c r="J2153" s="7" t="s">
        <v>23</v>
      </c>
      <c r="K2153" s="7">
        <v>7</v>
      </c>
      <c r="L2153" s="7" t="s">
        <v>16270</v>
      </c>
      <c r="M2153" s="7" t="s">
        <v>8077</v>
      </c>
      <c r="N2153" s="7" t="s">
        <v>29</v>
      </c>
      <c r="O2153" s="7" t="s">
        <v>159</v>
      </c>
    </row>
    <row r="2154" spans="2:15" x14ac:dyDescent="0.25">
      <c r="B2154" s="7">
        <v>4</v>
      </c>
      <c r="C2154" s="7" t="s">
        <v>16272</v>
      </c>
      <c r="D2154" s="7" t="s">
        <v>16273</v>
      </c>
      <c r="E2154" s="7" t="s">
        <v>16276</v>
      </c>
      <c r="F2154" s="7" t="s">
        <v>171</v>
      </c>
      <c r="G2154" s="7" t="s">
        <v>253</v>
      </c>
      <c r="H2154" s="7" t="s">
        <v>260</v>
      </c>
      <c r="I2154" s="7" t="s">
        <v>27</v>
      </c>
      <c r="J2154" s="7" t="s">
        <v>23</v>
      </c>
      <c r="K2154" s="7">
        <v>7</v>
      </c>
      <c r="L2154" s="7" t="s">
        <v>16278</v>
      </c>
      <c r="M2154" s="7" t="s">
        <v>18228</v>
      </c>
      <c r="N2154" s="7" t="s">
        <v>29</v>
      </c>
      <c r="O2154" s="7" t="s">
        <v>159</v>
      </c>
    </row>
    <row r="2155" spans="2:15" x14ac:dyDescent="0.25">
      <c r="B2155" s="7">
        <v>4</v>
      </c>
      <c r="C2155" s="7" t="s">
        <v>16279</v>
      </c>
      <c r="D2155" s="7" t="s">
        <v>16280</v>
      </c>
      <c r="E2155" s="7" t="s">
        <v>16283</v>
      </c>
      <c r="F2155" s="7" t="s">
        <v>25</v>
      </c>
      <c r="G2155" s="7" t="s">
        <v>253</v>
      </c>
      <c r="H2155" s="7" t="s">
        <v>260</v>
      </c>
      <c r="I2155" s="7" t="s">
        <v>34</v>
      </c>
      <c r="J2155" s="7" t="s">
        <v>23</v>
      </c>
      <c r="K2155" s="7">
        <v>5</v>
      </c>
      <c r="L2155" s="7" t="s">
        <v>16285</v>
      </c>
      <c r="M2155" s="7" t="s">
        <v>5003</v>
      </c>
      <c r="N2155" s="7" t="s">
        <v>29</v>
      </c>
      <c r="O2155" s="7" t="s">
        <v>105</v>
      </c>
    </row>
    <row r="2156" spans="2:15" x14ac:dyDescent="0.25">
      <c r="B2156" s="7">
        <v>4</v>
      </c>
      <c r="C2156" s="7" t="s">
        <v>16286</v>
      </c>
      <c r="D2156" s="7" t="s">
        <v>16287</v>
      </c>
      <c r="E2156" s="7" t="s">
        <v>16288</v>
      </c>
      <c r="F2156" s="7" t="s">
        <v>171</v>
      </c>
      <c r="G2156" s="7" t="s">
        <v>253</v>
      </c>
      <c r="H2156" s="7" t="s">
        <v>260</v>
      </c>
      <c r="I2156" s="7" t="s">
        <v>27</v>
      </c>
      <c r="J2156" s="7" t="s">
        <v>23</v>
      </c>
      <c r="K2156" s="7">
        <v>7</v>
      </c>
      <c r="L2156" s="7" t="s">
        <v>16290</v>
      </c>
      <c r="M2156" s="7" t="s">
        <v>17808</v>
      </c>
      <c r="N2156" s="7" t="s">
        <v>29</v>
      </c>
      <c r="O2156" s="7" t="s">
        <v>159</v>
      </c>
    </row>
    <row r="2157" spans="2:15" x14ac:dyDescent="0.25">
      <c r="B2157" s="7">
        <v>4</v>
      </c>
      <c r="C2157" s="7" t="s">
        <v>16291</v>
      </c>
      <c r="D2157" s="7" t="s">
        <v>16292</v>
      </c>
      <c r="E2157" s="7" t="s">
        <v>16295</v>
      </c>
      <c r="F2157" s="7" t="s">
        <v>216</v>
      </c>
      <c r="G2157" s="7" t="s">
        <v>252</v>
      </c>
      <c r="H2157" s="7" t="s">
        <v>259</v>
      </c>
      <c r="I2157" s="7" t="s">
        <v>34</v>
      </c>
      <c r="J2157" s="7" t="s">
        <v>23</v>
      </c>
      <c r="K2157" s="7">
        <v>8</v>
      </c>
      <c r="L2157" s="7" t="s">
        <v>16297</v>
      </c>
      <c r="M2157" s="7" t="s">
        <v>18413</v>
      </c>
      <c r="N2157" s="7" t="s">
        <v>29</v>
      </c>
      <c r="O2157" s="7" t="s">
        <v>215</v>
      </c>
    </row>
    <row r="2158" spans="2:15" x14ac:dyDescent="0.25">
      <c r="B2158" s="7">
        <v>4</v>
      </c>
      <c r="C2158" s="7" t="s">
        <v>16298</v>
      </c>
      <c r="D2158" s="7" t="s">
        <v>16299</v>
      </c>
      <c r="E2158" s="7" t="s">
        <v>16302</v>
      </c>
      <c r="F2158" s="7" t="s">
        <v>25</v>
      </c>
      <c r="G2158" s="7" t="s">
        <v>253</v>
      </c>
      <c r="H2158" s="7" t="s">
        <v>260</v>
      </c>
      <c r="I2158" s="7" t="s">
        <v>60</v>
      </c>
      <c r="J2158" s="7" t="s">
        <v>58</v>
      </c>
      <c r="K2158" s="7">
        <v>9</v>
      </c>
      <c r="L2158" s="7" t="s">
        <v>16304</v>
      </c>
      <c r="M2158" s="7" t="s">
        <v>19352</v>
      </c>
      <c r="N2158" s="7" t="s">
        <v>29</v>
      </c>
      <c r="O2158" s="7" t="s">
        <v>105</v>
      </c>
    </row>
    <row r="2159" spans="2:15" x14ac:dyDescent="0.25">
      <c r="B2159" s="7">
        <v>4</v>
      </c>
      <c r="C2159" s="7" t="s">
        <v>16306</v>
      </c>
      <c r="D2159" s="7" t="s">
        <v>16307</v>
      </c>
      <c r="E2159" s="7" t="s">
        <v>16309</v>
      </c>
      <c r="F2159" s="7" t="s">
        <v>167</v>
      </c>
      <c r="G2159" s="7" t="s">
        <v>252</v>
      </c>
      <c r="H2159" s="7" t="s">
        <v>260</v>
      </c>
      <c r="I2159" s="7" t="s">
        <v>27</v>
      </c>
      <c r="J2159" s="7" t="s">
        <v>23</v>
      </c>
      <c r="K2159" s="7">
        <v>10</v>
      </c>
      <c r="L2159" s="7" t="s">
        <v>16311</v>
      </c>
      <c r="M2159" s="7" t="s">
        <v>14384</v>
      </c>
      <c r="N2159" s="7" t="s">
        <v>29</v>
      </c>
      <c r="O2159" s="7" t="s">
        <v>159</v>
      </c>
    </row>
    <row r="2160" spans="2:15" x14ac:dyDescent="0.25">
      <c r="B2160" s="7">
        <v>4</v>
      </c>
      <c r="C2160" s="7" t="s">
        <v>16312</v>
      </c>
      <c r="D2160" s="7" t="s">
        <v>16313</v>
      </c>
      <c r="E2160" s="7" t="s">
        <v>16316</v>
      </c>
      <c r="F2160" s="7" t="s">
        <v>230</v>
      </c>
      <c r="G2160" s="7" t="s">
        <v>253</v>
      </c>
      <c r="H2160" s="7" t="s">
        <v>259</v>
      </c>
      <c r="I2160" s="7" t="s">
        <v>34</v>
      </c>
      <c r="J2160" s="7" t="s">
        <v>23</v>
      </c>
      <c r="K2160" s="7">
        <v>5</v>
      </c>
      <c r="L2160" s="7" t="s">
        <v>16318</v>
      </c>
      <c r="M2160" s="7" t="s">
        <v>19354</v>
      </c>
      <c r="N2160" s="7" t="s">
        <v>29</v>
      </c>
      <c r="O2160" s="7" t="s">
        <v>215</v>
      </c>
    </row>
    <row r="2161" spans="2:15" x14ac:dyDescent="0.25">
      <c r="B2161" s="7">
        <v>4</v>
      </c>
      <c r="C2161" s="7" t="s">
        <v>16320</v>
      </c>
      <c r="D2161" s="7" t="s">
        <v>16321</v>
      </c>
      <c r="E2161" s="7" t="s">
        <v>16324</v>
      </c>
      <c r="F2161" s="7" t="s">
        <v>143</v>
      </c>
      <c r="G2161" s="7" t="s">
        <v>252</v>
      </c>
      <c r="H2161" s="7" t="s">
        <v>259</v>
      </c>
      <c r="I2161" s="7" t="s">
        <v>45</v>
      </c>
      <c r="J2161" s="7" t="s">
        <v>44</v>
      </c>
      <c r="K2161" s="7">
        <v>11</v>
      </c>
      <c r="L2161" s="7" t="s">
        <v>16326</v>
      </c>
      <c r="M2161" s="7" t="s">
        <v>10466</v>
      </c>
      <c r="N2161" s="7" t="s">
        <v>29</v>
      </c>
      <c r="O2161" s="7" t="s">
        <v>136</v>
      </c>
    </row>
    <row r="2162" spans="2:15" x14ac:dyDescent="0.25">
      <c r="B2162" s="7">
        <v>4</v>
      </c>
      <c r="C2162" s="7" t="s">
        <v>16327</v>
      </c>
      <c r="D2162" s="7" t="s">
        <v>16328</v>
      </c>
      <c r="E2162" s="7" t="s">
        <v>16331</v>
      </c>
      <c r="F2162" s="7" t="s">
        <v>25</v>
      </c>
      <c r="G2162" s="7" t="s">
        <v>253</v>
      </c>
      <c r="H2162" s="7" t="s">
        <v>260</v>
      </c>
      <c r="I2162" s="7" t="s">
        <v>60</v>
      </c>
      <c r="J2162" s="7" t="s">
        <v>58</v>
      </c>
      <c r="K2162" s="7">
        <v>9</v>
      </c>
      <c r="L2162" s="7" t="s">
        <v>16333</v>
      </c>
      <c r="M2162" s="7" t="s">
        <v>14165</v>
      </c>
      <c r="N2162" s="7" t="s">
        <v>29</v>
      </c>
      <c r="O2162" s="7" t="s">
        <v>105</v>
      </c>
    </row>
    <row r="2163" spans="2:15" x14ac:dyDescent="0.25">
      <c r="B2163" s="7">
        <v>4</v>
      </c>
      <c r="C2163" s="7" t="s">
        <v>16334</v>
      </c>
      <c r="D2163" s="7" t="s">
        <v>16335</v>
      </c>
      <c r="E2163" s="7" t="s">
        <v>16338</v>
      </c>
      <c r="F2163" s="7" t="s">
        <v>167</v>
      </c>
      <c r="G2163" s="7" t="s">
        <v>253</v>
      </c>
      <c r="H2163" s="7" t="s">
        <v>260</v>
      </c>
      <c r="I2163" s="7" t="s">
        <v>55</v>
      </c>
      <c r="J2163" s="7" t="s">
        <v>54</v>
      </c>
      <c r="K2163" s="7">
        <v>4</v>
      </c>
      <c r="L2163" s="7" t="s">
        <v>16340</v>
      </c>
      <c r="M2163" s="7" t="s">
        <v>5014</v>
      </c>
      <c r="N2163" s="7" t="s">
        <v>29</v>
      </c>
      <c r="O2163" s="7" t="s">
        <v>159</v>
      </c>
    </row>
    <row r="2164" spans="2:15" x14ac:dyDescent="0.25">
      <c r="B2164" s="7">
        <v>4</v>
      </c>
      <c r="C2164" s="7" t="s">
        <v>16341</v>
      </c>
      <c r="D2164" s="7" t="s">
        <v>16342</v>
      </c>
      <c r="E2164" s="7" t="s">
        <v>16345</v>
      </c>
      <c r="F2164" s="7" t="s">
        <v>216</v>
      </c>
      <c r="G2164" s="7" t="s">
        <v>252</v>
      </c>
      <c r="H2164" s="7" t="s">
        <v>260</v>
      </c>
      <c r="I2164" s="7" t="s">
        <v>55</v>
      </c>
      <c r="J2164" s="7" t="s">
        <v>54</v>
      </c>
      <c r="K2164" s="7">
        <v>4</v>
      </c>
      <c r="L2164" s="7" t="s">
        <v>16347</v>
      </c>
      <c r="M2164" s="7" t="s">
        <v>7932</v>
      </c>
      <c r="N2164" s="7" t="s">
        <v>29</v>
      </c>
      <c r="O2164" s="7" t="s">
        <v>215</v>
      </c>
    </row>
    <row r="2165" spans="2:15" x14ac:dyDescent="0.25">
      <c r="B2165" s="7">
        <v>4</v>
      </c>
      <c r="C2165" s="7" t="s">
        <v>16348</v>
      </c>
      <c r="D2165" s="7" t="s">
        <v>16349</v>
      </c>
      <c r="E2165" s="7" t="s">
        <v>16353</v>
      </c>
      <c r="F2165" s="7" t="s">
        <v>25</v>
      </c>
      <c r="G2165" s="7" t="s">
        <v>253</v>
      </c>
      <c r="H2165" s="7" t="s">
        <v>260</v>
      </c>
      <c r="I2165" s="7" t="s">
        <v>45</v>
      </c>
      <c r="J2165" s="7" t="s">
        <v>44</v>
      </c>
      <c r="K2165" s="7">
        <v>11</v>
      </c>
      <c r="L2165" s="7" t="s">
        <v>16355</v>
      </c>
      <c r="M2165" s="7" t="s">
        <v>19358</v>
      </c>
      <c r="N2165" s="7" t="s">
        <v>29</v>
      </c>
      <c r="O2165" s="7" t="s">
        <v>105</v>
      </c>
    </row>
    <row r="2166" spans="2:15" x14ac:dyDescent="0.25">
      <c r="B2166" s="7">
        <v>4</v>
      </c>
      <c r="C2166" s="7" t="s">
        <v>16356</v>
      </c>
      <c r="D2166" s="7" t="s">
        <v>16357</v>
      </c>
      <c r="E2166" s="7" t="s">
        <v>16360</v>
      </c>
      <c r="F2166" s="7" t="s">
        <v>216</v>
      </c>
      <c r="G2166" s="7" t="s">
        <v>252</v>
      </c>
      <c r="H2166" s="7" t="s">
        <v>260</v>
      </c>
      <c r="I2166" s="7" t="s">
        <v>55</v>
      </c>
      <c r="J2166" s="7" t="s">
        <v>54</v>
      </c>
      <c r="K2166" s="7">
        <v>4</v>
      </c>
      <c r="L2166" s="7" t="s">
        <v>16362</v>
      </c>
      <c r="M2166" s="7" t="s">
        <v>10645</v>
      </c>
      <c r="N2166" s="7" t="s">
        <v>29</v>
      </c>
      <c r="O2166" s="7" t="s">
        <v>215</v>
      </c>
    </row>
    <row r="2167" spans="2:15" x14ac:dyDescent="0.25">
      <c r="B2167" s="7">
        <v>4</v>
      </c>
      <c r="C2167" s="7" t="s">
        <v>16363</v>
      </c>
      <c r="D2167" s="7" t="s">
        <v>16364</v>
      </c>
      <c r="E2167" s="7" t="s">
        <v>16367</v>
      </c>
      <c r="F2167" s="7" t="s">
        <v>165</v>
      </c>
      <c r="G2167" s="7" t="s">
        <v>252</v>
      </c>
      <c r="H2167" s="7" t="s">
        <v>260</v>
      </c>
      <c r="I2167" s="7" t="s">
        <v>27</v>
      </c>
      <c r="J2167" s="7" t="s">
        <v>23</v>
      </c>
      <c r="K2167" s="7">
        <v>10</v>
      </c>
      <c r="L2167" s="7" t="s">
        <v>16369</v>
      </c>
      <c r="M2167" s="7" t="s">
        <v>15616</v>
      </c>
      <c r="N2167" s="7" t="s">
        <v>29</v>
      </c>
      <c r="O2167" s="7" t="s">
        <v>159</v>
      </c>
    </row>
    <row r="2168" spans="2:15" x14ac:dyDescent="0.25">
      <c r="B2168" s="7">
        <v>4</v>
      </c>
      <c r="C2168" s="7" t="s">
        <v>16370</v>
      </c>
      <c r="D2168" s="7" t="s">
        <v>16371</v>
      </c>
      <c r="E2168" s="7" t="s">
        <v>16374</v>
      </c>
      <c r="F2168" s="7" t="s">
        <v>216</v>
      </c>
      <c r="G2168" s="7" t="s">
        <v>252</v>
      </c>
      <c r="H2168" s="7" t="s">
        <v>260</v>
      </c>
      <c r="I2168" s="7" t="s">
        <v>55</v>
      </c>
      <c r="J2168" s="7" t="s">
        <v>54</v>
      </c>
      <c r="K2168" s="7">
        <v>4</v>
      </c>
      <c r="L2168" s="7" t="s">
        <v>16376</v>
      </c>
      <c r="M2168" s="7" t="s">
        <v>10563</v>
      </c>
      <c r="N2168" s="7" t="s">
        <v>29</v>
      </c>
      <c r="O2168" s="7" t="s">
        <v>215</v>
      </c>
    </row>
    <row r="2169" spans="2:15" x14ac:dyDescent="0.25">
      <c r="B2169" s="7">
        <v>4</v>
      </c>
      <c r="C2169" s="7" t="s">
        <v>16377</v>
      </c>
      <c r="D2169" s="7" t="s">
        <v>16378</v>
      </c>
      <c r="E2169" s="7" t="s">
        <v>16381</v>
      </c>
      <c r="F2169" s="7" t="s">
        <v>106</v>
      </c>
      <c r="G2169" s="7" t="s">
        <v>253</v>
      </c>
      <c r="H2169" s="7" t="s">
        <v>259</v>
      </c>
      <c r="I2169" s="7" t="s">
        <v>55</v>
      </c>
      <c r="J2169" s="7" t="s">
        <v>54</v>
      </c>
      <c r="K2169" s="7">
        <v>4</v>
      </c>
      <c r="L2169" s="7" t="s">
        <v>16383</v>
      </c>
      <c r="M2169" s="7" t="s">
        <v>14258</v>
      </c>
      <c r="N2169" s="7" t="s">
        <v>29</v>
      </c>
      <c r="O2169" s="7" t="s">
        <v>109</v>
      </c>
    </row>
    <row r="2170" spans="2:15" x14ac:dyDescent="0.25">
      <c r="B2170" s="7">
        <v>4</v>
      </c>
      <c r="C2170" s="7" t="s">
        <v>16384</v>
      </c>
      <c r="D2170" s="7" t="s">
        <v>16385</v>
      </c>
      <c r="E2170" s="7" t="s">
        <v>16388</v>
      </c>
      <c r="F2170" s="7" t="s">
        <v>165</v>
      </c>
      <c r="G2170" s="7" t="s">
        <v>252</v>
      </c>
      <c r="H2170" s="7" t="s">
        <v>260</v>
      </c>
      <c r="I2170" s="7" t="s">
        <v>27</v>
      </c>
      <c r="J2170" s="7" t="s">
        <v>23</v>
      </c>
      <c r="K2170" s="7">
        <v>10</v>
      </c>
      <c r="L2170" s="7" t="s">
        <v>16390</v>
      </c>
      <c r="M2170" s="7" t="s">
        <v>19359</v>
      </c>
      <c r="N2170" s="7" t="s">
        <v>29</v>
      </c>
      <c r="O2170" s="7" t="s">
        <v>159</v>
      </c>
    </row>
    <row r="2171" spans="2:15" x14ac:dyDescent="0.25">
      <c r="B2171" s="7">
        <v>4</v>
      </c>
      <c r="C2171" s="7" t="s">
        <v>16392</v>
      </c>
      <c r="D2171" s="7" t="s">
        <v>16393</v>
      </c>
      <c r="E2171" s="7" t="s">
        <v>16396</v>
      </c>
      <c r="F2171" s="7" t="s">
        <v>160</v>
      </c>
      <c r="G2171" s="7" t="s">
        <v>252</v>
      </c>
      <c r="H2171" s="7" t="s">
        <v>260</v>
      </c>
      <c r="I2171" s="7" t="s">
        <v>45</v>
      </c>
      <c r="J2171" s="7" t="s">
        <v>44</v>
      </c>
      <c r="K2171" s="7">
        <v>11</v>
      </c>
      <c r="L2171" s="7" t="s">
        <v>16398</v>
      </c>
      <c r="M2171" s="7" t="s">
        <v>19360</v>
      </c>
      <c r="N2171" s="7" t="s">
        <v>29</v>
      </c>
      <c r="O2171" s="7" t="s">
        <v>159</v>
      </c>
    </row>
    <row r="2172" spans="2:15" x14ac:dyDescent="0.25">
      <c r="B2172" s="7">
        <v>4</v>
      </c>
      <c r="C2172" s="7" t="s">
        <v>16399</v>
      </c>
      <c r="D2172" s="7" t="s">
        <v>16400</v>
      </c>
      <c r="E2172" s="7" t="s">
        <v>16401</v>
      </c>
      <c r="F2172" s="7" t="s">
        <v>25</v>
      </c>
      <c r="G2172" s="7" t="s">
        <v>253</v>
      </c>
      <c r="H2172" s="7" t="s">
        <v>260</v>
      </c>
      <c r="I2172" s="7" t="s">
        <v>34</v>
      </c>
      <c r="J2172" s="7" t="s">
        <v>23</v>
      </c>
      <c r="K2172" s="7">
        <v>5</v>
      </c>
      <c r="L2172" s="7" t="s">
        <v>16403</v>
      </c>
      <c r="M2172" s="7" t="s">
        <v>8328</v>
      </c>
      <c r="N2172" s="7" t="s">
        <v>29</v>
      </c>
      <c r="O2172" s="7" t="s">
        <v>105</v>
      </c>
    </row>
    <row r="2173" spans="2:15" x14ac:dyDescent="0.25">
      <c r="B2173" s="7">
        <v>4</v>
      </c>
      <c r="C2173" s="7" t="s">
        <v>16405</v>
      </c>
      <c r="D2173" s="7" t="s">
        <v>16406</v>
      </c>
      <c r="E2173" s="7" t="s">
        <v>16409</v>
      </c>
      <c r="F2173" s="7" t="s">
        <v>137</v>
      </c>
      <c r="G2173" s="7" t="s">
        <v>253</v>
      </c>
      <c r="H2173" s="7" t="s">
        <v>259</v>
      </c>
      <c r="I2173" s="7" t="s">
        <v>55</v>
      </c>
      <c r="J2173" s="7" t="s">
        <v>54</v>
      </c>
      <c r="K2173" s="7">
        <v>4</v>
      </c>
      <c r="L2173" s="7" t="s">
        <v>16411</v>
      </c>
      <c r="M2173" s="7" t="s">
        <v>8019</v>
      </c>
      <c r="N2173" s="7" t="s">
        <v>29</v>
      </c>
      <c r="O2173" s="7" t="s">
        <v>136</v>
      </c>
    </row>
    <row r="2174" spans="2:15" x14ac:dyDescent="0.25">
      <c r="B2174" s="7">
        <v>4</v>
      </c>
      <c r="C2174" s="7" t="s">
        <v>16413</v>
      </c>
      <c r="D2174" s="7" t="s">
        <v>16414</v>
      </c>
      <c r="E2174" s="7" t="s">
        <v>16418</v>
      </c>
      <c r="F2174" s="7" t="s">
        <v>336</v>
      </c>
      <c r="G2174" s="7" t="s">
        <v>252</v>
      </c>
      <c r="H2174" s="7" t="s">
        <v>259</v>
      </c>
      <c r="I2174" s="7" t="s">
        <v>60</v>
      </c>
      <c r="J2174" s="7" t="s">
        <v>58</v>
      </c>
      <c r="K2174" s="7">
        <v>14</v>
      </c>
      <c r="L2174" s="7" t="s">
        <v>16420</v>
      </c>
      <c r="M2174" s="7" t="s">
        <v>19362</v>
      </c>
      <c r="N2174" s="7" t="s">
        <v>29</v>
      </c>
      <c r="O2174" s="7" t="s">
        <v>109</v>
      </c>
    </row>
    <row r="2175" spans="2:15" x14ac:dyDescent="0.25">
      <c r="B2175" s="7">
        <v>4</v>
      </c>
      <c r="C2175" s="7" t="s">
        <v>16421</v>
      </c>
      <c r="D2175" s="7" t="s">
        <v>16422</v>
      </c>
      <c r="E2175" s="7" t="s">
        <v>16423</v>
      </c>
      <c r="F2175" s="7" t="s">
        <v>165</v>
      </c>
      <c r="G2175" s="7" t="s">
        <v>252</v>
      </c>
      <c r="H2175" s="7" t="s">
        <v>260</v>
      </c>
      <c r="I2175" s="7" t="s">
        <v>27</v>
      </c>
      <c r="J2175" s="7" t="s">
        <v>23</v>
      </c>
      <c r="K2175" s="7">
        <v>10</v>
      </c>
      <c r="L2175" s="7" t="s">
        <v>16425</v>
      </c>
      <c r="M2175" s="7" t="s">
        <v>19364</v>
      </c>
      <c r="N2175" s="7" t="s">
        <v>29</v>
      </c>
      <c r="O2175" s="7" t="s">
        <v>159</v>
      </c>
    </row>
    <row r="2176" spans="2:15" x14ac:dyDescent="0.25">
      <c r="B2176" s="7">
        <v>4</v>
      </c>
      <c r="C2176" s="7" t="s">
        <v>16426</v>
      </c>
      <c r="D2176" s="7" t="s">
        <v>16427</v>
      </c>
      <c r="E2176" s="7" t="s">
        <v>16428</v>
      </c>
      <c r="F2176" s="7" t="s">
        <v>165</v>
      </c>
      <c r="G2176" s="7" t="s">
        <v>252</v>
      </c>
      <c r="H2176" s="7" t="s">
        <v>260</v>
      </c>
      <c r="I2176" s="7" t="s">
        <v>55</v>
      </c>
      <c r="J2176" s="7" t="s">
        <v>54</v>
      </c>
      <c r="K2176" s="7">
        <v>4</v>
      </c>
      <c r="L2176" s="7" t="s">
        <v>16430</v>
      </c>
      <c r="M2176" s="7" t="s">
        <v>19366</v>
      </c>
      <c r="N2176" s="7" t="s">
        <v>29</v>
      </c>
      <c r="O2176" s="7" t="s">
        <v>159</v>
      </c>
    </row>
    <row r="2177" spans="2:15" x14ac:dyDescent="0.25">
      <c r="B2177" s="7">
        <v>4</v>
      </c>
      <c r="C2177" s="7" t="s">
        <v>16431</v>
      </c>
      <c r="D2177" s="7" t="s">
        <v>16432</v>
      </c>
      <c r="E2177" s="7" t="s">
        <v>16435</v>
      </c>
      <c r="F2177" s="7" t="s">
        <v>178</v>
      </c>
      <c r="G2177" s="7" t="s">
        <v>252</v>
      </c>
      <c r="H2177" s="7" t="s">
        <v>260</v>
      </c>
      <c r="I2177" s="7" t="s">
        <v>60</v>
      </c>
      <c r="J2177" s="7" t="s">
        <v>58</v>
      </c>
      <c r="K2177" s="7">
        <v>14</v>
      </c>
      <c r="L2177" s="7" t="s">
        <v>16437</v>
      </c>
      <c r="M2177" s="7" t="s">
        <v>19368</v>
      </c>
      <c r="N2177" s="7" t="s">
        <v>29</v>
      </c>
      <c r="O2177" s="7" t="s">
        <v>159</v>
      </c>
    </row>
    <row r="2178" spans="2:15" x14ac:dyDescent="0.25">
      <c r="B2178" s="7">
        <v>4</v>
      </c>
      <c r="C2178" s="7" t="s">
        <v>16438</v>
      </c>
      <c r="D2178" s="7" t="s">
        <v>16439</v>
      </c>
      <c r="E2178" s="7" t="s">
        <v>16442</v>
      </c>
      <c r="F2178" s="7" t="s">
        <v>25</v>
      </c>
      <c r="G2178" s="7" t="s">
        <v>253</v>
      </c>
      <c r="H2178" s="7" t="s">
        <v>260</v>
      </c>
      <c r="I2178" s="7" t="s">
        <v>45</v>
      </c>
      <c r="J2178" s="7" t="s">
        <v>44</v>
      </c>
      <c r="K2178" s="7">
        <v>11</v>
      </c>
      <c r="L2178" s="7" t="s">
        <v>16444</v>
      </c>
      <c r="M2178" s="7" t="s">
        <v>19369</v>
      </c>
      <c r="N2178" s="7" t="s">
        <v>29</v>
      </c>
      <c r="O2178" s="7" t="s">
        <v>105</v>
      </c>
    </row>
    <row r="2179" spans="2:15" x14ac:dyDescent="0.25">
      <c r="B2179" s="7">
        <v>4</v>
      </c>
      <c r="C2179" s="7" t="s">
        <v>16445</v>
      </c>
      <c r="D2179" s="7" t="s">
        <v>16446</v>
      </c>
      <c r="E2179" s="7" t="s">
        <v>16450</v>
      </c>
      <c r="F2179" s="7" t="s">
        <v>25</v>
      </c>
      <c r="G2179" s="7" t="s">
        <v>253</v>
      </c>
      <c r="H2179" s="7" t="s">
        <v>260</v>
      </c>
      <c r="I2179" s="7" t="s">
        <v>34</v>
      </c>
      <c r="J2179" s="7" t="s">
        <v>23</v>
      </c>
      <c r="K2179" s="7">
        <v>5</v>
      </c>
      <c r="L2179" s="7" t="s">
        <v>16452</v>
      </c>
      <c r="M2179" s="7" t="s">
        <v>17653</v>
      </c>
      <c r="N2179" s="7" t="s">
        <v>29</v>
      </c>
      <c r="O2179" s="7" t="s">
        <v>105</v>
      </c>
    </row>
    <row r="2180" spans="2:15" x14ac:dyDescent="0.25">
      <c r="B2180" s="7">
        <v>4</v>
      </c>
      <c r="C2180" s="7" t="s">
        <v>16453</v>
      </c>
      <c r="D2180" s="7" t="s">
        <v>16454</v>
      </c>
      <c r="E2180" s="7" t="s">
        <v>16455</v>
      </c>
      <c r="F2180" s="7" t="s">
        <v>167</v>
      </c>
      <c r="G2180" s="7" t="s">
        <v>252</v>
      </c>
      <c r="H2180" s="7" t="s">
        <v>260</v>
      </c>
      <c r="I2180" s="7" t="s">
        <v>55</v>
      </c>
      <c r="J2180" s="7" t="s">
        <v>54</v>
      </c>
      <c r="K2180" s="7">
        <v>4</v>
      </c>
      <c r="L2180" s="7" t="s">
        <v>16457</v>
      </c>
      <c r="M2180" s="7" t="s">
        <v>6723</v>
      </c>
      <c r="N2180" s="7" t="s">
        <v>29</v>
      </c>
      <c r="O2180" s="7" t="s">
        <v>159</v>
      </c>
    </row>
    <row r="2181" spans="2:15" x14ac:dyDescent="0.25">
      <c r="B2181" s="7">
        <v>4</v>
      </c>
      <c r="C2181" s="7" t="s">
        <v>16458</v>
      </c>
      <c r="D2181" s="7" t="s">
        <v>16459</v>
      </c>
      <c r="E2181" s="7" t="s">
        <v>16463</v>
      </c>
      <c r="F2181" s="7" t="s">
        <v>25</v>
      </c>
      <c r="G2181" s="7" t="s">
        <v>253</v>
      </c>
      <c r="H2181" s="7" t="s">
        <v>260</v>
      </c>
      <c r="I2181" s="7" t="s">
        <v>63</v>
      </c>
      <c r="J2181" s="7" t="s">
        <v>44</v>
      </c>
      <c r="K2181" s="7">
        <v>8</v>
      </c>
      <c r="L2181" s="7" t="s">
        <v>16465</v>
      </c>
      <c r="M2181" s="7" t="s">
        <v>19372</v>
      </c>
      <c r="N2181" s="7" t="s">
        <v>29</v>
      </c>
      <c r="O2181" s="7" t="s">
        <v>105</v>
      </c>
    </row>
    <row r="2182" spans="2:15" x14ac:dyDescent="0.25">
      <c r="B2182" s="7">
        <v>4</v>
      </c>
      <c r="C2182" s="7" t="s">
        <v>16466</v>
      </c>
      <c r="D2182" s="7" t="s">
        <v>16467</v>
      </c>
      <c r="E2182" s="7" t="s">
        <v>16470</v>
      </c>
      <c r="F2182" s="7" t="s">
        <v>185</v>
      </c>
      <c r="G2182" s="7" t="s">
        <v>252</v>
      </c>
      <c r="H2182" s="7" t="s">
        <v>260</v>
      </c>
      <c r="I2182" s="7" t="s">
        <v>55</v>
      </c>
      <c r="J2182" s="7" t="s">
        <v>54</v>
      </c>
      <c r="K2182" s="7">
        <v>4</v>
      </c>
      <c r="L2182" s="7" t="s">
        <v>16472</v>
      </c>
      <c r="M2182" s="7" t="s">
        <v>17697</v>
      </c>
      <c r="N2182" s="7" t="s">
        <v>29</v>
      </c>
      <c r="O2182" s="7" t="s">
        <v>159</v>
      </c>
    </row>
    <row r="2183" spans="2:15" x14ac:dyDescent="0.25">
      <c r="B2183" s="7">
        <v>4</v>
      </c>
      <c r="C2183" s="7" t="s">
        <v>16473</v>
      </c>
      <c r="D2183" s="7" t="s">
        <v>16474</v>
      </c>
      <c r="E2183" s="7" t="s">
        <v>16477</v>
      </c>
      <c r="F2183" s="7" t="s">
        <v>25</v>
      </c>
      <c r="G2183" s="7" t="s">
        <v>253</v>
      </c>
      <c r="H2183" s="7" t="s">
        <v>260</v>
      </c>
      <c r="I2183" s="7" t="s">
        <v>60</v>
      </c>
      <c r="J2183" s="7" t="s">
        <v>58</v>
      </c>
      <c r="K2183" s="7">
        <v>9</v>
      </c>
      <c r="L2183" s="7" t="s">
        <v>16479</v>
      </c>
      <c r="M2183" s="7" t="s">
        <v>19375</v>
      </c>
      <c r="N2183" s="7" t="s">
        <v>29</v>
      </c>
      <c r="O2183" s="7" t="s">
        <v>105</v>
      </c>
    </row>
    <row r="2184" spans="2:15" x14ac:dyDescent="0.25">
      <c r="B2184" s="7">
        <v>4</v>
      </c>
      <c r="C2184" s="7" t="s">
        <v>16480</v>
      </c>
      <c r="D2184" s="7" t="s">
        <v>16481</v>
      </c>
      <c r="E2184" s="7" t="s">
        <v>16483</v>
      </c>
      <c r="F2184" s="7" t="s">
        <v>25</v>
      </c>
      <c r="G2184" s="7" t="s">
        <v>253</v>
      </c>
      <c r="H2184" s="7" t="s">
        <v>260</v>
      </c>
      <c r="I2184" s="7" t="s">
        <v>55</v>
      </c>
      <c r="J2184" s="7" t="s">
        <v>54</v>
      </c>
      <c r="K2184" s="7">
        <v>4</v>
      </c>
      <c r="L2184" s="7" t="s">
        <v>16485</v>
      </c>
      <c r="M2184" s="7" t="s">
        <v>18944</v>
      </c>
      <c r="N2184" s="7" t="s">
        <v>29</v>
      </c>
      <c r="O2184" s="7" t="s">
        <v>105</v>
      </c>
    </row>
    <row r="2185" spans="2:15" x14ac:dyDescent="0.25">
      <c r="B2185" s="7">
        <v>4</v>
      </c>
      <c r="C2185" s="7" t="s">
        <v>16487</v>
      </c>
      <c r="D2185" s="7" t="s">
        <v>16488</v>
      </c>
      <c r="E2185" s="7" t="s">
        <v>16491</v>
      </c>
      <c r="F2185" s="7" t="s">
        <v>25</v>
      </c>
      <c r="G2185" s="7" t="s">
        <v>253</v>
      </c>
      <c r="H2185" s="7" t="s">
        <v>260</v>
      </c>
      <c r="I2185" s="7" t="s">
        <v>34</v>
      </c>
      <c r="J2185" s="7" t="s">
        <v>23</v>
      </c>
      <c r="K2185" s="7">
        <v>5</v>
      </c>
      <c r="L2185" s="7" t="s">
        <v>16493</v>
      </c>
      <c r="M2185" s="7" t="s">
        <v>14064</v>
      </c>
      <c r="N2185" s="7" t="s">
        <v>29</v>
      </c>
      <c r="O2185" s="7" t="s">
        <v>105</v>
      </c>
    </row>
    <row r="2186" spans="2:15" x14ac:dyDescent="0.25">
      <c r="B2186" s="7">
        <v>4</v>
      </c>
      <c r="C2186" s="7" t="s">
        <v>16494</v>
      </c>
      <c r="D2186" s="7" t="s">
        <v>16495</v>
      </c>
      <c r="E2186" s="7" t="s">
        <v>16499</v>
      </c>
      <c r="F2186" s="7" t="s">
        <v>169</v>
      </c>
      <c r="G2186" s="7" t="s">
        <v>252</v>
      </c>
      <c r="H2186" s="7" t="s">
        <v>259</v>
      </c>
      <c r="I2186" s="7" t="s">
        <v>60</v>
      </c>
      <c r="J2186" s="7" t="s">
        <v>58</v>
      </c>
      <c r="K2186" s="7">
        <v>14</v>
      </c>
      <c r="L2186" s="7" t="s">
        <v>16501</v>
      </c>
      <c r="M2186" s="7" t="s">
        <v>19378</v>
      </c>
      <c r="N2186" s="7" t="s">
        <v>29</v>
      </c>
      <c r="O2186" s="7" t="s">
        <v>159</v>
      </c>
    </row>
    <row r="2187" spans="2:15" x14ac:dyDescent="0.25">
      <c r="B2187" s="7">
        <v>4</v>
      </c>
      <c r="C2187" s="7" t="s">
        <v>16502</v>
      </c>
      <c r="D2187" s="7" t="s">
        <v>16503</v>
      </c>
      <c r="E2187" s="7" t="s">
        <v>16506</v>
      </c>
      <c r="F2187" s="7" t="s">
        <v>190</v>
      </c>
      <c r="G2187" s="7" t="s">
        <v>252</v>
      </c>
      <c r="H2187" s="7" t="s">
        <v>260</v>
      </c>
      <c r="I2187" s="7" t="s">
        <v>55</v>
      </c>
      <c r="J2187" s="7" t="s">
        <v>54</v>
      </c>
      <c r="K2187" s="7">
        <v>4</v>
      </c>
      <c r="L2187" s="7" t="s">
        <v>16508</v>
      </c>
      <c r="M2187" s="7" t="s">
        <v>8014</v>
      </c>
      <c r="N2187" s="7" t="s">
        <v>29</v>
      </c>
      <c r="O2187" s="7" t="s">
        <v>159</v>
      </c>
    </row>
    <row r="2188" spans="2:15" x14ac:dyDescent="0.25">
      <c r="B2188" s="7">
        <v>4</v>
      </c>
      <c r="C2188" s="7" t="s">
        <v>16509</v>
      </c>
      <c r="D2188" s="7" t="s">
        <v>16510</v>
      </c>
      <c r="E2188" s="7" t="s">
        <v>16513</v>
      </c>
      <c r="F2188" s="7" t="s">
        <v>163</v>
      </c>
      <c r="G2188" s="7" t="s">
        <v>253</v>
      </c>
      <c r="H2188" s="7" t="s">
        <v>260</v>
      </c>
      <c r="I2188" s="7" t="s">
        <v>37</v>
      </c>
      <c r="J2188" s="7" t="s">
        <v>36</v>
      </c>
      <c r="K2188" s="7">
        <v>7</v>
      </c>
      <c r="L2188" s="7" t="s">
        <v>16515</v>
      </c>
      <c r="M2188" s="7" t="s">
        <v>19379</v>
      </c>
      <c r="N2188" s="7" t="s">
        <v>29</v>
      </c>
      <c r="O2188" s="7" t="s">
        <v>159</v>
      </c>
    </row>
    <row r="2189" spans="2:15" x14ac:dyDescent="0.25">
      <c r="B2189" s="7">
        <v>4</v>
      </c>
      <c r="C2189" s="7" t="s">
        <v>16516</v>
      </c>
      <c r="D2189" s="7" t="s">
        <v>16517</v>
      </c>
      <c r="E2189" s="7" t="s">
        <v>16520</v>
      </c>
      <c r="F2189" s="7" t="s">
        <v>25</v>
      </c>
      <c r="G2189" s="7" t="s">
        <v>252</v>
      </c>
      <c r="H2189" s="7" t="s">
        <v>260</v>
      </c>
      <c r="I2189" s="7" t="s">
        <v>60</v>
      </c>
      <c r="J2189" s="7" t="s">
        <v>58</v>
      </c>
      <c r="K2189" s="7">
        <v>14</v>
      </c>
      <c r="L2189" s="7" t="s">
        <v>16522</v>
      </c>
      <c r="M2189" s="7" t="s">
        <v>19380</v>
      </c>
      <c r="N2189" s="7" t="s">
        <v>29</v>
      </c>
      <c r="O2189" s="7" t="s">
        <v>105</v>
      </c>
    </row>
    <row r="2190" spans="2:15" x14ac:dyDescent="0.25">
      <c r="B2190" s="7">
        <v>4</v>
      </c>
      <c r="C2190" s="7" t="s">
        <v>16523</v>
      </c>
      <c r="D2190" s="7" t="s">
        <v>16517</v>
      </c>
      <c r="E2190" s="7" t="s">
        <v>2952</v>
      </c>
      <c r="F2190" s="7" t="s">
        <v>180</v>
      </c>
      <c r="G2190" s="7" t="s">
        <v>252</v>
      </c>
      <c r="H2190" s="7" t="s">
        <v>260</v>
      </c>
      <c r="I2190" s="7" t="s">
        <v>55</v>
      </c>
      <c r="J2190" s="7" t="s">
        <v>54</v>
      </c>
      <c r="K2190" s="7">
        <v>4</v>
      </c>
      <c r="L2190" s="7" t="s">
        <v>16526</v>
      </c>
      <c r="M2190" s="7" t="s">
        <v>19080</v>
      </c>
      <c r="N2190" s="7" t="s">
        <v>29</v>
      </c>
      <c r="O2190" s="7" t="s">
        <v>159</v>
      </c>
    </row>
    <row r="2191" spans="2:15" x14ac:dyDescent="0.25">
      <c r="B2191" s="7">
        <v>4</v>
      </c>
      <c r="C2191" s="7" t="s">
        <v>16528</v>
      </c>
      <c r="D2191" s="7" t="s">
        <v>16529</v>
      </c>
      <c r="E2191" s="7" t="s">
        <v>16532</v>
      </c>
      <c r="F2191" s="7" t="s">
        <v>200</v>
      </c>
      <c r="G2191" s="7" t="s">
        <v>252</v>
      </c>
      <c r="H2191" s="7" t="s">
        <v>260</v>
      </c>
      <c r="I2191" s="7" t="s">
        <v>55</v>
      </c>
      <c r="J2191" s="7" t="s">
        <v>54</v>
      </c>
      <c r="K2191" s="7">
        <v>4</v>
      </c>
      <c r="L2191" s="7" t="s">
        <v>16534</v>
      </c>
      <c r="M2191" s="7" t="s">
        <v>17982</v>
      </c>
      <c r="N2191" s="7" t="s">
        <v>29</v>
      </c>
      <c r="O2191" s="7" t="s">
        <v>159</v>
      </c>
    </row>
    <row r="2192" spans="2:15" x14ac:dyDescent="0.25">
      <c r="B2192" s="7">
        <v>4</v>
      </c>
      <c r="C2192" s="7" t="s">
        <v>16535</v>
      </c>
      <c r="D2192" s="7" t="s">
        <v>16536</v>
      </c>
      <c r="E2192" s="7" t="s">
        <v>16539</v>
      </c>
      <c r="F2192" s="7" t="s">
        <v>145</v>
      </c>
      <c r="G2192" s="7" t="s">
        <v>252</v>
      </c>
      <c r="H2192" s="7" t="s">
        <v>259</v>
      </c>
      <c r="I2192" s="7" t="s">
        <v>55</v>
      </c>
      <c r="J2192" s="7" t="s">
        <v>54</v>
      </c>
      <c r="K2192" s="7">
        <v>4</v>
      </c>
      <c r="L2192" s="7" t="s">
        <v>16541</v>
      </c>
      <c r="M2192" s="7" t="s">
        <v>8113</v>
      </c>
      <c r="N2192" s="7" t="s">
        <v>29</v>
      </c>
      <c r="O2192" s="7" t="s">
        <v>136</v>
      </c>
    </row>
    <row r="2193" spans="2:15" x14ac:dyDescent="0.25">
      <c r="B2193" s="7">
        <v>4</v>
      </c>
      <c r="C2193" s="7" t="s">
        <v>16542</v>
      </c>
      <c r="D2193" s="7" t="s">
        <v>16543</v>
      </c>
      <c r="E2193" s="7" t="s">
        <v>16547</v>
      </c>
      <c r="F2193" s="7" t="s">
        <v>160</v>
      </c>
      <c r="G2193" s="7" t="s">
        <v>252</v>
      </c>
      <c r="H2193" s="7" t="s">
        <v>259</v>
      </c>
      <c r="I2193" s="7" t="s">
        <v>34</v>
      </c>
      <c r="J2193" s="7" t="s">
        <v>23</v>
      </c>
      <c r="K2193" s="7">
        <v>8</v>
      </c>
      <c r="L2193" s="7" t="s">
        <v>16549</v>
      </c>
      <c r="M2193" s="7" t="s">
        <v>14434</v>
      </c>
      <c r="N2193" s="7" t="s">
        <v>29</v>
      </c>
      <c r="O2193" s="7" t="s">
        <v>159</v>
      </c>
    </row>
    <row r="2194" spans="2:15" x14ac:dyDescent="0.25">
      <c r="B2194" s="7">
        <v>4</v>
      </c>
      <c r="C2194" s="7" t="s">
        <v>16551</v>
      </c>
      <c r="D2194" s="7" t="s">
        <v>16552</v>
      </c>
      <c r="E2194" s="7" t="s">
        <v>16556</v>
      </c>
      <c r="F2194" s="7" t="s">
        <v>167</v>
      </c>
      <c r="G2194" s="7" t="s">
        <v>252</v>
      </c>
      <c r="H2194" s="7" t="s">
        <v>260</v>
      </c>
      <c r="I2194" s="7" t="s">
        <v>55</v>
      </c>
      <c r="J2194" s="7" t="s">
        <v>54</v>
      </c>
      <c r="K2194" s="7">
        <v>4</v>
      </c>
      <c r="L2194" s="7" t="s">
        <v>16558</v>
      </c>
      <c r="M2194" s="7" t="s">
        <v>8116</v>
      </c>
      <c r="N2194" s="7" t="s">
        <v>29</v>
      </c>
      <c r="O2194" s="7" t="s">
        <v>159</v>
      </c>
    </row>
    <row r="2195" spans="2:15" x14ac:dyDescent="0.25">
      <c r="B2195" s="7">
        <v>4</v>
      </c>
      <c r="C2195" s="7" t="s">
        <v>16559</v>
      </c>
      <c r="D2195" s="7" t="s">
        <v>16560</v>
      </c>
      <c r="E2195" s="7" t="s">
        <v>16563</v>
      </c>
      <c r="F2195" s="7" t="s">
        <v>165</v>
      </c>
      <c r="G2195" s="7" t="s">
        <v>252</v>
      </c>
      <c r="H2195" s="7" t="s">
        <v>260</v>
      </c>
      <c r="I2195" s="7" t="s">
        <v>55</v>
      </c>
      <c r="J2195" s="7" t="s">
        <v>54</v>
      </c>
      <c r="K2195" s="7">
        <v>4</v>
      </c>
      <c r="L2195" s="7" t="s">
        <v>16565</v>
      </c>
      <c r="M2195" s="7" t="s">
        <v>8074</v>
      </c>
      <c r="N2195" s="7" t="s">
        <v>29</v>
      </c>
      <c r="O2195" s="7" t="s">
        <v>159</v>
      </c>
    </row>
    <row r="2196" spans="2:15" x14ac:dyDescent="0.25">
      <c r="B2196" s="7">
        <v>4</v>
      </c>
      <c r="C2196" s="7" t="s">
        <v>16566</v>
      </c>
      <c r="D2196" s="7" t="s">
        <v>16567</v>
      </c>
      <c r="E2196" s="7" t="s">
        <v>16571</v>
      </c>
      <c r="F2196" s="7" t="s">
        <v>167</v>
      </c>
      <c r="G2196" s="7" t="s">
        <v>252</v>
      </c>
      <c r="H2196" s="7" t="s">
        <v>260</v>
      </c>
      <c r="I2196" s="7" t="s">
        <v>55</v>
      </c>
      <c r="J2196" s="7" t="s">
        <v>54</v>
      </c>
      <c r="K2196" s="7">
        <v>4</v>
      </c>
      <c r="L2196" s="7" t="s">
        <v>16573</v>
      </c>
      <c r="M2196" s="7" t="s">
        <v>14159</v>
      </c>
      <c r="N2196" s="7" t="s">
        <v>29</v>
      </c>
      <c r="O2196" s="7" t="s">
        <v>159</v>
      </c>
    </row>
    <row r="2197" spans="2:15" x14ac:dyDescent="0.25">
      <c r="B2197" s="7">
        <v>4</v>
      </c>
      <c r="C2197" s="7" t="s">
        <v>16575</v>
      </c>
      <c r="D2197" s="7" t="s">
        <v>16576</v>
      </c>
      <c r="E2197" s="7" t="s">
        <v>16579</v>
      </c>
      <c r="F2197" s="7" t="s">
        <v>279</v>
      </c>
      <c r="G2197" s="7" t="s">
        <v>252</v>
      </c>
      <c r="H2197" s="7" t="s">
        <v>259</v>
      </c>
      <c r="I2197" s="7" t="s">
        <v>55</v>
      </c>
      <c r="J2197" s="7" t="s">
        <v>54</v>
      </c>
      <c r="K2197" s="7">
        <v>4</v>
      </c>
      <c r="L2197" s="7" t="s">
        <v>16581</v>
      </c>
      <c r="M2197" s="7" t="s">
        <v>10477</v>
      </c>
      <c r="N2197" s="7" t="s">
        <v>29</v>
      </c>
      <c r="O2197" s="7" t="s">
        <v>109</v>
      </c>
    </row>
    <row r="2198" spans="2:15" x14ac:dyDescent="0.25">
      <c r="B2198" s="7">
        <v>4</v>
      </c>
      <c r="C2198" s="7" t="s">
        <v>16582</v>
      </c>
      <c r="D2198" s="7" t="s">
        <v>16583</v>
      </c>
      <c r="E2198" s="7" t="s">
        <v>16586</v>
      </c>
      <c r="F2198" s="7" t="s">
        <v>224</v>
      </c>
      <c r="G2198" s="7" t="s">
        <v>252</v>
      </c>
      <c r="H2198" s="7" t="s">
        <v>259</v>
      </c>
      <c r="I2198" s="7" t="s">
        <v>60</v>
      </c>
      <c r="J2198" s="7" t="s">
        <v>58</v>
      </c>
      <c r="K2198" s="7">
        <v>14</v>
      </c>
      <c r="L2198" s="7" t="s">
        <v>16588</v>
      </c>
      <c r="M2198" s="7" t="s">
        <v>19384</v>
      </c>
      <c r="N2198" s="7" t="s">
        <v>29</v>
      </c>
      <c r="O2198" s="7" t="s">
        <v>215</v>
      </c>
    </row>
    <row r="2199" spans="2:15" x14ac:dyDescent="0.25">
      <c r="B2199" s="7">
        <v>4</v>
      </c>
      <c r="C2199" s="7" t="s">
        <v>16589</v>
      </c>
      <c r="D2199" s="7" t="s">
        <v>16590</v>
      </c>
      <c r="E2199" s="7" t="s">
        <v>16593</v>
      </c>
      <c r="F2199" s="7" t="s">
        <v>302</v>
      </c>
      <c r="G2199" s="7" t="s">
        <v>253</v>
      </c>
      <c r="H2199" s="7" t="s">
        <v>259</v>
      </c>
      <c r="I2199" s="7" t="s">
        <v>60</v>
      </c>
      <c r="J2199" s="7" t="s">
        <v>58</v>
      </c>
      <c r="K2199" s="7">
        <v>9</v>
      </c>
      <c r="L2199" s="7" t="s">
        <v>16595</v>
      </c>
      <c r="M2199" s="7" t="s">
        <v>19385</v>
      </c>
      <c r="N2199" s="7" t="s">
        <v>29</v>
      </c>
      <c r="O2199" s="7" t="s">
        <v>215</v>
      </c>
    </row>
    <row r="2200" spans="2:15" x14ac:dyDescent="0.25">
      <c r="B2200" s="7">
        <v>4</v>
      </c>
      <c r="C2200" s="7" t="s">
        <v>16596</v>
      </c>
      <c r="D2200" s="7" t="s">
        <v>16597</v>
      </c>
      <c r="E2200" s="7" t="s">
        <v>16599</v>
      </c>
      <c r="F2200" s="7" t="s">
        <v>145</v>
      </c>
      <c r="G2200" s="7" t="s">
        <v>253</v>
      </c>
      <c r="H2200" s="7" t="s">
        <v>259</v>
      </c>
      <c r="I2200" s="7" t="s">
        <v>34</v>
      </c>
      <c r="J2200" s="7" t="s">
        <v>23</v>
      </c>
      <c r="K2200" s="7">
        <v>5</v>
      </c>
      <c r="L2200" s="7" t="s">
        <v>16601</v>
      </c>
      <c r="M2200" s="7" t="s">
        <v>19387</v>
      </c>
      <c r="N2200" s="7" t="s">
        <v>29</v>
      </c>
      <c r="O2200" s="7" t="s">
        <v>136</v>
      </c>
    </row>
    <row r="2201" spans="2:15" x14ac:dyDescent="0.25">
      <c r="B2201" s="7">
        <v>4</v>
      </c>
      <c r="C2201" s="7" t="s">
        <v>16602</v>
      </c>
      <c r="D2201" s="7" t="s">
        <v>16603</v>
      </c>
      <c r="E2201" s="7" t="s">
        <v>16606</v>
      </c>
      <c r="F2201" s="7" t="s">
        <v>281</v>
      </c>
      <c r="G2201" s="7" t="s">
        <v>252</v>
      </c>
      <c r="H2201" s="7" t="s">
        <v>259</v>
      </c>
      <c r="I2201" s="7" t="s">
        <v>60</v>
      </c>
      <c r="J2201" s="7" t="s">
        <v>58</v>
      </c>
      <c r="K2201" s="7">
        <v>14</v>
      </c>
      <c r="L2201" s="7" t="s">
        <v>16608</v>
      </c>
      <c r="M2201" s="7" t="s">
        <v>19388</v>
      </c>
      <c r="N2201" s="7" t="s">
        <v>29</v>
      </c>
      <c r="O2201" s="7" t="s">
        <v>109</v>
      </c>
    </row>
    <row r="2202" spans="2:15" x14ac:dyDescent="0.25">
      <c r="B2202" s="7">
        <v>4</v>
      </c>
      <c r="C2202" s="7" t="s">
        <v>16609</v>
      </c>
      <c r="D2202" s="7" t="s">
        <v>16610</v>
      </c>
      <c r="E2202" s="7" t="s">
        <v>16614</v>
      </c>
      <c r="F2202" s="7" t="s">
        <v>117</v>
      </c>
      <c r="G2202" s="7" t="s">
        <v>252</v>
      </c>
      <c r="H2202" s="7" t="s">
        <v>259</v>
      </c>
      <c r="I2202" s="7" t="s">
        <v>55</v>
      </c>
      <c r="J2202" s="7" t="s">
        <v>54</v>
      </c>
      <c r="K2202" s="7">
        <v>4</v>
      </c>
      <c r="L2202" s="7" t="s">
        <v>16616</v>
      </c>
      <c r="M2202" s="7" t="s">
        <v>10527</v>
      </c>
      <c r="N2202" s="7" t="s">
        <v>29</v>
      </c>
      <c r="O2202" s="7" t="s">
        <v>109</v>
      </c>
    </row>
    <row r="2203" spans="2:15" x14ac:dyDescent="0.25">
      <c r="B2203" s="7">
        <v>4</v>
      </c>
      <c r="C2203" s="7" t="s">
        <v>16617</v>
      </c>
      <c r="D2203" s="7" t="s">
        <v>16618</v>
      </c>
      <c r="E2203" s="7" t="s">
        <v>16621</v>
      </c>
      <c r="F2203" s="7" t="s">
        <v>165</v>
      </c>
      <c r="G2203" s="7" t="s">
        <v>253</v>
      </c>
      <c r="H2203" s="7" t="s">
        <v>260</v>
      </c>
      <c r="I2203" s="7" t="s">
        <v>34</v>
      </c>
      <c r="J2203" s="7" t="s">
        <v>23</v>
      </c>
      <c r="K2203" s="7">
        <v>5</v>
      </c>
      <c r="L2203" s="7" t="s">
        <v>16623</v>
      </c>
      <c r="M2203" s="7" t="s">
        <v>14164</v>
      </c>
      <c r="N2203" s="7" t="s">
        <v>29</v>
      </c>
      <c r="O2203" s="7" t="s">
        <v>159</v>
      </c>
    </row>
    <row r="2204" spans="2:15" x14ac:dyDescent="0.25">
      <c r="B2204" s="7">
        <v>4</v>
      </c>
      <c r="C2204" s="7" t="s">
        <v>16624</v>
      </c>
      <c r="D2204" s="7" t="s">
        <v>16625</v>
      </c>
      <c r="E2204" s="7" t="s">
        <v>16626</v>
      </c>
      <c r="F2204" s="7" t="s">
        <v>156</v>
      </c>
      <c r="G2204" s="7" t="s">
        <v>252</v>
      </c>
      <c r="H2204" s="7" t="s">
        <v>260</v>
      </c>
      <c r="I2204" s="7" t="s">
        <v>27</v>
      </c>
      <c r="J2204" s="7" t="s">
        <v>23</v>
      </c>
      <c r="K2204" s="7">
        <v>10</v>
      </c>
      <c r="L2204" s="7" t="s">
        <v>16627</v>
      </c>
      <c r="M2204" s="7" t="s">
        <v>17508</v>
      </c>
      <c r="N2204" s="7" t="s">
        <v>29</v>
      </c>
      <c r="O2204" s="7" t="s">
        <v>159</v>
      </c>
    </row>
    <row r="2205" spans="2:15" x14ac:dyDescent="0.25">
      <c r="B2205" s="7">
        <v>4</v>
      </c>
      <c r="C2205" s="7" t="s">
        <v>16628</v>
      </c>
      <c r="D2205" s="7" t="s">
        <v>16629</v>
      </c>
      <c r="E2205" s="7" t="s">
        <v>16632</v>
      </c>
      <c r="F2205" s="7" t="s">
        <v>156</v>
      </c>
      <c r="G2205" s="7" t="s">
        <v>252</v>
      </c>
      <c r="H2205" s="7" t="s">
        <v>260</v>
      </c>
      <c r="I2205" s="7" t="s">
        <v>27</v>
      </c>
      <c r="J2205" s="7" t="s">
        <v>23</v>
      </c>
      <c r="K2205" s="7">
        <v>10</v>
      </c>
      <c r="L2205" s="7" t="s">
        <v>16634</v>
      </c>
      <c r="M2205" s="7" t="s">
        <v>17510</v>
      </c>
      <c r="N2205" s="7" t="s">
        <v>29</v>
      </c>
      <c r="O2205" s="7" t="s">
        <v>159</v>
      </c>
    </row>
    <row r="2206" spans="2:15" x14ac:dyDescent="0.25">
      <c r="B2206" s="7">
        <v>4</v>
      </c>
      <c r="C2206" s="7" t="s">
        <v>16635</v>
      </c>
      <c r="D2206" s="7" t="s">
        <v>16636</v>
      </c>
      <c r="E2206" s="7" t="s">
        <v>16639</v>
      </c>
      <c r="F2206" s="7" t="s">
        <v>171</v>
      </c>
      <c r="G2206" s="7" t="s">
        <v>252</v>
      </c>
      <c r="H2206" s="7" t="s">
        <v>260</v>
      </c>
      <c r="I2206" s="7" t="s">
        <v>27</v>
      </c>
      <c r="J2206" s="7" t="s">
        <v>23</v>
      </c>
      <c r="K2206" s="7">
        <v>10</v>
      </c>
      <c r="L2206" s="7" t="s">
        <v>16641</v>
      </c>
      <c r="M2206" s="7" t="s">
        <v>17511</v>
      </c>
      <c r="N2206" s="7" t="s">
        <v>29</v>
      </c>
      <c r="O2206" s="7" t="s">
        <v>159</v>
      </c>
    </row>
    <row r="2207" spans="2:15" x14ac:dyDescent="0.25">
      <c r="B2207" s="7">
        <v>4</v>
      </c>
      <c r="C2207" s="7" t="s">
        <v>16642</v>
      </c>
      <c r="D2207" s="7" t="s">
        <v>16643</v>
      </c>
      <c r="E2207" s="7" t="s">
        <v>16646</v>
      </c>
      <c r="F2207" s="7" t="s">
        <v>163</v>
      </c>
      <c r="G2207" s="7" t="s">
        <v>252</v>
      </c>
      <c r="H2207" s="7" t="s">
        <v>260</v>
      </c>
      <c r="I2207" s="7" t="s">
        <v>27</v>
      </c>
      <c r="J2207" s="7" t="s">
        <v>23</v>
      </c>
      <c r="K2207" s="7">
        <v>10</v>
      </c>
      <c r="L2207" s="7" t="s">
        <v>16648</v>
      </c>
      <c r="M2207" s="7" t="s">
        <v>14387</v>
      </c>
      <c r="N2207" s="7" t="s">
        <v>29</v>
      </c>
      <c r="O2207" s="7" t="s">
        <v>159</v>
      </c>
    </row>
    <row r="2208" spans="2:15" x14ac:dyDescent="0.25">
      <c r="B2208" s="7">
        <v>4</v>
      </c>
      <c r="C2208" s="7" t="s">
        <v>16656</v>
      </c>
      <c r="D2208" s="7" t="s">
        <v>16657</v>
      </c>
      <c r="E2208" s="7" t="s">
        <v>16661</v>
      </c>
      <c r="F2208" s="7" t="s">
        <v>180</v>
      </c>
      <c r="G2208" s="7" t="s">
        <v>253</v>
      </c>
      <c r="H2208" s="7" t="s">
        <v>260</v>
      </c>
      <c r="I2208" s="7" t="s">
        <v>37</v>
      </c>
      <c r="J2208" s="7" t="s">
        <v>36</v>
      </c>
      <c r="K2208" s="7">
        <v>7</v>
      </c>
      <c r="L2208" s="7" t="s">
        <v>16663</v>
      </c>
      <c r="M2208" s="7" t="s">
        <v>17518</v>
      </c>
      <c r="N2208" s="7" t="s">
        <v>29</v>
      </c>
      <c r="O2208" s="7" t="s">
        <v>159</v>
      </c>
    </row>
    <row r="2209" spans="2:15" x14ac:dyDescent="0.25">
      <c r="B2209" s="7">
        <v>4</v>
      </c>
      <c r="C2209" s="7" t="s">
        <v>16664</v>
      </c>
      <c r="D2209" s="7" t="s">
        <v>16665</v>
      </c>
      <c r="E2209" s="7" t="s">
        <v>16668</v>
      </c>
      <c r="F2209" s="7" t="s">
        <v>48</v>
      </c>
      <c r="G2209" s="7" t="s">
        <v>253</v>
      </c>
      <c r="H2209" s="7" t="s">
        <v>260</v>
      </c>
      <c r="I2209" s="7" t="s">
        <v>27</v>
      </c>
      <c r="J2209" s="7" t="s">
        <v>23</v>
      </c>
      <c r="K2209" s="7">
        <v>7</v>
      </c>
      <c r="L2209" s="7" t="s">
        <v>16670</v>
      </c>
      <c r="M2209" s="7" t="s">
        <v>17540</v>
      </c>
      <c r="N2209" s="7" t="s">
        <v>29</v>
      </c>
      <c r="O2209" s="7" t="s">
        <v>105</v>
      </c>
    </row>
    <row r="2210" spans="2:15" x14ac:dyDescent="0.25">
      <c r="B2210" s="7">
        <v>4</v>
      </c>
      <c r="C2210" s="7" t="s">
        <v>16673</v>
      </c>
      <c r="D2210" s="7" t="s">
        <v>16674</v>
      </c>
      <c r="E2210" s="7" t="s">
        <v>16677</v>
      </c>
      <c r="F2210" s="7" t="s">
        <v>25</v>
      </c>
      <c r="G2210" s="7" t="s">
        <v>253</v>
      </c>
      <c r="H2210" s="7" t="s">
        <v>260</v>
      </c>
      <c r="I2210" s="7" t="s">
        <v>37</v>
      </c>
      <c r="J2210" s="7" t="s">
        <v>36</v>
      </c>
      <c r="K2210" s="7">
        <v>7</v>
      </c>
      <c r="L2210" s="7" t="s">
        <v>16679</v>
      </c>
      <c r="M2210" s="7" t="s">
        <v>6637</v>
      </c>
      <c r="N2210" s="7" t="s">
        <v>29</v>
      </c>
      <c r="O2210" s="7" t="s">
        <v>105</v>
      </c>
    </row>
    <row r="2211" spans="2:15" x14ac:dyDescent="0.25">
      <c r="B2211" s="7">
        <v>4</v>
      </c>
      <c r="C2211" s="7" t="s">
        <v>16680</v>
      </c>
      <c r="D2211" s="7" t="s">
        <v>16681</v>
      </c>
      <c r="E2211" s="7" t="s">
        <v>16684</v>
      </c>
      <c r="F2211" s="7" t="s">
        <v>48</v>
      </c>
      <c r="G2211" s="7" t="s">
        <v>253</v>
      </c>
      <c r="H2211" s="7" t="s">
        <v>260</v>
      </c>
      <c r="I2211" s="7" t="s">
        <v>37</v>
      </c>
      <c r="J2211" s="7" t="s">
        <v>36</v>
      </c>
      <c r="K2211" s="7">
        <v>7</v>
      </c>
      <c r="L2211" s="7" t="s">
        <v>16686</v>
      </c>
      <c r="M2211" s="7" t="s">
        <v>17582</v>
      </c>
      <c r="N2211" s="7" t="s">
        <v>29</v>
      </c>
      <c r="O2211" s="7" t="s">
        <v>105</v>
      </c>
    </row>
    <row r="2212" spans="2:15" x14ac:dyDescent="0.25">
      <c r="B2212" s="7">
        <v>4</v>
      </c>
      <c r="C2212" s="7" t="s">
        <v>16696</v>
      </c>
      <c r="D2212" s="7" t="s">
        <v>16697</v>
      </c>
      <c r="E2212" s="7" t="s">
        <v>16700</v>
      </c>
      <c r="F2212" s="7" t="s">
        <v>200</v>
      </c>
      <c r="G2212" s="7" t="s">
        <v>252</v>
      </c>
      <c r="H2212" s="7" t="s">
        <v>259</v>
      </c>
      <c r="I2212" s="7" t="s">
        <v>55</v>
      </c>
      <c r="J2212" s="7" t="s">
        <v>54</v>
      </c>
      <c r="K2212" s="7">
        <v>4</v>
      </c>
      <c r="L2212" s="7" t="s">
        <v>16702</v>
      </c>
      <c r="M2212" s="7" t="s">
        <v>10708</v>
      </c>
      <c r="N2212" s="7" t="s">
        <v>29</v>
      </c>
      <c r="O2212" s="7" t="s">
        <v>159</v>
      </c>
    </row>
    <row r="2213" spans="2:15" x14ac:dyDescent="0.25">
      <c r="B2213" s="7">
        <v>4</v>
      </c>
      <c r="C2213" s="7" t="s">
        <v>16707</v>
      </c>
      <c r="D2213" s="7" t="s">
        <v>16708</v>
      </c>
      <c r="E2213" s="7" t="s">
        <v>16711</v>
      </c>
      <c r="F2213" s="7" t="s">
        <v>25</v>
      </c>
      <c r="G2213" s="7" t="s">
        <v>253</v>
      </c>
      <c r="H2213" s="7" t="s">
        <v>260</v>
      </c>
      <c r="I2213" s="7" t="s">
        <v>27</v>
      </c>
      <c r="J2213" s="7" t="s">
        <v>23</v>
      </c>
      <c r="K2213" s="7">
        <v>7</v>
      </c>
      <c r="L2213" s="7" t="s">
        <v>16713</v>
      </c>
      <c r="M2213" s="7" t="s">
        <v>14460</v>
      </c>
      <c r="N2213" s="7" t="s">
        <v>29</v>
      </c>
      <c r="O2213" s="7" t="s">
        <v>105</v>
      </c>
    </row>
    <row r="2214" spans="2:15" x14ac:dyDescent="0.25">
      <c r="B2214" s="7">
        <v>4</v>
      </c>
      <c r="C2214" s="7" t="s">
        <v>16727</v>
      </c>
      <c r="D2214" s="7" t="s">
        <v>16728</v>
      </c>
      <c r="E2214" s="7" t="s">
        <v>16730</v>
      </c>
      <c r="F2214" s="7" t="s">
        <v>25</v>
      </c>
      <c r="G2214" s="7" t="s">
        <v>253</v>
      </c>
      <c r="H2214" s="7" t="s">
        <v>260</v>
      </c>
      <c r="I2214" s="7" t="s">
        <v>27</v>
      </c>
      <c r="J2214" s="7" t="s">
        <v>23</v>
      </c>
      <c r="K2214" s="7">
        <v>7</v>
      </c>
      <c r="L2214" s="7" t="s">
        <v>16732</v>
      </c>
      <c r="M2214" s="7" t="s">
        <v>17630</v>
      </c>
      <c r="N2214" s="7" t="s">
        <v>29</v>
      </c>
      <c r="O2214" s="7" t="s">
        <v>105</v>
      </c>
    </row>
    <row r="2215" spans="2:15" x14ac:dyDescent="0.25">
      <c r="B2215" s="7">
        <v>4</v>
      </c>
      <c r="C2215" s="7" t="s">
        <v>16734</v>
      </c>
      <c r="D2215" s="7" t="s">
        <v>16735</v>
      </c>
      <c r="E2215" s="7" t="s">
        <v>16737</v>
      </c>
      <c r="F2215" s="7" t="s">
        <v>25</v>
      </c>
      <c r="G2215" s="7" t="s">
        <v>253</v>
      </c>
      <c r="H2215" s="7" t="s">
        <v>260</v>
      </c>
      <c r="I2215" s="7" t="s">
        <v>37</v>
      </c>
      <c r="J2215" s="7" t="s">
        <v>36</v>
      </c>
      <c r="K2215" s="7">
        <v>7</v>
      </c>
      <c r="L2215" s="7" t="s">
        <v>16739</v>
      </c>
      <c r="M2215" s="7" t="s">
        <v>14253</v>
      </c>
      <c r="N2215" s="7" t="s">
        <v>29</v>
      </c>
      <c r="O2215" s="7" t="s">
        <v>105</v>
      </c>
    </row>
    <row r="2216" spans="2:15" x14ac:dyDescent="0.25">
      <c r="B2216" s="7">
        <v>4</v>
      </c>
      <c r="C2216" s="7" t="s">
        <v>16741</v>
      </c>
      <c r="D2216" s="7" t="s">
        <v>16742</v>
      </c>
      <c r="E2216" s="7" t="s">
        <v>16745</v>
      </c>
      <c r="F2216" s="7" t="s">
        <v>25</v>
      </c>
      <c r="G2216" s="7" t="s">
        <v>253</v>
      </c>
      <c r="H2216" s="7" t="s">
        <v>260</v>
      </c>
      <c r="I2216" s="7" t="s">
        <v>34</v>
      </c>
      <c r="J2216" s="7" t="s">
        <v>23</v>
      </c>
      <c r="K2216" s="7">
        <v>5</v>
      </c>
      <c r="L2216" s="7" t="s">
        <v>16747</v>
      </c>
      <c r="M2216" s="7" t="s">
        <v>17185</v>
      </c>
      <c r="N2216" s="7" t="s">
        <v>29</v>
      </c>
      <c r="O2216" s="7" t="s">
        <v>105</v>
      </c>
    </row>
    <row r="2217" spans="2:15" x14ac:dyDescent="0.25">
      <c r="B2217" s="7">
        <v>4</v>
      </c>
      <c r="C2217" s="7" t="s">
        <v>16754</v>
      </c>
      <c r="D2217" s="7" t="s">
        <v>16755</v>
      </c>
      <c r="E2217" s="7" t="s">
        <v>16756</v>
      </c>
      <c r="F2217" s="7" t="s">
        <v>25</v>
      </c>
      <c r="G2217" s="7" t="s">
        <v>253</v>
      </c>
      <c r="H2217" s="7" t="s">
        <v>260</v>
      </c>
      <c r="I2217" s="7" t="s">
        <v>37</v>
      </c>
      <c r="J2217" s="7" t="s">
        <v>36</v>
      </c>
      <c r="K2217" s="7">
        <v>7</v>
      </c>
      <c r="L2217" s="7" t="s">
        <v>16758</v>
      </c>
      <c r="M2217" s="7" t="s">
        <v>14461</v>
      </c>
      <c r="N2217" s="7" t="s">
        <v>29</v>
      </c>
      <c r="O2217" s="7" t="s">
        <v>105</v>
      </c>
    </row>
    <row r="2218" spans="2:15" x14ac:dyDescent="0.25">
      <c r="B2218" s="7">
        <v>4</v>
      </c>
      <c r="C2218" s="7" t="s">
        <v>16762</v>
      </c>
      <c r="D2218" s="7" t="s">
        <v>16763</v>
      </c>
      <c r="E2218" s="7" t="s">
        <v>16764</v>
      </c>
      <c r="F2218" s="7" t="s">
        <v>25</v>
      </c>
      <c r="G2218" s="7" t="s">
        <v>253</v>
      </c>
      <c r="H2218" s="7" t="s">
        <v>260</v>
      </c>
      <c r="I2218" s="7" t="s">
        <v>37</v>
      </c>
      <c r="J2218" s="7" t="s">
        <v>36</v>
      </c>
      <c r="K2218" s="7">
        <v>7</v>
      </c>
      <c r="L2218" s="7" t="s">
        <v>16766</v>
      </c>
      <c r="M2218" s="7" t="s">
        <v>15834</v>
      </c>
      <c r="N2218" s="7" t="s">
        <v>29</v>
      </c>
      <c r="O2218" s="7" t="s">
        <v>105</v>
      </c>
    </row>
    <row r="2219" spans="2:15" x14ac:dyDescent="0.25">
      <c r="B2219" s="7">
        <v>4</v>
      </c>
      <c r="C2219" s="7" t="s">
        <v>16768</v>
      </c>
      <c r="D2219" s="7" t="s">
        <v>16769</v>
      </c>
      <c r="E2219" s="7" t="s">
        <v>16773</v>
      </c>
      <c r="F2219" s="7" t="s">
        <v>133</v>
      </c>
      <c r="G2219" s="7" t="s">
        <v>252</v>
      </c>
      <c r="H2219" s="7" t="s">
        <v>259</v>
      </c>
      <c r="I2219" s="7" t="s">
        <v>55</v>
      </c>
      <c r="J2219" s="7" t="s">
        <v>54</v>
      </c>
      <c r="K2219" s="7">
        <v>4</v>
      </c>
      <c r="L2219" s="7" t="s">
        <v>16775</v>
      </c>
      <c r="M2219" s="7" t="s">
        <v>1062</v>
      </c>
      <c r="N2219" s="7" t="s">
        <v>29</v>
      </c>
      <c r="O2219" s="7" t="s">
        <v>136</v>
      </c>
    </row>
    <row r="2220" spans="2:15" x14ac:dyDescent="0.25">
      <c r="B2220" s="7">
        <v>4</v>
      </c>
      <c r="C2220" s="7" t="s">
        <v>16776</v>
      </c>
      <c r="D2220" s="7" t="s">
        <v>16777</v>
      </c>
      <c r="E2220" s="7" t="s">
        <v>16780</v>
      </c>
      <c r="F2220" s="7" t="s">
        <v>167</v>
      </c>
      <c r="G2220" s="7" t="s">
        <v>252</v>
      </c>
      <c r="H2220" s="7" t="s">
        <v>260</v>
      </c>
      <c r="I2220" s="7" t="s">
        <v>27</v>
      </c>
      <c r="J2220" s="7" t="s">
        <v>23</v>
      </c>
      <c r="K2220" s="7">
        <v>10</v>
      </c>
      <c r="L2220" s="7" t="s">
        <v>16782</v>
      </c>
      <c r="M2220" s="7" t="s">
        <v>17886</v>
      </c>
      <c r="N2220" s="7" t="s">
        <v>29</v>
      </c>
      <c r="O2220" s="7" t="s">
        <v>159</v>
      </c>
    </row>
    <row r="2221" spans="2:15" x14ac:dyDescent="0.25">
      <c r="B2221" s="7">
        <v>4</v>
      </c>
      <c r="C2221" s="7" t="s">
        <v>16783</v>
      </c>
      <c r="D2221" s="7" t="s">
        <v>16784</v>
      </c>
      <c r="E2221" s="7" t="s">
        <v>16787</v>
      </c>
      <c r="F2221" s="7" t="s">
        <v>25</v>
      </c>
      <c r="G2221" s="7" t="s">
        <v>253</v>
      </c>
      <c r="H2221" s="7" t="s">
        <v>260</v>
      </c>
      <c r="I2221" s="7" t="s">
        <v>34</v>
      </c>
      <c r="J2221" s="7" t="s">
        <v>23</v>
      </c>
      <c r="K2221" s="7">
        <v>5</v>
      </c>
      <c r="L2221" s="7" t="s">
        <v>16789</v>
      </c>
      <c r="M2221" s="7" t="s">
        <v>17944</v>
      </c>
      <c r="N2221" s="7" t="s">
        <v>29</v>
      </c>
      <c r="O2221" s="7" t="s">
        <v>105</v>
      </c>
    </row>
    <row r="2222" spans="2:15" x14ac:dyDescent="0.25">
      <c r="B2222" s="7">
        <v>4</v>
      </c>
      <c r="C2222" s="7" t="s">
        <v>16858</v>
      </c>
      <c r="D2222" s="7" t="s">
        <v>16859</v>
      </c>
      <c r="E2222" s="7" t="s">
        <v>16862</v>
      </c>
      <c r="F2222" s="7" t="s">
        <v>222</v>
      </c>
      <c r="G2222" s="7" t="s">
        <v>252</v>
      </c>
      <c r="H2222" s="7" t="s">
        <v>260</v>
      </c>
      <c r="I2222" s="7" t="s">
        <v>60</v>
      </c>
      <c r="J2222" s="7" t="s">
        <v>58</v>
      </c>
      <c r="K2222" s="7">
        <v>14</v>
      </c>
      <c r="L2222" s="7" t="s">
        <v>16865</v>
      </c>
      <c r="M2222" s="7" t="s">
        <v>18836</v>
      </c>
      <c r="N2222" s="7" t="s">
        <v>29</v>
      </c>
      <c r="O2222" s="7" t="s">
        <v>215</v>
      </c>
    </row>
    <row r="2223" spans="2:15" x14ac:dyDescent="0.25">
      <c r="B2223" s="7">
        <v>4</v>
      </c>
      <c r="C2223" s="7" t="s">
        <v>16869</v>
      </c>
      <c r="D2223" s="7" t="s">
        <v>16870</v>
      </c>
      <c r="E2223" s="7" t="s">
        <v>16873</v>
      </c>
      <c r="F2223" s="7" t="s">
        <v>121</v>
      </c>
      <c r="G2223" s="7" t="s">
        <v>252</v>
      </c>
      <c r="H2223" s="7" t="s">
        <v>259</v>
      </c>
      <c r="I2223" s="7" t="s">
        <v>34</v>
      </c>
      <c r="J2223" s="7" t="s">
        <v>23</v>
      </c>
      <c r="K2223" s="7">
        <v>8</v>
      </c>
      <c r="L2223" s="7" t="s">
        <v>16875</v>
      </c>
      <c r="M2223" s="7" t="s">
        <v>18674</v>
      </c>
      <c r="N2223" s="7" t="s">
        <v>29</v>
      </c>
      <c r="O2223" s="7" t="s">
        <v>109</v>
      </c>
    </row>
    <row r="2224" spans="2:15" x14ac:dyDescent="0.25">
      <c r="B2224" s="7">
        <v>4</v>
      </c>
      <c r="C2224" s="7" t="s">
        <v>16879</v>
      </c>
      <c r="D2224" s="7" t="s">
        <v>16880</v>
      </c>
      <c r="E2224" s="7" t="s">
        <v>12946</v>
      </c>
      <c r="F2224" s="7" t="s">
        <v>38</v>
      </c>
      <c r="G2224" s="7" t="s">
        <v>253</v>
      </c>
      <c r="H2224" s="7" t="s">
        <v>260</v>
      </c>
      <c r="I2224" s="7" t="s">
        <v>27</v>
      </c>
      <c r="J2224" s="7" t="s">
        <v>23</v>
      </c>
      <c r="K2224" s="7">
        <v>7</v>
      </c>
      <c r="L2224" s="7" t="s">
        <v>16882</v>
      </c>
      <c r="M2224" s="7" t="s">
        <v>12323</v>
      </c>
      <c r="N2224" s="7" t="s">
        <v>29</v>
      </c>
      <c r="O2224" s="7" t="s">
        <v>105</v>
      </c>
    </row>
    <row r="2225" spans="2:15" x14ac:dyDescent="0.25">
      <c r="B2225" s="7">
        <v>4</v>
      </c>
      <c r="C2225" s="7" t="s">
        <v>16883</v>
      </c>
      <c r="D2225" s="7" t="s">
        <v>16884</v>
      </c>
      <c r="E2225" s="7" t="s">
        <v>16887</v>
      </c>
      <c r="F2225" s="7" t="s">
        <v>48</v>
      </c>
      <c r="G2225" s="7" t="s">
        <v>253</v>
      </c>
      <c r="H2225" s="7" t="s">
        <v>260</v>
      </c>
      <c r="I2225" s="7" t="s">
        <v>27</v>
      </c>
      <c r="J2225" s="7" t="s">
        <v>23</v>
      </c>
      <c r="K2225" s="7">
        <v>7</v>
      </c>
      <c r="L2225" s="7" t="s">
        <v>16889</v>
      </c>
      <c r="M2225" s="7" t="s">
        <v>18530</v>
      </c>
      <c r="N2225" s="7" t="s">
        <v>29</v>
      </c>
      <c r="O2225" s="7" t="s">
        <v>105</v>
      </c>
    </row>
    <row r="2226" spans="2:15" x14ac:dyDescent="0.25">
      <c r="B2226" s="7">
        <v>4</v>
      </c>
      <c r="C2226" s="7" t="s">
        <v>16891</v>
      </c>
      <c r="D2226" s="7" t="s">
        <v>16892</v>
      </c>
      <c r="E2226" s="7" t="s">
        <v>16895</v>
      </c>
      <c r="F2226" s="7" t="s">
        <v>25</v>
      </c>
      <c r="G2226" s="7" t="s">
        <v>253</v>
      </c>
      <c r="H2226" s="7" t="s">
        <v>260</v>
      </c>
      <c r="I2226" s="7" t="s">
        <v>27</v>
      </c>
      <c r="J2226" s="7" t="s">
        <v>23</v>
      </c>
      <c r="K2226" s="7">
        <v>7</v>
      </c>
      <c r="L2226" s="7" t="s">
        <v>16897</v>
      </c>
      <c r="M2226" s="7" t="s">
        <v>14546</v>
      </c>
      <c r="N2226" s="7" t="s">
        <v>29</v>
      </c>
      <c r="O2226" s="7" t="s">
        <v>105</v>
      </c>
    </row>
    <row r="2227" spans="2:15" x14ac:dyDescent="0.25">
      <c r="B2227" s="7">
        <v>4</v>
      </c>
      <c r="C2227" s="7" t="s">
        <v>16899</v>
      </c>
      <c r="D2227" s="7" t="s">
        <v>16900</v>
      </c>
      <c r="E2227" s="7" t="s">
        <v>16903</v>
      </c>
      <c r="F2227" s="7" t="s">
        <v>25</v>
      </c>
      <c r="G2227" s="7" t="s">
        <v>252</v>
      </c>
      <c r="H2227" s="7" t="s">
        <v>260</v>
      </c>
      <c r="I2227" s="7" t="s">
        <v>37</v>
      </c>
      <c r="J2227" s="7" t="s">
        <v>36</v>
      </c>
      <c r="K2227" s="7">
        <v>10</v>
      </c>
      <c r="L2227" s="7" t="s">
        <v>16905</v>
      </c>
      <c r="M2227" s="7" t="s">
        <v>10521</v>
      </c>
      <c r="N2227" s="7" t="s">
        <v>29</v>
      </c>
      <c r="O2227" s="7" t="s">
        <v>105</v>
      </c>
    </row>
    <row r="2228" spans="2:15" x14ac:dyDescent="0.25">
      <c r="B2228" s="7">
        <v>4</v>
      </c>
      <c r="C2228" s="7" t="s">
        <v>16907</v>
      </c>
      <c r="D2228" s="7" t="s">
        <v>16908</v>
      </c>
      <c r="E2228" s="7" t="s">
        <v>16911</v>
      </c>
      <c r="F2228" s="7" t="s">
        <v>25</v>
      </c>
      <c r="G2228" s="7" t="s">
        <v>253</v>
      </c>
      <c r="H2228" s="7" t="s">
        <v>260</v>
      </c>
      <c r="I2228" s="7" t="s">
        <v>27</v>
      </c>
      <c r="J2228" s="7" t="s">
        <v>23</v>
      </c>
      <c r="K2228" s="7">
        <v>7</v>
      </c>
      <c r="L2228" s="7" t="s">
        <v>16913</v>
      </c>
      <c r="M2228" s="7" t="s">
        <v>19334</v>
      </c>
      <c r="N2228" s="7" t="s">
        <v>29</v>
      </c>
      <c r="O2228" s="7" t="s">
        <v>105</v>
      </c>
    </row>
    <row r="2229" spans="2:15" x14ac:dyDescent="0.25">
      <c r="B2229" s="7">
        <v>4</v>
      </c>
      <c r="C2229" s="7" t="s">
        <v>16915</v>
      </c>
      <c r="D2229" s="7" t="s">
        <v>16916</v>
      </c>
      <c r="E2229" s="7" t="s">
        <v>16917</v>
      </c>
      <c r="F2229" s="7" t="s">
        <v>25</v>
      </c>
      <c r="G2229" s="7" t="s">
        <v>253</v>
      </c>
      <c r="H2229" s="7" t="s">
        <v>260</v>
      </c>
      <c r="I2229" s="7" t="s">
        <v>27</v>
      </c>
      <c r="J2229" s="7" t="s">
        <v>23</v>
      </c>
      <c r="K2229" s="7">
        <v>7</v>
      </c>
      <c r="L2229" s="7" t="s">
        <v>16919</v>
      </c>
      <c r="M2229" s="7" t="s">
        <v>19340</v>
      </c>
      <c r="N2229" s="7" t="s">
        <v>29</v>
      </c>
      <c r="O2229" s="7" t="s">
        <v>105</v>
      </c>
    </row>
    <row r="2230" spans="2:15" x14ac:dyDescent="0.25">
      <c r="B2230" s="7">
        <v>4</v>
      </c>
      <c r="C2230" s="7" t="s">
        <v>16921</v>
      </c>
      <c r="D2230" s="7" t="s">
        <v>16922</v>
      </c>
      <c r="E2230" s="7" t="s">
        <v>16925</v>
      </c>
      <c r="F2230" s="7" t="s">
        <v>25</v>
      </c>
      <c r="G2230" s="7" t="s">
        <v>253</v>
      </c>
      <c r="H2230" s="7" t="s">
        <v>260</v>
      </c>
      <c r="I2230" s="7" t="s">
        <v>27</v>
      </c>
      <c r="J2230" s="7" t="s">
        <v>23</v>
      </c>
      <c r="K2230" s="7">
        <v>7</v>
      </c>
      <c r="L2230" s="7" t="s">
        <v>16927</v>
      </c>
      <c r="M2230" s="7" t="s">
        <v>19340</v>
      </c>
      <c r="N2230" s="7" t="s">
        <v>29</v>
      </c>
      <c r="O2230" s="7" t="s">
        <v>105</v>
      </c>
    </row>
    <row r="2231" spans="2:15" x14ac:dyDescent="0.25">
      <c r="B2231" s="7">
        <v>4</v>
      </c>
      <c r="C2231" s="7" t="s">
        <v>16928</v>
      </c>
      <c r="D2231" s="7" t="s">
        <v>16929</v>
      </c>
      <c r="E2231" s="7" t="s">
        <v>16931</v>
      </c>
      <c r="F2231" s="7" t="s">
        <v>25</v>
      </c>
      <c r="G2231" s="7" t="s">
        <v>253</v>
      </c>
      <c r="H2231" s="7" t="s">
        <v>260</v>
      </c>
      <c r="I2231" s="7" t="s">
        <v>27</v>
      </c>
      <c r="J2231" s="7" t="s">
        <v>23</v>
      </c>
      <c r="K2231" s="7">
        <v>7</v>
      </c>
      <c r="L2231" s="7" t="s">
        <v>16933</v>
      </c>
      <c r="M2231" s="7" t="s">
        <v>14398</v>
      </c>
      <c r="N2231" s="7" t="s">
        <v>29</v>
      </c>
      <c r="O2231" s="7" t="s">
        <v>105</v>
      </c>
    </row>
    <row r="2232" spans="2:15" x14ac:dyDescent="0.25">
      <c r="B2232" s="7">
        <v>4</v>
      </c>
      <c r="C2232" s="7" t="s">
        <v>16934</v>
      </c>
      <c r="D2232" s="7" t="s">
        <v>16935</v>
      </c>
      <c r="E2232" s="7" t="s">
        <v>16938</v>
      </c>
      <c r="F2232" s="7" t="s">
        <v>25</v>
      </c>
      <c r="G2232" s="7" t="s">
        <v>253</v>
      </c>
      <c r="H2232" s="7" t="s">
        <v>260</v>
      </c>
      <c r="I2232" s="7" t="s">
        <v>27</v>
      </c>
      <c r="J2232" s="7" t="s">
        <v>23</v>
      </c>
      <c r="K2232" s="7">
        <v>7</v>
      </c>
      <c r="L2232" s="7" t="s">
        <v>16940</v>
      </c>
      <c r="M2232" s="7" t="s">
        <v>14105</v>
      </c>
      <c r="N2232" s="7" t="s">
        <v>29</v>
      </c>
      <c r="O2232" s="7" t="s">
        <v>105</v>
      </c>
    </row>
    <row r="2233" spans="2:15" x14ac:dyDescent="0.25">
      <c r="B2233" s="7">
        <v>4</v>
      </c>
      <c r="C2233" s="7" t="s">
        <v>16941</v>
      </c>
      <c r="D2233" s="7" t="s">
        <v>16942</v>
      </c>
      <c r="E2233" s="7" t="s">
        <v>16943</v>
      </c>
      <c r="F2233" s="7" t="s">
        <v>25</v>
      </c>
      <c r="G2233" s="7" t="s">
        <v>253</v>
      </c>
      <c r="H2233" s="7" t="s">
        <v>260</v>
      </c>
      <c r="I2233" s="7" t="s">
        <v>27</v>
      </c>
      <c r="J2233" s="7" t="s">
        <v>23</v>
      </c>
      <c r="K2233" s="7">
        <v>7</v>
      </c>
      <c r="L2233" s="7" t="s">
        <v>16945</v>
      </c>
      <c r="M2233" s="7" t="s">
        <v>14550</v>
      </c>
      <c r="N2233" s="7" t="s">
        <v>29</v>
      </c>
      <c r="O2233" s="7" t="s">
        <v>105</v>
      </c>
    </row>
    <row r="2234" spans="2:15" x14ac:dyDescent="0.25">
      <c r="B2234" s="7">
        <v>4</v>
      </c>
      <c r="C2234" s="7" t="s">
        <v>16946</v>
      </c>
      <c r="D2234" s="7" t="s">
        <v>16947</v>
      </c>
      <c r="E2234" s="7" t="s">
        <v>16951</v>
      </c>
      <c r="F2234" s="7" t="s">
        <v>25</v>
      </c>
      <c r="G2234" s="7" t="s">
        <v>253</v>
      </c>
      <c r="H2234" s="7" t="s">
        <v>260</v>
      </c>
      <c r="I2234" s="7" t="s">
        <v>37</v>
      </c>
      <c r="J2234" s="7" t="s">
        <v>36</v>
      </c>
      <c r="K2234" s="7">
        <v>7</v>
      </c>
      <c r="L2234" s="7" t="s">
        <v>16953</v>
      </c>
      <c r="M2234" s="7" t="s">
        <v>18539</v>
      </c>
      <c r="N2234" s="7" t="s">
        <v>29</v>
      </c>
      <c r="O2234" s="7" t="s">
        <v>105</v>
      </c>
    </row>
    <row r="2235" spans="2:15" x14ac:dyDescent="0.25">
      <c r="B2235" s="7">
        <v>4</v>
      </c>
      <c r="C2235" s="7" t="s">
        <v>16954</v>
      </c>
      <c r="D2235" s="7" t="s">
        <v>16955</v>
      </c>
      <c r="E2235" s="7" t="s">
        <v>16958</v>
      </c>
      <c r="F2235" s="7" t="s">
        <v>25</v>
      </c>
      <c r="G2235" s="7" t="s">
        <v>252</v>
      </c>
      <c r="H2235" s="7" t="s">
        <v>260</v>
      </c>
      <c r="I2235" s="7" t="s">
        <v>27</v>
      </c>
      <c r="J2235" s="7" t="s">
        <v>23</v>
      </c>
      <c r="K2235" s="7">
        <v>10</v>
      </c>
      <c r="L2235" s="7" t="s">
        <v>16960</v>
      </c>
      <c r="M2235" s="7" t="s">
        <v>19350</v>
      </c>
      <c r="N2235" s="7" t="s">
        <v>29</v>
      </c>
      <c r="O2235" s="7" t="s">
        <v>105</v>
      </c>
    </row>
    <row r="2236" spans="2:15" x14ac:dyDescent="0.25">
      <c r="B2236" s="7">
        <v>4</v>
      </c>
      <c r="C2236" s="7" t="s">
        <v>16961</v>
      </c>
      <c r="D2236" s="7" t="s">
        <v>16962</v>
      </c>
      <c r="E2236" s="7" t="s">
        <v>16966</v>
      </c>
      <c r="F2236" s="7" t="s">
        <v>25</v>
      </c>
      <c r="G2236" s="7" t="s">
        <v>253</v>
      </c>
      <c r="H2236" s="7" t="s">
        <v>260</v>
      </c>
      <c r="I2236" s="7" t="s">
        <v>27</v>
      </c>
      <c r="J2236" s="7" t="s">
        <v>23</v>
      </c>
      <c r="K2236" s="7">
        <v>7</v>
      </c>
      <c r="L2236" s="7" t="s">
        <v>16968</v>
      </c>
      <c r="M2236" s="7" t="s">
        <v>19356</v>
      </c>
      <c r="N2236" s="7" t="s">
        <v>29</v>
      </c>
      <c r="O2236" s="7" t="s">
        <v>105</v>
      </c>
    </row>
    <row r="2237" spans="2:15" x14ac:dyDescent="0.25">
      <c r="B2237" s="7">
        <v>4</v>
      </c>
      <c r="C2237" s="7" t="s">
        <v>16970</v>
      </c>
      <c r="D2237" s="7" t="s">
        <v>16971</v>
      </c>
      <c r="E2237" s="7" t="s">
        <v>16975</v>
      </c>
      <c r="F2237" s="7" t="s">
        <v>25</v>
      </c>
      <c r="G2237" s="7" t="s">
        <v>253</v>
      </c>
      <c r="H2237" s="7" t="s">
        <v>260</v>
      </c>
      <c r="I2237" s="7" t="s">
        <v>27</v>
      </c>
      <c r="J2237" s="7" t="s">
        <v>23</v>
      </c>
      <c r="K2237" s="7">
        <v>7</v>
      </c>
      <c r="L2237" s="7" t="s">
        <v>16977</v>
      </c>
      <c r="M2237" s="7" t="s">
        <v>14468</v>
      </c>
      <c r="N2237" s="7" t="s">
        <v>29</v>
      </c>
      <c r="O2237" s="7" t="s">
        <v>105</v>
      </c>
    </row>
    <row r="2238" spans="2:15" x14ac:dyDescent="0.25">
      <c r="B2238" s="7">
        <v>4</v>
      </c>
      <c r="C2238" s="7" t="s">
        <v>16978</v>
      </c>
      <c r="D2238" s="7" t="s">
        <v>16979</v>
      </c>
      <c r="E2238" s="7" t="s">
        <v>16982</v>
      </c>
      <c r="F2238" s="7" t="s">
        <v>25</v>
      </c>
      <c r="G2238" s="7" t="s">
        <v>253</v>
      </c>
      <c r="H2238" s="7" t="s">
        <v>260</v>
      </c>
      <c r="I2238" s="7" t="s">
        <v>27</v>
      </c>
      <c r="J2238" s="7" t="s">
        <v>23</v>
      </c>
      <c r="K2238" s="7">
        <v>7</v>
      </c>
      <c r="L2238" s="7" t="s">
        <v>16984</v>
      </c>
      <c r="M2238" s="7" t="s">
        <v>10624</v>
      </c>
      <c r="N2238" s="7" t="s">
        <v>29</v>
      </c>
      <c r="O2238" s="7" t="s">
        <v>105</v>
      </c>
    </row>
    <row r="2239" spans="2:15" x14ac:dyDescent="0.25">
      <c r="B2239" s="7">
        <v>4</v>
      </c>
      <c r="C2239" s="7" t="s">
        <v>16985</v>
      </c>
      <c r="D2239" s="7" t="s">
        <v>16986</v>
      </c>
      <c r="E2239" s="7" t="s">
        <v>16987</v>
      </c>
      <c r="F2239" s="7" t="s">
        <v>25</v>
      </c>
      <c r="G2239" s="7" t="s">
        <v>253</v>
      </c>
      <c r="H2239" s="7" t="s">
        <v>260</v>
      </c>
      <c r="I2239" s="7" t="s">
        <v>27</v>
      </c>
      <c r="J2239" s="7" t="s">
        <v>23</v>
      </c>
      <c r="K2239" s="7">
        <v>7</v>
      </c>
      <c r="L2239" s="7" t="s">
        <v>16989</v>
      </c>
      <c r="M2239" s="7" t="s">
        <v>14559</v>
      </c>
      <c r="N2239" s="7" t="s">
        <v>29</v>
      </c>
      <c r="O2239" s="7" t="s">
        <v>105</v>
      </c>
    </row>
    <row r="2240" spans="2:15" x14ac:dyDescent="0.25">
      <c r="B2240" s="7">
        <v>4</v>
      </c>
      <c r="C2240" s="7" t="s">
        <v>16991</v>
      </c>
      <c r="D2240" s="7" t="s">
        <v>16992</v>
      </c>
      <c r="E2240" s="7" t="s">
        <v>16995</v>
      </c>
      <c r="F2240" s="7" t="s">
        <v>154</v>
      </c>
      <c r="G2240" s="7" t="s">
        <v>252</v>
      </c>
      <c r="H2240" s="7" t="s">
        <v>259</v>
      </c>
      <c r="I2240" s="7" t="s">
        <v>34</v>
      </c>
      <c r="J2240" s="7" t="s">
        <v>23</v>
      </c>
      <c r="K2240" s="7">
        <v>8</v>
      </c>
      <c r="L2240" s="7" t="s">
        <v>16997</v>
      </c>
      <c r="M2240" s="7" t="s">
        <v>8048</v>
      </c>
      <c r="N2240" s="7" t="s">
        <v>29</v>
      </c>
      <c r="O2240" s="7" t="s">
        <v>109</v>
      </c>
    </row>
    <row r="2241" spans="2:15" x14ac:dyDescent="0.25">
      <c r="B2241" s="7">
        <v>4</v>
      </c>
      <c r="C2241" s="7" t="s">
        <v>16999</v>
      </c>
      <c r="D2241" s="7" t="s">
        <v>17000</v>
      </c>
      <c r="E2241" s="7" t="s">
        <v>17001</v>
      </c>
      <c r="F2241" s="7" t="s">
        <v>25</v>
      </c>
      <c r="G2241" s="7" t="s">
        <v>253</v>
      </c>
      <c r="H2241" s="7" t="s">
        <v>260</v>
      </c>
      <c r="I2241" s="7" t="s">
        <v>37</v>
      </c>
      <c r="J2241" s="7" t="s">
        <v>36</v>
      </c>
      <c r="K2241" s="7">
        <v>7</v>
      </c>
      <c r="L2241" s="7" t="s">
        <v>17003</v>
      </c>
      <c r="M2241" s="7" t="s">
        <v>18551</v>
      </c>
      <c r="N2241" s="7" t="s">
        <v>29</v>
      </c>
      <c r="O2241" s="7" t="s">
        <v>105</v>
      </c>
    </row>
    <row r="2242" spans="2:15" x14ac:dyDescent="0.25">
      <c r="B2242" s="7">
        <v>4</v>
      </c>
      <c r="C2242" s="7" t="s">
        <v>17004</v>
      </c>
      <c r="D2242" s="7" t="s">
        <v>17005</v>
      </c>
      <c r="E2242" s="7" t="s">
        <v>17008</v>
      </c>
      <c r="F2242" s="7" t="s">
        <v>38</v>
      </c>
      <c r="G2242" s="7" t="s">
        <v>253</v>
      </c>
      <c r="H2242" s="7" t="s">
        <v>260</v>
      </c>
      <c r="I2242" s="7" t="s">
        <v>27</v>
      </c>
      <c r="J2242" s="7" t="s">
        <v>23</v>
      </c>
      <c r="K2242" s="7">
        <v>7</v>
      </c>
      <c r="L2242" s="7" t="s">
        <v>17010</v>
      </c>
      <c r="M2242" s="7" t="s">
        <v>19374</v>
      </c>
      <c r="N2242" s="7" t="s">
        <v>29</v>
      </c>
      <c r="O2242" s="7" t="s">
        <v>105</v>
      </c>
    </row>
    <row r="2243" spans="2:15" x14ac:dyDescent="0.25">
      <c r="B2243" s="7">
        <v>4</v>
      </c>
      <c r="C2243" s="7" t="s">
        <v>17011</v>
      </c>
      <c r="D2243" s="7" t="s">
        <v>17012</v>
      </c>
      <c r="E2243" s="7" t="s">
        <v>17015</v>
      </c>
      <c r="F2243" s="7" t="s">
        <v>42</v>
      </c>
      <c r="G2243" s="7" t="s">
        <v>252</v>
      </c>
      <c r="H2243" s="7" t="s">
        <v>260</v>
      </c>
      <c r="I2243" s="7" t="s">
        <v>37</v>
      </c>
      <c r="J2243" s="7" t="s">
        <v>36</v>
      </c>
      <c r="K2243" s="7">
        <v>10</v>
      </c>
      <c r="L2243" s="7" t="s">
        <v>17017</v>
      </c>
      <c r="M2243" s="7" t="s">
        <v>19377</v>
      </c>
      <c r="N2243" s="7" t="s">
        <v>29</v>
      </c>
      <c r="O2243" s="7" t="s">
        <v>105</v>
      </c>
    </row>
    <row r="2244" spans="2:15" x14ac:dyDescent="0.25">
      <c r="B2244" s="7">
        <v>4</v>
      </c>
      <c r="C2244" s="7" t="s">
        <v>17018</v>
      </c>
      <c r="D2244" s="7" t="s">
        <v>17019</v>
      </c>
      <c r="E2244" s="7" t="s">
        <v>17021</v>
      </c>
      <c r="F2244" s="7" t="s">
        <v>156</v>
      </c>
      <c r="G2244" s="7" t="s">
        <v>252</v>
      </c>
      <c r="H2244" s="7" t="s">
        <v>260</v>
      </c>
      <c r="I2244" s="7" t="s">
        <v>37</v>
      </c>
      <c r="J2244" s="7" t="s">
        <v>36</v>
      </c>
      <c r="K2244" s="7">
        <v>10</v>
      </c>
      <c r="L2244" s="7" t="s">
        <v>17023</v>
      </c>
      <c r="M2244" s="7" t="s">
        <v>9468</v>
      </c>
      <c r="N2244" s="7" t="s">
        <v>29</v>
      </c>
      <c r="O2244" s="7" t="s">
        <v>159</v>
      </c>
    </row>
    <row r="2245" spans="2:15" x14ac:dyDescent="0.25">
      <c r="B2245" s="7">
        <v>4</v>
      </c>
      <c r="C2245" s="7" t="s">
        <v>17024</v>
      </c>
      <c r="D2245" s="7" t="s">
        <v>17025</v>
      </c>
      <c r="E2245" s="7" t="s">
        <v>17027</v>
      </c>
      <c r="F2245" s="7" t="s">
        <v>169</v>
      </c>
      <c r="G2245" s="7" t="s">
        <v>253</v>
      </c>
      <c r="H2245" s="7" t="s">
        <v>260</v>
      </c>
      <c r="I2245" s="7" t="s">
        <v>37</v>
      </c>
      <c r="J2245" s="7" t="s">
        <v>36</v>
      </c>
      <c r="K2245" s="7">
        <v>7</v>
      </c>
      <c r="L2245" s="7" t="s">
        <v>17029</v>
      </c>
      <c r="M2245" s="7" t="s">
        <v>19390</v>
      </c>
      <c r="N2245" s="7" t="s">
        <v>29</v>
      </c>
      <c r="O2245" s="7" t="s">
        <v>159</v>
      </c>
    </row>
    <row r="2246" spans="2:15" x14ac:dyDescent="0.25">
      <c r="B2246" s="7">
        <v>4</v>
      </c>
      <c r="C2246" s="7" t="s">
        <v>17030</v>
      </c>
      <c r="D2246" s="7" t="s">
        <v>17031</v>
      </c>
      <c r="E2246" s="7" t="s">
        <v>17032</v>
      </c>
      <c r="F2246" s="7" t="s">
        <v>169</v>
      </c>
      <c r="G2246" s="7" t="s">
        <v>253</v>
      </c>
      <c r="H2246" s="7" t="s">
        <v>260</v>
      </c>
      <c r="I2246" s="7" t="s">
        <v>37</v>
      </c>
      <c r="J2246" s="7" t="s">
        <v>36</v>
      </c>
      <c r="K2246" s="7">
        <v>7</v>
      </c>
      <c r="L2246" s="7" t="s">
        <v>17034</v>
      </c>
      <c r="M2246" s="7" t="s">
        <v>19392</v>
      </c>
      <c r="N2246" s="7" t="s">
        <v>29</v>
      </c>
      <c r="O2246" s="7" t="s">
        <v>159</v>
      </c>
    </row>
    <row r="2247" spans="2:15" x14ac:dyDescent="0.25">
      <c r="B2247" s="7">
        <v>4</v>
      </c>
      <c r="C2247" s="7" t="s">
        <v>17035</v>
      </c>
      <c r="D2247" s="7" t="s">
        <v>17036</v>
      </c>
      <c r="E2247" s="7" t="s">
        <v>17040</v>
      </c>
      <c r="F2247" s="7" t="s">
        <v>25</v>
      </c>
      <c r="G2247" s="7" t="s">
        <v>252</v>
      </c>
      <c r="H2247" s="7" t="s">
        <v>260</v>
      </c>
      <c r="I2247" s="7" t="s">
        <v>27</v>
      </c>
      <c r="J2247" s="7" t="s">
        <v>23</v>
      </c>
      <c r="K2247" s="7">
        <v>10</v>
      </c>
      <c r="L2247" s="7" t="s">
        <v>17042</v>
      </c>
      <c r="M2247" s="7" t="s">
        <v>19394</v>
      </c>
      <c r="N2247" s="7" t="s">
        <v>29</v>
      </c>
      <c r="O2247" s="7" t="s">
        <v>105</v>
      </c>
    </row>
    <row r="2248" spans="2:15" x14ac:dyDescent="0.25">
      <c r="B2248" s="7">
        <v>4</v>
      </c>
      <c r="C2248" s="7" t="s">
        <v>17043</v>
      </c>
      <c r="D2248" s="7" t="s">
        <v>17044</v>
      </c>
      <c r="E2248" s="7" t="s">
        <v>17046</v>
      </c>
      <c r="F2248" s="7" t="s">
        <v>25</v>
      </c>
      <c r="G2248" s="7" t="s">
        <v>253</v>
      </c>
      <c r="H2248" s="7" t="s">
        <v>260</v>
      </c>
      <c r="I2248" s="7" t="s">
        <v>55</v>
      </c>
      <c r="J2248" s="7" t="s">
        <v>54</v>
      </c>
      <c r="K2248" s="7">
        <v>4</v>
      </c>
      <c r="L2248" s="7" t="s">
        <v>17048</v>
      </c>
      <c r="M2248" s="7" t="s">
        <v>14676</v>
      </c>
      <c r="N2248" s="7" t="s">
        <v>29</v>
      </c>
      <c r="O2248" s="7" t="s">
        <v>105</v>
      </c>
    </row>
    <row r="2249" spans="2:15" x14ac:dyDescent="0.25">
      <c r="B2249" s="7">
        <v>4</v>
      </c>
      <c r="C2249" s="7" t="s">
        <v>17049</v>
      </c>
      <c r="D2249" s="7" t="s">
        <v>17050</v>
      </c>
      <c r="E2249" s="7" t="s">
        <v>17053</v>
      </c>
      <c r="F2249" s="7" t="s">
        <v>216</v>
      </c>
      <c r="G2249" s="7" t="s">
        <v>253</v>
      </c>
      <c r="H2249" s="7" t="s">
        <v>259</v>
      </c>
      <c r="I2249" s="7" t="s">
        <v>34</v>
      </c>
      <c r="J2249" s="7" t="s">
        <v>23</v>
      </c>
      <c r="K2249" s="7">
        <v>5</v>
      </c>
      <c r="L2249" s="7" t="s">
        <v>17055</v>
      </c>
      <c r="M2249" s="7" t="s">
        <v>14436</v>
      </c>
      <c r="N2249" s="7" t="s">
        <v>29</v>
      </c>
      <c r="O2249" s="7" t="s">
        <v>215</v>
      </c>
    </row>
    <row r="2250" spans="2:15" x14ac:dyDescent="0.25">
      <c r="B2250" s="7">
        <v>4</v>
      </c>
      <c r="C2250" s="7" t="s">
        <v>17057</v>
      </c>
      <c r="D2250" s="7" t="s">
        <v>17058</v>
      </c>
      <c r="E2250" s="7" t="s">
        <v>17059</v>
      </c>
      <c r="F2250" s="7" t="s">
        <v>171</v>
      </c>
      <c r="G2250" s="7" t="s">
        <v>253</v>
      </c>
      <c r="H2250" s="7" t="s">
        <v>260</v>
      </c>
      <c r="I2250" s="7" t="s">
        <v>66</v>
      </c>
      <c r="J2250" s="7" t="s">
        <v>36</v>
      </c>
      <c r="K2250" s="7">
        <v>7</v>
      </c>
      <c r="L2250" s="7" t="s">
        <v>17061</v>
      </c>
      <c r="M2250" s="7" t="s">
        <v>18241</v>
      </c>
      <c r="N2250" s="7" t="s">
        <v>29</v>
      </c>
      <c r="O2250" s="7" t="s">
        <v>159</v>
      </c>
    </row>
    <row r="2251" spans="2:15" x14ac:dyDescent="0.25">
      <c r="B2251" s="7">
        <v>4</v>
      </c>
      <c r="C2251" s="7" t="s">
        <v>17062</v>
      </c>
      <c r="D2251" s="7" t="s">
        <v>17063</v>
      </c>
      <c r="E2251" s="7" t="s">
        <v>17064</v>
      </c>
      <c r="F2251" s="7" t="s">
        <v>216</v>
      </c>
      <c r="G2251" s="7" t="s">
        <v>253</v>
      </c>
      <c r="H2251" s="7" t="s">
        <v>259</v>
      </c>
      <c r="I2251" s="7" t="s">
        <v>34</v>
      </c>
      <c r="J2251" s="7" t="s">
        <v>23</v>
      </c>
      <c r="K2251" s="7">
        <v>5</v>
      </c>
      <c r="L2251" s="7" t="s">
        <v>17066</v>
      </c>
      <c r="M2251" s="7" t="s">
        <v>19396</v>
      </c>
      <c r="N2251" s="7" t="s">
        <v>29</v>
      </c>
      <c r="O2251" s="7" t="s">
        <v>215</v>
      </c>
    </row>
    <row r="2252" spans="2:15" x14ac:dyDescent="0.25">
      <c r="B2252" s="7">
        <v>4</v>
      </c>
      <c r="C2252" s="7" t="s">
        <v>17067</v>
      </c>
      <c r="D2252" s="7" t="s">
        <v>17068</v>
      </c>
      <c r="E2252" s="7" t="s">
        <v>17072</v>
      </c>
      <c r="F2252" s="7" t="s">
        <v>171</v>
      </c>
      <c r="G2252" s="7" t="s">
        <v>252</v>
      </c>
      <c r="H2252" s="7" t="s">
        <v>260</v>
      </c>
      <c r="I2252" s="7" t="s">
        <v>27</v>
      </c>
      <c r="J2252" s="7" t="s">
        <v>23</v>
      </c>
      <c r="K2252" s="7">
        <v>10</v>
      </c>
      <c r="L2252" s="7" t="s">
        <v>17074</v>
      </c>
      <c r="M2252" s="7" t="s">
        <v>19397</v>
      </c>
      <c r="N2252" s="7" t="s">
        <v>29</v>
      </c>
      <c r="O2252" s="7" t="s">
        <v>159</v>
      </c>
    </row>
    <row r="2253" spans="2:15" x14ac:dyDescent="0.25">
      <c r="B2253" s="7">
        <v>4</v>
      </c>
      <c r="C2253" s="7" t="s">
        <v>17075</v>
      </c>
      <c r="D2253" s="7" t="s">
        <v>17076</v>
      </c>
      <c r="E2253" s="7" t="s">
        <v>17080</v>
      </c>
      <c r="F2253" s="7" t="s">
        <v>48</v>
      </c>
      <c r="G2253" s="7" t="s">
        <v>253</v>
      </c>
      <c r="H2253" s="7" t="s">
        <v>260</v>
      </c>
      <c r="I2253" s="7" t="s">
        <v>27</v>
      </c>
      <c r="J2253" s="7" t="s">
        <v>23</v>
      </c>
      <c r="K2253" s="7">
        <v>7</v>
      </c>
      <c r="L2253" s="7" t="s">
        <v>17082</v>
      </c>
      <c r="M2253" s="7" t="s">
        <v>8080</v>
      </c>
      <c r="N2253" s="7" t="s">
        <v>29</v>
      </c>
      <c r="O2253" s="7" t="s">
        <v>105</v>
      </c>
    </row>
    <row r="2254" spans="2:15" x14ac:dyDescent="0.25">
      <c r="B2254" s="7">
        <v>4</v>
      </c>
      <c r="C2254" s="7" t="s">
        <v>17084</v>
      </c>
      <c r="D2254" s="7" t="s">
        <v>17085</v>
      </c>
      <c r="E2254" s="7" t="s">
        <v>17088</v>
      </c>
      <c r="F2254" s="7" t="s">
        <v>165</v>
      </c>
      <c r="G2254" s="7" t="s">
        <v>252</v>
      </c>
      <c r="H2254" s="7" t="s">
        <v>260</v>
      </c>
      <c r="I2254" s="7" t="s">
        <v>27</v>
      </c>
      <c r="J2254" s="7" t="s">
        <v>23</v>
      </c>
      <c r="K2254" s="7">
        <v>10</v>
      </c>
      <c r="L2254" s="7" t="s">
        <v>17090</v>
      </c>
      <c r="M2254" s="7" t="s">
        <v>19400</v>
      </c>
      <c r="N2254" s="7" t="s">
        <v>29</v>
      </c>
      <c r="O2254" s="7" t="s">
        <v>159</v>
      </c>
    </row>
    <row r="2255" spans="2:15" x14ac:dyDescent="0.25">
      <c r="B2255" s="7">
        <v>4</v>
      </c>
      <c r="C2255" s="7" t="s">
        <v>17091</v>
      </c>
      <c r="D2255" s="7" t="s">
        <v>17092</v>
      </c>
      <c r="E2255" s="7" t="s">
        <v>17095</v>
      </c>
      <c r="F2255" s="7" t="s">
        <v>151</v>
      </c>
      <c r="G2255" s="7" t="s">
        <v>253</v>
      </c>
      <c r="H2255" s="7" t="s">
        <v>259</v>
      </c>
      <c r="I2255" s="7" t="s">
        <v>34</v>
      </c>
      <c r="J2255" s="7" t="s">
        <v>23</v>
      </c>
      <c r="K2255" s="7">
        <v>5</v>
      </c>
      <c r="L2255" s="7" t="s">
        <v>17097</v>
      </c>
      <c r="M2255" s="7" t="s">
        <v>19401</v>
      </c>
      <c r="N2255" s="7" t="s">
        <v>29</v>
      </c>
      <c r="O2255" s="7" t="s">
        <v>136</v>
      </c>
    </row>
    <row r="2256" spans="2:15" x14ac:dyDescent="0.25">
      <c r="B2256" s="7">
        <v>4</v>
      </c>
      <c r="C2256" s="7" t="s">
        <v>17098</v>
      </c>
      <c r="D2256" s="7" t="s">
        <v>17099</v>
      </c>
      <c r="E2256" s="7" t="s">
        <v>17102</v>
      </c>
      <c r="F2256" s="7" t="s">
        <v>48</v>
      </c>
      <c r="G2256" s="7" t="s">
        <v>253</v>
      </c>
      <c r="H2256" s="7" t="s">
        <v>260</v>
      </c>
      <c r="I2256" s="7" t="s">
        <v>27</v>
      </c>
      <c r="J2256" s="7" t="s">
        <v>23</v>
      </c>
      <c r="K2256" s="7">
        <v>7</v>
      </c>
      <c r="L2256" s="7" t="s">
        <v>17104</v>
      </c>
      <c r="M2256" s="7" t="s">
        <v>18582</v>
      </c>
      <c r="N2256" s="7" t="s">
        <v>29</v>
      </c>
      <c r="O2256" s="7" t="s">
        <v>105</v>
      </c>
    </row>
    <row r="2257" spans="2:15" x14ac:dyDescent="0.25">
      <c r="B2257" s="7">
        <v>4</v>
      </c>
      <c r="C2257" s="7" t="s">
        <v>17105</v>
      </c>
      <c r="D2257" s="7" t="s">
        <v>17106</v>
      </c>
      <c r="E2257" s="7" t="s">
        <v>17110</v>
      </c>
      <c r="F2257" s="7" t="s">
        <v>38</v>
      </c>
      <c r="G2257" s="7" t="s">
        <v>253</v>
      </c>
      <c r="H2257" s="7" t="s">
        <v>260</v>
      </c>
      <c r="I2257" s="7" t="s">
        <v>55</v>
      </c>
      <c r="J2257" s="7" t="s">
        <v>54</v>
      </c>
      <c r="K2257" s="7">
        <v>4</v>
      </c>
      <c r="L2257" s="7" t="s">
        <v>17112</v>
      </c>
      <c r="M2257" s="7" t="s">
        <v>14853</v>
      </c>
      <c r="N2257" s="7" t="s">
        <v>29</v>
      </c>
      <c r="O2257" s="7" t="s">
        <v>105</v>
      </c>
    </row>
    <row r="2258" spans="2:15" x14ac:dyDescent="0.25">
      <c r="B2258" s="7">
        <v>4</v>
      </c>
      <c r="C2258" s="7" t="s">
        <v>17113</v>
      </c>
      <c r="D2258" s="7" t="s">
        <v>17114</v>
      </c>
      <c r="E2258" s="7" t="s">
        <v>17115</v>
      </c>
      <c r="F2258" s="7" t="s">
        <v>171</v>
      </c>
      <c r="G2258" s="7" t="s">
        <v>252</v>
      </c>
      <c r="H2258" s="7" t="s">
        <v>260</v>
      </c>
      <c r="I2258" s="7" t="s">
        <v>55</v>
      </c>
      <c r="J2258" s="7" t="s">
        <v>54</v>
      </c>
      <c r="K2258" s="7">
        <v>4</v>
      </c>
      <c r="L2258" s="7" t="s">
        <v>17117</v>
      </c>
      <c r="M2258" s="7" t="s">
        <v>19403</v>
      </c>
      <c r="N2258" s="7" t="s">
        <v>29</v>
      </c>
      <c r="O2258" s="7" t="s">
        <v>159</v>
      </c>
    </row>
    <row r="2259" spans="2:15" x14ac:dyDescent="0.25">
      <c r="B2259" s="7">
        <v>4</v>
      </c>
      <c r="C2259" s="7" t="s">
        <v>17118</v>
      </c>
      <c r="D2259" s="7" t="s">
        <v>17119</v>
      </c>
      <c r="E2259" s="7" t="s">
        <v>17123</v>
      </c>
      <c r="F2259" s="7" t="s">
        <v>38</v>
      </c>
      <c r="G2259" s="7" t="s">
        <v>253</v>
      </c>
      <c r="H2259" s="7" t="s">
        <v>260</v>
      </c>
      <c r="I2259" s="7" t="s">
        <v>34</v>
      </c>
      <c r="J2259" s="7" t="s">
        <v>23</v>
      </c>
      <c r="K2259" s="7">
        <v>5</v>
      </c>
      <c r="L2259" s="7" t="s">
        <v>17125</v>
      </c>
      <c r="M2259" s="7" t="s">
        <v>19404</v>
      </c>
      <c r="N2259" s="7" t="s">
        <v>29</v>
      </c>
      <c r="O2259" s="7" t="s">
        <v>105</v>
      </c>
    </row>
    <row r="2260" spans="2:15" x14ac:dyDescent="0.25">
      <c r="B2260" s="7">
        <v>4</v>
      </c>
      <c r="C2260" s="7" t="s">
        <v>17126</v>
      </c>
      <c r="D2260" s="7" t="s">
        <v>17127</v>
      </c>
      <c r="E2260" s="7" t="s">
        <v>17130</v>
      </c>
      <c r="F2260" s="7" t="s">
        <v>38</v>
      </c>
      <c r="G2260" s="7" t="s">
        <v>253</v>
      </c>
      <c r="H2260" s="7" t="s">
        <v>260</v>
      </c>
      <c r="I2260" s="7" t="s">
        <v>34</v>
      </c>
      <c r="J2260" s="7" t="s">
        <v>23</v>
      </c>
      <c r="K2260" s="7">
        <v>5</v>
      </c>
      <c r="L2260" s="7" t="s">
        <v>17132</v>
      </c>
      <c r="M2260" s="7" t="s">
        <v>19405</v>
      </c>
      <c r="N2260" s="7" t="s">
        <v>29</v>
      </c>
      <c r="O2260" s="7" t="s">
        <v>105</v>
      </c>
    </row>
    <row r="2261" spans="2:15" x14ac:dyDescent="0.25">
      <c r="B2261" s="7">
        <v>4</v>
      </c>
      <c r="C2261" s="7" t="s">
        <v>17133</v>
      </c>
      <c r="D2261" s="7" t="s">
        <v>17134</v>
      </c>
      <c r="E2261" s="7" t="s">
        <v>17136</v>
      </c>
      <c r="F2261" s="7" t="s">
        <v>25</v>
      </c>
      <c r="G2261" s="7" t="s">
        <v>253</v>
      </c>
      <c r="H2261" s="7" t="s">
        <v>260</v>
      </c>
      <c r="I2261" s="7" t="s">
        <v>27</v>
      </c>
      <c r="J2261" s="7" t="s">
        <v>23</v>
      </c>
      <c r="K2261" s="7">
        <v>7</v>
      </c>
      <c r="L2261" s="7" t="s">
        <v>17138</v>
      </c>
      <c r="M2261" s="7" t="s">
        <v>18583</v>
      </c>
      <c r="N2261" s="7" t="s">
        <v>29</v>
      </c>
      <c r="O2261" s="7" t="s">
        <v>105</v>
      </c>
    </row>
    <row r="2262" spans="2:15" x14ac:dyDescent="0.25">
      <c r="B2262" s="7">
        <v>4</v>
      </c>
      <c r="C2262" s="7" t="s">
        <v>17139</v>
      </c>
      <c r="D2262" s="7" t="s">
        <v>17140</v>
      </c>
      <c r="E2262" s="7" t="s">
        <v>17141</v>
      </c>
      <c r="F2262" s="7" t="s">
        <v>25</v>
      </c>
      <c r="G2262" s="7" t="s">
        <v>253</v>
      </c>
      <c r="H2262" s="7" t="s">
        <v>260</v>
      </c>
      <c r="I2262" s="7" t="s">
        <v>27</v>
      </c>
      <c r="J2262" s="7" t="s">
        <v>23</v>
      </c>
      <c r="K2262" s="7">
        <v>7</v>
      </c>
      <c r="L2262" s="7" t="s">
        <v>17143</v>
      </c>
      <c r="M2262" s="7" t="s">
        <v>18583</v>
      </c>
      <c r="N2262" s="7" t="s">
        <v>29</v>
      </c>
      <c r="O2262" s="7" t="s">
        <v>105</v>
      </c>
    </row>
    <row r="2263" spans="2:15" x14ac:dyDescent="0.25">
      <c r="B2263" s="7">
        <v>4</v>
      </c>
      <c r="C2263" s="7" t="s">
        <v>17144</v>
      </c>
      <c r="D2263" s="7" t="s">
        <v>17140</v>
      </c>
      <c r="E2263" s="7" t="s">
        <v>17145</v>
      </c>
      <c r="F2263" s="7" t="s">
        <v>25</v>
      </c>
      <c r="G2263" s="7" t="s">
        <v>253</v>
      </c>
      <c r="H2263" s="7" t="s">
        <v>260</v>
      </c>
      <c r="I2263" s="7" t="s">
        <v>27</v>
      </c>
      <c r="J2263" s="7" t="s">
        <v>23</v>
      </c>
      <c r="K2263" s="7">
        <v>7</v>
      </c>
      <c r="L2263" s="7" t="s">
        <v>17143</v>
      </c>
      <c r="M2263" s="7" t="s">
        <v>18583</v>
      </c>
      <c r="N2263" s="7" t="s">
        <v>29</v>
      </c>
      <c r="O2263" s="7" t="s">
        <v>105</v>
      </c>
    </row>
    <row r="2264" spans="2:15" x14ac:dyDescent="0.25">
      <c r="B2264" s="7">
        <v>4</v>
      </c>
      <c r="C2264" s="7" t="s">
        <v>17147</v>
      </c>
      <c r="D2264" s="7" t="s">
        <v>17134</v>
      </c>
      <c r="E2264" s="7" t="s">
        <v>17148</v>
      </c>
      <c r="F2264" s="7" t="s">
        <v>25</v>
      </c>
      <c r="G2264" s="7" t="s">
        <v>253</v>
      </c>
      <c r="H2264" s="7" t="s">
        <v>260</v>
      </c>
      <c r="I2264" s="7" t="s">
        <v>27</v>
      </c>
      <c r="J2264" s="7" t="s">
        <v>23</v>
      </c>
      <c r="K2264" s="7">
        <v>7</v>
      </c>
      <c r="L2264" s="7" t="s">
        <v>17138</v>
      </c>
      <c r="M2264" s="7" t="s">
        <v>18583</v>
      </c>
      <c r="N2264" s="7" t="s">
        <v>29</v>
      </c>
      <c r="O2264" s="7" t="s">
        <v>105</v>
      </c>
    </row>
    <row r="2265" spans="2:15" x14ac:dyDescent="0.25">
      <c r="B2265" s="7">
        <v>4</v>
      </c>
      <c r="C2265" s="7" t="s">
        <v>17150</v>
      </c>
      <c r="D2265" s="7" t="s">
        <v>17140</v>
      </c>
      <c r="E2265" s="7" t="s">
        <v>17151</v>
      </c>
      <c r="F2265" s="7" t="s">
        <v>25</v>
      </c>
      <c r="G2265" s="7" t="s">
        <v>253</v>
      </c>
      <c r="H2265" s="7" t="s">
        <v>260</v>
      </c>
      <c r="I2265" s="7" t="s">
        <v>27</v>
      </c>
      <c r="J2265" s="7" t="s">
        <v>23</v>
      </c>
      <c r="K2265" s="7">
        <v>7</v>
      </c>
      <c r="L2265" s="7" t="s">
        <v>17143</v>
      </c>
      <c r="M2265" s="7" t="s">
        <v>18583</v>
      </c>
      <c r="N2265" s="7" t="s">
        <v>29</v>
      </c>
      <c r="O2265" s="7" t="s">
        <v>105</v>
      </c>
    </row>
    <row r="2266" spans="2:15" x14ac:dyDescent="0.25">
      <c r="B2266" s="7">
        <v>4</v>
      </c>
      <c r="C2266" s="7" t="s">
        <v>17153</v>
      </c>
      <c r="D2266" s="7" t="s">
        <v>17154</v>
      </c>
      <c r="E2266" s="7" t="s">
        <v>17155</v>
      </c>
      <c r="F2266" s="7" t="s">
        <v>25</v>
      </c>
      <c r="G2266" s="7" t="s">
        <v>253</v>
      </c>
      <c r="H2266" s="7" t="s">
        <v>260</v>
      </c>
      <c r="I2266" s="7" t="s">
        <v>27</v>
      </c>
      <c r="J2266" s="7" t="s">
        <v>23</v>
      </c>
      <c r="K2266" s="7">
        <v>7</v>
      </c>
      <c r="L2266" s="7" t="s">
        <v>17157</v>
      </c>
      <c r="M2266" s="7" t="s">
        <v>19407</v>
      </c>
      <c r="N2266" s="7" t="s">
        <v>29</v>
      </c>
      <c r="O2266" s="7" t="s">
        <v>105</v>
      </c>
    </row>
    <row r="2267" spans="2:15" x14ac:dyDescent="0.25">
      <c r="B2267" s="7">
        <v>4</v>
      </c>
      <c r="C2267" s="7" t="s">
        <v>17158</v>
      </c>
      <c r="D2267" s="7" t="s">
        <v>17159</v>
      </c>
      <c r="E2267" s="7" t="s">
        <v>17162</v>
      </c>
      <c r="F2267" s="7" t="s">
        <v>50</v>
      </c>
      <c r="G2267" s="7" t="s">
        <v>252</v>
      </c>
      <c r="H2267" s="7" t="s">
        <v>260</v>
      </c>
      <c r="I2267" s="7" t="s">
        <v>27</v>
      </c>
      <c r="J2267" s="7" t="s">
        <v>23</v>
      </c>
      <c r="K2267" s="7">
        <v>10</v>
      </c>
      <c r="L2267" s="7" t="s">
        <v>17164</v>
      </c>
      <c r="M2267" s="7" t="s">
        <v>19408</v>
      </c>
      <c r="N2267" s="7" t="s">
        <v>29</v>
      </c>
      <c r="O2267" s="7" t="s">
        <v>105</v>
      </c>
    </row>
    <row r="2268" spans="2:15" x14ac:dyDescent="0.25">
      <c r="B2268" s="7">
        <v>4</v>
      </c>
      <c r="C2268" s="7" t="s">
        <v>17165</v>
      </c>
      <c r="D2268" s="7" t="s">
        <v>17166</v>
      </c>
      <c r="E2268" s="7" t="s">
        <v>17169</v>
      </c>
      <c r="F2268" s="7" t="s">
        <v>25</v>
      </c>
      <c r="G2268" s="7" t="s">
        <v>253</v>
      </c>
      <c r="H2268" s="7" t="s">
        <v>260</v>
      </c>
      <c r="I2268" s="7" t="s">
        <v>27</v>
      </c>
      <c r="J2268" s="7" t="s">
        <v>23</v>
      </c>
      <c r="K2268" s="7">
        <v>7</v>
      </c>
      <c r="L2268" s="7" t="s">
        <v>17171</v>
      </c>
      <c r="M2268" s="7" t="s">
        <v>15786</v>
      </c>
      <c r="N2268" s="7" t="s">
        <v>29</v>
      </c>
      <c r="O2268" s="7" t="s">
        <v>105</v>
      </c>
    </row>
    <row r="2269" spans="2:15" x14ac:dyDescent="0.25">
      <c r="B2269" s="7">
        <v>4</v>
      </c>
      <c r="C2269" s="7" t="s">
        <v>17172</v>
      </c>
      <c r="D2269" s="7" t="s">
        <v>17173</v>
      </c>
      <c r="E2269" s="7" t="s">
        <v>17176</v>
      </c>
      <c r="F2269" s="7" t="s">
        <v>216</v>
      </c>
      <c r="G2269" s="7" t="s">
        <v>252</v>
      </c>
      <c r="H2269" s="7" t="s">
        <v>259</v>
      </c>
      <c r="I2269" s="7" t="s">
        <v>55</v>
      </c>
      <c r="J2269" s="7" t="s">
        <v>54</v>
      </c>
      <c r="K2269" s="7">
        <v>4</v>
      </c>
      <c r="L2269" s="7" t="s">
        <v>17178</v>
      </c>
      <c r="M2269" s="7" t="s">
        <v>19409</v>
      </c>
      <c r="N2269" s="7" t="s">
        <v>29</v>
      </c>
      <c r="O2269" s="7" t="s">
        <v>215</v>
      </c>
    </row>
    <row r="2270" spans="2:15" x14ac:dyDescent="0.25">
      <c r="B2270" s="7">
        <v>4</v>
      </c>
      <c r="C2270" s="7" t="s">
        <v>17179</v>
      </c>
      <c r="D2270" s="7" t="s">
        <v>17180</v>
      </c>
      <c r="E2270" s="7" t="s">
        <v>17182</v>
      </c>
      <c r="F2270" s="7" t="s">
        <v>190</v>
      </c>
      <c r="G2270" s="7" t="s">
        <v>252</v>
      </c>
      <c r="H2270" s="7" t="s">
        <v>260</v>
      </c>
      <c r="I2270" s="7" t="s">
        <v>55</v>
      </c>
      <c r="J2270" s="7" t="s">
        <v>54</v>
      </c>
      <c r="K2270" s="7">
        <v>4</v>
      </c>
      <c r="L2270" s="7" t="s">
        <v>17184</v>
      </c>
      <c r="M2270" s="7" t="s">
        <v>19086</v>
      </c>
      <c r="N2270" s="7" t="s">
        <v>29</v>
      </c>
      <c r="O2270" s="7" t="s">
        <v>159</v>
      </c>
    </row>
    <row r="2271" spans="2:15" x14ac:dyDescent="0.25">
      <c r="B2271" s="7">
        <v>4</v>
      </c>
      <c r="C2271" s="7" t="s">
        <v>17186</v>
      </c>
      <c r="D2271" s="7" t="s">
        <v>17187</v>
      </c>
      <c r="E2271" s="7" t="s">
        <v>17190</v>
      </c>
      <c r="F2271" s="7" t="s">
        <v>180</v>
      </c>
      <c r="G2271" s="7" t="s">
        <v>252</v>
      </c>
      <c r="H2271" s="7" t="s">
        <v>259</v>
      </c>
      <c r="I2271" s="7" t="s">
        <v>60</v>
      </c>
      <c r="J2271" s="7" t="s">
        <v>58</v>
      </c>
      <c r="K2271" s="7">
        <v>14</v>
      </c>
      <c r="L2271" s="7" t="s">
        <v>17192</v>
      </c>
      <c r="M2271" s="7" t="s">
        <v>19411</v>
      </c>
      <c r="N2271" s="7" t="s">
        <v>29</v>
      </c>
      <c r="O2271" s="7" t="s">
        <v>159</v>
      </c>
    </row>
    <row r="2272" spans="2:15" x14ac:dyDescent="0.25">
      <c r="B2272" s="7">
        <v>4</v>
      </c>
      <c r="C2272" s="7" t="s">
        <v>17193</v>
      </c>
      <c r="D2272" s="7" t="s">
        <v>17194</v>
      </c>
      <c r="E2272" s="7" t="s">
        <v>17197</v>
      </c>
      <c r="F2272" s="7" t="s">
        <v>25</v>
      </c>
      <c r="G2272" s="7" t="s">
        <v>253</v>
      </c>
      <c r="H2272" s="7" t="s">
        <v>260</v>
      </c>
      <c r="I2272" s="7" t="s">
        <v>60</v>
      </c>
      <c r="J2272" s="7" t="s">
        <v>58</v>
      </c>
      <c r="K2272" s="7">
        <v>9</v>
      </c>
      <c r="L2272" s="7" t="s">
        <v>17199</v>
      </c>
      <c r="M2272" s="7" t="s">
        <v>19413</v>
      </c>
      <c r="N2272" s="7" t="s">
        <v>29</v>
      </c>
      <c r="O2272" s="7" t="s">
        <v>105</v>
      </c>
    </row>
    <row r="2273" spans="2:15" x14ac:dyDescent="0.25">
      <c r="B2273" s="7">
        <v>4</v>
      </c>
      <c r="C2273" s="7" t="s">
        <v>17200</v>
      </c>
      <c r="D2273" s="7" t="s">
        <v>17201</v>
      </c>
      <c r="E2273" s="7" t="s">
        <v>17204</v>
      </c>
      <c r="F2273" s="7" t="s">
        <v>38</v>
      </c>
      <c r="G2273" s="7" t="s">
        <v>253</v>
      </c>
      <c r="H2273" s="7" t="s">
        <v>260</v>
      </c>
      <c r="I2273" s="7" t="s">
        <v>34</v>
      </c>
      <c r="J2273" s="7" t="s">
        <v>23</v>
      </c>
      <c r="K2273" s="7">
        <v>5</v>
      </c>
      <c r="L2273" s="7" t="s">
        <v>17206</v>
      </c>
      <c r="M2273" s="7" t="s">
        <v>19414</v>
      </c>
      <c r="N2273" s="7" t="s">
        <v>29</v>
      </c>
      <c r="O2273" s="7" t="s">
        <v>105</v>
      </c>
    </row>
    <row r="2274" spans="2:15" x14ac:dyDescent="0.25">
      <c r="B2274" s="7">
        <v>4</v>
      </c>
      <c r="C2274" s="7" t="s">
        <v>17207</v>
      </c>
      <c r="D2274" s="7" t="s">
        <v>17208</v>
      </c>
      <c r="E2274" s="7" t="s">
        <v>17211</v>
      </c>
      <c r="F2274" s="7" t="s">
        <v>25</v>
      </c>
      <c r="G2274" s="7" t="s">
        <v>253</v>
      </c>
      <c r="H2274" s="7" t="s">
        <v>260</v>
      </c>
      <c r="I2274" s="7" t="s">
        <v>34</v>
      </c>
      <c r="J2274" s="7" t="s">
        <v>23</v>
      </c>
      <c r="K2274" s="7">
        <v>5</v>
      </c>
      <c r="L2274" s="7" t="s">
        <v>17213</v>
      </c>
      <c r="M2274" s="7" t="s">
        <v>17220</v>
      </c>
      <c r="N2274" s="7" t="s">
        <v>29</v>
      </c>
      <c r="O2274" s="7" t="s">
        <v>105</v>
      </c>
    </row>
    <row r="2275" spans="2:15" x14ac:dyDescent="0.25">
      <c r="B2275" s="7">
        <v>4</v>
      </c>
      <c r="C2275" s="7" t="s">
        <v>17214</v>
      </c>
      <c r="D2275" s="7" t="s">
        <v>17215</v>
      </c>
      <c r="E2275" s="7" t="s">
        <v>17217</v>
      </c>
      <c r="F2275" s="7" t="s">
        <v>167</v>
      </c>
      <c r="G2275" s="7" t="s">
        <v>252</v>
      </c>
      <c r="H2275" s="7" t="s">
        <v>260</v>
      </c>
      <c r="I2275" s="7" t="s">
        <v>55</v>
      </c>
      <c r="J2275" s="7" t="s">
        <v>54</v>
      </c>
      <c r="K2275" s="7">
        <v>4</v>
      </c>
      <c r="L2275" s="7" t="s">
        <v>17219</v>
      </c>
      <c r="M2275" s="7" t="s">
        <v>5091</v>
      </c>
      <c r="N2275" s="7" t="s">
        <v>29</v>
      </c>
      <c r="O2275" s="7" t="s">
        <v>159</v>
      </c>
    </row>
    <row r="2276" spans="2:15" x14ac:dyDescent="0.25">
      <c r="B2276" s="7">
        <v>4</v>
      </c>
      <c r="C2276" s="7" t="s">
        <v>17221</v>
      </c>
      <c r="D2276" s="7" t="s">
        <v>17222</v>
      </c>
      <c r="E2276" s="7" t="s">
        <v>17225</v>
      </c>
      <c r="F2276" s="7" t="s">
        <v>169</v>
      </c>
      <c r="G2276" s="7" t="s">
        <v>252</v>
      </c>
      <c r="H2276" s="7" t="s">
        <v>260</v>
      </c>
      <c r="I2276" s="7" t="s">
        <v>55</v>
      </c>
      <c r="J2276" s="7" t="s">
        <v>54</v>
      </c>
      <c r="K2276" s="7">
        <v>4</v>
      </c>
      <c r="L2276" s="7" t="s">
        <v>17227</v>
      </c>
      <c r="M2276" s="7" t="s">
        <v>14548</v>
      </c>
      <c r="N2276" s="7" t="s">
        <v>29</v>
      </c>
      <c r="O2276" s="7" t="s">
        <v>159</v>
      </c>
    </row>
    <row r="2277" spans="2:15" x14ac:dyDescent="0.25">
      <c r="B2277" s="7">
        <v>4</v>
      </c>
      <c r="C2277" s="7" t="s">
        <v>17229</v>
      </c>
      <c r="D2277" s="7" t="s">
        <v>17230</v>
      </c>
      <c r="E2277" s="7" t="s">
        <v>17233</v>
      </c>
      <c r="F2277" s="7" t="s">
        <v>25</v>
      </c>
      <c r="G2277" s="7" t="s">
        <v>253</v>
      </c>
      <c r="H2277" s="7" t="s">
        <v>260</v>
      </c>
      <c r="I2277" s="7" t="s">
        <v>55</v>
      </c>
      <c r="J2277" s="7" t="s">
        <v>54</v>
      </c>
      <c r="K2277" s="7">
        <v>4</v>
      </c>
      <c r="L2277" s="7" t="s">
        <v>17235</v>
      </c>
      <c r="M2277" s="7" t="s">
        <v>14621</v>
      </c>
      <c r="N2277" s="7" t="s">
        <v>29</v>
      </c>
      <c r="O2277" s="7" t="s">
        <v>105</v>
      </c>
    </row>
    <row r="2278" spans="2:15" x14ac:dyDescent="0.25">
      <c r="B2278" s="7">
        <v>4</v>
      </c>
      <c r="C2278" s="7" t="s">
        <v>17237</v>
      </c>
      <c r="D2278" s="7" t="s">
        <v>17238</v>
      </c>
      <c r="E2278" s="7" t="s">
        <v>17241</v>
      </c>
      <c r="F2278" s="7" t="s">
        <v>165</v>
      </c>
      <c r="G2278" s="7" t="s">
        <v>252</v>
      </c>
      <c r="H2278" s="7" t="s">
        <v>260</v>
      </c>
      <c r="I2278" s="7" t="s">
        <v>55</v>
      </c>
      <c r="J2278" s="7" t="s">
        <v>54</v>
      </c>
      <c r="K2278" s="7">
        <v>4</v>
      </c>
      <c r="L2278" s="7" t="s">
        <v>17243</v>
      </c>
      <c r="M2278" s="7" t="s">
        <v>14622</v>
      </c>
      <c r="N2278" s="7" t="s">
        <v>29</v>
      </c>
      <c r="O2278" s="7" t="s">
        <v>159</v>
      </c>
    </row>
    <row r="2279" spans="2:15" x14ac:dyDescent="0.25">
      <c r="B2279" s="7">
        <v>4</v>
      </c>
      <c r="C2279" s="7" t="s">
        <v>17245</v>
      </c>
      <c r="D2279" s="7" t="s">
        <v>17246</v>
      </c>
      <c r="E2279" s="7" t="s">
        <v>17249</v>
      </c>
      <c r="F2279" s="7" t="s">
        <v>106</v>
      </c>
      <c r="G2279" s="7" t="s">
        <v>252</v>
      </c>
      <c r="H2279" s="7" t="s">
        <v>259</v>
      </c>
      <c r="I2279" s="7" t="s">
        <v>45</v>
      </c>
      <c r="J2279" s="7" t="s">
        <v>44</v>
      </c>
      <c r="K2279" s="7">
        <v>11</v>
      </c>
      <c r="L2279" s="7" t="s">
        <v>17251</v>
      </c>
      <c r="M2279" s="7" t="s">
        <v>19415</v>
      </c>
      <c r="N2279" s="7" t="s">
        <v>29</v>
      </c>
      <c r="O2279" s="7" t="s">
        <v>109</v>
      </c>
    </row>
    <row r="2280" spans="2:15" x14ac:dyDescent="0.25">
      <c r="B2280" s="7">
        <v>4</v>
      </c>
      <c r="C2280" s="7" t="s">
        <v>17252</v>
      </c>
      <c r="D2280" s="7" t="s">
        <v>17253</v>
      </c>
      <c r="E2280" s="7" t="s">
        <v>17256</v>
      </c>
      <c r="F2280" s="7" t="s">
        <v>25</v>
      </c>
      <c r="G2280" s="7" t="s">
        <v>253</v>
      </c>
      <c r="H2280" s="7" t="s">
        <v>260</v>
      </c>
      <c r="I2280" s="7" t="s">
        <v>27</v>
      </c>
      <c r="J2280" s="7" t="s">
        <v>23</v>
      </c>
      <c r="K2280" s="7">
        <v>7</v>
      </c>
      <c r="L2280" s="7" t="s">
        <v>17258</v>
      </c>
      <c r="M2280" s="7" t="s">
        <v>17949</v>
      </c>
      <c r="N2280" s="7" t="s">
        <v>29</v>
      </c>
      <c r="O2280" s="7" t="s">
        <v>105</v>
      </c>
    </row>
    <row r="2281" spans="2:15" x14ac:dyDescent="0.25">
      <c r="B2281" s="7">
        <v>4</v>
      </c>
      <c r="C2281" s="7" t="s">
        <v>17259</v>
      </c>
      <c r="D2281" s="7" t="s">
        <v>17260</v>
      </c>
      <c r="E2281" s="7" t="s">
        <v>17264</v>
      </c>
      <c r="F2281" s="7" t="s">
        <v>38</v>
      </c>
      <c r="G2281" s="7" t="s">
        <v>253</v>
      </c>
      <c r="H2281" s="7" t="s">
        <v>260</v>
      </c>
      <c r="I2281" s="7" t="s">
        <v>60</v>
      </c>
      <c r="J2281" s="7" t="s">
        <v>58</v>
      </c>
      <c r="K2281" s="7">
        <v>9</v>
      </c>
      <c r="L2281" s="7" t="s">
        <v>17266</v>
      </c>
      <c r="M2281" s="7" t="s">
        <v>14404</v>
      </c>
      <c r="N2281" s="7" t="s">
        <v>29</v>
      </c>
      <c r="O2281" s="7" t="s">
        <v>105</v>
      </c>
    </row>
    <row r="2282" spans="2:15" x14ac:dyDescent="0.25">
      <c r="B2282" s="7">
        <v>4</v>
      </c>
      <c r="C2282" s="7" t="s">
        <v>17268</v>
      </c>
      <c r="D2282" s="7" t="s">
        <v>17269</v>
      </c>
      <c r="E2282" s="7" t="s">
        <v>17270</v>
      </c>
      <c r="F2282" s="7" t="s">
        <v>25</v>
      </c>
      <c r="G2282" s="7" t="s">
        <v>252</v>
      </c>
      <c r="H2282" s="7" t="s">
        <v>260</v>
      </c>
      <c r="I2282" s="7" t="s">
        <v>27</v>
      </c>
      <c r="J2282" s="7" t="s">
        <v>23</v>
      </c>
      <c r="K2282" s="7">
        <v>10</v>
      </c>
      <c r="L2282" s="7" t="s">
        <v>17272</v>
      </c>
      <c r="M2282" s="7" t="s">
        <v>19418</v>
      </c>
      <c r="N2282" s="7" t="s">
        <v>29</v>
      </c>
      <c r="O2282" s="7" t="s">
        <v>105</v>
      </c>
    </row>
    <row r="2283" spans="2:15" x14ac:dyDescent="0.25">
      <c r="B2283" s="7">
        <v>4</v>
      </c>
      <c r="C2283" s="7" t="s">
        <v>17273</v>
      </c>
      <c r="D2283" s="7" t="s">
        <v>17274</v>
      </c>
      <c r="E2283" s="7" t="s">
        <v>17277</v>
      </c>
      <c r="F2283" s="7" t="s">
        <v>52</v>
      </c>
      <c r="G2283" s="7" t="s">
        <v>253</v>
      </c>
      <c r="H2283" s="7" t="s">
        <v>260</v>
      </c>
      <c r="I2283" s="7" t="s">
        <v>55</v>
      </c>
      <c r="J2283" s="7" t="s">
        <v>54</v>
      </c>
      <c r="K2283" s="7">
        <v>4</v>
      </c>
      <c r="L2283" s="7" t="s">
        <v>17279</v>
      </c>
      <c r="M2283" s="7" t="s">
        <v>13999</v>
      </c>
      <c r="N2283" s="7" t="s">
        <v>29</v>
      </c>
      <c r="O2283" s="7" t="s">
        <v>105</v>
      </c>
    </row>
    <row r="2284" spans="2:15" x14ac:dyDescent="0.25">
      <c r="B2284" s="7">
        <v>4</v>
      </c>
      <c r="C2284" s="7" t="s">
        <v>17281</v>
      </c>
      <c r="D2284" s="7" t="s">
        <v>17282</v>
      </c>
      <c r="E2284" s="7" t="s">
        <v>17285</v>
      </c>
      <c r="F2284" s="7" t="s">
        <v>139</v>
      </c>
      <c r="G2284" s="7" t="s">
        <v>252</v>
      </c>
      <c r="H2284" s="7" t="s">
        <v>259</v>
      </c>
      <c r="I2284" s="7" t="s">
        <v>55</v>
      </c>
      <c r="J2284" s="7" t="s">
        <v>54</v>
      </c>
      <c r="K2284" s="7">
        <v>4</v>
      </c>
      <c r="L2284" s="7" t="s">
        <v>17287</v>
      </c>
      <c r="M2284" s="7" t="s">
        <v>14442</v>
      </c>
      <c r="N2284" s="7" t="s">
        <v>29</v>
      </c>
      <c r="O2284" s="7" t="s">
        <v>136</v>
      </c>
    </row>
    <row r="2285" spans="2:15" x14ac:dyDescent="0.25">
      <c r="B2285" s="7">
        <v>4</v>
      </c>
      <c r="C2285" s="7" t="s">
        <v>17289</v>
      </c>
      <c r="D2285" s="7" t="s">
        <v>17290</v>
      </c>
      <c r="E2285" s="7" t="s">
        <v>17293</v>
      </c>
      <c r="F2285" s="7" t="s">
        <v>212</v>
      </c>
      <c r="G2285" s="7" t="s">
        <v>252</v>
      </c>
      <c r="H2285" s="7" t="s">
        <v>259</v>
      </c>
      <c r="I2285" s="7" t="s">
        <v>55</v>
      </c>
      <c r="J2285" s="7" t="s">
        <v>54</v>
      </c>
      <c r="K2285" s="7">
        <v>4</v>
      </c>
      <c r="L2285" s="7" t="s">
        <v>17295</v>
      </c>
      <c r="M2285" s="7" t="s">
        <v>6705</v>
      </c>
      <c r="N2285" s="7" t="s">
        <v>29</v>
      </c>
      <c r="O2285" s="7" t="s">
        <v>215</v>
      </c>
    </row>
    <row r="2286" spans="2:15" x14ac:dyDescent="0.25">
      <c r="B2286" s="7">
        <v>4</v>
      </c>
      <c r="C2286" s="7" t="s">
        <v>17296</v>
      </c>
      <c r="D2286" s="7" t="s">
        <v>17297</v>
      </c>
      <c r="E2286" s="7" t="s">
        <v>17300</v>
      </c>
      <c r="F2286" s="7" t="s">
        <v>25</v>
      </c>
      <c r="G2286" s="7" t="s">
        <v>253</v>
      </c>
      <c r="H2286" s="7" t="s">
        <v>260</v>
      </c>
      <c r="I2286" s="7" t="s">
        <v>27</v>
      </c>
      <c r="J2286" s="7" t="s">
        <v>23</v>
      </c>
      <c r="K2286" s="7">
        <v>7</v>
      </c>
      <c r="L2286" s="7" t="s">
        <v>17302</v>
      </c>
      <c r="M2286" s="7" t="s">
        <v>18266</v>
      </c>
      <c r="N2286" s="7" t="s">
        <v>29</v>
      </c>
      <c r="O2286" s="7" t="s">
        <v>105</v>
      </c>
    </row>
    <row r="2287" spans="2:15" x14ac:dyDescent="0.25">
      <c r="B2287" s="7">
        <v>4</v>
      </c>
      <c r="C2287" s="7" t="s">
        <v>17303</v>
      </c>
      <c r="D2287" s="7" t="s">
        <v>17304</v>
      </c>
      <c r="E2287" s="7" t="s">
        <v>17308</v>
      </c>
      <c r="F2287" s="7" t="s">
        <v>25</v>
      </c>
      <c r="G2287" s="7" t="s">
        <v>253</v>
      </c>
      <c r="H2287" s="7" t="s">
        <v>260</v>
      </c>
      <c r="I2287" s="7" t="s">
        <v>27</v>
      </c>
      <c r="J2287" s="7" t="s">
        <v>23</v>
      </c>
      <c r="K2287" s="7">
        <v>7</v>
      </c>
      <c r="L2287" s="7" t="s">
        <v>17310</v>
      </c>
      <c r="M2287" s="7" t="s">
        <v>14465</v>
      </c>
      <c r="N2287" s="7" t="s">
        <v>29</v>
      </c>
      <c r="O2287" s="7" t="s">
        <v>105</v>
      </c>
    </row>
    <row r="2288" spans="2:15" x14ac:dyDescent="0.25">
      <c r="B2288" s="7">
        <v>4</v>
      </c>
      <c r="C2288" s="7" t="s">
        <v>17312</v>
      </c>
      <c r="D2288" s="7" t="s">
        <v>17313</v>
      </c>
      <c r="E2288" s="7" t="s">
        <v>17316</v>
      </c>
      <c r="F2288" s="7" t="s">
        <v>25</v>
      </c>
      <c r="G2288" s="7" t="s">
        <v>253</v>
      </c>
      <c r="H2288" s="7" t="s">
        <v>260</v>
      </c>
      <c r="I2288" s="7" t="s">
        <v>27</v>
      </c>
      <c r="J2288" s="7" t="s">
        <v>23</v>
      </c>
      <c r="K2288" s="7">
        <v>7</v>
      </c>
      <c r="L2288" s="7" t="s">
        <v>17318</v>
      </c>
      <c r="M2288" s="7" t="s">
        <v>17969</v>
      </c>
      <c r="N2288" s="7" t="s">
        <v>29</v>
      </c>
      <c r="O2288" s="7" t="s">
        <v>105</v>
      </c>
    </row>
    <row r="2289" spans="2:15" x14ac:dyDescent="0.25">
      <c r="B2289" s="7">
        <v>4</v>
      </c>
      <c r="C2289" s="7" t="s">
        <v>17319</v>
      </c>
      <c r="D2289" s="7" t="s">
        <v>17320</v>
      </c>
      <c r="E2289" s="7" t="s">
        <v>17323</v>
      </c>
      <c r="F2289" s="7" t="s">
        <v>25</v>
      </c>
      <c r="G2289" s="7" t="s">
        <v>253</v>
      </c>
      <c r="H2289" s="7" t="s">
        <v>260</v>
      </c>
      <c r="I2289" s="7" t="s">
        <v>34</v>
      </c>
      <c r="J2289" s="7" t="s">
        <v>23</v>
      </c>
      <c r="K2289" s="7">
        <v>5</v>
      </c>
      <c r="L2289" s="7" t="s">
        <v>17325</v>
      </c>
      <c r="M2289" s="7" t="s">
        <v>1052</v>
      </c>
      <c r="N2289" s="7" t="s">
        <v>29</v>
      </c>
      <c r="O2289" s="7" t="s">
        <v>105</v>
      </c>
    </row>
    <row r="2290" spans="2:15" x14ac:dyDescent="0.25">
      <c r="B2290" s="7">
        <v>4</v>
      </c>
      <c r="C2290" s="7" t="s">
        <v>17326</v>
      </c>
      <c r="D2290" s="7" t="s">
        <v>17327</v>
      </c>
      <c r="E2290" s="7" t="s">
        <v>17330</v>
      </c>
      <c r="F2290" s="7" t="s">
        <v>133</v>
      </c>
      <c r="G2290" s="7" t="s">
        <v>252</v>
      </c>
      <c r="H2290" s="7" t="s">
        <v>259</v>
      </c>
      <c r="I2290" s="7" t="s">
        <v>45</v>
      </c>
      <c r="J2290" s="7" t="s">
        <v>44</v>
      </c>
      <c r="K2290" s="7">
        <v>11</v>
      </c>
      <c r="L2290" s="7" t="s">
        <v>17332</v>
      </c>
      <c r="M2290" s="7" t="s">
        <v>19423</v>
      </c>
      <c r="N2290" s="7" t="s">
        <v>29</v>
      </c>
      <c r="O2290" s="7" t="s">
        <v>136</v>
      </c>
    </row>
    <row r="2291" spans="2:15" x14ac:dyDescent="0.25">
      <c r="B2291" s="7">
        <v>4</v>
      </c>
      <c r="C2291" s="7" t="s">
        <v>17333</v>
      </c>
      <c r="D2291" s="7" t="s">
        <v>17334</v>
      </c>
      <c r="E2291" s="7" t="s">
        <v>17337</v>
      </c>
      <c r="F2291" s="7" t="s">
        <v>25</v>
      </c>
      <c r="G2291" s="7" t="s">
        <v>253</v>
      </c>
      <c r="H2291" s="7" t="s">
        <v>260</v>
      </c>
      <c r="I2291" s="7" t="s">
        <v>55</v>
      </c>
      <c r="J2291" s="7" t="s">
        <v>54</v>
      </c>
      <c r="K2291" s="7">
        <v>4</v>
      </c>
      <c r="L2291" s="7" t="s">
        <v>17339</v>
      </c>
      <c r="M2291" s="7" t="s">
        <v>18602</v>
      </c>
      <c r="N2291" s="7" t="s">
        <v>29</v>
      </c>
      <c r="O2291" s="7" t="s">
        <v>105</v>
      </c>
    </row>
    <row r="2292" spans="2:15" x14ac:dyDescent="0.25">
      <c r="B2292" s="7">
        <v>4</v>
      </c>
      <c r="C2292" s="7" t="s">
        <v>17340</v>
      </c>
      <c r="D2292" s="7" t="s">
        <v>17341</v>
      </c>
      <c r="E2292" s="7" t="s">
        <v>17343</v>
      </c>
      <c r="F2292" s="7" t="s">
        <v>131</v>
      </c>
      <c r="G2292" s="7" t="s">
        <v>253</v>
      </c>
      <c r="H2292" s="7" t="s">
        <v>259</v>
      </c>
      <c r="I2292" s="7" t="s">
        <v>55</v>
      </c>
      <c r="J2292" s="7" t="s">
        <v>54</v>
      </c>
      <c r="K2292" s="7">
        <v>4</v>
      </c>
      <c r="L2292" s="7" t="s">
        <v>17345</v>
      </c>
      <c r="M2292" s="7" t="s">
        <v>18451</v>
      </c>
      <c r="N2292" s="7" t="s">
        <v>29</v>
      </c>
      <c r="O2292" s="7" t="s">
        <v>109</v>
      </c>
    </row>
    <row r="2293" spans="2:15" x14ac:dyDescent="0.25">
      <c r="B2293" s="7">
        <v>4</v>
      </c>
      <c r="C2293" s="7" t="s">
        <v>17346</v>
      </c>
      <c r="D2293" s="7" t="s">
        <v>17347</v>
      </c>
      <c r="E2293" s="7" t="s">
        <v>17350</v>
      </c>
      <c r="F2293" s="7" t="s">
        <v>178</v>
      </c>
      <c r="G2293" s="7" t="s">
        <v>252</v>
      </c>
      <c r="H2293" s="7" t="s">
        <v>260</v>
      </c>
      <c r="I2293" s="7" t="s">
        <v>55</v>
      </c>
      <c r="J2293" s="7" t="s">
        <v>54</v>
      </c>
      <c r="K2293" s="7">
        <v>4</v>
      </c>
      <c r="L2293" s="7" t="s">
        <v>17352</v>
      </c>
      <c r="M2293" s="7" t="s">
        <v>1062</v>
      </c>
      <c r="N2293" s="7" t="s">
        <v>29</v>
      </c>
      <c r="O2293" s="7" t="s">
        <v>159</v>
      </c>
    </row>
    <row r="2294" spans="2:15" x14ac:dyDescent="0.25">
      <c r="B2294" s="7">
        <v>4</v>
      </c>
      <c r="C2294" s="7" t="s">
        <v>17353</v>
      </c>
      <c r="D2294" s="7" t="s">
        <v>17354</v>
      </c>
      <c r="E2294" s="7" t="s">
        <v>17357</v>
      </c>
      <c r="F2294" s="7" t="s">
        <v>145</v>
      </c>
      <c r="G2294" s="7" t="s">
        <v>253</v>
      </c>
      <c r="H2294" s="7" t="s">
        <v>259</v>
      </c>
      <c r="I2294" s="7" t="s">
        <v>60</v>
      </c>
      <c r="J2294" s="7" t="s">
        <v>58</v>
      </c>
      <c r="K2294" s="7">
        <v>9</v>
      </c>
      <c r="L2294" s="7" t="s">
        <v>17359</v>
      </c>
      <c r="M2294" s="7" t="s">
        <v>19434</v>
      </c>
      <c r="N2294" s="7" t="s">
        <v>29</v>
      </c>
      <c r="O2294" s="7" t="s">
        <v>136</v>
      </c>
    </row>
    <row r="2295" spans="2:15" x14ac:dyDescent="0.25">
      <c r="B2295" s="7">
        <v>4</v>
      </c>
      <c r="C2295" s="7" t="s">
        <v>17360</v>
      </c>
      <c r="D2295" s="7" t="s">
        <v>17361</v>
      </c>
      <c r="E2295" s="7" t="s">
        <v>17364</v>
      </c>
      <c r="F2295" s="7" t="s">
        <v>180</v>
      </c>
      <c r="G2295" s="7" t="s">
        <v>252</v>
      </c>
      <c r="H2295" s="7" t="s">
        <v>260</v>
      </c>
      <c r="I2295" s="7" t="s">
        <v>55</v>
      </c>
      <c r="J2295" s="7" t="s">
        <v>54</v>
      </c>
      <c r="K2295" s="7">
        <v>4</v>
      </c>
      <c r="L2295" s="7" t="s">
        <v>17366</v>
      </c>
      <c r="M2295" s="7" t="s">
        <v>14444</v>
      </c>
      <c r="N2295" s="7" t="s">
        <v>29</v>
      </c>
      <c r="O2295" s="7" t="s">
        <v>159</v>
      </c>
    </row>
    <row r="2296" spans="2:15" x14ac:dyDescent="0.25">
      <c r="B2296" s="7">
        <v>4</v>
      </c>
      <c r="C2296" s="7" t="s">
        <v>17367</v>
      </c>
      <c r="D2296" s="7" t="s">
        <v>17368</v>
      </c>
      <c r="E2296" s="7" t="s">
        <v>17371</v>
      </c>
      <c r="F2296" s="7" t="s">
        <v>25</v>
      </c>
      <c r="G2296" s="7" t="s">
        <v>253</v>
      </c>
      <c r="H2296" s="7" t="s">
        <v>260</v>
      </c>
      <c r="I2296" s="7" t="s">
        <v>45</v>
      </c>
      <c r="J2296" s="7" t="s">
        <v>44</v>
      </c>
      <c r="K2296" s="7">
        <v>11</v>
      </c>
      <c r="L2296" s="7" t="s">
        <v>17373</v>
      </c>
      <c r="M2296" s="7" t="s">
        <v>19436</v>
      </c>
      <c r="N2296" s="7" t="s">
        <v>29</v>
      </c>
      <c r="O2296" s="7" t="s">
        <v>105</v>
      </c>
    </row>
    <row r="2297" spans="2:15" x14ac:dyDescent="0.25">
      <c r="B2297" s="7">
        <v>4</v>
      </c>
      <c r="C2297" s="7" t="s">
        <v>17374</v>
      </c>
      <c r="D2297" s="7" t="s">
        <v>17375</v>
      </c>
      <c r="E2297" s="7" t="s">
        <v>17378</v>
      </c>
      <c r="F2297" s="7" t="s">
        <v>25</v>
      </c>
      <c r="G2297" s="7" t="s">
        <v>253</v>
      </c>
      <c r="H2297" s="7" t="s">
        <v>260</v>
      </c>
      <c r="I2297" s="7" t="s">
        <v>34</v>
      </c>
      <c r="J2297" s="7" t="s">
        <v>23</v>
      </c>
      <c r="K2297" s="7">
        <v>5</v>
      </c>
      <c r="L2297" s="7" t="s">
        <v>17380</v>
      </c>
      <c r="M2297" s="7" t="s">
        <v>18828</v>
      </c>
      <c r="N2297" s="7" t="s">
        <v>29</v>
      </c>
      <c r="O2297" s="7" t="s">
        <v>105</v>
      </c>
    </row>
    <row r="2298" spans="2:15" x14ac:dyDescent="0.25">
      <c r="B2298" s="7">
        <v>4</v>
      </c>
      <c r="C2298" s="7" t="s">
        <v>17381</v>
      </c>
      <c r="D2298" s="7" t="s">
        <v>17382</v>
      </c>
      <c r="E2298" s="7" t="s">
        <v>17383</v>
      </c>
      <c r="F2298" s="7" t="s">
        <v>25</v>
      </c>
      <c r="G2298" s="7" t="s">
        <v>253</v>
      </c>
      <c r="H2298" s="7" t="s">
        <v>260</v>
      </c>
      <c r="I2298" s="7" t="s">
        <v>34</v>
      </c>
      <c r="J2298" s="7" t="s">
        <v>23</v>
      </c>
      <c r="K2298" s="7">
        <v>5</v>
      </c>
      <c r="L2298" s="7" t="s">
        <v>17385</v>
      </c>
      <c r="M2298" s="7" t="s">
        <v>8094</v>
      </c>
      <c r="N2298" s="7" t="s">
        <v>29</v>
      </c>
      <c r="O2298" s="7" t="s">
        <v>105</v>
      </c>
    </row>
    <row r="2299" spans="2:15" x14ac:dyDescent="0.25">
      <c r="B2299" s="7">
        <v>4</v>
      </c>
      <c r="C2299" s="7" t="s">
        <v>17386</v>
      </c>
      <c r="D2299" s="7" t="s">
        <v>17387</v>
      </c>
      <c r="E2299" s="7" t="s">
        <v>17388</v>
      </c>
      <c r="F2299" s="7" t="s">
        <v>25</v>
      </c>
      <c r="G2299" s="7" t="s">
        <v>253</v>
      </c>
      <c r="H2299" s="7" t="s">
        <v>260</v>
      </c>
      <c r="I2299" s="7" t="s">
        <v>34</v>
      </c>
      <c r="J2299" s="7" t="s">
        <v>23</v>
      </c>
      <c r="K2299" s="7">
        <v>5</v>
      </c>
      <c r="L2299" s="7" t="s">
        <v>17390</v>
      </c>
      <c r="M2299" s="7" t="s">
        <v>10444</v>
      </c>
      <c r="N2299" s="7" t="s">
        <v>29</v>
      </c>
      <c r="O2299" s="7" t="s">
        <v>105</v>
      </c>
    </row>
    <row r="2300" spans="2:15" x14ac:dyDescent="0.25">
      <c r="B2300" s="7">
        <v>4</v>
      </c>
      <c r="C2300" s="7" t="s">
        <v>17391</v>
      </c>
      <c r="D2300" s="7" t="s">
        <v>17392</v>
      </c>
      <c r="E2300" s="7" t="s">
        <v>17395</v>
      </c>
      <c r="F2300" s="7" t="s">
        <v>25</v>
      </c>
      <c r="G2300" s="7" t="s">
        <v>253</v>
      </c>
      <c r="H2300" s="7" t="s">
        <v>260</v>
      </c>
      <c r="I2300" s="7" t="s">
        <v>34</v>
      </c>
      <c r="J2300" s="7" t="s">
        <v>23</v>
      </c>
      <c r="K2300" s="7">
        <v>5</v>
      </c>
      <c r="L2300" s="7" t="s">
        <v>17397</v>
      </c>
      <c r="M2300" s="7" t="s">
        <v>10444</v>
      </c>
      <c r="N2300" s="7" t="s">
        <v>29</v>
      </c>
      <c r="O2300" s="7" t="s">
        <v>105</v>
      </c>
    </row>
    <row r="2301" spans="2:15" x14ac:dyDescent="0.25">
      <c r="B2301" s="7">
        <v>4</v>
      </c>
      <c r="C2301" s="7" t="s">
        <v>17398</v>
      </c>
      <c r="D2301" s="7" t="s">
        <v>17399</v>
      </c>
      <c r="E2301" s="7" t="s">
        <v>17402</v>
      </c>
      <c r="F2301" s="7" t="s">
        <v>25</v>
      </c>
      <c r="G2301" s="7" t="s">
        <v>252</v>
      </c>
      <c r="H2301" s="7" t="s">
        <v>260</v>
      </c>
      <c r="I2301" s="7" t="s">
        <v>34</v>
      </c>
      <c r="J2301" s="7" t="s">
        <v>23</v>
      </c>
      <c r="K2301" s="7">
        <v>8</v>
      </c>
      <c r="L2301" s="7" t="s">
        <v>17404</v>
      </c>
      <c r="M2301" s="7" t="s">
        <v>7959</v>
      </c>
      <c r="N2301" s="7" t="s">
        <v>29</v>
      </c>
      <c r="O2301" s="7" t="s">
        <v>105</v>
      </c>
    </row>
    <row r="2302" spans="2:15" x14ac:dyDescent="0.25">
      <c r="B2302" s="7">
        <v>4</v>
      </c>
      <c r="C2302" s="7" t="s">
        <v>17406</v>
      </c>
      <c r="D2302" s="7" t="s">
        <v>17407</v>
      </c>
      <c r="E2302" s="7" t="s">
        <v>17410</v>
      </c>
      <c r="F2302" s="7" t="s">
        <v>126</v>
      </c>
      <c r="G2302" s="7" t="s">
        <v>252</v>
      </c>
      <c r="H2302" s="7" t="s">
        <v>259</v>
      </c>
      <c r="I2302" s="7" t="s">
        <v>60</v>
      </c>
      <c r="J2302" s="7" t="s">
        <v>58</v>
      </c>
      <c r="K2302" s="7">
        <v>14</v>
      </c>
      <c r="L2302" s="7" t="s">
        <v>17412</v>
      </c>
      <c r="M2302" s="7" t="s">
        <v>19440</v>
      </c>
      <c r="N2302" s="7" t="s">
        <v>29</v>
      </c>
      <c r="O2302" s="7" t="s">
        <v>109</v>
      </c>
    </row>
    <row r="2303" spans="2:15" x14ac:dyDescent="0.25">
      <c r="B2303" s="7">
        <v>4</v>
      </c>
      <c r="C2303" s="7" t="s">
        <v>17413</v>
      </c>
      <c r="D2303" s="7" t="s">
        <v>17414</v>
      </c>
      <c r="E2303" s="7" t="s">
        <v>17417</v>
      </c>
      <c r="F2303" s="7" t="s">
        <v>163</v>
      </c>
      <c r="G2303" s="7" t="s">
        <v>252</v>
      </c>
      <c r="H2303" s="7" t="s">
        <v>259</v>
      </c>
      <c r="I2303" s="7" t="s">
        <v>55</v>
      </c>
      <c r="J2303" s="7" t="s">
        <v>54</v>
      </c>
      <c r="K2303" s="7">
        <v>4</v>
      </c>
      <c r="L2303" s="7" t="s">
        <v>17419</v>
      </c>
      <c r="M2303" s="7" t="s">
        <v>18608</v>
      </c>
      <c r="N2303" s="7" t="s">
        <v>29</v>
      </c>
      <c r="O2303" s="7" t="s">
        <v>159</v>
      </c>
    </row>
    <row r="2304" spans="2:15" x14ac:dyDescent="0.25">
      <c r="B2304" s="7">
        <v>4</v>
      </c>
      <c r="C2304" s="7" t="s">
        <v>17420</v>
      </c>
      <c r="D2304" s="7" t="s">
        <v>17421</v>
      </c>
      <c r="E2304" s="7" t="s">
        <v>17424</v>
      </c>
      <c r="F2304" s="7" t="s">
        <v>25</v>
      </c>
      <c r="G2304" s="7" t="s">
        <v>253</v>
      </c>
      <c r="H2304" s="7" t="s">
        <v>259</v>
      </c>
      <c r="I2304" s="7" t="s">
        <v>34</v>
      </c>
      <c r="J2304" s="7" t="s">
        <v>23</v>
      </c>
      <c r="K2304" s="7">
        <v>5</v>
      </c>
      <c r="L2304" s="7" t="s">
        <v>17426</v>
      </c>
      <c r="M2304" s="7" t="s">
        <v>14584</v>
      </c>
      <c r="N2304" s="7" t="s">
        <v>29</v>
      </c>
      <c r="O2304" s="7" t="s">
        <v>105</v>
      </c>
    </row>
    <row r="2305" spans="2:15" x14ac:dyDescent="0.25">
      <c r="B2305" s="7">
        <v>4</v>
      </c>
      <c r="C2305" s="7" t="s">
        <v>17427</v>
      </c>
      <c r="D2305" s="7" t="s">
        <v>17428</v>
      </c>
      <c r="E2305" s="7" t="s">
        <v>17431</v>
      </c>
      <c r="F2305" s="7" t="s">
        <v>48</v>
      </c>
      <c r="G2305" s="7" t="s">
        <v>253</v>
      </c>
      <c r="H2305" s="7" t="s">
        <v>260</v>
      </c>
      <c r="I2305" s="7" t="s">
        <v>60</v>
      </c>
      <c r="J2305" s="7" t="s">
        <v>58</v>
      </c>
      <c r="K2305" s="7">
        <v>9</v>
      </c>
      <c r="L2305" s="7" t="s">
        <v>17433</v>
      </c>
      <c r="M2305" s="7" t="s">
        <v>19442</v>
      </c>
      <c r="N2305" s="7" t="s">
        <v>29</v>
      </c>
      <c r="O2305" s="7" t="s">
        <v>105</v>
      </c>
    </row>
    <row r="2306" spans="2:15" x14ac:dyDescent="0.25">
      <c r="B2306" s="7">
        <v>4</v>
      </c>
      <c r="C2306" s="7" t="s">
        <v>17434</v>
      </c>
      <c r="D2306" s="7" t="s">
        <v>17435</v>
      </c>
      <c r="E2306" s="7" t="s">
        <v>17438</v>
      </c>
      <c r="F2306" s="7" t="s">
        <v>154</v>
      </c>
      <c r="G2306" s="7" t="s">
        <v>252</v>
      </c>
      <c r="H2306" s="7" t="s">
        <v>259</v>
      </c>
      <c r="I2306" s="7" t="s">
        <v>55</v>
      </c>
      <c r="J2306" s="7" t="s">
        <v>54</v>
      </c>
      <c r="K2306" s="7">
        <v>4</v>
      </c>
      <c r="L2306" s="7" t="s">
        <v>17440</v>
      </c>
      <c r="M2306" s="7" t="s">
        <v>10707</v>
      </c>
      <c r="N2306" s="7" t="s">
        <v>29</v>
      </c>
      <c r="O2306" s="7" t="s">
        <v>109</v>
      </c>
    </row>
    <row r="2307" spans="2:15" x14ac:dyDescent="0.25">
      <c r="B2307" s="7">
        <v>4</v>
      </c>
      <c r="C2307" s="7" t="s">
        <v>17441</v>
      </c>
      <c r="D2307" s="7" t="s">
        <v>17442</v>
      </c>
      <c r="E2307" s="7" t="s">
        <v>17446</v>
      </c>
      <c r="F2307" s="7" t="s">
        <v>25</v>
      </c>
      <c r="G2307" s="7" t="s">
        <v>253</v>
      </c>
      <c r="H2307" s="7" t="s">
        <v>260</v>
      </c>
      <c r="I2307" s="7" t="s">
        <v>55</v>
      </c>
      <c r="J2307" s="7" t="s">
        <v>54</v>
      </c>
      <c r="K2307" s="7">
        <v>4</v>
      </c>
      <c r="L2307" s="7" t="s">
        <v>17448</v>
      </c>
      <c r="M2307" s="7" t="s">
        <v>14631</v>
      </c>
      <c r="N2307" s="7" t="s">
        <v>29</v>
      </c>
      <c r="O2307" s="7" t="s">
        <v>105</v>
      </c>
    </row>
    <row r="2308" spans="2:15" x14ac:dyDescent="0.25">
      <c r="B2308" s="7">
        <v>4</v>
      </c>
      <c r="C2308" s="7" t="s">
        <v>17450</v>
      </c>
      <c r="D2308" s="7" t="s">
        <v>17451</v>
      </c>
      <c r="E2308" s="7" t="s">
        <v>17454</v>
      </c>
      <c r="F2308" s="7" t="s">
        <v>193</v>
      </c>
      <c r="G2308" s="7" t="s">
        <v>252</v>
      </c>
      <c r="H2308" s="7" t="s">
        <v>259</v>
      </c>
      <c r="I2308" s="7" t="s">
        <v>55</v>
      </c>
      <c r="J2308" s="7" t="s">
        <v>54</v>
      </c>
      <c r="K2308" s="7">
        <v>4</v>
      </c>
      <c r="L2308" s="7" t="s">
        <v>17456</v>
      </c>
      <c r="M2308" s="7" t="s">
        <v>14631</v>
      </c>
      <c r="N2308" s="7" t="s">
        <v>29</v>
      </c>
      <c r="O2308" s="7" t="s">
        <v>159</v>
      </c>
    </row>
    <row r="2309" spans="2:15" x14ac:dyDescent="0.25">
      <c r="B2309" s="7">
        <v>4</v>
      </c>
      <c r="C2309" s="7" t="s">
        <v>17457</v>
      </c>
      <c r="D2309" s="7" t="s">
        <v>17458</v>
      </c>
      <c r="E2309" s="7" t="s">
        <v>17461</v>
      </c>
      <c r="F2309" s="7" t="s">
        <v>25</v>
      </c>
      <c r="G2309" s="7" t="s">
        <v>253</v>
      </c>
      <c r="H2309" s="7" t="s">
        <v>259</v>
      </c>
      <c r="I2309" s="7" t="s">
        <v>45</v>
      </c>
      <c r="J2309" s="7" t="s">
        <v>44</v>
      </c>
      <c r="K2309" s="7">
        <v>11</v>
      </c>
      <c r="L2309" s="7" t="s">
        <v>17463</v>
      </c>
      <c r="M2309" s="7" t="s">
        <v>19444</v>
      </c>
      <c r="N2309" s="7" t="s">
        <v>29</v>
      </c>
      <c r="O2309" s="7" t="s">
        <v>105</v>
      </c>
    </row>
    <row r="2310" spans="2:15" x14ac:dyDescent="0.25">
      <c r="B2310" s="7">
        <v>4</v>
      </c>
      <c r="C2310" s="7" t="s">
        <v>17464</v>
      </c>
      <c r="D2310" s="7" t="s">
        <v>17465</v>
      </c>
      <c r="E2310" s="7" t="s">
        <v>17468</v>
      </c>
      <c r="F2310" s="7" t="s">
        <v>167</v>
      </c>
      <c r="G2310" s="7" t="s">
        <v>252</v>
      </c>
      <c r="H2310" s="7" t="s">
        <v>259</v>
      </c>
      <c r="I2310" s="7" t="s">
        <v>34</v>
      </c>
      <c r="J2310" s="7" t="s">
        <v>23</v>
      </c>
      <c r="K2310" s="7">
        <v>8</v>
      </c>
      <c r="L2310" s="7" t="s">
        <v>17470</v>
      </c>
      <c r="M2310" s="7" t="s">
        <v>19445</v>
      </c>
      <c r="N2310" s="7" t="s">
        <v>29</v>
      </c>
      <c r="O2310" s="7" t="s">
        <v>159</v>
      </c>
    </row>
    <row r="2311" spans="2:15" x14ac:dyDescent="0.25">
      <c r="B2311" s="7">
        <v>4</v>
      </c>
      <c r="C2311" s="7" t="s">
        <v>17471</v>
      </c>
      <c r="D2311" s="7" t="s">
        <v>17472</v>
      </c>
      <c r="E2311" s="7" t="s">
        <v>17475</v>
      </c>
      <c r="F2311" s="7" t="s">
        <v>25</v>
      </c>
      <c r="G2311" s="7" t="s">
        <v>253</v>
      </c>
      <c r="H2311" s="7" t="s">
        <v>259</v>
      </c>
      <c r="I2311" s="7" t="s">
        <v>34</v>
      </c>
      <c r="J2311" s="7" t="s">
        <v>23</v>
      </c>
      <c r="K2311" s="7">
        <v>5</v>
      </c>
      <c r="L2311" s="7" t="s">
        <v>17477</v>
      </c>
      <c r="M2311" s="7" t="s">
        <v>19446</v>
      </c>
      <c r="N2311" s="7" t="s">
        <v>29</v>
      </c>
      <c r="O2311" s="7" t="s">
        <v>105</v>
      </c>
    </row>
    <row r="2312" spans="2:15" x14ac:dyDescent="0.25">
      <c r="B2312" s="7">
        <v>4</v>
      </c>
      <c r="C2312" s="7" t="s">
        <v>17478</v>
      </c>
      <c r="D2312" s="7" t="s">
        <v>17479</v>
      </c>
      <c r="E2312" s="7" t="s">
        <v>17482</v>
      </c>
      <c r="F2312" s="7" t="s">
        <v>123</v>
      </c>
      <c r="G2312" s="7" t="s">
        <v>252</v>
      </c>
      <c r="H2312" s="7" t="s">
        <v>259</v>
      </c>
      <c r="I2312" s="7" t="s">
        <v>55</v>
      </c>
      <c r="J2312" s="7" t="s">
        <v>54</v>
      </c>
      <c r="K2312" s="7">
        <v>4</v>
      </c>
      <c r="L2312" s="7" t="s">
        <v>17484</v>
      </c>
      <c r="M2312" s="7" t="s">
        <v>5017</v>
      </c>
      <c r="N2312" s="7" t="s">
        <v>29</v>
      </c>
      <c r="O2312" s="7" t="s">
        <v>109</v>
      </c>
    </row>
    <row r="2313" spans="2:15" x14ac:dyDescent="0.25">
      <c r="B2313" s="7">
        <v>4</v>
      </c>
      <c r="C2313" s="7" t="s">
        <v>17485</v>
      </c>
      <c r="D2313" s="7" t="s">
        <v>17486</v>
      </c>
      <c r="E2313" s="7" t="s">
        <v>17489</v>
      </c>
      <c r="F2313" s="7" t="s">
        <v>180</v>
      </c>
      <c r="G2313" s="7" t="s">
        <v>252</v>
      </c>
      <c r="H2313" s="7" t="s">
        <v>259</v>
      </c>
      <c r="I2313" s="7" t="s">
        <v>55</v>
      </c>
      <c r="J2313" s="7" t="s">
        <v>54</v>
      </c>
      <c r="K2313" s="7">
        <v>4</v>
      </c>
      <c r="L2313" s="7" t="s">
        <v>17491</v>
      </c>
      <c r="M2313" s="7" t="s">
        <v>1352</v>
      </c>
      <c r="N2313" s="7" t="s">
        <v>29</v>
      </c>
      <c r="O2313" s="7" t="s">
        <v>159</v>
      </c>
    </row>
    <row r="2314" spans="2:15" x14ac:dyDescent="0.25">
      <c r="B2314" s="7">
        <v>4</v>
      </c>
      <c r="C2314" s="7" t="s">
        <v>17493</v>
      </c>
      <c r="D2314" s="7" t="s">
        <v>17494</v>
      </c>
      <c r="E2314" s="7" t="s">
        <v>17497</v>
      </c>
      <c r="F2314" s="7" t="s">
        <v>50</v>
      </c>
      <c r="G2314" s="7" t="s">
        <v>252</v>
      </c>
      <c r="H2314" s="7" t="s">
        <v>259</v>
      </c>
      <c r="I2314" s="7" t="s">
        <v>55</v>
      </c>
      <c r="J2314" s="7" t="s">
        <v>54</v>
      </c>
      <c r="K2314" s="7">
        <v>4</v>
      </c>
      <c r="L2314" s="7" t="s">
        <v>17499</v>
      </c>
      <c r="M2314" s="7" t="s">
        <v>18477</v>
      </c>
      <c r="N2314" s="7" t="s">
        <v>29</v>
      </c>
      <c r="O2314" s="7" t="s">
        <v>105</v>
      </c>
    </row>
    <row r="2315" spans="2:15" x14ac:dyDescent="0.25">
      <c r="B2315" s="7">
        <v>4</v>
      </c>
      <c r="C2315" s="7" t="s">
        <v>17500</v>
      </c>
      <c r="D2315" s="7" t="s">
        <v>17501</v>
      </c>
      <c r="E2315" s="7" t="s">
        <v>17504</v>
      </c>
      <c r="F2315" s="7" t="s">
        <v>234</v>
      </c>
      <c r="G2315" s="7" t="s">
        <v>252</v>
      </c>
      <c r="H2315" s="7" t="s">
        <v>259</v>
      </c>
      <c r="I2315" s="7" t="s">
        <v>60</v>
      </c>
      <c r="J2315" s="7" t="s">
        <v>58</v>
      </c>
      <c r="K2315" s="7">
        <v>14</v>
      </c>
      <c r="L2315" s="7" t="s">
        <v>17506</v>
      </c>
      <c r="M2315" s="7" t="s">
        <v>19448</v>
      </c>
      <c r="N2315" s="7" t="s">
        <v>29</v>
      </c>
      <c r="O2315" s="7" t="s">
        <v>215</v>
      </c>
    </row>
    <row r="2316" spans="2:15" x14ac:dyDescent="0.25">
      <c r="B2316" s="7">
        <v>4</v>
      </c>
      <c r="C2316" s="7" t="s">
        <v>17688</v>
      </c>
      <c r="D2316" s="7" t="s">
        <v>17689</v>
      </c>
      <c r="E2316" s="7" t="s">
        <v>17693</v>
      </c>
      <c r="F2316" s="7" t="s">
        <v>131</v>
      </c>
      <c r="G2316" s="7" t="s">
        <v>252</v>
      </c>
      <c r="H2316" s="7" t="s">
        <v>259</v>
      </c>
      <c r="I2316" s="7" t="s">
        <v>55</v>
      </c>
      <c r="J2316" s="7" t="s">
        <v>54</v>
      </c>
      <c r="K2316" s="7">
        <v>4</v>
      </c>
      <c r="L2316" s="7" t="s">
        <v>17695</v>
      </c>
      <c r="M2316" s="7" t="s">
        <v>10716</v>
      </c>
      <c r="N2316" s="7" t="s">
        <v>29</v>
      </c>
      <c r="O2316" s="7" t="s">
        <v>109</v>
      </c>
    </row>
    <row r="2317" spans="2:15" x14ac:dyDescent="0.25">
      <c r="B2317" s="7">
        <v>4</v>
      </c>
      <c r="C2317" s="7" t="s">
        <v>17776</v>
      </c>
      <c r="D2317" s="7" t="s">
        <v>17777</v>
      </c>
      <c r="E2317" s="7" t="s">
        <v>17780</v>
      </c>
      <c r="F2317" s="7" t="s">
        <v>25</v>
      </c>
      <c r="G2317" s="7" t="s">
        <v>252</v>
      </c>
      <c r="H2317" s="7" t="s">
        <v>259</v>
      </c>
      <c r="I2317" s="7" t="s">
        <v>40</v>
      </c>
      <c r="J2317" s="7" t="s">
        <v>23</v>
      </c>
      <c r="K2317" s="7">
        <v>12</v>
      </c>
      <c r="L2317" s="7" t="s">
        <v>17782</v>
      </c>
      <c r="M2317" s="7" t="s">
        <v>17783</v>
      </c>
      <c r="N2317" s="7" t="s">
        <v>29</v>
      </c>
      <c r="O2317" s="7" t="s">
        <v>105</v>
      </c>
    </row>
    <row r="2318" spans="2:15" x14ac:dyDescent="0.25">
      <c r="B2318" s="7">
        <v>4</v>
      </c>
      <c r="C2318" s="7" t="s">
        <v>19425</v>
      </c>
      <c r="D2318" s="7" t="s">
        <v>19426</v>
      </c>
      <c r="E2318" s="7" t="s">
        <v>19429</v>
      </c>
      <c r="F2318" s="7" t="s">
        <v>163</v>
      </c>
      <c r="G2318" s="7" t="s">
        <v>252</v>
      </c>
      <c r="H2318" s="7" t="s">
        <v>260</v>
      </c>
      <c r="I2318" s="7" t="s">
        <v>37</v>
      </c>
      <c r="J2318" s="7" t="s">
        <v>36</v>
      </c>
      <c r="K2318" s="7">
        <v>10</v>
      </c>
      <c r="L2318" s="7" t="s">
        <v>19431</v>
      </c>
      <c r="M2318" s="7" t="s">
        <v>19433</v>
      </c>
      <c r="N2318" s="7" t="s">
        <v>29</v>
      </c>
      <c r="O2318" s="7" t="s">
        <v>159</v>
      </c>
    </row>
    <row r="2319" spans="2:15" x14ac:dyDescent="0.25">
      <c r="B2319" s="7">
        <v>4</v>
      </c>
      <c r="C2319" s="7" t="s">
        <v>19449</v>
      </c>
      <c r="D2319" s="7" t="s">
        <v>19450</v>
      </c>
      <c r="E2319" s="7" t="s">
        <v>19453</v>
      </c>
      <c r="F2319" s="7" t="s">
        <v>139</v>
      </c>
      <c r="G2319" s="7" t="s">
        <v>252</v>
      </c>
      <c r="H2319" s="7" t="s">
        <v>259</v>
      </c>
      <c r="I2319" s="7" t="s">
        <v>55</v>
      </c>
      <c r="J2319" s="7" t="s">
        <v>54</v>
      </c>
      <c r="K2319" s="7">
        <v>4</v>
      </c>
      <c r="L2319" s="7" t="s">
        <v>19455</v>
      </c>
      <c r="M2319" s="7" t="s">
        <v>19456</v>
      </c>
      <c r="N2319" s="7" t="s">
        <v>29</v>
      </c>
      <c r="O2319" s="7" t="s">
        <v>136</v>
      </c>
    </row>
    <row r="2320" spans="2:15" x14ac:dyDescent="0.25">
      <c r="B2320" s="7">
        <v>4</v>
      </c>
      <c r="C2320" s="7" t="s">
        <v>19457</v>
      </c>
      <c r="D2320" s="7" t="s">
        <v>19458</v>
      </c>
      <c r="E2320" s="7" t="s">
        <v>19461</v>
      </c>
      <c r="F2320" s="7" t="s">
        <v>141</v>
      </c>
      <c r="G2320" s="7" t="s">
        <v>252</v>
      </c>
      <c r="H2320" s="7" t="s">
        <v>259</v>
      </c>
      <c r="I2320" s="7" t="s">
        <v>60</v>
      </c>
      <c r="J2320" s="7" t="s">
        <v>58</v>
      </c>
      <c r="K2320" s="7">
        <v>14</v>
      </c>
      <c r="L2320" s="7" t="s">
        <v>19463</v>
      </c>
      <c r="M2320" s="7" t="s">
        <v>19465</v>
      </c>
      <c r="N2320" s="7" t="s">
        <v>29</v>
      </c>
      <c r="O2320" s="7" t="s">
        <v>136</v>
      </c>
    </row>
    <row r="2321" spans="2:15" x14ac:dyDescent="0.25">
      <c r="B2321" s="7">
        <v>4</v>
      </c>
      <c r="C2321" s="7" t="s">
        <v>19466</v>
      </c>
      <c r="D2321" s="7" t="s">
        <v>19467</v>
      </c>
      <c r="E2321" s="7" t="s">
        <v>19470</v>
      </c>
      <c r="F2321" s="7" t="s">
        <v>232</v>
      </c>
      <c r="G2321" s="7" t="s">
        <v>252</v>
      </c>
      <c r="H2321" s="7" t="s">
        <v>259</v>
      </c>
      <c r="I2321" s="7" t="s">
        <v>55</v>
      </c>
      <c r="J2321" s="7" t="s">
        <v>54</v>
      </c>
      <c r="K2321" s="7">
        <v>4</v>
      </c>
      <c r="L2321" s="7" t="s">
        <v>19472</v>
      </c>
      <c r="M2321" s="7" t="s">
        <v>1348</v>
      </c>
      <c r="N2321" s="7" t="s">
        <v>29</v>
      </c>
      <c r="O2321" s="7" t="s">
        <v>215</v>
      </c>
    </row>
    <row r="2322" spans="2:15" x14ac:dyDescent="0.25">
      <c r="B2322" s="7">
        <v>4</v>
      </c>
      <c r="C2322" s="7" t="s">
        <v>19473</v>
      </c>
      <c r="D2322" s="7" t="s">
        <v>19474</v>
      </c>
      <c r="E2322" s="7" t="s">
        <v>19477</v>
      </c>
      <c r="F2322" s="7" t="s">
        <v>163</v>
      </c>
      <c r="G2322" s="7" t="s">
        <v>252</v>
      </c>
      <c r="H2322" s="7" t="s">
        <v>259</v>
      </c>
      <c r="I2322" s="7" t="s">
        <v>55</v>
      </c>
      <c r="J2322" s="7" t="s">
        <v>54</v>
      </c>
      <c r="K2322" s="7">
        <v>4</v>
      </c>
      <c r="L2322" s="7" t="s">
        <v>19479</v>
      </c>
      <c r="M2322" s="7" t="s">
        <v>18480</v>
      </c>
      <c r="N2322" s="7" t="s">
        <v>29</v>
      </c>
      <c r="O2322" s="7" t="s">
        <v>159</v>
      </c>
    </row>
    <row r="2323" spans="2:15" x14ac:dyDescent="0.25">
      <c r="B2323" s="7">
        <v>4</v>
      </c>
      <c r="C2323" s="7" t="s">
        <v>19480</v>
      </c>
      <c r="D2323" s="7" t="s">
        <v>19481</v>
      </c>
      <c r="E2323" s="7" t="s">
        <v>19484</v>
      </c>
      <c r="F2323" s="7" t="s">
        <v>25</v>
      </c>
      <c r="G2323" s="7" t="s">
        <v>253</v>
      </c>
      <c r="H2323" s="7" t="s">
        <v>259</v>
      </c>
      <c r="I2323" s="7" t="s">
        <v>45</v>
      </c>
      <c r="J2323" s="7" t="s">
        <v>44</v>
      </c>
      <c r="K2323" s="7">
        <v>11</v>
      </c>
      <c r="L2323" s="7" t="s">
        <v>19486</v>
      </c>
      <c r="M2323" s="7" t="s">
        <v>14228</v>
      </c>
      <c r="N2323" s="7" t="s">
        <v>29</v>
      </c>
      <c r="O2323" s="7" t="s">
        <v>105</v>
      </c>
    </row>
    <row r="2324" spans="2:15" x14ac:dyDescent="0.25">
      <c r="B2324" s="7">
        <v>4</v>
      </c>
      <c r="C2324" s="7" t="s">
        <v>19488</v>
      </c>
      <c r="D2324" s="7" t="s">
        <v>19489</v>
      </c>
      <c r="E2324" s="7" t="s">
        <v>19492</v>
      </c>
      <c r="F2324" s="7" t="s">
        <v>25</v>
      </c>
      <c r="G2324" s="7" t="s">
        <v>253</v>
      </c>
      <c r="H2324" s="7" t="s">
        <v>259</v>
      </c>
      <c r="I2324" s="7" t="s">
        <v>34</v>
      </c>
      <c r="J2324" s="7" t="s">
        <v>23</v>
      </c>
      <c r="K2324" s="7">
        <v>5</v>
      </c>
      <c r="L2324" s="7" t="s">
        <v>19494</v>
      </c>
      <c r="M2324" s="7" t="s">
        <v>10321</v>
      </c>
      <c r="N2324" s="7" t="s">
        <v>29</v>
      </c>
      <c r="O2324" s="7" t="s">
        <v>105</v>
      </c>
    </row>
    <row r="2325" spans="2:15" x14ac:dyDescent="0.25">
      <c r="B2325" s="7">
        <v>4</v>
      </c>
      <c r="C2325" s="7" t="s">
        <v>19495</v>
      </c>
      <c r="D2325" s="7" t="s">
        <v>19496</v>
      </c>
      <c r="E2325" s="7" t="s">
        <v>19499</v>
      </c>
      <c r="F2325" s="7" t="s">
        <v>25</v>
      </c>
      <c r="G2325" s="7" t="s">
        <v>253</v>
      </c>
      <c r="H2325" s="7" t="s">
        <v>259</v>
      </c>
      <c r="I2325" s="7" t="s">
        <v>55</v>
      </c>
      <c r="J2325" s="7" t="s">
        <v>54</v>
      </c>
      <c r="K2325" s="7">
        <v>4</v>
      </c>
      <c r="L2325" s="7" t="s">
        <v>19501</v>
      </c>
      <c r="M2325" s="7" t="s">
        <v>10717</v>
      </c>
      <c r="N2325" s="7" t="s">
        <v>29</v>
      </c>
      <c r="O2325" s="7" t="s">
        <v>105</v>
      </c>
    </row>
    <row r="2326" spans="2:15" x14ac:dyDescent="0.25">
      <c r="B2326" s="7">
        <v>4</v>
      </c>
      <c r="C2326" s="7" t="s">
        <v>19502</v>
      </c>
      <c r="D2326" s="7" t="s">
        <v>19503</v>
      </c>
      <c r="E2326" s="7" t="s">
        <v>19506</v>
      </c>
      <c r="F2326" s="7" t="s">
        <v>139</v>
      </c>
      <c r="G2326" s="7" t="s">
        <v>252</v>
      </c>
      <c r="H2326" s="7" t="s">
        <v>259</v>
      </c>
      <c r="I2326" s="7" t="s">
        <v>45</v>
      </c>
      <c r="J2326" s="7" t="s">
        <v>44</v>
      </c>
      <c r="K2326" s="7">
        <v>11</v>
      </c>
      <c r="L2326" s="7" t="s">
        <v>19508</v>
      </c>
      <c r="M2326" s="7" t="s">
        <v>19509</v>
      </c>
      <c r="N2326" s="7" t="s">
        <v>29</v>
      </c>
      <c r="O2326" s="7" t="s">
        <v>136</v>
      </c>
    </row>
    <row r="2327" spans="2:15" x14ac:dyDescent="0.25">
      <c r="B2327" s="7">
        <v>4</v>
      </c>
      <c r="C2327" s="7" t="s">
        <v>19510</v>
      </c>
      <c r="D2327" s="7" t="s">
        <v>19511</v>
      </c>
      <c r="E2327" s="7" t="s">
        <v>19514</v>
      </c>
      <c r="F2327" s="7" t="s">
        <v>38</v>
      </c>
      <c r="G2327" s="7" t="s">
        <v>253</v>
      </c>
      <c r="H2327" s="7" t="s">
        <v>259</v>
      </c>
      <c r="I2327" s="7" t="s">
        <v>55</v>
      </c>
      <c r="J2327" s="7" t="s">
        <v>54</v>
      </c>
      <c r="K2327" s="7">
        <v>4</v>
      </c>
      <c r="L2327" s="7" t="s">
        <v>19516</v>
      </c>
      <c r="M2327" s="7" t="s">
        <v>19053</v>
      </c>
      <c r="N2327" s="7" t="s">
        <v>29</v>
      </c>
      <c r="O2327" s="7" t="s">
        <v>105</v>
      </c>
    </row>
    <row r="2328" spans="2:15" x14ac:dyDescent="0.25">
      <c r="B2328" s="7">
        <v>4</v>
      </c>
      <c r="C2328" s="7" t="s">
        <v>19518</v>
      </c>
      <c r="D2328" s="7" t="s">
        <v>19519</v>
      </c>
      <c r="E2328" s="7" t="s">
        <v>19522</v>
      </c>
      <c r="F2328" s="7" t="s">
        <v>25</v>
      </c>
      <c r="G2328" s="7" t="s">
        <v>253</v>
      </c>
      <c r="H2328" s="7" t="s">
        <v>259</v>
      </c>
      <c r="I2328" s="7" t="s">
        <v>34</v>
      </c>
      <c r="J2328" s="7" t="s">
        <v>23</v>
      </c>
      <c r="K2328" s="7">
        <v>5</v>
      </c>
      <c r="L2328" s="7" t="s">
        <v>19524</v>
      </c>
      <c r="M2328" s="7" t="s">
        <v>19525</v>
      </c>
      <c r="N2328" s="7" t="s">
        <v>29</v>
      </c>
      <c r="O2328" s="7" t="s">
        <v>105</v>
      </c>
    </row>
    <row r="2329" spans="2:15" x14ac:dyDescent="0.25">
      <c r="B2329" s="7">
        <v>4</v>
      </c>
      <c r="C2329" s="7" t="s">
        <v>19526</v>
      </c>
      <c r="D2329" s="7" t="s">
        <v>19527</v>
      </c>
      <c r="E2329" s="7" t="s">
        <v>19530</v>
      </c>
      <c r="F2329" s="7" t="s">
        <v>25</v>
      </c>
      <c r="G2329" s="7" t="s">
        <v>253</v>
      </c>
      <c r="H2329" s="7" t="s">
        <v>259</v>
      </c>
      <c r="I2329" s="7" t="s">
        <v>34</v>
      </c>
      <c r="J2329" s="7" t="s">
        <v>23</v>
      </c>
      <c r="K2329" s="7">
        <v>5</v>
      </c>
      <c r="L2329" s="7" t="s">
        <v>19532</v>
      </c>
      <c r="M2329" s="7" t="s">
        <v>10364</v>
      </c>
      <c r="N2329" s="7" t="s">
        <v>29</v>
      </c>
      <c r="O2329" s="7" t="s">
        <v>105</v>
      </c>
    </row>
    <row r="2330" spans="2:15" x14ac:dyDescent="0.25">
      <c r="B2330" s="7">
        <v>4</v>
      </c>
      <c r="C2330" s="7" t="s">
        <v>19533</v>
      </c>
      <c r="D2330" s="7" t="s">
        <v>19534</v>
      </c>
      <c r="E2330" s="7" t="s">
        <v>19537</v>
      </c>
      <c r="F2330" s="7" t="s">
        <v>126</v>
      </c>
      <c r="G2330" s="7" t="s">
        <v>253</v>
      </c>
      <c r="H2330" s="7" t="s">
        <v>259</v>
      </c>
      <c r="I2330" s="7" t="s">
        <v>55</v>
      </c>
      <c r="J2330" s="7" t="s">
        <v>54</v>
      </c>
      <c r="K2330" s="7">
        <v>4</v>
      </c>
      <c r="L2330" s="7" t="s">
        <v>19539</v>
      </c>
      <c r="M2330" s="7" t="s">
        <v>19540</v>
      </c>
      <c r="N2330" s="7" t="s">
        <v>29</v>
      </c>
      <c r="O2330" s="7" t="s">
        <v>109</v>
      </c>
    </row>
    <row r="2331" spans="2:15" x14ac:dyDescent="0.25">
      <c r="B2331" s="7">
        <v>4</v>
      </c>
      <c r="C2331" s="7" t="s">
        <v>19541</v>
      </c>
      <c r="D2331" s="7" t="s">
        <v>19542</v>
      </c>
      <c r="E2331" s="7" t="s">
        <v>19545</v>
      </c>
      <c r="F2331" s="7" t="s">
        <v>113</v>
      </c>
      <c r="G2331" s="7" t="s">
        <v>252</v>
      </c>
      <c r="H2331" s="7" t="s">
        <v>259</v>
      </c>
      <c r="I2331" s="7" t="s">
        <v>55</v>
      </c>
      <c r="J2331" s="7" t="s">
        <v>54</v>
      </c>
      <c r="K2331" s="7">
        <v>4</v>
      </c>
      <c r="L2331" s="7" t="s">
        <v>19547</v>
      </c>
      <c r="M2331" s="7" t="s">
        <v>14106</v>
      </c>
      <c r="N2331" s="7" t="s">
        <v>29</v>
      </c>
      <c r="O2331" s="7" t="s">
        <v>109</v>
      </c>
    </row>
    <row r="2332" spans="2:15" x14ac:dyDescent="0.25">
      <c r="B2332" s="7">
        <v>4</v>
      </c>
      <c r="C2332" s="7" t="s">
        <v>19549</v>
      </c>
      <c r="D2332" s="7" t="s">
        <v>19550</v>
      </c>
      <c r="E2332" s="7" t="s">
        <v>19553</v>
      </c>
      <c r="F2332" s="7" t="s">
        <v>25</v>
      </c>
      <c r="G2332" s="7" t="s">
        <v>253</v>
      </c>
      <c r="H2332" s="7" t="s">
        <v>259</v>
      </c>
      <c r="I2332" s="7" t="s">
        <v>55</v>
      </c>
      <c r="J2332" s="7" t="s">
        <v>54</v>
      </c>
      <c r="K2332" s="7">
        <v>4</v>
      </c>
      <c r="L2332" s="7" t="s">
        <v>19555</v>
      </c>
      <c r="M2332" s="7" t="s">
        <v>10720</v>
      </c>
      <c r="N2332" s="7" t="s">
        <v>29</v>
      </c>
      <c r="O2332" s="7" t="s">
        <v>105</v>
      </c>
    </row>
    <row r="2333" spans="2:15" x14ac:dyDescent="0.25">
      <c r="B2333" s="7">
        <v>4</v>
      </c>
      <c r="C2333" s="7" t="s">
        <v>19556</v>
      </c>
      <c r="D2333" s="7" t="s">
        <v>19557</v>
      </c>
      <c r="E2333" s="7" t="s">
        <v>19560</v>
      </c>
      <c r="F2333" s="7" t="s">
        <v>163</v>
      </c>
      <c r="G2333" s="7" t="s">
        <v>252</v>
      </c>
      <c r="H2333" s="7" t="s">
        <v>259</v>
      </c>
      <c r="I2333" s="7" t="s">
        <v>55</v>
      </c>
      <c r="J2333" s="7" t="s">
        <v>54</v>
      </c>
      <c r="K2333" s="7">
        <v>4</v>
      </c>
      <c r="L2333" s="7" t="s">
        <v>19562</v>
      </c>
      <c r="M2333" s="7" t="s">
        <v>10538</v>
      </c>
      <c r="N2333" s="7" t="s">
        <v>29</v>
      </c>
      <c r="O2333" s="7" t="s">
        <v>159</v>
      </c>
    </row>
    <row r="2334" spans="2:15" x14ac:dyDescent="0.25">
      <c r="B2334" s="7">
        <v>4</v>
      </c>
      <c r="C2334" s="7" t="s">
        <v>19564</v>
      </c>
      <c r="D2334" s="7" t="s">
        <v>19565</v>
      </c>
      <c r="E2334" s="7" t="s">
        <v>19568</v>
      </c>
      <c r="F2334" s="7" t="s">
        <v>119</v>
      </c>
      <c r="G2334" s="7" t="s">
        <v>253</v>
      </c>
      <c r="H2334" s="7" t="s">
        <v>259</v>
      </c>
      <c r="I2334" s="7" t="s">
        <v>34</v>
      </c>
      <c r="J2334" s="7" t="s">
        <v>23</v>
      </c>
      <c r="K2334" s="7">
        <v>5</v>
      </c>
      <c r="L2334" s="7" t="s">
        <v>19570</v>
      </c>
      <c r="M2334" s="7" t="s">
        <v>8076</v>
      </c>
      <c r="N2334" s="7" t="s">
        <v>29</v>
      </c>
      <c r="O2334" s="7" t="s">
        <v>109</v>
      </c>
    </row>
    <row r="2335" spans="2:15" x14ac:dyDescent="0.25">
      <c r="B2335" s="7">
        <v>4</v>
      </c>
      <c r="C2335" s="7" t="s">
        <v>19571</v>
      </c>
      <c r="D2335" s="7" t="s">
        <v>19572</v>
      </c>
      <c r="E2335" s="7" t="s">
        <v>19575</v>
      </c>
      <c r="F2335" s="7" t="s">
        <v>38</v>
      </c>
      <c r="G2335" s="7" t="s">
        <v>253</v>
      </c>
      <c r="H2335" s="7" t="s">
        <v>259</v>
      </c>
      <c r="I2335" s="7" t="s">
        <v>34</v>
      </c>
      <c r="J2335" s="7" t="s">
        <v>23</v>
      </c>
      <c r="K2335" s="7">
        <v>5</v>
      </c>
      <c r="L2335" s="7" t="s">
        <v>19577</v>
      </c>
      <c r="M2335" s="7" t="s">
        <v>17799</v>
      </c>
      <c r="N2335" s="7" t="s">
        <v>29</v>
      </c>
      <c r="O2335" s="7" t="s">
        <v>105</v>
      </c>
    </row>
    <row r="2336" spans="2:15" x14ac:dyDescent="0.25">
      <c r="B2336" s="7">
        <v>4</v>
      </c>
      <c r="C2336" s="7" t="s">
        <v>19579</v>
      </c>
      <c r="D2336" s="7" t="s">
        <v>19580</v>
      </c>
      <c r="E2336" s="7" t="s">
        <v>19583</v>
      </c>
      <c r="F2336" s="7" t="s">
        <v>48</v>
      </c>
      <c r="G2336" s="7" t="s">
        <v>253</v>
      </c>
      <c r="H2336" s="7" t="s">
        <v>259</v>
      </c>
      <c r="I2336" s="7" t="s">
        <v>55</v>
      </c>
      <c r="J2336" s="7" t="s">
        <v>54</v>
      </c>
      <c r="K2336" s="7">
        <v>4</v>
      </c>
      <c r="L2336" s="7" t="s">
        <v>19585</v>
      </c>
      <c r="M2336" s="7" t="s">
        <v>10376</v>
      </c>
      <c r="N2336" s="7" t="s">
        <v>29</v>
      </c>
      <c r="O2336" s="7" t="s">
        <v>105</v>
      </c>
    </row>
    <row r="2337" spans="2:15" x14ac:dyDescent="0.25">
      <c r="B2337" s="7">
        <v>4</v>
      </c>
      <c r="C2337" s="7" t="s">
        <v>19587</v>
      </c>
      <c r="D2337" s="7" t="s">
        <v>6892</v>
      </c>
      <c r="E2337" s="7" t="s">
        <v>19588</v>
      </c>
      <c r="F2337" s="7" t="s">
        <v>25</v>
      </c>
      <c r="G2337" s="7" t="s">
        <v>253</v>
      </c>
      <c r="H2337" s="7" t="s">
        <v>259</v>
      </c>
      <c r="I2337" s="7" t="s">
        <v>34</v>
      </c>
      <c r="J2337" s="7" t="s">
        <v>23</v>
      </c>
      <c r="K2337" s="7">
        <v>5</v>
      </c>
      <c r="L2337" s="7" t="s">
        <v>19590</v>
      </c>
      <c r="M2337" s="7" t="s">
        <v>14597</v>
      </c>
      <c r="N2337" s="7" t="s">
        <v>29</v>
      </c>
      <c r="O2337" s="7" t="s">
        <v>105</v>
      </c>
    </row>
    <row r="2338" spans="2:15" x14ac:dyDescent="0.25">
      <c r="B2338" s="7">
        <v>4</v>
      </c>
      <c r="C2338" s="7" t="s">
        <v>19591</v>
      </c>
      <c r="D2338" s="7" t="s">
        <v>19592</v>
      </c>
      <c r="E2338" s="7" t="s">
        <v>19596</v>
      </c>
      <c r="F2338" s="7" t="s">
        <v>169</v>
      </c>
      <c r="G2338" s="7" t="s">
        <v>253</v>
      </c>
      <c r="H2338" s="7" t="s">
        <v>259</v>
      </c>
      <c r="I2338" s="7" t="s">
        <v>55</v>
      </c>
      <c r="J2338" s="7" t="s">
        <v>54</v>
      </c>
      <c r="K2338" s="7">
        <v>4</v>
      </c>
      <c r="L2338" s="7" t="s">
        <v>19598</v>
      </c>
      <c r="M2338" s="7" t="s">
        <v>18738</v>
      </c>
      <c r="N2338" s="7" t="s">
        <v>29</v>
      </c>
      <c r="O2338" s="7" t="s">
        <v>159</v>
      </c>
    </row>
    <row r="2339" spans="2:15" x14ac:dyDescent="0.25">
      <c r="B2339" s="7">
        <v>4</v>
      </c>
      <c r="C2339" s="7" t="s">
        <v>19600</v>
      </c>
      <c r="D2339" s="7" t="s">
        <v>19601</v>
      </c>
      <c r="E2339" s="7" t="s">
        <v>19604</v>
      </c>
      <c r="F2339" s="7" t="s">
        <v>269</v>
      </c>
      <c r="G2339" s="7" t="s">
        <v>252</v>
      </c>
      <c r="H2339" s="7" t="s">
        <v>259</v>
      </c>
      <c r="I2339" s="7" t="s">
        <v>34</v>
      </c>
      <c r="J2339" s="7" t="s">
        <v>23</v>
      </c>
      <c r="K2339" s="7">
        <v>8</v>
      </c>
      <c r="L2339" s="7" t="s">
        <v>19606</v>
      </c>
      <c r="M2339" s="7" t="s">
        <v>19607</v>
      </c>
      <c r="N2339" s="7" t="s">
        <v>29</v>
      </c>
      <c r="O2339" s="7" t="s">
        <v>109</v>
      </c>
    </row>
    <row r="2340" spans="2:15" x14ac:dyDescent="0.25">
      <c r="B2340" s="7">
        <v>4</v>
      </c>
      <c r="C2340" s="7" t="s">
        <v>19608</v>
      </c>
      <c r="D2340" s="7" t="s">
        <v>19609</v>
      </c>
      <c r="E2340" s="7" t="s">
        <v>19612</v>
      </c>
      <c r="F2340" s="7" t="s">
        <v>42</v>
      </c>
      <c r="G2340" s="7" t="s">
        <v>253</v>
      </c>
      <c r="H2340" s="7" t="s">
        <v>259</v>
      </c>
      <c r="I2340" s="7" t="s">
        <v>55</v>
      </c>
      <c r="J2340" s="7" t="s">
        <v>54</v>
      </c>
      <c r="K2340" s="7">
        <v>4</v>
      </c>
      <c r="L2340" s="7" t="s">
        <v>19614</v>
      </c>
      <c r="M2340" s="7" t="s">
        <v>19615</v>
      </c>
      <c r="N2340" s="7" t="s">
        <v>29</v>
      </c>
      <c r="O2340" s="7" t="s">
        <v>105</v>
      </c>
    </row>
    <row r="2341" spans="2:15" x14ac:dyDescent="0.25">
      <c r="B2341" s="7">
        <v>4</v>
      </c>
      <c r="C2341" s="7" t="s">
        <v>19616</v>
      </c>
      <c r="D2341" s="7" t="s">
        <v>19617</v>
      </c>
      <c r="E2341" s="7" t="s">
        <v>19620</v>
      </c>
      <c r="F2341" s="7" t="s">
        <v>137</v>
      </c>
      <c r="G2341" s="7" t="s">
        <v>252</v>
      </c>
      <c r="H2341" s="7" t="s">
        <v>259</v>
      </c>
      <c r="I2341" s="7" t="s">
        <v>55</v>
      </c>
      <c r="J2341" s="7" t="s">
        <v>54</v>
      </c>
      <c r="K2341" s="7">
        <v>4</v>
      </c>
      <c r="L2341" s="7" t="s">
        <v>19622</v>
      </c>
      <c r="M2341" s="7" t="s">
        <v>14454</v>
      </c>
      <c r="N2341" s="7" t="s">
        <v>29</v>
      </c>
      <c r="O2341" s="7" t="s">
        <v>136</v>
      </c>
    </row>
    <row r="2342" spans="2:15" x14ac:dyDescent="0.25">
      <c r="B2342" s="7">
        <v>4</v>
      </c>
      <c r="C2342" s="7" t="s">
        <v>19624</v>
      </c>
      <c r="D2342" s="7" t="s">
        <v>19625</v>
      </c>
      <c r="E2342" s="7" t="s">
        <v>19627</v>
      </c>
      <c r="F2342" s="7" t="s">
        <v>139</v>
      </c>
      <c r="G2342" s="7" t="s">
        <v>252</v>
      </c>
      <c r="H2342" s="7" t="s">
        <v>259</v>
      </c>
      <c r="I2342" s="7" t="s">
        <v>55</v>
      </c>
      <c r="J2342" s="7" t="s">
        <v>54</v>
      </c>
      <c r="K2342" s="7">
        <v>4</v>
      </c>
      <c r="L2342" s="7" t="s">
        <v>19629</v>
      </c>
      <c r="M2342" s="7" t="s">
        <v>10722</v>
      </c>
      <c r="N2342" s="7" t="s">
        <v>29</v>
      </c>
      <c r="O2342" s="7" t="s">
        <v>136</v>
      </c>
    </row>
    <row r="2343" spans="2:15" x14ac:dyDescent="0.25">
      <c r="B2343" s="7">
        <v>4</v>
      </c>
      <c r="C2343" s="7" t="s">
        <v>19630</v>
      </c>
      <c r="D2343" s="7" t="s">
        <v>19631</v>
      </c>
      <c r="E2343" s="7" t="s">
        <v>19633</v>
      </c>
      <c r="F2343" s="7" t="s">
        <v>169</v>
      </c>
      <c r="G2343" s="7" t="s">
        <v>252</v>
      </c>
      <c r="H2343" s="7" t="s">
        <v>259</v>
      </c>
      <c r="I2343" s="7" t="s">
        <v>55</v>
      </c>
      <c r="J2343" s="7" t="s">
        <v>54</v>
      </c>
      <c r="K2343" s="7">
        <v>4</v>
      </c>
      <c r="L2343" s="7" t="s">
        <v>19635</v>
      </c>
      <c r="M2343" s="7" t="s">
        <v>19637</v>
      </c>
      <c r="N2343" s="7" t="s">
        <v>29</v>
      </c>
      <c r="O2343" s="7" t="s">
        <v>159</v>
      </c>
    </row>
    <row r="2344" spans="2:15" x14ac:dyDescent="0.25">
      <c r="B2344" s="7">
        <v>4</v>
      </c>
      <c r="C2344" s="7" t="s">
        <v>19638</v>
      </c>
      <c r="D2344" s="7" t="s">
        <v>19639</v>
      </c>
      <c r="E2344" s="7" t="s">
        <v>19642</v>
      </c>
      <c r="F2344" s="7" t="s">
        <v>167</v>
      </c>
      <c r="G2344" s="7" t="s">
        <v>252</v>
      </c>
      <c r="H2344" s="7" t="s">
        <v>259</v>
      </c>
      <c r="I2344" s="7" t="s">
        <v>55</v>
      </c>
      <c r="J2344" s="7" t="s">
        <v>54</v>
      </c>
      <c r="K2344" s="7">
        <v>4</v>
      </c>
      <c r="L2344" s="7" t="s">
        <v>19644</v>
      </c>
      <c r="M2344" s="7" t="s">
        <v>19646</v>
      </c>
      <c r="N2344" s="7" t="s">
        <v>29</v>
      </c>
      <c r="O2344" s="7" t="s">
        <v>159</v>
      </c>
    </row>
    <row r="2345" spans="2:15" x14ac:dyDescent="0.25">
      <c r="B2345" s="7">
        <v>4</v>
      </c>
      <c r="C2345" s="7" t="s">
        <v>19647</v>
      </c>
      <c r="D2345" s="7" t="s">
        <v>19648</v>
      </c>
      <c r="E2345" s="7" t="s">
        <v>19651</v>
      </c>
      <c r="F2345" s="7" t="s">
        <v>187</v>
      </c>
      <c r="G2345" s="7" t="s">
        <v>252</v>
      </c>
      <c r="H2345" s="7" t="s">
        <v>259</v>
      </c>
      <c r="I2345" s="7" t="s">
        <v>55</v>
      </c>
      <c r="J2345" s="7" t="s">
        <v>54</v>
      </c>
      <c r="K2345" s="7">
        <v>4</v>
      </c>
      <c r="L2345" s="7" t="s">
        <v>19653</v>
      </c>
      <c r="M2345" s="7" t="s">
        <v>19655</v>
      </c>
      <c r="N2345" s="7" t="s">
        <v>29</v>
      </c>
      <c r="O2345" s="7" t="s">
        <v>159</v>
      </c>
    </row>
    <row r="2346" spans="2:15" x14ac:dyDescent="0.25">
      <c r="B2346" s="7">
        <v>4</v>
      </c>
      <c r="C2346" s="7" t="s">
        <v>19656</v>
      </c>
      <c r="D2346" s="7" t="s">
        <v>19657</v>
      </c>
      <c r="E2346" s="7" t="s">
        <v>19659</v>
      </c>
      <c r="F2346" s="7" t="s">
        <v>38</v>
      </c>
      <c r="G2346" s="7" t="s">
        <v>253</v>
      </c>
      <c r="H2346" s="7" t="s">
        <v>259</v>
      </c>
      <c r="I2346" s="7" t="s">
        <v>34</v>
      </c>
      <c r="J2346" s="7" t="s">
        <v>23</v>
      </c>
      <c r="K2346" s="7">
        <v>5</v>
      </c>
      <c r="L2346" s="7" t="s">
        <v>19661</v>
      </c>
      <c r="M2346" s="7" t="s">
        <v>19663</v>
      </c>
      <c r="N2346" s="7" t="s">
        <v>29</v>
      </c>
      <c r="O2346" s="7" t="s">
        <v>105</v>
      </c>
    </row>
    <row r="2347" spans="2:15" x14ac:dyDescent="0.25">
      <c r="B2347" s="7">
        <v>4</v>
      </c>
      <c r="C2347" s="7" t="s">
        <v>19664</v>
      </c>
      <c r="D2347" s="7" t="s">
        <v>19665</v>
      </c>
      <c r="E2347" s="7" t="s">
        <v>19668</v>
      </c>
      <c r="F2347" s="7" t="s">
        <v>25</v>
      </c>
      <c r="G2347" s="7" t="s">
        <v>253</v>
      </c>
      <c r="H2347" s="7" t="s">
        <v>259</v>
      </c>
      <c r="I2347" s="7" t="s">
        <v>34</v>
      </c>
      <c r="J2347" s="7" t="s">
        <v>23</v>
      </c>
      <c r="K2347" s="7">
        <v>5</v>
      </c>
      <c r="L2347" s="7" t="s">
        <v>19670</v>
      </c>
      <c r="M2347" s="7" t="s">
        <v>19671</v>
      </c>
      <c r="N2347" s="7" t="s">
        <v>29</v>
      </c>
      <c r="O2347" s="7" t="s">
        <v>105</v>
      </c>
    </row>
    <row r="2348" spans="2:15" x14ac:dyDescent="0.25">
      <c r="B2348"/>
      <c r="C2348"/>
      <c r="D2348"/>
      <c r="E2348"/>
      <c r="F2348"/>
      <c r="G2348"/>
      <c r="H2348"/>
      <c r="I2348"/>
      <c r="J2348"/>
      <c r="K2348"/>
      <c r="L2348"/>
      <c r="M2348"/>
      <c r="N2348"/>
      <c r="O2348"/>
    </row>
    <row r="2349" spans="2:15" x14ac:dyDescent="0.25">
      <c r="B2349"/>
      <c r="C2349"/>
      <c r="D2349"/>
      <c r="E2349"/>
      <c r="F2349"/>
      <c r="G2349"/>
      <c r="H2349"/>
      <c r="I2349"/>
      <c r="J2349"/>
      <c r="K2349"/>
      <c r="L2349"/>
      <c r="M2349"/>
      <c r="N2349"/>
      <c r="O2349"/>
    </row>
    <row r="2350" spans="2:15" x14ac:dyDescent="0.25">
      <c r="B2350"/>
      <c r="C2350"/>
      <c r="D2350"/>
      <c r="E2350"/>
      <c r="F2350"/>
      <c r="G2350"/>
      <c r="H2350"/>
      <c r="I2350"/>
      <c r="J2350"/>
      <c r="K2350"/>
      <c r="L2350"/>
      <c r="M2350"/>
      <c r="N2350"/>
      <c r="O2350"/>
    </row>
    <row r="2351" spans="2:15" x14ac:dyDescent="0.25">
      <c r="B2351"/>
      <c r="C2351"/>
      <c r="D2351"/>
      <c r="E2351"/>
      <c r="F2351"/>
      <c r="G2351"/>
      <c r="H2351"/>
      <c r="I2351"/>
      <c r="J2351"/>
      <c r="K2351"/>
      <c r="L2351"/>
      <c r="M2351"/>
      <c r="N2351"/>
      <c r="O2351"/>
    </row>
    <row r="2352" spans="2:15" x14ac:dyDescent="0.25">
      <c r="B2352"/>
      <c r="C2352"/>
      <c r="D2352"/>
      <c r="E2352"/>
      <c r="F2352"/>
      <c r="G2352"/>
      <c r="H2352"/>
      <c r="I2352"/>
      <c r="J2352"/>
      <c r="K2352"/>
      <c r="L2352"/>
      <c r="M2352"/>
      <c r="N2352"/>
      <c r="O2352"/>
    </row>
    <row r="2353" spans="2:15" x14ac:dyDescent="0.25">
      <c r="B2353"/>
      <c r="C2353"/>
      <c r="D2353"/>
      <c r="E2353"/>
      <c r="F2353"/>
      <c r="G2353"/>
      <c r="H2353"/>
      <c r="I2353"/>
      <c r="J2353"/>
      <c r="K2353"/>
      <c r="L2353"/>
      <c r="M2353"/>
      <c r="N2353"/>
      <c r="O2353"/>
    </row>
    <row r="2354" spans="2:15" x14ac:dyDescent="0.25">
      <c r="B2354"/>
      <c r="C2354"/>
      <c r="D2354"/>
      <c r="E2354"/>
      <c r="F2354"/>
      <c r="G2354"/>
      <c r="H2354"/>
      <c r="I2354"/>
      <c r="J2354"/>
      <c r="K2354"/>
      <c r="L2354"/>
      <c r="M2354"/>
      <c r="N2354"/>
      <c r="O2354"/>
    </row>
    <row r="2355" spans="2:15" x14ac:dyDescent="0.25">
      <c r="B2355"/>
      <c r="C2355"/>
      <c r="D2355"/>
      <c r="E2355"/>
      <c r="F2355"/>
      <c r="G2355"/>
      <c r="H2355"/>
      <c r="I2355"/>
      <c r="J2355"/>
      <c r="K2355"/>
      <c r="L2355"/>
      <c r="M2355"/>
      <c r="N2355"/>
      <c r="O2355"/>
    </row>
    <row r="2356" spans="2:15" x14ac:dyDescent="0.25">
      <c r="B2356"/>
      <c r="C2356"/>
      <c r="D2356"/>
      <c r="E2356"/>
      <c r="F2356"/>
      <c r="G2356"/>
      <c r="H2356"/>
      <c r="I2356"/>
      <c r="J2356"/>
      <c r="K2356"/>
      <c r="L2356"/>
      <c r="M2356"/>
      <c r="N2356"/>
      <c r="O2356"/>
    </row>
    <row r="2357" spans="2:15" x14ac:dyDescent="0.25">
      <c r="B2357"/>
      <c r="C2357"/>
      <c r="D2357"/>
      <c r="E2357"/>
      <c r="F2357"/>
      <c r="G2357"/>
      <c r="H2357"/>
      <c r="I2357"/>
      <c r="J2357"/>
      <c r="K2357"/>
      <c r="L2357"/>
      <c r="M2357"/>
      <c r="N2357"/>
      <c r="O2357"/>
    </row>
    <row r="2358" spans="2:15" x14ac:dyDescent="0.25">
      <c r="B2358"/>
      <c r="C2358"/>
      <c r="D2358"/>
      <c r="E2358"/>
      <c r="F2358"/>
      <c r="G2358"/>
      <c r="H2358"/>
      <c r="I2358"/>
      <c r="J2358"/>
      <c r="K2358"/>
      <c r="L2358"/>
      <c r="M2358"/>
      <c r="N2358"/>
      <c r="O2358"/>
    </row>
    <row r="2359" spans="2:15" x14ac:dyDescent="0.25">
      <c r="B2359"/>
      <c r="C2359"/>
      <c r="D2359"/>
      <c r="E2359"/>
      <c r="F2359"/>
      <c r="G2359"/>
      <c r="H2359"/>
      <c r="I2359"/>
      <c r="J2359"/>
      <c r="K2359"/>
      <c r="L2359"/>
      <c r="M2359"/>
      <c r="N2359"/>
      <c r="O2359"/>
    </row>
    <row r="2360" spans="2:15" x14ac:dyDescent="0.25">
      <c r="B2360"/>
      <c r="C2360"/>
      <c r="D2360"/>
      <c r="E2360"/>
      <c r="F2360"/>
      <c r="G2360"/>
      <c r="H2360"/>
      <c r="I2360"/>
      <c r="J2360"/>
      <c r="K2360"/>
      <c r="L2360"/>
      <c r="M2360"/>
      <c r="N2360"/>
      <c r="O2360"/>
    </row>
    <row r="2361" spans="2:15" x14ac:dyDescent="0.25">
      <c r="B2361"/>
      <c r="C2361"/>
      <c r="D2361"/>
      <c r="E2361"/>
      <c r="F2361"/>
      <c r="G2361"/>
      <c r="H2361"/>
      <c r="I2361"/>
      <c r="J2361"/>
      <c r="K2361"/>
      <c r="L2361"/>
      <c r="M2361"/>
      <c r="N2361"/>
      <c r="O2361"/>
    </row>
    <row r="2362" spans="2:15" x14ac:dyDescent="0.25">
      <c r="B2362"/>
      <c r="C2362"/>
      <c r="D2362"/>
      <c r="E2362"/>
      <c r="F2362"/>
      <c r="G2362"/>
      <c r="H2362"/>
      <c r="I2362"/>
      <c r="J2362"/>
      <c r="K2362"/>
      <c r="L2362"/>
      <c r="M2362"/>
      <c r="N2362"/>
      <c r="O2362"/>
    </row>
    <row r="2363" spans="2:15" x14ac:dyDescent="0.25">
      <c r="B2363"/>
      <c r="C2363"/>
      <c r="D2363"/>
      <c r="E2363"/>
      <c r="F2363"/>
      <c r="G2363"/>
      <c r="H2363"/>
      <c r="I2363"/>
      <c r="J2363"/>
      <c r="K2363"/>
      <c r="L2363"/>
      <c r="M2363"/>
      <c r="N2363"/>
      <c r="O2363"/>
    </row>
    <row r="2364" spans="2:15" x14ac:dyDescent="0.25">
      <c r="B2364"/>
      <c r="C2364"/>
      <c r="D2364"/>
      <c r="E2364"/>
      <c r="F2364"/>
      <c r="G2364"/>
      <c r="H2364"/>
      <c r="I2364"/>
      <c r="J2364"/>
      <c r="K2364"/>
      <c r="L2364"/>
      <c r="M2364"/>
      <c r="N2364"/>
      <c r="O2364"/>
    </row>
    <row r="2365" spans="2:15" x14ac:dyDescent="0.25">
      <c r="B2365"/>
      <c r="C2365"/>
      <c r="D2365"/>
      <c r="E2365"/>
      <c r="F2365"/>
      <c r="G2365"/>
      <c r="H2365"/>
      <c r="I2365"/>
      <c r="J2365"/>
      <c r="K2365"/>
      <c r="L2365"/>
      <c r="M2365"/>
      <c r="N2365"/>
      <c r="O2365"/>
    </row>
    <row r="2366" spans="2:15" x14ac:dyDescent="0.25">
      <c r="B2366"/>
      <c r="C2366"/>
      <c r="D2366"/>
      <c r="E2366"/>
      <c r="F2366"/>
      <c r="G2366"/>
      <c r="H2366"/>
      <c r="I2366"/>
      <c r="J2366"/>
      <c r="K2366"/>
      <c r="L2366"/>
      <c r="M2366"/>
      <c r="N2366"/>
      <c r="O2366"/>
    </row>
    <row r="2367" spans="2:15" x14ac:dyDescent="0.25">
      <c r="B2367"/>
      <c r="C2367"/>
      <c r="D2367"/>
      <c r="E2367"/>
      <c r="F2367"/>
      <c r="G2367"/>
      <c r="H2367"/>
      <c r="I2367"/>
      <c r="J2367"/>
      <c r="K2367"/>
      <c r="L2367"/>
      <c r="M2367"/>
      <c r="N2367"/>
      <c r="O2367"/>
    </row>
    <row r="2368" spans="2:15" x14ac:dyDescent="0.25">
      <c r="B2368"/>
      <c r="C2368"/>
      <c r="D2368"/>
      <c r="E2368"/>
      <c r="F2368"/>
      <c r="G2368"/>
      <c r="H2368"/>
      <c r="I2368"/>
      <c r="J2368"/>
      <c r="K2368"/>
      <c r="L2368"/>
      <c r="M2368"/>
      <c r="N2368"/>
      <c r="O2368"/>
    </row>
    <row r="2369" spans="2:15" x14ac:dyDescent="0.25">
      <c r="B2369"/>
      <c r="C2369"/>
      <c r="D2369"/>
      <c r="E2369"/>
      <c r="F2369"/>
      <c r="G2369"/>
      <c r="H2369"/>
      <c r="I2369"/>
      <c r="J2369"/>
      <c r="K2369"/>
      <c r="L2369"/>
      <c r="M2369"/>
      <c r="N2369"/>
      <c r="O2369"/>
    </row>
    <row r="2370" spans="2:15" x14ac:dyDescent="0.25">
      <c r="B2370"/>
      <c r="C2370"/>
      <c r="D2370"/>
      <c r="E2370"/>
      <c r="F2370"/>
      <c r="G2370"/>
      <c r="H2370"/>
      <c r="I2370"/>
      <c r="J2370"/>
      <c r="K2370"/>
      <c r="L2370"/>
      <c r="M2370"/>
      <c r="N2370"/>
      <c r="O2370"/>
    </row>
    <row r="2371" spans="2:15" x14ac:dyDescent="0.25">
      <c r="B2371"/>
      <c r="C2371"/>
      <c r="D2371"/>
      <c r="E2371"/>
      <c r="F2371"/>
      <c r="G2371"/>
      <c r="H2371"/>
      <c r="I2371"/>
      <c r="J2371"/>
      <c r="K2371"/>
      <c r="L2371"/>
      <c r="M2371"/>
      <c r="N2371"/>
      <c r="O2371"/>
    </row>
    <row r="2372" spans="2:15" x14ac:dyDescent="0.25">
      <c r="B2372"/>
      <c r="C2372"/>
      <c r="D2372"/>
      <c r="E2372"/>
      <c r="F2372"/>
      <c r="G2372"/>
      <c r="H2372"/>
      <c r="I2372"/>
      <c r="J2372"/>
      <c r="K2372"/>
      <c r="L2372"/>
      <c r="M2372"/>
      <c r="N2372"/>
      <c r="O2372"/>
    </row>
    <row r="2373" spans="2:15" x14ac:dyDescent="0.25">
      <c r="B2373"/>
      <c r="C2373"/>
      <c r="D2373"/>
      <c r="E2373"/>
      <c r="F2373"/>
      <c r="G2373"/>
      <c r="H2373"/>
      <c r="I2373"/>
      <c r="J2373"/>
      <c r="K2373"/>
      <c r="L2373"/>
      <c r="M2373"/>
      <c r="N2373"/>
      <c r="O2373"/>
    </row>
    <row r="2374" spans="2:15" x14ac:dyDescent="0.25">
      <c r="B2374"/>
      <c r="C2374"/>
      <c r="D2374"/>
      <c r="E2374"/>
      <c r="F2374"/>
      <c r="G2374"/>
      <c r="H2374"/>
      <c r="I2374"/>
      <c r="J2374"/>
      <c r="K2374"/>
      <c r="L2374"/>
      <c r="M2374"/>
      <c r="N2374"/>
      <c r="O2374"/>
    </row>
    <row r="2375" spans="2:15" x14ac:dyDescent="0.25">
      <c r="B2375"/>
      <c r="C2375"/>
      <c r="D2375"/>
      <c r="E2375"/>
      <c r="F2375"/>
      <c r="G2375"/>
      <c r="H2375"/>
      <c r="I2375"/>
      <c r="J2375"/>
      <c r="K2375"/>
      <c r="L2375"/>
      <c r="M2375"/>
      <c r="N2375"/>
      <c r="O2375"/>
    </row>
    <row r="2376" spans="2:15" x14ac:dyDescent="0.25">
      <c r="B2376"/>
      <c r="C2376"/>
      <c r="D2376"/>
      <c r="E2376"/>
      <c r="F2376"/>
      <c r="G2376"/>
      <c r="H2376"/>
      <c r="I2376"/>
      <c r="J2376"/>
      <c r="K2376"/>
      <c r="L2376"/>
      <c r="M2376"/>
      <c r="N2376"/>
      <c r="O2376"/>
    </row>
    <row r="2377" spans="2:15" x14ac:dyDescent="0.25">
      <c r="B2377"/>
      <c r="C2377"/>
      <c r="D2377"/>
      <c r="E2377"/>
      <c r="F2377"/>
      <c r="G2377"/>
      <c r="H2377"/>
      <c r="I2377"/>
      <c r="J2377"/>
      <c r="K2377"/>
      <c r="L2377"/>
      <c r="M2377"/>
      <c r="N2377"/>
      <c r="O2377"/>
    </row>
    <row r="2378" spans="2:15" x14ac:dyDescent="0.25">
      <c r="B2378"/>
      <c r="C2378"/>
      <c r="D2378"/>
      <c r="E2378"/>
      <c r="F2378"/>
      <c r="G2378"/>
      <c r="H2378"/>
      <c r="I2378"/>
      <c r="J2378"/>
      <c r="K2378"/>
      <c r="L2378"/>
      <c r="M2378"/>
      <c r="N2378"/>
      <c r="O2378"/>
    </row>
    <row r="2379" spans="2:15" x14ac:dyDescent="0.25">
      <c r="B2379"/>
      <c r="C2379"/>
      <c r="D2379"/>
      <c r="E2379"/>
      <c r="F2379"/>
      <c r="G2379"/>
      <c r="H2379"/>
      <c r="I2379"/>
      <c r="J2379"/>
      <c r="K2379"/>
      <c r="L2379"/>
      <c r="M2379"/>
      <c r="N2379"/>
      <c r="O2379"/>
    </row>
    <row r="2380" spans="2:15" x14ac:dyDescent="0.25">
      <c r="B2380"/>
      <c r="C2380"/>
      <c r="D2380"/>
      <c r="E2380"/>
      <c r="F2380"/>
      <c r="G2380"/>
      <c r="H2380"/>
      <c r="I2380"/>
      <c r="J2380"/>
      <c r="K2380"/>
      <c r="L2380"/>
      <c r="M2380"/>
      <c r="N2380"/>
      <c r="O2380"/>
    </row>
    <row r="2381" spans="2:15" x14ac:dyDescent="0.25">
      <c r="B2381"/>
      <c r="C2381"/>
      <c r="D2381"/>
      <c r="E2381"/>
      <c r="F2381"/>
      <c r="G2381"/>
      <c r="H2381"/>
      <c r="I2381"/>
      <c r="J2381"/>
      <c r="K2381"/>
      <c r="L2381"/>
      <c r="M2381"/>
      <c r="N2381"/>
      <c r="O2381"/>
    </row>
    <row r="2382" spans="2:15" x14ac:dyDescent="0.25">
      <c r="B2382"/>
      <c r="C2382"/>
      <c r="D2382"/>
      <c r="E2382"/>
      <c r="F2382"/>
      <c r="G2382"/>
      <c r="H2382"/>
      <c r="I2382"/>
      <c r="J2382"/>
      <c r="K2382"/>
      <c r="L2382"/>
      <c r="M2382"/>
      <c r="N2382"/>
      <c r="O2382"/>
    </row>
    <row r="2383" spans="2:15" x14ac:dyDescent="0.25">
      <c r="B2383"/>
      <c r="C2383"/>
      <c r="D2383"/>
      <c r="E2383"/>
      <c r="F2383"/>
      <c r="G2383"/>
      <c r="H2383"/>
      <c r="I2383"/>
      <c r="J2383"/>
      <c r="K2383"/>
      <c r="L2383"/>
      <c r="M2383"/>
      <c r="N2383"/>
      <c r="O2383"/>
    </row>
    <row r="2384" spans="2:15" x14ac:dyDescent="0.25">
      <c r="B2384"/>
      <c r="C2384"/>
      <c r="D2384"/>
      <c r="E2384"/>
      <c r="F2384"/>
      <c r="G2384"/>
      <c r="H2384"/>
      <c r="I2384"/>
      <c r="J2384"/>
      <c r="K2384"/>
      <c r="L2384"/>
      <c r="M2384"/>
      <c r="N2384"/>
      <c r="O2384"/>
    </row>
    <row r="2385" spans="2:15" x14ac:dyDescent="0.25">
      <c r="B2385"/>
      <c r="C2385"/>
      <c r="D2385"/>
      <c r="E2385"/>
      <c r="F2385"/>
      <c r="G2385"/>
      <c r="H2385"/>
      <c r="I2385"/>
      <c r="J2385"/>
      <c r="K2385"/>
      <c r="L2385"/>
      <c r="M2385"/>
      <c r="N2385"/>
      <c r="O2385"/>
    </row>
    <row r="2386" spans="2:15" x14ac:dyDescent="0.25">
      <c r="B2386"/>
      <c r="C2386"/>
      <c r="D2386"/>
      <c r="E2386"/>
      <c r="F2386"/>
      <c r="G2386"/>
      <c r="H2386"/>
      <c r="I2386"/>
      <c r="J2386"/>
      <c r="K2386"/>
      <c r="L2386"/>
      <c r="M2386"/>
      <c r="N2386"/>
      <c r="O2386"/>
    </row>
    <row r="2387" spans="2:15" x14ac:dyDescent="0.25">
      <c r="B2387"/>
      <c r="C2387"/>
      <c r="D2387"/>
      <c r="E2387"/>
      <c r="F2387"/>
      <c r="G2387"/>
      <c r="H2387"/>
      <c r="I2387"/>
      <c r="J2387"/>
      <c r="K2387"/>
      <c r="L2387"/>
      <c r="M2387"/>
      <c r="N2387"/>
      <c r="O2387"/>
    </row>
    <row r="2388" spans="2:15" x14ac:dyDescent="0.25">
      <c r="B2388"/>
      <c r="C2388"/>
      <c r="D2388"/>
      <c r="E2388"/>
      <c r="F2388"/>
      <c r="G2388"/>
      <c r="H2388"/>
      <c r="I2388"/>
      <c r="J2388"/>
      <c r="K2388"/>
      <c r="L2388"/>
      <c r="M2388"/>
      <c r="N2388"/>
      <c r="O2388"/>
    </row>
    <row r="2389" spans="2:15" x14ac:dyDescent="0.25">
      <c r="B2389"/>
      <c r="C2389"/>
      <c r="D2389"/>
      <c r="E2389"/>
      <c r="F2389"/>
      <c r="G2389"/>
      <c r="H2389"/>
      <c r="I2389"/>
      <c r="J2389"/>
      <c r="K2389"/>
      <c r="L2389"/>
      <c r="M2389"/>
      <c r="N2389"/>
      <c r="O2389"/>
    </row>
    <row r="2390" spans="2:15" x14ac:dyDescent="0.25">
      <c r="B2390"/>
      <c r="C2390"/>
      <c r="D2390"/>
      <c r="E2390"/>
      <c r="F2390"/>
      <c r="G2390"/>
      <c r="H2390"/>
      <c r="I2390"/>
      <c r="J2390"/>
      <c r="K2390"/>
      <c r="L2390"/>
      <c r="M2390"/>
      <c r="N2390"/>
      <c r="O2390"/>
    </row>
    <row r="2391" spans="2:15" x14ac:dyDescent="0.25">
      <c r="B2391"/>
      <c r="C2391"/>
      <c r="D2391"/>
      <c r="E2391"/>
      <c r="F2391"/>
      <c r="G2391"/>
      <c r="H2391"/>
      <c r="I2391"/>
      <c r="J2391"/>
      <c r="K2391"/>
      <c r="L2391"/>
      <c r="M2391"/>
      <c r="N2391"/>
      <c r="O2391"/>
    </row>
    <row r="2392" spans="2:15" x14ac:dyDescent="0.25">
      <c r="B2392"/>
      <c r="C2392"/>
      <c r="D2392"/>
      <c r="E2392"/>
      <c r="F2392"/>
      <c r="G2392"/>
      <c r="H2392"/>
      <c r="I2392"/>
      <c r="J2392"/>
      <c r="K2392"/>
      <c r="L2392"/>
      <c r="M2392"/>
      <c r="N2392"/>
      <c r="O2392"/>
    </row>
    <row r="2393" spans="2:15" x14ac:dyDescent="0.25">
      <c r="B2393"/>
      <c r="C2393"/>
      <c r="D2393"/>
      <c r="E2393"/>
      <c r="F2393"/>
      <c r="G2393"/>
      <c r="H2393"/>
      <c r="I2393"/>
      <c r="J2393"/>
      <c r="K2393"/>
      <c r="L2393"/>
      <c r="M2393"/>
      <c r="N2393"/>
      <c r="O2393"/>
    </row>
    <row r="2394" spans="2:15" x14ac:dyDescent="0.25">
      <c r="B2394"/>
      <c r="C2394"/>
      <c r="D2394"/>
      <c r="E2394"/>
      <c r="F2394"/>
      <c r="G2394"/>
      <c r="H2394"/>
      <c r="I2394"/>
      <c r="J2394"/>
      <c r="K2394"/>
      <c r="L2394"/>
      <c r="M2394"/>
      <c r="N2394"/>
      <c r="O2394"/>
    </row>
    <row r="2395" spans="2:15" x14ac:dyDescent="0.25">
      <c r="B2395"/>
      <c r="C2395"/>
      <c r="D2395"/>
      <c r="E2395"/>
      <c r="F2395"/>
      <c r="G2395"/>
      <c r="H2395"/>
      <c r="I2395"/>
      <c r="J2395"/>
      <c r="K2395"/>
      <c r="L2395"/>
      <c r="M2395"/>
      <c r="N2395"/>
      <c r="O2395"/>
    </row>
    <row r="2396" spans="2:15" x14ac:dyDescent="0.25">
      <c r="B2396"/>
      <c r="C2396"/>
      <c r="D2396"/>
      <c r="E2396"/>
      <c r="F2396"/>
      <c r="G2396"/>
      <c r="H2396"/>
      <c r="I2396"/>
      <c r="J2396"/>
      <c r="K2396"/>
      <c r="L2396"/>
      <c r="M2396"/>
      <c r="N2396"/>
      <c r="O2396"/>
    </row>
    <row r="2397" spans="2:15" x14ac:dyDescent="0.25">
      <c r="B2397"/>
      <c r="C2397"/>
      <c r="D2397"/>
      <c r="E2397"/>
      <c r="F2397"/>
      <c r="G2397"/>
      <c r="H2397"/>
      <c r="I2397"/>
      <c r="J2397"/>
      <c r="K2397"/>
      <c r="L2397"/>
      <c r="M2397"/>
      <c r="N2397"/>
      <c r="O2397"/>
    </row>
    <row r="2398" spans="2:15" x14ac:dyDescent="0.25">
      <c r="B2398"/>
      <c r="C2398"/>
      <c r="D2398"/>
      <c r="E2398"/>
      <c r="F2398"/>
      <c r="G2398"/>
      <c r="H2398"/>
      <c r="I2398"/>
      <c r="J2398"/>
      <c r="K2398"/>
      <c r="L2398"/>
      <c r="M2398"/>
      <c r="N2398"/>
      <c r="O2398"/>
    </row>
    <row r="2399" spans="2:15" x14ac:dyDescent="0.25">
      <c r="B2399"/>
      <c r="C2399"/>
      <c r="D2399"/>
      <c r="E2399"/>
      <c r="F2399"/>
      <c r="G2399"/>
      <c r="H2399"/>
      <c r="I2399"/>
      <c r="J2399"/>
      <c r="K2399"/>
      <c r="L2399"/>
      <c r="M2399"/>
      <c r="N2399"/>
      <c r="O2399"/>
    </row>
    <row r="2400" spans="2:15" x14ac:dyDescent="0.25">
      <c r="B2400"/>
      <c r="C2400"/>
      <c r="D2400"/>
      <c r="E2400"/>
      <c r="F2400"/>
      <c r="G2400"/>
      <c r="H2400"/>
      <c r="I2400"/>
      <c r="J2400"/>
      <c r="K2400"/>
      <c r="L2400"/>
      <c r="M2400"/>
      <c r="N2400"/>
      <c r="O2400"/>
    </row>
    <row r="2401" spans="2:15" x14ac:dyDescent="0.25">
      <c r="B2401"/>
      <c r="C2401"/>
      <c r="D2401"/>
      <c r="E2401"/>
      <c r="F2401"/>
      <c r="G2401"/>
      <c r="H2401"/>
      <c r="I2401"/>
      <c r="J2401"/>
      <c r="K2401"/>
      <c r="L2401"/>
      <c r="M2401"/>
      <c r="N2401"/>
      <c r="O2401"/>
    </row>
    <row r="2402" spans="2:15" x14ac:dyDescent="0.25">
      <c r="B2402"/>
      <c r="C2402"/>
      <c r="D2402"/>
      <c r="E2402"/>
      <c r="F2402"/>
      <c r="G2402"/>
      <c r="H2402"/>
      <c r="I2402"/>
      <c r="J2402"/>
      <c r="K2402"/>
      <c r="L2402"/>
      <c r="M2402"/>
      <c r="N2402"/>
      <c r="O2402"/>
    </row>
    <row r="2403" spans="2:15" x14ac:dyDescent="0.25">
      <c r="B2403"/>
      <c r="C2403"/>
      <c r="D2403"/>
      <c r="E2403"/>
      <c r="F2403"/>
      <c r="G2403"/>
      <c r="H2403"/>
      <c r="I2403"/>
      <c r="J2403"/>
      <c r="K2403"/>
      <c r="L2403"/>
      <c r="M2403"/>
      <c r="N2403"/>
      <c r="O2403"/>
    </row>
    <row r="2404" spans="2:15" x14ac:dyDescent="0.25">
      <c r="B2404"/>
      <c r="C2404"/>
      <c r="D2404"/>
      <c r="E2404"/>
      <c r="F2404"/>
      <c r="G2404"/>
      <c r="H2404"/>
      <c r="I2404"/>
      <c r="J2404"/>
      <c r="K2404"/>
      <c r="L2404"/>
      <c r="M2404"/>
      <c r="N2404"/>
      <c r="O2404"/>
    </row>
    <row r="2405" spans="2:15" x14ac:dyDescent="0.25">
      <c r="B2405"/>
      <c r="C2405"/>
      <c r="D2405"/>
      <c r="E2405"/>
      <c r="F2405"/>
      <c r="G2405"/>
      <c r="H2405"/>
      <c r="I2405"/>
      <c r="J2405"/>
      <c r="K2405"/>
      <c r="L2405"/>
      <c r="M2405"/>
      <c r="N2405"/>
      <c r="O2405"/>
    </row>
    <row r="2406" spans="2:15" x14ac:dyDescent="0.25">
      <c r="B2406"/>
      <c r="C2406"/>
      <c r="D2406"/>
      <c r="E2406"/>
      <c r="F2406"/>
      <c r="G2406"/>
      <c r="H2406"/>
      <c r="I2406"/>
      <c r="J2406"/>
      <c r="K2406"/>
      <c r="L2406"/>
      <c r="M2406"/>
      <c r="N2406"/>
      <c r="O2406"/>
    </row>
    <row r="2407" spans="2:15" x14ac:dyDescent="0.25">
      <c r="B2407"/>
      <c r="C2407"/>
      <c r="D2407"/>
      <c r="E2407"/>
      <c r="F2407"/>
      <c r="G2407"/>
      <c r="H2407"/>
      <c r="I2407"/>
      <c r="J2407"/>
      <c r="K2407"/>
      <c r="L2407"/>
      <c r="M2407"/>
      <c r="N2407"/>
      <c r="O2407"/>
    </row>
    <row r="2408" spans="2:15" x14ac:dyDescent="0.25">
      <c r="B2408"/>
      <c r="C2408"/>
      <c r="D2408"/>
      <c r="E2408"/>
      <c r="F2408"/>
      <c r="G2408"/>
      <c r="H2408"/>
      <c r="I2408"/>
      <c r="J2408"/>
      <c r="K2408"/>
      <c r="L2408"/>
      <c r="M2408"/>
      <c r="N2408"/>
      <c r="O2408"/>
    </row>
    <row r="2409" spans="2:15" x14ac:dyDescent="0.25">
      <c r="B2409"/>
      <c r="C2409"/>
      <c r="D2409"/>
      <c r="E2409"/>
      <c r="F2409"/>
      <c r="G2409"/>
      <c r="H2409"/>
      <c r="I2409"/>
      <c r="J2409"/>
      <c r="K2409"/>
      <c r="L2409"/>
      <c r="M2409"/>
      <c r="N2409"/>
      <c r="O2409"/>
    </row>
    <row r="2410" spans="2:15" x14ac:dyDescent="0.25">
      <c r="B2410"/>
      <c r="C2410"/>
      <c r="D2410"/>
      <c r="E2410"/>
      <c r="F2410"/>
      <c r="G2410"/>
      <c r="H2410"/>
      <c r="I2410"/>
      <c r="J2410"/>
      <c r="K2410"/>
      <c r="L2410"/>
      <c r="M2410"/>
      <c r="N2410"/>
      <c r="O2410"/>
    </row>
    <row r="2411" spans="2:15" x14ac:dyDescent="0.25">
      <c r="B2411"/>
      <c r="C2411"/>
      <c r="D2411"/>
      <c r="E2411"/>
      <c r="F2411"/>
      <c r="G2411"/>
      <c r="H2411"/>
      <c r="I2411"/>
      <c r="J2411"/>
      <c r="K2411"/>
      <c r="L2411"/>
      <c r="M2411"/>
      <c r="N2411"/>
      <c r="O2411"/>
    </row>
    <row r="2412" spans="2:15" x14ac:dyDescent="0.25">
      <c r="B2412"/>
      <c r="C2412"/>
      <c r="D2412"/>
      <c r="E2412"/>
      <c r="F2412"/>
      <c r="G2412"/>
      <c r="H2412"/>
      <c r="I2412"/>
      <c r="J2412"/>
      <c r="K2412"/>
      <c r="L2412"/>
      <c r="M2412"/>
      <c r="N2412"/>
      <c r="O2412"/>
    </row>
    <row r="2413" spans="2:15" x14ac:dyDescent="0.25">
      <c r="B2413"/>
      <c r="C2413"/>
      <c r="D2413"/>
      <c r="E2413"/>
      <c r="F2413"/>
      <c r="G2413"/>
      <c r="H2413"/>
      <c r="I2413"/>
      <c r="J2413"/>
      <c r="K2413"/>
      <c r="L2413"/>
      <c r="M2413"/>
      <c r="N2413"/>
      <c r="O2413"/>
    </row>
    <row r="2414" spans="2:15" x14ac:dyDescent="0.25">
      <c r="B2414"/>
      <c r="C2414"/>
      <c r="D2414"/>
      <c r="E2414"/>
      <c r="F2414"/>
      <c r="G2414"/>
      <c r="H2414"/>
      <c r="I2414"/>
      <c r="J2414"/>
      <c r="K2414"/>
      <c r="L2414"/>
      <c r="M2414"/>
      <c r="N2414"/>
      <c r="O2414"/>
    </row>
    <row r="2415" spans="2:15" x14ac:dyDescent="0.25">
      <c r="B2415"/>
      <c r="C2415"/>
      <c r="D2415"/>
      <c r="E2415"/>
      <c r="F2415"/>
      <c r="G2415"/>
      <c r="H2415"/>
      <c r="I2415"/>
      <c r="J2415"/>
      <c r="K2415"/>
      <c r="L2415"/>
      <c r="M2415"/>
      <c r="N2415"/>
      <c r="O2415"/>
    </row>
    <row r="2416" spans="2:15" x14ac:dyDescent="0.25">
      <c r="B2416"/>
      <c r="C2416"/>
      <c r="D2416"/>
      <c r="E2416"/>
      <c r="F2416"/>
      <c r="G2416"/>
      <c r="H2416"/>
      <c r="I2416"/>
      <c r="J2416"/>
      <c r="K2416"/>
      <c r="L2416"/>
      <c r="M2416"/>
      <c r="N2416"/>
      <c r="O2416"/>
    </row>
    <row r="2417" spans="2:15" x14ac:dyDescent="0.25">
      <c r="B2417"/>
      <c r="C2417"/>
      <c r="D2417"/>
      <c r="E2417"/>
      <c r="F2417"/>
      <c r="G2417"/>
      <c r="H2417"/>
      <c r="I2417"/>
      <c r="J2417"/>
      <c r="K2417"/>
      <c r="L2417"/>
      <c r="M2417"/>
      <c r="N2417"/>
      <c r="O2417"/>
    </row>
    <row r="2418" spans="2:15" x14ac:dyDescent="0.25">
      <c r="B2418"/>
      <c r="C2418"/>
      <c r="D2418"/>
      <c r="E2418"/>
      <c r="F2418"/>
      <c r="G2418"/>
      <c r="H2418"/>
      <c r="I2418"/>
      <c r="J2418"/>
      <c r="K2418"/>
      <c r="L2418"/>
      <c r="M2418"/>
      <c r="N2418"/>
      <c r="O2418"/>
    </row>
    <row r="2419" spans="2:15" x14ac:dyDescent="0.25">
      <c r="B2419"/>
      <c r="C2419"/>
      <c r="D2419"/>
      <c r="E2419"/>
      <c r="F2419"/>
      <c r="G2419"/>
      <c r="H2419"/>
      <c r="I2419"/>
      <c r="J2419"/>
      <c r="K2419"/>
      <c r="L2419"/>
      <c r="M2419"/>
      <c r="N2419"/>
      <c r="O2419"/>
    </row>
    <row r="2420" spans="2:15" x14ac:dyDescent="0.25">
      <c r="B2420"/>
      <c r="C2420"/>
      <c r="D2420"/>
      <c r="E2420"/>
      <c r="F2420"/>
      <c r="G2420"/>
      <c r="H2420"/>
      <c r="I2420"/>
      <c r="J2420"/>
      <c r="K2420"/>
      <c r="L2420"/>
      <c r="M2420"/>
      <c r="N2420"/>
      <c r="O2420"/>
    </row>
    <row r="2421" spans="2:15" x14ac:dyDescent="0.25">
      <c r="B2421"/>
      <c r="C2421"/>
      <c r="D2421"/>
      <c r="E2421"/>
      <c r="F2421"/>
      <c r="G2421"/>
      <c r="H2421"/>
      <c r="I2421"/>
      <c r="J2421"/>
      <c r="K2421"/>
      <c r="L2421"/>
      <c r="M2421"/>
      <c r="N2421"/>
      <c r="O2421"/>
    </row>
    <row r="2422" spans="2:15" x14ac:dyDescent="0.25">
      <c r="B2422"/>
      <c r="C2422"/>
      <c r="D2422"/>
      <c r="E2422"/>
      <c r="F2422"/>
      <c r="G2422"/>
      <c r="H2422"/>
      <c r="I2422"/>
      <c r="J2422"/>
      <c r="K2422"/>
      <c r="L2422"/>
      <c r="M2422"/>
      <c r="N2422"/>
      <c r="O2422"/>
    </row>
    <row r="2423" spans="2:15" x14ac:dyDescent="0.25">
      <c r="B2423"/>
      <c r="C2423"/>
      <c r="D2423"/>
      <c r="E2423"/>
      <c r="F2423"/>
      <c r="G2423"/>
      <c r="H2423"/>
      <c r="I2423"/>
      <c r="J2423"/>
      <c r="K2423"/>
      <c r="L2423"/>
      <c r="M2423"/>
      <c r="N2423"/>
      <c r="O2423"/>
    </row>
    <row r="2424" spans="2:15" x14ac:dyDescent="0.25">
      <c r="B2424"/>
      <c r="C2424"/>
      <c r="D2424"/>
      <c r="E2424"/>
      <c r="F2424"/>
      <c r="G2424"/>
      <c r="H2424"/>
      <c r="I2424"/>
      <c r="J2424"/>
      <c r="K2424"/>
      <c r="L2424"/>
      <c r="M2424"/>
      <c r="N2424"/>
      <c r="O2424"/>
    </row>
    <row r="2425" spans="2:15" x14ac:dyDescent="0.25">
      <c r="B2425"/>
      <c r="C2425"/>
      <c r="D2425"/>
      <c r="E2425"/>
      <c r="F2425"/>
      <c r="G2425"/>
      <c r="H2425"/>
      <c r="I2425"/>
      <c r="J2425"/>
      <c r="K2425"/>
      <c r="L2425"/>
      <c r="M2425"/>
      <c r="N2425"/>
      <c r="O2425"/>
    </row>
    <row r="2426" spans="2:15" x14ac:dyDescent="0.25">
      <c r="B2426"/>
      <c r="C2426"/>
      <c r="D2426"/>
      <c r="E2426"/>
      <c r="F2426"/>
      <c r="G2426"/>
      <c r="H2426"/>
      <c r="I2426"/>
      <c r="J2426"/>
      <c r="K2426"/>
      <c r="L2426"/>
      <c r="M2426"/>
      <c r="N2426"/>
      <c r="O2426"/>
    </row>
    <row r="2427" spans="2:15" x14ac:dyDescent="0.25">
      <c r="B2427"/>
      <c r="C2427"/>
      <c r="D2427"/>
      <c r="E2427"/>
      <c r="F2427"/>
      <c r="G2427"/>
      <c r="H2427"/>
      <c r="I2427"/>
      <c r="J2427"/>
      <c r="K2427"/>
      <c r="L2427"/>
      <c r="M2427"/>
      <c r="N2427"/>
      <c r="O2427"/>
    </row>
    <row r="2428" spans="2:15" x14ac:dyDescent="0.25">
      <c r="B2428"/>
      <c r="C2428"/>
      <c r="D2428"/>
      <c r="E2428"/>
      <c r="F2428"/>
      <c r="G2428"/>
      <c r="H2428"/>
      <c r="I2428"/>
      <c r="J2428"/>
      <c r="K2428"/>
      <c r="L2428"/>
      <c r="M2428"/>
      <c r="N2428"/>
      <c r="O2428"/>
    </row>
    <row r="2429" spans="2:15" x14ac:dyDescent="0.25">
      <c r="B2429"/>
      <c r="C2429"/>
      <c r="D2429"/>
      <c r="E2429"/>
      <c r="F2429"/>
      <c r="G2429"/>
      <c r="H2429"/>
      <c r="I2429"/>
      <c r="J2429"/>
      <c r="K2429"/>
      <c r="L2429"/>
      <c r="M2429"/>
      <c r="N2429"/>
      <c r="O2429"/>
    </row>
    <row r="2430" spans="2:15" x14ac:dyDescent="0.25">
      <c r="B2430"/>
      <c r="C2430"/>
      <c r="D2430"/>
      <c r="E2430"/>
      <c r="F2430"/>
      <c r="G2430"/>
      <c r="H2430"/>
      <c r="I2430"/>
      <c r="J2430"/>
      <c r="K2430"/>
      <c r="L2430"/>
      <c r="M2430"/>
      <c r="N2430"/>
      <c r="O2430"/>
    </row>
    <row r="2431" spans="2:15" x14ac:dyDescent="0.25">
      <c r="B2431"/>
      <c r="C2431"/>
      <c r="D2431"/>
      <c r="E2431"/>
      <c r="F2431"/>
      <c r="G2431"/>
      <c r="H2431"/>
      <c r="I2431"/>
      <c r="J2431"/>
      <c r="K2431"/>
      <c r="L2431"/>
      <c r="M2431"/>
      <c r="N2431"/>
      <c r="O2431"/>
    </row>
    <row r="2432" spans="2:15" x14ac:dyDescent="0.25">
      <c r="B2432"/>
      <c r="C2432"/>
      <c r="D2432"/>
      <c r="E2432"/>
      <c r="F2432"/>
      <c r="G2432"/>
      <c r="H2432"/>
      <c r="I2432"/>
      <c r="J2432"/>
      <c r="K2432"/>
      <c r="L2432"/>
      <c r="M2432"/>
      <c r="N2432"/>
      <c r="O2432"/>
    </row>
    <row r="2433" spans="2:15" x14ac:dyDescent="0.25">
      <c r="B2433"/>
      <c r="C2433"/>
      <c r="D2433"/>
      <c r="E2433"/>
      <c r="F2433"/>
      <c r="G2433"/>
      <c r="H2433"/>
      <c r="I2433"/>
      <c r="J2433"/>
      <c r="K2433"/>
      <c r="L2433"/>
      <c r="M2433"/>
      <c r="N2433"/>
      <c r="O2433"/>
    </row>
    <row r="2434" spans="2:15" x14ac:dyDescent="0.25">
      <c r="B2434"/>
      <c r="C2434"/>
      <c r="D2434"/>
      <c r="E2434"/>
      <c r="F2434"/>
      <c r="G2434"/>
      <c r="H2434"/>
      <c r="I2434"/>
      <c r="J2434"/>
      <c r="K2434"/>
      <c r="L2434"/>
      <c r="M2434"/>
      <c r="N2434"/>
      <c r="O2434"/>
    </row>
    <row r="2435" spans="2:15" x14ac:dyDescent="0.25">
      <c r="B2435"/>
      <c r="C2435"/>
      <c r="D2435"/>
      <c r="E2435"/>
      <c r="F2435"/>
      <c r="G2435"/>
      <c r="H2435"/>
      <c r="I2435"/>
      <c r="J2435"/>
      <c r="K2435"/>
      <c r="L2435"/>
      <c r="M2435"/>
      <c r="N2435"/>
      <c r="O2435"/>
    </row>
    <row r="2436" spans="2:15" x14ac:dyDescent="0.25">
      <c r="B2436"/>
      <c r="C2436"/>
      <c r="D2436"/>
      <c r="E2436"/>
      <c r="F2436"/>
      <c r="G2436"/>
      <c r="H2436"/>
      <c r="I2436"/>
      <c r="J2436"/>
      <c r="K2436"/>
      <c r="L2436"/>
      <c r="M2436"/>
      <c r="N2436"/>
      <c r="O2436"/>
    </row>
    <row r="2437" spans="2:15" x14ac:dyDescent="0.25">
      <c r="B2437"/>
      <c r="C2437"/>
      <c r="D2437"/>
      <c r="E2437"/>
      <c r="F2437"/>
      <c r="G2437"/>
      <c r="H2437"/>
      <c r="I2437"/>
      <c r="J2437"/>
      <c r="K2437"/>
      <c r="L2437"/>
      <c r="M2437"/>
      <c r="N2437"/>
      <c r="O2437"/>
    </row>
    <row r="2438" spans="2:15" x14ac:dyDescent="0.25">
      <c r="B2438"/>
      <c r="C2438"/>
      <c r="D2438"/>
      <c r="E2438"/>
      <c r="F2438"/>
      <c r="G2438"/>
      <c r="H2438"/>
      <c r="I2438"/>
      <c r="J2438"/>
      <c r="K2438"/>
      <c r="L2438"/>
      <c r="M2438"/>
      <c r="N2438"/>
      <c r="O2438"/>
    </row>
    <row r="2439" spans="2:15" x14ac:dyDescent="0.25">
      <c r="B2439"/>
      <c r="C2439"/>
      <c r="D2439"/>
      <c r="E2439"/>
      <c r="F2439"/>
      <c r="G2439"/>
      <c r="H2439"/>
      <c r="I2439"/>
      <c r="J2439"/>
      <c r="K2439"/>
      <c r="L2439"/>
      <c r="M2439"/>
      <c r="N2439"/>
      <c r="O2439"/>
    </row>
    <row r="2440" spans="2:15" x14ac:dyDescent="0.25">
      <c r="B2440"/>
      <c r="C2440"/>
      <c r="D2440"/>
      <c r="E2440"/>
      <c r="F2440"/>
      <c r="G2440"/>
      <c r="H2440"/>
      <c r="I2440"/>
      <c r="J2440"/>
      <c r="K2440"/>
      <c r="L2440"/>
      <c r="M2440"/>
      <c r="N2440"/>
      <c r="O2440"/>
    </row>
    <row r="2441" spans="2:15" x14ac:dyDescent="0.25">
      <c r="B2441"/>
      <c r="C2441"/>
      <c r="D2441"/>
      <c r="E2441"/>
      <c r="F2441"/>
      <c r="G2441"/>
      <c r="H2441"/>
      <c r="I2441"/>
      <c r="J2441"/>
      <c r="K2441"/>
      <c r="L2441"/>
      <c r="M2441"/>
      <c r="N2441"/>
      <c r="O2441"/>
    </row>
    <row r="2442" spans="2:15" x14ac:dyDescent="0.25">
      <c r="B2442"/>
      <c r="C2442"/>
      <c r="D2442"/>
      <c r="E2442"/>
      <c r="F2442"/>
      <c r="G2442"/>
      <c r="H2442"/>
      <c r="I2442"/>
      <c r="J2442"/>
      <c r="K2442"/>
      <c r="L2442"/>
      <c r="M2442"/>
      <c r="N2442"/>
      <c r="O2442"/>
    </row>
    <row r="2443" spans="2:15" x14ac:dyDescent="0.25">
      <c r="B2443"/>
      <c r="C2443"/>
      <c r="D2443"/>
      <c r="E2443"/>
      <c r="F2443"/>
      <c r="G2443"/>
      <c r="H2443"/>
      <c r="I2443"/>
      <c r="J2443"/>
      <c r="K2443"/>
      <c r="L2443"/>
      <c r="M2443"/>
      <c r="N2443"/>
      <c r="O2443"/>
    </row>
    <row r="2444" spans="2:15" x14ac:dyDescent="0.25">
      <c r="B2444"/>
      <c r="C2444"/>
      <c r="D2444"/>
      <c r="E2444"/>
      <c r="F2444"/>
      <c r="G2444"/>
      <c r="H2444"/>
      <c r="I2444"/>
      <c r="J2444"/>
      <c r="K2444"/>
      <c r="L2444"/>
      <c r="M2444"/>
      <c r="N2444"/>
      <c r="O2444"/>
    </row>
    <row r="2445" spans="2:15" x14ac:dyDescent="0.25">
      <c r="B2445"/>
      <c r="C2445"/>
      <c r="D2445"/>
      <c r="E2445"/>
      <c r="F2445"/>
      <c r="G2445"/>
      <c r="H2445"/>
      <c r="I2445"/>
      <c r="J2445"/>
      <c r="K2445"/>
      <c r="L2445"/>
      <c r="M2445"/>
      <c r="N2445"/>
      <c r="O2445"/>
    </row>
    <row r="2446" spans="2:15" x14ac:dyDescent="0.25">
      <c r="B2446"/>
      <c r="C2446"/>
      <c r="D2446"/>
      <c r="E2446"/>
      <c r="F2446"/>
      <c r="G2446"/>
      <c r="H2446"/>
      <c r="I2446"/>
      <c r="J2446"/>
      <c r="K2446"/>
      <c r="L2446"/>
      <c r="M2446"/>
      <c r="N2446"/>
      <c r="O2446"/>
    </row>
    <row r="2447" spans="2:15" x14ac:dyDescent="0.25">
      <c r="B2447"/>
      <c r="C2447"/>
      <c r="D2447"/>
      <c r="E2447"/>
      <c r="F2447"/>
      <c r="G2447"/>
      <c r="H2447"/>
      <c r="I2447"/>
      <c r="J2447"/>
      <c r="K2447"/>
      <c r="L2447"/>
      <c r="M2447"/>
      <c r="N2447"/>
      <c r="O2447"/>
    </row>
    <row r="2448" spans="2:15" x14ac:dyDescent="0.25">
      <c r="B2448"/>
      <c r="C2448"/>
      <c r="D2448"/>
      <c r="E2448"/>
      <c r="F2448"/>
      <c r="G2448"/>
      <c r="H2448"/>
      <c r="I2448"/>
      <c r="J2448"/>
      <c r="K2448"/>
      <c r="L2448"/>
      <c r="M2448"/>
      <c r="N2448"/>
      <c r="O2448"/>
    </row>
    <row r="2449" spans="2:15" x14ac:dyDescent="0.25">
      <c r="B2449"/>
      <c r="C2449"/>
      <c r="D2449"/>
      <c r="E2449"/>
      <c r="F2449"/>
      <c r="G2449"/>
      <c r="H2449"/>
      <c r="I2449"/>
      <c r="J2449"/>
      <c r="K2449"/>
      <c r="L2449"/>
      <c r="M2449"/>
      <c r="N2449"/>
      <c r="O2449"/>
    </row>
    <row r="2450" spans="2:15" x14ac:dyDescent="0.25">
      <c r="B2450"/>
      <c r="C2450"/>
      <c r="D2450"/>
      <c r="E2450"/>
      <c r="F2450"/>
      <c r="G2450"/>
      <c r="H2450"/>
      <c r="I2450"/>
      <c r="J2450"/>
      <c r="K2450"/>
      <c r="L2450"/>
      <c r="M2450"/>
      <c r="N2450"/>
      <c r="O2450"/>
    </row>
    <row r="2451" spans="2:15" x14ac:dyDescent="0.25">
      <c r="B2451"/>
      <c r="C2451"/>
      <c r="D2451"/>
      <c r="E2451"/>
      <c r="F2451"/>
      <c r="G2451"/>
      <c r="H2451"/>
      <c r="I2451"/>
      <c r="J2451"/>
      <c r="K2451"/>
      <c r="L2451"/>
      <c r="M2451"/>
      <c r="N2451"/>
      <c r="O2451"/>
    </row>
    <row r="2452" spans="2:15" x14ac:dyDescent="0.25">
      <c r="B2452"/>
      <c r="C2452"/>
      <c r="D2452"/>
      <c r="E2452"/>
      <c r="F2452"/>
      <c r="G2452"/>
      <c r="H2452"/>
      <c r="I2452"/>
      <c r="J2452"/>
      <c r="K2452"/>
      <c r="L2452"/>
      <c r="M2452"/>
      <c r="N2452"/>
      <c r="O2452"/>
    </row>
    <row r="2453" spans="2:15" x14ac:dyDescent="0.25">
      <c r="B2453"/>
      <c r="C2453"/>
      <c r="D2453"/>
      <c r="E2453"/>
      <c r="F2453"/>
      <c r="G2453"/>
      <c r="H2453"/>
      <c r="I2453"/>
      <c r="J2453"/>
      <c r="K2453"/>
      <c r="L2453"/>
      <c r="M2453"/>
      <c r="N2453"/>
      <c r="O2453"/>
    </row>
    <row r="2454" spans="2:15" x14ac:dyDescent="0.25">
      <c r="B2454"/>
      <c r="C2454"/>
      <c r="D2454"/>
      <c r="E2454"/>
      <c r="F2454"/>
      <c r="G2454"/>
      <c r="H2454"/>
      <c r="I2454"/>
      <c r="J2454"/>
      <c r="K2454"/>
      <c r="L2454"/>
      <c r="M2454"/>
      <c r="N2454"/>
      <c r="O2454"/>
    </row>
    <row r="2455" spans="2:15" x14ac:dyDescent="0.25">
      <c r="B2455"/>
      <c r="C2455"/>
      <c r="D2455"/>
      <c r="E2455"/>
      <c r="F2455"/>
      <c r="G2455"/>
      <c r="H2455"/>
      <c r="I2455"/>
      <c r="J2455"/>
      <c r="K2455"/>
      <c r="L2455"/>
      <c r="M2455"/>
      <c r="N2455"/>
      <c r="O2455"/>
    </row>
    <row r="2456" spans="2:15" x14ac:dyDescent="0.25">
      <c r="B2456"/>
      <c r="C2456"/>
      <c r="D2456"/>
      <c r="E2456"/>
      <c r="F2456"/>
      <c r="G2456"/>
      <c r="H2456"/>
      <c r="I2456"/>
      <c r="J2456"/>
      <c r="K2456"/>
      <c r="L2456"/>
      <c r="M2456"/>
      <c r="N2456"/>
      <c r="O2456"/>
    </row>
    <row r="2457" spans="2:15" x14ac:dyDescent="0.25">
      <c r="B2457"/>
      <c r="C2457"/>
      <c r="D2457"/>
      <c r="E2457"/>
      <c r="F2457"/>
      <c r="G2457"/>
      <c r="H2457"/>
      <c r="I2457"/>
      <c r="J2457"/>
      <c r="K2457"/>
      <c r="L2457"/>
      <c r="M2457"/>
      <c r="N2457"/>
      <c r="O2457"/>
    </row>
    <row r="2458" spans="2:15" x14ac:dyDescent="0.25">
      <c r="B2458"/>
      <c r="C2458"/>
      <c r="D2458"/>
      <c r="E2458"/>
      <c r="F2458"/>
      <c r="G2458"/>
      <c r="H2458"/>
      <c r="I2458"/>
      <c r="J2458"/>
      <c r="K2458"/>
      <c r="L2458"/>
      <c r="M2458"/>
      <c r="N2458"/>
      <c r="O2458"/>
    </row>
    <row r="2459" spans="2:15" x14ac:dyDescent="0.25">
      <c r="B2459"/>
      <c r="C2459"/>
      <c r="D2459"/>
      <c r="E2459"/>
      <c r="F2459"/>
      <c r="G2459"/>
      <c r="H2459"/>
      <c r="I2459"/>
      <c r="J2459"/>
      <c r="K2459"/>
      <c r="L2459"/>
      <c r="M2459"/>
      <c r="N2459"/>
      <c r="O2459"/>
    </row>
    <row r="2460" spans="2:15" x14ac:dyDescent="0.25">
      <c r="B2460"/>
      <c r="C2460"/>
      <c r="D2460"/>
      <c r="E2460"/>
      <c r="F2460"/>
      <c r="G2460"/>
      <c r="H2460"/>
      <c r="I2460"/>
      <c r="J2460"/>
      <c r="K2460"/>
      <c r="L2460"/>
      <c r="M2460"/>
      <c r="N2460"/>
      <c r="O2460"/>
    </row>
    <row r="2461" spans="2:15" x14ac:dyDescent="0.25">
      <c r="B2461"/>
      <c r="C2461"/>
      <c r="D2461"/>
      <c r="E2461"/>
      <c r="F2461"/>
      <c r="G2461"/>
      <c r="H2461"/>
      <c r="I2461"/>
      <c r="J2461"/>
      <c r="K2461"/>
      <c r="L2461"/>
      <c r="M2461"/>
      <c r="N2461"/>
      <c r="O2461"/>
    </row>
    <row r="2462" spans="2:15" x14ac:dyDescent="0.25">
      <c r="B2462"/>
      <c r="C2462"/>
      <c r="D2462"/>
      <c r="E2462"/>
      <c r="F2462"/>
      <c r="G2462"/>
      <c r="H2462"/>
      <c r="I2462"/>
      <c r="J2462"/>
      <c r="K2462"/>
      <c r="L2462"/>
      <c r="M2462"/>
      <c r="N2462"/>
      <c r="O2462"/>
    </row>
    <row r="2463" spans="2:15" x14ac:dyDescent="0.25">
      <c r="B2463"/>
      <c r="C2463"/>
      <c r="D2463"/>
      <c r="E2463"/>
      <c r="F2463"/>
      <c r="G2463"/>
      <c r="H2463"/>
      <c r="I2463"/>
      <c r="J2463"/>
      <c r="K2463"/>
      <c r="L2463"/>
      <c r="M2463"/>
      <c r="N2463"/>
      <c r="O2463"/>
    </row>
    <row r="2464" spans="2:15" x14ac:dyDescent="0.25">
      <c r="B2464"/>
      <c r="C2464"/>
      <c r="D2464"/>
      <c r="E2464"/>
      <c r="F2464"/>
      <c r="G2464"/>
      <c r="H2464"/>
      <c r="I2464"/>
      <c r="J2464"/>
      <c r="K2464"/>
      <c r="L2464"/>
      <c r="M2464"/>
      <c r="N2464"/>
      <c r="O2464"/>
    </row>
    <row r="2465" spans="2:15" x14ac:dyDescent="0.25">
      <c r="B2465"/>
      <c r="C2465"/>
      <c r="D2465"/>
      <c r="E2465"/>
      <c r="F2465"/>
      <c r="G2465"/>
      <c r="H2465"/>
      <c r="I2465"/>
      <c r="J2465"/>
      <c r="K2465"/>
      <c r="L2465"/>
      <c r="M2465"/>
      <c r="N2465"/>
      <c r="O2465"/>
    </row>
    <row r="2466" spans="2:15" x14ac:dyDescent="0.25">
      <c r="B2466"/>
      <c r="C2466"/>
      <c r="D2466"/>
      <c r="E2466"/>
      <c r="F2466"/>
      <c r="G2466"/>
      <c r="H2466"/>
      <c r="I2466"/>
      <c r="J2466"/>
      <c r="K2466"/>
      <c r="L2466"/>
      <c r="M2466"/>
      <c r="N2466"/>
      <c r="O2466"/>
    </row>
    <row r="2467" spans="2:15" x14ac:dyDescent="0.25">
      <c r="B2467"/>
      <c r="C2467"/>
      <c r="D2467"/>
      <c r="E2467"/>
      <c r="F2467"/>
      <c r="G2467"/>
      <c r="H2467"/>
      <c r="I2467"/>
      <c r="J2467"/>
      <c r="K2467"/>
      <c r="L2467"/>
      <c r="M2467"/>
      <c r="N2467"/>
      <c r="O2467"/>
    </row>
    <row r="2468" spans="2:15" x14ac:dyDescent="0.25">
      <c r="B2468"/>
      <c r="C2468"/>
      <c r="D2468"/>
      <c r="E2468"/>
      <c r="F2468"/>
      <c r="G2468"/>
      <c r="H2468"/>
      <c r="I2468"/>
      <c r="J2468"/>
      <c r="K2468"/>
      <c r="L2468"/>
      <c r="M2468"/>
      <c r="N2468"/>
      <c r="O2468"/>
    </row>
    <row r="2469" spans="2:15" x14ac:dyDescent="0.25">
      <c r="B2469"/>
      <c r="C2469"/>
      <c r="D2469"/>
      <c r="E2469"/>
      <c r="F2469"/>
      <c r="G2469"/>
      <c r="H2469"/>
      <c r="I2469"/>
      <c r="J2469"/>
      <c r="K2469"/>
      <c r="L2469"/>
      <c r="M2469"/>
      <c r="N2469"/>
      <c r="O2469"/>
    </row>
    <row r="2470" spans="2:15" x14ac:dyDescent="0.25">
      <c r="B2470"/>
      <c r="C2470"/>
      <c r="D2470"/>
      <c r="E2470"/>
      <c r="F2470"/>
      <c r="G2470"/>
      <c r="H2470"/>
      <c r="I2470"/>
      <c r="J2470"/>
      <c r="K2470"/>
      <c r="L2470"/>
      <c r="M2470"/>
      <c r="N2470"/>
      <c r="O2470"/>
    </row>
    <row r="2471" spans="2:15" x14ac:dyDescent="0.25">
      <c r="B2471"/>
      <c r="C2471"/>
      <c r="D2471"/>
      <c r="E2471"/>
      <c r="F2471"/>
      <c r="G2471"/>
      <c r="H2471"/>
      <c r="I2471"/>
      <c r="J2471"/>
      <c r="K2471"/>
      <c r="L2471"/>
      <c r="M2471"/>
      <c r="N2471"/>
      <c r="O2471"/>
    </row>
    <row r="2472" spans="2:15" x14ac:dyDescent="0.25">
      <c r="B2472"/>
      <c r="C2472"/>
      <c r="D2472"/>
      <c r="E2472"/>
      <c r="F2472"/>
      <c r="G2472"/>
      <c r="H2472"/>
      <c r="I2472"/>
      <c r="J2472"/>
      <c r="K2472"/>
      <c r="L2472"/>
      <c r="M2472"/>
      <c r="N2472"/>
      <c r="O2472"/>
    </row>
    <row r="2473" spans="2:15" x14ac:dyDescent="0.25">
      <c r="B2473"/>
      <c r="C2473"/>
      <c r="D2473"/>
      <c r="E2473"/>
      <c r="F2473"/>
      <c r="G2473"/>
      <c r="H2473"/>
      <c r="I2473"/>
      <c r="J2473"/>
      <c r="K2473"/>
      <c r="L2473"/>
      <c r="M2473"/>
      <c r="N2473"/>
      <c r="O2473"/>
    </row>
    <row r="2474" spans="2:15" x14ac:dyDescent="0.25">
      <c r="B2474"/>
      <c r="C2474"/>
      <c r="D2474"/>
      <c r="E2474"/>
      <c r="F2474"/>
      <c r="G2474"/>
      <c r="H2474"/>
      <c r="I2474"/>
      <c r="J2474"/>
      <c r="K2474"/>
      <c r="L2474"/>
      <c r="M2474"/>
      <c r="N2474"/>
      <c r="O2474"/>
    </row>
    <row r="2475" spans="2:15" x14ac:dyDescent="0.25">
      <c r="B2475"/>
      <c r="C2475"/>
      <c r="D2475"/>
      <c r="E2475"/>
      <c r="F2475"/>
      <c r="G2475"/>
      <c r="H2475"/>
      <c r="I2475"/>
      <c r="J2475"/>
      <c r="K2475"/>
      <c r="L2475"/>
      <c r="M2475"/>
      <c r="N2475"/>
      <c r="O2475"/>
    </row>
    <row r="2476" spans="2:15" x14ac:dyDescent="0.25">
      <c r="B2476"/>
      <c r="C2476"/>
      <c r="D2476"/>
      <c r="E2476"/>
      <c r="F2476"/>
      <c r="G2476"/>
      <c r="H2476"/>
      <c r="I2476"/>
      <c r="J2476"/>
      <c r="K2476"/>
      <c r="L2476"/>
      <c r="M2476"/>
      <c r="N2476"/>
      <c r="O2476"/>
    </row>
    <row r="2477" spans="2:15" x14ac:dyDescent="0.25">
      <c r="B2477"/>
      <c r="C2477"/>
      <c r="D2477"/>
      <c r="E2477"/>
      <c r="F2477"/>
      <c r="G2477"/>
      <c r="H2477"/>
      <c r="I2477"/>
      <c r="J2477"/>
      <c r="K2477"/>
      <c r="L2477"/>
      <c r="M2477"/>
      <c r="N2477"/>
      <c r="O2477"/>
    </row>
    <row r="2478" spans="2:15" x14ac:dyDescent="0.25">
      <c r="B2478"/>
      <c r="C2478"/>
      <c r="D2478"/>
      <c r="E2478"/>
      <c r="F2478"/>
      <c r="G2478"/>
      <c r="H2478"/>
      <c r="I2478"/>
      <c r="J2478"/>
      <c r="K2478"/>
      <c r="L2478"/>
      <c r="M2478"/>
      <c r="N2478"/>
      <c r="O2478"/>
    </row>
    <row r="2479" spans="2:15" x14ac:dyDescent="0.25">
      <c r="B2479"/>
      <c r="C2479"/>
      <c r="D2479"/>
      <c r="E2479"/>
      <c r="F2479"/>
      <c r="G2479"/>
      <c r="H2479"/>
      <c r="I2479"/>
      <c r="J2479"/>
      <c r="K2479"/>
      <c r="L2479"/>
      <c r="M2479"/>
      <c r="N2479"/>
      <c r="O2479"/>
    </row>
    <row r="2480" spans="2:15" x14ac:dyDescent="0.25">
      <c r="B2480"/>
      <c r="C2480"/>
      <c r="D2480"/>
      <c r="E2480"/>
      <c r="F2480"/>
      <c r="G2480"/>
      <c r="H2480"/>
      <c r="I2480"/>
      <c r="J2480"/>
      <c r="K2480"/>
      <c r="L2480"/>
      <c r="M2480"/>
      <c r="N2480"/>
      <c r="O2480"/>
    </row>
    <row r="2481" spans="2:15" x14ac:dyDescent="0.25">
      <c r="B2481"/>
      <c r="C2481"/>
      <c r="D2481"/>
      <c r="E2481"/>
      <c r="F2481"/>
      <c r="G2481"/>
      <c r="H2481"/>
      <c r="I2481"/>
      <c r="J2481"/>
      <c r="K2481"/>
      <c r="L2481"/>
      <c r="M2481"/>
      <c r="N2481"/>
      <c r="O2481"/>
    </row>
    <row r="2482" spans="2:15" x14ac:dyDescent="0.25">
      <c r="B2482"/>
      <c r="C2482"/>
      <c r="D2482"/>
      <c r="E2482"/>
      <c r="F2482"/>
      <c r="G2482"/>
      <c r="H2482"/>
      <c r="I2482"/>
      <c r="J2482"/>
      <c r="K2482"/>
      <c r="L2482"/>
      <c r="M2482"/>
      <c r="N2482"/>
      <c r="O2482"/>
    </row>
    <row r="2483" spans="2:15" x14ac:dyDescent="0.25">
      <c r="B2483"/>
      <c r="C2483"/>
      <c r="D2483"/>
      <c r="E2483"/>
      <c r="F2483"/>
      <c r="G2483"/>
      <c r="H2483"/>
      <c r="I2483"/>
      <c r="J2483"/>
      <c r="K2483"/>
      <c r="L2483"/>
      <c r="M2483"/>
      <c r="N2483"/>
      <c r="O2483"/>
    </row>
    <row r="2484" spans="2:15" x14ac:dyDescent="0.25">
      <c r="B2484"/>
      <c r="C2484"/>
      <c r="D2484"/>
      <c r="E2484"/>
      <c r="F2484"/>
      <c r="G2484"/>
      <c r="H2484"/>
      <c r="I2484"/>
      <c r="J2484"/>
      <c r="K2484"/>
      <c r="L2484"/>
      <c r="M2484"/>
      <c r="N2484"/>
      <c r="O2484"/>
    </row>
    <row r="2485" spans="2:15" x14ac:dyDescent="0.25">
      <c r="B2485"/>
      <c r="C2485"/>
      <c r="D2485"/>
      <c r="E2485"/>
      <c r="F2485"/>
      <c r="G2485"/>
      <c r="H2485"/>
      <c r="I2485"/>
      <c r="J2485"/>
      <c r="K2485"/>
      <c r="L2485"/>
      <c r="M2485"/>
      <c r="N2485"/>
      <c r="O2485"/>
    </row>
    <row r="2486" spans="2:15" x14ac:dyDescent="0.25">
      <c r="B2486"/>
      <c r="C2486"/>
      <c r="D2486"/>
      <c r="E2486"/>
      <c r="F2486"/>
      <c r="G2486"/>
      <c r="H2486"/>
      <c r="I2486"/>
      <c r="J2486"/>
      <c r="K2486"/>
      <c r="L2486"/>
      <c r="M2486"/>
      <c r="N2486"/>
      <c r="O2486"/>
    </row>
    <row r="2487" spans="2:15" x14ac:dyDescent="0.25">
      <c r="B2487"/>
      <c r="C2487"/>
      <c r="D2487"/>
      <c r="E2487"/>
      <c r="F2487"/>
      <c r="G2487"/>
      <c r="H2487"/>
      <c r="I2487"/>
      <c r="J2487"/>
      <c r="K2487"/>
      <c r="L2487"/>
      <c r="M2487"/>
      <c r="N2487"/>
      <c r="O2487"/>
    </row>
    <row r="2488" spans="2:15" x14ac:dyDescent="0.25">
      <c r="B2488"/>
      <c r="C2488"/>
      <c r="D2488"/>
      <c r="E2488"/>
      <c r="F2488"/>
      <c r="G2488"/>
      <c r="H2488"/>
      <c r="I2488"/>
      <c r="J2488"/>
      <c r="K2488"/>
      <c r="L2488"/>
      <c r="M2488"/>
      <c r="N2488"/>
      <c r="O2488"/>
    </row>
    <row r="2489" spans="2:15" x14ac:dyDescent="0.25">
      <c r="B2489"/>
      <c r="C2489"/>
      <c r="D2489"/>
      <c r="E2489"/>
      <c r="F2489"/>
      <c r="G2489"/>
      <c r="H2489"/>
      <c r="I2489"/>
      <c r="J2489"/>
      <c r="K2489"/>
      <c r="L2489"/>
      <c r="M2489"/>
      <c r="N2489"/>
      <c r="O2489"/>
    </row>
    <row r="2490" spans="2:15" x14ac:dyDescent="0.25">
      <c r="B2490"/>
      <c r="C2490"/>
      <c r="D2490"/>
      <c r="E2490"/>
      <c r="F2490"/>
      <c r="G2490"/>
      <c r="H2490"/>
      <c r="I2490"/>
      <c r="J2490"/>
      <c r="K2490"/>
      <c r="L2490"/>
      <c r="M2490"/>
      <c r="N2490"/>
      <c r="O2490"/>
    </row>
    <row r="2491" spans="2:15" x14ac:dyDescent="0.25">
      <c r="B2491"/>
      <c r="C2491"/>
      <c r="D2491"/>
      <c r="E2491"/>
      <c r="F2491"/>
      <c r="G2491"/>
      <c r="H2491"/>
      <c r="I2491"/>
      <c r="J2491"/>
      <c r="K2491"/>
      <c r="L2491"/>
      <c r="M2491"/>
      <c r="N2491"/>
      <c r="O2491"/>
    </row>
    <row r="2492" spans="2:15" x14ac:dyDescent="0.25">
      <c r="B2492"/>
      <c r="C2492"/>
      <c r="D2492"/>
      <c r="E2492"/>
      <c r="F2492"/>
      <c r="G2492"/>
      <c r="H2492"/>
      <c r="I2492"/>
      <c r="J2492"/>
      <c r="K2492"/>
      <c r="L2492"/>
      <c r="M2492"/>
      <c r="N2492"/>
      <c r="O2492"/>
    </row>
    <row r="2493" spans="2:15" x14ac:dyDescent="0.25">
      <c r="B2493"/>
      <c r="C2493"/>
      <c r="D2493"/>
      <c r="E2493"/>
      <c r="F2493"/>
      <c r="G2493"/>
      <c r="H2493"/>
      <c r="I2493"/>
      <c r="J2493"/>
      <c r="K2493"/>
      <c r="L2493"/>
      <c r="M2493"/>
      <c r="N2493"/>
      <c r="O2493"/>
    </row>
    <row r="2494" spans="2:15" x14ac:dyDescent="0.25">
      <c r="B2494"/>
      <c r="C2494"/>
      <c r="D2494"/>
      <c r="E2494"/>
      <c r="F2494"/>
      <c r="G2494"/>
      <c r="H2494"/>
      <c r="I2494"/>
      <c r="J2494"/>
      <c r="K2494"/>
      <c r="L2494"/>
      <c r="M2494"/>
      <c r="N2494"/>
      <c r="O2494"/>
    </row>
    <row r="2495" spans="2:15" x14ac:dyDescent="0.25">
      <c r="B2495"/>
      <c r="C2495"/>
      <c r="D2495"/>
      <c r="E2495"/>
      <c r="F2495"/>
      <c r="G2495"/>
      <c r="H2495"/>
      <c r="I2495"/>
      <c r="J2495"/>
      <c r="K2495"/>
      <c r="L2495"/>
      <c r="M2495"/>
      <c r="N2495"/>
      <c r="O2495"/>
    </row>
    <row r="2496" spans="2:15" x14ac:dyDescent="0.25">
      <c r="B2496"/>
      <c r="C2496"/>
      <c r="D2496"/>
      <c r="E2496"/>
      <c r="F2496"/>
      <c r="G2496"/>
      <c r="H2496"/>
      <c r="I2496"/>
      <c r="J2496"/>
      <c r="K2496"/>
      <c r="L2496"/>
      <c r="M2496"/>
      <c r="N2496"/>
      <c r="O2496"/>
    </row>
    <row r="2497" spans="2:15" x14ac:dyDescent="0.25">
      <c r="B2497"/>
      <c r="C2497"/>
      <c r="D2497"/>
      <c r="E2497"/>
      <c r="F2497"/>
      <c r="G2497"/>
      <c r="H2497"/>
      <c r="I2497"/>
      <c r="J2497"/>
      <c r="K2497"/>
      <c r="L2497"/>
      <c r="M2497"/>
      <c r="N2497"/>
      <c r="O2497"/>
    </row>
    <row r="2498" spans="2:15" x14ac:dyDescent="0.25">
      <c r="B2498"/>
      <c r="C2498"/>
      <c r="D2498"/>
      <c r="E2498"/>
      <c r="F2498"/>
      <c r="G2498"/>
      <c r="H2498"/>
      <c r="I2498"/>
      <c r="J2498"/>
      <c r="K2498"/>
      <c r="L2498"/>
      <c r="M2498"/>
      <c r="N2498"/>
      <c r="O2498"/>
    </row>
    <row r="2499" spans="2:15" x14ac:dyDescent="0.25">
      <c r="B2499"/>
      <c r="C2499"/>
      <c r="D2499"/>
      <c r="E2499"/>
      <c r="F2499"/>
      <c r="G2499"/>
      <c r="H2499"/>
      <c r="I2499"/>
      <c r="J2499"/>
      <c r="K2499"/>
      <c r="L2499"/>
      <c r="M2499"/>
      <c r="N2499"/>
      <c r="O2499"/>
    </row>
    <row r="2500" spans="2:15" x14ac:dyDescent="0.25">
      <c r="B2500"/>
      <c r="C2500"/>
      <c r="D2500"/>
      <c r="E2500"/>
      <c r="F2500"/>
      <c r="G2500"/>
      <c r="H2500"/>
      <c r="I2500"/>
      <c r="J2500"/>
      <c r="K2500"/>
      <c r="L2500"/>
      <c r="M2500"/>
      <c r="N2500"/>
      <c r="O2500"/>
    </row>
    <row r="2501" spans="2:15" x14ac:dyDescent="0.25">
      <c r="B2501"/>
      <c r="C2501"/>
      <c r="D2501"/>
      <c r="E2501"/>
      <c r="F2501"/>
      <c r="G2501"/>
      <c r="H2501"/>
      <c r="I2501"/>
      <c r="J2501"/>
      <c r="K2501"/>
      <c r="L2501"/>
      <c r="M2501"/>
      <c r="N2501"/>
      <c r="O2501"/>
    </row>
    <row r="2502" spans="2:15" x14ac:dyDescent="0.25">
      <c r="B2502"/>
      <c r="C2502"/>
      <c r="D2502"/>
      <c r="E2502"/>
      <c r="F2502"/>
      <c r="G2502"/>
      <c r="H2502"/>
      <c r="I2502"/>
      <c r="J2502"/>
      <c r="K2502"/>
      <c r="L2502"/>
      <c r="M2502"/>
      <c r="N2502"/>
      <c r="O2502"/>
    </row>
    <row r="2503" spans="2:15" x14ac:dyDescent="0.25">
      <c r="B2503"/>
      <c r="C2503"/>
      <c r="D2503"/>
      <c r="E2503"/>
      <c r="F2503"/>
      <c r="G2503"/>
      <c r="H2503"/>
      <c r="I2503"/>
      <c r="J2503"/>
      <c r="K2503"/>
      <c r="L2503"/>
      <c r="M2503"/>
      <c r="N2503"/>
      <c r="O2503"/>
    </row>
    <row r="2504" spans="2:15" x14ac:dyDescent="0.25">
      <c r="B2504"/>
      <c r="C2504"/>
      <c r="D2504"/>
      <c r="E2504"/>
      <c r="F2504"/>
      <c r="G2504"/>
      <c r="H2504"/>
      <c r="I2504"/>
      <c r="J2504"/>
      <c r="K2504"/>
      <c r="L2504"/>
      <c r="M2504"/>
      <c r="N2504"/>
      <c r="O2504"/>
    </row>
    <row r="2505" spans="2:15" x14ac:dyDescent="0.25">
      <c r="B2505"/>
      <c r="C2505"/>
      <c r="D2505"/>
      <c r="E2505"/>
      <c r="F2505"/>
      <c r="G2505"/>
      <c r="H2505"/>
      <c r="I2505"/>
      <c r="J2505"/>
      <c r="K2505"/>
      <c r="L2505"/>
      <c r="M2505"/>
      <c r="N2505"/>
      <c r="O2505"/>
    </row>
    <row r="2506" spans="2:15" x14ac:dyDescent="0.25">
      <c r="B2506"/>
      <c r="C2506"/>
      <c r="D2506"/>
      <c r="E2506"/>
      <c r="F2506"/>
      <c r="G2506"/>
      <c r="H2506"/>
      <c r="I2506"/>
      <c r="J2506"/>
      <c r="K2506"/>
      <c r="L2506"/>
      <c r="M2506"/>
      <c r="N2506"/>
      <c r="O2506"/>
    </row>
    <row r="2507" spans="2:15" x14ac:dyDescent="0.25">
      <c r="B2507"/>
      <c r="C2507"/>
      <c r="D2507"/>
      <c r="E2507"/>
      <c r="F2507"/>
      <c r="G2507"/>
      <c r="H2507"/>
      <c r="I2507"/>
      <c r="J2507"/>
      <c r="K2507"/>
      <c r="L2507"/>
      <c r="M2507"/>
      <c r="N2507"/>
      <c r="O2507"/>
    </row>
    <row r="2508" spans="2:15" x14ac:dyDescent="0.25">
      <c r="B2508"/>
      <c r="C2508"/>
      <c r="D2508"/>
      <c r="E2508"/>
      <c r="F2508"/>
      <c r="G2508"/>
      <c r="H2508"/>
      <c r="I2508"/>
      <c r="J2508"/>
      <c r="K2508"/>
      <c r="L2508"/>
      <c r="M2508"/>
      <c r="N2508"/>
      <c r="O2508"/>
    </row>
    <row r="2509" spans="2:15" x14ac:dyDescent="0.25">
      <c r="B2509"/>
      <c r="C2509"/>
      <c r="D2509"/>
      <c r="E2509"/>
      <c r="F2509"/>
      <c r="G2509"/>
      <c r="H2509"/>
      <c r="I2509"/>
      <c r="J2509"/>
      <c r="K2509"/>
      <c r="L2509"/>
      <c r="M2509"/>
      <c r="N2509"/>
      <c r="O2509"/>
    </row>
    <row r="2510" spans="2:15" x14ac:dyDescent="0.25">
      <c r="B2510"/>
      <c r="C2510"/>
      <c r="D2510"/>
      <c r="E2510"/>
      <c r="F2510"/>
      <c r="G2510"/>
      <c r="H2510"/>
      <c r="I2510"/>
      <c r="J2510"/>
      <c r="K2510"/>
      <c r="L2510"/>
      <c r="M2510"/>
      <c r="N2510"/>
      <c r="O2510"/>
    </row>
    <row r="2511" spans="2:15" x14ac:dyDescent="0.25">
      <c r="B2511"/>
      <c r="C2511"/>
      <c r="D2511"/>
      <c r="E2511"/>
      <c r="F2511"/>
      <c r="G2511"/>
      <c r="H2511"/>
      <c r="I2511"/>
      <c r="J2511"/>
      <c r="K2511"/>
      <c r="L2511"/>
      <c r="M2511"/>
      <c r="N2511"/>
      <c r="O2511"/>
    </row>
    <row r="2512" spans="2:15" x14ac:dyDescent="0.25">
      <c r="B2512"/>
      <c r="C2512"/>
      <c r="D2512"/>
      <c r="E2512"/>
      <c r="F2512"/>
      <c r="G2512"/>
      <c r="H2512"/>
      <c r="I2512"/>
      <c r="J2512"/>
      <c r="K2512"/>
      <c r="L2512"/>
      <c r="M2512"/>
      <c r="N2512"/>
      <c r="O2512"/>
    </row>
    <row r="2513" spans="2:15" x14ac:dyDescent="0.25">
      <c r="B2513"/>
      <c r="C2513"/>
      <c r="D2513"/>
      <c r="E2513"/>
      <c r="F2513"/>
      <c r="G2513"/>
      <c r="H2513"/>
      <c r="I2513"/>
      <c r="J2513"/>
      <c r="K2513"/>
      <c r="L2513"/>
      <c r="M2513"/>
      <c r="N2513"/>
      <c r="O2513"/>
    </row>
    <row r="2514" spans="2:15" x14ac:dyDescent="0.25">
      <c r="B2514"/>
      <c r="C2514"/>
      <c r="D2514"/>
      <c r="E2514"/>
      <c r="F2514"/>
      <c r="G2514"/>
      <c r="H2514"/>
      <c r="I2514"/>
      <c r="J2514"/>
      <c r="K2514"/>
      <c r="L2514"/>
      <c r="M2514"/>
      <c r="N2514"/>
      <c r="O2514"/>
    </row>
    <row r="2515" spans="2:15" x14ac:dyDescent="0.25">
      <c r="B2515"/>
      <c r="C2515"/>
      <c r="D2515"/>
      <c r="E2515"/>
      <c r="F2515"/>
      <c r="G2515"/>
      <c r="H2515"/>
      <c r="I2515"/>
      <c r="J2515"/>
      <c r="K2515"/>
      <c r="L2515"/>
      <c r="M2515"/>
      <c r="N2515"/>
      <c r="O2515"/>
    </row>
    <row r="2516" spans="2:15" x14ac:dyDescent="0.25">
      <c r="B2516"/>
      <c r="C2516"/>
      <c r="D2516"/>
      <c r="E2516"/>
      <c r="F2516"/>
      <c r="G2516"/>
      <c r="H2516"/>
      <c r="I2516"/>
      <c r="J2516"/>
      <c r="K2516"/>
      <c r="L2516"/>
      <c r="M2516"/>
      <c r="N2516"/>
      <c r="O2516"/>
    </row>
    <row r="2517" spans="2:15" x14ac:dyDescent="0.25">
      <c r="B2517"/>
      <c r="C2517"/>
      <c r="D2517"/>
      <c r="E2517"/>
      <c r="F2517"/>
      <c r="G2517"/>
      <c r="H2517"/>
      <c r="I2517"/>
      <c r="J2517"/>
      <c r="K2517"/>
      <c r="L2517"/>
      <c r="M2517"/>
      <c r="N2517"/>
      <c r="O2517"/>
    </row>
    <row r="2518" spans="2:15" x14ac:dyDescent="0.25">
      <c r="B2518"/>
      <c r="C2518"/>
      <c r="D2518"/>
      <c r="E2518"/>
      <c r="F2518"/>
      <c r="G2518"/>
      <c r="H2518"/>
      <c r="I2518"/>
      <c r="J2518"/>
      <c r="K2518"/>
      <c r="L2518"/>
      <c r="M2518"/>
      <c r="N2518"/>
      <c r="O2518"/>
    </row>
    <row r="2519" spans="2:15" x14ac:dyDescent="0.25">
      <c r="B2519"/>
      <c r="C2519"/>
      <c r="D2519"/>
      <c r="E2519"/>
      <c r="F2519"/>
      <c r="G2519"/>
      <c r="H2519"/>
      <c r="I2519"/>
      <c r="J2519"/>
      <c r="K2519"/>
      <c r="L2519"/>
      <c r="M2519"/>
      <c r="N2519"/>
      <c r="O2519"/>
    </row>
    <row r="2520" spans="2:15" x14ac:dyDescent="0.25">
      <c r="B2520"/>
      <c r="C2520"/>
      <c r="D2520"/>
      <c r="E2520"/>
      <c r="F2520"/>
      <c r="G2520"/>
      <c r="H2520"/>
      <c r="I2520"/>
      <c r="J2520"/>
      <c r="K2520"/>
      <c r="L2520"/>
      <c r="M2520"/>
      <c r="N2520"/>
      <c r="O2520"/>
    </row>
    <row r="2521" spans="2:15" x14ac:dyDescent="0.25">
      <c r="B2521"/>
      <c r="C2521"/>
      <c r="D2521"/>
      <c r="E2521"/>
      <c r="F2521"/>
      <c r="G2521"/>
      <c r="H2521"/>
      <c r="I2521"/>
      <c r="J2521"/>
      <c r="K2521"/>
      <c r="L2521"/>
      <c r="M2521"/>
      <c r="N2521"/>
      <c r="O2521"/>
    </row>
    <row r="2522" spans="2:15" x14ac:dyDescent="0.25">
      <c r="B2522"/>
      <c r="C2522"/>
      <c r="D2522"/>
      <c r="E2522"/>
      <c r="F2522"/>
      <c r="G2522"/>
      <c r="H2522"/>
      <c r="I2522"/>
      <c r="J2522"/>
      <c r="K2522"/>
      <c r="L2522"/>
      <c r="M2522"/>
      <c r="N2522"/>
      <c r="O2522"/>
    </row>
    <row r="2523" spans="2:15" x14ac:dyDescent="0.25">
      <c r="B2523"/>
      <c r="C2523"/>
      <c r="D2523"/>
      <c r="E2523"/>
      <c r="F2523"/>
      <c r="G2523"/>
      <c r="H2523"/>
      <c r="I2523"/>
      <c r="J2523"/>
      <c r="K2523"/>
      <c r="L2523"/>
      <c r="M2523"/>
      <c r="N2523"/>
      <c r="O2523"/>
    </row>
    <row r="2524" spans="2:15" x14ac:dyDescent="0.25">
      <c r="B2524"/>
      <c r="C2524"/>
      <c r="D2524"/>
      <c r="E2524"/>
      <c r="F2524"/>
      <c r="G2524"/>
      <c r="H2524"/>
      <c r="I2524"/>
      <c r="J2524"/>
      <c r="K2524"/>
      <c r="L2524"/>
      <c r="M2524"/>
      <c r="N2524"/>
      <c r="O2524"/>
    </row>
    <row r="2525" spans="2:15" x14ac:dyDescent="0.25">
      <c r="B2525"/>
      <c r="C2525"/>
      <c r="D2525"/>
      <c r="E2525"/>
      <c r="F2525"/>
      <c r="G2525"/>
      <c r="H2525"/>
      <c r="I2525"/>
      <c r="J2525"/>
      <c r="K2525"/>
      <c r="L2525"/>
      <c r="M2525"/>
      <c r="N2525"/>
      <c r="O2525"/>
    </row>
    <row r="2526" spans="2:15" x14ac:dyDescent="0.25">
      <c r="B2526"/>
      <c r="C2526"/>
      <c r="D2526"/>
      <c r="E2526"/>
      <c r="F2526"/>
      <c r="G2526"/>
      <c r="H2526"/>
      <c r="I2526"/>
      <c r="J2526"/>
      <c r="K2526"/>
      <c r="L2526"/>
      <c r="M2526"/>
      <c r="N2526"/>
      <c r="O2526"/>
    </row>
    <row r="2527" spans="2:15" x14ac:dyDescent="0.25">
      <c r="B2527"/>
      <c r="C2527"/>
      <c r="D2527"/>
      <c r="E2527"/>
      <c r="F2527"/>
      <c r="G2527"/>
      <c r="H2527"/>
      <c r="I2527"/>
      <c r="J2527"/>
      <c r="K2527"/>
      <c r="L2527"/>
      <c r="M2527"/>
      <c r="N2527"/>
      <c r="O2527"/>
    </row>
    <row r="2528" spans="2:15" x14ac:dyDescent="0.25">
      <c r="B2528"/>
      <c r="C2528"/>
      <c r="D2528"/>
      <c r="E2528"/>
      <c r="F2528"/>
      <c r="G2528"/>
      <c r="H2528"/>
      <c r="I2528"/>
      <c r="J2528"/>
      <c r="K2528"/>
      <c r="L2528"/>
      <c r="M2528"/>
      <c r="N2528"/>
      <c r="O2528"/>
    </row>
    <row r="2529" spans="2:15" x14ac:dyDescent="0.25">
      <c r="B2529"/>
      <c r="C2529"/>
      <c r="D2529"/>
      <c r="E2529"/>
      <c r="F2529"/>
      <c r="G2529"/>
      <c r="H2529"/>
      <c r="I2529"/>
      <c r="J2529"/>
      <c r="K2529"/>
      <c r="L2529"/>
      <c r="M2529"/>
      <c r="N2529"/>
      <c r="O2529"/>
    </row>
    <row r="2530" spans="2:15" x14ac:dyDescent="0.25">
      <c r="B2530"/>
      <c r="C2530"/>
      <c r="D2530"/>
      <c r="E2530"/>
      <c r="F2530"/>
      <c r="G2530"/>
      <c r="H2530"/>
      <c r="I2530"/>
      <c r="J2530"/>
      <c r="K2530"/>
      <c r="L2530"/>
      <c r="M2530"/>
      <c r="N2530"/>
      <c r="O2530"/>
    </row>
    <row r="2531" spans="2:15" x14ac:dyDescent="0.25">
      <c r="B2531"/>
      <c r="C2531"/>
      <c r="D2531"/>
      <c r="E2531"/>
      <c r="F2531"/>
      <c r="G2531"/>
      <c r="H2531"/>
      <c r="I2531"/>
      <c r="J2531"/>
      <c r="K2531"/>
      <c r="L2531"/>
      <c r="M2531"/>
      <c r="N2531"/>
      <c r="O2531"/>
    </row>
    <row r="2532" spans="2:15" x14ac:dyDescent="0.25">
      <c r="B2532"/>
      <c r="C2532"/>
      <c r="D2532"/>
      <c r="E2532"/>
      <c r="F2532"/>
      <c r="G2532"/>
      <c r="H2532"/>
      <c r="I2532"/>
      <c r="J2532"/>
      <c r="K2532"/>
      <c r="L2532"/>
      <c r="M2532"/>
      <c r="N2532"/>
      <c r="O2532"/>
    </row>
    <row r="2533" spans="2:15" x14ac:dyDescent="0.25">
      <c r="B2533"/>
      <c r="C2533"/>
      <c r="D2533"/>
      <c r="E2533"/>
      <c r="F2533"/>
      <c r="G2533"/>
      <c r="H2533"/>
      <c r="I2533"/>
      <c r="J2533"/>
      <c r="K2533"/>
      <c r="L2533"/>
      <c r="M2533"/>
      <c r="N2533"/>
      <c r="O2533"/>
    </row>
    <row r="2534" spans="2:15" x14ac:dyDescent="0.25">
      <c r="B2534"/>
      <c r="C2534"/>
      <c r="D2534"/>
      <c r="E2534"/>
      <c r="F2534"/>
      <c r="G2534"/>
      <c r="H2534"/>
      <c r="I2534"/>
      <c r="J2534"/>
      <c r="K2534"/>
      <c r="L2534"/>
      <c r="M2534"/>
      <c r="N2534"/>
      <c r="O2534"/>
    </row>
    <row r="2535" spans="2:15" x14ac:dyDescent="0.25">
      <c r="B2535"/>
      <c r="C2535"/>
      <c r="D2535"/>
      <c r="E2535"/>
      <c r="F2535"/>
      <c r="G2535"/>
      <c r="H2535"/>
      <c r="I2535"/>
      <c r="J2535"/>
      <c r="K2535"/>
      <c r="L2535"/>
      <c r="M2535"/>
      <c r="N2535"/>
      <c r="O2535"/>
    </row>
    <row r="2536" spans="2:15" x14ac:dyDescent="0.25">
      <c r="B2536"/>
      <c r="C2536"/>
      <c r="D2536"/>
      <c r="E2536"/>
      <c r="F2536"/>
      <c r="G2536"/>
      <c r="H2536"/>
      <c r="I2536"/>
      <c r="J2536"/>
      <c r="K2536"/>
      <c r="L2536"/>
      <c r="M2536"/>
      <c r="N2536"/>
      <c r="O2536"/>
    </row>
    <row r="2537" spans="2:15" x14ac:dyDescent="0.25">
      <c r="B2537"/>
      <c r="C2537"/>
      <c r="D2537"/>
      <c r="E2537"/>
      <c r="F2537"/>
      <c r="G2537"/>
      <c r="H2537"/>
      <c r="I2537"/>
      <c r="J2537"/>
      <c r="K2537"/>
      <c r="L2537"/>
      <c r="M2537"/>
      <c r="N2537"/>
      <c r="O2537"/>
    </row>
    <row r="2538" spans="2:15" x14ac:dyDescent="0.25">
      <c r="B2538"/>
      <c r="C2538"/>
      <c r="D2538"/>
      <c r="E2538"/>
      <c r="F2538"/>
      <c r="G2538"/>
      <c r="H2538"/>
      <c r="I2538"/>
      <c r="J2538"/>
      <c r="K2538"/>
      <c r="L2538"/>
      <c r="M2538"/>
      <c r="N2538"/>
      <c r="O2538"/>
    </row>
    <row r="2539" spans="2:15" x14ac:dyDescent="0.25">
      <c r="B2539"/>
      <c r="C2539"/>
      <c r="D2539"/>
      <c r="E2539"/>
      <c r="F2539"/>
      <c r="G2539"/>
      <c r="H2539"/>
      <c r="I2539"/>
      <c r="J2539"/>
      <c r="K2539"/>
      <c r="L2539"/>
      <c r="M2539"/>
      <c r="N2539"/>
      <c r="O2539"/>
    </row>
    <row r="2540" spans="2:15" x14ac:dyDescent="0.25">
      <c r="B2540"/>
      <c r="C2540"/>
      <c r="D2540"/>
      <c r="E2540"/>
      <c r="F2540"/>
      <c r="G2540"/>
      <c r="H2540"/>
      <c r="I2540"/>
      <c r="J2540"/>
      <c r="K2540"/>
      <c r="L2540"/>
      <c r="M2540"/>
      <c r="N2540"/>
      <c r="O2540"/>
    </row>
    <row r="2541" spans="2:15" x14ac:dyDescent="0.25">
      <c r="B2541"/>
      <c r="C2541"/>
      <c r="D2541"/>
      <c r="E2541"/>
      <c r="F2541"/>
      <c r="G2541"/>
      <c r="H2541"/>
      <c r="I2541"/>
      <c r="J2541"/>
      <c r="K2541"/>
      <c r="L2541"/>
      <c r="M2541"/>
      <c r="N2541"/>
      <c r="O2541"/>
    </row>
    <row r="2542" spans="2:15" x14ac:dyDescent="0.25">
      <c r="B2542"/>
      <c r="C2542"/>
      <c r="D2542"/>
      <c r="E2542"/>
      <c r="F2542"/>
      <c r="G2542"/>
      <c r="H2542"/>
      <c r="I2542"/>
      <c r="J2542"/>
      <c r="K2542"/>
      <c r="L2542"/>
      <c r="M2542"/>
      <c r="N2542"/>
      <c r="O2542"/>
    </row>
    <row r="2543" spans="2:15" x14ac:dyDescent="0.25">
      <c r="B2543"/>
      <c r="C2543"/>
      <c r="D2543"/>
      <c r="E2543"/>
      <c r="F2543"/>
      <c r="G2543"/>
      <c r="H2543"/>
      <c r="I2543"/>
      <c r="J2543"/>
      <c r="K2543"/>
      <c r="L2543"/>
      <c r="M2543"/>
      <c r="N2543"/>
      <c r="O2543"/>
    </row>
    <row r="2544" spans="2:15" x14ac:dyDescent="0.25">
      <c r="B2544"/>
      <c r="C2544"/>
      <c r="D2544"/>
      <c r="E2544"/>
      <c r="F2544"/>
      <c r="G2544"/>
      <c r="H2544"/>
      <c r="I2544"/>
      <c r="J2544"/>
      <c r="K2544"/>
      <c r="L2544"/>
      <c r="M2544"/>
      <c r="N2544"/>
      <c r="O2544"/>
    </row>
    <row r="2545" spans="2:15" x14ac:dyDescent="0.25">
      <c r="B2545"/>
      <c r="C2545"/>
      <c r="D2545"/>
      <c r="E2545"/>
      <c r="F2545"/>
      <c r="G2545"/>
      <c r="H2545"/>
      <c r="I2545"/>
      <c r="J2545"/>
      <c r="K2545"/>
      <c r="L2545"/>
      <c r="M2545"/>
      <c r="N2545"/>
      <c r="O2545"/>
    </row>
    <row r="2546" spans="2:15" x14ac:dyDescent="0.25">
      <c r="B2546"/>
      <c r="C2546"/>
      <c r="D2546"/>
      <c r="E2546"/>
      <c r="F2546"/>
      <c r="G2546"/>
      <c r="H2546"/>
      <c r="I2546"/>
      <c r="J2546"/>
      <c r="K2546"/>
      <c r="L2546"/>
      <c r="M2546"/>
      <c r="N2546"/>
      <c r="O2546"/>
    </row>
    <row r="2547" spans="2:15" x14ac:dyDescent="0.25">
      <c r="B2547"/>
      <c r="C2547"/>
      <c r="D2547"/>
      <c r="E2547"/>
      <c r="F2547"/>
      <c r="G2547"/>
      <c r="H2547"/>
      <c r="I2547"/>
      <c r="J2547"/>
      <c r="K2547"/>
      <c r="L2547"/>
      <c r="M2547"/>
      <c r="N2547"/>
      <c r="O2547"/>
    </row>
    <row r="2548" spans="2:15" x14ac:dyDescent="0.25">
      <c r="B2548"/>
      <c r="C2548"/>
      <c r="D2548"/>
      <c r="E2548"/>
      <c r="F2548"/>
      <c r="G2548"/>
      <c r="H2548"/>
      <c r="I2548"/>
      <c r="J2548"/>
      <c r="K2548"/>
      <c r="L2548"/>
      <c r="M2548"/>
      <c r="N2548"/>
      <c r="O2548"/>
    </row>
    <row r="2549" spans="2:15" x14ac:dyDescent="0.25">
      <c r="B2549"/>
      <c r="C2549"/>
      <c r="D2549"/>
      <c r="E2549"/>
      <c r="F2549"/>
      <c r="G2549"/>
      <c r="H2549"/>
      <c r="I2549"/>
      <c r="J2549"/>
      <c r="K2549"/>
      <c r="L2549"/>
      <c r="M2549"/>
      <c r="N2549"/>
      <c r="O2549"/>
    </row>
    <row r="2550" spans="2:15" x14ac:dyDescent="0.25">
      <c r="B2550"/>
      <c r="C2550"/>
      <c r="D2550"/>
      <c r="E2550"/>
      <c r="F2550"/>
      <c r="G2550"/>
      <c r="H2550"/>
      <c r="I2550"/>
      <c r="J2550"/>
      <c r="K2550"/>
      <c r="L2550"/>
      <c r="M2550"/>
      <c r="N2550"/>
      <c r="O2550"/>
    </row>
    <row r="2551" spans="2:15" x14ac:dyDescent="0.25">
      <c r="B2551"/>
      <c r="C2551"/>
      <c r="D2551"/>
      <c r="E2551"/>
      <c r="F2551"/>
      <c r="G2551"/>
      <c r="H2551"/>
      <c r="I2551"/>
      <c r="J2551"/>
      <c r="K2551"/>
      <c r="L2551"/>
      <c r="M2551"/>
      <c r="N2551"/>
      <c r="O2551"/>
    </row>
    <row r="2552" spans="2:15" x14ac:dyDescent="0.25">
      <c r="B2552"/>
      <c r="C2552"/>
      <c r="D2552"/>
      <c r="E2552"/>
      <c r="F2552"/>
      <c r="G2552"/>
      <c r="H2552"/>
      <c r="I2552"/>
      <c r="J2552"/>
      <c r="K2552"/>
      <c r="L2552"/>
      <c r="M2552"/>
      <c r="N2552"/>
      <c r="O2552"/>
    </row>
    <row r="2553" spans="2:15" x14ac:dyDescent="0.25">
      <c r="B2553"/>
      <c r="C2553"/>
      <c r="D2553"/>
      <c r="E2553"/>
      <c r="F2553"/>
      <c r="G2553"/>
      <c r="H2553"/>
      <c r="I2553"/>
      <c r="J2553"/>
      <c r="K2553"/>
      <c r="L2553"/>
      <c r="M2553"/>
      <c r="N2553"/>
      <c r="O2553"/>
    </row>
    <row r="2554" spans="2:15" x14ac:dyDescent="0.25">
      <c r="B2554"/>
      <c r="C2554"/>
      <c r="D2554"/>
      <c r="E2554"/>
      <c r="F2554"/>
      <c r="G2554"/>
      <c r="H2554"/>
      <c r="I2554"/>
      <c r="J2554"/>
      <c r="K2554"/>
      <c r="L2554"/>
      <c r="M2554"/>
      <c r="N2554"/>
      <c r="O2554"/>
    </row>
    <row r="2555" spans="2:15" x14ac:dyDescent="0.25">
      <c r="B2555"/>
      <c r="C2555"/>
      <c r="D2555"/>
      <c r="E2555"/>
      <c r="F2555"/>
      <c r="G2555"/>
      <c r="H2555"/>
      <c r="I2555"/>
      <c r="J2555"/>
      <c r="K2555"/>
      <c r="L2555"/>
      <c r="M2555"/>
      <c r="N2555"/>
      <c r="O2555"/>
    </row>
    <row r="2556" spans="2:15" x14ac:dyDescent="0.25">
      <c r="B2556"/>
      <c r="C2556"/>
      <c r="D2556"/>
      <c r="E2556"/>
      <c r="F2556"/>
      <c r="G2556"/>
      <c r="H2556"/>
      <c r="I2556"/>
      <c r="J2556"/>
      <c r="K2556"/>
      <c r="L2556"/>
      <c r="M2556"/>
      <c r="N2556"/>
      <c r="O2556"/>
    </row>
    <row r="2557" spans="2:15" x14ac:dyDescent="0.25">
      <c r="B2557"/>
      <c r="C2557"/>
      <c r="D2557"/>
      <c r="E2557"/>
      <c r="F2557"/>
      <c r="G2557"/>
      <c r="H2557"/>
      <c r="I2557"/>
      <c r="J2557"/>
      <c r="K2557"/>
      <c r="L2557"/>
      <c r="M2557"/>
      <c r="N2557"/>
      <c r="O2557"/>
    </row>
    <row r="2558" spans="2:15" x14ac:dyDescent="0.25">
      <c r="B2558"/>
      <c r="C2558"/>
      <c r="D2558"/>
      <c r="E2558"/>
      <c r="F2558"/>
      <c r="G2558"/>
      <c r="H2558"/>
      <c r="I2558"/>
      <c r="J2558"/>
      <c r="K2558"/>
      <c r="L2558"/>
      <c r="M2558"/>
      <c r="N2558"/>
      <c r="O2558"/>
    </row>
    <row r="2559" spans="2:15" x14ac:dyDescent="0.25">
      <c r="B2559"/>
      <c r="C2559"/>
      <c r="D2559"/>
      <c r="E2559"/>
      <c r="F2559"/>
      <c r="G2559"/>
      <c r="H2559"/>
      <c r="I2559"/>
      <c r="J2559"/>
      <c r="K2559"/>
      <c r="L2559"/>
      <c r="M2559"/>
      <c r="N2559"/>
      <c r="O2559"/>
    </row>
    <row r="2560" spans="2:15" x14ac:dyDescent="0.25">
      <c r="B2560"/>
      <c r="C2560"/>
      <c r="D2560"/>
      <c r="E2560"/>
      <c r="F2560"/>
      <c r="G2560"/>
      <c r="H2560"/>
      <c r="I2560"/>
      <c r="J2560"/>
      <c r="K2560"/>
      <c r="L2560"/>
      <c r="M2560"/>
      <c r="N2560"/>
      <c r="O2560"/>
    </row>
    <row r="2561" spans="2:15" x14ac:dyDescent="0.25">
      <c r="B2561"/>
      <c r="C2561"/>
      <c r="D2561"/>
      <c r="E2561"/>
      <c r="F2561"/>
      <c r="G2561"/>
      <c r="H2561"/>
      <c r="I2561"/>
      <c r="J2561"/>
      <c r="K2561"/>
      <c r="L2561"/>
      <c r="M2561"/>
      <c r="N2561"/>
      <c r="O2561"/>
    </row>
    <row r="2562" spans="2:15" x14ac:dyDescent="0.25">
      <c r="B2562"/>
      <c r="C2562"/>
      <c r="D2562"/>
      <c r="E2562"/>
      <c r="F2562"/>
      <c r="G2562"/>
      <c r="H2562"/>
      <c r="I2562"/>
      <c r="J2562"/>
      <c r="K2562"/>
      <c r="L2562"/>
      <c r="M2562"/>
      <c r="N2562"/>
      <c r="O2562"/>
    </row>
    <row r="2563" spans="2:15" x14ac:dyDescent="0.25">
      <c r="B2563"/>
      <c r="C2563"/>
      <c r="D2563"/>
      <c r="E2563"/>
      <c r="F2563"/>
      <c r="G2563"/>
      <c r="H2563"/>
      <c r="I2563"/>
      <c r="J2563"/>
      <c r="K2563"/>
      <c r="L2563"/>
      <c r="M2563"/>
      <c r="N2563"/>
      <c r="O2563"/>
    </row>
    <row r="2564" spans="2:15" x14ac:dyDescent="0.25">
      <c r="B2564"/>
      <c r="C2564"/>
      <c r="D2564"/>
      <c r="E2564"/>
      <c r="F2564"/>
      <c r="G2564"/>
      <c r="H2564"/>
      <c r="I2564"/>
      <c r="J2564"/>
      <c r="K2564"/>
      <c r="L2564"/>
      <c r="M2564"/>
      <c r="N2564"/>
      <c r="O2564"/>
    </row>
    <row r="2565" spans="2:15" x14ac:dyDescent="0.25">
      <c r="B2565"/>
      <c r="C2565"/>
      <c r="D2565"/>
      <c r="E2565"/>
      <c r="F2565"/>
      <c r="G2565"/>
      <c r="H2565"/>
      <c r="I2565"/>
      <c r="J2565"/>
      <c r="K2565"/>
      <c r="L2565"/>
      <c r="M2565"/>
      <c r="N2565"/>
      <c r="O2565"/>
    </row>
    <row r="2566" spans="2:15" x14ac:dyDescent="0.25">
      <c r="B2566"/>
      <c r="C2566"/>
      <c r="D2566"/>
      <c r="E2566"/>
      <c r="F2566"/>
      <c r="G2566"/>
      <c r="H2566"/>
      <c r="I2566"/>
      <c r="J2566"/>
      <c r="K2566"/>
      <c r="L2566"/>
      <c r="M2566"/>
      <c r="N2566"/>
      <c r="O2566"/>
    </row>
    <row r="2567" spans="2:15" x14ac:dyDescent="0.25">
      <c r="B2567"/>
      <c r="C2567"/>
      <c r="D2567"/>
      <c r="E2567"/>
      <c r="F2567"/>
      <c r="G2567"/>
      <c r="H2567"/>
      <c r="I2567"/>
      <c r="J2567"/>
      <c r="K2567"/>
      <c r="L2567"/>
      <c r="M2567"/>
      <c r="N2567"/>
      <c r="O2567"/>
    </row>
    <row r="2568" spans="2:15" x14ac:dyDescent="0.25">
      <c r="B2568"/>
      <c r="C2568"/>
      <c r="D2568"/>
      <c r="E2568"/>
      <c r="F2568"/>
      <c r="G2568"/>
      <c r="H2568"/>
      <c r="I2568"/>
      <c r="J2568"/>
      <c r="K2568"/>
      <c r="L2568"/>
      <c r="M2568"/>
      <c r="N2568"/>
      <c r="O2568"/>
    </row>
    <row r="2569" spans="2:15" x14ac:dyDescent="0.25">
      <c r="B2569"/>
      <c r="C2569"/>
      <c r="D2569"/>
      <c r="E2569"/>
      <c r="F2569"/>
      <c r="G2569"/>
      <c r="H2569"/>
      <c r="I2569"/>
      <c r="J2569"/>
      <c r="K2569"/>
      <c r="L2569"/>
      <c r="M2569"/>
      <c r="N2569"/>
      <c r="O2569"/>
    </row>
    <row r="2570" spans="2:15" x14ac:dyDescent="0.25">
      <c r="B2570"/>
      <c r="C2570"/>
      <c r="D2570"/>
      <c r="E2570"/>
      <c r="F2570"/>
      <c r="G2570"/>
      <c r="H2570"/>
      <c r="I2570"/>
      <c r="J2570"/>
      <c r="K2570"/>
      <c r="L2570"/>
      <c r="M2570"/>
      <c r="N2570"/>
      <c r="O2570"/>
    </row>
    <row r="2571" spans="2:15" x14ac:dyDescent="0.25">
      <c r="B2571"/>
      <c r="C2571"/>
      <c r="D2571"/>
      <c r="E2571"/>
      <c r="F2571"/>
      <c r="G2571"/>
      <c r="H2571"/>
      <c r="I2571"/>
      <c r="J2571"/>
      <c r="K2571"/>
      <c r="L2571"/>
      <c r="M2571"/>
      <c r="N2571"/>
      <c r="O2571"/>
    </row>
    <row r="2572" spans="2:15" x14ac:dyDescent="0.25">
      <c r="B2572"/>
      <c r="C2572"/>
      <c r="D2572"/>
      <c r="E2572"/>
      <c r="F2572"/>
      <c r="G2572"/>
      <c r="H2572"/>
      <c r="I2572"/>
      <c r="J2572"/>
      <c r="K2572"/>
      <c r="L2572"/>
      <c r="M2572"/>
      <c r="N2572"/>
      <c r="O2572"/>
    </row>
    <row r="2573" spans="2:15" x14ac:dyDescent="0.25">
      <c r="B2573"/>
      <c r="C2573"/>
      <c r="D2573"/>
      <c r="E2573"/>
      <c r="F2573"/>
      <c r="G2573"/>
      <c r="H2573"/>
      <c r="I2573"/>
      <c r="J2573"/>
      <c r="K2573"/>
      <c r="L2573"/>
      <c r="M2573"/>
      <c r="N2573"/>
      <c r="O2573"/>
    </row>
    <row r="2574" spans="2:15" x14ac:dyDescent="0.25">
      <c r="B2574"/>
      <c r="C2574"/>
      <c r="D2574"/>
      <c r="E2574"/>
      <c r="F2574"/>
      <c r="G2574"/>
      <c r="H2574"/>
      <c r="I2574"/>
      <c r="J2574"/>
      <c r="K2574"/>
      <c r="L2574"/>
      <c r="M2574"/>
      <c r="N2574"/>
      <c r="O2574"/>
    </row>
    <row r="2575" spans="2:15" x14ac:dyDescent="0.25">
      <c r="B2575"/>
      <c r="C2575"/>
      <c r="D2575"/>
      <c r="E2575"/>
      <c r="F2575"/>
      <c r="G2575"/>
      <c r="H2575"/>
      <c r="I2575"/>
      <c r="J2575"/>
      <c r="K2575"/>
      <c r="L2575"/>
      <c r="M2575"/>
      <c r="N2575"/>
      <c r="O2575"/>
    </row>
    <row r="2576" spans="2:15" x14ac:dyDescent="0.25">
      <c r="B2576"/>
      <c r="C2576"/>
      <c r="D2576"/>
      <c r="E2576"/>
      <c r="F2576"/>
      <c r="G2576"/>
      <c r="H2576"/>
      <c r="I2576"/>
      <c r="J2576"/>
      <c r="K2576"/>
      <c r="L2576"/>
      <c r="M2576"/>
      <c r="N2576"/>
      <c r="O2576"/>
    </row>
    <row r="2577" spans="2:15" x14ac:dyDescent="0.25">
      <c r="B2577"/>
      <c r="C2577"/>
      <c r="D2577"/>
      <c r="E2577"/>
      <c r="F2577"/>
      <c r="G2577"/>
      <c r="H2577"/>
      <c r="I2577"/>
      <c r="J2577"/>
      <c r="K2577"/>
      <c r="L2577"/>
      <c r="M2577"/>
      <c r="N2577"/>
      <c r="O2577"/>
    </row>
    <row r="2578" spans="2:15" x14ac:dyDescent="0.25">
      <c r="B2578"/>
      <c r="C2578"/>
      <c r="D2578"/>
      <c r="E2578"/>
      <c r="F2578"/>
      <c r="G2578"/>
      <c r="H2578"/>
      <c r="I2578"/>
      <c r="J2578"/>
      <c r="K2578"/>
      <c r="L2578"/>
      <c r="M2578"/>
      <c r="N2578"/>
      <c r="O2578"/>
    </row>
    <row r="2579" spans="2:15" x14ac:dyDescent="0.25">
      <c r="B2579"/>
      <c r="C2579"/>
      <c r="D2579"/>
      <c r="E2579"/>
      <c r="F2579"/>
      <c r="G2579"/>
      <c r="H2579"/>
      <c r="I2579"/>
      <c r="J2579"/>
      <c r="K2579"/>
      <c r="L2579"/>
      <c r="M2579"/>
      <c r="N2579"/>
      <c r="O2579"/>
    </row>
    <row r="2580" spans="2:15" x14ac:dyDescent="0.25">
      <c r="B2580"/>
      <c r="C2580"/>
      <c r="D2580"/>
      <c r="E2580"/>
      <c r="F2580"/>
      <c r="G2580"/>
      <c r="H2580"/>
      <c r="I2580"/>
      <c r="J2580"/>
      <c r="K2580"/>
      <c r="L2580"/>
      <c r="M2580"/>
      <c r="N2580"/>
      <c r="O2580"/>
    </row>
    <row r="2581" spans="2:15" x14ac:dyDescent="0.25">
      <c r="B2581"/>
      <c r="C2581"/>
      <c r="D2581"/>
      <c r="E2581"/>
      <c r="F2581"/>
      <c r="G2581"/>
      <c r="H2581"/>
      <c r="I2581"/>
      <c r="J2581"/>
      <c r="K2581"/>
      <c r="L2581"/>
      <c r="M2581"/>
      <c r="N2581"/>
      <c r="O2581"/>
    </row>
    <row r="2582" spans="2:15" x14ac:dyDescent="0.25">
      <c r="B2582"/>
      <c r="C2582"/>
      <c r="D2582"/>
      <c r="E2582"/>
      <c r="F2582"/>
      <c r="G2582"/>
      <c r="H2582"/>
      <c r="I2582"/>
      <c r="J2582"/>
      <c r="K2582"/>
      <c r="L2582"/>
      <c r="M2582"/>
      <c r="N2582"/>
      <c r="O2582"/>
    </row>
    <row r="2583" spans="2:15" x14ac:dyDescent="0.25">
      <c r="B2583"/>
      <c r="C2583"/>
      <c r="D2583"/>
      <c r="E2583"/>
      <c r="F2583"/>
      <c r="G2583"/>
      <c r="H2583"/>
      <c r="I2583"/>
      <c r="J2583"/>
      <c r="K2583"/>
      <c r="L2583"/>
      <c r="M2583"/>
      <c r="N2583"/>
      <c r="O2583"/>
    </row>
    <row r="2584" spans="2:15" x14ac:dyDescent="0.25">
      <c r="B2584"/>
      <c r="C2584"/>
      <c r="D2584"/>
      <c r="E2584"/>
      <c r="F2584"/>
      <c r="G2584"/>
      <c r="H2584"/>
      <c r="I2584"/>
      <c r="J2584"/>
      <c r="K2584"/>
      <c r="L2584"/>
      <c r="M2584"/>
      <c r="N2584"/>
      <c r="O2584"/>
    </row>
    <row r="2585" spans="2:15" x14ac:dyDescent="0.25">
      <c r="B2585"/>
      <c r="C2585"/>
      <c r="D2585"/>
      <c r="E2585"/>
      <c r="F2585"/>
      <c r="G2585"/>
      <c r="H2585"/>
      <c r="I2585"/>
      <c r="J2585"/>
      <c r="K2585"/>
      <c r="L2585"/>
      <c r="M2585"/>
      <c r="N2585"/>
      <c r="O2585"/>
    </row>
    <row r="2586" spans="2:15" x14ac:dyDescent="0.25">
      <c r="B2586"/>
      <c r="C2586"/>
      <c r="D2586"/>
      <c r="E2586"/>
      <c r="F2586"/>
      <c r="G2586"/>
      <c r="H2586"/>
      <c r="I2586"/>
      <c r="J2586"/>
      <c r="K2586"/>
      <c r="L2586"/>
      <c r="M2586"/>
      <c r="N2586"/>
      <c r="O2586"/>
    </row>
    <row r="2587" spans="2:15" x14ac:dyDescent="0.25">
      <c r="B2587"/>
      <c r="C2587"/>
      <c r="D2587"/>
      <c r="E2587"/>
      <c r="F2587"/>
      <c r="G2587"/>
      <c r="H2587"/>
      <c r="I2587"/>
      <c r="J2587"/>
      <c r="K2587"/>
      <c r="L2587"/>
      <c r="M2587"/>
      <c r="N2587"/>
      <c r="O2587"/>
    </row>
    <row r="2588" spans="2:15" x14ac:dyDescent="0.25">
      <c r="B2588"/>
      <c r="C2588"/>
      <c r="D2588"/>
      <c r="E2588"/>
      <c r="F2588"/>
      <c r="G2588"/>
      <c r="H2588"/>
      <c r="I2588"/>
      <c r="J2588"/>
      <c r="K2588"/>
      <c r="L2588"/>
      <c r="M2588"/>
      <c r="N2588"/>
      <c r="O2588"/>
    </row>
    <row r="2589" spans="2:15" x14ac:dyDescent="0.25">
      <c r="B2589"/>
      <c r="C2589"/>
      <c r="D2589"/>
      <c r="E2589"/>
      <c r="F2589"/>
      <c r="G2589"/>
      <c r="H2589"/>
      <c r="I2589"/>
      <c r="J2589"/>
      <c r="K2589"/>
      <c r="L2589"/>
      <c r="M2589"/>
      <c r="N2589"/>
      <c r="O2589"/>
    </row>
    <row r="2590" spans="2:15" x14ac:dyDescent="0.25">
      <c r="B2590"/>
      <c r="C2590"/>
      <c r="D2590"/>
      <c r="E2590"/>
      <c r="F2590"/>
      <c r="G2590"/>
      <c r="H2590"/>
      <c r="I2590"/>
      <c r="J2590"/>
      <c r="K2590"/>
      <c r="L2590"/>
      <c r="M2590"/>
      <c r="N2590"/>
      <c r="O2590"/>
    </row>
    <row r="2591" spans="2:15" x14ac:dyDescent="0.25">
      <c r="B2591"/>
      <c r="C2591"/>
      <c r="D2591"/>
      <c r="E2591"/>
      <c r="F2591"/>
      <c r="G2591"/>
      <c r="H2591"/>
      <c r="I2591"/>
      <c r="J2591"/>
      <c r="K2591"/>
      <c r="L2591"/>
      <c r="M2591"/>
      <c r="N2591"/>
      <c r="O2591"/>
    </row>
    <row r="2592" spans="2:15" x14ac:dyDescent="0.25">
      <c r="B2592"/>
      <c r="C2592"/>
      <c r="D2592"/>
      <c r="E2592"/>
      <c r="F2592"/>
      <c r="G2592"/>
      <c r="H2592"/>
      <c r="I2592"/>
      <c r="J2592"/>
      <c r="K2592"/>
      <c r="L2592"/>
      <c r="M2592"/>
      <c r="N2592"/>
      <c r="O2592"/>
    </row>
    <row r="2593" spans="2:15" x14ac:dyDescent="0.25">
      <c r="B2593"/>
      <c r="C2593"/>
      <c r="D2593"/>
      <c r="E2593"/>
      <c r="F2593"/>
      <c r="G2593"/>
      <c r="H2593"/>
      <c r="I2593"/>
      <c r="J2593"/>
      <c r="K2593"/>
      <c r="L2593"/>
      <c r="M2593"/>
      <c r="N2593"/>
      <c r="O2593"/>
    </row>
    <row r="2594" spans="2:15" x14ac:dyDescent="0.25">
      <c r="B2594"/>
      <c r="C2594"/>
      <c r="D2594"/>
      <c r="E2594"/>
      <c r="F2594"/>
      <c r="G2594"/>
      <c r="H2594"/>
      <c r="I2594"/>
      <c r="J2594"/>
      <c r="K2594"/>
      <c r="L2594"/>
      <c r="M2594"/>
      <c r="N2594"/>
      <c r="O2594"/>
    </row>
    <row r="2595" spans="2:15" x14ac:dyDescent="0.25">
      <c r="B2595"/>
      <c r="C2595"/>
      <c r="D2595"/>
      <c r="E2595"/>
      <c r="F2595"/>
      <c r="G2595"/>
      <c r="H2595"/>
      <c r="I2595"/>
      <c r="J2595"/>
      <c r="K2595"/>
      <c r="L2595"/>
      <c r="M2595"/>
      <c r="N2595"/>
      <c r="O2595"/>
    </row>
    <row r="2596" spans="2:15" x14ac:dyDescent="0.25">
      <c r="B2596"/>
      <c r="C2596"/>
      <c r="D2596"/>
      <c r="E2596"/>
      <c r="F2596"/>
      <c r="G2596"/>
      <c r="H2596"/>
      <c r="I2596"/>
      <c r="J2596"/>
      <c r="K2596"/>
      <c r="L2596"/>
      <c r="M2596"/>
      <c r="N2596"/>
      <c r="O2596"/>
    </row>
    <row r="2597" spans="2:15" x14ac:dyDescent="0.25">
      <c r="B2597"/>
      <c r="C2597"/>
      <c r="D2597"/>
      <c r="E2597"/>
      <c r="F2597"/>
      <c r="G2597"/>
      <c r="H2597"/>
      <c r="I2597"/>
      <c r="J2597"/>
      <c r="K2597"/>
      <c r="L2597"/>
      <c r="M2597"/>
      <c r="N2597"/>
      <c r="O2597"/>
    </row>
    <row r="2598" spans="2:15" x14ac:dyDescent="0.25">
      <c r="B2598"/>
      <c r="C2598"/>
      <c r="D2598"/>
      <c r="E2598"/>
      <c r="F2598"/>
      <c r="G2598"/>
      <c r="H2598"/>
      <c r="I2598"/>
      <c r="J2598"/>
      <c r="K2598"/>
      <c r="L2598"/>
      <c r="M2598"/>
      <c r="N2598"/>
      <c r="O2598"/>
    </row>
    <row r="2599" spans="2:15" x14ac:dyDescent="0.25">
      <c r="B2599"/>
      <c r="C2599"/>
      <c r="D2599"/>
      <c r="E2599"/>
      <c r="F2599"/>
      <c r="G2599"/>
      <c r="H2599"/>
      <c r="I2599"/>
      <c r="J2599"/>
      <c r="K2599"/>
      <c r="L2599"/>
      <c r="M2599"/>
      <c r="N2599"/>
      <c r="O2599"/>
    </row>
    <row r="2600" spans="2:15" x14ac:dyDescent="0.25">
      <c r="B2600"/>
      <c r="C2600"/>
      <c r="D2600"/>
      <c r="E2600"/>
      <c r="F2600"/>
      <c r="G2600"/>
      <c r="H2600"/>
      <c r="I2600"/>
      <c r="J2600"/>
      <c r="K2600"/>
      <c r="L2600"/>
      <c r="M2600"/>
      <c r="N2600"/>
      <c r="O2600"/>
    </row>
    <row r="2601" spans="2:15" x14ac:dyDescent="0.25">
      <c r="B2601"/>
      <c r="C2601"/>
      <c r="D2601"/>
      <c r="E2601"/>
      <c r="F2601"/>
      <c r="G2601"/>
      <c r="H2601"/>
      <c r="I2601"/>
      <c r="J2601"/>
      <c r="K2601"/>
      <c r="L2601"/>
      <c r="M2601"/>
      <c r="N2601"/>
      <c r="O2601"/>
    </row>
    <row r="2602" spans="2:15" x14ac:dyDescent="0.25">
      <c r="B2602"/>
      <c r="C2602"/>
      <c r="D2602"/>
      <c r="E2602"/>
      <c r="F2602"/>
      <c r="G2602"/>
      <c r="H2602"/>
      <c r="I2602"/>
      <c r="J2602"/>
      <c r="K2602"/>
      <c r="L2602"/>
      <c r="M2602"/>
      <c r="N2602"/>
      <c r="O2602"/>
    </row>
    <row r="2603" spans="2:15" x14ac:dyDescent="0.25">
      <c r="B2603"/>
      <c r="C2603"/>
      <c r="D2603"/>
      <c r="E2603"/>
      <c r="F2603"/>
      <c r="G2603"/>
      <c r="H2603"/>
      <c r="I2603"/>
      <c r="J2603"/>
      <c r="K2603"/>
      <c r="L2603"/>
      <c r="M2603"/>
      <c r="N2603"/>
      <c r="O2603"/>
    </row>
    <row r="2604" spans="2:15" x14ac:dyDescent="0.25">
      <c r="B2604"/>
      <c r="C2604"/>
      <c r="D2604"/>
      <c r="E2604"/>
      <c r="F2604"/>
      <c r="G2604"/>
      <c r="H2604"/>
      <c r="I2604"/>
      <c r="J2604"/>
      <c r="K2604"/>
      <c r="L2604"/>
      <c r="M2604"/>
      <c r="N2604"/>
      <c r="O2604"/>
    </row>
    <row r="2605" spans="2:15" x14ac:dyDescent="0.25">
      <c r="B2605"/>
      <c r="C2605"/>
      <c r="D2605"/>
      <c r="E2605"/>
      <c r="F2605"/>
      <c r="G2605"/>
      <c r="H2605"/>
      <c r="I2605"/>
      <c r="J2605"/>
      <c r="K2605"/>
      <c r="L2605"/>
      <c r="M2605"/>
      <c r="N2605"/>
      <c r="O2605"/>
    </row>
    <row r="2606" spans="2:15" x14ac:dyDescent="0.25">
      <c r="B2606"/>
      <c r="C2606"/>
      <c r="D2606"/>
      <c r="E2606"/>
      <c r="F2606"/>
      <c r="G2606"/>
      <c r="H2606"/>
      <c r="I2606"/>
      <c r="J2606"/>
      <c r="K2606"/>
      <c r="L2606"/>
      <c r="M2606"/>
      <c r="N2606"/>
      <c r="O2606"/>
    </row>
    <row r="2607" spans="2:15" x14ac:dyDescent="0.25">
      <c r="B2607"/>
      <c r="C2607"/>
      <c r="D2607"/>
      <c r="E2607"/>
      <c r="F2607"/>
      <c r="G2607"/>
      <c r="H2607"/>
      <c r="I2607"/>
      <c r="J2607"/>
      <c r="K2607"/>
      <c r="L2607"/>
      <c r="M2607"/>
      <c r="N2607"/>
      <c r="O2607"/>
    </row>
    <row r="2608" spans="2:15" x14ac:dyDescent="0.25">
      <c r="B2608"/>
      <c r="C2608"/>
      <c r="D2608"/>
      <c r="E2608"/>
      <c r="F2608"/>
      <c r="G2608"/>
      <c r="H2608"/>
      <c r="I2608"/>
      <c r="J2608"/>
      <c r="K2608"/>
      <c r="L2608"/>
      <c r="M2608"/>
      <c r="N2608"/>
      <c r="O2608"/>
    </row>
    <row r="2609" spans="2:15" x14ac:dyDescent="0.25">
      <c r="B2609"/>
      <c r="C2609"/>
      <c r="D2609"/>
      <c r="E2609"/>
      <c r="F2609"/>
      <c r="G2609"/>
      <c r="H2609"/>
      <c r="I2609"/>
      <c r="J2609"/>
      <c r="K2609"/>
      <c r="L2609"/>
      <c r="M2609"/>
      <c r="N2609"/>
      <c r="O2609"/>
    </row>
    <row r="2610" spans="2:15" x14ac:dyDescent="0.25">
      <c r="B2610"/>
      <c r="C2610"/>
      <c r="D2610"/>
      <c r="E2610"/>
      <c r="F2610"/>
      <c r="G2610"/>
      <c r="H2610"/>
      <c r="I2610"/>
      <c r="J2610"/>
      <c r="K2610"/>
      <c r="L2610"/>
      <c r="M2610"/>
      <c r="N2610"/>
      <c r="O2610"/>
    </row>
    <row r="2611" spans="2:15" x14ac:dyDescent="0.25">
      <c r="B2611"/>
      <c r="C2611"/>
      <c r="D2611"/>
      <c r="E2611"/>
      <c r="F2611"/>
      <c r="G2611"/>
      <c r="H2611"/>
      <c r="I2611"/>
      <c r="J2611"/>
      <c r="K2611"/>
      <c r="L2611"/>
      <c r="M2611"/>
      <c r="N2611"/>
      <c r="O2611"/>
    </row>
    <row r="2612" spans="2:15" x14ac:dyDescent="0.25">
      <c r="B2612"/>
      <c r="C2612"/>
      <c r="D2612"/>
      <c r="E2612"/>
      <c r="F2612"/>
      <c r="G2612"/>
      <c r="H2612"/>
      <c r="I2612"/>
      <c r="J2612"/>
      <c r="K2612"/>
      <c r="L2612"/>
      <c r="M2612"/>
      <c r="N2612"/>
      <c r="O2612"/>
    </row>
    <row r="2613" spans="2:15" x14ac:dyDescent="0.25">
      <c r="B2613"/>
      <c r="C2613"/>
      <c r="D2613"/>
      <c r="E2613"/>
      <c r="F2613"/>
      <c r="G2613"/>
      <c r="H2613"/>
      <c r="I2613"/>
      <c r="J2613"/>
      <c r="K2613"/>
      <c r="L2613"/>
      <c r="M2613"/>
      <c r="N2613"/>
      <c r="O2613"/>
    </row>
    <row r="2614" spans="2:15" x14ac:dyDescent="0.25">
      <c r="B2614"/>
      <c r="C2614"/>
      <c r="D2614"/>
      <c r="E2614"/>
      <c r="F2614"/>
      <c r="G2614"/>
      <c r="H2614"/>
      <c r="I2614"/>
      <c r="J2614"/>
      <c r="K2614"/>
      <c r="L2614"/>
      <c r="M2614"/>
      <c r="N2614"/>
      <c r="O2614"/>
    </row>
    <row r="2615" spans="2:15" x14ac:dyDescent="0.25">
      <c r="B2615"/>
      <c r="C2615"/>
      <c r="D2615"/>
      <c r="E2615"/>
      <c r="F2615"/>
      <c r="G2615"/>
      <c r="H2615"/>
      <c r="I2615"/>
      <c r="J2615"/>
      <c r="K2615"/>
      <c r="L2615"/>
      <c r="M2615"/>
      <c r="N2615"/>
      <c r="O2615"/>
    </row>
    <row r="2616" spans="2:15" x14ac:dyDescent="0.25">
      <c r="B2616"/>
      <c r="C2616"/>
      <c r="D2616"/>
      <c r="E2616"/>
      <c r="F2616"/>
      <c r="G2616"/>
      <c r="H2616"/>
      <c r="I2616"/>
      <c r="J2616"/>
      <c r="K2616"/>
      <c r="L2616"/>
      <c r="M2616"/>
      <c r="N2616"/>
      <c r="O2616"/>
    </row>
    <row r="2617" spans="2:15" x14ac:dyDescent="0.25">
      <c r="B2617"/>
      <c r="C2617"/>
      <c r="D2617"/>
      <c r="E2617"/>
      <c r="F2617"/>
      <c r="G2617"/>
      <c r="H2617"/>
      <c r="I2617"/>
      <c r="J2617"/>
      <c r="K2617"/>
      <c r="L2617"/>
      <c r="M2617"/>
      <c r="N2617"/>
      <c r="O2617"/>
    </row>
    <row r="2618" spans="2:15" x14ac:dyDescent="0.25">
      <c r="B2618"/>
      <c r="C2618"/>
      <c r="D2618"/>
      <c r="E2618"/>
      <c r="F2618"/>
      <c r="G2618"/>
      <c r="H2618"/>
      <c r="I2618"/>
      <c r="J2618"/>
      <c r="K2618"/>
      <c r="L2618"/>
      <c r="M2618"/>
      <c r="N2618"/>
      <c r="O2618"/>
    </row>
    <row r="2619" spans="2:15" x14ac:dyDescent="0.25">
      <c r="B2619"/>
      <c r="C2619"/>
      <c r="D2619"/>
      <c r="E2619"/>
      <c r="F2619"/>
      <c r="G2619"/>
      <c r="H2619"/>
      <c r="I2619"/>
      <c r="J2619"/>
      <c r="K2619"/>
      <c r="L2619"/>
      <c r="M2619"/>
      <c r="N2619"/>
      <c r="O2619"/>
    </row>
    <row r="2620" spans="2:15" x14ac:dyDescent="0.25">
      <c r="B2620"/>
      <c r="C2620"/>
      <c r="D2620"/>
      <c r="E2620"/>
      <c r="F2620"/>
      <c r="G2620"/>
      <c r="H2620"/>
      <c r="I2620"/>
      <c r="J2620"/>
      <c r="K2620"/>
      <c r="L2620"/>
      <c r="M2620"/>
      <c r="N2620"/>
      <c r="O2620"/>
    </row>
    <row r="2621" spans="2:15" x14ac:dyDescent="0.25">
      <c r="B2621"/>
      <c r="C2621"/>
      <c r="D2621"/>
      <c r="E2621"/>
      <c r="F2621"/>
      <c r="G2621"/>
      <c r="H2621"/>
      <c r="I2621"/>
      <c r="J2621"/>
      <c r="K2621"/>
      <c r="L2621"/>
      <c r="M2621"/>
      <c r="N2621"/>
      <c r="O2621"/>
    </row>
    <row r="2622" spans="2:15" x14ac:dyDescent="0.25">
      <c r="B2622"/>
      <c r="C2622"/>
      <c r="D2622"/>
      <c r="E2622"/>
      <c r="F2622"/>
      <c r="G2622"/>
      <c r="H2622"/>
      <c r="I2622"/>
      <c r="J2622"/>
      <c r="K2622"/>
      <c r="L2622"/>
      <c r="M2622"/>
      <c r="N2622"/>
      <c r="O2622"/>
    </row>
    <row r="2623" spans="2:15" x14ac:dyDescent="0.25">
      <c r="B2623"/>
      <c r="C2623"/>
      <c r="D2623"/>
      <c r="E2623"/>
      <c r="F2623"/>
      <c r="G2623"/>
      <c r="H2623"/>
      <c r="I2623"/>
      <c r="J2623"/>
      <c r="K2623"/>
      <c r="L2623"/>
      <c r="M2623"/>
      <c r="N2623"/>
      <c r="O2623"/>
    </row>
    <row r="2624" spans="2:15" x14ac:dyDescent="0.25">
      <c r="B2624"/>
      <c r="C2624"/>
      <c r="D2624"/>
      <c r="E2624"/>
      <c r="F2624"/>
      <c r="G2624"/>
      <c r="H2624"/>
      <c r="I2624"/>
      <c r="J2624"/>
      <c r="K2624"/>
      <c r="L2624"/>
      <c r="M2624"/>
      <c r="N2624"/>
      <c r="O2624"/>
    </row>
    <row r="2625" spans="2:15" x14ac:dyDescent="0.25">
      <c r="B2625"/>
      <c r="C2625"/>
      <c r="D2625"/>
      <c r="E2625"/>
      <c r="F2625"/>
      <c r="G2625"/>
      <c r="H2625"/>
      <c r="I2625"/>
      <c r="J2625"/>
      <c r="K2625"/>
      <c r="L2625"/>
      <c r="M2625"/>
      <c r="N2625"/>
      <c r="O2625"/>
    </row>
    <row r="2626" spans="2:15" x14ac:dyDescent="0.25">
      <c r="B2626"/>
      <c r="C2626"/>
      <c r="D2626"/>
      <c r="E2626"/>
      <c r="F2626"/>
      <c r="G2626"/>
      <c r="H2626"/>
      <c r="I2626"/>
      <c r="J2626"/>
      <c r="K2626"/>
      <c r="L2626"/>
      <c r="M2626"/>
      <c r="N2626"/>
      <c r="O2626"/>
    </row>
    <row r="2627" spans="2:15" x14ac:dyDescent="0.25">
      <c r="B2627"/>
      <c r="C2627"/>
      <c r="D2627"/>
      <c r="E2627"/>
      <c r="F2627"/>
      <c r="G2627"/>
      <c r="H2627"/>
      <c r="I2627"/>
      <c r="J2627"/>
      <c r="K2627"/>
      <c r="L2627"/>
      <c r="M2627"/>
      <c r="N2627"/>
      <c r="O2627"/>
    </row>
    <row r="2628" spans="2:15" x14ac:dyDescent="0.25">
      <c r="B2628"/>
      <c r="C2628"/>
      <c r="D2628"/>
      <c r="E2628"/>
      <c r="F2628"/>
      <c r="G2628"/>
      <c r="H2628"/>
      <c r="I2628"/>
      <c r="J2628"/>
      <c r="K2628"/>
      <c r="L2628"/>
      <c r="M2628"/>
      <c r="N2628"/>
      <c r="O2628"/>
    </row>
    <row r="2629" spans="2:15" x14ac:dyDescent="0.25">
      <c r="B2629"/>
      <c r="C2629"/>
      <c r="D2629"/>
      <c r="E2629"/>
      <c r="F2629"/>
      <c r="G2629"/>
      <c r="H2629"/>
      <c r="I2629"/>
      <c r="J2629"/>
      <c r="K2629"/>
      <c r="L2629"/>
      <c r="M2629"/>
      <c r="N2629"/>
      <c r="O2629"/>
    </row>
    <row r="2630" spans="2:15" x14ac:dyDescent="0.25">
      <c r="B2630"/>
      <c r="C2630"/>
      <c r="D2630"/>
      <c r="E2630"/>
      <c r="F2630"/>
      <c r="G2630"/>
      <c r="H2630"/>
      <c r="I2630"/>
      <c r="J2630"/>
      <c r="K2630"/>
      <c r="L2630"/>
      <c r="M2630"/>
      <c r="N2630"/>
      <c r="O2630"/>
    </row>
    <row r="2631" spans="2:15" x14ac:dyDescent="0.25">
      <c r="B2631"/>
      <c r="C2631"/>
      <c r="D2631"/>
      <c r="E2631"/>
      <c r="F2631"/>
      <c r="G2631"/>
      <c r="H2631"/>
      <c r="I2631"/>
      <c r="J2631"/>
      <c r="K2631"/>
      <c r="L2631"/>
      <c r="M2631"/>
      <c r="N2631"/>
      <c r="O2631"/>
    </row>
    <row r="2632" spans="2:15" x14ac:dyDescent="0.25">
      <c r="B2632"/>
      <c r="C2632"/>
      <c r="D2632"/>
      <c r="E2632"/>
      <c r="F2632"/>
      <c r="G2632"/>
      <c r="H2632"/>
      <c r="I2632"/>
      <c r="J2632"/>
      <c r="K2632"/>
      <c r="L2632"/>
      <c r="M2632"/>
      <c r="N2632"/>
      <c r="O2632"/>
    </row>
    <row r="2633" spans="2:15" x14ac:dyDescent="0.25">
      <c r="B2633"/>
      <c r="C2633"/>
      <c r="D2633"/>
      <c r="E2633"/>
      <c r="F2633"/>
      <c r="G2633"/>
      <c r="H2633"/>
      <c r="I2633"/>
      <c r="J2633"/>
      <c r="K2633"/>
      <c r="L2633"/>
      <c r="M2633"/>
      <c r="N2633"/>
      <c r="O2633"/>
    </row>
    <row r="2634" spans="2:15" x14ac:dyDescent="0.25">
      <c r="B2634"/>
      <c r="C2634"/>
      <c r="D2634"/>
      <c r="E2634"/>
      <c r="F2634"/>
      <c r="G2634"/>
      <c r="H2634"/>
      <c r="I2634"/>
      <c r="J2634"/>
      <c r="K2634"/>
      <c r="L2634"/>
      <c r="M2634"/>
      <c r="N2634"/>
      <c r="O2634"/>
    </row>
    <row r="2635" spans="2:15" x14ac:dyDescent="0.25">
      <c r="B2635"/>
      <c r="C2635"/>
      <c r="D2635"/>
      <c r="E2635"/>
      <c r="F2635"/>
      <c r="G2635"/>
      <c r="H2635"/>
      <c r="I2635"/>
      <c r="J2635"/>
      <c r="K2635"/>
      <c r="L2635"/>
      <c r="M2635"/>
      <c r="N2635"/>
      <c r="O2635"/>
    </row>
    <row r="2636" spans="2:15" x14ac:dyDescent="0.25">
      <c r="B2636"/>
      <c r="C2636"/>
      <c r="D2636"/>
      <c r="E2636"/>
      <c r="F2636"/>
      <c r="G2636"/>
      <c r="H2636"/>
      <c r="I2636"/>
      <c r="J2636"/>
      <c r="K2636"/>
      <c r="L2636"/>
      <c r="M2636"/>
      <c r="N2636"/>
      <c r="O2636"/>
    </row>
    <row r="2637" spans="2:15" x14ac:dyDescent="0.25">
      <c r="B2637"/>
      <c r="C2637"/>
      <c r="D2637"/>
      <c r="E2637"/>
      <c r="F2637"/>
      <c r="G2637"/>
      <c r="H2637"/>
      <c r="I2637"/>
      <c r="J2637"/>
      <c r="K2637"/>
      <c r="L2637"/>
      <c r="M2637"/>
      <c r="N2637"/>
      <c r="O2637"/>
    </row>
    <row r="2638" spans="2:15" x14ac:dyDescent="0.25">
      <c r="B2638"/>
      <c r="C2638"/>
      <c r="D2638"/>
      <c r="E2638"/>
      <c r="F2638"/>
      <c r="G2638"/>
      <c r="H2638"/>
      <c r="I2638"/>
      <c r="J2638"/>
      <c r="K2638"/>
      <c r="L2638"/>
      <c r="M2638"/>
      <c r="N2638"/>
      <c r="O2638"/>
    </row>
    <row r="2639" spans="2:15" x14ac:dyDescent="0.25">
      <c r="B2639"/>
      <c r="C2639"/>
      <c r="D2639"/>
      <c r="E2639"/>
      <c r="F2639"/>
      <c r="G2639"/>
      <c r="H2639"/>
      <c r="I2639"/>
      <c r="J2639"/>
      <c r="K2639"/>
      <c r="L2639"/>
      <c r="M2639"/>
      <c r="N2639"/>
      <c r="O2639"/>
    </row>
    <row r="2640" spans="2:15" x14ac:dyDescent="0.25">
      <c r="B2640"/>
      <c r="C2640"/>
      <c r="D2640"/>
      <c r="E2640"/>
      <c r="F2640"/>
      <c r="G2640"/>
      <c r="H2640"/>
      <c r="I2640"/>
      <c r="J2640"/>
      <c r="K2640"/>
      <c r="L2640"/>
      <c r="M2640"/>
      <c r="N2640"/>
      <c r="O2640"/>
    </row>
    <row r="2641" spans="2:15" x14ac:dyDescent="0.25">
      <c r="B2641"/>
      <c r="C2641"/>
      <c r="D2641"/>
      <c r="E2641"/>
      <c r="F2641"/>
      <c r="G2641"/>
      <c r="H2641"/>
      <c r="I2641"/>
      <c r="J2641"/>
      <c r="K2641"/>
      <c r="L2641"/>
      <c r="M2641"/>
      <c r="N2641"/>
      <c r="O2641"/>
    </row>
    <row r="2642" spans="2:15" x14ac:dyDescent="0.25">
      <c r="B2642"/>
      <c r="C2642"/>
      <c r="D2642"/>
      <c r="E2642"/>
      <c r="F2642"/>
      <c r="G2642"/>
      <c r="H2642"/>
      <c r="I2642"/>
      <c r="J2642"/>
      <c r="K2642"/>
      <c r="L2642"/>
      <c r="M2642"/>
      <c r="N2642"/>
      <c r="O2642"/>
    </row>
    <row r="2643" spans="2:15" x14ac:dyDescent="0.25">
      <c r="B2643"/>
      <c r="C2643"/>
      <c r="D2643"/>
      <c r="E2643"/>
      <c r="F2643"/>
      <c r="G2643"/>
      <c r="H2643"/>
      <c r="I2643"/>
      <c r="J2643"/>
      <c r="K2643"/>
      <c r="L2643"/>
      <c r="M2643"/>
      <c r="N2643"/>
      <c r="O2643"/>
    </row>
    <row r="2644" spans="2:15" x14ac:dyDescent="0.25">
      <c r="B2644"/>
      <c r="C2644"/>
      <c r="D2644"/>
      <c r="E2644"/>
      <c r="F2644"/>
      <c r="G2644"/>
      <c r="H2644"/>
      <c r="I2644"/>
      <c r="J2644"/>
      <c r="K2644"/>
      <c r="L2644"/>
      <c r="M2644"/>
      <c r="N2644"/>
      <c r="O2644"/>
    </row>
    <row r="2645" spans="2:15" x14ac:dyDescent="0.25">
      <c r="B2645"/>
      <c r="C2645"/>
      <c r="D2645"/>
      <c r="E2645"/>
      <c r="F2645"/>
      <c r="G2645"/>
      <c r="H2645"/>
      <c r="I2645"/>
      <c r="J2645"/>
      <c r="K2645"/>
      <c r="L2645"/>
      <c r="M2645"/>
      <c r="N2645"/>
      <c r="O2645"/>
    </row>
    <row r="2646" spans="2:15" x14ac:dyDescent="0.25">
      <c r="B2646"/>
      <c r="C2646"/>
      <c r="D2646"/>
      <c r="E2646"/>
      <c r="F2646"/>
      <c r="G2646"/>
      <c r="H2646"/>
      <c r="I2646"/>
      <c r="J2646"/>
      <c r="K2646"/>
      <c r="L2646"/>
      <c r="M2646"/>
      <c r="N2646"/>
      <c r="O2646"/>
    </row>
    <row r="2647" spans="2:15" x14ac:dyDescent="0.25">
      <c r="B2647"/>
      <c r="C2647"/>
      <c r="D2647"/>
      <c r="E2647"/>
      <c r="F2647"/>
      <c r="G2647"/>
      <c r="H2647"/>
      <c r="I2647"/>
      <c r="J2647"/>
      <c r="K2647"/>
      <c r="L2647"/>
      <c r="M2647"/>
      <c r="N2647"/>
      <c r="O2647"/>
    </row>
    <row r="2648" spans="2:15" x14ac:dyDescent="0.25">
      <c r="B2648"/>
      <c r="C2648"/>
      <c r="D2648"/>
      <c r="E2648"/>
      <c r="F2648"/>
      <c r="G2648"/>
      <c r="H2648"/>
      <c r="I2648"/>
      <c r="J2648"/>
      <c r="K2648"/>
      <c r="L2648"/>
      <c r="M2648"/>
      <c r="N2648"/>
      <c r="O2648"/>
    </row>
    <row r="2649" spans="2:15" x14ac:dyDescent="0.25">
      <c r="B2649"/>
      <c r="C2649"/>
      <c r="D2649"/>
      <c r="E2649"/>
      <c r="F2649"/>
      <c r="G2649"/>
      <c r="H2649"/>
      <c r="I2649"/>
      <c r="J2649"/>
      <c r="K2649"/>
      <c r="L2649"/>
      <c r="M2649"/>
      <c r="N2649"/>
      <c r="O2649"/>
    </row>
    <row r="2650" spans="2:15" x14ac:dyDescent="0.25">
      <c r="B2650"/>
      <c r="C2650"/>
      <c r="D2650"/>
      <c r="E2650"/>
      <c r="F2650"/>
      <c r="G2650"/>
      <c r="H2650"/>
      <c r="I2650"/>
      <c r="J2650"/>
      <c r="K2650"/>
      <c r="L2650"/>
      <c r="M2650"/>
      <c r="N2650"/>
      <c r="O2650"/>
    </row>
    <row r="2651" spans="2:15" x14ac:dyDescent="0.25">
      <c r="B2651"/>
      <c r="C2651"/>
      <c r="D2651"/>
      <c r="E2651"/>
      <c r="F2651"/>
      <c r="G2651"/>
      <c r="H2651"/>
      <c r="I2651"/>
      <c r="J2651"/>
      <c r="K2651"/>
      <c r="L2651"/>
      <c r="M2651"/>
      <c r="N2651"/>
      <c r="O2651"/>
    </row>
    <row r="2652" spans="2:15" x14ac:dyDescent="0.25">
      <c r="B2652"/>
      <c r="C2652"/>
      <c r="D2652"/>
      <c r="E2652"/>
      <c r="F2652"/>
      <c r="G2652"/>
      <c r="H2652"/>
      <c r="I2652"/>
      <c r="J2652"/>
      <c r="K2652"/>
      <c r="L2652"/>
      <c r="M2652"/>
      <c r="N2652"/>
      <c r="O2652"/>
    </row>
    <row r="2653" spans="2:15" x14ac:dyDescent="0.25">
      <c r="B2653"/>
      <c r="C2653"/>
      <c r="D2653"/>
      <c r="E2653"/>
      <c r="F2653"/>
      <c r="G2653"/>
      <c r="H2653"/>
      <c r="I2653"/>
      <c r="J2653"/>
      <c r="K2653"/>
      <c r="L2653"/>
      <c r="M2653"/>
      <c r="N2653"/>
      <c r="O2653"/>
    </row>
    <row r="2654" spans="2:15" x14ac:dyDescent="0.25">
      <c r="B2654"/>
      <c r="C2654"/>
      <c r="D2654"/>
      <c r="E2654"/>
      <c r="F2654"/>
      <c r="G2654"/>
      <c r="H2654"/>
      <c r="I2654"/>
      <c r="J2654"/>
      <c r="K2654"/>
      <c r="L2654"/>
      <c r="M2654"/>
      <c r="N2654"/>
      <c r="O2654"/>
    </row>
    <row r="2655" spans="2:15" x14ac:dyDescent="0.25">
      <c r="B2655"/>
      <c r="C2655"/>
      <c r="D2655"/>
      <c r="E2655"/>
      <c r="F2655"/>
      <c r="G2655"/>
      <c r="H2655"/>
      <c r="I2655"/>
      <c r="J2655"/>
      <c r="K2655"/>
      <c r="L2655"/>
      <c r="M2655"/>
      <c r="N2655"/>
      <c r="O2655"/>
    </row>
    <row r="2656" spans="2:15" x14ac:dyDescent="0.25">
      <c r="B2656"/>
      <c r="C2656"/>
      <c r="D2656"/>
      <c r="E2656"/>
      <c r="F2656"/>
      <c r="G2656"/>
      <c r="H2656"/>
      <c r="I2656"/>
      <c r="J2656"/>
      <c r="K2656"/>
      <c r="L2656"/>
      <c r="M2656"/>
      <c r="N2656"/>
      <c r="O2656"/>
    </row>
    <row r="2657" spans="2:15" x14ac:dyDescent="0.25">
      <c r="B2657"/>
      <c r="C2657"/>
      <c r="D2657"/>
      <c r="E2657"/>
      <c r="F2657"/>
      <c r="G2657"/>
      <c r="H2657"/>
      <c r="I2657"/>
      <c r="J2657"/>
      <c r="K2657"/>
      <c r="L2657"/>
      <c r="M2657"/>
      <c r="N2657"/>
      <c r="O2657"/>
    </row>
    <row r="2658" spans="2:15" x14ac:dyDescent="0.25">
      <c r="B2658"/>
      <c r="C2658"/>
      <c r="D2658"/>
      <c r="E2658"/>
      <c r="F2658"/>
      <c r="G2658"/>
      <c r="H2658"/>
      <c r="I2658"/>
      <c r="J2658"/>
      <c r="K2658"/>
      <c r="L2658"/>
      <c r="M2658"/>
      <c r="N2658"/>
      <c r="O2658"/>
    </row>
    <row r="2659" spans="2:15" x14ac:dyDescent="0.25">
      <c r="B2659"/>
      <c r="C2659"/>
      <c r="D2659"/>
      <c r="E2659"/>
      <c r="F2659"/>
      <c r="G2659"/>
      <c r="H2659"/>
      <c r="I2659"/>
      <c r="J2659"/>
      <c r="K2659"/>
      <c r="L2659"/>
      <c r="M2659"/>
      <c r="N2659"/>
      <c r="O2659"/>
    </row>
    <row r="2660" spans="2:15" x14ac:dyDescent="0.25">
      <c r="B2660"/>
      <c r="C2660"/>
      <c r="D2660"/>
      <c r="E2660"/>
      <c r="F2660"/>
      <c r="G2660"/>
      <c r="H2660"/>
      <c r="I2660"/>
      <c r="J2660"/>
      <c r="K2660"/>
      <c r="L2660"/>
      <c r="M2660"/>
      <c r="N2660"/>
      <c r="O2660"/>
    </row>
    <row r="2661" spans="2:15" x14ac:dyDescent="0.25">
      <c r="B2661"/>
      <c r="C2661"/>
      <c r="D2661"/>
      <c r="E2661"/>
      <c r="F2661"/>
      <c r="G2661"/>
      <c r="H2661"/>
      <c r="I2661"/>
      <c r="J2661"/>
      <c r="K2661"/>
      <c r="L2661"/>
      <c r="M2661"/>
      <c r="N2661"/>
      <c r="O2661"/>
    </row>
    <row r="2662" spans="2:15" x14ac:dyDescent="0.25">
      <c r="B2662"/>
      <c r="C2662"/>
      <c r="D2662"/>
      <c r="E2662"/>
      <c r="F2662"/>
      <c r="G2662"/>
      <c r="H2662"/>
      <c r="I2662"/>
      <c r="J2662"/>
      <c r="K2662"/>
      <c r="L2662"/>
      <c r="M2662"/>
      <c r="N2662"/>
      <c r="O2662"/>
    </row>
    <row r="2663" spans="2:15" x14ac:dyDescent="0.25">
      <c r="B2663"/>
      <c r="C2663"/>
      <c r="D2663"/>
      <c r="E2663"/>
      <c r="F2663"/>
      <c r="G2663"/>
      <c r="H2663"/>
      <c r="I2663"/>
      <c r="J2663"/>
      <c r="K2663"/>
      <c r="L2663"/>
      <c r="M2663"/>
      <c r="N2663"/>
      <c r="O2663"/>
    </row>
    <row r="2664" spans="2:15" x14ac:dyDescent="0.25">
      <c r="B2664"/>
      <c r="C2664"/>
      <c r="D2664"/>
      <c r="E2664"/>
      <c r="F2664"/>
      <c r="G2664"/>
      <c r="H2664"/>
      <c r="I2664"/>
      <c r="J2664"/>
      <c r="K2664"/>
      <c r="L2664"/>
      <c r="M2664"/>
      <c r="N2664"/>
      <c r="O2664"/>
    </row>
    <row r="2665" spans="2:15" x14ac:dyDescent="0.25">
      <c r="B2665"/>
      <c r="C2665"/>
      <c r="D2665"/>
      <c r="E2665"/>
      <c r="F2665"/>
      <c r="G2665"/>
      <c r="H2665"/>
      <c r="I2665"/>
      <c r="J2665"/>
      <c r="K2665"/>
      <c r="L2665"/>
      <c r="M2665"/>
      <c r="N2665"/>
      <c r="O2665"/>
    </row>
    <row r="2666" spans="2:15" x14ac:dyDescent="0.25">
      <c r="B2666"/>
      <c r="C2666"/>
      <c r="D2666"/>
      <c r="E2666"/>
      <c r="F2666"/>
      <c r="G2666"/>
      <c r="H2666"/>
      <c r="I2666"/>
      <c r="J2666"/>
      <c r="K2666"/>
      <c r="L2666"/>
      <c r="M2666"/>
      <c r="N2666"/>
      <c r="O2666"/>
    </row>
    <row r="2667" spans="2:15" x14ac:dyDescent="0.25">
      <c r="B2667"/>
      <c r="C2667"/>
      <c r="D2667"/>
      <c r="E2667"/>
      <c r="F2667"/>
      <c r="G2667"/>
      <c r="H2667"/>
      <c r="I2667"/>
      <c r="J2667"/>
      <c r="K2667"/>
      <c r="L2667"/>
      <c r="M2667"/>
      <c r="N2667"/>
      <c r="O2667"/>
    </row>
    <row r="2668" spans="2:15" x14ac:dyDescent="0.25">
      <c r="B2668"/>
      <c r="C2668"/>
      <c r="D2668"/>
      <c r="E2668"/>
      <c r="F2668"/>
      <c r="G2668"/>
      <c r="H2668"/>
      <c r="I2668"/>
      <c r="J2668"/>
      <c r="K2668"/>
      <c r="L2668"/>
      <c r="M2668"/>
      <c r="N2668"/>
      <c r="O2668"/>
    </row>
    <row r="2669" spans="2:15" x14ac:dyDescent="0.25">
      <c r="B2669"/>
      <c r="C2669"/>
      <c r="D2669"/>
      <c r="E2669"/>
      <c r="F2669"/>
      <c r="G2669"/>
      <c r="H2669"/>
      <c r="I2669"/>
      <c r="J2669"/>
      <c r="K2669"/>
      <c r="L2669"/>
      <c r="M2669"/>
      <c r="N2669"/>
      <c r="O2669"/>
    </row>
    <row r="2670" spans="2:15" x14ac:dyDescent="0.25">
      <c r="B2670"/>
      <c r="C2670"/>
      <c r="D2670"/>
      <c r="E2670"/>
      <c r="F2670"/>
      <c r="G2670"/>
      <c r="H2670"/>
      <c r="I2670"/>
      <c r="J2670"/>
      <c r="K2670"/>
      <c r="L2670"/>
      <c r="M2670"/>
      <c r="N2670"/>
      <c r="O2670"/>
    </row>
    <row r="2671" spans="2:15" x14ac:dyDescent="0.25">
      <c r="B2671"/>
      <c r="C2671"/>
      <c r="D2671"/>
      <c r="E2671"/>
      <c r="F2671"/>
      <c r="G2671"/>
      <c r="H2671"/>
      <c r="I2671"/>
      <c r="J2671"/>
      <c r="K2671"/>
      <c r="L2671"/>
      <c r="M2671"/>
      <c r="N2671"/>
      <c r="O2671"/>
    </row>
    <row r="2672" spans="2:15" x14ac:dyDescent="0.25">
      <c r="B2672"/>
      <c r="C2672"/>
      <c r="D2672"/>
      <c r="E2672"/>
      <c r="F2672"/>
      <c r="G2672"/>
      <c r="H2672"/>
      <c r="I2672"/>
      <c r="J2672"/>
      <c r="K2672"/>
      <c r="L2672"/>
      <c r="M2672"/>
      <c r="N2672"/>
      <c r="O2672"/>
    </row>
    <row r="2673" spans="2:15" x14ac:dyDescent="0.25">
      <c r="B2673"/>
      <c r="C2673"/>
      <c r="D2673"/>
      <c r="E2673"/>
      <c r="F2673"/>
      <c r="G2673"/>
      <c r="H2673"/>
      <c r="I2673"/>
      <c r="J2673"/>
      <c r="K2673"/>
      <c r="L2673"/>
      <c r="M2673"/>
      <c r="N2673"/>
      <c r="O2673"/>
    </row>
    <row r="2674" spans="2:15" x14ac:dyDescent="0.25">
      <c r="B2674"/>
      <c r="C2674"/>
      <c r="D2674"/>
      <c r="E2674"/>
      <c r="F2674"/>
      <c r="G2674"/>
      <c r="H2674"/>
      <c r="I2674"/>
      <c r="J2674"/>
      <c r="K2674"/>
      <c r="L2674"/>
      <c r="M2674"/>
      <c r="N2674"/>
      <c r="O2674"/>
    </row>
    <row r="2675" spans="2:15" x14ac:dyDescent="0.25">
      <c r="B2675"/>
      <c r="C2675"/>
      <c r="D2675"/>
      <c r="E2675"/>
      <c r="F2675"/>
      <c r="G2675"/>
      <c r="H2675"/>
      <c r="I2675"/>
      <c r="J2675"/>
      <c r="K2675"/>
      <c r="L2675"/>
      <c r="M2675"/>
      <c r="N2675"/>
      <c r="O2675"/>
    </row>
    <row r="2676" spans="2:15" x14ac:dyDescent="0.25">
      <c r="B2676"/>
      <c r="C2676"/>
      <c r="D2676"/>
      <c r="E2676"/>
      <c r="F2676"/>
      <c r="G2676"/>
      <c r="H2676"/>
      <c r="I2676"/>
      <c r="J2676"/>
      <c r="K2676"/>
      <c r="L2676"/>
      <c r="M2676"/>
      <c r="N2676"/>
      <c r="O2676"/>
    </row>
    <row r="2677" spans="2:15" x14ac:dyDescent="0.25">
      <c r="B2677"/>
      <c r="C2677"/>
      <c r="D2677"/>
      <c r="E2677"/>
      <c r="F2677"/>
      <c r="G2677"/>
      <c r="H2677"/>
      <c r="I2677"/>
      <c r="J2677"/>
      <c r="K2677"/>
      <c r="L2677"/>
      <c r="M2677"/>
      <c r="N2677"/>
      <c r="O2677"/>
    </row>
    <row r="2678" spans="2:15" x14ac:dyDescent="0.25">
      <c r="B2678"/>
      <c r="C2678"/>
      <c r="D2678"/>
      <c r="E2678"/>
      <c r="F2678"/>
      <c r="G2678"/>
      <c r="H2678"/>
      <c r="I2678"/>
      <c r="J2678"/>
      <c r="K2678"/>
      <c r="L2678"/>
      <c r="M2678"/>
      <c r="N2678"/>
      <c r="O2678"/>
    </row>
    <row r="2679" spans="2:15" x14ac:dyDescent="0.25">
      <c r="B2679"/>
      <c r="C2679"/>
      <c r="D2679"/>
      <c r="E2679"/>
      <c r="F2679"/>
      <c r="G2679"/>
      <c r="H2679"/>
      <c r="I2679"/>
      <c r="J2679"/>
      <c r="K2679"/>
      <c r="L2679"/>
      <c r="M2679"/>
      <c r="N2679"/>
      <c r="O2679"/>
    </row>
    <row r="2680" spans="2:15" x14ac:dyDescent="0.25">
      <c r="B2680"/>
      <c r="C2680"/>
      <c r="D2680"/>
      <c r="E2680"/>
      <c r="F2680"/>
      <c r="G2680"/>
      <c r="H2680"/>
      <c r="I2680"/>
      <c r="J2680"/>
      <c r="K2680"/>
      <c r="L2680"/>
      <c r="M2680"/>
      <c r="N2680"/>
      <c r="O2680"/>
    </row>
    <row r="2681" spans="2:15" x14ac:dyDescent="0.25">
      <c r="B2681"/>
      <c r="C2681"/>
      <c r="D2681"/>
      <c r="E2681"/>
      <c r="F2681"/>
      <c r="G2681"/>
      <c r="H2681"/>
      <c r="I2681"/>
      <c r="J2681"/>
      <c r="K2681"/>
      <c r="L2681"/>
      <c r="M2681"/>
      <c r="N2681"/>
      <c r="O2681"/>
    </row>
    <row r="2682" spans="2:15" x14ac:dyDescent="0.25">
      <c r="B2682"/>
      <c r="C2682"/>
      <c r="D2682"/>
      <c r="E2682"/>
      <c r="F2682"/>
      <c r="G2682"/>
      <c r="H2682"/>
      <c r="I2682"/>
      <c r="J2682"/>
      <c r="K2682"/>
      <c r="L2682"/>
      <c r="M2682"/>
      <c r="N2682"/>
      <c r="O2682"/>
    </row>
    <row r="2683" spans="2:15" x14ac:dyDescent="0.25">
      <c r="B2683"/>
      <c r="C2683"/>
      <c r="D2683"/>
      <c r="E2683"/>
      <c r="F2683"/>
      <c r="G2683"/>
      <c r="H2683"/>
      <c r="I2683"/>
      <c r="J2683"/>
      <c r="K2683"/>
      <c r="L2683"/>
      <c r="M2683"/>
      <c r="N2683"/>
      <c r="O2683"/>
    </row>
    <row r="2684" spans="2:15" x14ac:dyDescent="0.25">
      <c r="B2684"/>
      <c r="C2684"/>
      <c r="D2684"/>
      <c r="E2684"/>
      <c r="F2684"/>
      <c r="G2684"/>
      <c r="H2684"/>
      <c r="I2684"/>
      <c r="J2684"/>
      <c r="K2684"/>
      <c r="L2684"/>
      <c r="M2684"/>
      <c r="N2684"/>
      <c r="O2684"/>
    </row>
    <row r="2685" spans="2:15" x14ac:dyDescent="0.25">
      <c r="B2685"/>
      <c r="C2685"/>
      <c r="D2685"/>
      <c r="E2685"/>
      <c r="F2685"/>
      <c r="G2685"/>
      <c r="H2685"/>
      <c r="I2685"/>
      <c r="J2685"/>
      <c r="K2685"/>
      <c r="L2685"/>
      <c r="M2685"/>
      <c r="N2685"/>
      <c r="O2685"/>
    </row>
    <row r="2686" spans="2:15" x14ac:dyDescent="0.25">
      <c r="B2686"/>
      <c r="C2686"/>
      <c r="D2686"/>
      <c r="E2686"/>
      <c r="F2686"/>
      <c r="G2686"/>
      <c r="H2686"/>
      <c r="I2686"/>
      <c r="J2686"/>
      <c r="K2686"/>
      <c r="L2686"/>
      <c r="M2686"/>
      <c r="N2686"/>
      <c r="O2686"/>
    </row>
    <row r="2687" spans="2:15" x14ac:dyDescent="0.25">
      <c r="B2687"/>
      <c r="C2687"/>
      <c r="D2687"/>
      <c r="E2687"/>
      <c r="F2687"/>
      <c r="G2687"/>
      <c r="H2687"/>
      <c r="I2687"/>
      <c r="J2687"/>
      <c r="K2687"/>
      <c r="L2687"/>
      <c r="M2687"/>
      <c r="N2687"/>
      <c r="O2687"/>
    </row>
    <row r="2688" spans="2:15" x14ac:dyDescent="0.25">
      <c r="B2688"/>
      <c r="C2688"/>
      <c r="D2688"/>
      <c r="E2688"/>
      <c r="F2688"/>
      <c r="G2688"/>
      <c r="H2688"/>
      <c r="I2688"/>
      <c r="J2688"/>
      <c r="K2688"/>
      <c r="L2688"/>
      <c r="M2688"/>
      <c r="N2688"/>
      <c r="O2688"/>
    </row>
    <row r="2689" spans="2:15" x14ac:dyDescent="0.25">
      <c r="B2689"/>
      <c r="C2689"/>
      <c r="D2689"/>
      <c r="E2689"/>
      <c r="F2689"/>
      <c r="G2689"/>
      <c r="H2689"/>
      <c r="I2689"/>
      <c r="J2689"/>
      <c r="K2689"/>
      <c r="L2689"/>
      <c r="M2689"/>
      <c r="N2689"/>
      <c r="O2689"/>
    </row>
    <row r="2690" spans="2:15" x14ac:dyDescent="0.25">
      <c r="B2690"/>
      <c r="C2690"/>
      <c r="D2690"/>
      <c r="E2690"/>
      <c r="F2690"/>
      <c r="G2690"/>
      <c r="H2690"/>
      <c r="I2690"/>
      <c r="J2690"/>
      <c r="K2690"/>
      <c r="L2690"/>
      <c r="M2690"/>
      <c r="N2690"/>
      <c r="O2690"/>
    </row>
    <row r="2691" spans="2:15" x14ac:dyDescent="0.25">
      <c r="B2691"/>
      <c r="C2691"/>
      <c r="D2691"/>
      <c r="E2691"/>
      <c r="F2691"/>
      <c r="G2691"/>
      <c r="H2691"/>
      <c r="I2691"/>
      <c r="J2691"/>
      <c r="K2691"/>
      <c r="L2691"/>
      <c r="M2691"/>
      <c r="N2691"/>
      <c r="O2691"/>
    </row>
    <row r="2692" spans="2:15" x14ac:dyDescent="0.25">
      <c r="B2692"/>
      <c r="C2692"/>
      <c r="D2692"/>
      <c r="E2692"/>
      <c r="F2692"/>
      <c r="G2692"/>
      <c r="H2692"/>
      <c r="I2692"/>
      <c r="J2692"/>
      <c r="K2692"/>
      <c r="L2692"/>
      <c r="M2692"/>
      <c r="N2692"/>
      <c r="O2692"/>
    </row>
    <row r="2693" spans="2:15" x14ac:dyDescent="0.25">
      <c r="B2693"/>
      <c r="C2693"/>
      <c r="D2693"/>
      <c r="E2693"/>
      <c r="F2693"/>
      <c r="G2693"/>
      <c r="H2693"/>
      <c r="I2693"/>
      <c r="J2693"/>
      <c r="K2693"/>
      <c r="L2693"/>
      <c r="M2693"/>
      <c r="N2693"/>
      <c r="O2693"/>
    </row>
    <row r="2694" spans="2:15" x14ac:dyDescent="0.25">
      <c r="B2694"/>
      <c r="C2694"/>
      <c r="D2694"/>
      <c r="E2694"/>
      <c r="F2694"/>
      <c r="G2694"/>
      <c r="H2694"/>
      <c r="I2694"/>
      <c r="J2694"/>
      <c r="K2694"/>
      <c r="L2694"/>
      <c r="M2694"/>
      <c r="N2694"/>
      <c r="O2694"/>
    </row>
    <row r="2695" spans="2:15" x14ac:dyDescent="0.25">
      <c r="B2695"/>
      <c r="C2695"/>
      <c r="D2695"/>
      <c r="E2695"/>
      <c r="F2695"/>
      <c r="G2695"/>
      <c r="H2695"/>
      <c r="I2695"/>
      <c r="J2695"/>
      <c r="K2695"/>
      <c r="L2695"/>
      <c r="M2695"/>
      <c r="N2695"/>
      <c r="O2695"/>
    </row>
    <row r="2696" spans="2:15" x14ac:dyDescent="0.25">
      <c r="B2696"/>
      <c r="C2696"/>
      <c r="D2696"/>
      <c r="E2696"/>
      <c r="F2696"/>
      <c r="G2696"/>
      <c r="H2696"/>
      <c r="I2696"/>
      <c r="J2696"/>
      <c r="K2696"/>
      <c r="L2696"/>
      <c r="M2696"/>
      <c r="N2696"/>
      <c r="O2696"/>
    </row>
    <row r="2697" spans="2:15" x14ac:dyDescent="0.25">
      <c r="B2697"/>
      <c r="C2697"/>
      <c r="D2697"/>
      <c r="E2697"/>
      <c r="F2697"/>
      <c r="G2697"/>
      <c r="H2697"/>
      <c r="I2697"/>
      <c r="J2697"/>
      <c r="K2697"/>
      <c r="L2697"/>
      <c r="M2697"/>
      <c r="N2697"/>
      <c r="O2697"/>
    </row>
    <row r="2698" spans="2:15" x14ac:dyDescent="0.25">
      <c r="B2698"/>
      <c r="C2698"/>
      <c r="D2698"/>
      <c r="E2698"/>
      <c r="F2698"/>
      <c r="G2698"/>
      <c r="H2698"/>
      <c r="I2698"/>
      <c r="J2698"/>
      <c r="K2698"/>
      <c r="L2698"/>
      <c r="M2698"/>
      <c r="N2698"/>
      <c r="O2698"/>
    </row>
    <row r="2699" spans="2:15" x14ac:dyDescent="0.25">
      <c r="B2699"/>
      <c r="C2699"/>
      <c r="D2699"/>
      <c r="E2699"/>
      <c r="F2699"/>
      <c r="G2699"/>
      <c r="H2699"/>
      <c r="I2699"/>
      <c r="J2699"/>
      <c r="K2699"/>
      <c r="L2699"/>
      <c r="M2699"/>
      <c r="N2699"/>
      <c r="O2699"/>
    </row>
    <row r="2700" spans="2:15" x14ac:dyDescent="0.25">
      <c r="B2700"/>
      <c r="C2700"/>
      <c r="D2700"/>
      <c r="E2700"/>
      <c r="F2700"/>
      <c r="G2700"/>
      <c r="H2700"/>
      <c r="I2700"/>
      <c r="J2700"/>
      <c r="K2700"/>
      <c r="L2700"/>
      <c r="M2700"/>
      <c r="N2700"/>
      <c r="O2700"/>
    </row>
    <row r="2701" spans="2:15" x14ac:dyDescent="0.25">
      <c r="B2701"/>
      <c r="C2701"/>
      <c r="D2701"/>
      <c r="E2701"/>
      <c r="F2701"/>
      <c r="G2701"/>
      <c r="H2701"/>
      <c r="I2701"/>
      <c r="J2701"/>
      <c r="K2701"/>
      <c r="L2701"/>
      <c r="M2701"/>
      <c r="N2701"/>
      <c r="O2701"/>
    </row>
    <row r="2702" spans="2:15" x14ac:dyDescent="0.25">
      <c r="B2702"/>
      <c r="C2702"/>
      <c r="D2702"/>
      <c r="E2702"/>
      <c r="F2702"/>
      <c r="G2702"/>
      <c r="H2702"/>
      <c r="I2702"/>
      <c r="J2702"/>
      <c r="K2702"/>
      <c r="L2702"/>
      <c r="M2702"/>
      <c r="N2702"/>
      <c r="O2702"/>
    </row>
    <row r="2703" spans="2:15" x14ac:dyDescent="0.25">
      <c r="B2703"/>
      <c r="C2703"/>
      <c r="D2703"/>
      <c r="E2703"/>
      <c r="F2703"/>
      <c r="G2703"/>
      <c r="H2703"/>
      <c r="I2703"/>
      <c r="J2703"/>
      <c r="K2703"/>
      <c r="L2703"/>
      <c r="M2703"/>
      <c r="N2703"/>
      <c r="O2703"/>
    </row>
    <row r="2704" spans="2:15" x14ac:dyDescent="0.25">
      <c r="B2704"/>
      <c r="C2704"/>
      <c r="D2704"/>
      <c r="E2704"/>
      <c r="F2704"/>
      <c r="G2704"/>
      <c r="H2704"/>
      <c r="I2704"/>
      <c r="J2704"/>
      <c r="K2704"/>
      <c r="L2704"/>
      <c r="M2704"/>
      <c r="N2704"/>
      <c r="O2704"/>
    </row>
    <row r="2705" spans="2:15" x14ac:dyDescent="0.25">
      <c r="B2705"/>
      <c r="C2705"/>
      <c r="D2705"/>
      <c r="E2705"/>
      <c r="F2705"/>
      <c r="G2705"/>
      <c r="H2705"/>
      <c r="I2705"/>
      <c r="J2705"/>
      <c r="K2705"/>
      <c r="L2705"/>
      <c r="M2705"/>
      <c r="N2705"/>
      <c r="O2705"/>
    </row>
    <row r="2706" spans="2:15" x14ac:dyDescent="0.25">
      <c r="B2706"/>
      <c r="C2706"/>
      <c r="D2706"/>
      <c r="E2706"/>
      <c r="F2706"/>
      <c r="G2706"/>
      <c r="H2706"/>
      <c r="I2706"/>
      <c r="J2706"/>
      <c r="K2706"/>
      <c r="L2706"/>
      <c r="M2706"/>
      <c r="N2706"/>
      <c r="O2706"/>
    </row>
    <row r="2707" spans="2:15" x14ac:dyDescent="0.25">
      <c r="B2707"/>
      <c r="C2707"/>
      <c r="D2707"/>
      <c r="E2707"/>
      <c r="F2707"/>
      <c r="G2707"/>
      <c r="H2707"/>
      <c r="I2707"/>
      <c r="J2707"/>
      <c r="K2707"/>
      <c r="L2707"/>
      <c r="M2707"/>
      <c r="N2707"/>
      <c r="O2707"/>
    </row>
    <row r="2708" spans="2:15" x14ac:dyDescent="0.25">
      <c r="B2708"/>
      <c r="C2708"/>
      <c r="D2708"/>
      <c r="E2708"/>
      <c r="F2708"/>
      <c r="G2708"/>
      <c r="H2708"/>
      <c r="I2708"/>
      <c r="J2708"/>
      <c r="K2708"/>
      <c r="L2708"/>
      <c r="M2708"/>
      <c r="N2708"/>
      <c r="O2708"/>
    </row>
    <row r="2709" spans="2:15" x14ac:dyDescent="0.25">
      <c r="B2709"/>
      <c r="C2709"/>
      <c r="D2709"/>
      <c r="E2709"/>
      <c r="F2709"/>
      <c r="G2709"/>
      <c r="H2709"/>
      <c r="I2709"/>
      <c r="J2709"/>
      <c r="K2709"/>
      <c r="L2709"/>
      <c r="M2709"/>
      <c r="N2709"/>
      <c r="O2709"/>
    </row>
    <row r="2710" spans="2:15" x14ac:dyDescent="0.25">
      <c r="B2710"/>
      <c r="C2710"/>
      <c r="D2710"/>
      <c r="E2710"/>
      <c r="F2710"/>
      <c r="G2710"/>
      <c r="H2710"/>
      <c r="I2710"/>
      <c r="J2710"/>
      <c r="K2710"/>
      <c r="L2710"/>
      <c r="M2710"/>
      <c r="N2710"/>
      <c r="O2710"/>
    </row>
    <row r="2711" spans="2:15" x14ac:dyDescent="0.25">
      <c r="B2711"/>
      <c r="C2711"/>
      <c r="D2711"/>
      <c r="E2711"/>
      <c r="F2711"/>
      <c r="G2711"/>
      <c r="H2711"/>
      <c r="I2711"/>
      <c r="J2711"/>
      <c r="K2711"/>
      <c r="L2711"/>
      <c r="M2711"/>
      <c r="N2711"/>
      <c r="O2711"/>
    </row>
    <row r="2712" spans="2:15" x14ac:dyDescent="0.25">
      <c r="B2712"/>
      <c r="C2712"/>
      <c r="D2712"/>
      <c r="E2712"/>
      <c r="F2712"/>
      <c r="G2712"/>
      <c r="H2712"/>
      <c r="I2712"/>
      <c r="J2712"/>
      <c r="K2712"/>
      <c r="L2712"/>
      <c r="M2712"/>
      <c r="N2712"/>
      <c r="O2712"/>
    </row>
    <row r="2713" spans="2:15" x14ac:dyDescent="0.25">
      <c r="B2713"/>
      <c r="C2713"/>
      <c r="D2713"/>
      <c r="E2713"/>
      <c r="F2713"/>
      <c r="G2713"/>
      <c r="H2713"/>
      <c r="I2713"/>
      <c r="J2713"/>
      <c r="K2713"/>
      <c r="L2713"/>
      <c r="M2713"/>
      <c r="N2713"/>
      <c r="O2713"/>
    </row>
    <row r="2714" spans="2:15" x14ac:dyDescent="0.25">
      <c r="B2714"/>
      <c r="C2714"/>
      <c r="D2714"/>
      <c r="E2714"/>
      <c r="F2714"/>
      <c r="G2714"/>
      <c r="H2714"/>
      <c r="I2714"/>
      <c r="J2714"/>
      <c r="K2714"/>
      <c r="L2714"/>
      <c r="M2714"/>
      <c r="N2714"/>
      <c r="O2714"/>
    </row>
    <row r="2715" spans="2:15" x14ac:dyDescent="0.25">
      <c r="B2715"/>
      <c r="C2715"/>
      <c r="D2715"/>
      <c r="E2715"/>
      <c r="F2715"/>
      <c r="G2715"/>
      <c r="H2715"/>
      <c r="I2715"/>
      <c r="J2715"/>
      <c r="K2715"/>
      <c r="L2715"/>
      <c r="M2715"/>
      <c r="N2715"/>
      <c r="O2715"/>
    </row>
    <row r="2716" spans="2:15" x14ac:dyDescent="0.25">
      <c r="B2716"/>
      <c r="C2716"/>
      <c r="D2716"/>
      <c r="E2716"/>
      <c r="F2716"/>
      <c r="G2716"/>
      <c r="H2716"/>
      <c r="I2716"/>
      <c r="J2716"/>
      <c r="K2716"/>
      <c r="L2716"/>
      <c r="M2716"/>
      <c r="N2716"/>
      <c r="O2716"/>
    </row>
    <row r="2717" spans="2:15" x14ac:dyDescent="0.25">
      <c r="B2717"/>
      <c r="C2717"/>
      <c r="D2717"/>
      <c r="E2717"/>
      <c r="F2717"/>
      <c r="G2717"/>
      <c r="H2717"/>
      <c r="I2717"/>
      <c r="J2717"/>
      <c r="K2717"/>
      <c r="L2717"/>
      <c r="M2717"/>
      <c r="N2717"/>
      <c r="O2717"/>
    </row>
    <row r="2718" spans="2:15" x14ac:dyDescent="0.25">
      <c r="B2718"/>
      <c r="C2718"/>
      <c r="D2718"/>
      <c r="E2718"/>
      <c r="F2718"/>
      <c r="G2718"/>
      <c r="H2718"/>
      <c r="I2718"/>
      <c r="J2718"/>
      <c r="K2718"/>
      <c r="L2718"/>
      <c r="M2718"/>
      <c r="N2718"/>
      <c r="O2718"/>
    </row>
    <row r="2719" spans="2:15" x14ac:dyDescent="0.25">
      <c r="B2719"/>
      <c r="C2719"/>
      <c r="D2719"/>
      <c r="E2719"/>
      <c r="F2719"/>
      <c r="G2719"/>
      <c r="H2719"/>
      <c r="I2719"/>
      <c r="J2719"/>
      <c r="K2719"/>
      <c r="L2719"/>
      <c r="M2719"/>
      <c r="N2719"/>
      <c r="O2719"/>
    </row>
    <row r="2720" spans="2:15" x14ac:dyDescent="0.25">
      <c r="B2720"/>
      <c r="C2720"/>
      <c r="D2720"/>
      <c r="E2720"/>
      <c r="F2720"/>
      <c r="G2720"/>
      <c r="H2720"/>
      <c r="I2720"/>
      <c r="J2720"/>
      <c r="K2720"/>
      <c r="L2720"/>
      <c r="M2720"/>
      <c r="N2720"/>
      <c r="O2720"/>
    </row>
    <row r="2721" spans="2:15" x14ac:dyDescent="0.25">
      <c r="B2721"/>
      <c r="C2721"/>
      <c r="D2721"/>
      <c r="E2721"/>
      <c r="F2721"/>
      <c r="G2721"/>
      <c r="H2721"/>
      <c r="I2721"/>
      <c r="J2721"/>
      <c r="K2721"/>
      <c r="L2721"/>
      <c r="M2721"/>
      <c r="N2721"/>
      <c r="O2721"/>
    </row>
    <row r="2722" spans="2:15" x14ac:dyDescent="0.25">
      <c r="B2722"/>
      <c r="C2722"/>
      <c r="D2722"/>
      <c r="E2722"/>
      <c r="F2722"/>
      <c r="G2722"/>
      <c r="H2722"/>
      <c r="I2722"/>
      <c r="J2722"/>
      <c r="K2722"/>
      <c r="L2722"/>
      <c r="M2722"/>
      <c r="N2722"/>
      <c r="O2722"/>
    </row>
    <row r="2723" spans="2:15" x14ac:dyDescent="0.25">
      <c r="B2723"/>
      <c r="C2723"/>
      <c r="D2723"/>
      <c r="E2723"/>
      <c r="F2723"/>
      <c r="G2723"/>
      <c r="H2723"/>
      <c r="I2723"/>
      <c r="J2723"/>
      <c r="K2723"/>
      <c r="L2723"/>
      <c r="M2723"/>
      <c r="N2723"/>
      <c r="O2723"/>
    </row>
    <row r="2724" spans="2:15" x14ac:dyDescent="0.25">
      <c r="B2724"/>
      <c r="C2724"/>
      <c r="D2724"/>
      <c r="E2724"/>
      <c r="F2724"/>
      <c r="G2724"/>
      <c r="H2724"/>
      <c r="I2724"/>
      <c r="J2724"/>
      <c r="K2724"/>
      <c r="L2724"/>
      <c r="M2724"/>
      <c r="N2724"/>
      <c r="O2724"/>
    </row>
    <row r="2725" spans="2:15" x14ac:dyDescent="0.25">
      <c r="B2725"/>
      <c r="C2725"/>
      <c r="D2725"/>
      <c r="E2725"/>
      <c r="F2725"/>
      <c r="G2725"/>
      <c r="H2725"/>
      <c r="I2725"/>
      <c r="J2725"/>
      <c r="K2725"/>
      <c r="L2725"/>
      <c r="M2725"/>
      <c r="N2725"/>
      <c r="O2725"/>
    </row>
    <row r="2726" spans="2:15" x14ac:dyDescent="0.25">
      <c r="B2726"/>
      <c r="C2726"/>
      <c r="D2726"/>
      <c r="E2726"/>
      <c r="F2726"/>
      <c r="G2726"/>
      <c r="H2726"/>
      <c r="I2726"/>
      <c r="J2726"/>
      <c r="K2726"/>
      <c r="L2726"/>
      <c r="M2726"/>
      <c r="N2726"/>
      <c r="O2726"/>
    </row>
    <row r="2727" spans="2:15" x14ac:dyDescent="0.25">
      <c r="B2727"/>
      <c r="C2727"/>
      <c r="D2727"/>
      <c r="E2727"/>
      <c r="F2727"/>
      <c r="G2727"/>
      <c r="H2727"/>
      <c r="I2727"/>
      <c r="J2727"/>
      <c r="K2727"/>
      <c r="L2727"/>
      <c r="M2727"/>
      <c r="N2727"/>
      <c r="O2727"/>
    </row>
    <row r="2728" spans="2:15" x14ac:dyDescent="0.25">
      <c r="B2728"/>
      <c r="C2728"/>
      <c r="D2728"/>
      <c r="E2728"/>
      <c r="F2728"/>
      <c r="G2728"/>
      <c r="H2728"/>
      <c r="I2728"/>
      <c r="J2728"/>
      <c r="K2728"/>
      <c r="L2728"/>
      <c r="M2728"/>
      <c r="N2728"/>
      <c r="O2728"/>
    </row>
    <row r="2729" spans="2:15" x14ac:dyDescent="0.25">
      <c r="B2729"/>
      <c r="C2729"/>
      <c r="D2729"/>
      <c r="E2729"/>
      <c r="F2729"/>
      <c r="G2729"/>
      <c r="H2729"/>
      <c r="I2729"/>
      <c r="J2729"/>
      <c r="K2729"/>
      <c r="L2729"/>
      <c r="M2729"/>
      <c r="N2729"/>
      <c r="O2729"/>
    </row>
    <row r="2730" spans="2:15" x14ac:dyDescent="0.25">
      <c r="B2730"/>
      <c r="C2730"/>
      <c r="D2730"/>
      <c r="E2730"/>
      <c r="F2730"/>
      <c r="G2730"/>
      <c r="H2730"/>
      <c r="I2730"/>
      <c r="J2730"/>
      <c r="K2730"/>
      <c r="L2730"/>
      <c r="M2730"/>
      <c r="N2730"/>
      <c r="O2730"/>
    </row>
    <row r="2731" spans="2:15" x14ac:dyDescent="0.25">
      <c r="B2731"/>
      <c r="C2731"/>
      <c r="D2731"/>
      <c r="E2731"/>
      <c r="F2731"/>
      <c r="G2731"/>
      <c r="H2731"/>
      <c r="I2731"/>
      <c r="J2731"/>
      <c r="K2731"/>
      <c r="L2731"/>
      <c r="M2731"/>
      <c r="N2731"/>
      <c r="O2731"/>
    </row>
    <row r="2732" spans="2:15" x14ac:dyDescent="0.25">
      <c r="B2732"/>
      <c r="C2732"/>
      <c r="D2732"/>
      <c r="E2732"/>
      <c r="F2732"/>
      <c r="G2732"/>
      <c r="H2732"/>
      <c r="I2732"/>
      <c r="J2732"/>
      <c r="K2732"/>
      <c r="L2732"/>
      <c r="M2732"/>
      <c r="N2732"/>
      <c r="O2732"/>
    </row>
    <row r="2733" spans="2:15" x14ac:dyDescent="0.25">
      <c r="B2733"/>
      <c r="C2733"/>
      <c r="D2733"/>
      <c r="E2733"/>
      <c r="F2733"/>
      <c r="G2733"/>
      <c r="H2733"/>
      <c r="I2733"/>
      <c r="J2733"/>
      <c r="K2733"/>
      <c r="L2733"/>
      <c r="M2733"/>
      <c r="N2733"/>
      <c r="O2733"/>
    </row>
    <row r="2734" spans="2:15" x14ac:dyDescent="0.25">
      <c r="B2734"/>
      <c r="C2734"/>
      <c r="D2734"/>
      <c r="E2734"/>
      <c r="F2734"/>
      <c r="G2734"/>
      <c r="H2734"/>
      <c r="I2734"/>
      <c r="J2734"/>
      <c r="K2734"/>
      <c r="L2734"/>
      <c r="M2734"/>
      <c r="N2734"/>
      <c r="O2734"/>
    </row>
    <row r="2735" spans="2:15" x14ac:dyDescent="0.25">
      <c r="B2735"/>
      <c r="C2735"/>
      <c r="D2735"/>
      <c r="E2735"/>
      <c r="F2735"/>
      <c r="G2735"/>
      <c r="H2735"/>
      <c r="I2735"/>
      <c r="J2735"/>
      <c r="K2735"/>
      <c r="L2735"/>
      <c r="M2735"/>
      <c r="N2735"/>
      <c r="O2735"/>
    </row>
    <row r="2736" spans="2:15" x14ac:dyDescent="0.25">
      <c r="B2736"/>
      <c r="C2736"/>
      <c r="D2736"/>
      <c r="E2736"/>
      <c r="F2736"/>
      <c r="G2736"/>
      <c r="H2736"/>
      <c r="I2736"/>
      <c r="J2736"/>
      <c r="K2736"/>
      <c r="L2736"/>
      <c r="M2736"/>
      <c r="N2736"/>
      <c r="O2736"/>
    </row>
    <row r="2737" spans="2:15" x14ac:dyDescent="0.25">
      <c r="B2737"/>
      <c r="C2737"/>
      <c r="D2737"/>
      <c r="E2737"/>
      <c r="F2737"/>
      <c r="G2737"/>
      <c r="H2737"/>
      <c r="I2737"/>
      <c r="J2737"/>
      <c r="K2737"/>
      <c r="L2737"/>
      <c r="M2737"/>
      <c r="N2737"/>
      <c r="O2737"/>
    </row>
    <row r="2738" spans="2:15" x14ac:dyDescent="0.25">
      <c r="B2738"/>
      <c r="C2738"/>
      <c r="D2738"/>
      <c r="E2738"/>
      <c r="F2738"/>
      <c r="G2738"/>
      <c r="H2738"/>
      <c r="I2738"/>
      <c r="J2738"/>
      <c r="K2738"/>
      <c r="L2738"/>
      <c r="M2738"/>
      <c r="N2738"/>
      <c r="O2738"/>
    </row>
    <row r="2739" spans="2:15" x14ac:dyDescent="0.25">
      <c r="B2739"/>
      <c r="C2739"/>
      <c r="D2739"/>
      <c r="E2739"/>
      <c r="F2739"/>
      <c r="G2739"/>
      <c r="H2739"/>
      <c r="I2739"/>
      <c r="J2739"/>
      <c r="K2739"/>
      <c r="L2739"/>
      <c r="M2739"/>
      <c r="N2739"/>
      <c r="O2739"/>
    </row>
    <row r="2740" spans="2:15" x14ac:dyDescent="0.25">
      <c r="B2740"/>
      <c r="C2740"/>
      <c r="D2740"/>
      <c r="E2740"/>
      <c r="F2740"/>
      <c r="G2740"/>
      <c r="H2740"/>
      <c r="I2740"/>
      <c r="J2740"/>
      <c r="K2740"/>
      <c r="L2740"/>
      <c r="M2740"/>
      <c r="N2740"/>
      <c r="O2740"/>
    </row>
    <row r="2741" spans="2:15" x14ac:dyDescent="0.25">
      <c r="B2741"/>
      <c r="C2741"/>
      <c r="D2741"/>
      <c r="E2741"/>
      <c r="F2741"/>
      <c r="G2741"/>
      <c r="H2741"/>
      <c r="I2741"/>
      <c r="J2741"/>
      <c r="K2741"/>
      <c r="L2741"/>
      <c r="M2741"/>
      <c r="N2741"/>
      <c r="O2741"/>
    </row>
    <row r="2742" spans="2:15" x14ac:dyDescent="0.25">
      <c r="B2742"/>
      <c r="C2742"/>
      <c r="D2742"/>
      <c r="E2742"/>
      <c r="F2742"/>
      <c r="G2742"/>
      <c r="H2742"/>
      <c r="I2742"/>
      <c r="J2742"/>
      <c r="K2742"/>
      <c r="L2742"/>
      <c r="M2742"/>
      <c r="N2742"/>
      <c r="O2742"/>
    </row>
    <row r="2743" spans="2:15" x14ac:dyDescent="0.25">
      <c r="B2743"/>
      <c r="C2743"/>
      <c r="D2743"/>
      <c r="E2743"/>
      <c r="F2743"/>
      <c r="G2743"/>
      <c r="H2743"/>
      <c r="I2743"/>
      <c r="J2743"/>
      <c r="K2743"/>
      <c r="L2743"/>
      <c r="M2743"/>
      <c r="N2743"/>
      <c r="O2743"/>
    </row>
    <row r="2744" spans="2:15" x14ac:dyDescent="0.25">
      <c r="B2744"/>
      <c r="C2744"/>
      <c r="D2744"/>
      <c r="E2744"/>
      <c r="F2744"/>
      <c r="G2744"/>
      <c r="H2744"/>
      <c r="I2744"/>
      <c r="J2744"/>
      <c r="K2744"/>
      <c r="L2744"/>
      <c r="M2744"/>
      <c r="N2744"/>
      <c r="O2744"/>
    </row>
    <row r="2745" spans="2:15" x14ac:dyDescent="0.25">
      <c r="B2745"/>
      <c r="C2745"/>
      <c r="D2745"/>
      <c r="E2745"/>
      <c r="F2745"/>
      <c r="G2745"/>
      <c r="H2745"/>
      <c r="I2745"/>
      <c r="J2745"/>
      <c r="K2745"/>
      <c r="L2745"/>
      <c r="M2745"/>
      <c r="N2745"/>
      <c r="O2745"/>
    </row>
    <row r="2746" spans="2:15" x14ac:dyDescent="0.25">
      <c r="B2746"/>
      <c r="C2746"/>
      <c r="D2746"/>
      <c r="E2746"/>
      <c r="F2746"/>
      <c r="G2746"/>
      <c r="H2746"/>
      <c r="I2746"/>
      <c r="J2746"/>
      <c r="K2746"/>
      <c r="L2746"/>
      <c r="M2746"/>
      <c r="N2746"/>
      <c r="O2746"/>
    </row>
    <row r="2747" spans="2:15" x14ac:dyDescent="0.25">
      <c r="B2747"/>
      <c r="C2747"/>
      <c r="D2747"/>
      <c r="E2747"/>
      <c r="F2747"/>
      <c r="G2747"/>
      <c r="H2747"/>
      <c r="I2747"/>
      <c r="J2747"/>
      <c r="K2747"/>
      <c r="L2747"/>
      <c r="M2747"/>
      <c r="N2747"/>
      <c r="O2747"/>
    </row>
    <row r="2748" spans="2:15" x14ac:dyDescent="0.25">
      <c r="B2748"/>
      <c r="C2748"/>
      <c r="D2748"/>
      <c r="E2748"/>
      <c r="F2748"/>
      <c r="G2748"/>
      <c r="H2748"/>
      <c r="I2748"/>
      <c r="J2748"/>
      <c r="K2748"/>
      <c r="L2748"/>
      <c r="M2748"/>
      <c r="N2748"/>
      <c r="O2748"/>
    </row>
    <row r="2749" spans="2:15" x14ac:dyDescent="0.25">
      <c r="B2749"/>
      <c r="C2749"/>
      <c r="D2749"/>
      <c r="E2749"/>
      <c r="F2749"/>
      <c r="G2749"/>
      <c r="H2749"/>
      <c r="I2749"/>
      <c r="J2749"/>
      <c r="K2749"/>
      <c r="L2749"/>
      <c r="M2749"/>
      <c r="N2749"/>
      <c r="O2749"/>
    </row>
    <row r="2750" spans="2:15" x14ac:dyDescent="0.25">
      <c r="B2750"/>
      <c r="C2750"/>
      <c r="D2750"/>
      <c r="E2750"/>
      <c r="F2750"/>
      <c r="G2750"/>
      <c r="H2750"/>
      <c r="I2750"/>
      <c r="J2750"/>
      <c r="K2750"/>
      <c r="L2750"/>
      <c r="M2750"/>
      <c r="N2750"/>
      <c r="O2750"/>
    </row>
    <row r="2751" spans="2:15" x14ac:dyDescent="0.25">
      <c r="B2751"/>
      <c r="C2751"/>
      <c r="D2751"/>
      <c r="E2751"/>
      <c r="F2751"/>
      <c r="G2751"/>
      <c r="H2751"/>
      <c r="I2751"/>
      <c r="J2751"/>
      <c r="K2751"/>
      <c r="L2751"/>
      <c r="M2751"/>
      <c r="N2751"/>
      <c r="O2751"/>
    </row>
    <row r="2752" spans="2:15" x14ac:dyDescent="0.25">
      <c r="B2752"/>
      <c r="C2752"/>
      <c r="D2752"/>
      <c r="E2752"/>
      <c r="F2752"/>
      <c r="G2752"/>
      <c r="H2752"/>
      <c r="I2752"/>
      <c r="J2752"/>
      <c r="K2752"/>
      <c r="L2752"/>
      <c r="M2752"/>
      <c r="N2752"/>
      <c r="O2752"/>
    </row>
    <row r="2753" spans="2:15" x14ac:dyDescent="0.25">
      <c r="B2753"/>
      <c r="C2753"/>
      <c r="D2753"/>
      <c r="E2753"/>
      <c r="F2753"/>
      <c r="G2753"/>
      <c r="H2753"/>
      <c r="I2753"/>
      <c r="J2753"/>
      <c r="K2753"/>
      <c r="L2753"/>
      <c r="M2753"/>
      <c r="N2753"/>
      <c r="O2753"/>
    </row>
    <row r="2754" spans="2:15" x14ac:dyDescent="0.25">
      <c r="B2754"/>
      <c r="C2754"/>
      <c r="D2754"/>
      <c r="E2754"/>
      <c r="F2754"/>
      <c r="G2754"/>
      <c r="H2754"/>
      <c r="I2754"/>
      <c r="J2754"/>
      <c r="K2754"/>
      <c r="L2754"/>
      <c r="M2754"/>
      <c r="N2754"/>
      <c r="O2754"/>
    </row>
    <row r="2755" spans="2:15" x14ac:dyDescent="0.25">
      <c r="B2755"/>
      <c r="C2755"/>
      <c r="D2755"/>
      <c r="E2755"/>
      <c r="F2755"/>
      <c r="G2755"/>
      <c r="H2755"/>
      <c r="I2755"/>
      <c r="J2755"/>
      <c r="K2755"/>
      <c r="L2755"/>
      <c r="M2755"/>
      <c r="N2755"/>
      <c r="O2755"/>
    </row>
    <row r="2756" spans="2:15" x14ac:dyDescent="0.25">
      <c r="B2756"/>
      <c r="C2756"/>
      <c r="D2756"/>
      <c r="E2756"/>
      <c r="F2756"/>
      <c r="G2756"/>
      <c r="H2756"/>
      <c r="I2756"/>
      <c r="J2756"/>
      <c r="K2756"/>
      <c r="L2756"/>
      <c r="M2756"/>
      <c r="N2756"/>
      <c r="O2756"/>
    </row>
    <row r="2757" spans="2:15" x14ac:dyDescent="0.25">
      <c r="B2757"/>
      <c r="C2757"/>
      <c r="D2757"/>
      <c r="E2757"/>
      <c r="F2757"/>
      <c r="G2757"/>
      <c r="H2757"/>
      <c r="I2757"/>
      <c r="J2757"/>
      <c r="K2757"/>
      <c r="L2757"/>
      <c r="M2757"/>
      <c r="N2757"/>
      <c r="O2757"/>
    </row>
    <row r="2758" spans="2:15" x14ac:dyDescent="0.25">
      <c r="B2758"/>
      <c r="C2758"/>
      <c r="D2758"/>
      <c r="E2758"/>
      <c r="F2758"/>
      <c r="G2758"/>
      <c r="H2758"/>
      <c r="I2758"/>
      <c r="J2758"/>
      <c r="K2758"/>
      <c r="L2758"/>
      <c r="M2758"/>
      <c r="N2758"/>
      <c r="O2758"/>
    </row>
    <row r="2759" spans="2:15" x14ac:dyDescent="0.25">
      <c r="B2759"/>
      <c r="C2759"/>
      <c r="D2759"/>
      <c r="E2759"/>
      <c r="F2759"/>
      <c r="G2759"/>
      <c r="H2759"/>
      <c r="I2759"/>
      <c r="J2759"/>
      <c r="K2759"/>
      <c r="L2759"/>
      <c r="M2759"/>
      <c r="N2759"/>
      <c r="O2759"/>
    </row>
    <row r="2760" spans="2:15" x14ac:dyDescent="0.25">
      <c r="B2760"/>
      <c r="C2760"/>
      <c r="D2760"/>
      <c r="E2760"/>
      <c r="F2760"/>
      <c r="G2760"/>
      <c r="H2760"/>
      <c r="I2760"/>
      <c r="J2760"/>
      <c r="K2760"/>
      <c r="L2760"/>
      <c r="M2760"/>
      <c r="N2760"/>
      <c r="O2760"/>
    </row>
    <row r="2761" spans="2:15" x14ac:dyDescent="0.25">
      <c r="B2761"/>
      <c r="C2761"/>
      <c r="D2761"/>
      <c r="E2761"/>
      <c r="F2761"/>
      <c r="G2761"/>
      <c r="H2761"/>
      <c r="I2761"/>
      <c r="J2761"/>
      <c r="K2761"/>
      <c r="L2761"/>
      <c r="M2761"/>
      <c r="N2761"/>
      <c r="O2761"/>
    </row>
    <row r="2762" spans="2:15" x14ac:dyDescent="0.25">
      <c r="B2762"/>
      <c r="C2762"/>
      <c r="D2762"/>
      <c r="E2762"/>
      <c r="F2762"/>
      <c r="G2762"/>
      <c r="H2762"/>
      <c r="I2762"/>
      <c r="J2762"/>
      <c r="K2762"/>
      <c r="L2762"/>
      <c r="M2762"/>
      <c r="N2762"/>
      <c r="O2762"/>
    </row>
    <row r="2763" spans="2:15" x14ac:dyDescent="0.25">
      <c r="B2763"/>
      <c r="C2763"/>
      <c r="D2763"/>
      <c r="E2763"/>
      <c r="F2763"/>
      <c r="G2763"/>
      <c r="H2763"/>
      <c r="I2763"/>
      <c r="J2763"/>
      <c r="K2763"/>
      <c r="L2763"/>
      <c r="M2763"/>
      <c r="N2763"/>
      <c r="O2763"/>
    </row>
    <row r="2764" spans="2:15" x14ac:dyDescent="0.25">
      <c r="B2764"/>
      <c r="C2764"/>
      <c r="D2764"/>
      <c r="E2764"/>
      <c r="F2764"/>
      <c r="G2764"/>
      <c r="H2764"/>
      <c r="I2764"/>
      <c r="J2764"/>
      <c r="K2764"/>
      <c r="L2764"/>
      <c r="M2764"/>
      <c r="N2764"/>
      <c r="O2764"/>
    </row>
    <row r="2765" spans="2:15" x14ac:dyDescent="0.25">
      <c r="B2765"/>
      <c r="C2765"/>
      <c r="D2765"/>
      <c r="E2765"/>
      <c r="F2765"/>
      <c r="G2765"/>
      <c r="H2765"/>
      <c r="I2765"/>
      <c r="J2765"/>
      <c r="K2765"/>
      <c r="L2765"/>
      <c r="M2765"/>
      <c r="N2765"/>
      <c r="O2765"/>
    </row>
    <row r="2766" spans="2:15" x14ac:dyDescent="0.25">
      <c r="B2766"/>
      <c r="C2766"/>
      <c r="D2766"/>
      <c r="E2766"/>
      <c r="F2766"/>
      <c r="G2766"/>
      <c r="H2766"/>
      <c r="I2766"/>
      <c r="J2766"/>
      <c r="K2766"/>
      <c r="L2766"/>
      <c r="M2766"/>
      <c r="N2766"/>
      <c r="O2766"/>
    </row>
    <row r="2767" spans="2:15" x14ac:dyDescent="0.25">
      <c r="B2767"/>
      <c r="C2767"/>
      <c r="D2767"/>
      <c r="E2767"/>
      <c r="F2767"/>
      <c r="G2767"/>
      <c r="H2767"/>
      <c r="I2767"/>
      <c r="J2767"/>
      <c r="K2767"/>
      <c r="L2767"/>
      <c r="M2767"/>
      <c r="N2767"/>
      <c r="O2767"/>
    </row>
    <row r="2768" spans="2:15" x14ac:dyDescent="0.25">
      <c r="B2768"/>
      <c r="C2768"/>
      <c r="D2768"/>
      <c r="E2768"/>
      <c r="F2768"/>
      <c r="G2768"/>
      <c r="H2768"/>
      <c r="I2768"/>
      <c r="J2768"/>
      <c r="K2768"/>
      <c r="L2768"/>
      <c r="M2768"/>
      <c r="N2768"/>
      <c r="O2768"/>
    </row>
    <row r="2769" spans="2:15" x14ac:dyDescent="0.25">
      <c r="B2769"/>
      <c r="C2769"/>
      <c r="D2769"/>
      <c r="E2769"/>
      <c r="F2769"/>
      <c r="G2769"/>
      <c r="H2769"/>
      <c r="I2769"/>
      <c r="J2769"/>
      <c r="K2769"/>
      <c r="L2769"/>
      <c r="M2769"/>
      <c r="N2769"/>
      <c r="O2769"/>
    </row>
    <row r="2770" spans="2:15" x14ac:dyDescent="0.25">
      <c r="B2770"/>
      <c r="C2770"/>
      <c r="D2770"/>
      <c r="E2770"/>
      <c r="F2770"/>
      <c r="G2770"/>
      <c r="H2770"/>
      <c r="I2770"/>
      <c r="J2770"/>
      <c r="K2770"/>
      <c r="L2770"/>
      <c r="M2770"/>
      <c r="N2770"/>
      <c r="O2770"/>
    </row>
    <row r="2771" spans="2:15" x14ac:dyDescent="0.25">
      <c r="B2771"/>
      <c r="C2771"/>
      <c r="D2771"/>
      <c r="E2771"/>
      <c r="F2771"/>
      <c r="G2771"/>
      <c r="H2771"/>
      <c r="I2771"/>
      <c r="J2771"/>
      <c r="K2771"/>
      <c r="L2771"/>
      <c r="M2771"/>
      <c r="N2771"/>
      <c r="O2771"/>
    </row>
    <row r="2772" spans="2:15" x14ac:dyDescent="0.25">
      <c r="B2772"/>
      <c r="C2772"/>
      <c r="D2772"/>
      <c r="E2772"/>
      <c r="F2772"/>
      <c r="G2772"/>
      <c r="H2772"/>
      <c r="I2772"/>
      <c r="J2772"/>
      <c r="K2772"/>
      <c r="L2772"/>
      <c r="M2772"/>
      <c r="N2772"/>
      <c r="O2772"/>
    </row>
    <row r="2773" spans="2:15" x14ac:dyDescent="0.25">
      <c r="B2773"/>
      <c r="C2773"/>
      <c r="D2773"/>
      <c r="E2773"/>
      <c r="F2773"/>
      <c r="G2773"/>
      <c r="H2773"/>
      <c r="I2773"/>
      <c r="J2773"/>
      <c r="K2773"/>
      <c r="L2773"/>
      <c r="M2773"/>
      <c r="N2773"/>
      <c r="O2773"/>
    </row>
    <row r="2774" spans="2:15" x14ac:dyDescent="0.25">
      <c r="B2774"/>
      <c r="C2774"/>
      <c r="D2774"/>
      <c r="E2774"/>
      <c r="F2774"/>
      <c r="G2774"/>
      <c r="H2774"/>
      <c r="I2774"/>
      <c r="J2774"/>
      <c r="K2774"/>
      <c r="L2774"/>
      <c r="M2774"/>
      <c r="N2774"/>
      <c r="O2774"/>
    </row>
    <row r="2775" spans="2:15" x14ac:dyDescent="0.25">
      <c r="B2775"/>
      <c r="C2775"/>
      <c r="D2775"/>
      <c r="E2775"/>
      <c r="F2775"/>
      <c r="G2775"/>
      <c r="H2775"/>
      <c r="I2775"/>
      <c r="J2775"/>
      <c r="K2775"/>
      <c r="L2775"/>
      <c r="M2775"/>
      <c r="N2775"/>
      <c r="O2775"/>
    </row>
    <row r="2776" spans="2:15" x14ac:dyDescent="0.25">
      <c r="B2776"/>
      <c r="C2776"/>
      <c r="D2776"/>
      <c r="E2776"/>
      <c r="F2776"/>
      <c r="G2776"/>
      <c r="H2776"/>
      <c r="I2776"/>
      <c r="J2776"/>
      <c r="K2776"/>
      <c r="L2776"/>
      <c r="M2776"/>
      <c r="N2776"/>
      <c r="O2776"/>
    </row>
    <row r="2777" spans="2:15" x14ac:dyDescent="0.25">
      <c r="B2777"/>
      <c r="C2777"/>
      <c r="D2777"/>
      <c r="E2777"/>
      <c r="F2777"/>
      <c r="G2777"/>
      <c r="H2777"/>
      <c r="I2777"/>
      <c r="J2777"/>
      <c r="K2777"/>
      <c r="L2777"/>
      <c r="M2777"/>
      <c r="N2777"/>
      <c r="O2777"/>
    </row>
    <row r="2778" spans="2:15" x14ac:dyDescent="0.25">
      <c r="B2778"/>
      <c r="C2778"/>
      <c r="D2778"/>
      <c r="E2778"/>
      <c r="F2778"/>
      <c r="G2778"/>
      <c r="H2778"/>
      <c r="I2778"/>
      <c r="J2778"/>
      <c r="K2778"/>
      <c r="L2778"/>
      <c r="M2778"/>
      <c r="N2778"/>
      <c r="O2778"/>
    </row>
    <row r="2779" spans="2:15" x14ac:dyDescent="0.25">
      <c r="B2779"/>
      <c r="C2779"/>
      <c r="D2779"/>
      <c r="E2779"/>
      <c r="F2779"/>
      <c r="G2779"/>
      <c r="H2779"/>
      <c r="I2779"/>
      <c r="J2779"/>
      <c r="K2779"/>
      <c r="L2779"/>
      <c r="M2779"/>
      <c r="N2779"/>
      <c r="O2779"/>
    </row>
    <row r="2780" spans="2:15" x14ac:dyDescent="0.25">
      <c r="B2780"/>
      <c r="C2780"/>
      <c r="D2780"/>
      <c r="E2780"/>
      <c r="F2780"/>
      <c r="G2780"/>
      <c r="H2780"/>
      <c r="I2780"/>
      <c r="J2780"/>
      <c r="K2780"/>
      <c r="L2780"/>
      <c r="M2780"/>
      <c r="N2780"/>
      <c r="O2780"/>
    </row>
    <row r="2781" spans="2:15" x14ac:dyDescent="0.25">
      <c r="B2781"/>
      <c r="C2781"/>
      <c r="D2781"/>
      <c r="E2781"/>
      <c r="F2781"/>
      <c r="G2781"/>
      <c r="H2781"/>
      <c r="I2781"/>
      <c r="J2781"/>
      <c r="K2781"/>
      <c r="L2781"/>
      <c r="M2781"/>
      <c r="N2781"/>
      <c r="O2781"/>
    </row>
    <row r="2782" spans="2:15" x14ac:dyDescent="0.25">
      <c r="B2782"/>
      <c r="C2782"/>
      <c r="D2782"/>
      <c r="E2782"/>
      <c r="F2782"/>
      <c r="G2782"/>
      <c r="H2782"/>
      <c r="I2782"/>
      <c r="J2782"/>
      <c r="K2782"/>
      <c r="L2782"/>
      <c r="M2782"/>
      <c r="N2782"/>
      <c r="O2782"/>
    </row>
    <row r="2783" spans="2:15" x14ac:dyDescent="0.25">
      <c r="B2783"/>
      <c r="C2783"/>
      <c r="D2783"/>
      <c r="E2783"/>
      <c r="F2783"/>
      <c r="G2783"/>
      <c r="H2783"/>
      <c r="I2783"/>
      <c r="J2783"/>
      <c r="K2783"/>
      <c r="L2783"/>
      <c r="M2783"/>
      <c r="N2783"/>
      <c r="O2783"/>
    </row>
    <row r="2784" spans="2:15" x14ac:dyDescent="0.25">
      <c r="B2784"/>
      <c r="C2784"/>
      <c r="D2784"/>
      <c r="E2784"/>
      <c r="F2784"/>
      <c r="G2784"/>
      <c r="H2784"/>
      <c r="I2784"/>
      <c r="J2784"/>
      <c r="K2784"/>
      <c r="L2784"/>
      <c r="M2784"/>
      <c r="N2784"/>
      <c r="O2784"/>
    </row>
    <row r="2785" spans="2:15" x14ac:dyDescent="0.25">
      <c r="B2785"/>
      <c r="C2785"/>
      <c r="D2785"/>
      <c r="E2785"/>
      <c r="F2785"/>
      <c r="G2785"/>
      <c r="H2785"/>
      <c r="I2785"/>
      <c r="J2785"/>
      <c r="K2785"/>
      <c r="L2785"/>
      <c r="M2785"/>
      <c r="N2785"/>
      <c r="O2785"/>
    </row>
    <row r="2786" spans="2:15" x14ac:dyDescent="0.25">
      <c r="B2786"/>
      <c r="C2786"/>
      <c r="D2786"/>
      <c r="E2786"/>
      <c r="F2786"/>
      <c r="G2786"/>
      <c r="H2786"/>
      <c r="I2786"/>
      <c r="J2786"/>
      <c r="K2786"/>
      <c r="L2786"/>
      <c r="M2786"/>
      <c r="N2786"/>
      <c r="O2786"/>
    </row>
    <row r="2787" spans="2:15" x14ac:dyDescent="0.25">
      <c r="B2787"/>
      <c r="C2787"/>
      <c r="D2787"/>
      <c r="E2787"/>
      <c r="F2787"/>
      <c r="G2787"/>
      <c r="H2787"/>
      <c r="I2787"/>
      <c r="J2787"/>
      <c r="K2787"/>
      <c r="L2787"/>
      <c r="M2787"/>
      <c r="N2787"/>
      <c r="O2787"/>
    </row>
    <row r="2788" spans="2:15" x14ac:dyDescent="0.25">
      <c r="B2788"/>
      <c r="C2788"/>
      <c r="D2788"/>
      <c r="E2788"/>
      <c r="F2788"/>
      <c r="G2788"/>
      <c r="H2788"/>
      <c r="I2788"/>
      <c r="J2788"/>
      <c r="K2788"/>
      <c r="L2788"/>
      <c r="M2788"/>
      <c r="N2788"/>
      <c r="O2788"/>
    </row>
    <row r="2789" spans="2:15" x14ac:dyDescent="0.25">
      <c r="B2789"/>
      <c r="C2789"/>
      <c r="D2789"/>
      <c r="E2789"/>
      <c r="F2789"/>
      <c r="G2789"/>
      <c r="H2789"/>
      <c r="I2789"/>
      <c r="J2789"/>
      <c r="K2789"/>
      <c r="L2789"/>
      <c r="M2789"/>
      <c r="N2789"/>
      <c r="O2789"/>
    </row>
    <row r="2790" spans="2:15" x14ac:dyDescent="0.25">
      <c r="B2790"/>
      <c r="C2790"/>
      <c r="D2790"/>
      <c r="E2790"/>
      <c r="F2790"/>
      <c r="G2790"/>
      <c r="H2790"/>
      <c r="I2790"/>
      <c r="J2790"/>
      <c r="K2790"/>
      <c r="L2790"/>
      <c r="M2790"/>
      <c r="N2790"/>
      <c r="O2790"/>
    </row>
    <row r="2791" spans="2:15" x14ac:dyDescent="0.25">
      <c r="B2791"/>
      <c r="C2791"/>
      <c r="D2791"/>
      <c r="E2791"/>
      <c r="F2791"/>
      <c r="G2791"/>
      <c r="H2791"/>
      <c r="I2791"/>
      <c r="J2791"/>
      <c r="K2791"/>
      <c r="L2791"/>
      <c r="M2791"/>
      <c r="N2791"/>
      <c r="O2791"/>
    </row>
    <row r="2792" spans="2:15" x14ac:dyDescent="0.25">
      <c r="B2792"/>
      <c r="C2792"/>
      <c r="D2792"/>
      <c r="E2792"/>
      <c r="F2792"/>
      <c r="G2792"/>
      <c r="H2792"/>
      <c r="I2792"/>
      <c r="J2792"/>
      <c r="K2792"/>
      <c r="L2792"/>
      <c r="M2792"/>
      <c r="N2792"/>
      <c r="O2792"/>
    </row>
    <row r="2793" spans="2:15" x14ac:dyDescent="0.25">
      <c r="B2793"/>
      <c r="C2793"/>
      <c r="D2793"/>
      <c r="E2793"/>
      <c r="F2793"/>
      <c r="G2793"/>
      <c r="H2793"/>
      <c r="I2793"/>
      <c r="J2793"/>
      <c r="K2793"/>
      <c r="L2793"/>
      <c r="M2793"/>
      <c r="N2793"/>
      <c r="O2793"/>
    </row>
    <row r="2794" spans="2:15" x14ac:dyDescent="0.25">
      <c r="B2794"/>
      <c r="C2794"/>
      <c r="D2794"/>
      <c r="E2794"/>
      <c r="F2794"/>
      <c r="G2794"/>
      <c r="H2794"/>
      <c r="I2794"/>
      <c r="J2794"/>
      <c r="K2794"/>
      <c r="L2794"/>
      <c r="M2794"/>
      <c r="N2794"/>
      <c r="O2794"/>
    </row>
    <row r="2795" spans="2:15" x14ac:dyDescent="0.25">
      <c r="B2795"/>
      <c r="C2795"/>
      <c r="D2795"/>
      <c r="E2795"/>
      <c r="F2795"/>
      <c r="G2795"/>
      <c r="H2795"/>
      <c r="I2795"/>
      <c r="J2795"/>
      <c r="K2795"/>
      <c r="L2795"/>
      <c r="M2795"/>
      <c r="N2795"/>
      <c r="O2795"/>
    </row>
    <row r="2796" spans="2:15" x14ac:dyDescent="0.25">
      <c r="B2796"/>
      <c r="C2796"/>
      <c r="D2796"/>
      <c r="E2796"/>
      <c r="F2796"/>
      <c r="G2796"/>
      <c r="H2796"/>
      <c r="I2796"/>
      <c r="J2796"/>
      <c r="K2796"/>
      <c r="L2796"/>
      <c r="M2796"/>
      <c r="N2796"/>
      <c r="O2796"/>
    </row>
    <row r="2797" spans="2:15" x14ac:dyDescent="0.25">
      <c r="B2797"/>
      <c r="C2797"/>
      <c r="D2797"/>
      <c r="E2797"/>
      <c r="F2797"/>
      <c r="G2797"/>
      <c r="H2797"/>
      <c r="I2797"/>
      <c r="J2797"/>
      <c r="K2797"/>
      <c r="L2797"/>
      <c r="M2797"/>
      <c r="N2797"/>
      <c r="O2797"/>
    </row>
    <row r="2798" spans="2:15" x14ac:dyDescent="0.25">
      <c r="B2798"/>
      <c r="C2798"/>
      <c r="D2798"/>
      <c r="E2798"/>
      <c r="F2798"/>
      <c r="G2798"/>
      <c r="H2798"/>
      <c r="I2798"/>
      <c r="J2798"/>
      <c r="K2798"/>
      <c r="L2798"/>
      <c r="M2798"/>
      <c r="N2798"/>
      <c r="O2798"/>
    </row>
    <row r="2799" spans="2:15" x14ac:dyDescent="0.25">
      <c r="B2799"/>
      <c r="C2799"/>
      <c r="D2799"/>
      <c r="E2799"/>
      <c r="F2799"/>
      <c r="G2799"/>
      <c r="H2799"/>
      <c r="I2799"/>
      <c r="J2799"/>
      <c r="K2799"/>
      <c r="L2799"/>
      <c r="M2799"/>
      <c r="N2799"/>
      <c r="O2799"/>
    </row>
    <row r="2800" spans="2:15" x14ac:dyDescent="0.25">
      <c r="B2800"/>
      <c r="C2800"/>
      <c r="D2800"/>
      <c r="E2800"/>
      <c r="F2800"/>
      <c r="G2800"/>
      <c r="H2800"/>
      <c r="I2800"/>
      <c r="J2800"/>
      <c r="K2800"/>
      <c r="L2800"/>
      <c r="M2800"/>
      <c r="N2800"/>
      <c r="O2800"/>
    </row>
    <row r="2801" spans="2:15" x14ac:dyDescent="0.25">
      <c r="B2801"/>
      <c r="C2801"/>
      <c r="D2801"/>
      <c r="E2801"/>
      <c r="F2801"/>
      <c r="G2801"/>
      <c r="H2801"/>
      <c r="I2801"/>
      <c r="J2801"/>
      <c r="K2801"/>
      <c r="L2801"/>
      <c r="M2801"/>
      <c r="N2801"/>
      <c r="O2801"/>
    </row>
    <row r="2802" spans="2:15" x14ac:dyDescent="0.25">
      <c r="B2802"/>
      <c r="C2802"/>
      <c r="D2802"/>
      <c r="E2802"/>
      <c r="F2802"/>
      <c r="G2802"/>
      <c r="H2802"/>
      <c r="I2802"/>
      <c r="J2802"/>
      <c r="K2802"/>
      <c r="L2802"/>
      <c r="M2802"/>
      <c r="N2802"/>
      <c r="O2802"/>
    </row>
    <row r="2803" spans="2:15" x14ac:dyDescent="0.25">
      <c r="B2803"/>
      <c r="C2803"/>
      <c r="D2803"/>
      <c r="E2803"/>
      <c r="F2803"/>
      <c r="G2803"/>
      <c r="H2803"/>
      <c r="I2803"/>
      <c r="J2803"/>
      <c r="K2803"/>
      <c r="L2803"/>
      <c r="M2803"/>
      <c r="N2803"/>
      <c r="O2803"/>
    </row>
    <row r="2804" spans="2:15" x14ac:dyDescent="0.25">
      <c r="B2804"/>
      <c r="C2804"/>
      <c r="D2804"/>
      <c r="E2804"/>
      <c r="F2804"/>
      <c r="G2804"/>
      <c r="H2804"/>
      <c r="I2804"/>
      <c r="J2804"/>
      <c r="K2804"/>
      <c r="L2804"/>
      <c r="M2804"/>
      <c r="N2804"/>
      <c r="O2804"/>
    </row>
    <row r="2805" spans="2:15" x14ac:dyDescent="0.25">
      <c r="B2805"/>
      <c r="C2805"/>
      <c r="D2805"/>
      <c r="E2805"/>
      <c r="F2805"/>
      <c r="G2805"/>
      <c r="H2805"/>
      <c r="I2805"/>
      <c r="J2805"/>
      <c r="K2805"/>
      <c r="L2805"/>
      <c r="M2805"/>
      <c r="N2805"/>
      <c r="O2805"/>
    </row>
    <row r="2806" spans="2:15" x14ac:dyDescent="0.25">
      <c r="B2806"/>
      <c r="C2806"/>
      <c r="D2806"/>
      <c r="E2806"/>
      <c r="F2806"/>
      <c r="G2806"/>
      <c r="H2806"/>
      <c r="I2806"/>
      <c r="J2806"/>
      <c r="K2806"/>
      <c r="L2806"/>
      <c r="M2806"/>
      <c r="N2806"/>
      <c r="O2806"/>
    </row>
    <row r="2807" spans="2:15" x14ac:dyDescent="0.25">
      <c r="B2807"/>
      <c r="C2807"/>
      <c r="D2807"/>
      <c r="E2807"/>
      <c r="F2807"/>
      <c r="G2807"/>
      <c r="H2807"/>
      <c r="I2807"/>
      <c r="J2807"/>
      <c r="K2807"/>
      <c r="L2807"/>
      <c r="M2807"/>
      <c r="N2807"/>
      <c r="O2807"/>
    </row>
    <row r="2808" spans="2:15" x14ac:dyDescent="0.25">
      <c r="B2808"/>
      <c r="C2808"/>
      <c r="D2808"/>
      <c r="E2808"/>
      <c r="F2808"/>
      <c r="G2808"/>
      <c r="H2808"/>
      <c r="I2808"/>
      <c r="J2808"/>
      <c r="K2808"/>
      <c r="L2808"/>
      <c r="M2808"/>
      <c r="N2808"/>
      <c r="O2808"/>
    </row>
    <row r="2809" spans="2:15" x14ac:dyDescent="0.25">
      <c r="B2809"/>
      <c r="C2809"/>
      <c r="D2809"/>
      <c r="E2809"/>
      <c r="F2809"/>
      <c r="G2809"/>
      <c r="H2809"/>
      <c r="I2809"/>
      <c r="J2809"/>
      <c r="K2809"/>
      <c r="L2809"/>
      <c r="M2809"/>
      <c r="N2809"/>
      <c r="O2809"/>
    </row>
    <row r="2810" spans="2:15" x14ac:dyDescent="0.25">
      <c r="B2810"/>
      <c r="C2810"/>
      <c r="D2810"/>
      <c r="E2810"/>
      <c r="F2810"/>
      <c r="G2810"/>
      <c r="H2810"/>
      <c r="I2810"/>
      <c r="J2810"/>
      <c r="K2810"/>
      <c r="L2810"/>
      <c r="M2810"/>
      <c r="N2810"/>
      <c r="O2810"/>
    </row>
    <row r="2811" spans="2:15" x14ac:dyDescent="0.25">
      <c r="B2811"/>
      <c r="C2811"/>
      <c r="D2811"/>
      <c r="E2811"/>
      <c r="F2811"/>
      <c r="G2811"/>
      <c r="H2811"/>
      <c r="I2811"/>
      <c r="J2811"/>
      <c r="K2811"/>
      <c r="L2811"/>
      <c r="M2811"/>
      <c r="N2811"/>
      <c r="O2811"/>
    </row>
    <row r="2812" spans="2:15" x14ac:dyDescent="0.25">
      <c r="B2812"/>
      <c r="C2812"/>
      <c r="D2812"/>
      <c r="E2812"/>
      <c r="F2812"/>
      <c r="G2812"/>
      <c r="H2812"/>
      <c r="I2812"/>
      <c r="J2812"/>
      <c r="K2812"/>
      <c r="L2812"/>
      <c r="M2812"/>
      <c r="N2812"/>
      <c r="O2812"/>
    </row>
    <row r="2813" spans="2:15" x14ac:dyDescent="0.25">
      <c r="B2813"/>
      <c r="C2813"/>
      <c r="D2813"/>
      <c r="E2813"/>
      <c r="F2813"/>
      <c r="G2813"/>
      <c r="H2813"/>
      <c r="I2813"/>
      <c r="J2813"/>
      <c r="K2813"/>
      <c r="L2813"/>
      <c r="M2813"/>
      <c r="N2813"/>
      <c r="O2813"/>
    </row>
    <row r="2814" spans="2:15" x14ac:dyDescent="0.25">
      <c r="B2814"/>
      <c r="C2814"/>
      <c r="D2814"/>
      <c r="E2814"/>
      <c r="F2814"/>
      <c r="G2814"/>
      <c r="H2814"/>
      <c r="I2814"/>
      <c r="J2814"/>
      <c r="K2814"/>
      <c r="L2814"/>
      <c r="M2814"/>
      <c r="N2814"/>
      <c r="O2814"/>
    </row>
    <row r="2815" spans="2:15" x14ac:dyDescent="0.25">
      <c r="B2815"/>
      <c r="C2815"/>
      <c r="D2815"/>
      <c r="E2815"/>
      <c r="F2815"/>
      <c r="G2815"/>
      <c r="H2815"/>
      <c r="I2815"/>
      <c r="J2815"/>
      <c r="K2815"/>
      <c r="L2815"/>
      <c r="M2815"/>
      <c r="N2815"/>
      <c r="O2815"/>
    </row>
    <row r="2816" spans="2:15" x14ac:dyDescent="0.25">
      <c r="B2816"/>
      <c r="C2816"/>
      <c r="D2816"/>
      <c r="E2816"/>
      <c r="F2816"/>
      <c r="G2816"/>
      <c r="H2816"/>
      <c r="I2816"/>
      <c r="J2816"/>
      <c r="K2816"/>
      <c r="L2816"/>
      <c r="M2816"/>
      <c r="N2816"/>
      <c r="O2816"/>
    </row>
    <row r="2817" spans="2:15" x14ac:dyDescent="0.25">
      <c r="B2817"/>
      <c r="C2817"/>
      <c r="D2817"/>
      <c r="E2817"/>
      <c r="F2817"/>
      <c r="G2817"/>
      <c r="H2817"/>
      <c r="I2817"/>
      <c r="J2817"/>
      <c r="K2817"/>
      <c r="L2817"/>
      <c r="M2817"/>
      <c r="N2817"/>
      <c r="O2817"/>
    </row>
    <row r="2818" spans="2:15" x14ac:dyDescent="0.25">
      <c r="B2818"/>
      <c r="C2818"/>
      <c r="D2818"/>
      <c r="E2818"/>
      <c r="F2818"/>
      <c r="G2818"/>
      <c r="H2818"/>
      <c r="I2818"/>
      <c r="J2818"/>
      <c r="K2818"/>
      <c r="L2818"/>
      <c r="M2818"/>
      <c r="N2818"/>
      <c r="O2818"/>
    </row>
    <row r="2819" spans="2:15" x14ac:dyDescent="0.25">
      <c r="B2819"/>
      <c r="C2819"/>
      <c r="D2819"/>
      <c r="E2819"/>
      <c r="F2819"/>
      <c r="G2819"/>
      <c r="H2819"/>
      <c r="I2819"/>
      <c r="J2819"/>
      <c r="K2819"/>
      <c r="L2819"/>
      <c r="M2819"/>
      <c r="N2819"/>
      <c r="O2819"/>
    </row>
    <row r="2820" spans="2:15" x14ac:dyDescent="0.25">
      <c r="B2820"/>
      <c r="C2820"/>
      <c r="D2820"/>
      <c r="E2820"/>
      <c r="F2820"/>
      <c r="G2820"/>
      <c r="H2820"/>
      <c r="I2820"/>
      <c r="J2820"/>
      <c r="K2820"/>
      <c r="L2820"/>
      <c r="M2820"/>
      <c r="N2820"/>
      <c r="O2820"/>
    </row>
    <row r="2821" spans="2:15" x14ac:dyDescent="0.25">
      <c r="B2821"/>
      <c r="C2821"/>
      <c r="D2821"/>
      <c r="E2821"/>
      <c r="F2821"/>
      <c r="G2821"/>
      <c r="H2821"/>
      <c r="I2821"/>
      <c r="J2821"/>
      <c r="K2821"/>
      <c r="L2821"/>
      <c r="M2821"/>
      <c r="N2821"/>
      <c r="O2821"/>
    </row>
    <row r="2822" spans="2:15" x14ac:dyDescent="0.25">
      <c r="B2822"/>
      <c r="C2822"/>
      <c r="D2822"/>
      <c r="E2822"/>
      <c r="F2822"/>
      <c r="G2822"/>
      <c r="H2822"/>
      <c r="I2822"/>
      <c r="J2822"/>
      <c r="K2822"/>
      <c r="L2822"/>
      <c r="M2822"/>
      <c r="N2822"/>
      <c r="O2822"/>
    </row>
    <row r="2823" spans="2:15" x14ac:dyDescent="0.25">
      <c r="B2823"/>
      <c r="C2823"/>
      <c r="D2823"/>
      <c r="E2823"/>
      <c r="F2823"/>
      <c r="G2823"/>
      <c r="H2823"/>
      <c r="I2823"/>
      <c r="J2823"/>
      <c r="K2823"/>
      <c r="L2823"/>
      <c r="M2823"/>
      <c r="N2823"/>
      <c r="O2823"/>
    </row>
    <row r="2824" spans="2:15" x14ac:dyDescent="0.25">
      <c r="B2824"/>
      <c r="C2824"/>
      <c r="D2824"/>
      <c r="E2824"/>
      <c r="F2824"/>
      <c r="G2824"/>
      <c r="H2824"/>
      <c r="I2824"/>
      <c r="J2824"/>
      <c r="K2824"/>
      <c r="L2824"/>
      <c r="M2824"/>
      <c r="N2824"/>
      <c r="O2824"/>
    </row>
    <row r="2825" spans="2:15" x14ac:dyDescent="0.25">
      <c r="B2825"/>
      <c r="C2825"/>
      <c r="D2825"/>
      <c r="E2825"/>
      <c r="F2825"/>
      <c r="G2825"/>
      <c r="H2825"/>
      <c r="I2825"/>
      <c r="J2825"/>
      <c r="K2825"/>
      <c r="L2825"/>
      <c r="M2825"/>
      <c r="N2825"/>
      <c r="O2825"/>
    </row>
    <row r="2826" spans="2:15" x14ac:dyDescent="0.25">
      <c r="B2826"/>
      <c r="C2826"/>
      <c r="D2826"/>
      <c r="E2826"/>
      <c r="F2826"/>
      <c r="G2826"/>
      <c r="H2826"/>
      <c r="I2826"/>
      <c r="J2826"/>
      <c r="K2826"/>
      <c r="L2826"/>
      <c r="M2826"/>
      <c r="N2826"/>
      <c r="O2826"/>
    </row>
    <row r="2827" spans="2:15" x14ac:dyDescent="0.25">
      <c r="B2827"/>
      <c r="C2827"/>
      <c r="D2827"/>
      <c r="E2827"/>
      <c r="F2827"/>
      <c r="G2827"/>
      <c r="H2827"/>
      <c r="I2827"/>
      <c r="J2827"/>
      <c r="K2827"/>
      <c r="L2827"/>
      <c r="M2827"/>
      <c r="N2827"/>
      <c r="O2827"/>
    </row>
    <row r="2828" spans="2:15" x14ac:dyDescent="0.25">
      <c r="B2828"/>
      <c r="C2828"/>
      <c r="D2828"/>
      <c r="E2828"/>
      <c r="F2828"/>
      <c r="G2828"/>
      <c r="H2828"/>
      <c r="I2828"/>
      <c r="J2828"/>
      <c r="K2828"/>
      <c r="L2828"/>
      <c r="M2828"/>
      <c r="N2828"/>
      <c r="O2828"/>
    </row>
    <row r="2829" spans="2:15" x14ac:dyDescent="0.25">
      <c r="B2829"/>
      <c r="C2829"/>
      <c r="D2829"/>
      <c r="E2829"/>
      <c r="F2829"/>
      <c r="G2829"/>
      <c r="H2829"/>
      <c r="I2829"/>
      <c r="J2829"/>
      <c r="K2829"/>
      <c r="L2829"/>
      <c r="M2829"/>
      <c r="N2829"/>
      <c r="O2829"/>
    </row>
    <row r="2830" spans="2:15" x14ac:dyDescent="0.25">
      <c r="B2830"/>
      <c r="C2830"/>
      <c r="D2830"/>
      <c r="E2830"/>
      <c r="F2830"/>
      <c r="G2830"/>
      <c r="H2830"/>
      <c r="I2830"/>
      <c r="J2830"/>
      <c r="K2830"/>
      <c r="L2830"/>
      <c r="M2830"/>
      <c r="N2830"/>
      <c r="O2830"/>
    </row>
    <row r="2831" spans="2:15" x14ac:dyDescent="0.25">
      <c r="B2831"/>
      <c r="C2831"/>
      <c r="D2831"/>
      <c r="E2831"/>
      <c r="F2831"/>
      <c r="G2831"/>
      <c r="H2831"/>
      <c r="I2831"/>
      <c r="J2831"/>
      <c r="K2831"/>
      <c r="L2831"/>
      <c r="M2831"/>
      <c r="N2831"/>
      <c r="O2831"/>
    </row>
    <row r="2832" spans="2:15" x14ac:dyDescent="0.25">
      <c r="B2832"/>
      <c r="C2832"/>
      <c r="D2832"/>
      <c r="E2832"/>
      <c r="F2832"/>
      <c r="G2832"/>
      <c r="H2832"/>
      <c r="I2832"/>
      <c r="J2832"/>
      <c r="K2832"/>
      <c r="L2832"/>
      <c r="M2832"/>
      <c r="N2832"/>
      <c r="O2832"/>
    </row>
    <row r="2833" spans="2:15" x14ac:dyDescent="0.25">
      <c r="B2833"/>
      <c r="C2833"/>
      <c r="D2833"/>
      <c r="E2833"/>
      <c r="F2833"/>
      <c r="G2833"/>
      <c r="H2833"/>
      <c r="I2833"/>
      <c r="J2833"/>
      <c r="K2833"/>
      <c r="L2833"/>
      <c r="M2833"/>
      <c r="N2833"/>
      <c r="O2833"/>
    </row>
    <row r="2834" spans="2:15" x14ac:dyDescent="0.25">
      <c r="B2834"/>
      <c r="C2834"/>
      <c r="D2834"/>
      <c r="E2834"/>
      <c r="F2834"/>
      <c r="G2834"/>
      <c r="H2834"/>
      <c r="I2834"/>
      <c r="J2834"/>
      <c r="K2834"/>
      <c r="L2834"/>
      <c r="M2834"/>
      <c r="N2834"/>
      <c r="O2834"/>
    </row>
    <row r="2835" spans="2:15" x14ac:dyDescent="0.25">
      <c r="B2835"/>
      <c r="C2835"/>
      <c r="D2835"/>
      <c r="E2835"/>
      <c r="F2835"/>
      <c r="G2835"/>
      <c r="H2835"/>
      <c r="I2835"/>
      <c r="J2835"/>
      <c r="K2835"/>
      <c r="L2835"/>
      <c r="M2835"/>
      <c r="N2835"/>
      <c r="O2835"/>
    </row>
    <row r="2836" spans="2:15" x14ac:dyDescent="0.25">
      <c r="B2836"/>
      <c r="C2836"/>
      <c r="D2836"/>
      <c r="E2836"/>
      <c r="F2836"/>
      <c r="G2836"/>
      <c r="H2836"/>
      <c r="I2836"/>
      <c r="J2836"/>
      <c r="K2836"/>
      <c r="L2836"/>
      <c r="M2836"/>
      <c r="N2836"/>
      <c r="O2836"/>
    </row>
    <row r="2837" spans="2:15" x14ac:dyDescent="0.25">
      <c r="B2837"/>
      <c r="C2837"/>
      <c r="D2837"/>
      <c r="E2837"/>
      <c r="F2837"/>
      <c r="G2837"/>
      <c r="H2837"/>
      <c r="I2837"/>
      <c r="J2837"/>
      <c r="K2837"/>
      <c r="L2837"/>
      <c r="M2837"/>
      <c r="N2837"/>
      <c r="O2837"/>
    </row>
    <row r="2838" spans="2:15" x14ac:dyDescent="0.25">
      <c r="B2838"/>
      <c r="C2838"/>
      <c r="D2838"/>
      <c r="E2838"/>
      <c r="F2838"/>
      <c r="G2838"/>
      <c r="H2838"/>
      <c r="I2838"/>
      <c r="J2838"/>
      <c r="K2838"/>
      <c r="L2838"/>
      <c r="M2838"/>
      <c r="N2838"/>
      <c r="O2838"/>
    </row>
    <row r="2839" spans="2:15" x14ac:dyDescent="0.25">
      <c r="B2839"/>
      <c r="C2839"/>
      <c r="D2839"/>
      <c r="E2839"/>
      <c r="F2839"/>
      <c r="G2839"/>
      <c r="H2839"/>
      <c r="I2839"/>
      <c r="J2839"/>
      <c r="K2839"/>
      <c r="L2839"/>
      <c r="M2839"/>
      <c r="N2839"/>
      <c r="O2839"/>
    </row>
    <row r="2840" spans="2:15" x14ac:dyDescent="0.25">
      <c r="B2840"/>
      <c r="C2840"/>
      <c r="D2840"/>
      <c r="E2840"/>
      <c r="F2840"/>
      <c r="G2840"/>
      <c r="H2840"/>
      <c r="I2840"/>
      <c r="J2840"/>
      <c r="K2840"/>
      <c r="L2840"/>
      <c r="M2840"/>
      <c r="N2840"/>
      <c r="O2840"/>
    </row>
    <row r="2841" spans="2:15" x14ac:dyDescent="0.25">
      <c r="B2841"/>
      <c r="C2841"/>
      <c r="D2841"/>
      <c r="E2841"/>
      <c r="F2841"/>
      <c r="G2841"/>
      <c r="H2841"/>
      <c r="I2841"/>
      <c r="J2841"/>
      <c r="K2841"/>
      <c r="L2841"/>
      <c r="M2841"/>
      <c r="N2841"/>
      <c r="O2841"/>
    </row>
    <row r="2842" spans="2:15" x14ac:dyDescent="0.25">
      <c r="B2842"/>
      <c r="C2842"/>
      <c r="D2842"/>
      <c r="E2842"/>
      <c r="F2842"/>
      <c r="G2842"/>
      <c r="H2842"/>
      <c r="I2842"/>
      <c r="J2842"/>
      <c r="K2842"/>
      <c r="L2842"/>
      <c r="M2842"/>
      <c r="N2842"/>
      <c r="O2842"/>
    </row>
    <row r="2843" spans="2:15" x14ac:dyDescent="0.25">
      <c r="B2843"/>
      <c r="C2843"/>
      <c r="D2843"/>
      <c r="E2843"/>
      <c r="F2843"/>
      <c r="G2843"/>
      <c r="H2843"/>
      <c r="I2843"/>
      <c r="J2843"/>
      <c r="K2843"/>
      <c r="L2843"/>
      <c r="M2843"/>
      <c r="N2843"/>
      <c r="O2843"/>
    </row>
    <row r="2844" spans="2:15" x14ac:dyDescent="0.25">
      <c r="B2844"/>
      <c r="C2844"/>
      <c r="D2844"/>
      <c r="E2844"/>
      <c r="F2844"/>
      <c r="G2844"/>
      <c r="H2844"/>
      <c r="I2844"/>
      <c r="J2844"/>
      <c r="K2844"/>
      <c r="L2844"/>
      <c r="M2844"/>
      <c r="N2844"/>
      <c r="O2844"/>
    </row>
    <row r="2845" spans="2:15" x14ac:dyDescent="0.25">
      <c r="B2845"/>
      <c r="C2845"/>
      <c r="D2845"/>
      <c r="E2845"/>
      <c r="F2845"/>
      <c r="G2845"/>
      <c r="H2845"/>
      <c r="I2845"/>
      <c r="J2845"/>
      <c r="K2845"/>
      <c r="L2845"/>
      <c r="M2845"/>
      <c r="N2845"/>
      <c r="O2845"/>
    </row>
    <row r="2846" spans="2:15" x14ac:dyDescent="0.25">
      <c r="B2846"/>
      <c r="C2846"/>
      <c r="D2846"/>
      <c r="E2846"/>
      <c r="F2846"/>
      <c r="G2846"/>
      <c r="H2846"/>
      <c r="I2846"/>
      <c r="J2846"/>
      <c r="K2846"/>
      <c r="L2846"/>
      <c r="M2846"/>
      <c r="N2846"/>
      <c r="O2846"/>
    </row>
    <row r="2847" spans="2:15" x14ac:dyDescent="0.25">
      <c r="B2847"/>
      <c r="C2847"/>
      <c r="D2847"/>
      <c r="E2847"/>
      <c r="F2847"/>
      <c r="G2847"/>
      <c r="H2847"/>
      <c r="I2847"/>
      <c r="J2847"/>
      <c r="K2847"/>
      <c r="L2847"/>
      <c r="M2847"/>
      <c r="N2847"/>
      <c r="O2847"/>
    </row>
    <row r="2848" spans="2:15" x14ac:dyDescent="0.25">
      <c r="B2848"/>
      <c r="C2848"/>
      <c r="D2848"/>
      <c r="E2848"/>
      <c r="F2848"/>
      <c r="G2848"/>
      <c r="H2848"/>
      <c r="I2848"/>
      <c r="J2848"/>
      <c r="K2848"/>
      <c r="L2848"/>
      <c r="M2848"/>
      <c r="N2848"/>
      <c r="O2848"/>
    </row>
    <row r="2849" spans="2:15" x14ac:dyDescent="0.25">
      <c r="B2849"/>
      <c r="C2849"/>
      <c r="D2849"/>
      <c r="E2849"/>
      <c r="F2849"/>
      <c r="G2849"/>
      <c r="H2849"/>
      <c r="I2849"/>
      <c r="J2849"/>
      <c r="K2849"/>
      <c r="L2849"/>
      <c r="M2849"/>
      <c r="N2849"/>
      <c r="O2849"/>
    </row>
    <row r="2850" spans="2:15" x14ac:dyDescent="0.25">
      <c r="B2850"/>
      <c r="C2850"/>
      <c r="D2850"/>
      <c r="E2850"/>
      <c r="F2850"/>
      <c r="G2850"/>
      <c r="H2850"/>
      <c r="I2850"/>
      <c r="J2850"/>
      <c r="K2850"/>
      <c r="L2850"/>
      <c r="M2850"/>
      <c r="N2850"/>
      <c r="O2850"/>
    </row>
    <row r="2851" spans="2:15" x14ac:dyDescent="0.25">
      <c r="B2851"/>
      <c r="C2851"/>
      <c r="D2851"/>
      <c r="E2851"/>
      <c r="F2851"/>
      <c r="G2851"/>
      <c r="H2851"/>
      <c r="I2851"/>
      <c r="J2851"/>
      <c r="K2851"/>
      <c r="L2851"/>
      <c r="M2851"/>
      <c r="N2851"/>
      <c r="O2851"/>
    </row>
    <row r="2852" spans="2:15" x14ac:dyDescent="0.25">
      <c r="B2852"/>
      <c r="C2852"/>
      <c r="D2852"/>
      <c r="E2852"/>
      <c r="F2852"/>
      <c r="G2852"/>
      <c r="H2852"/>
      <c r="I2852"/>
      <c r="J2852"/>
      <c r="K2852"/>
      <c r="L2852"/>
      <c r="M2852"/>
      <c r="N2852"/>
      <c r="O2852"/>
    </row>
    <row r="2853" spans="2:15" x14ac:dyDescent="0.25">
      <c r="B2853"/>
      <c r="C2853"/>
      <c r="D2853"/>
      <c r="E2853"/>
      <c r="F2853"/>
      <c r="G2853"/>
      <c r="H2853"/>
      <c r="I2853"/>
      <c r="J2853"/>
      <c r="K2853"/>
      <c r="L2853"/>
      <c r="M2853"/>
      <c r="N2853"/>
      <c r="O2853"/>
    </row>
    <row r="2854" spans="2:15" x14ac:dyDescent="0.25">
      <c r="B2854"/>
      <c r="C2854"/>
      <c r="D2854"/>
      <c r="E2854"/>
      <c r="F2854"/>
      <c r="G2854"/>
      <c r="H2854"/>
      <c r="I2854"/>
      <c r="J2854"/>
      <c r="K2854"/>
      <c r="L2854"/>
      <c r="M2854"/>
      <c r="N2854"/>
      <c r="O2854"/>
    </row>
    <row r="2855" spans="2:15" x14ac:dyDescent="0.25">
      <c r="B2855"/>
      <c r="C2855"/>
      <c r="D2855"/>
      <c r="E2855"/>
      <c r="F2855"/>
      <c r="G2855"/>
      <c r="H2855"/>
      <c r="I2855"/>
      <c r="J2855"/>
      <c r="K2855"/>
      <c r="L2855"/>
      <c r="M2855"/>
      <c r="N2855"/>
      <c r="O2855"/>
    </row>
    <row r="2856" spans="2:15" x14ac:dyDescent="0.25">
      <c r="B2856"/>
      <c r="C2856"/>
      <c r="D2856"/>
      <c r="E2856"/>
      <c r="F2856"/>
      <c r="G2856"/>
      <c r="H2856"/>
      <c r="I2856"/>
      <c r="J2856"/>
      <c r="K2856"/>
      <c r="L2856"/>
      <c r="M2856"/>
      <c r="N2856"/>
      <c r="O2856"/>
    </row>
    <row r="2857" spans="2:15" x14ac:dyDescent="0.25">
      <c r="B2857"/>
      <c r="C2857"/>
      <c r="D2857"/>
      <c r="E2857"/>
      <c r="F2857"/>
      <c r="G2857"/>
      <c r="H2857"/>
      <c r="I2857"/>
      <c r="J2857"/>
      <c r="K2857"/>
      <c r="L2857"/>
      <c r="M2857"/>
      <c r="N2857"/>
      <c r="O2857"/>
    </row>
    <row r="2858" spans="2:15" x14ac:dyDescent="0.25">
      <c r="B2858"/>
      <c r="C2858"/>
      <c r="D2858"/>
      <c r="E2858"/>
      <c r="F2858"/>
      <c r="G2858"/>
      <c r="H2858"/>
      <c r="I2858"/>
      <c r="J2858"/>
      <c r="K2858"/>
      <c r="L2858"/>
      <c r="M2858"/>
      <c r="N2858"/>
      <c r="O2858"/>
    </row>
    <row r="2859" spans="2:15" x14ac:dyDescent="0.25">
      <c r="B2859"/>
      <c r="C2859"/>
      <c r="D2859"/>
      <c r="E2859"/>
      <c r="F2859"/>
      <c r="G2859"/>
      <c r="H2859"/>
      <c r="I2859"/>
      <c r="J2859"/>
      <c r="K2859"/>
      <c r="L2859"/>
      <c r="M2859"/>
      <c r="N2859"/>
      <c r="O2859"/>
    </row>
    <row r="2860" spans="2:15" x14ac:dyDescent="0.25">
      <c r="B2860"/>
      <c r="C2860"/>
      <c r="D2860"/>
      <c r="E2860"/>
      <c r="F2860"/>
      <c r="G2860"/>
      <c r="H2860"/>
      <c r="I2860"/>
      <c r="J2860"/>
      <c r="K2860"/>
      <c r="L2860"/>
      <c r="M2860"/>
      <c r="N2860"/>
      <c r="O2860"/>
    </row>
    <row r="2861" spans="2:15" x14ac:dyDescent="0.25">
      <c r="B2861"/>
      <c r="C2861"/>
      <c r="D2861"/>
      <c r="E2861"/>
      <c r="F2861"/>
      <c r="G2861"/>
      <c r="H2861"/>
      <c r="I2861"/>
      <c r="J2861"/>
      <c r="K2861"/>
      <c r="L2861"/>
      <c r="M2861"/>
      <c r="N2861"/>
      <c r="O2861"/>
    </row>
    <row r="2862" spans="2:15" x14ac:dyDescent="0.25">
      <c r="B2862"/>
      <c r="C2862"/>
      <c r="D2862"/>
      <c r="E2862"/>
      <c r="F2862"/>
      <c r="G2862"/>
      <c r="H2862"/>
      <c r="I2862"/>
      <c r="J2862"/>
      <c r="K2862"/>
      <c r="L2862"/>
      <c r="M2862"/>
      <c r="N2862"/>
      <c r="O2862"/>
    </row>
    <row r="2863" spans="2:15" x14ac:dyDescent="0.25">
      <c r="B2863"/>
      <c r="C2863"/>
      <c r="D2863"/>
      <c r="E2863"/>
      <c r="F2863"/>
      <c r="G2863"/>
      <c r="H2863"/>
      <c r="I2863"/>
      <c r="J2863"/>
      <c r="K2863"/>
      <c r="L2863"/>
      <c r="M2863"/>
      <c r="N2863"/>
      <c r="O2863"/>
    </row>
    <row r="2864" spans="2:15" x14ac:dyDescent="0.25">
      <c r="B2864"/>
      <c r="C2864"/>
      <c r="D2864"/>
      <c r="E2864"/>
      <c r="F2864"/>
      <c r="G2864"/>
      <c r="H2864"/>
      <c r="I2864"/>
      <c r="J2864"/>
      <c r="K2864"/>
      <c r="L2864"/>
      <c r="M2864"/>
      <c r="N2864"/>
      <c r="O2864"/>
    </row>
    <row r="2865" spans="2:15" x14ac:dyDescent="0.25">
      <c r="B2865"/>
      <c r="C2865"/>
      <c r="D2865"/>
      <c r="E2865"/>
      <c r="F2865"/>
      <c r="G2865"/>
      <c r="H2865"/>
      <c r="I2865"/>
      <c r="J2865"/>
      <c r="K2865"/>
      <c r="L2865"/>
      <c r="M2865"/>
      <c r="N2865"/>
      <c r="O2865"/>
    </row>
    <row r="2866" spans="2:15" x14ac:dyDescent="0.25">
      <c r="B2866"/>
      <c r="C2866"/>
      <c r="D2866"/>
      <c r="E2866"/>
      <c r="F2866"/>
      <c r="G2866"/>
      <c r="H2866"/>
      <c r="I2866"/>
      <c r="J2866"/>
      <c r="K2866"/>
      <c r="L2866"/>
      <c r="M2866"/>
      <c r="N2866"/>
      <c r="O2866"/>
    </row>
    <row r="2867" spans="2:15" x14ac:dyDescent="0.25">
      <c r="B2867"/>
      <c r="C2867"/>
      <c r="D2867"/>
      <c r="E2867"/>
      <c r="F2867"/>
      <c r="G2867"/>
      <c r="H2867"/>
      <c r="I2867"/>
      <c r="J2867"/>
      <c r="K2867"/>
      <c r="L2867"/>
      <c r="M2867"/>
      <c r="N2867"/>
      <c r="O2867"/>
    </row>
    <row r="2868" spans="2:15" x14ac:dyDescent="0.25">
      <c r="B2868"/>
      <c r="C2868"/>
      <c r="D2868"/>
      <c r="E2868"/>
      <c r="F2868"/>
      <c r="G2868"/>
      <c r="H2868"/>
      <c r="I2868"/>
      <c r="J2868"/>
      <c r="K2868"/>
      <c r="L2868"/>
      <c r="M2868"/>
      <c r="N2868"/>
      <c r="O2868"/>
    </row>
    <row r="2869" spans="2:15" x14ac:dyDescent="0.25">
      <c r="B2869"/>
      <c r="C2869"/>
      <c r="D2869"/>
      <c r="E2869"/>
      <c r="F2869"/>
      <c r="G2869"/>
      <c r="H2869"/>
      <c r="I2869"/>
      <c r="J2869"/>
      <c r="K2869"/>
      <c r="L2869"/>
      <c r="M2869"/>
      <c r="N2869"/>
      <c r="O2869"/>
    </row>
    <row r="2870" spans="2:15" x14ac:dyDescent="0.25">
      <c r="B2870"/>
      <c r="C2870"/>
      <c r="D2870"/>
      <c r="E2870"/>
      <c r="F2870"/>
      <c r="G2870"/>
      <c r="H2870"/>
      <c r="I2870"/>
      <c r="J2870"/>
      <c r="K2870"/>
      <c r="L2870"/>
      <c r="M2870"/>
      <c r="N2870"/>
      <c r="O2870"/>
    </row>
    <row r="2871" spans="2:15" x14ac:dyDescent="0.25">
      <c r="B2871"/>
      <c r="C2871"/>
      <c r="D2871"/>
      <c r="E2871"/>
      <c r="F2871"/>
      <c r="G2871"/>
      <c r="H2871"/>
      <c r="I2871"/>
      <c r="J2871"/>
      <c r="K2871"/>
      <c r="L2871"/>
      <c r="M2871"/>
      <c r="N2871"/>
      <c r="O2871"/>
    </row>
    <row r="2872" spans="2:15" x14ac:dyDescent="0.25">
      <c r="B2872"/>
      <c r="C2872"/>
      <c r="D2872"/>
      <c r="E2872"/>
      <c r="F2872"/>
      <c r="G2872"/>
      <c r="H2872"/>
      <c r="I2872"/>
      <c r="J2872"/>
      <c r="K2872"/>
      <c r="L2872"/>
      <c r="M2872"/>
      <c r="N2872"/>
      <c r="O2872"/>
    </row>
    <row r="2873" spans="2:15" x14ac:dyDescent="0.25">
      <c r="B2873"/>
      <c r="C2873"/>
      <c r="D2873"/>
      <c r="E2873"/>
      <c r="F2873"/>
      <c r="G2873"/>
      <c r="H2873"/>
      <c r="I2873"/>
      <c r="J2873"/>
      <c r="K2873"/>
      <c r="L2873"/>
      <c r="M2873"/>
      <c r="N2873"/>
      <c r="O2873"/>
    </row>
    <row r="2874" spans="2:15" x14ac:dyDescent="0.25">
      <c r="B2874"/>
      <c r="C2874"/>
      <c r="D2874"/>
      <c r="E2874"/>
      <c r="F2874"/>
      <c r="G2874"/>
      <c r="H2874"/>
      <c r="I2874"/>
      <c r="J2874"/>
      <c r="K2874"/>
      <c r="L2874"/>
      <c r="M2874"/>
      <c r="N2874"/>
      <c r="O2874"/>
    </row>
    <row r="2875" spans="2:15" x14ac:dyDescent="0.25">
      <c r="B2875"/>
      <c r="C2875"/>
      <c r="D2875"/>
      <c r="E2875"/>
      <c r="F2875"/>
      <c r="G2875"/>
      <c r="H2875"/>
      <c r="I2875"/>
      <c r="J2875"/>
      <c r="K2875"/>
      <c r="L2875"/>
      <c r="M2875"/>
      <c r="N2875"/>
      <c r="O2875"/>
    </row>
    <row r="2876" spans="2:15" x14ac:dyDescent="0.25">
      <c r="B2876"/>
      <c r="C2876"/>
      <c r="D2876"/>
      <c r="E2876"/>
      <c r="F2876"/>
      <c r="G2876"/>
      <c r="H2876"/>
      <c r="I2876"/>
      <c r="J2876"/>
      <c r="K2876"/>
      <c r="L2876"/>
      <c r="M2876"/>
      <c r="N2876"/>
      <c r="O2876"/>
    </row>
    <row r="2877" spans="2:15" x14ac:dyDescent="0.25">
      <c r="B2877"/>
      <c r="C2877"/>
      <c r="D2877"/>
      <c r="E2877"/>
      <c r="F2877"/>
      <c r="G2877"/>
      <c r="H2877"/>
      <c r="I2877"/>
      <c r="J2877"/>
      <c r="K2877"/>
      <c r="L2877"/>
      <c r="M2877"/>
      <c r="N2877"/>
      <c r="O2877"/>
    </row>
    <row r="2878" spans="2:15" x14ac:dyDescent="0.25">
      <c r="B2878"/>
      <c r="C2878"/>
      <c r="D2878"/>
      <c r="E2878"/>
      <c r="F2878"/>
      <c r="G2878"/>
      <c r="H2878"/>
      <c r="I2878"/>
      <c r="J2878"/>
      <c r="K2878"/>
      <c r="L2878"/>
      <c r="M2878"/>
      <c r="N2878"/>
      <c r="O2878"/>
    </row>
    <row r="2879" spans="2:15" x14ac:dyDescent="0.25">
      <c r="B2879"/>
      <c r="C2879"/>
      <c r="D2879"/>
      <c r="E2879"/>
      <c r="F2879"/>
      <c r="G2879"/>
      <c r="H2879"/>
      <c r="I2879"/>
      <c r="J2879"/>
      <c r="K2879"/>
      <c r="L2879"/>
      <c r="M2879"/>
      <c r="N2879"/>
      <c r="O2879"/>
    </row>
    <row r="2880" spans="2:15" x14ac:dyDescent="0.25">
      <c r="B2880"/>
      <c r="C2880"/>
      <c r="D2880"/>
      <c r="E2880"/>
      <c r="F2880"/>
      <c r="G2880"/>
      <c r="H2880"/>
      <c r="I2880"/>
      <c r="J2880"/>
      <c r="K2880"/>
      <c r="L2880"/>
      <c r="M2880"/>
      <c r="N2880"/>
      <c r="O2880"/>
    </row>
    <row r="2881" spans="2:15" x14ac:dyDescent="0.25">
      <c r="B2881"/>
      <c r="C2881"/>
      <c r="D2881"/>
      <c r="E2881"/>
      <c r="F2881"/>
      <c r="G2881"/>
      <c r="H2881"/>
      <c r="I2881"/>
      <c r="J2881"/>
      <c r="K2881"/>
      <c r="L2881"/>
      <c r="M2881"/>
      <c r="N2881"/>
      <c r="O2881"/>
    </row>
    <row r="2882" spans="2:15" x14ac:dyDescent="0.25">
      <c r="B2882"/>
      <c r="C2882"/>
      <c r="D2882"/>
      <c r="E2882"/>
      <c r="F2882"/>
      <c r="G2882"/>
      <c r="H2882"/>
      <c r="I2882"/>
      <c r="J2882"/>
      <c r="K2882"/>
      <c r="L2882"/>
      <c r="M2882"/>
      <c r="N2882"/>
      <c r="O2882"/>
    </row>
    <row r="2883" spans="2:15" x14ac:dyDescent="0.25">
      <c r="B2883"/>
      <c r="C2883"/>
      <c r="D2883"/>
      <c r="E2883"/>
      <c r="F2883"/>
      <c r="G2883"/>
      <c r="H2883"/>
      <c r="I2883"/>
      <c r="J2883"/>
      <c r="K2883"/>
      <c r="L2883"/>
      <c r="M2883"/>
      <c r="N2883"/>
      <c r="O2883"/>
    </row>
    <row r="2884" spans="2:15" x14ac:dyDescent="0.25">
      <c r="B2884"/>
      <c r="C2884"/>
      <c r="D2884"/>
      <c r="E2884"/>
      <c r="F2884"/>
      <c r="G2884"/>
      <c r="H2884"/>
      <c r="I2884"/>
      <c r="J2884"/>
      <c r="K2884"/>
      <c r="L2884"/>
      <c r="M2884"/>
      <c r="N2884"/>
      <c r="O2884"/>
    </row>
    <row r="2885" spans="2:15" x14ac:dyDescent="0.25">
      <c r="B2885"/>
      <c r="C2885"/>
      <c r="D2885"/>
      <c r="E2885"/>
      <c r="F2885"/>
      <c r="G2885"/>
      <c r="H2885"/>
      <c r="I2885"/>
      <c r="J2885"/>
      <c r="K2885"/>
      <c r="L2885"/>
      <c r="M2885"/>
      <c r="N2885"/>
      <c r="O2885"/>
    </row>
    <row r="2886" spans="2:15" x14ac:dyDescent="0.25">
      <c r="B2886"/>
      <c r="C2886"/>
      <c r="D2886"/>
      <c r="E2886"/>
      <c r="F2886"/>
      <c r="G2886"/>
      <c r="H2886"/>
      <c r="I2886"/>
      <c r="J2886"/>
      <c r="K2886"/>
      <c r="L2886"/>
      <c r="M2886"/>
      <c r="N2886"/>
      <c r="O2886"/>
    </row>
    <row r="2887" spans="2:15" x14ac:dyDescent="0.25">
      <c r="B2887"/>
      <c r="C2887"/>
      <c r="D2887"/>
      <c r="E2887"/>
      <c r="F2887"/>
      <c r="G2887"/>
      <c r="H2887"/>
      <c r="I2887"/>
      <c r="J2887"/>
      <c r="K2887"/>
      <c r="L2887"/>
      <c r="M2887"/>
      <c r="N2887"/>
      <c r="O2887"/>
    </row>
    <row r="2888" spans="2:15" x14ac:dyDescent="0.25">
      <c r="B2888"/>
      <c r="C2888"/>
      <c r="D2888"/>
      <c r="E2888"/>
      <c r="F2888"/>
      <c r="G2888"/>
      <c r="H2888"/>
      <c r="I2888"/>
      <c r="J2888"/>
      <c r="K2888"/>
      <c r="L2888"/>
      <c r="M2888"/>
      <c r="N2888"/>
      <c r="O2888"/>
    </row>
    <row r="2889" spans="2:15" x14ac:dyDescent="0.25">
      <c r="B2889"/>
      <c r="C2889"/>
      <c r="D2889"/>
      <c r="E2889"/>
      <c r="F2889"/>
      <c r="G2889"/>
      <c r="H2889"/>
      <c r="I2889"/>
      <c r="J2889"/>
      <c r="K2889"/>
      <c r="L2889"/>
      <c r="M2889"/>
      <c r="N2889"/>
      <c r="O2889"/>
    </row>
    <row r="2890" spans="2:15" x14ac:dyDescent="0.25">
      <c r="B2890"/>
      <c r="C2890"/>
      <c r="D2890"/>
      <c r="E2890"/>
      <c r="F2890"/>
      <c r="G2890"/>
      <c r="H2890"/>
      <c r="I2890"/>
      <c r="J2890"/>
      <c r="K2890"/>
      <c r="L2890"/>
      <c r="M2890"/>
      <c r="N2890"/>
      <c r="O2890"/>
    </row>
    <row r="2891" spans="2:15" x14ac:dyDescent="0.25">
      <c r="B2891"/>
      <c r="C2891"/>
      <c r="D2891"/>
      <c r="E2891"/>
      <c r="F2891"/>
      <c r="G2891"/>
      <c r="H2891"/>
      <c r="I2891"/>
      <c r="J2891"/>
      <c r="K2891"/>
      <c r="L2891"/>
      <c r="M2891"/>
      <c r="N2891"/>
      <c r="O2891"/>
    </row>
    <row r="2892" spans="2:15" x14ac:dyDescent="0.25">
      <c r="B2892"/>
      <c r="C2892"/>
      <c r="D2892"/>
      <c r="E2892"/>
      <c r="F2892"/>
      <c r="G2892"/>
      <c r="H2892"/>
      <c r="I2892"/>
      <c r="J2892"/>
      <c r="K2892"/>
      <c r="L2892"/>
      <c r="M2892"/>
      <c r="N2892"/>
      <c r="O2892"/>
    </row>
    <row r="2893" spans="2:15" x14ac:dyDescent="0.25">
      <c r="B2893"/>
      <c r="C2893"/>
      <c r="D2893"/>
      <c r="E2893"/>
      <c r="F2893"/>
      <c r="G2893"/>
      <c r="H2893"/>
      <c r="I2893"/>
      <c r="J2893"/>
      <c r="K2893"/>
      <c r="L2893"/>
      <c r="M2893"/>
      <c r="N2893"/>
      <c r="O2893"/>
    </row>
    <row r="2894" spans="2:15" x14ac:dyDescent="0.25">
      <c r="B2894"/>
      <c r="C2894"/>
      <c r="D2894"/>
      <c r="E2894"/>
      <c r="F2894"/>
      <c r="G2894"/>
      <c r="H2894"/>
      <c r="I2894"/>
      <c r="J2894"/>
      <c r="K2894"/>
      <c r="L2894"/>
      <c r="M2894"/>
      <c r="N2894"/>
      <c r="O2894"/>
    </row>
    <row r="2895" spans="2:15" x14ac:dyDescent="0.25">
      <c r="B2895"/>
      <c r="C2895"/>
      <c r="D2895"/>
      <c r="E2895"/>
      <c r="F2895"/>
      <c r="G2895"/>
      <c r="H2895"/>
      <c r="I2895"/>
      <c r="J2895"/>
      <c r="K2895"/>
      <c r="L2895"/>
      <c r="M2895"/>
      <c r="N2895"/>
      <c r="O2895"/>
    </row>
    <row r="2896" spans="2:15" x14ac:dyDescent="0.25">
      <c r="B2896"/>
      <c r="C2896"/>
      <c r="D2896"/>
      <c r="E2896"/>
      <c r="F2896"/>
      <c r="G2896"/>
      <c r="H2896"/>
      <c r="I2896"/>
      <c r="J2896"/>
      <c r="K2896"/>
      <c r="L2896"/>
      <c r="M2896"/>
      <c r="N2896"/>
      <c r="O2896"/>
    </row>
    <row r="2897" spans="2:15" x14ac:dyDescent="0.25">
      <c r="B2897"/>
      <c r="C2897"/>
      <c r="D2897"/>
      <c r="E2897"/>
      <c r="F2897"/>
      <c r="G2897"/>
      <c r="H2897"/>
      <c r="I2897"/>
      <c r="J2897"/>
      <c r="K2897"/>
      <c r="L2897"/>
      <c r="M2897"/>
      <c r="N2897"/>
      <c r="O2897"/>
    </row>
    <row r="2898" spans="2:15" x14ac:dyDescent="0.25">
      <c r="B2898"/>
      <c r="C2898"/>
      <c r="D2898"/>
      <c r="E2898"/>
      <c r="F2898"/>
      <c r="G2898"/>
      <c r="H2898"/>
      <c r="I2898"/>
      <c r="J2898"/>
      <c r="K2898"/>
      <c r="L2898"/>
      <c r="M2898"/>
      <c r="N2898"/>
      <c r="O2898"/>
    </row>
    <row r="2899" spans="2:15" x14ac:dyDescent="0.25">
      <c r="B2899"/>
      <c r="C2899"/>
      <c r="D2899"/>
      <c r="E2899"/>
      <c r="F2899"/>
      <c r="G2899"/>
      <c r="H2899"/>
      <c r="I2899"/>
      <c r="J2899"/>
      <c r="K2899"/>
      <c r="L2899"/>
      <c r="M2899"/>
      <c r="N2899"/>
      <c r="O2899"/>
    </row>
    <row r="2900" spans="2:15" x14ac:dyDescent="0.25">
      <c r="B2900"/>
      <c r="C2900"/>
      <c r="D2900"/>
      <c r="E2900"/>
      <c r="F2900"/>
      <c r="G2900"/>
      <c r="H2900"/>
      <c r="I2900"/>
      <c r="J2900"/>
      <c r="K2900"/>
      <c r="L2900"/>
      <c r="M2900"/>
      <c r="N2900"/>
      <c r="O2900"/>
    </row>
    <row r="2901" spans="2:15" x14ac:dyDescent="0.25">
      <c r="B2901"/>
      <c r="C2901"/>
      <c r="D2901"/>
      <c r="E2901"/>
      <c r="F2901"/>
      <c r="G2901"/>
      <c r="H2901"/>
      <c r="I2901"/>
      <c r="J2901"/>
      <c r="K2901"/>
      <c r="L2901"/>
      <c r="M2901"/>
      <c r="N2901"/>
      <c r="O2901"/>
    </row>
    <row r="2902" spans="2:15" x14ac:dyDescent="0.25">
      <c r="B2902"/>
      <c r="C2902"/>
      <c r="D2902"/>
      <c r="E2902"/>
      <c r="F2902"/>
      <c r="G2902"/>
      <c r="H2902"/>
      <c r="I2902"/>
      <c r="J2902"/>
      <c r="K2902"/>
      <c r="L2902"/>
      <c r="M2902"/>
      <c r="N2902"/>
      <c r="O2902"/>
    </row>
    <row r="2903" spans="2:15" x14ac:dyDescent="0.25">
      <c r="B2903"/>
      <c r="C2903"/>
      <c r="D2903"/>
      <c r="E2903"/>
      <c r="F2903"/>
      <c r="G2903"/>
      <c r="H2903"/>
      <c r="I2903"/>
      <c r="J2903"/>
      <c r="K2903"/>
      <c r="L2903"/>
      <c r="M2903"/>
      <c r="N2903"/>
      <c r="O2903"/>
    </row>
    <row r="2904" spans="2:15" x14ac:dyDescent="0.25">
      <c r="B2904"/>
      <c r="C2904"/>
      <c r="D2904"/>
      <c r="E2904"/>
      <c r="F2904"/>
      <c r="G2904"/>
      <c r="H2904"/>
      <c r="I2904"/>
      <c r="J2904"/>
      <c r="K2904"/>
      <c r="L2904"/>
      <c r="M2904"/>
      <c r="N2904"/>
      <c r="O2904"/>
    </row>
    <row r="2905" spans="2:15" x14ac:dyDescent="0.25">
      <c r="B2905"/>
      <c r="C2905"/>
      <c r="D2905"/>
      <c r="E2905"/>
      <c r="F2905"/>
      <c r="G2905"/>
      <c r="H2905"/>
      <c r="I2905"/>
      <c r="J2905"/>
      <c r="K2905"/>
      <c r="L2905"/>
      <c r="M2905"/>
      <c r="N2905"/>
      <c r="O2905"/>
    </row>
    <row r="2906" spans="2:15" x14ac:dyDescent="0.25">
      <c r="B2906"/>
      <c r="C2906"/>
      <c r="D2906"/>
      <c r="E2906"/>
      <c r="F2906"/>
      <c r="G2906"/>
      <c r="H2906"/>
      <c r="I2906"/>
      <c r="J2906"/>
      <c r="K2906"/>
      <c r="L2906"/>
      <c r="M2906"/>
      <c r="N2906"/>
      <c r="O2906"/>
    </row>
    <row r="2907" spans="2:15" x14ac:dyDescent="0.25">
      <c r="B2907"/>
      <c r="C2907"/>
      <c r="D2907"/>
      <c r="E2907"/>
      <c r="F2907"/>
      <c r="G2907"/>
      <c r="H2907"/>
      <c r="I2907"/>
      <c r="J2907"/>
      <c r="K2907"/>
      <c r="L2907"/>
      <c r="M2907"/>
      <c r="N2907"/>
      <c r="O2907"/>
    </row>
    <row r="2908" spans="2:15" x14ac:dyDescent="0.25">
      <c r="B2908"/>
      <c r="C2908"/>
      <c r="D2908"/>
      <c r="E2908"/>
      <c r="F2908"/>
      <c r="G2908"/>
      <c r="H2908"/>
      <c r="I2908"/>
      <c r="J2908"/>
      <c r="K2908"/>
      <c r="L2908"/>
      <c r="M2908"/>
      <c r="N2908"/>
      <c r="O2908"/>
    </row>
    <row r="2909" spans="2:15" x14ac:dyDescent="0.25">
      <c r="B2909"/>
      <c r="C2909"/>
      <c r="D2909"/>
      <c r="E2909"/>
      <c r="F2909"/>
      <c r="G2909"/>
      <c r="H2909"/>
      <c r="I2909"/>
      <c r="J2909"/>
      <c r="K2909"/>
      <c r="L2909"/>
      <c r="M2909"/>
      <c r="N2909"/>
      <c r="O2909"/>
    </row>
    <row r="2910" spans="2:15" x14ac:dyDescent="0.25">
      <c r="B2910"/>
      <c r="C2910"/>
      <c r="D2910"/>
      <c r="E2910"/>
      <c r="F2910"/>
      <c r="G2910"/>
      <c r="H2910"/>
      <c r="I2910"/>
      <c r="J2910"/>
      <c r="K2910"/>
      <c r="L2910"/>
      <c r="M2910"/>
      <c r="N2910"/>
      <c r="O2910"/>
    </row>
    <row r="2911" spans="2:15" x14ac:dyDescent="0.25">
      <c r="B2911"/>
      <c r="C2911"/>
      <c r="D2911"/>
      <c r="E2911"/>
      <c r="F2911"/>
      <c r="G2911"/>
      <c r="H2911"/>
      <c r="I2911"/>
      <c r="J2911"/>
      <c r="K2911"/>
      <c r="L2911"/>
      <c r="M2911"/>
      <c r="N2911"/>
      <c r="O2911"/>
    </row>
    <row r="2912" spans="2:15" x14ac:dyDescent="0.25">
      <c r="B2912"/>
      <c r="C2912"/>
      <c r="D2912"/>
      <c r="E2912"/>
      <c r="F2912"/>
      <c r="G2912"/>
      <c r="H2912"/>
      <c r="I2912"/>
      <c r="J2912"/>
      <c r="K2912"/>
      <c r="L2912"/>
      <c r="M2912"/>
      <c r="N2912"/>
      <c r="O2912"/>
    </row>
    <row r="2913" spans="2:15" x14ac:dyDescent="0.25">
      <c r="B2913"/>
      <c r="C2913"/>
      <c r="D2913"/>
      <c r="E2913"/>
      <c r="F2913"/>
      <c r="G2913"/>
      <c r="H2913"/>
      <c r="I2913"/>
      <c r="J2913"/>
      <c r="K2913"/>
      <c r="L2913"/>
      <c r="M2913"/>
      <c r="N2913"/>
      <c r="O2913"/>
    </row>
    <row r="2914" spans="2:15" x14ac:dyDescent="0.25">
      <c r="B2914"/>
      <c r="C2914"/>
      <c r="D2914"/>
      <c r="E2914"/>
      <c r="F2914"/>
      <c r="G2914"/>
      <c r="H2914"/>
      <c r="I2914"/>
      <c r="J2914"/>
      <c r="K2914"/>
      <c r="L2914"/>
      <c r="M2914"/>
      <c r="N2914"/>
      <c r="O2914"/>
    </row>
    <row r="2915" spans="2:15" x14ac:dyDescent="0.25">
      <c r="B2915"/>
      <c r="C2915"/>
      <c r="D2915"/>
      <c r="E2915"/>
      <c r="F2915"/>
      <c r="G2915"/>
      <c r="H2915"/>
      <c r="I2915"/>
      <c r="J2915"/>
      <c r="K2915"/>
      <c r="L2915"/>
      <c r="M2915"/>
      <c r="N2915"/>
      <c r="O2915"/>
    </row>
    <row r="2916" spans="2:15" x14ac:dyDescent="0.25">
      <c r="B2916"/>
      <c r="C2916"/>
      <c r="D2916"/>
      <c r="E2916"/>
      <c r="F2916"/>
      <c r="G2916"/>
      <c r="H2916"/>
      <c r="I2916"/>
      <c r="J2916"/>
      <c r="K2916"/>
      <c r="L2916"/>
      <c r="M2916"/>
      <c r="N2916"/>
      <c r="O2916"/>
    </row>
    <row r="2917" spans="2:15" x14ac:dyDescent="0.25">
      <c r="B2917"/>
      <c r="C2917"/>
      <c r="D2917"/>
      <c r="E2917"/>
      <c r="F2917"/>
      <c r="G2917"/>
      <c r="H2917"/>
      <c r="I2917"/>
      <c r="J2917"/>
      <c r="K2917"/>
      <c r="L2917"/>
      <c r="M2917"/>
      <c r="N2917"/>
      <c r="O2917"/>
    </row>
    <row r="2918" spans="2:15" x14ac:dyDescent="0.25">
      <c r="B2918"/>
      <c r="C2918"/>
      <c r="D2918"/>
      <c r="E2918"/>
      <c r="F2918"/>
      <c r="G2918"/>
      <c r="H2918"/>
      <c r="I2918"/>
      <c r="J2918"/>
      <c r="K2918"/>
      <c r="L2918"/>
      <c r="M2918"/>
      <c r="N2918"/>
      <c r="O2918"/>
    </row>
    <row r="2919" spans="2:15" x14ac:dyDescent="0.25">
      <c r="B2919"/>
      <c r="C2919"/>
      <c r="D2919"/>
      <c r="E2919"/>
      <c r="F2919"/>
      <c r="G2919"/>
      <c r="H2919"/>
      <c r="I2919"/>
      <c r="J2919"/>
      <c r="K2919"/>
      <c r="L2919"/>
      <c r="M2919"/>
      <c r="N2919"/>
      <c r="O2919"/>
    </row>
    <row r="2920" spans="2:15" x14ac:dyDescent="0.25">
      <c r="B2920"/>
      <c r="C2920"/>
      <c r="D2920"/>
      <c r="E2920"/>
      <c r="F2920"/>
      <c r="G2920"/>
      <c r="H2920"/>
      <c r="I2920"/>
      <c r="J2920"/>
      <c r="K2920"/>
      <c r="L2920"/>
      <c r="M2920"/>
      <c r="N2920"/>
      <c r="O2920"/>
    </row>
    <row r="2921" spans="2:15" x14ac:dyDescent="0.25">
      <c r="B2921"/>
      <c r="C2921"/>
      <c r="D2921"/>
      <c r="E2921"/>
      <c r="F2921"/>
      <c r="G2921"/>
      <c r="H2921"/>
      <c r="I2921"/>
      <c r="J2921"/>
      <c r="K2921"/>
      <c r="L2921"/>
      <c r="M2921"/>
      <c r="N2921"/>
      <c r="O2921"/>
    </row>
    <row r="2922" spans="2:15" x14ac:dyDescent="0.25">
      <c r="B2922"/>
      <c r="C2922"/>
      <c r="D2922"/>
      <c r="E2922"/>
      <c r="F2922"/>
      <c r="G2922"/>
      <c r="H2922"/>
      <c r="I2922"/>
      <c r="J2922"/>
      <c r="K2922"/>
      <c r="L2922"/>
      <c r="M2922"/>
      <c r="N2922"/>
      <c r="O2922"/>
    </row>
    <row r="2923" spans="2:15" x14ac:dyDescent="0.25">
      <c r="B2923"/>
      <c r="C2923"/>
      <c r="D2923"/>
      <c r="E2923"/>
      <c r="F2923"/>
      <c r="G2923"/>
      <c r="H2923"/>
      <c r="I2923"/>
      <c r="J2923"/>
      <c r="K2923"/>
      <c r="L2923"/>
      <c r="M2923"/>
      <c r="N2923"/>
      <c r="O2923"/>
    </row>
    <row r="2924" spans="2:15" x14ac:dyDescent="0.25">
      <c r="B2924"/>
      <c r="C2924"/>
      <c r="D2924"/>
      <c r="E2924"/>
      <c r="F2924"/>
      <c r="G2924"/>
      <c r="H2924"/>
      <c r="I2924"/>
      <c r="J2924"/>
      <c r="K2924"/>
      <c r="L2924"/>
      <c r="M2924"/>
      <c r="N2924"/>
      <c r="O2924"/>
    </row>
    <row r="2925" spans="2:15" x14ac:dyDescent="0.25">
      <c r="B2925"/>
      <c r="C2925"/>
      <c r="D2925"/>
      <c r="E2925"/>
      <c r="F2925"/>
      <c r="G2925"/>
      <c r="H2925"/>
      <c r="I2925"/>
      <c r="J2925"/>
      <c r="K2925"/>
      <c r="L2925"/>
      <c r="M2925"/>
      <c r="N2925"/>
      <c r="O2925"/>
    </row>
    <row r="2926" spans="2:15" x14ac:dyDescent="0.25">
      <c r="B2926"/>
      <c r="C2926"/>
      <c r="D2926"/>
      <c r="E2926"/>
      <c r="F2926"/>
      <c r="G2926"/>
      <c r="H2926"/>
      <c r="I2926"/>
      <c r="J2926"/>
      <c r="K2926"/>
      <c r="L2926"/>
      <c r="M2926"/>
      <c r="N2926"/>
      <c r="O2926"/>
    </row>
    <row r="2927" spans="2:15" x14ac:dyDescent="0.25">
      <c r="B2927"/>
      <c r="C2927"/>
      <c r="D2927"/>
      <c r="E2927"/>
      <c r="F2927"/>
      <c r="G2927"/>
      <c r="H2927"/>
      <c r="I2927"/>
      <c r="J2927"/>
      <c r="K2927"/>
      <c r="L2927"/>
      <c r="M2927"/>
      <c r="N2927"/>
      <c r="O2927"/>
    </row>
    <row r="2928" spans="2:15" x14ac:dyDescent="0.25">
      <c r="B2928"/>
      <c r="C2928"/>
      <c r="D2928"/>
      <c r="E2928"/>
      <c r="F2928"/>
      <c r="G2928"/>
      <c r="H2928"/>
      <c r="I2928"/>
      <c r="J2928"/>
      <c r="K2928"/>
      <c r="L2928"/>
      <c r="M2928"/>
      <c r="N2928"/>
      <c r="O2928"/>
    </row>
    <row r="2929" spans="2:15" x14ac:dyDescent="0.25">
      <c r="B2929"/>
      <c r="C2929"/>
      <c r="D2929"/>
      <c r="E2929"/>
      <c r="F2929"/>
      <c r="G2929"/>
      <c r="H2929"/>
      <c r="I2929"/>
      <c r="J2929"/>
      <c r="K2929"/>
      <c r="L2929"/>
      <c r="M2929"/>
      <c r="N2929"/>
      <c r="O2929"/>
    </row>
    <row r="2930" spans="2:15" x14ac:dyDescent="0.25">
      <c r="B2930"/>
      <c r="C2930"/>
      <c r="D2930"/>
      <c r="E2930"/>
      <c r="F2930"/>
      <c r="G2930"/>
      <c r="H2930"/>
      <c r="I2930"/>
      <c r="J2930"/>
      <c r="K2930"/>
      <c r="L2930"/>
      <c r="M2930"/>
      <c r="N2930"/>
      <c r="O2930"/>
    </row>
    <row r="2931" spans="2:15" x14ac:dyDescent="0.25">
      <c r="B2931"/>
      <c r="C2931"/>
      <c r="D2931"/>
      <c r="E2931"/>
      <c r="F2931"/>
      <c r="G2931"/>
      <c r="H2931"/>
      <c r="I2931"/>
      <c r="J2931"/>
      <c r="K2931"/>
      <c r="L2931"/>
      <c r="M2931"/>
      <c r="N2931"/>
      <c r="O2931"/>
    </row>
    <row r="2932" spans="2:15" x14ac:dyDescent="0.25">
      <c r="B2932"/>
      <c r="C2932"/>
      <c r="D2932"/>
      <c r="E2932"/>
      <c r="F2932"/>
      <c r="G2932"/>
      <c r="H2932"/>
      <c r="I2932"/>
      <c r="J2932"/>
      <c r="K2932"/>
      <c r="L2932"/>
      <c r="M2932"/>
      <c r="N2932"/>
      <c r="O2932"/>
    </row>
    <row r="2933" spans="2:15" x14ac:dyDescent="0.25">
      <c r="B2933"/>
      <c r="C2933"/>
      <c r="D2933"/>
      <c r="E2933"/>
      <c r="F2933"/>
      <c r="G2933"/>
      <c r="H2933"/>
      <c r="I2933"/>
      <c r="J2933"/>
      <c r="K2933"/>
      <c r="L2933"/>
      <c r="M2933"/>
      <c r="N2933"/>
      <c r="O2933"/>
    </row>
    <row r="2934" spans="2:15" x14ac:dyDescent="0.25">
      <c r="B2934"/>
      <c r="C2934"/>
      <c r="D2934"/>
      <c r="E2934"/>
      <c r="F2934"/>
      <c r="G2934"/>
      <c r="H2934"/>
      <c r="I2934"/>
      <c r="J2934"/>
      <c r="K2934"/>
      <c r="L2934"/>
      <c r="M2934"/>
      <c r="N2934"/>
      <c r="O2934"/>
    </row>
    <row r="2935" spans="2:15" x14ac:dyDescent="0.25">
      <c r="B2935"/>
      <c r="C2935"/>
      <c r="D2935"/>
      <c r="E2935"/>
      <c r="F2935"/>
      <c r="G2935"/>
      <c r="H2935"/>
      <c r="I2935"/>
      <c r="J2935"/>
      <c r="K2935"/>
      <c r="L2935"/>
      <c r="M2935"/>
      <c r="N2935"/>
      <c r="O2935"/>
    </row>
    <row r="2936" spans="2:15" x14ac:dyDescent="0.25">
      <c r="B2936"/>
      <c r="C2936"/>
      <c r="D2936"/>
      <c r="E2936"/>
      <c r="F2936"/>
      <c r="G2936"/>
      <c r="H2936"/>
      <c r="I2936"/>
      <c r="J2936"/>
      <c r="K2936"/>
      <c r="L2936"/>
      <c r="M2936"/>
      <c r="N2936"/>
      <c r="O2936"/>
    </row>
    <row r="2937" spans="2:15" x14ac:dyDescent="0.25">
      <c r="B2937"/>
      <c r="C2937"/>
      <c r="D2937"/>
      <c r="E2937"/>
      <c r="F2937"/>
      <c r="G2937"/>
      <c r="H2937"/>
      <c r="I2937"/>
      <c r="J2937"/>
      <c r="K2937"/>
      <c r="L2937"/>
      <c r="M2937"/>
      <c r="N2937"/>
      <c r="O2937"/>
    </row>
    <row r="2938" spans="2:15" x14ac:dyDescent="0.25">
      <c r="B2938"/>
      <c r="C2938"/>
      <c r="D2938"/>
      <c r="E2938"/>
      <c r="F2938"/>
      <c r="G2938"/>
      <c r="H2938"/>
      <c r="I2938"/>
      <c r="J2938"/>
      <c r="K2938"/>
      <c r="L2938"/>
      <c r="M2938"/>
      <c r="N2938"/>
      <c r="O2938"/>
    </row>
    <row r="2939" spans="2:15" x14ac:dyDescent="0.25">
      <c r="B2939"/>
      <c r="C2939"/>
      <c r="D2939"/>
      <c r="E2939"/>
      <c r="F2939"/>
      <c r="G2939"/>
      <c r="H2939"/>
      <c r="I2939"/>
      <c r="J2939"/>
      <c r="K2939"/>
      <c r="L2939"/>
      <c r="M2939"/>
      <c r="N2939"/>
      <c r="O2939"/>
    </row>
    <row r="2940" spans="2:15" x14ac:dyDescent="0.25">
      <c r="B2940"/>
      <c r="C2940"/>
      <c r="D2940"/>
      <c r="E2940"/>
      <c r="F2940"/>
      <c r="G2940"/>
      <c r="H2940"/>
      <c r="I2940"/>
      <c r="J2940"/>
      <c r="K2940"/>
      <c r="L2940"/>
      <c r="M2940"/>
      <c r="N2940"/>
      <c r="O2940"/>
    </row>
    <row r="2941" spans="2:15" x14ac:dyDescent="0.25">
      <c r="B2941"/>
      <c r="C2941"/>
      <c r="D2941"/>
      <c r="E2941"/>
      <c r="F2941"/>
      <c r="G2941"/>
      <c r="H2941"/>
      <c r="I2941"/>
      <c r="J2941"/>
      <c r="K2941"/>
      <c r="L2941"/>
      <c r="M2941"/>
      <c r="N2941"/>
      <c r="O2941"/>
    </row>
    <row r="2942" spans="2:15" x14ac:dyDescent="0.25">
      <c r="B2942"/>
      <c r="C2942"/>
      <c r="D2942"/>
      <c r="E2942"/>
      <c r="F2942"/>
      <c r="G2942"/>
      <c r="H2942"/>
      <c r="I2942"/>
      <c r="J2942"/>
      <c r="K2942"/>
      <c r="L2942"/>
      <c r="M2942"/>
      <c r="N2942"/>
      <c r="O2942"/>
    </row>
    <row r="2943" spans="2:15" x14ac:dyDescent="0.25">
      <c r="B2943"/>
      <c r="C2943"/>
      <c r="D2943"/>
      <c r="E2943"/>
      <c r="F2943"/>
      <c r="G2943"/>
      <c r="H2943"/>
      <c r="I2943"/>
      <c r="J2943"/>
      <c r="K2943"/>
      <c r="L2943"/>
      <c r="M2943"/>
      <c r="N2943"/>
      <c r="O2943"/>
    </row>
    <row r="2944" spans="2:15" x14ac:dyDescent="0.25">
      <c r="B2944"/>
      <c r="C2944"/>
      <c r="D2944"/>
      <c r="E2944"/>
      <c r="F2944"/>
      <c r="G2944"/>
      <c r="H2944"/>
      <c r="I2944"/>
      <c r="J2944"/>
      <c r="K2944"/>
      <c r="L2944"/>
      <c r="M2944"/>
      <c r="N2944"/>
      <c r="O2944"/>
    </row>
    <row r="2945" spans="2:15" x14ac:dyDescent="0.25">
      <c r="B2945"/>
      <c r="C2945"/>
      <c r="D2945"/>
      <c r="E2945"/>
      <c r="F2945"/>
      <c r="G2945"/>
      <c r="H2945"/>
      <c r="I2945"/>
      <c r="J2945"/>
      <c r="K2945"/>
      <c r="L2945"/>
      <c r="M2945"/>
      <c r="N2945"/>
      <c r="O2945"/>
    </row>
    <row r="2946" spans="2:15" x14ac:dyDescent="0.25">
      <c r="B2946"/>
      <c r="C2946"/>
      <c r="D2946"/>
      <c r="E2946"/>
      <c r="F2946"/>
      <c r="G2946"/>
      <c r="H2946"/>
      <c r="I2946"/>
      <c r="J2946"/>
      <c r="K2946"/>
      <c r="L2946"/>
      <c r="M2946"/>
      <c r="N2946"/>
      <c r="O2946"/>
    </row>
    <row r="2947" spans="2:15" x14ac:dyDescent="0.25">
      <c r="B2947"/>
      <c r="C2947"/>
      <c r="D2947"/>
      <c r="E2947"/>
      <c r="F2947"/>
      <c r="G2947"/>
      <c r="H2947"/>
      <c r="I2947"/>
      <c r="J2947"/>
      <c r="K2947"/>
      <c r="L2947"/>
      <c r="M2947"/>
      <c r="N2947"/>
      <c r="O2947"/>
    </row>
    <row r="2948" spans="2:15" x14ac:dyDescent="0.25">
      <c r="B2948"/>
      <c r="C2948"/>
      <c r="D2948"/>
      <c r="E2948"/>
      <c r="F2948"/>
      <c r="G2948"/>
      <c r="H2948"/>
      <c r="I2948"/>
      <c r="J2948"/>
      <c r="K2948"/>
      <c r="L2948"/>
      <c r="M2948"/>
      <c r="N2948"/>
      <c r="O2948"/>
    </row>
    <row r="2949" spans="2:15" x14ac:dyDescent="0.25">
      <c r="B2949"/>
      <c r="C2949"/>
      <c r="D2949"/>
      <c r="E2949"/>
      <c r="F2949"/>
      <c r="G2949"/>
      <c r="H2949"/>
      <c r="I2949"/>
      <c r="J2949"/>
      <c r="K2949"/>
      <c r="L2949"/>
      <c r="M2949"/>
      <c r="N2949"/>
      <c r="O2949"/>
    </row>
    <row r="2950" spans="2:15" x14ac:dyDescent="0.25">
      <c r="B2950"/>
      <c r="C2950"/>
      <c r="D2950"/>
      <c r="E2950"/>
      <c r="F2950"/>
      <c r="G2950"/>
      <c r="H2950"/>
      <c r="I2950"/>
      <c r="J2950"/>
      <c r="K2950"/>
      <c r="L2950"/>
      <c r="M2950"/>
      <c r="N2950"/>
      <c r="O2950"/>
    </row>
    <row r="2951" spans="2:15" x14ac:dyDescent="0.25">
      <c r="B2951"/>
      <c r="C2951"/>
      <c r="D2951"/>
      <c r="E2951"/>
      <c r="F2951"/>
      <c r="G2951"/>
      <c r="H2951"/>
      <c r="I2951"/>
      <c r="J2951"/>
      <c r="K2951"/>
      <c r="L2951"/>
      <c r="M2951"/>
      <c r="N2951"/>
      <c r="O2951"/>
    </row>
    <row r="2952" spans="2:15" x14ac:dyDescent="0.25">
      <c r="B2952"/>
      <c r="C2952"/>
      <c r="D2952"/>
      <c r="E2952"/>
      <c r="F2952"/>
      <c r="G2952"/>
      <c r="H2952"/>
      <c r="I2952"/>
      <c r="J2952"/>
      <c r="K2952"/>
      <c r="L2952"/>
      <c r="M2952"/>
      <c r="N2952"/>
      <c r="O2952"/>
    </row>
    <row r="2953" spans="2:15" x14ac:dyDescent="0.25">
      <c r="B2953"/>
      <c r="C2953"/>
      <c r="D2953"/>
      <c r="E2953"/>
      <c r="F2953"/>
      <c r="G2953"/>
      <c r="H2953"/>
      <c r="I2953"/>
      <c r="J2953"/>
      <c r="K2953"/>
      <c r="L2953"/>
      <c r="M2953"/>
      <c r="N2953"/>
      <c r="O2953"/>
    </row>
    <row r="2954" spans="2:15" x14ac:dyDescent="0.25">
      <c r="B2954"/>
      <c r="C2954"/>
      <c r="D2954"/>
      <c r="E2954"/>
      <c r="F2954"/>
      <c r="G2954"/>
      <c r="H2954"/>
      <c r="I2954"/>
      <c r="J2954"/>
      <c r="K2954"/>
      <c r="L2954"/>
      <c r="M2954"/>
      <c r="N2954"/>
      <c r="O2954"/>
    </row>
    <row r="2955" spans="2:15" x14ac:dyDescent="0.25">
      <c r="B2955"/>
      <c r="C2955"/>
      <c r="D2955"/>
      <c r="E2955"/>
      <c r="F2955"/>
      <c r="G2955"/>
      <c r="H2955"/>
      <c r="I2955"/>
      <c r="J2955"/>
      <c r="K2955"/>
      <c r="L2955"/>
      <c r="M2955"/>
      <c r="N2955"/>
      <c r="O2955"/>
    </row>
    <row r="2956" spans="2:15" x14ac:dyDescent="0.25">
      <c r="B2956"/>
      <c r="C2956"/>
      <c r="D2956"/>
      <c r="E2956"/>
      <c r="F2956"/>
      <c r="G2956"/>
      <c r="H2956"/>
      <c r="I2956"/>
      <c r="J2956"/>
      <c r="K2956"/>
      <c r="L2956"/>
      <c r="M2956"/>
      <c r="N2956"/>
      <c r="O2956"/>
    </row>
    <row r="2957" spans="2:15" x14ac:dyDescent="0.25">
      <c r="B2957"/>
      <c r="C2957"/>
      <c r="D2957"/>
      <c r="E2957"/>
      <c r="F2957"/>
      <c r="G2957"/>
      <c r="H2957"/>
      <c r="I2957"/>
      <c r="J2957"/>
      <c r="K2957"/>
      <c r="L2957"/>
      <c r="M2957"/>
      <c r="N2957"/>
      <c r="O2957"/>
    </row>
    <row r="2958" spans="2:15" x14ac:dyDescent="0.25">
      <c r="B2958"/>
      <c r="C2958"/>
      <c r="D2958"/>
      <c r="E2958"/>
      <c r="F2958"/>
      <c r="G2958"/>
      <c r="H2958"/>
      <c r="I2958"/>
      <c r="J2958"/>
      <c r="K2958"/>
      <c r="L2958"/>
      <c r="M2958"/>
      <c r="N2958"/>
      <c r="O2958"/>
    </row>
    <row r="2959" spans="2:15" x14ac:dyDescent="0.25">
      <c r="B2959"/>
      <c r="C2959"/>
      <c r="D2959"/>
      <c r="E2959"/>
      <c r="F2959"/>
      <c r="G2959"/>
      <c r="H2959"/>
      <c r="I2959"/>
      <c r="J2959"/>
      <c r="K2959"/>
      <c r="L2959"/>
      <c r="M2959"/>
      <c r="N2959"/>
      <c r="O2959"/>
    </row>
    <row r="2960" spans="2:15" x14ac:dyDescent="0.25">
      <c r="B2960"/>
      <c r="C2960"/>
      <c r="D2960"/>
      <c r="E2960"/>
      <c r="F2960"/>
      <c r="G2960"/>
      <c r="H2960"/>
      <c r="I2960"/>
      <c r="J2960"/>
      <c r="K2960"/>
      <c r="L2960"/>
      <c r="M2960"/>
      <c r="N2960"/>
      <c r="O2960"/>
    </row>
    <row r="2961" spans="2:15" x14ac:dyDescent="0.25">
      <c r="B2961"/>
      <c r="C2961"/>
      <c r="D2961"/>
      <c r="E2961"/>
      <c r="F2961"/>
      <c r="G2961"/>
      <c r="H2961"/>
      <c r="I2961"/>
      <c r="J2961"/>
      <c r="K2961"/>
      <c r="L2961"/>
      <c r="M2961"/>
      <c r="N2961"/>
      <c r="O2961"/>
    </row>
    <row r="2962" spans="2:15" x14ac:dyDescent="0.25">
      <c r="B2962"/>
      <c r="C2962"/>
      <c r="D2962"/>
      <c r="E2962"/>
      <c r="F2962"/>
      <c r="G2962"/>
      <c r="H2962"/>
      <c r="I2962"/>
      <c r="J2962"/>
      <c r="K2962"/>
      <c r="L2962"/>
      <c r="M2962"/>
      <c r="N2962"/>
      <c r="O2962"/>
    </row>
    <row r="2963" spans="2:15" x14ac:dyDescent="0.25">
      <c r="B2963"/>
      <c r="C2963"/>
      <c r="D2963"/>
      <c r="E2963"/>
      <c r="F2963"/>
      <c r="G2963"/>
      <c r="H2963"/>
      <c r="I2963"/>
      <c r="J2963"/>
      <c r="K2963"/>
      <c r="L2963"/>
      <c r="M2963"/>
      <c r="N2963"/>
      <c r="O2963"/>
    </row>
    <row r="2964" spans="2:15" x14ac:dyDescent="0.25">
      <c r="B2964"/>
      <c r="C2964"/>
      <c r="D2964"/>
      <c r="E2964"/>
      <c r="F2964"/>
      <c r="G2964"/>
      <c r="H2964"/>
      <c r="I2964"/>
      <c r="J2964"/>
      <c r="K2964"/>
      <c r="L2964"/>
      <c r="M2964"/>
      <c r="N2964"/>
      <c r="O2964"/>
    </row>
    <row r="2965" spans="2:15" x14ac:dyDescent="0.25">
      <c r="B2965"/>
      <c r="C2965"/>
      <c r="D2965"/>
      <c r="E2965"/>
      <c r="F2965"/>
      <c r="G2965"/>
      <c r="H2965"/>
      <c r="I2965"/>
      <c r="J2965"/>
      <c r="K2965"/>
      <c r="L2965"/>
      <c r="M2965"/>
      <c r="N2965"/>
      <c r="O2965"/>
    </row>
    <row r="2966" spans="2:15" x14ac:dyDescent="0.25">
      <c r="B2966"/>
      <c r="C2966"/>
      <c r="D2966"/>
      <c r="E2966"/>
      <c r="F2966"/>
      <c r="G2966"/>
      <c r="H2966"/>
      <c r="I2966"/>
      <c r="J2966"/>
      <c r="K2966"/>
      <c r="L2966"/>
      <c r="M2966"/>
      <c r="N2966"/>
      <c r="O2966"/>
    </row>
    <row r="2967" spans="2:15" x14ac:dyDescent="0.25">
      <c r="B2967"/>
      <c r="C2967"/>
      <c r="D2967"/>
      <c r="E2967"/>
      <c r="F2967"/>
      <c r="G2967"/>
      <c r="H2967"/>
      <c r="I2967"/>
      <c r="J2967"/>
      <c r="K2967"/>
      <c r="L2967"/>
      <c r="M2967"/>
      <c r="N2967"/>
      <c r="O2967"/>
    </row>
    <row r="2968" spans="2:15" x14ac:dyDescent="0.25">
      <c r="B2968"/>
      <c r="C2968"/>
      <c r="D2968"/>
      <c r="E2968"/>
      <c r="F2968"/>
      <c r="G2968"/>
      <c r="H2968"/>
      <c r="I2968"/>
      <c r="J2968"/>
      <c r="K2968"/>
      <c r="L2968"/>
      <c r="M2968"/>
      <c r="N2968"/>
      <c r="O2968"/>
    </row>
    <row r="2969" spans="2:15" x14ac:dyDescent="0.25">
      <c r="B2969"/>
      <c r="C2969"/>
      <c r="D2969"/>
      <c r="E2969"/>
      <c r="F2969"/>
      <c r="G2969"/>
      <c r="H2969"/>
      <c r="I2969"/>
      <c r="J2969"/>
      <c r="K2969"/>
      <c r="L2969"/>
      <c r="M2969"/>
      <c r="N2969"/>
      <c r="O2969"/>
    </row>
    <row r="2970" spans="2:15" x14ac:dyDescent="0.25">
      <c r="B2970"/>
      <c r="C2970"/>
      <c r="D2970"/>
      <c r="E2970"/>
      <c r="F2970"/>
      <c r="G2970"/>
      <c r="H2970"/>
      <c r="I2970"/>
      <c r="J2970"/>
      <c r="K2970"/>
      <c r="L2970"/>
      <c r="M2970"/>
      <c r="N2970"/>
      <c r="O2970"/>
    </row>
    <row r="2971" spans="2:15" x14ac:dyDescent="0.25">
      <c r="B2971"/>
      <c r="C2971"/>
      <c r="D2971"/>
      <c r="E2971"/>
      <c r="F2971"/>
      <c r="G2971"/>
      <c r="H2971"/>
      <c r="I2971"/>
      <c r="J2971"/>
      <c r="K2971"/>
      <c r="L2971"/>
      <c r="M2971"/>
      <c r="N2971"/>
      <c r="O2971"/>
    </row>
    <row r="2972" spans="2:15" x14ac:dyDescent="0.25">
      <c r="B2972"/>
      <c r="C2972"/>
      <c r="D2972"/>
      <c r="E2972"/>
      <c r="F2972"/>
      <c r="G2972"/>
      <c r="H2972"/>
      <c r="I2972"/>
      <c r="J2972"/>
      <c r="K2972"/>
      <c r="L2972"/>
      <c r="M2972"/>
      <c r="N2972"/>
      <c r="O2972"/>
    </row>
    <row r="2973" spans="2:15" x14ac:dyDescent="0.25">
      <c r="B2973"/>
      <c r="C2973"/>
      <c r="D2973"/>
      <c r="E2973"/>
      <c r="F2973"/>
      <c r="G2973"/>
      <c r="H2973"/>
      <c r="I2973"/>
      <c r="J2973"/>
      <c r="K2973"/>
      <c r="L2973"/>
      <c r="M2973"/>
      <c r="N2973"/>
      <c r="O2973"/>
    </row>
    <row r="2974" spans="2:15" x14ac:dyDescent="0.25">
      <c r="B2974"/>
      <c r="C2974"/>
      <c r="D2974"/>
      <c r="E2974"/>
      <c r="F2974"/>
      <c r="G2974"/>
      <c r="H2974"/>
      <c r="I2974"/>
      <c r="J2974"/>
      <c r="K2974"/>
      <c r="L2974"/>
      <c r="M2974"/>
      <c r="N2974"/>
      <c r="O2974"/>
    </row>
    <row r="2975" spans="2:15" x14ac:dyDescent="0.25">
      <c r="B2975"/>
      <c r="C2975"/>
      <c r="D2975"/>
      <c r="E2975"/>
      <c r="F2975"/>
      <c r="G2975"/>
      <c r="H2975"/>
      <c r="I2975"/>
      <c r="J2975"/>
      <c r="K2975"/>
      <c r="L2975"/>
      <c r="M2975"/>
      <c r="N2975"/>
      <c r="O2975"/>
    </row>
    <row r="2976" spans="2:15" x14ac:dyDescent="0.25">
      <c r="B2976"/>
      <c r="C2976"/>
      <c r="D2976"/>
      <c r="E2976"/>
      <c r="F2976"/>
      <c r="G2976"/>
      <c r="H2976"/>
      <c r="I2976"/>
      <c r="J2976"/>
      <c r="K2976"/>
      <c r="L2976"/>
      <c r="M2976"/>
      <c r="N2976"/>
      <c r="O2976"/>
    </row>
    <row r="2977" spans="2:15" x14ac:dyDescent="0.25">
      <c r="B2977"/>
      <c r="C2977"/>
      <c r="D2977"/>
      <c r="E2977"/>
      <c r="F2977"/>
      <c r="G2977"/>
      <c r="H2977"/>
      <c r="I2977"/>
      <c r="J2977"/>
      <c r="K2977"/>
      <c r="L2977"/>
      <c r="M2977"/>
      <c r="N2977"/>
      <c r="O2977"/>
    </row>
    <row r="2978" spans="2:15" x14ac:dyDescent="0.25">
      <c r="B2978"/>
      <c r="C2978"/>
      <c r="D2978"/>
      <c r="E2978"/>
      <c r="F2978"/>
      <c r="G2978"/>
      <c r="H2978"/>
      <c r="I2978"/>
      <c r="J2978"/>
      <c r="K2978"/>
      <c r="L2978"/>
      <c r="M2978"/>
      <c r="N2978"/>
      <c r="O2978"/>
    </row>
    <row r="2979" spans="2:15" x14ac:dyDescent="0.25">
      <c r="B2979"/>
      <c r="C2979"/>
      <c r="D2979"/>
      <c r="E2979"/>
      <c r="F2979"/>
      <c r="G2979"/>
      <c r="H2979"/>
      <c r="I2979"/>
      <c r="J2979"/>
      <c r="K2979"/>
      <c r="L2979"/>
      <c r="M2979"/>
      <c r="N2979"/>
      <c r="O2979"/>
    </row>
    <row r="2980" spans="2:15" x14ac:dyDescent="0.25">
      <c r="B2980"/>
      <c r="C2980"/>
      <c r="D2980"/>
      <c r="E2980"/>
      <c r="F2980"/>
      <c r="G2980"/>
      <c r="H2980"/>
      <c r="I2980"/>
      <c r="J2980"/>
      <c r="K2980"/>
      <c r="L2980"/>
      <c r="M2980"/>
      <c r="N2980"/>
      <c r="O2980"/>
    </row>
    <row r="2981" spans="2:15" x14ac:dyDescent="0.25">
      <c r="B2981"/>
      <c r="C2981"/>
      <c r="D2981"/>
      <c r="E2981"/>
      <c r="F2981"/>
      <c r="G2981"/>
      <c r="H2981"/>
      <c r="I2981"/>
      <c r="J2981"/>
      <c r="K2981"/>
      <c r="L2981"/>
      <c r="M2981"/>
      <c r="N2981"/>
      <c r="O2981"/>
    </row>
    <row r="2982" spans="2:15" x14ac:dyDescent="0.25">
      <c r="B2982"/>
      <c r="C2982"/>
      <c r="D2982"/>
      <c r="E2982"/>
      <c r="F2982"/>
      <c r="G2982"/>
      <c r="H2982"/>
      <c r="I2982"/>
      <c r="J2982"/>
      <c r="K2982"/>
      <c r="L2982"/>
      <c r="M2982"/>
      <c r="N2982"/>
      <c r="O2982"/>
    </row>
    <row r="2983" spans="2:15" x14ac:dyDescent="0.25">
      <c r="B2983"/>
      <c r="C2983"/>
      <c r="D2983"/>
      <c r="E2983"/>
      <c r="F2983"/>
      <c r="G2983"/>
      <c r="H2983"/>
      <c r="I2983"/>
      <c r="J2983"/>
      <c r="K2983"/>
      <c r="L2983"/>
      <c r="M2983"/>
      <c r="N2983"/>
      <c r="O2983"/>
    </row>
    <row r="2984" spans="2:15" x14ac:dyDescent="0.25">
      <c r="B2984"/>
      <c r="C2984"/>
      <c r="D2984"/>
      <c r="E2984"/>
      <c r="F2984"/>
      <c r="G2984"/>
      <c r="H2984"/>
      <c r="I2984"/>
      <c r="J2984"/>
      <c r="K2984"/>
      <c r="L2984"/>
      <c r="M2984"/>
      <c r="N2984"/>
      <c r="O2984"/>
    </row>
    <row r="2985" spans="2:15" x14ac:dyDescent="0.25">
      <c r="B2985"/>
      <c r="C2985"/>
      <c r="D2985"/>
      <c r="E2985"/>
      <c r="F2985"/>
      <c r="G2985"/>
      <c r="H2985"/>
      <c r="I2985"/>
      <c r="J2985"/>
      <c r="K2985"/>
      <c r="L2985"/>
      <c r="M2985"/>
      <c r="N2985"/>
      <c r="O2985"/>
    </row>
    <row r="2986" spans="2:15" x14ac:dyDescent="0.25">
      <c r="B2986"/>
      <c r="C2986"/>
      <c r="D2986"/>
      <c r="E2986"/>
      <c r="F2986"/>
      <c r="G2986"/>
      <c r="H2986"/>
      <c r="I2986"/>
      <c r="J2986"/>
      <c r="K2986"/>
      <c r="L2986"/>
      <c r="M2986"/>
      <c r="N2986"/>
      <c r="O2986"/>
    </row>
    <row r="2987" spans="2:15" x14ac:dyDescent="0.25">
      <c r="B2987"/>
      <c r="C2987"/>
      <c r="D2987"/>
      <c r="E2987"/>
      <c r="F2987"/>
      <c r="G2987"/>
      <c r="H2987"/>
      <c r="I2987"/>
      <c r="J2987"/>
      <c r="K2987"/>
      <c r="L2987"/>
      <c r="M2987"/>
      <c r="N2987"/>
      <c r="O2987"/>
    </row>
    <row r="2988" spans="2:15" x14ac:dyDescent="0.25">
      <c r="B2988"/>
      <c r="C2988"/>
      <c r="D2988"/>
      <c r="E2988"/>
      <c r="F2988"/>
      <c r="G2988"/>
      <c r="H2988"/>
      <c r="I2988"/>
      <c r="J2988"/>
      <c r="K2988"/>
      <c r="L2988"/>
      <c r="M2988"/>
      <c r="N2988"/>
      <c r="O2988"/>
    </row>
    <row r="2989" spans="2:15" x14ac:dyDescent="0.25">
      <c r="B2989"/>
      <c r="C2989"/>
      <c r="D2989"/>
      <c r="E2989"/>
      <c r="F2989"/>
      <c r="G2989"/>
      <c r="H2989"/>
      <c r="I2989"/>
      <c r="J2989"/>
      <c r="K2989"/>
      <c r="L2989"/>
      <c r="M2989"/>
      <c r="N2989"/>
      <c r="O2989"/>
    </row>
    <row r="2990" spans="2:15" x14ac:dyDescent="0.25">
      <c r="B2990"/>
      <c r="C2990"/>
      <c r="D2990"/>
      <c r="E2990"/>
      <c r="F2990"/>
      <c r="G2990"/>
      <c r="H2990"/>
      <c r="I2990"/>
      <c r="J2990"/>
      <c r="K2990"/>
      <c r="L2990"/>
      <c r="M2990"/>
      <c r="N2990"/>
      <c r="O2990"/>
    </row>
    <row r="2991" spans="2:15" x14ac:dyDescent="0.25">
      <c r="B2991"/>
      <c r="C2991"/>
      <c r="D2991"/>
      <c r="E2991"/>
      <c r="F2991"/>
      <c r="G2991"/>
      <c r="H2991"/>
      <c r="I2991"/>
      <c r="J2991"/>
      <c r="K2991"/>
      <c r="L2991"/>
      <c r="M2991"/>
      <c r="N2991"/>
      <c r="O2991"/>
    </row>
    <row r="2992" spans="2:15" x14ac:dyDescent="0.25">
      <c r="B2992"/>
      <c r="C2992"/>
      <c r="D2992"/>
      <c r="E2992"/>
      <c r="F2992"/>
      <c r="G2992"/>
      <c r="H2992"/>
      <c r="I2992"/>
      <c r="J2992"/>
      <c r="K2992"/>
      <c r="L2992"/>
      <c r="M2992"/>
      <c r="N2992"/>
      <c r="O2992"/>
    </row>
    <row r="2993" spans="2:15" x14ac:dyDescent="0.25">
      <c r="B2993"/>
      <c r="C2993"/>
      <c r="D2993"/>
      <c r="E2993"/>
      <c r="F2993"/>
      <c r="G2993"/>
      <c r="H2993"/>
      <c r="I2993"/>
      <c r="J2993"/>
      <c r="K2993"/>
      <c r="L2993"/>
      <c r="M2993"/>
      <c r="N2993"/>
      <c r="O2993"/>
    </row>
    <row r="2994" spans="2:15" x14ac:dyDescent="0.25">
      <c r="B2994"/>
      <c r="C2994"/>
      <c r="D2994"/>
      <c r="E2994"/>
      <c r="F2994"/>
      <c r="G2994"/>
      <c r="H2994"/>
      <c r="I2994"/>
      <c r="J2994"/>
      <c r="K2994"/>
      <c r="L2994"/>
      <c r="M2994"/>
      <c r="N2994"/>
      <c r="O2994"/>
    </row>
    <row r="2995" spans="2:15" x14ac:dyDescent="0.25">
      <c r="B2995"/>
      <c r="C2995"/>
      <c r="D2995"/>
      <c r="E2995"/>
      <c r="F2995"/>
      <c r="G2995"/>
      <c r="H2995"/>
      <c r="I2995"/>
      <c r="J2995"/>
      <c r="K2995"/>
      <c r="L2995"/>
      <c r="M2995"/>
      <c r="N2995"/>
      <c r="O2995"/>
    </row>
    <row r="2996" spans="2:15" x14ac:dyDescent="0.25">
      <c r="B2996"/>
      <c r="C2996"/>
      <c r="D2996"/>
      <c r="E2996"/>
      <c r="F2996"/>
      <c r="G2996"/>
      <c r="H2996"/>
      <c r="I2996"/>
      <c r="J2996"/>
      <c r="K2996"/>
      <c r="L2996"/>
      <c r="M2996"/>
      <c r="N2996"/>
      <c r="O2996"/>
    </row>
    <row r="2997" spans="2:15" x14ac:dyDescent="0.25">
      <c r="B2997"/>
      <c r="C2997"/>
      <c r="D2997"/>
      <c r="E2997"/>
      <c r="F2997"/>
      <c r="G2997"/>
      <c r="H2997"/>
      <c r="I2997"/>
      <c r="J2997"/>
      <c r="K2997"/>
      <c r="L2997"/>
      <c r="M2997"/>
      <c r="N2997"/>
      <c r="O2997"/>
    </row>
    <row r="2998" spans="2:15" x14ac:dyDescent="0.25">
      <c r="B2998"/>
      <c r="C2998"/>
      <c r="D2998"/>
      <c r="E2998"/>
      <c r="F2998"/>
      <c r="G2998"/>
      <c r="H2998"/>
      <c r="I2998"/>
      <c r="J2998"/>
      <c r="K2998"/>
      <c r="L2998"/>
      <c r="M2998"/>
      <c r="N2998"/>
      <c r="O2998"/>
    </row>
    <row r="2999" spans="2:15" x14ac:dyDescent="0.25">
      <c r="B2999"/>
      <c r="C2999"/>
      <c r="D2999"/>
      <c r="E2999"/>
      <c r="F2999"/>
      <c r="G2999"/>
      <c r="H2999"/>
      <c r="I2999"/>
      <c r="J2999"/>
      <c r="K2999"/>
      <c r="L2999"/>
      <c r="M2999"/>
      <c r="N2999"/>
      <c r="O2999"/>
    </row>
    <row r="3000" spans="2:15" x14ac:dyDescent="0.25">
      <c r="B3000"/>
      <c r="C3000"/>
      <c r="D3000"/>
      <c r="E3000"/>
      <c r="F3000"/>
      <c r="G3000"/>
      <c r="H3000"/>
      <c r="I3000"/>
      <c r="J3000"/>
      <c r="K3000"/>
      <c r="L3000"/>
      <c r="M3000"/>
      <c r="N3000"/>
      <c r="O3000"/>
    </row>
    <row r="3001" spans="2:15" x14ac:dyDescent="0.25">
      <c r="B3001"/>
      <c r="C3001"/>
      <c r="D3001"/>
      <c r="E3001"/>
      <c r="F3001"/>
      <c r="G3001"/>
      <c r="H3001"/>
      <c r="I3001"/>
      <c r="J3001"/>
      <c r="K3001"/>
      <c r="L3001"/>
      <c r="M3001"/>
      <c r="N3001"/>
      <c r="O3001"/>
    </row>
    <row r="3002" spans="2:15" x14ac:dyDescent="0.25">
      <c r="B3002"/>
      <c r="C3002"/>
      <c r="D3002"/>
      <c r="E3002"/>
      <c r="F3002"/>
      <c r="G3002"/>
      <c r="H3002"/>
      <c r="I3002"/>
      <c r="J3002"/>
      <c r="K3002"/>
      <c r="L3002"/>
      <c r="M3002"/>
      <c r="N3002"/>
      <c r="O3002"/>
    </row>
    <row r="3003" spans="2:15" x14ac:dyDescent="0.25">
      <c r="B3003"/>
      <c r="C3003"/>
      <c r="D3003"/>
      <c r="E3003"/>
      <c r="F3003"/>
      <c r="G3003"/>
      <c r="H3003"/>
      <c r="I3003"/>
      <c r="J3003"/>
      <c r="K3003"/>
      <c r="L3003"/>
      <c r="M3003"/>
      <c r="N3003"/>
      <c r="O3003"/>
    </row>
    <row r="3004" spans="2:15" x14ac:dyDescent="0.25">
      <c r="B3004"/>
      <c r="C3004"/>
      <c r="D3004"/>
      <c r="E3004"/>
      <c r="F3004"/>
      <c r="G3004"/>
      <c r="H3004"/>
      <c r="I3004"/>
      <c r="J3004"/>
      <c r="K3004"/>
      <c r="L3004"/>
      <c r="M3004"/>
      <c r="N3004"/>
      <c r="O3004"/>
    </row>
    <row r="3005" spans="2:15" x14ac:dyDescent="0.25">
      <c r="B3005"/>
      <c r="C3005"/>
      <c r="D3005"/>
      <c r="E3005"/>
      <c r="F3005"/>
      <c r="G3005"/>
      <c r="H3005"/>
      <c r="I3005"/>
      <c r="J3005"/>
      <c r="K3005"/>
      <c r="L3005"/>
      <c r="M3005"/>
      <c r="N3005"/>
      <c r="O3005"/>
    </row>
    <row r="3006" spans="2:15" x14ac:dyDescent="0.25">
      <c r="B3006"/>
      <c r="C3006"/>
      <c r="D3006"/>
      <c r="E3006"/>
      <c r="F3006"/>
      <c r="G3006"/>
      <c r="H3006"/>
      <c r="I3006"/>
      <c r="J3006"/>
      <c r="K3006"/>
      <c r="L3006"/>
      <c r="M3006"/>
      <c r="N3006"/>
      <c r="O3006"/>
    </row>
    <row r="3007" spans="2:15" x14ac:dyDescent="0.25">
      <c r="B3007"/>
      <c r="C3007"/>
      <c r="D3007"/>
      <c r="E3007"/>
      <c r="F3007"/>
      <c r="G3007"/>
      <c r="H3007"/>
      <c r="I3007"/>
      <c r="J3007"/>
      <c r="K3007"/>
      <c r="L3007"/>
      <c r="M3007"/>
      <c r="N3007"/>
      <c r="O3007"/>
    </row>
    <row r="3008" spans="2:15" x14ac:dyDescent="0.25">
      <c r="B3008"/>
      <c r="C3008"/>
      <c r="D3008"/>
      <c r="E3008"/>
      <c r="F3008"/>
      <c r="G3008"/>
      <c r="H3008"/>
      <c r="I3008"/>
      <c r="J3008"/>
      <c r="K3008"/>
      <c r="L3008"/>
      <c r="M3008"/>
      <c r="N3008"/>
      <c r="O3008"/>
    </row>
    <row r="3009" spans="2:15" x14ac:dyDescent="0.25">
      <c r="B3009"/>
      <c r="C3009"/>
      <c r="D3009"/>
      <c r="E3009"/>
      <c r="F3009"/>
      <c r="G3009"/>
      <c r="H3009"/>
      <c r="I3009"/>
      <c r="J3009"/>
      <c r="K3009"/>
      <c r="L3009"/>
      <c r="M3009"/>
      <c r="N3009"/>
      <c r="O3009"/>
    </row>
    <row r="3010" spans="2:15" x14ac:dyDescent="0.25">
      <c r="B3010"/>
      <c r="C3010"/>
      <c r="D3010"/>
      <c r="E3010"/>
      <c r="F3010"/>
      <c r="G3010"/>
      <c r="H3010"/>
      <c r="I3010"/>
      <c r="J3010"/>
      <c r="K3010"/>
      <c r="L3010"/>
      <c r="M3010"/>
      <c r="N3010"/>
      <c r="O3010"/>
    </row>
    <row r="3011" spans="2:15" x14ac:dyDescent="0.25">
      <c r="B3011"/>
      <c r="C3011"/>
      <c r="D3011"/>
      <c r="E3011"/>
      <c r="F3011"/>
      <c r="G3011"/>
      <c r="H3011"/>
      <c r="I3011"/>
      <c r="J3011"/>
      <c r="K3011"/>
      <c r="L3011"/>
      <c r="M3011"/>
      <c r="N3011"/>
      <c r="O3011"/>
    </row>
    <row r="3012" spans="2:15" x14ac:dyDescent="0.25">
      <c r="B3012"/>
      <c r="C3012"/>
      <c r="D3012"/>
      <c r="E3012"/>
      <c r="F3012"/>
      <c r="G3012"/>
      <c r="H3012"/>
      <c r="I3012"/>
      <c r="J3012"/>
      <c r="K3012"/>
      <c r="L3012"/>
      <c r="M3012"/>
      <c r="N3012"/>
      <c r="O3012"/>
    </row>
    <row r="3013" spans="2:15" x14ac:dyDescent="0.25">
      <c r="B3013"/>
      <c r="C3013"/>
      <c r="D3013"/>
      <c r="E3013"/>
      <c r="F3013"/>
      <c r="G3013"/>
      <c r="H3013"/>
      <c r="I3013"/>
      <c r="J3013"/>
      <c r="K3013"/>
      <c r="L3013"/>
      <c r="M3013"/>
      <c r="N3013"/>
      <c r="O3013"/>
    </row>
    <row r="3014" spans="2:15" x14ac:dyDescent="0.25">
      <c r="B3014"/>
      <c r="C3014"/>
      <c r="D3014"/>
      <c r="E3014"/>
      <c r="F3014"/>
      <c r="G3014"/>
      <c r="H3014"/>
      <c r="I3014"/>
      <c r="J3014"/>
      <c r="K3014"/>
      <c r="L3014"/>
      <c r="M3014"/>
      <c r="N3014"/>
      <c r="O3014"/>
    </row>
    <row r="3015" spans="2:15" x14ac:dyDescent="0.25">
      <c r="B3015"/>
      <c r="C3015"/>
      <c r="D3015"/>
      <c r="E3015"/>
      <c r="F3015"/>
      <c r="G3015"/>
      <c r="H3015"/>
      <c r="I3015"/>
      <c r="J3015"/>
      <c r="K3015"/>
      <c r="L3015"/>
      <c r="M3015"/>
      <c r="N3015"/>
      <c r="O3015"/>
    </row>
    <row r="3016" spans="2:15" x14ac:dyDescent="0.25">
      <c r="B3016"/>
      <c r="C3016"/>
      <c r="D3016"/>
      <c r="E3016"/>
      <c r="F3016"/>
      <c r="G3016"/>
      <c r="H3016"/>
      <c r="I3016"/>
      <c r="J3016"/>
      <c r="K3016"/>
      <c r="L3016"/>
      <c r="M3016"/>
      <c r="N3016"/>
      <c r="O3016"/>
    </row>
    <row r="3017" spans="2:15" x14ac:dyDescent="0.25">
      <c r="B3017"/>
      <c r="C3017"/>
      <c r="D3017"/>
      <c r="E3017"/>
      <c r="F3017"/>
      <c r="G3017"/>
      <c r="H3017"/>
      <c r="I3017"/>
      <c r="J3017"/>
      <c r="K3017"/>
      <c r="L3017"/>
      <c r="M3017"/>
      <c r="N3017"/>
      <c r="O3017"/>
    </row>
    <row r="3018" spans="2:15" x14ac:dyDescent="0.25">
      <c r="B3018"/>
      <c r="C3018"/>
      <c r="D3018"/>
      <c r="E3018"/>
      <c r="F3018"/>
      <c r="G3018"/>
      <c r="H3018"/>
      <c r="I3018"/>
      <c r="J3018"/>
      <c r="K3018"/>
      <c r="L3018"/>
      <c r="M3018"/>
      <c r="N3018"/>
      <c r="O3018"/>
    </row>
    <row r="3019" spans="2:15" x14ac:dyDescent="0.25">
      <c r="B3019"/>
      <c r="C3019"/>
      <c r="D3019"/>
      <c r="E3019"/>
      <c r="F3019"/>
      <c r="G3019"/>
      <c r="H3019"/>
      <c r="I3019"/>
      <c r="J3019"/>
      <c r="K3019"/>
      <c r="L3019"/>
      <c r="M3019"/>
      <c r="N3019"/>
      <c r="O3019"/>
    </row>
    <row r="3020" spans="2:15" x14ac:dyDescent="0.25">
      <c r="B3020"/>
      <c r="C3020"/>
      <c r="D3020"/>
      <c r="E3020"/>
      <c r="F3020"/>
      <c r="G3020"/>
      <c r="H3020"/>
      <c r="I3020"/>
      <c r="J3020"/>
      <c r="K3020"/>
      <c r="L3020"/>
      <c r="M3020"/>
      <c r="N3020"/>
      <c r="O3020"/>
    </row>
    <row r="3021" spans="2:15" x14ac:dyDescent="0.25">
      <c r="B3021"/>
      <c r="C3021"/>
      <c r="D3021"/>
      <c r="E3021"/>
      <c r="F3021"/>
      <c r="G3021"/>
      <c r="H3021"/>
      <c r="I3021"/>
      <c r="J3021"/>
      <c r="K3021"/>
      <c r="L3021"/>
      <c r="M3021"/>
      <c r="N3021"/>
      <c r="O3021"/>
    </row>
    <row r="3022" spans="2:15" x14ac:dyDescent="0.25">
      <c r="B3022"/>
      <c r="C3022"/>
      <c r="D3022"/>
      <c r="E3022"/>
      <c r="F3022"/>
      <c r="G3022"/>
      <c r="H3022"/>
      <c r="I3022"/>
      <c r="J3022"/>
      <c r="K3022"/>
      <c r="L3022"/>
      <c r="M3022"/>
      <c r="N3022"/>
      <c r="O3022"/>
    </row>
    <row r="3023" spans="2:15" x14ac:dyDescent="0.25">
      <c r="B3023"/>
      <c r="C3023"/>
      <c r="D3023"/>
      <c r="E3023"/>
      <c r="F3023"/>
      <c r="G3023"/>
      <c r="H3023"/>
      <c r="I3023"/>
      <c r="J3023"/>
      <c r="K3023"/>
      <c r="L3023"/>
      <c r="M3023"/>
      <c r="N3023"/>
      <c r="O3023"/>
    </row>
    <row r="3024" spans="2:15" x14ac:dyDescent="0.25">
      <c r="B3024"/>
      <c r="C3024"/>
      <c r="D3024"/>
      <c r="E3024"/>
      <c r="F3024"/>
      <c r="G3024"/>
      <c r="H3024"/>
      <c r="I3024"/>
      <c r="J3024"/>
      <c r="K3024"/>
      <c r="L3024"/>
      <c r="M3024"/>
      <c r="N3024"/>
      <c r="O3024"/>
    </row>
    <row r="3025" spans="2:15" x14ac:dyDescent="0.25">
      <c r="B3025"/>
      <c r="C3025"/>
      <c r="D3025"/>
      <c r="E3025"/>
      <c r="F3025"/>
      <c r="G3025"/>
      <c r="H3025"/>
      <c r="I3025"/>
      <c r="J3025"/>
      <c r="K3025"/>
      <c r="L3025"/>
      <c r="M3025"/>
      <c r="N3025"/>
      <c r="O3025"/>
    </row>
    <row r="3026" spans="2:15" x14ac:dyDescent="0.25">
      <c r="B3026"/>
      <c r="C3026"/>
      <c r="D3026"/>
      <c r="E3026"/>
      <c r="F3026"/>
      <c r="G3026"/>
      <c r="H3026"/>
      <c r="I3026"/>
      <c r="J3026"/>
      <c r="K3026"/>
      <c r="L3026"/>
      <c r="M3026"/>
      <c r="N3026"/>
      <c r="O3026"/>
    </row>
    <row r="3027" spans="2:15" x14ac:dyDescent="0.25">
      <c r="B3027"/>
      <c r="C3027"/>
      <c r="D3027"/>
      <c r="E3027"/>
      <c r="F3027"/>
      <c r="G3027"/>
      <c r="H3027"/>
      <c r="I3027"/>
      <c r="J3027"/>
      <c r="K3027"/>
      <c r="L3027"/>
      <c r="M3027"/>
      <c r="N3027"/>
      <c r="O3027"/>
    </row>
    <row r="3028" spans="2:15" x14ac:dyDescent="0.25">
      <c r="B3028"/>
      <c r="C3028"/>
      <c r="D3028"/>
      <c r="E3028"/>
      <c r="F3028"/>
      <c r="G3028"/>
      <c r="H3028"/>
      <c r="I3028"/>
      <c r="J3028"/>
      <c r="K3028"/>
      <c r="L3028"/>
      <c r="M3028"/>
      <c r="N3028"/>
      <c r="O3028"/>
    </row>
    <row r="3029" spans="2:15" x14ac:dyDescent="0.25">
      <c r="B3029"/>
      <c r="C3029"/>
      <c r="D3029"/>
      <c r="E3029"/>
      <c r="F3029"/>
      <c r="G3029"/>
      <c r="H3029"/>
      <c r="I3029"/>
      <c r="J3029"/>
      <c r="K3029"/>
      <c r="L3029"/>
      <c r="M3029"/>
      <c r="N3029"/>
      <c r="O3029"/>
    </row>
    <row r="3030" spans="2:15" x14ac:dyDescent="0.25">
      <c r="B3030"/>
      <c r="C3030"/>
      <c r="D3030"/>
      <c r="E3030"/>
      <c r="F3030"/>
      <c r="G3030"/>
      <c r="H3030"/>
      <c r="I3030"/>
      <c r="J3030"/>
      <c r="K3030"/>
      <c r="L3030"/>
      <c r="M3030"/>
      <c r="N3030"/>
      <c r="O3030"/>
    </row>
    <row r="3031" spans="2:15" x14ac:dyDescent="0.25">
      <c r="B3031"/>
      <c r="C3031"/>
      <c r="D3031"/>
      <c r="E3031"/>
      <c r="F3031"/>
      <c r="G3031"/>
      <c r="H3031"/>
      <c r="I3031"/>
      <c r="J3031"/>
      <c r="K3031"/>
      <c r="L3031"/>
      <c r="M3031"/>
      <c r="N3031"/>
      <c r="O3031"/>
    </row>
    <row r="3032" spans="2:15" x14ac:dyDescent="0.25">
      <c r="B3032"/>
      <c r="C3032"/>
      <c r="D3032"/>
      <c r="E3032"/>
      <c r="F3032"/>
      <c r="G3032"/>
      <c r="H3032"/>
      <c r="I3032"/>
      <c r="J3032"/>
      <c r="K3032"/>
      <c r="L3032"/>
      <c r="M3032"/>
      <c r="N3032"/>
      <c r="O3032"/>
    </row>
    <row r="3033" spans="2:15" x14ac:dyDescent="0.25">
      <c r="B3033"/>
      <c r="C3033"/>
      <c r="D3033"/>
      <c r="E3033"/>
      <c r="F3033"/>
      <c r="G3033"/>
      <c r="H3033"/>
      <c r="I3033"/>
      <c r="J3033"/>
      <c r="K3033"/>
      <c r="L3033"/>
      <c r="M3033"/>
      <c r="N3033"/>
      <c r="O3033"/>
    </row>
    <row r="3034" spans="2:15" x14ac:dyDescent="0.25">
      <c r="B3034"/>
      <c r="C3034"/>
      <c r="D3034"/>
      <c r="E3034"/>
      <c r="F3034"/>
      <c r="G3034"/>
      <c r="H3034"/>
      <c r="I3034"/>
      <c r="J3034"/>
      <c r="K3034"/>
      <c r="L3034"/>
      <c r="M3034"/>
      <c r="N3034"/>
      <c r="O3034"/>
    </row>
    <row r="3035" spans="2:15" x14ac:dyDescent="0.25">
      <c r="B3035"/>
      <c r="C3035"/>
      <c r="D3035"/>
      <c r="E3035"/>
      <c r="F3035"/>
      <c r="G3035"/>
      <c r="H3035"/>
      <c r="I3035"/>
      <c r="J3035"/>
      <c r="K3035"/>
      <c r="L3035"/>
      <c r="M3035"/>
      <c r="N3035"/>
      <c r="O3035"/>
    </row>
    <row r="3036" spans="2:15" x14ac:dyDescent="0.25">
      <c r="B3036"/>
      <c r="C3036"/>
      <c r="D3036"/>
      <c r="E3036"/>
      <c r="F3036"/>
      <c r="G3036"/>
      <c r="H3036"/>
      <c r="I3036"/>
      <c r="J3036"/>
      <c r="K3036"/>
      <c r="L3036"/>
      <c r="M3036"/>
      <c r="N3036"/>
      <c r="O3036"/>
    </row>
    <row r="3037" spans="2:15" x14ac:dyDescent="0.25">
      <c r="B3037"/>
      <c r="C3037"/>
      <c r="D3037"/>
      <c r="E3037"/>
      <c r="F3037"/>
      <c r="G3037"/>
      <c r="H3037"/>
      <c r="I3037"/>
      <c r="J3037"/>
      <c r="K3037"/>
      <c r="L3037"/>
      <c r="M3037"/>
      <c r="N3037"/>
      <c r="O3037"/>
    </row>
    <row r="3038" spans="2:15" x14ac:dyDescent="0.25">
      <c r="B3038"/>
      <c r="C3038"/>
      <c r="D3038"/>
      <c r="E3038"/>
      <c r="F3038"/>
      <c r="G3038"/>
      <c r="H3038"/>
      <c r="I3038"/>
      <c r="J3038"/>
      <c r="K3038"/>
      <c r="L3038"/>
      <c r="M3038"/>
      <c r="N3038"/>
      <c r="O3038"/>
    </row>
    <row r="3039" spans="2:15" x14ac:dyDescent="0.25">
      <c r="B3039"/>
      <c r="C3039"/>
      <c r="D3039"/>
      <c r="E3039"/>
      <c r="F3039"/>
      <c r="G3039"/>
      <c r="H3039"/>
      <c r="I3039"/>
      <c r="J3039"/>
      <c r="K3039"/>
      <c r="L3039"/>
      <c r="M3039"/>
      <c r="N3039"/>
      <c r="O3039"/>
    </row>
    <row r="3040" spans="2:15" x14ac:dyDescent="0.25">
      <c r="B3040"/>
      <c r="C3040"/>
      <c r="D3040"/>
      <c r="E3040"/>
      <c r="F3040"/>
      <c r="G3040"/>
      <c r="H3040"/>
      <c r="I3040"/>
      <c r="J3040"/>
      <c r="K3040"/>
      <c r="L3040"/>
      <c r="M3040"/>
      <c r="N3040"/>
      <c r="O3040"/>
    </row>
    <row r="3041" spans="2:15" x14ac:dyDescent="0.25">
      <c r="B3041"/>
      <c r="C3041"/>
      <c r="D3041"/>
      <c r="E3041"/>
      <c r="F3041"/>
      <c r="G3041"/>
      <c r="H3041"/>
      <c r="I3041"/>
      <c r="J3041"/>
      <c r="K3041"/>
      <c r="L3041"/>
      <c r="M3041"/>
      <c r="N3041"/>
      <c r="O3041"/>
    </row>
    <row r="3042" spans="2:15" x14ac:dyDescent="0.25">
      <c r="B3042"/>
      <c r="C3042"/>
      <c r="D3042"/>
      <c r="E3042"/>
      <c r="F3042"/>
      <c r="G3042"/>
      <c r="H3042"/>
      <c r="I3042"/>
      <c r="J3042"/>
      <c r="K3042"/>
      <c r="L3042"/>
      <c r="M3042"/>
      <c r="N3042"/>
      <c r="O3042"/>
    </row>
    <row r="3043" spans="2:15" x14ac:dyDescent="0.25">
      <c r="B3043"/>
      <c r="C3043"/>
      <c r="D3043"/>
      <c r="E3043"/>
      <c r="F3043"/>
      <c r="G3043"/>
      <c r="H3043"/>
      <c r="I3043"/>
      <c r="J3043"/>
      <c r="K3043"/>
      <c r="L3043"/>
      <c r="M3043"/>
      <c r="N3043"/>
      <c r="O3043"/>
    </row>
    <row r="3044" spans="2:15" x14ac:dyDescent="0.25">
      <c r="B3044"/>
      <c r="C3044"/>
      <c r="D3044"/>
      <c r="E3044"/>
      <c r="F3044"/>
      <c r="G3044"/>
      <c r="H3044"/>
      <c r="I3044"/>
      <c r="J3044"/>
      <c r="K3044"/>
      <c r="L3044"/>
      <c r="M3044"/>
      <c r="N3044"/>
      <c r="O3044"/>
    </row>
    <row r="3045" spans="2:15" x14ac:dyDescent="0.25">
      <c r="B3045"/>
      <c r="C3045"/>
      <c r="D3045"/>
      <c r="E3045"/>
      <c r="F3045"/>
      <c r="G3045"/>
      <c r="H3045"/>
      <c r="I3045"/>
      <c r="J3045"/>
      <c r="K3045"/>
      <c r="L3045"/>
      <c r="M3045"/>
      <c r="N3045"/>
      <c r="O3045"/>
    </row>
    <row r="3046" spans="2:15" x14ac:dyDescent="0.25">
      <c r="B3046"/>
      <c r="C3046"/>
      <c r="D3046"/>
      <c r="E3046"/>
      <c r="F3046"/>
      <c r="G3046"/>
      <c r="H3046"/>
      <c r="I3046"/>
      <c r="J3046"/>
      <c r="K3046"/>
      <c r="L3046"/>
      <c r="M3046"/>
      <c r="N3046"/>
      <c r="O3046"/>
    </row>
    <row r="3047" spans="2:15" x14ac:dyDescent="0.25">
      <c r="B3047"/>
      <c r="C3047"/>
      <c r="D3047"/>
      <c r="E3047"/>
      <c r="F3047"/>
      <c r="G3047"/>
      <c r="H3047"/>
      <c r="I3047"/>
      <c r="J3047"/>
      <c r="K3047"/>
      <c r="L3047"/>
      <c r="M3047"/>
      <c r="N3047"/>
      <c r="O3047"/>
    </row>
    <row r="3048" spans="2:15" x14ac:dyDescent="0.25">
      <c r="B3048"/>
      <c r="C3048"/>
      <c r="D3048"/>
      <c r="E3048"/>
      <c r="F3048"/>
      <c r="G3048"/>
      <c r="H3048"/>
      <c r="I3048"/>
      <c r="J3048"/>
      <c r="K3048"/>
      <c r="L3048"/>
      <c r="M3048"/>
      <c r="N3048"/>
      <c r="O3048"/>
    </row>
    <row r="3049" spans="2:15" x14ac:dyDescent="0.25">
      <c r="B3049"/>
      <c r="C3049"/>
      <c r="D3049"/>
      <c r="E3049"/>
      <c r="F3049"/>
      <c r="G3049"/>
      <c r="H3049"/>
      <c r="I3049"/>
      <c r="J3049"/>
      <c r="K3049"/>
      <c r="L3049"/>
      <c r="M3049"/>
      <c r="N3049"/>
      <c r="O3049"/>
    </row>
    <row r="3050" spans="2:15" x14ac:dyDescent="0.25">
      <c r="B3050"/>
      <c r="C3050"/>
      <c r="D3050"/>
      <c r="E3050"/>
      <c r="F3050"/>
      <c r="G3050"/>
      <c r="H3050"/>
      <c r="I3050"/>
      <c r="J3050"/>
      <c r="K3050"/>
      <c r="L3050"/>
      <c r="M3050"/>
      <c r="N3050"/>
      <c r="O3050"/>
    </row>
    <row r="3051" spans="2:15" x14ac:dyDescent="0.25">
      <c r="B3051"/>
      <c r="C3051"/>
      <c r="D3051"/>
      <c r="E3051"/>
      <c r="F3051"/>
      <c r="G3051"/>
      <c r="H3051"/>
      <c r="I3051"/>
      <c r="J3051"/>
      <c r="K3051"/>
      <c r="L3051"/>
      <c r="M3051"/>
      <c r="N3051"/>
      <c r="O3051"/>
    </row>
    <row r="3052" spans="2:15" x14ac:dyDescent="0.25">
      <c r="B3052"/>
      <c r="C3052"/>
      <c r="D3052"/>
      <c r="E3052"/>
      <c r="F3052"/>
      <c r="G3052"/>
      <c r="H3052"/>
      <c r="I3052"/>
      <c r="J3052"/>
      <c r="K3052"/>
      <c r="L3052"/>
      <c r="M3052"/>
      <c r="N3052"/>
      <c r="O3052"/>
    </row>
    <row r="3053" spans="2:15" x14ac:dyDescent="0.25">
      <c r="B3053"/>
      <c r="C3053"/>
      <c r="D3053"/>
      <c r="E3053"/>
      <c r="F3053"/>
      <c r="G3053"/>
      <c r="H3053"/>
      <c r="I3053"/>
      <c r="J3053"/>
      <c r="K3053"/>
      <c r="L3053"/>
      <c r="M3053"/>
      <c r="N3053"/>
      <c r="O3053"/>
    </row>
    <row r="3054" spans="2:15" x14ac:dyDescent="0.25">
      <c r="B3054"/>
      <c r="C3054"/>
      <c r="D3054"/>
      <c r="E3054"/>
      <c r="F3054"/>
      <c r="G3054"/>
      <c r="H3054"/>
      <c r="I3054"/>
      <c r="J3054"/>
      <c r="K3054"/>
      <c r="L3054"/>
      <c r="M3054"/>
      <c r="N3054"/>
      <c r="O3054"/>
    </row>
    <row r="3055" spans="2:15" x14ac:dyDescent="0.25">
      <c r="B3055"/>
      <c r="C3055"/>
      <c r="D3055"/>
      <c r="E3055"/>
      <c r="F3055"/>
      <c r="G3055"/>
      <c r="H3055"/>
      <c r="I3055"/>
      <c r="J3055"/>
      <c r="K3055"/>
      <c r="L3055"/>
      <c r="M3055"/>
      <c r="N3055"/>
      <c r="O3055"/>
    </row>
    <row r="3056" spans="2:15" x14ac:dyDescent="0.25">
      <c r="B3056"/>
      <c r="C3056"/>
      <c r="D3056"/>
      <c r="E3056"/>
      <c r="F3056"/>
      <c r="G3056"/>
      <c r="H3056"/>
      <c r="I3056"/>
      <c r="J3056"/>
      <c r="K3056"/>
      <c r="L3056"/>
      <c r="M3056"/>
      <c r="N3056"/>
      <c r="O3056"/>
    </row>
    <row r="3057" spans="2:15" x14ac:dyDescent="0.25">
      <c r="B3057"/>
      <c r="C3057"/>
      <c r="D3057"/>
      <c r="E3057"/>
      <c r="F3057"/>
      <c r="G3057"/>
      <c r="H3057"/>
      <c r="I3057"/>
      <c r="J3057"/>
      <c r="K3057"/>
      <c r="L3057"/>
      <c r="M3057"/>
      <c r="N3057"/>
      <c r="O3057"/>
    </row>
    <row r="3058" spans="2:15" x14ac:dyDescent="0.25">
      <c r="B3058"/>
      <c r="C3058"/>
      <c r="D3058"/>
      <c r="E3058"/>
      <c r="F3058"/>
      <c r="G3058"/>
      <c r="H3058"/>
      <c r="I3058"/>
      <c r="J3058"/>
      <c r="K3058"/>
      <c r="L3058"/>
      <c r="M3058"/>
      <c r="N3058"/>
      <c r="O3058"/>
    </row>
    <row r="3059" spans="2:15" x14ac:dyDescent="0.25">
      <c r="B3059"/>
      <c r="C3059"/>
      <c r="D3059"/>
      <c r="E3059"/>
      <c r="F3059"/>
      <c r="G3059"/>
      <c r="H3059"/>
      <c r="I3059"/>
      <c r="J3059"/>
      <c r="K3059"/>
      <c r="L3059"/>
      <c r="M3059"/>
      <c r="N3059"/>
      <c r="O3059"/>
    </row>
    <row r="3060" spans="2:15" x14ac:dyDescent="0.25">
      <c r="B3060"/>
      <c r="C3060"/>
      <c r="D3060"/>
      <c r="E3060"/>
      <c r="F3060"/>
      <c r="G3060"/>
      <c r="H3060"/>
      <c r="I3060"/>
      <c r="J3060"/>
      <c r="K3060"/>
      <c r="L3060"/>
      <c r="M3060"/>
      <c r="N3060"/>
      <c r="O3060"/>
    </row>
    <row r="3061" spans="2:15" x14ac:dyDescent="0.25">
      <c r="B3061"/>
      <c r="C3061"/>
      <c r="D3061"/>
      <c r="E3061"/>
      <c r="F3061"/>
      <c r="G3061"/>
      <c r="H3061"/>
      <c r="I3061"/>
      <c r="J3061"/>
      <c r="K3061"/>
      <c r="L3061"/>
      <c r="M3061"/>
      <c r="N3061"/>
      <c r="O3061"/>
    </row>
    <row r="3062" spans="2:15" x14ac:dyDescent="0.25">
      <c r="B3062"/>
      <c r="C3062"/>
      <c r="D3062"/>
      <c r="E3062"/>
      <c r="F3062"/>
      <c r="G3062"/>
      <c r="H3062"/>
      <c r="I3062"/>
      <c r="J3062"/>
      <c r="K3062"/>
      <c r="L3062"/>
      <c r="M3062"/>
      <c r="N3062"/>
      <c r="O3062"/>
    </row>
    <row r="3063" spans="2:15" x14ac:dyDescent="0.25">
      <c r="B3063"/>
      <c r="C3063"/>
      <c r="D3063"/>
      <c r="E3063"/>
      <c r="F3063"/>
      <c r="G3063"/>
      <c r="H3063"/>
      <c r="I3063"/>
      <c r="J3063"/>
      <c r="K3063"/>
      <c r="L3063"/>
      <c r="M3063"/>
      <c r="N3063"/>
      <c r="O3063"/>
    </row>
    <row r="3064" spans="2:15" x14ac:dyDescent="0.25">
      <c r="B3064"/>
      <c r="C3064"/>
      <c r="D3064"/>
      <c r="E3064"/>
      <c r="F3064"/>
      <c r="G3064"/>
      <c r="H3064"/>
      <c r="I3064"/>
      <c r="J3064"/>
      <c r="K3064"/>
      <c r="L3064"/>
      <c r="M3064"/>
      <c r="N3064"/>
      <c r="O3064"/>
    </row>
    <row r="3065" spans="2:15" x14ac:dyDescent="0.25">
      <c r="B3065"/>
      <c r="C3065"/>
      <c r="D3065"/>
      <c r="E3065"/>
      <c r="F3065"/>
      <c r="G3065"/>
      <c r="H3065"/>
      <c r="I3065"/>
      <c r="J3065"/>
      <c r="K3065"/>
      <c r="L3065"/>
      <c r="M3065"/>
      <c r="N3065"/>
      <c r="O3065"/>
    </row>
    <row r="3066" spans="2:15" x14ac:dyDescent="0.25">
      <c r="B3066"/>
      <c r="C3066"/>
      <c r="D3066"/>
      <c r="E3066"/>
      <c r="F3066"/>
      <c r="G3066"/>
      <c r="H3066"/>
      <c r="I3066"/>
      <c r="J3066"/>
      <c r="K3066"/>
      <c r="L3066"/>
      <c r="M3066"/>
      <c r="N3066"/>
      <c r="O3066"/>
    </row>
    <row r="3067" spans="2:15" x14ac:dyDescent="0.25">
      <c r="B3067"/>
      <c r="C3067"/>
      <c r="D3067"/>
      <c r="E3067"/>
      <c r="F3067"/>
      <c r="G3067"/>
      <c r="H3067"/>
      <c r="I3067"/>
      <c r="J3067"/>
      <c r="K3067"/>
      <c r="L3067"/>
      <c r="M3067"/>
      <c r="N3067"/>
      <c r="O3067"/>
    </row>
    <row r="3068" spans="2:15" x14ac:dyDescent="0.25">
      <c r="B3068"/>
      <c r="C3068"/>
      <c r="D3068"/>
      <c r="E3068"/>
      <c r="F3068"/>
      <c r="G3068"/>
      <c r="H3068"/>
      <c r="I3068"/>
      <c r="J3068"/>
      <c r="K3068"/>
      <c r="L3068"/>
      <c r="M3068"/>
      <c r="N3068"/>
      <c r="O3068"/>
    </row>
    <row r="3069" spans="2:15" x14ac:dyDescent="0.25">
      <c r="B3069"/>
      <c r="C3069"/>
      <c r="D3069"/>
      <c r="E3069"/>
      <c r="F3069"/>
      <c r="G3069"/>
      <c r="H3069"/>
      <c r="I3069"/>
      <c r="J3069"/>
      <c r="K3069"/>
      <c r="L3069"/>
      <c r="M3069"/>
      <c r="N3069"/>
      <c r="O3069"/>
    </row>
    <row r="3070" spans="2:15" x14ac:dyDescent="0.25">
      <c r="B3070"/>
      <c r="C3070"/>
      <c r="D3070"/>
      <c r="E3070"/>
      <c r="F3070"/>
      <c r="G3070"/>
      <c r="H3070"/>
      <c r="I3070"/>
      <c r="J3070"/>
      <c r="K3070"/>
      <c r="L3070"/>
      <c r="M3070"/>
      <c r="N3070"/>
      <c r="O3070"/>
    </row>
    <row r="3071" spans="2:15" x14ac:dyDescent="0.25">
      <c r="B3071"/>
      <c r="C3071"/>
      <c r="D3071"/>
      <c r="E3071"/>
      <c r="F3071"/>
      <c r="G3071"/>
      <c r="H3071"/>
      <c r="I3071"/>
      <c r="J3071"/>
      <c r="K3071"/>
      <c r="L3071"/>
      <c r="M3071"/>
      <c r="N3071"/>
      <c r="O3071"/>
    </row>
    <row r="3072" spans="2:15" x14ac:dyDescent="0.25">
      <c r="B3072"/>
      <c r="C3072"/>
      <c r="D3072"/>
      <c r="E3072"/>
      <c r="F3072"/>
      <c r="G3072"/>
      <c r="H3072"/>
      <c r="I3072"/>
      <c r="J3072"/>
      <c r="K3072"/>
      <c r="L3072"/>
      <c r="M3072"/>
      <c r="N3072"/>
      <c r="O3072"/>
    </row>
    <row r="3073" spans="2:15" x14ac:dyDescent="0.25">
      <c r="B3073"/>
      <c r="C3073"/>
      <c r="D3073"/>
      <c r="E3073"/>
      <c r="F3073"/>
      <c r="G3073"/>
      <c r="H3073"/>
      <c r="I3073"/>
      <c r="J3073"/>
      <c r="K3073"/>
      <c r="L3073"/>
      <c r="M3073"/>
      <c r="N3073"/>
      <c r="O3073"/>
    </row>
    <row r="3074" spans="2:15" x14ac:dyDescent="0.25">
      <c r="B3074"/>
      <c r="C3074"/>
      <c r="D3074"/>
      <c r="E3074"/>
      <c r="F3074"/>
      <c r="G3074"/>
      <c r="H3074"/>
      <c r="I3074"/>
      <c r="J3074"/>
      <c r="K3074"/>
      <c r="L3074"/>
      <c r="M3074"/>
      <c r="N3074"/>
      <c r="O3074"/>
    </row>
    <row r="3075" spans="2:15" x14ac:dyDescent="0.25">
      <c r="B3075"/>
      <c r="C3075"/>
      <c r="D3075"/>
      <c r="E3075"/>
      <c r="F3075"/>
      <c r="G3075"/>
      <c r="H3075"/>
      <c r="I3075"/>
      <c r="J3075"/>
      <c r="K3075"/>
      <c r="L3075"/>
      <c r="M3075"/>
      <c r="N3075"/>
      <c r="O3075"/>
    </row>
    <row r="3076" spans="2:15" x14ac:dyDescent="0.25">
      <c r="B3076"/>
      <c r="C3076"/>
      <c r="D3076"/>
      <c r="E3076"/>
      <c r="F3076"/>
      <c r="G3076"/>
      <c r="H3076"/>
      <c r="I3076"/>
      <c r="J3076"/>
      <c r="K3076"/>
      <c r="L3076"/>
      <c r="M3076"/>
      <c r="N3076"/>
      <c r="O3076"/>
    </row>
    <row r="3077" spans="2:15" x14ac:dyDescent="0.25">
      <c r="B3077"/>
      <c r="C3077"/>
      <c r="D3077"/>
      <c r="E3077"/>
      <c r="F3077"/>
      <c r="G3077"/>
      <c r="H3077"/>
      <c r="I3077"/>
      <c r="J3077"/>
      <c r="K3077"/>
      <c r="L3077"/>
      <c r="M3077"/>
      <c r="N3077"/>
      <c r="O3077"/>
    </row>
    <row r="3078" spans="2:15" x14ac:dyDescent="0.25">
      <c r="B3078"/>
      <c r="C3078"/>
      <c r="D3078"/>
      <c r="E3078"/>
      <c r="F3078"/>
      <c r="G3078"/>
      <c r="H3078"/>
      <c r="I3078"/>
      <c r="J3078"/>
      <c r="K3078"/>
      <c r="L3078"/>
      <c r="M3078"/>
      <c r="N3078"/>
      <c r="O3078"/>
    </row>
    <row r="3079" spans="2:15" x14ac:dyDescent="0.25">
      <c r="B3079"/>
      <c r="C3079"/>
      <c r="D3079"/>
      <c r="E3079"/>
      <c r="F3079"/>
      <c r="G3079"/>
      <c r="H3079"/>
      <c r="I3079"/>
      <c r="J3079"/>
      <c r="K3079"/>
      <c r="L3079"/>
      <c r="M3079"/>
      <c r="N3079"/>
      <c r="O3079"/>
    </row>
    <row r="3080" spans="2:15" x14ac:dyDescent="0.25">
      <c r="B3080"/>
      <c r="C3080"/>
      <c r="D3080"/>
      <c r="E3080"/>
      <c r="F3080"/>
      <c r="G3080"/>
      <c r="H3080"/>
      <c r="I3080"/>
      <c r="J3080"/>
      <c r="K3080"/>
      <c r="L3080"/>
      <c r="M3080"/>
      <c r="N3080"/>
      <c r="O3080"/>
    </row>
    <row r="3081" spans="2:15" x14ac:dyDescent="0.25">
      <c r="B3081"/>
      <c r="C3081"/>
      <c r="D3081"/>
      <c r="E3081"/>
      <c r="F3081"/>
      <c r="G3081"/>
      <c r="H3081"/>
      <c r="I3081"/>
      <c r="J3081"/>
      <c r="K3081"/>
      <c r="L3081"/>
      <c r="M3081"/>
      <c r="N3081"/>
      <c r="O3081"/>
    </row>
    <row r="3082" spans="2:15" x14ac:dyDescent="0.25">
      <c r="B3082"/>
      <c r="C3082"/>
      <c r="D3082"/>
      <c r="E3082"/>
      <c r="F3082"/>
      <c r="G3082"/>
      <c r="H3082"/>
      <c r="I3082"/>
      <c r="J3082"/>
      <c r="K3082"/>
      <c r="L3082"/>
      <c r="M3082"/>
      <c r="N3082"/>
      <c r="O3082"/>
    </row>
    <row r="3083" spans="2:15" x14ac:dyDescent="0.25">
      <c r="B3083"/>
      <c r="C3083"/>
      <c r="D3083"/>
      <c r="E3083"/>
      <c r="F3083"/>
      <c r="G3083"/>
      <c r="H3083"/>
      <c r="I3083"/>
      <c r="J3083"/>
      <c r="K3083"/>
      <c r="L3083"/>
      <c r="M3083"/>
      <c r="N3083"/>
      <c r="O3083"/>
    </row>
    <row r="3084" spans="2:15" x14ac:dyDescent="0.25">
      <c r="B3084"/>
      <c r="C3084"/>
      <c r="D3084"/>
      <c r="E3084"/>
      <c r="F3084"/>
      <c r="G3084"/>
      <c r="H3084"/>
      <c r="I3084"/>
      <c r="J3084"/>
      <c r="K3084"/>
      <c r="L3084"/>
      <c r="M3084"/>
      <c r="N3084"/>
      <c r="O3084"/>
    </row>
    <row r="3085" spans="2:15" x14ac:dyDescent="0.25">
      <c r="B3085"/>
      <c r="C3085"/>
      <c r="D3085"/>
      <c r="E3085"/>
      <c r="F3085"/>
      <c r="G3085"/>
      <c r="H3085"/>
      <c r="I3085"/>
      <c r="J3085"/>
      <c r="K3085"/>
      <c r="L3085"/>
      <c r="M3085"/>
      <c r="N3085"/>
      <c r="O3085"/>
    </row>
    <row r="3086" spans="2:15" x14ac:dyDescent="0.25">
      <c r="B3086"/>
      <c r="C3086"/>
      <c r="D3086"/>
      <c r="E3086"/>
      <c r="F3086"/>
      <c r="G3086"/>
      <c r="H3086"/>
      <c r="I3086"/>
      <c r="J3086"/>
      <c r="K3086"/>
      <c r="L3086"/>
      <c r="M3086"/>
      <c r="N3086"/>
      <c r="O3086"/>
    </row>
    <row r="3087" spans="2:15" x14ac:dyDescent="0.25">
      <c r="B3087"/>
      <c r="C3087"/>
      <c r="D3087"/>
      <c r="E3087"/>
      <c r="F3087"/>
      <c r="G3087"/>
      <c r="H3087"/>
      <c r="I3087"/>
      <c r="J3087"/>
      <c r="K3087"/>
      <c r="L3087"/>
      <c r="M3087"/>
      <c r="N3087"/>
      <c r="O3087"/>
    </row>
    <row r="3088" spans="2:15" x14ac:dyDescent="0.25">
      <c r="B3088"/>
      <c r="C3088"/>
      <c r="D3088"/>
      <c r="E3088"/>
      <c r="F3088"/>
      <c r="G3088"/>
      <c r="H3088"/>
      <c r="I3088"/>
      <c r="J3088"/>
      <c r="K3088"/>
      <c r="L3088"/>
      <c r="M3088"/>
      <c r="N3088"/>
      <c r="O3088"/>
    </row>
    <row r="3089" spans="2:15" x14ac:dyDescent="0.25">
      <c r="B3089"/>
      <c r="C3089"/>
      <c r="D3089"/>
      <c r="E3089"/>
      <c r="F3089"/>
      <c r="G3089"/>
      <c r="H3089"/>
      <c r="I3089"/>
      <c r="J3089"/>
      <c r="K3089"/>
      <c r="L3089"/>
      <c r="M3089"/>
      <c r="N3089"/>
      <c r="O3089"/>
    </row>
    <row r="3090" spans="2:15" x14ac:dyDescent="0.25">
      <c r="B3090"/>
      <c r="C3090"/>
      <c r="D3090"/>
      <c r="E3090"/>
      <c r="F3090"/>
      <c r="G3090"/>
      <c r="H3090"/>
      <c r="I3090"/>
      <c r="J3090"/>
      <c r="K3090"/>
      <c r="L3090"/>
      <c r="M3090"/>
      <c r="N3090"/>
      <c r="O3090"/>
    </row>
    <row r="3091" spans="2:15" x14ac:dyDescent="0.25">
      <c r="B3091"/>
      <c r="C3091"/>
      <c r="D3091"/>
      <c r="E3091"/>
      <c r="F3091"/>
      <c r="G3091"/>
      <c r="H3091"/>
      <c r="I3091"/>
      <c r="J3091"/>
      <c r="K3091"/>
      <c r="L3091"/>
      <c r="M3091"/>
      <c r="N3091"/>
      <c r="O3091"/>
    </row>
    <row r="3092" spans="2:15" x14ac:dyDescent="0.25">
      <c r="B3092"/>
      <c r="C3092"/>
      <c r="D3092"/>
      <c r="E3092"/>
      <c r="F3092"/>
      <c r="G3092"/>
      <c r="H3092"/>
      <c r="I3092"/>
      <c r="J3092"/>
      <c r="K3092"/>
      <c r="L3092"/>
      <c r="M3092"/>
      <c r="N3092"/>
      <c r="O3092"/>
    </row>
    <row r="3093" spans="2:15" x14ac:dyDescent="0.25">
      <c r="B3093"/>
      <c r="C3093"/>
      <c r="D3093"/>
      <c r="E3093"/>
      <c r="F3093"/>
      <c r="G3093"/>
      <c r="H3093"/>
      <c r="I3093"/>
      <c r="J3093"/>
      <c r="K3093"/>
      <c r="L3093"/>
      <c r="M3093"/>
      <c r="N3093"/>
      <c r="O3093"/>
    </row>
    <row r="3094" spans="2:15" x14ac:dyDescent="0.25">
      <c r="B3094"/>
      <c r="C3094"/>
      <c r="D3094"/>
      <c r="E3094"/>
      <c r="F3094"/>
      <c r="G3094"/>
      <c r="H3094"/>
      <c r="I3094"/>
      <c r="J3094"/>
      <c r="K3094"/>
      <c r="L3094"/>
      <c r="M3094"/>
      <c r="N3094"/>
      <c r="O3094"/>
    </row>
    <row r="3095" spans="2:15" x14ac:dyDescent="0.25">
      <c r="B3095"/>
      <c r="C3095"/>
      <c r="D3095"/>
      <c r="E3095"/>
      <c r="F3095"/>
      <c r="G3095"/>
      <c r="H3095"/>
      <c r="I3095"/>
      <c r="J3095"/>
      <c r="K3095"/>
      <c r="L3095"/>
      <c r="M3095"/>
      <c r="N3095"/>
      <c r="O3095"/>
    </row>
    <row r="3096" spans="2:15" x14ac:dyDescent="0.25">
      <c r="B3096"/>
      <c r="C3096"/>
      <c r="D3096"/>
      <c r="E3096"/>
      <c r="F3096"/>
      <c r="G3096"/>
      <c r="H3096"/>
      <c r="I3096"/>
      <c r="J3096"/>
      <c r="K3096"/>
      <c r="L3096"/>
      <c r="M3096"/>
      <c r="N3096"/>
      <c r="O3096"/>
    </row>
    <row r="3097" spans="2:15" x14ac:dyDescent="0.25">
      <c r="B3097"/>
      <c r="C3097"/>
      <c r="D3097"/>
      <c r="E3097"/>
      <c r="F3097"/>
      <c r="G3097"/>
      <c r="H3097"/>
      <c r="I3097"/>
      <c r="J3097"/>
      <c r="K3097"/>
      <c r="L3097"/>
      <c r="M3097"/>
      <c r="N3097"/>
      <c r="O3097"/>
    </row>
    <row r="3098" spans="2:15" x14ac:dyDescent="0.25">
      <c r="B3098"/>
      <c r="C3098"/>
      <c r="D3098"/>
      <c r="E3098"/>
      <c r="F3098"/>
      <c r="G3098"/>
      <c r="H3098"/>
      <c r="I3098"/>
      <c r="J3098"/>
      <c r="K3098"/>
      <c r="L3098"/>
      <c r="M3098"/>
      <c r="N3098"/>
      <c r="O3098"/>
    </row>
    <row r="3099" spans="2:15" x14ac:dyDescent="0.25">
      <c r="B3099"/>
      <c r="C3099"/>
      <c r="D3099"/>
      <c r="E3099"/>
      <c r="F3099"/>
      <c r="G3099"/>
      <c r="H3099"/>
      <c r="I3099"/>
      <c r="J3099"/>
      <c r="K3099"/>
      <c r="L3099"/>
      <c r="M3099"/>
      <c r="N3099"/>
      <c r="O3099"/>
    </row>
    <row r="3100" spans="2:15" x14ac:dyDescent="0.25">
      <c r="B3100"/>
      <c r="C3100"/>
      <c r="D3100"/>
      <c r="E3100"/>
      <c r="F3100"/>
      <c r="G3100"/>
      <c r="H3100"/>
      <c r="I3100"/>
      <c r="J3100"/>
      <c r="K3100"/>
      <c r="L3100"/>
      <c r="M3100"/>
      <c r="N3100"/>
      <c r="O3100"/>
    </row>
    <row r="3101" spans="2:15" x14ac:dyDescent="0.25">
      <c r="B3101"/>
      <c r="C3101"/>
      <c r="D3101"/>
      <c r="E3101"/>
      <c r="F3101"/>
      <c r="G3101"/>
      <c r="H3101"/>
      <c r="I3101"/>
      <c r="J3101"/>
      <c r="K3101"/>
      <c r="L3101"/>
      <c r="M3101"/>
      <c r="N3101"/>
      <c r="O3101"/>
    </row>
    <row r="3102" spans="2:15" x14ac:dyDescent="0.25">
      <c r="B3102"/>
      <c r="C3102"/>
      <c r="D3102"/>
      <c r="E3102"/>
      <c r="F3102"/>
      <c r="G3102"/>
      <c r="H3102"/>
      <c r="I3102"/>
      <c r="J3102"/>
      <c r="K3102"/>
      <c r="L3102"/>
      <c r="M3102"/>
      <c r="N3102"/>
      <c r="O3102"/>
    </row>
    <row r="3103" spans="2:15" x14ac:dyDescent="0.25">
      <c r="B3103"/>
      <c r="C3103"/>
      <c r="D3103"/>
      <c r="E3103"/>
      <c r="F3103"/>
      <c r="G3103"/>
      <c r="H3103"/>
      <c r="I3103"/>
      <c r="J3103"/>
      <c r="K3103"/>
      <c r="L3103"/>
      <c r="M3103"/>
      <c r="N3103"/>
      <c r="O3103"/>
    </row>
    <row r="3104" spans="2:15" x14ac:dyDescent="0.25">
      <c r="B3104"/>
      <c r="C3104"/>
      <c r="D3104"/>
      <c r="E3104"/>
      <c r="F3104"/>
      <c r="G3104"/>
      <c r="H3104"/>
      <c r="I3104"/>
      <c r="J3104"/>
      <c r="K3104"/>
      <c r="L3104"/>
      <c r="M3104"/>
      <c r="N3104"/>
      <c r="O3104"/>
    </row>
    <row r="3105" spans="2:15" x14ac:dyDescent="0.25">
      <c r="B3105"/>
      <c r="C3105"/>
      <c r="D3105"/>
      <c r="E3105"/>
      <c r="F3105"/>
      <c r="G3105"/>
      <c r="H3105"/>
      <c r="I3105"/>
      <c r="J3105"/>
      <c r="K3105"/>
      <c r="L3105"/>
      <c r="M3105"/>
      <c r="N3105"/>
      <c r="O3105"/>
    </row>
    <row r="3106" spans="2:15" x14ac:dyDescent="0.25">
      <c r="B3106"/>
      <c r="C3106"/>
      <c r="D3106"/>
      <c r="E3106"/>
      <c r="F3106"/>
      <c r="G3106"/>
      <c r="H3106"/>
      <c r="I3106"/>
      <c r="J3106"/>
      <c r="K3106"/>
      <c r="L3106"/>
      <c r="M3106"/>
      <c r="N3106"/>
      <c r="O3106"/>
    </row>
    <row r="3107" spans="2:15" x14ac:dyDescent="0.25">
      <c r="B3107"/>
      <c r="C3107"/>
      <c r="D3107"/>
      <c r="E3107"/>
      <c r="F3107"/>
      <c r="G3107"/>
      <c r="H3107"/>
      <c r="I3107"/>
      <c r="J3107"/>
      <c r="K3107"/>
      <c r="L3107"/>
      <c r="M3107"/>
      <c r="N3107"/>
      <c r="O3107"/>
    </row>
    <row r="3108" spans="2:15" x14ac:dyDescent="0.25">
      <c r="B3108"/>
      <c r="C3108"/>
      <c r="D3108"/>
      <c r="E3108"/>
      <c r="F3108"/>
      <c r="G3108"/>
      <c r="H3108"/>
      <c r="I3108"/>
      <c r="J3108"/>
      <c r="K3108"/>
      <c r="L3108"/>
      <c r="M3108"/>
      <c r="N3108"/>
      <c r="O3108"/>
    </row>
    <row r="3109" spans="2:15" x14ac:dyDescent="0.25">
      <c r="B3109"/>
      <c r="C3109"/>
      <c r="D3109"/>
      <c r="E3109"/>
      <c r="F3109"/>
      <c r="G3109"/>
      <c r="H3109"/>
      <c r="I3109"/>
      <c r="J3109"/>
      <c r="K3109"/>
      <c r="L3109"/>
      <c r="M3109"/>
      <c r="N3109"/>
      <c r="O3109"/>
    </row>
    <row r="3110" spans="2:15" x14ac:dyDescent="0.25">
      <c r="B3110"/>
      <c r="C3110"/>
      <c r="D3110"/>
      <c r="E3110"/>
      <c r="F3110"/>
      <c r="G3110"/>
      <c r="H3110"/>
      <c r="I3110"/>
      <c r="J3110"/>
      <c r="K3110"/>
      <c r="L3110"/>
      <c r="M3110"/>
      <c r="N3110"/>
      <c r="O3110"/>
    </row>
    <row r="3111" spans="2:15" x14ac:dyDescent="0.25">
      <c r="B3111"/>
      <c r="C3111"/>
      <c r="D3111"/>
      <c r="E3111"/>
      <c r="F3111"/>
      <c r="G3111"/>
      <c r="H3111"/>
      <c r="I3111"/>
      <c r="J3111"/>
      <c r="K3111"/>
      <c r="L3111"/>
      <c r="M3111"/>
      <c r="N3111"/>
      <c r="O3111"/>
    </row>
    <row r="3112" spans="2:15" x14ac:dyDescent="0.25">
      <c r="B3112"/>
      <c r="C3112"/>
      <c r="D3112"/>
      <c r="E3112"/>
      <c r="F3112"/>
      <c r="G3112"/>
      <c r="H3112"/>
      <c r="I3112"/>
      <c r="J3112"/>
      <c r="K3112"/>
      <c r="L3112"/>
      <c r="M3112"/>
      <c r="N3112"/>
      <c r="O3112"/>
    </row>
    <row r="3113" spans="2:15" x14ac:dyDescent="0.25">
      <c r="B3113"/>
      <c r="C3113"/>
      <c r="D3113"/>
      <c r="E3113"/>
      <c r="F3113"/>
      <c r="G3113"/>
      <c r="H3113"/>
      <c r="I3113"/>
      <c r="J3113"/>
      <c r="K3113"/>
      <c r="L3113"/>
      <c r="M3113"/>
      <c r="N3113"/>
      <c r="O3113"/>
    </row>
    <row r="3114" spans="2:15" x14ac:dyDescent="0.25">
      <c r="B3114"/>
      <c r="C3114"/>
      <c r="D3114"/>
      <c r="E3114"/>
      <c r="F3114"/>
      <c r="G3114"/>
      <c r="H3114"/>
      <c r="I3114"/>
      <c r="J3114"/>
      <c r="K3114"/>
      <c r="L3114"/>
      <c r="M3114"/>
      <c r="N3114"/>
      <c r="O3114"/>
    </row>
    <row r="3115" spans="2:15" x14ac:dyDescent="0.25">
      <c r="B3115"/>
      <c r="C3115"/>
      <c r="D3115"/>
      <c r="E3115"/>
      <c r="F3115"/>
      <c r="G3115"/>
      <c r="H3115"/>
      <c r="I3115"/>
      <c r="J3115"/>
      <c r="K3115"/>
      <c r="L3115"/>
      <c r="M3115"/>
      <c r="N3115"/>
      <c r="O3115"/>
    </row>
    <row r="3116" spans="2:15" x14ac:dyDescent="0.25">
      <c r="B3116"/>
      <c r="C3116"/>
      <c r="D3116"/>
      <c r="E3116"/>
      <c r="F3116"/>
      <c r="G3116"/>
      <c r="H3116"/>
      <c r="I3116"/>
      <c r="J3116"/>
      <c r="K3116"/>
      <c r="L3116"/>
      <c r="M3116"/>
      <c r="N3116"/>
      <c r="O3116"/>
    </row>
    <row r="3117" spans="2:15" x14ac:dyDescent="0.25">
      <c r="B3117"/>
      <c r="C3117"/>
      <c r="D3117"/>
      <c r="E3117"/>
      <c r="F3117"/>
      <c r="G3117"/>
      <c r="H3117"/>
      <c r="I3117"/>
      <c r="J3117"/>
      <c r="K3117"/>
      <c r="L3117"/>
      <c r="M3117"/>
      <c r="N3117"/>
      <c r="O3117"/>
    </row>
    <row r="3118" spans="2:15" x14ac:dyDescent="0.25">
      <c r="B3118"/>
      <c r="C3118"/>
      <c r="D3118"/>
      <c r="E3118"/>
      <c r="F3118"/>
      <c r="G3118"/>
      <c r="H3118"/>
      <c r="I3118"/>
      <c r="J3118"/>
      <c r="K3118"/>
      <c r="L3118"/>
      <c r="M3118"/>
      <c r="N3118"/>
      <c r="O3118"/>
    </row>
    <row r="3119" spans="2:15" x14ac:dyDescent="0.25">
      <c r="B3119"/>
      <c r="C3119"/>
      <c r="D3119"/>
      <c r="E3119"/>
      <c r="F3119"/>
      <c r="G3119"/>
      <c r="H3119"/>
      <c r="I3119"/>
      <c r="J3119"/>
      <c r="K3119"/>
      <c r="L3119"/>
      <c r="M3119"/>
      <c r="N3119"/>
      <c r="O3119"/>
    </row>
    <row r="3120" spans="2:15" x14ac:dyDescent="0.25">
      <c r="B3120"/>
      <c r="C3120"/>
      <c r="D3120"/>
      <c r="E3120"/>
      <c r="F3120"/>
      <c r="G3120"/>
      <c r="H3120"/>
      <c r="I3120"/>
      <c r="J3120"/>
      <c r="K3120"/>
      <c r="L3120"/>
      <c r="M3120"/>
      <c r="N3120"/>
      <c r="O3120"/>
    </row>
    <row r="3121" spans="2:15" x14ac:dyDescent="0.25">
      <c r="B3121"/>
      <c r="C3121"/>
      <c r="D3121"/>
      <c r="E3121"/>
      <c r="F3121"/>
      <c r="G3121"/>
      <c r="H3121"/>
      <c r="I3121"/>
      <c r="J3121"/>
      <c r="K3121"/>
      <c r="L3121"/>
      <c r="M3121"/>
      <c r="N3121"/>
      <c r="O3121"/>
    </row>
    <row r="3122" spans="2:15" x14ac:dyDescent="0.25">
      <c r="B3122"/>
      <c r="C3122"/>
      <c r="D3122"/>
      <c r="E3122"/>
      <c r="F3122"/>
      <c r="G3122"/>
      <c r="H3122"/>
      <c r="I3122"/>
      <c r="J3122"/>
      <c r="K3122"/>
      <c r="L3122"/>
      <c r="M3122"/>
      <c r="N3122"/>
      <c r="O3122"/>
    </row>
    <row r="3123" spans="2:15" x14ac:dyDescent="0.25">
      <c r="B3123"/>
      <c r="C3123"/>
      <c r="D3123"/>
      <c r="E3123"/>
      <c r="F3123"/>
      <c r="G3123"/>
      <c r="H3123"/>
      <c r="I3123"/>
      <c r="J3123"/>
      <c r="K3123"/>
      <c r="L3123"/>
      <c r="M3123"/>
      <c r="N3123"/>
      <c r="O3123"/>
    </row>
    <row r="3124" spans="2:15" x14ac:dyDescent="0.25">
      <c r="B3124"/>
      <c r="C3124"/>
      <c r="D3124"/>
      <c r="E3124"/>
      <c r="F3124"/>
      <c r="G3124"/>
      <c r="H3124"/>
      <c r="I3124"/>
      <c r="J3124"/>
      <c r="K3124"/>
      <c r="L3124"/>
      <c r="M3124"/>
      <c r="N3124"/>
      <c r="O3124"/>
    </row>
    <row r="3125" spans="2:15" x14ac:dyDescent="0.25">
      <c r="B3125"/>
      <c r="C3125"/>
      <c r="D3125"/>
      <c r="E3125"/>
      <c r="F3125"/>
      <c r="G3125"/>
      <c r="H3125"/>
      <c r="I3125"/>
      <c r="J3125"/>
      <c r="K3125"/>
      <c r="L3125"/>
      <c r="M3125"/>
      <c r="N3125"/>
      <c r="O3125"/>
    </row>
    <row r="3126" spans="2:15" x14ac:dyDescent="0.25">
      <c r="B3126"/>
      <c r="C3126"/>
      <c r="D3126"/>
      <c r="E3126"/>
      <c r="F3126"/>
      <c r="G3126"/>
      <c r="H3126"/>
      <c r="I3126"/>
      <c r="J3126"/>
      <c r="K3126"/>
      <c r="L3126"/>
      <c r="M3126"/>
      <c r="N3126"/>
      <c r="O3126"/>
    </row>
    <row r="3127" spans="2:15" x14ac:dyDescent="0.25">
      <c r="B3127"/>
      <c r="C3127"/>
      <c r="D3127"/>
      <c r="E3127"/>
      <c r="F3127"/>
      <c r="G3127"/>
      <c r="H3127"/>
      <c r="I3127"/>
      <c r="J3127"/>
      <c r="K3127"/>
      <c r="L3127"/>
      <c r="M3127"/>
      <c r="N3127"/>
      <c r="O3127"/>
    </row>
    <row r="3128" spans="2:15" x14ac:dyDescent="0.25">
      <c r="B3128"/>
      <c r="C3128"/>
      <c r="D3128"/>
      <c r="E3128"/>
      <c r="F3128"/>
      <c r="G3128"/>
      <c r="H3128"/>
      <c r="I3128"/>
      <c r="J3128"/>
      <c r="K3128"/>
      <c r="L3128"/>
      <c r="M3128"/>
      <c r="N3128"/>
      <c r="O3128"/>
    </row>
    <row r="3129" spans="2:15" x14ac:dyDescent="0.25">
      <c r="B3129"/>
      <c r="C3129"/>
      <c r="D3129"/>
      <c r="E3129"/>
      <c r="F3129"/>
      <c r="G3129"/>
      <c r="H3129"/>
      <c r="I3129"/>
      <c r="J3129"/>
      <c r="K3129"/>
      <c r="L3129"/>
      <c r="M3129"/>
      <c r="N3129"/>
      <c r="O3129"/>
    </row>
    <row r="3130" spans="2:15" x14ac:dyDescent="0.25">
      <c r="B3130"/>
      <c r="C3130"/>
      <c r="D3130"/>
      <c r="E3130"/>
      <c r="F3130"/>
      <c r="G3130"/>
      <c r="H3130"/>
      <c r="I3130"/>
      <c r="J3130"/>
      <c r="K3130"/>
      <c r="L3130"/>
      <c r="M3130"/>
      <c r="N3130"/>
      <c r="O3130"/>
    </row>
    <row r="3131" spans="2:15" x14ac:dyDescent="0.25">
      <c r="B3131"/>
      <c r="C3131"/>
      <c r="D3131"/>
      <c r="E3131"/>
      <c r="F3131"/>
      <c r="G3131"/>
      <c r="H3131"/>
      <c r="I3131"/>
      <c r="J3131"/>
      <c r="K3131"/>
      <c r="L3131"/>
      <c r="M3131"/>
      <c r="N3131"/>
      <c r="O3131"/>
    </row>
    <row r="3132" spans="2:15" x14ac:dyDescent="0.25">
      <c r="B3132"/>
      <c r="C3132"/>
      <c r="D3132"/>
      <c r="E3132"/>
      <c r="F3132"/>
      <c r="G3132"/>
      <c r="H3132"/>
      <c r="I3132"/>
      <c r="J3132"/>
      <c r="K3132"/>
      <c r="L3132"/>
      <c r="M3132"/>
      <c r="N3132"/>
      <c r="O3132"/>
    </row>
    <row r="3133" spans="2:15" x14ac:dyDescent="0.25">
      <c r="B3133"/>
      <c r="C3133"/>
      <c r="D3133"/>
      <c r="E3133"/>
      <c r="F3133"/>
      <c r="G3133"/>
      <c r="H3133"/>
      <c r="I3133"/>
      <c r="J3133"/>
      <c r="K3133"/>
      <c r="L3133"/>
      <c r="M3133"/>
      <c r="N3133"/>
      <c r="O3133"/>
    </row>
    <row r="3134" spans="2:15" x14ac:dyDescent="0.25">
      <c r="B3134"/>
      <c r="C3134"/>
      <c r="D3134"/>
      <c r="E3134"/>
      <c r="F3134"/>
      <c r="G3134"/>
      <c r="H3134"/>
      <c r="I3134"/>
      <c r="J3134"/>
      <c r="K3134"/>
      <c r="L3134"/>
      <c r="M3134"/>
      <c r="N3134"/>
      <c r="O3134"/>
    </row>
    <row r="3135" spans="2:15" x14ac:dyDescent="0.25">
      <c r="B3135"/>
      <c r="C3135"/>
      <c r="D3135"/>
      <c r="E3135"/>
      <c r="F3135"/>
      <c r="G3135"/>
      <c r="H3135"/>
      <c r="I3135"/>
      <c r="J3135"/>
      <c r="K3135"/>
      <c r="L3135"/>
      <c r="M3135"/>
      <c r="N3135"/>
      <c r="O3135"/>
    </row>
    <row r="3136" spans="2:15" x14ac:dyDescent="0.25">
      <c r="B3136"/>
      <c r="C3136"/>
      <c r="D3136"/>
      <c r="E3136"/>
      <c r="F3136"/>
      <c r="G3136"/>
      <c r="H3136"/>
      <c r="I3136"/>
      <c r="J3136"/>
      <c r="K3136"/>
      <c r="L3136"/>
      <c r="M3136"/>
      <c r="N3136"/>
      <c r="O3136"/>
    </row>
    <row r="3137" spans="2:15" x14ac:dyDescent="0.25">
      <c r="B3137"/>
      <c r="C3137"/>
      <c r="D3137"/>
      <c r="E3137"/>
      <c r="F3137"/>
      <c r="G3137"/>
      <c r="H3137"/>
      <c r="I3137"/>
      <c r="J3137"/>
      <c r="K3137"/>
      <c r="L3137"/>
      <c r="M3137"/>
      <c r="N3137"/>
      <c r="O3137"/>
    </row>
    <row r="3138" spans="2:15" x14ac:dyDescent="0.25">
      <c r="B3138"/>
      <c r="C3138"/>
      <c r="D3138"/>
      <c r="E3138"/>
      <c r="F3138"/>
      <c r="G3138"/>
      <c r="H3138"/>
      <c r="I3138"/>
      <c r="J3138"/>
      <c r="K3138"/>
      <c r="L3138"/>
      <c r="M3138"/>
      <c r="N3138"/>
      <c r="O3138"/>
    </row>
    <row r="3139" spans="2:15" x14ac:dyDescent="0.25">
      <c r="B3139"/>
      <c r="C3139"/>
      <c r="D3139"/>
      <c r="E3139"/>
      <c r="F3139"/>
      <c r="G3139"/>
      <c r="H3139"/>
      <c r="I3139"/>
      <c r="J3139"/>
      <c r="K3139"/>
      <c r="L3139"/>
      <c r="M3139"/>
      <c r="N3139"/>
      <c r="O3139"/>
    </row>
    <row r="3140" spans="2:15" x14ac:dyDescent="0.25">
      <c r="B3140"/>
      <c r="C3140"/>
      <c r="D3140"/>
      <c r="E3140"/>
      <c r="F3140"/>
      <c r="G3140"/>
      <c r="H3140"/>
      <c r="I3140"/>
      <c r="J3140"/>
      <c r="K3140"/>
      <c r="L3140"/>
      <c r="M3140"/>
      <c r="N3140"/>
      <c r="O3140"/>
    </row>
    <row r="3141" spans="2:15" x14ac:dyDescent="0.25">
      <c r="B3141"/>
      <c r="C3141"/>
      <c r="D3141"/>
      <c r="E3141"/>
      <c r="F3141"/>
      <c r="G3141"/>
      <c r="H3141"/>
      <c r="I3141"/>
      <c r="J3141"/>
      <c r="K3141"/>
      <c r="L3141"/>
      <c r="M3141"/>
      <c r="N3141"/>
      <c r="O3141"/>
    </row>
    <row r="3142" spans="2:15" x14ac:dyDescent="0.25">
      <c r="B3142"/>
      <c r="C3142"/>
      <c r="D3142"/>
      <c r="E3142"/>
      <c r="F3142"/>
      <c r="G3142"/>
      <c r="H3142"/>
      <c r="I3142"/>
      <c r="J3142"/>
      <c r="K3142"/>
      <c r="L3142"/>
      <c r="M3142"/>
      <c r="N3142"/>
      <c r="O3142"/>
    </row>
    <row r="3143" spans="2:15" x14ac:dyDescent="0.25">
      <c r="B3143"/>
      <c r="C3143"/>
      <c r="D3143"/>
      <c r="E3143"/>
      <c r="F3143"/>
      <c r="G3143"/>
      <c r="H3143"/>
      <c r="I3143"/>
      <c r="J3143"/>
      <c r="K3143"/>
      <c r="L3143"/>
      <c r="M3143"/>
      <c r="N3143"/>
      <c r="O3143"/>
    </row>
    <row r="3144" spans="2:15" x14ac:dyDescent="0.25">
      <c r="B3144"/>
      <c r="C3144"/>
      <c r="D3144"/>
      <c r="E3144"/>
      <c r="F3144"/>
      <c r="G3144"/>
      <c r="H3144"/>
      <c r="I3144"/>
      <c r="J3144"/>
      <c r="K3144"/>
      <c r="L3144"/>
      <c r="M3144"/>
      <c r="N3144"/>
      <c r="O3144"/>
    </row>
    <row r="3145" spans="2:15" x14ac:dyDescent="0.25">
      <c r="B3145"/>
      <c r="C3145"/>
      <c r="D3145"/>
      <c r="E3145"/>
      <c r="F3145"/>
      <c r="G3145"/>
      <c r="H3145"/>
      <c r="I3145"/>
      <c r="J3145"/>
      <c r="K3145"/>
      <c r="L3145"/>
      <c r="M3145"/>
      <c r="N3145"/>
      <c r="O3145"/>
    </row>
    <row r="3146" spans="2:15" x14ac:dyDescent="0.25">
      <c r="B3146"/>
      <c r="C3146"/>
      <c r="D3146"/>
      <c r="E3146"/>
      <c r="F3146"/>
      <c r="G3146"/>
      <c r="H3146"/>
      <c r="I3146"/>
      <c r="J3146"/>
      <c r="K3146"/>
      <c r="L3146"/>
      <c r="M3146"/>
      <c r="N3146"/>
      <c r="O3146"/>
    </row>
    <row r="3147" spans="2:15" x14ac:dyDescent="0.25">
      <c r="B3147"/>
      <c r="C3147"/>
      <c r="D3147"/>
      <c r="E3147"/>
      <c r="F3147"/>
      <c r="G3147"/>
      <c r="H3147"/>
      <c r="I3147"/>
      <c r="J3147"/>
      <c r="K3147"/>
      <c r="L3147"/>
      <c r="M3147"/>
      <c r="N3147"/>
      <c r="O3147"/>
    </row>
    <row r="3148" spans="2:15" x14ac:dyDescent="0.25">
      <c r="B3148"/>
      <c r="C3148"/>
      <c r="D3148"/>
      <c r="E3148"/>
      <c r="F3148"/>
      <c r="G3148"/>
      <c r="H3148"/>
      <c r="I3148"/>
      <c r="J3148"/>
      <c r="K3148"/>
      <c r="L3148"/>
      <c r="M3148"/>
      <c r="N3148"/>
      <c r="O3148"/>
    </row>
    <row r="3149" spans="2:15" x14ac:dyDescent="0.25">
      <c r="B3149"/>
      <c r="C3149"/>
      <c r="D3149"/>
      <c r="E3149"/>
      <c r="F3149"/>
      <c r="G3149"/>
      <c r="H3149"/>
      <c r="I3149"/>
      <c r="J3149"/>
      <c r="K3149"/>
      <c r="L3149"/>
      <c r="M3149"/>
      <c r="N3149"/>
      <c r="O3149"/>
    </row>
    <row r="3150" spans="2:15" x14ac:dyDescent="0.25">
      <c r="B3150"/>
      <c r="C3150"/>
      <c r="D3150"/>
      <c r="E3150"/>
      <c r="F3150"/>
      <c r="G3150"/>
      <c r="H3150"/>
      <c r="I3150"/>
      <c r="J3150"/>
      <c r="K3150"/>
      <c r="L3150"/>
      <c r="M3150"/>
      <c r="N3150"/>
      <c r="O3150"/>
    </row>
    <row r="3151" spans="2:15" x14ac:dyDescent="0.25">
      <c r="B3151"/>
      <c r="C3151"/>
      <c r="D3151"/>
      <c r="E3151"/>
      <c r="F3151"/>
      <c r="G3151"/>
      <c r="H3151"/>
      <c r="I3151"/>
      <c r="J3151"/>
      <c r="K3151"/>
      <c r="L3151"/>
      <c r="M3151"/>
      <c r="N3151"/>
      <c r="O3151"/>
    </row>
    <row r="3152" spans="2:15" x14ac:dyDescent="0.25">
      <c r="B3152"/>
      <c r="C3152"/>
      <c r="D3152"/>
      <c r="E3152"/>
      <c r="F3152"/>
      <c r="G3152"/>
      <c r="H3152"/>
      <c r="I3152"/>
      <c r="J3152"/>
      <c r="K3152"/>
      <c r="L3152"/>
      <c r="M3152"/>
      <c r="N3152"/>
      <c r="O3152"/>
    </row>
    <row r="3153" spans="2:15" x14ac:dyDescent="0.25">
      <c r="B3153"/>
      <c r="C3153"/>
      <c r="D3153"/>
      <c r="E3153"/>
      <c r="F3153"/>
      <c r="G3153"/>
      <c r="H3153"/>
      <c r="I3153"/>
      <c r="J3153"/>
      <c r="K3153"/>
      <c r="L3153"/>
      <c r="M3153"/>
      <c r="N3153"/>
      <c r="O3153"/>
    </row>
    <row r="3154" spans="2:15" x14ac:dyDescent="0.25">
      <c r="B3154"/>
      <c r="C3154"/>
      <c r="D3154"/>
      <c r="E3154"/>
      <c r="F3154"/>
      <c r="G3154"/>
      <c r="H3154"/>
      <c r="I3154"/>
      <c r="J3154"/>
      <c r="K3154"/>
      <c r="L3154"/>
      <c r="M3154"/>
      <c r="N3154"/>
      <c r="O3154"/>
    </row>
    <row r="3155" spans="2:15" x14ac:dyDescent="0.25">
      <c r="B3155"/>
      <c r="C3155"/>
      <c r="D3155"/>
      <c r="E3155"/>
      <c r="F3155"/>
      <c r="G3155"/>
      <c r="H3155"/>
      <c r="I3155"/>
      <c r="J3155"/>
      <c r="K3155"/>
      <c r="L3155"/>
      <c r="M3155"/>
      <c r="N3155"/>
      <c r="O3155"/>
    </row>
    <row r="3156" spans="2:15" x14ac:dyDescent="0.25">
      <c r="B3156"/>
      <c r="C3156"/>
      <c r="D3156"/>
      <c r="E3156"/>
      <c r="F3156"/>
      <c r="G3156"/>
      <c r="H3156"/>
      <c r="I3156"/>
      <c r="J3156"/>
      <c r="K3156"/>
      <c r="L3156"/>
      <c r="M3156"/>
      <c r="N3156"/>
      <c r="O3156"/>
    </row>
    <row r="3157" spans="2:15" x14ac:dyDescent="0.25">
      <c r="B3157"/>
      <c r="C3157"/>
      <c r="D3157"/>
      <c r="E3157"/>
      <c r="F3157"/>
      <c r="G3157"/>
      <c r="H3157"/>
      <c r="I3157"/>
      <c r="J3157"/>
      <c r="K3157"/>
      <c r="L3157"/>
      <c r="M3157"/>
      <c r="N3157"/>
      <c r="O3157"/>
    </row>
    <row r="3158" spans="2:15" x14ac:dyDescent="0.25">
      <c r="B3158"/>
      <c r="C3158"/>
      <c r="D3158"/>
      <c r="E3158"/>
      <c r="F3158"/>
      <c r="G3158"/>
      <c r="H3158"/>
      <c r="I3158"/>
      <c r="J3158"/>
      <c r="K3158"/>
      <c r="L3158"/>
      <c r="M3158"/>
      <c r="N3158"/>
      <c r="O3158"/>
    </row>
    <row r="3159" spans="2:15" x14ac:dyDescent="0.25">
      <c r="B3159"/>
      <c r="C3159"/>
      <c r="D3159"/>
      <c r="E3159"/>
      <c r="F3159"/>
      <c r="G3159"/>
      <c r="H3159"/>
      <c r="I3159"/>
      <c r="J3159"/>
      <c r="K3159"/>
      <c r="L3159"/>
      <c r="M3159"/>
      <c r="N3159"/>
      <c r="O3159"/>
    </row>
    <row r="3160" spans="2:15" x14ac:dyDescent="0.25">
      <c r="B3160"/>
      <c r="C3160"/>
      <c r="D3160"/>
      <c r="E3160"/>
      <c r="F3160"/>
      <c r="G3160"/>
      <c r="H3160"/>
      <c r="I3160"/>
      <c r="J3160"/>
      <c r="K3160"/>
      <c r="L3160"/>
      <c r="M3160"/>
      <c r="N3160"/>
      <c r="O3160"/>
    </row>
    <row r="3161" spans="2:15" x14ac:dyDescent="0.25">
      <c r="B3161"/>
      <c r="C3161"/>
      <c r="D3161"/>
      <c r="E3161"/>
      <c r="F3161"/>
      <c r="G3161"/>
      <c r="H3161"/>
      <c r="I3161"/>
      <c r="J3161"/>
      <c r="K3161"/>
      <c r="L3161"/>
      <c r="M3161"/>
      <c r="N3161"/>
      <c r="O3161"/>
    </row>
    <row r="3162" spans="2:15" x14ac:dyDescent="0.25">
      <c r="B3162"/>
      <c r="C3162"/>
      <c r="D3162"/>
      <c r="E3162"/>
      <c r="F3162"/>
      <c r="G3162"/>
      <c r="H3162"/>
      <c r="I3162"/>
      <c r="J3162"/>
      <c r="K3162"/>
      <c r="L3162"/>
      <c r="M3162"/>
      <c r="N3162"/>
      <c r="O3162"/>
    </row>
    <row r="3163" spans="2:15" x14ac:dyDescent="0.25">
      <c r="B3163"/>
      <c r="C3163"/>
      <c r="D3163"/>
      <c r="E3163"/>
      <c r="F3163"/>
      <c r="G3163"/>
      <c r="H3163"/>
      <c r="I3163"/>
      <c r="J3163"/>
      <c r="K3163"/>
      <c r="L3163"/>
      <c r="M3163"/>
      <c r="N3163"/>
      <c r="O3163"/>
    </row>
    <row r="3164" spans="2:15" x14ac:dyDescent="0.25">
      <c r="B3164"/>
      <c r="C3164"/>
      <c r="D3164"/>
      <c r="E3164"/>
      <c r="F3164"/>
      <c r="G3164"/>
      <c r="H3164"/>
      <c r="I3164"/>
      <c r="J3164"/>
      <c r="K3164"/>
      <c r="L3164"/>
      <c r="M3164"/>
      <c r="N3164"/>
      <c r="O3164"/>
    </row>
    <row r="3165" spans="2:15" x14ac:dyDescent="0.25">
      <c r="B3165"/>
      <c r="C3165"/>
      <c r="D3165"/>
      <c r="E3165"/>
      <c r="F3165"/>
      <c r="G3165"/>
      <c r="H3165"/>
      <c r="I3165"/>
      <c r="J3165"/>
      <c r="K3165"/>
      <c r="L3165"/>
      <c r="M3165"/>
      <c r="N3165"/>
      <c r="O3165"/>
    </row>
    <row r="3166" spans="2:15" x14ac:dyDescent="0.25">
      <c r="B3166"/>
      <c r="C3166"/>
      <c r="D3166"/>
      <c r="E3166"/>
      <c r="F3166"/>
      <c r="G3166"/>
      <c r="H3166"/>
      <c r="I3166"/>
      <c r="J3166"/>
      <c r="K3166"/>
      <c r="L3166"/>
      <c r="M3166"/>
      <c r="N3166"/>
      <c r="O3166"/>
    </row>
    <row r="3167" spans="2:15" x14ac:dyDescent="0.25">
      <c r="B3167"/>
      <c r="C3167"/>
      <c r="D3167"/>
      <c r="E3167"/>
      <c r="F3167"/>
      <c r="G3167"/>
      <c r="H3167"/>
      <c r="I3167"/>
      <c r="J3167"/>
      <c r="K3167"/>
      <c r="L3167"/>
      <c r="M3167"/>
      <c r="N3167"/>
      <c r="O3167"/>
    </row>
    <row r="3168" spans="2:15" x14ac:dyDescent="0.25">
      <c r="B3168"/>
      <c r="C3168"/>
      <c r="D3168"/>
      <c r="E3168"/>
      <c r="F3168"/>
      <c r="G3168"/>
      <c r="H3168"/>
      <c r="I3168"/>
      <c r="J3168"/>
      <c r="K3168"/>
      <c r="L3168"/>
      <c r="M3168"/>
      <c r="N3168"/>
      <c r="O3168"/>
    </row>
    <row r="3169" spans="2:15" x14ac:dyDescent="0.25">
      <c r="B3169"/>
      <c r="C3169"/>
      <c r="D3169"/>
      <c r="E3169"/>
      <c r="F3169"/>
      <c r="G3169"/>
      <c r="H3169"/>
      <c r="I3169"/>
      <c r="J3169"/>
      <c r="K3169"/>
      <c r="L3169"/>
      <c r="M3169"/>
      <c r="N3169"/>
      <c r="O3169"/>
    </row>
    <row r="3170" spans="2:15" x14ac:dyDescent="0.25">
      <c r="B3170"/>
      <c r="C3170"/>
      <c r="D3170"/>
      <c r="E3170"/>
      <c r="F3170"/>
      <c r="G3170"/>
      <c r="H3170"/>
      <c r="I3170"/>
      <c r="J3170"/>
      <c r="K3170"/>
      <c r="L3170"/>
      <c r="M3170"/>
      <c r="N3170"/>
      <c r="O3170"/>
    </row>
    <row r="3171" spans="2:15" x14ac:dyDescent="0.25">
      <c r="B3171"/>
      <c r="C3171"/>
      <c r="D3171"/>
      <c r="E3171"/>
      <c r="F3171"/>
      <c r="G3171"/>
      <c r="H3171"/>
      <c r="I3171"/>
      <c r="J3171"/>
      <c r="K3171"/>
      <c r="L3171"/>
      <c r="M3171"/>
      <c r="N3171"/>
      <c r="O3171"/>
    </row>
    <row r="3172" spans="2:15" x14ac:dyDescent="0.25">
      <c r="B3172"/>
      <c r="C3172"/>
      <c r="D3172"/>
      <c r="E3172"/>
      <c r="F3172"/>
      <c r="G3172"/>
      <c r="H3172"/>
      <c r="I3172"/>
      <c r="J3172"/>
      <c r="K3172"/>
      <c r="L3172"/>
      <c r="M3172"/>
      <c r="N3172"/>
      <c r="O3172"/>
    </row>
    <row r="3173" spans="2:15" x14ac:dyDescent="0.25">
      <c r="B3173"/>
      <c r="C3173"/>
      <c r="D3173"/>
      <c r="E3173"/>
      <c r="F3173"/>
      <c r="G3173"/>
      <c r="H3173"/>
      <c r="I3173"/>
      <c r="J3173"/>
      <c r="K3173"/>
      <c r="L3173"/>
      <c r="M3173"/>
      <c r="N3173"/>
      <c r="O3173"/>
    </row>
    <row r="3174" spans="2:15" x14ac:dyDescent="0.25">
      <c r="B3174"/>
      <c r="C3174"/>
      <c r="D3174"/>
      <c r="E3174"/>
      <c r="F3174"/>
      <c r="G3174"/>
      <c r="H3174"/>
      <c r="I3174"/>
      <c r="J3174"/>
      <c r="K3174"/>
      <c r="L3174"/>
      <c r="M3174"/>
      <c r="N3174"/>
      <c r="O3174"/>
    </row>
    <row r="3175" spans="2:15" x14ac:dyDescent="0.25">
      <c r="B3175"/>
      <c r="C3175"/>
      <c r="D3175"/>
      <c r="E3175"/>
      <c r="F3175"/>
      <c r="G3175"/>
      <c r="H3175"/>
      <c r="I3175"/>
      <c r="J3175"/>
      <c r="K3175"/>
      <c r="L3175"/>
      <c r="M3175"/>
      <c r="N3175"/>
      <c r="O3175"/>
    </row>
    <row r="3176" spans="2:15" x14ac:dyDescent="0.25">
      <c r="B3176"/>
      <c r="C3176"/>
      <c r="D3176"/>
      <c r="E3176"/>
      <c r="F3176"/>
      <c r="G3176"/>
      <c r="H3176"/>
      <c r="I3176"/>
      <c r="J3176"/>
      <c r="K3176"/>
      <c r="L3176"/>
      <c r="M3176"/>
      <c r="N3176"/>
      <c r="O3176"/>
    </row>
    <row r="3177" spans="2:15" x14ac:dyDescent="0.25">
      <c r="B3177"/>
      <c r="C3177"/>
      <c r="D3177"/>
      <c r="E3177"/>
      <c r="F3177"/>
      <c r="G3177"/>
      <c r="H3177"/>
      <c r="I3177"/>
      <c r="J3177"/>
      <c r="K3177"/>
      <c r="L3177"/>
      <c r="M3177"/>
      <c r="N3177"/>
      <c r="O3177"/>
    </row>
    <row r="3178" spans="2:15" x14ac:dyDescent="0.25">
      <c r="B3178"/>
      <c r="C3178"/>
      <c r="D3178"/>
      <c r="E3178"/>
      <c r="F3178"/>
      <c r="G3178"/>
      <c r="H3178"/>
      <c r="I3178"/>
      <c r="J3178"/>
      <c r="K3178"/>
      <c r="L3178"/>
      <c r="M3178"/>
      <c r="N3178"/>
      <c r="O3178"/>
    </row>
    <row r="3179" spans="2:15" x14ac:dyDescent="0.25">
      <c r="B3179"/>
      <c r="C3179"/>
      <c r="D3179"/>
      <c r="E3179"/>
      <c r="F3179"/>
      <c r="G3179"/>
      <c r="H3179"/>
      <c r="I3179"/>
      <c r="J3179"/>
      <c r="K3179"/>
      <c r="L3179"/>
      <c r="M3179"/>
      <c r="N3179"/>
      <c r="O3179"/>
    </row>
    <row r="3180" spans="2:15" x14ac:dyDescent="0.25">
      <c r="B3180"/>
      <c r="C3180"/>
      <c r="D3180"/>
      <c r="E3180"/>
      <c r="F3180"/>
      <c r="G3180"/>
      <c r="H3180"/>
      <c r="I3180"/>
      <c r="J3180"/>
      <c r="K3180"/>
      <c r="L3180"/>
      <c r="M3180"/>
      <c r="N3180"/>
      <c r="O3180"/>
    </row>
    <row r="3181" spans="2:15" x14ac:dyDescent="0.25">
      <c r="B3181"/>
      <c r="C3181"/>
      <c r="D3181"/>
      <c r="E3181"/>
      <c r="F3181"/>
      <c r="G3181"/>
      <c r="H3181"/>
      <c r="I3181"/>
      <c r="J3181"/>
      <c r="K3181"/>
      <c r="L3181"/>
      <c r="M3181"/>
      <c r="N3181"/>
      <c r="O3181"/>
    </row>
    <row r="3182" spans="2:15" x14ac:dyDescent="0.25">
      <c r="B3182"/>
      <c r="C3182"/>
      <c r="D3182"/>
      <c r="E3182"/>
      <c r="F3182"/>
      <c r="G3182"/>
      <c r="H3182"/>
      <c r="I3182"/>
      <c r="J3182"/>
      <c r="K3182"/>
      <c r="L3182"/>
      <c r="M3182"/>
      <c r="N3182"/>
      <c r="O3182"/>
    </row>
    <row r="3183" spans="2:15" x14ac:dyDescent="0.25">
      <c r="B3183"/>
      <c r="C3183"/>
      <c r="D3183"/>
      <c r="E3183"/>
      <c r="F3183"/>
      <c r="G3183"/>
      <c r="H3183"/>
      <c r="I3183"/>
      <c r="J3183"/>
      <c r="K3183"/>
      <c r="L3183"/>
      <c r="M3183"/>
      <c r="N3183"/>
      <c r="O3183"/>
    </row>
    <row r="3184" spans="2:15" x14ac:dyDescent="0.25">
      <c r="B3184"/>
      <c r="C3184"/>
      <c r="D3184"/>
      <c r="E3184"/>
      <c r="F3184"/>
      <c r="G3184"/>
      <c r="H3184"/>
      <c r="I3184"/>
      <c r="J3184"/>
      <c r="K3184"/>
      <c r="L3184"/>
      <c r="M3184"/>
      <c r="N3184"/>
      <c r="O3184"/>
    </row>
    <row r="3185" spans="2:15" x14ac:dyDescent="0.25">
      <c r="B3185"/>
      <c r="C3185"/>
      <c r="D3185"/>
      <c r="E3185"/>
      <c r="F3185"/>
      <c r="G3185"/>
      <c r="H3185"/>
      <c r="I3185"/>
      <c r="J3185"/>
      <c r="K3185"/>
      <c r="L3185"/>
      <c r="M3185"/>
      <c r="N3185"/>
      <c r="O3185"/>
    </row>
    <row r="3186" spans="2:15" x14ac:dyDescent="0.25">
      <c r="B3186"/>
      <c r="C3186"/>
      <c r="D3186"/>
      <c r="E3186"/>
      <c r="F3186"/>
      <c r="G3186"/>
      <c r="H3186"/>
      <c r="I3186"/>
      <c r="J3186"/>
      <c r="K3186"/>
      <c r="L3186"/>
      <c r="M3186"/>
      <c r="N3186"/>
      <c r="O3186"/>
    </row>
    <row r="3187" spans="2:15" x14ac:dyDescent="0.25">
      <c r="B3187"/>
      <c r="C3187"/>
      <c r="D3187"/>
      <c r="E3187"/>
      <c r="F3187"/>
      <c r="G3187"/>
      <c r="H3187"/>
      <c r="I3187"/>
      <c r="J3187"/>
      <c r="K3187"/>
      <c r="L3187"/>
      <c r="M3187"/>
      <c r="N3187"/>
      <c r="O3187"/>
    </row>
    <row r="3188" spans="2:15" x14ac:dyDescent="0.25">
      <c r="B3188"/>
      <c r="C3188"/>
      <c r="D3188"/>
      <c r="E3188"/>
      <c r="F3188"/>
      <c r="G3188"/>
      <c r="H3188"/>
      <c r="I3188"/>
      <c r="J3188"/>
      <c r="K3188"/>
      <c r="L3188"/>
      <c r="M3188"/>
      <c r="N3188"/>
      <c r="O3188"/>
    </row>
    <row r="3189" spans="2:15" x14ac:dyDescent="0.25">
      <c r="B3189"/>
      <c r="C3189"/>
      <c r="D3189"/>
      <c r="E3189"/>
      <c r="F3189"/>
      <c r="G3189"/>
      <c r="H3189"/>
      <c r="I3189"/>
      <c r="J3189"/>
      <c r="K3189"/>
      <c r="L3189"/>
      <c r="M3189"/>
      <c r="N3189"/>
      <c r="O3189"/>
    </row>
    <row r="3190" spans="2:15" x14ac:dyDescent="0.25">
      <c r="B3190"/>
      <c r="C3190"/>
      <c r="D3190"/>
      <c r="E3190"/>
      <c r="F3190"/>
      <c r="G3190"/>
      <c r="H3190"/>
      <c r="I3190"/>
      <c r="J3190"/>
      <c r="K3190"/>
      <c r="L3190"/>
      <c r="M3190"/>
      <c r="N3190"/>
      <c r="O3190"/>
    </row>
    <row r="3191" spans="2:15" x14ac:dyDescent="0.25">
      <c r="B3191"/>
      <c r="C3191"/>
      <c r="D3191"/>
      <c r="E3191"/>
      <c r="F3191"/>
      <c r="G3191"/>
      <c r="H3191"/>
      <c r="I3191"/>
      <c r="J3191"/>
      <c r="K3191"/>
      <c r="L3191"/>
      <c r="M3191"/>
      <c r="N3191"/>
      <c r="O3191"/>
    </row>
    <row r="3192" spans="2:15" x14ac:dyDescent="0.25">
      <c r="B3192"/>
      <c r="C3192"/>
      <c r="D3192"/>
      <c r="E3192"/>
      <c r="F3192"/>
      <c r="G3192"/>
      <c r="H3192"/>
      <c r="I3192"/>
      <c r="J3192"/>
      <c r="K3192"/>
      <c r="L3192"/>
      <c r="M3192"/>
      <c r="N3192"/>
      <c r="O3192"/>
    </row>
    <row r="3193" spans="2:15" x14ac:dyDescent="0.25">
      <c r="B3193"/>
      <c r="C3193"/>
      <c r="D3193"/>
      <c r="E3193"/>
      <c r="F3193"/>
      <c r="G3193"/>
      <c r="H3193"/>
      <c r="I3193"/>
      <c r="J3193"/>
      <c r="K3193"/>
      <c r="L3193"/>
      <c r="M3193"/>
      <c r="N3193"/>
      <c r="O3193"/>
    </row>
    <row r="3194" spans="2:15" x14ac:dyDescent="0.25">
      <c r="B3194"/>
      <c r="C3194"/>
      <c r="D3194"/>
      <c r="E3194"/>
      <c r="F3194"/>
      <c r="G3194"/>
      <c r="H3194"/>
      <c r="I3194"/>
      <c r="J3194"/>
      <c r="K3194"/>
      <c r="L3194"/>
      <c r="M3194"/>
      <c r="N3194"/>
      <c r="O3194"/>
    </row>
    <row r="3195" spans="2:15" x14ac:dyDescent="0.25">
      <c r="B3195"/>
      <c r="C3195"/>
      <c r="D3195"/>
      <c r="E3195"/>
      <c r="F3195"/>
      <c r="G3195"/>
      <c r="H3195"/>
      <c r="I3195"/>
      <c r="J3195"/>
      <c r="K3195"/>
      <c r="L3195"/>
      <c r="M3195"/>
      <c r="N3195"/>
      <c r="O3195"/>
    </row>
    <row r="3196" spans="2:15" x14ac:dyDescent="0.25">
      <c r="B3196"/>
      <c r="C3196"/>
      <c r="D3196"/>
      <c r="E3196"/>
      <c r="F3196"/>
      <c r="G3196"/>
      <c r="H3196"/>
      <c r="I3196"/>
      <c r="J3196"/>
      <c r="K3196"/>
      <c r="L3196"/>
      <c r="M3196"/>
      <c r="N3196"/>
      <c r="O3196"/>
    </row>
    <row r="3197" spans="2:15" x14ac:dyDescent="0.25">
      <c r="B3197"/>
      <c r="C3197"/>
      <c r="D3197"/>
      <c r="E3197"/>
      <c r="F3197"/>
      <c r="G3197"/>
      <c r="H3197"/>
      <c r="I3197"/>
      <c r="J3197"/>
      <c r="K3197"/>
      <c r="L3197"/>
      <c r="M3197"/>
      <c r="N3197"/>
      <c r="O3197"/>
    </row>
    <row r="3198" spans="2:15" x14ac:dyDescent="0.25">
      <c r="B3198"/>
      <c r="C3198"/>
      <c r="D3198"/>
      <c r="E3198"/>
      <c r="F3198"/>
      <c r="G3198"/>
      <c r="H3198"/>
      <c r="I3198"/>
      <c r="J3198"/>
      <c r="K3198"/>
      <c r="L3198"/>
      <c r="M3198"/>
      <c r="N3198"/>
      <c r="O3198"/>
    </row>
    <row r="3199" spans="2:15" x14ac:dyDescent="0.25">
      <c r="B3199"/>
      <c r="C3199"/>
      <c r="D3199"/>
      <c r="E3199"/>
      <c r="F3199"/>
      <c r="G3199"/>
      <c r="H3199"/>
      <c r="I3199"/>
      <c r="J3199"/>
      <c r="K3199"/>
      <c r="L3199"/>
      <c r="M3199"/>
      <c r="N3199"/>
      <c r="O3199"/>
    </row>
    <row r="3200" spans="2:15" x14ac:dyDescent="0.25">
      <c r="B3200"/>
      <c r="C3200"/>
      <c r="D3200"/>
      <c r="E3200"/>
      <c r="F3200"/>
      <c r="G3200"/>
      <c r="H3200"/>
      <c r="I3200"/>
      <c r="J3200"/>
      <c r="K3200"/>
      <c r="L3200"/>
      <c r="M3200"/>
      <c r="N3200"/>
      <c r="O3200"/>
    </row>
    <row r="3201" spans="2:15" x14ac:dyDescent="0.25">
      <c r="B3201"/>
      <c r="C3201"/>
      <c r="D3201"/>
      <c r="E3201"/>
      <c r="F3201"/>
      <c r="G3201"/>
      <c r="H3201"/>
      <c r="I3201"/>
      <c r="J3201"/>
      <c r="K3201"/>
      <c r="L3201"/>
      <c r="M3201"/>
      <c r="N3201"/>
      <c r="O3201"/>
    </row>
    <row r="3202" spans="2:15" x14ac:dyDescent="0.25">
      <c r="B3202"/>
      <c r="C3202"/>
      <c r="D3202"/>
      <c r="E3202"/>
      <c r="F3202"/>
      <c r="G3202"/>
      <c r="H3202"/>
      <c r="I3202"/>
      <c r="J3202"/>
      <c r="K3202"/>
      <c r="L3202"/>
      <c r="M3202"/>
      <c r="N3202"/>
      <c r="O3202"/>
    </row>
    <row r="3203" spans="2:15" x14ac:dyDescent="0.25">
      <c r="B3203"/>
      <c r="C3203"/>
      <c r="D3203"/>
      <c r="E3203"/>
      <c r="F3203"/>
      <c r="G3203"/>
      <c r="H3203"/>
      <c r="I3203"/>
      <c r="J3203"/>
      <c r="K3203"/>
      <c r="L3203"/>
      <c r="M3203"/>
      <c r="N3203"/>
      <c r="O3203"/>
    </row>
    <row r="3204" spans="2:15" x14ac:dyDescent="0.25">
      <c r="B3204"/>
      <c r="C3204"/>
      <c r="D3204"/>
      <c r="E3204"/>
      <c r="F3204"/>
      <c r="G3204"/>
      <c r="H3204"/>
      <c r="I3204"/>
      <c r="J3204"/>
      <c r="K3204"/>
      <c r="L3204"/>
      <c r="M3204"/>
      <c r="N3204"/>
      <c r="O3204"/>
    </row>
    <row r="3205" spans="2:15" x14ac:dyDescent="0.25">
      <c r="B3205"/>
      <c r="C3205"/>
      <c r="D3205"/>
      <c r="E3205"/>
      <c r="F3205"/>
      <c r="G3205"/>
      <c r="H3205"/>
      <c r="I3205"/>
      <c r="J3205"/>
      <c r="K3205"/>
      <c r="L3205"/>
      <c r="M3205"/>
      <c r="N3205"/>
      <c r="O3205"/>
    </row>
    <row r="3206" spans="2:15" x14ac:dyDescent="0.25">
      <c r="B3206"/>
      <c r="C3206"/>
      <c r="D3206"/>
      <c r="E3206"/>
      <c r="F3206"/>
      <c r="G3206"/>
      <c r="H3206"/>
      <c r="I3206"/>
      <c r="J3206"/>
      <c r="K3206"/>
      <c r="L3206"/>
      <c r="M3206"/>
      <c r="N3206"/>
      <c r="O3206"/>
    </row>
    <row r="3207" spans="2:15" x14ac:dyDescent="0.25">
      <c r="B3207"/>
      <c r="C3207"/>
      <c r="D3207"/>
      <c r="E3207"/>
      <c r="F3207"/>
      <c r="G3207"/>
      <c r="H3207"/>
      <c r="I3207"/>
      <c r="J3207"/>
      <c r="K3207"/>
      <c r="L3207"/>
      <c r="M3207"/>
      <c r="N3207"/>
      <c r="O3207"/>
    </row>
    <row r="3208" spans="2:15" x14ac:dyDescent="0.25">
      <c r="B3208"/>
      <c r="C3208"/>
      <c r="D3208"/>
      <c r="E3208"/>
      <c r="F3208"/>
      <c r="G3208"/>
      <c r="H3208"/>
      <c r="I3208"/>
      <c r="J3208"/>
      <c r="K3208"/>
      <c r="L3208"/>
      <c r="M3208"/>
      <c r="N3208"/>
      <c r="O3208"/>
    </row>
    <row r="3209" spans="2:15" x14ac:dyDescent="0.25">
      <c r="B3209"/>
      <c r="C3209"/>
      <c r="D3209"/>
      <c r="E3209"/>
      <c r="F3209"/>
      <c r="G3209"/>
      <c r="H3209"/>
      <c r="I3209"/>
      <c r="J3209"/>
      <c r="K3209"/>
      <c r="L3209"/>
      <c r="M3209"/>
      <c r="N3209"/>
      <c r="O3209"/>
    </row>
    <row r="3210" spans="2:15" x14ac:dyDescent="0.25">
      <c r="B3210"/>
      <c r="C3210"/>
      <c r="D3210"/>
      <c r="E3210"/>
      <c r="F3210"/>
      <c r="G3210"/>
      <c r="H3210"/>
      <c r="I3210"/>
      <c r="J3210"/>
      <c r="K3210"/>
      <c r="L3210"/>
      <c r="M3210"/>
      <c r="N3210"/>
      <c r="O3210"/>
    </row>
    <row r="3211" spans="2:15" x14ac:dyDescent="0.25">
      <c r="B3211"/>
      <c r="C3211"/>
      <c r="D3211"/>
      <c r="E3211"/>
      <c r="F3211"/>
      <c r="G3211"/>
      <c r="H3211"/>
      <c r="I3211"/>
      <c r="J3211"/>
      <c r="K3211"/>
      <c r="L3211"/>
      <c r="M3211"/>
      <c r="N3211"/>
      <c r="O3211"/>
    </row>
    <row r="3212" spans="2:15" x14ac:dyDescent="0.25">
      <c r="B3212"/>
      <c r="C3212"/>
      <c r="D3212"/>
      <c r="E3212"/>
      <c r="F3212"/>
      <c r="G3212"/>
      <c r="H3212"/>
      <c r="I3212"/>
      <c r="J3212"/>
      <c r="K3212"/>
      <c r="L3212"/>
      <c r="M3212"/>
      <c r="N3212"/>
      <c r="O3212"/>
    </row>
    <row r="3213" spans="2:15" x14ac:dyDescent="0.25">
      <c r="B3213"/>
      <c r="C3213"/>
      <c r="D3213"/>
      <c r="E3213"/>
      <c r="F3213"/>
      <c r="G3213"/>
      <c r="H3213"/>
      <c r="I3213"/>
      <c r="J3213"/>
      <c r="K3213"/>
      <c r="L3213"/>
      <c r="M3213"/>
      <c r="N3213"/>
      <c r="O3213"/>
    </row>
    <row r="3214" spans="2:15" x14ac:dyDescent="0.25">
      <c r="B3214"/>
      <c r="C3214"/>
      <c r="D3214"/>
      <c r="E3214"/>
      <c r="F3214"/>
      <c r="G3214"/>
      <c r="H3214"/>
      <c r="I3214"/>
      <c r="J3214"/>
      <c r="K3214"/>
      <c r="L3214"/>
      <c r="M3214"/>
      <c r="N3214"/>
      <c r="O3214"/>
    </row>
    <row r="3215" spans="2:15" x14ac:dyDescent="0.25">
      <c r="B3215"/>
      <c r="C3215"/>
      <c r="D3215"/>
      <c r="E3215"/>
      <c r="F3215"/>
      <c r="G3215"/>
      <c r="H3215"/>
      <c r="I3215"/>
      <c r="J3215"/>
      <c r="K3215"/>
      <c r="L3215"/>
      <c r="M3215"/>
      <c r="N3215"/>
      <c r="O3215"/>
    </row>
    <row r="3216" spans="2:15" x14ac:dyDescent="0.25">
      <c r="B3216"/>
      <c r="C3216"/>
      <c r="D3216"/>
      <c r="E3216"/>
      <c r="F3216"/>
      <c r="G3216"/>
      <c r="H3216"/>
      <c r="I3216"/>
      <c r="J3216"/>
      <c r="K3216"/>
      <c r="L3216"/>
      <c r="M3216"/>
      <c r="N3216"/>
      <c r="O3216"/>
    </row>
    <row r="3217" spans="2:15" x14ac:dyDescent="0.25">
      <c r="B3217"/>
      <c r="C3217"/>
      <c r="D3217"/>
      <c r="E3217"/>
      <c r="F3217"/>
      <c r="G3217"/>
      <c r="H3217"/>
      <c r="I3217"/>
      <c r="J3217"/>
      <c r="K3217"/>
      <c r="L3217"/>
      <c r="M3217"/>
      <c r="N3217"/>
      <c r="O3217"/>
    </row>
    <row r="3218" spans="2:15" x14ac:dyDescent="0.25">
      <c r="B3218"/>
      <c r="C3218"/>
      <c r="D3218"/>
      <c r="E3218"/>
      <c r="F3218"/>
      <c r="G3218"/>
      <c r="H3218"/>
      <c r="I3218"/>
      <c r="J3218"/>
      <c r="K3218"/>
      <c r="L3218"/>
      <c r="M3218"/>
      <c r="N3218"/>
      <c r="O3218"/>
    </row>
    <row r="3219" spans="2:15" x14ac:dyDescent="0.25">
      <c r="B3219"/>
      <c r="C3219"/>
      <c r="D3219"/>
      <c r="E3219"/>
      <c r="F3219"/>
      <c r="G3219"/>
      <c r="H3219"/>
      <c r="I3219"/>
      <c r="J3219"/>
      <c r="K3219"/>
      <c r="L3219"/>
      <c r="M3219"/>
      <c r="N3219"/>
      <c r="O3219"/>
    </row>
    <row r="3220" spans="2:15" x14ac:dyDescent="0.25">
      <c r="B3220"/>
      <c r="C3220"/>
      <c r="D3220"/>
      <c r="E3220"/>
      <c r="F3220"/>
      <c r="G3220"/>
      <c r="H3220"/>
      <c r="I3220"/>
      <c r="J3220"/>
      <c r="K3220"/>
      <c r="L3220"/>
      <c r="M3220"/>
      <c r="N3220"/>
      <c r="O3220"/>
    </row>
    <row r="3221" spans="2:15" x14ac:dyDescent="0.25">
      <c r="B3221"/>
      <c r="C3221"/>
      <c r="D3221"/>
      <c r="E3221"/>
      <c r="F3221"/>
      <c r="G3221"/>
      <c r="H3221"/>
      <c r="I3221"/>
      <c r="J3221"/>
      <c r="K3221"/>
      <c r="L3221"/>
      <c r="M3221"/>
      <c r="N3221"/>
      <c r="O3221"/>
    </row>
    <row r="3222" spans="2:15" x14ac:dyDescent="0.25">
      <c r="B3222"/>
      <c r="C3222"/>
      <c r="D3222"/>
      <c r="E3222"/>
      <c r="F3222"/>
      <c r="G3222"/>
      <c r="H3222"/>
      <c r="I3222"/>
      <c r="J3222"/>
      <c r="K3222"/>
      <c r="L3222"/>
      <c r="M3222"/>
      <c r="N3222"/>
      <c r="O3222"/>
    </row>
    <row r="3223" spans="2:15" x14ac:dyDescent="0.25">
      <c r="B3223"/>
      <c r="C3223"/>
      <c r="D3223"/>
      <c r="E3223"/>
      <c r="F3223"/>
      <c r="G3223"/>
      <c r="H3223"/>
      <c r="I3223"/>
      <c r="J3223"/>
      <c r="K3223"/>
      <c r="L3223"/>
      <c r="M3223"/>
      <c r="N3223"/>
      <c r="O3223"/>
    </row>
    <row r="3224" spans="2:15" x14ac:dyDescent="0.25">
      <c r="B3224"/>
      <c r="C3224"/>
      <c r="D3224"/>
      <c r="E3224"/>
      <c r="F3224"/>
      <c r="G3224"/>
      <c r="H3224"/>
      <c r="I3224"/>
      <c r="J3224"/>
      <c r="K3224"/>
      <c r="L3224"/>
      <c r="M3224"/>
      <c r="N3224"/>
      <c r="O3224"/>
    </row>
    <row r="3225" spans="2:15" x14ac:dyDescent="0.25">
      <c r="B3225"/>
      <c r="C3225"/>
      <c r="D3225"/>
      <c r="E3225"/>
      <c r="F3225"/>
      <c r="G3225"/>
      <c r="H3225"/>
      <c r="I3225"/>
      <c r="J3225"/>
      <c r="K3225"/>
      <c r="L3225"/>
      <c r="M3225"/>
      <c r="N3225"/>
      <c r="O3225"/>
    </row>
    <row r="3226" spans="2:15" x14ac:dyDescent="0.25">
      <c r="B3226"/>
      <c r="C3226"/>
      <c r="D3226"/>
      <c r="E3226"/>
      <c r="F3226"/>
      <c r="G3226"/>
      <c r="H3226"/>
      <c r="I3226"/>
      <c r="J3226"/>
      <c r="K3226"/>
      <c r="L3226"/>
      <c r="M3226"/>
      <c r="N3226"/>
      <c r="O3226"/>
    </row>
    <row r="3227" spans="2:15" x14ac:dyDescent="0.25">
      <c r="B3227"/>
      <c r="C3227"/>
      <c r="D3227"/>
      <c r="E3227"/>
      <c r="F3227"/>
      <c r="G3227"/>
      <c r="H3227"/>
      <c r="I3227"/>
      <c r="J3227"/>
      <c r="K3227"/>
      <c r="L3227"/>
      <c r="M3227"/>
      <c r="N3227"/>
      <c r="O3227"/>
    </row>
    <row r="3228" spans="2:15" x14ac:dyDescent="0.25">
      <c r="B3228"/>
      <c r="C3228"/>
      <c r="D3228"/>
      <c r="E3228"/>
      <c r="F3228"/>
      <c r="G3228"/>
      <c r="H3228"/>
      <c r="I3228"/>
      <c r="J3228"/>
      <c r="K3228"/>
      <c r="L3228"/>
      <c r="M3228"/>
      <c r="N3228"/>
      <c r="O3228"/>
    </row>
    <row r="3229" spans="2:15" x14ac:dyDescent="0.25">
      <c r="B3229"/>
      <c r="C3229"/>
      <c r="D3229"/>
      <c r="E3229"/>
      <c r="F3229"/>
      <c r="G3229"/>
      <c r="H3229"/>
      <c r="I3229"/>
      <c r="J3229"/>
      <c r="K3229"/>
      <c r="L3229"/>
      <c r="M3229"/>
      <c r="N3229"/>
      <c r="O3229"/>
    </row>
    <row r="3230" spans="2:15" x14ac:dyDescent="0.25">
      <c r="B3230"/>
      <c r="C3230"/>
      <c r="D3230"/>
      <c r="E3230"/>
      <c r="F3230"/>
      <c r="G3230"/>
      <c r="H3230"/>
      <c r="I3230"/>
      <c r="J3230"/>
      <c r="K3230"/>
      <c r="L3230"/>
      <c r="M3230"/>
      <c r="N3230"/>
      <c r="O3230"/>
    </row>
    <row r="3231" spans="2:15" x14ac:dyDescent="0.25">
      <c r="B3231"/>
      <c r="C3231"/>
      <c r="D3231"/>
      <c r="E3231"/>
      <c r="F3231"/>
      <c r="G3231"/>
      <c r="H3231"/>
      <c r="I3231"/>
      <c r="J3231"/>
      <c r="K3231"/>
      <c r="L3231"/>
      <c r="M3231"/>
      <c r="N3231"/>
      <c r="O3231"/>
    </row>
    <row r="3232" spans="2:15" x14ac:dyDescent="0.25">
      <c r="B3232"/>
      <c r="C3232"/>
      <c r="D3232"/>
      <c r="E3232"/>
      <c r="F3232"/>
      <c r="G3232"/>
      <c r="H3232"/>
      <c r="I3232"/>
      <c r="J3232"/>
      <c r="K3232"/>
      <c r="L3232"/>
      <c r="M3232"/>
      <c r="N3232"/>
      <c r="O3232"/>
    </row>
    <row r="3233" spans="2:15" x14ac:dyDescent="0.25">
      <c r="B3233"/>
      <c r="C3233"/>
      <c r="D3233"/>
      <c r="E3233"/>
      <c r="F3233"/>
      <c r="G3233"/>
      <c r="H3233"/>
      <c r="I3233"/>
      <c r="J3233"/>
      <c r="K3233"/>
      <c r="L3233"/>
      <c r="M3233"/>
      <c r="N3233"/>
      <c r="O3233"/>
    </row>
    <row r="3234" spans="2:15" x14ac:dyDescent="0.25">
      <c r="B3234"/>
      <c r="C3234"/>
      <c r="D3234"/>
      <c r="E3234"/>
      <c r="F3234"/>
      <c r="G3234"/>
      <c r="H3234"/>
      <c r="I3234"/>
      <c r="J3234"/>
      <c r="K3234"/>
      <c r="L3234"/>
      <c r="M3234"/>
      <c r="N3234"/>
      <c r="O3234"/>
    </row>
    <row r="3235" spans="2:15" x14ac:dyDescent="0.25">
      <c r="B3235"/>
      <c r="C3235"/>
      <c r="D3235"/>
      <c r="E3235"/>
      <c r="F3235"/>
      <c r="G3235"/>
      <c r="H3235"/>
      <c r="I3235"/>
      <c r="J3235"/>
      <c r="K3235"/>
      <c r="L3235"/>
      <c r="M3235"/>
      <c r="N3235"/>
      <c r="O3235"/>
    </row>
    <row r="3236" spans="2:15" x14ac:dyDescent="0.25">
      <c r="B3236"/>
      <c r="C3236"/>
      <c r="D3236"/>
      <c r="E3236"/>
      <c r="F3236"/>
      <c r="G3236"/>
      <c r="H3236"/>
      <c r="I3236"/>
      <c r="J3236"/>
      <c r="K3236"/>
      <c r="L3236"/>
      <c r="M3236"/>
      <c r="N3236"/>
      <c r="O3236"/>
    </row>
    <row r="3237" spans="2:15" x14ac:dyDescent="0.25">
      <c r="B3237"/>
      <c r="C3237"/>
      <c r="D3237"/>
      <c r="E3237"/>
      <c r="F3237"/>
      <c r="G3237"/>
      <c r="H3237"/>
      <c r="I3237"/>
      <c r="J3237"/>
      <c r="K3237"/>
      <c r="L3237"/>
      <c r="M3237"/>
      <c r="N3237"/>
      <c r="O3237"/>
    </row>
    <row r="3238" spans="2:15" x14ac:dyDescent="0.25">
      <c r="B3238"/>
      <c r="C3238"/>
      <c r="D3238"/>
      <c r="E3238"/>
      <c r="F3238"/>
      <c r="G3238"/>
      <c r="H3238"/>
      <c r="I3238"/>
      <c r="J3238"/>
      <c r="K3238"/>
      <c r="L3238"/>
      <c r="M3238"/>
      <c r="N3238"/>
      <c r="O3238"/>
    </row>
    <row r="3239" spans="2:15" x14ac:dyDescent="0.25">
      <c r="B3239"/>
      <c r="C3239"/>
      <c r="D3239"/>
      <c r="E3239"/>
      <c r="F3239"/>
      <c r="G3239"/>
      <c r="H3239"/>
      <c r="I3239"/>
      <c r="J3239"/>
      <c r="K3239"/>
      <c r="L3239"/>
      <c r="M3239"/>
      <c r="N3239"/>
      <c r="O3239"/>
    </row>
    <row r="3240" spans="2:15" x14ac:dyDescent="0.25">
      <c r="B3240"/>
      <c r="C3240"/>
      <c r="D3240"/>
      <c r="E3240"/>
      <c r="F3240"/>
      <c r="G3240"/>
      <c r="H3240"/>
      <c r="I3240"/>
      <c r="J3240"/>
      <c r="K3240"/>
      <c r="L3240"/>
      <c r="M3240"/>
      <c r="N3240"/>
      <c r="O3240"/>
    </row>
    <row r="3241" spans="2:15" x14ac:dyDescent="0.25">
      <c r="B3241"/>
      <c r="C3241"/>
      <c r="D3241"/>
      <c r="E3241"/>
      <c r="F3241"/>
      <c r="G3241"/>
      <c r="H3241"/>
      <c r="I3241"/>
      <c r="J3241"/>
      <c r="K3241"/>
      <c r="L3241"/>
      <c r="M3241"/>
      <c r="N3241"/>
      <c r="O3241"/>
    </row>
    <row r="3242" spans="2:15" x14ac:dyDescent="0.25">
      <c r="B3242"/>
      <c r="C3242"/>
      <c r="D3242"/>
      <c r="E3242"/>
      <c r="F3242"/>
      <c r="G3242"/>
      <c r="H3242"/>
      <c r="I3242"/>
      <c r="J3242"/>
      <c r="K3242"/>
      <c r="L3242"/>
      <c r="M3242"/>
      <c r="N3242"/>
      <c r="O3242"/>
    </row>
    <row r="3243" spans="2:15" x14ac:dyDescent="0.25">
      <c r="B3243"/>
      <c r="C3243"/>
      <c r="D3243"/>
      <c r="E3243"/>
      <c r="F3243"/>
      <c r="G3243"/>
      <c r="H3243"/>
      <c r="I3243"/>
      <c r="J3243"/>
      <c r="K3243"/>
      <c r="L3243"/>
      <c r="M3243"/>
      <c r="N3243"/>
      <c r="O3243"/>
    </row>
    <row r="3244" spans="2:15" x14ac:dyDescent="0.25">
      <c r="B3244"/>
      <c r="C3244"/>
      <c r="D3244"/>
      <c r="E3244"/>
      <c r="F3244"/>
      <c r="G3244"/>
      <c r="H3244"/>
      <c r="I3244"/>
      <c r="J3244"/>
      <c r="K3244"/>
      <c r="L3244"/>
      <c r="M3244"/>
      <c r="N3244"/>
      <c r="O3244"/>
    </row>
    <row r="3245" spans="2:15" x14ac:dyDescent="0.25">
      <c r="B3245"/>
      <c r="C3245"/>
      <c r="D3245"/>
      <c r="E3245"/>
      <c r="F3245"/>
      <c r="G3245"/>
      <c r="H3245"/>
      <c r="I3245"/>
      <c r="J3245"/>
      <c r="K3245"/>
      <c r="L3245"/>
      <c r="M3245"/>
      <c r="N3245"/>
      <c r="O3245"/>
    </row>
    <row r="3246" spans="2:15" x14ac:dyDescent="0.25">
      <c r="B3246"/>
      <c r="C3246"/>
      <c r="D3246"/>
      <c r="E3246"/>
      <c r="F3246"/>
      <c r="G3246"/>
      <c r="H3246"/>
      <c r="I3246"/>
      <c r="J3246"/>
      <c r="K3246"/>
      <c r="L3246"/>
      <c r="M3246"/>
      <c r="N3246"/>
      <c r="O3246"/>
    </row>
    <row r="3247" spans="2:15" x14ac:dyDescent="0.25">
      <c r="B3247"/>
      <c r="C3247"/>
      <c r="D3247"/>
      <c r="E3247"/>
      <c r="F3247"/>
      <c r="G3247"/>
      <c r="H3247"/>
      <c r="I3247"/>
      <c r="J3247"/>
      <c r="K3247"/>
      <c r="L3247"/>
      <c r="M3247"/>
      <c r="N3247"/>
      <c r="O3247"/>
    </row>
    <row r="3248" spans="2:15" x14ac:dyDescent="0.25">
      <c r="B3248"/>
      <c r="C3248"/>
      <c r="D3248"/>
      <c r="E3248"/>
      <c r="F3248"/>
      <c r="G3248"/>
      <c r="H3248"/>
      <c r="I3248"/>
      <c r="J3248"/>
      <c r="K3248"/>
      <c r="L3248"/>
      <c r="M3248"/>
      <c r="N3248"/>
      <c r="O3248"/>
    </row>
    <row r="3249" spans="2:15" x14ac:dyDescent="0.25">
      <c r="B3249"/>
      <c r="C3249"/>
      <c r="D3249"/>
      <c r="E3249"/>
      <c r="F3249"/>
      <c r="G3249"/>
      <c r="H3249"/>
      <c r="I3249"/>
      <c r="J3249"/>
      <c r="K3249"/>
      <c r="L3249"/>
      <c r="M3249"/>
      <c r="N3249"/>
      <c r="O3249"/>
    </row>
    <row r="3250" spans="2:15" x14ac:dyDescent="0.25">
      <c r="B3250"/>
      <c r="C3250"/>
      <c r="D3250"/>
      <c r="E3250"/>
      <c r="F3250"/>
      <c r="G3250"/>
      <c r="H3250"/>
      <c r="I3250"/>
      <c r="J3250"/>
      <c r="K3250"/>
      <c r="L3250"/>
      <c r="M3250"/>
      <c r="N3250"/>
      <c r="O3250"/>
    </row>
    <row r="3251" spans="2:15" x14ac:dyDescent="0.25">
      <c r="B3251"/>
      <c r="C3251"/>
      <c r="D3251"/>
      <c r="E3251"/>
      <c r="F3251"/>
      <c r="G3251"/>
      <c r="H3251"/>
      <c r="I3251"/>
      <c r="J3251"/>
      <c r="K3251"/>
      <c r="L3251"/>
      <c r="M3251"/>
      <c r="N3251"/>
      <c r="O3251"/>
    </row>
    <row r="3252" spans="2:15" x14ac:dyDescent="0.25">
      <c r="B3252"/>
      <c r="C3252"/>
      <c r="D3252"/>
      <c r="E3252"/>
      <c r="F3252"/>
      <c r="G3252"/>
      <c r="H3252"/>
      <c r="I3252"/>
      <c r="J3252"/>
      <c r="K3252"/>
      <c r="L3252"/>
      <c r="M3252"/>
      <c r="N3252"/>
      <c r="O3252"/>
    </row>
    <row r="3253" spans="2:15" x14ac:dyDescent="0.25">
      <c r="B3253"/>
      <c r="C3253"/>
      <c r="D3253"/>
      <c r="E3253"/>
      <c r="F3253"/>
      <c r="G3253"/>
      <c r="H3253"/>
      <c r="I3253"/>
      <c r="J3253"/>
      <c r="K3253"/>
      <c r="L3253"/>
      <c r="M3253"/>
      <c r="N3253"/>
      <c r="O3253"/>
    </row>
    <row r="3254" spans="2:15" x14ac:dyDescent="0.25">
      <c r="B3254"/>
      <c r="C3254"/>
      <c r="D3254"/>
      <c r="E3254"/>
      <c r="F3254"/>
      <c r="G3254"/>
      <c r="H3254"/>
      <c r="I3254"/>
      <c r="J3254"/>
      <c r="K3254"/>
      <c r="L3254"/>
      <c r="M3254"/>
      <c r="N3254"/>
      <c r="O3254"/>
    </row>
    <row r="3255" spans="2:15" x14ac:dyDescent="0.25">
      <c r="B3255"/>
      <c r="C3255"/>
      <c r="D3255"/>
      <c r="E3255"/>
      <c r="F3255"/>
      <c r="G3255"/>
      <c r="H3255"/>
      <c r="I3255"/>
      <c r="J3255"/>
      <c r="K3255"/>
      <c r="L3255"/>
      <c r="M3255"/>
      <c r="N3255"/>
      <c r="O3255"/>
    </row>
    <row r="3256" spans="2:15" x14ac:dyDescent="0.25">
      <c r="B3256"/>
      <c r="C3256"/>
      <c r="D3256"/>
      <c r="E3256"/>
      <c r="F3256"/>
      <c r="G3256"/>
      <c r="H3256"/>
      <c r="I3256"/>
      <c r="J3256"/>
      <c r="K3256"/>
      <c r="L3256"/>
      <c r="M3256"/>
      <c r="N3256"/>
      <c r="O3256"/>
    </row>
    <row r="3257" spans="2:15" x14ac:dyDescent="0.25">
      <c r="B3257"/>
      <c r="C3257"/>
      <c r="D3257"/>
      <c r="E3257"/>
      <c r="F3257"/>
      <c r="G3257"/>
      <c r="H3257"/>
      <c r="I3257"/>
      <c r="J3257"/>
      <c r="K3257"/>
      <c r="L3257"/>
      <c r="M3257"/>
      <c r="N3257"/>
      <c r="O3257"/>
    </row>
    <row r="3258" spans="2:15" x14ac:dyDescent="0.25">
      <c r="B3258"/>
      <c r="C3258"/>
      <c r="D3258"/>
      <c r="E3258"/>
      <c r="F3258"/>
      <c r="G3258"/>
      <c r="H3258"/>
      <c r="I3258"/>
      <c r="J3258"/>
      <c r="K3258"/>
      <c r="L3258"/>
      <c r="M3258"/>
      <c r="N3258"/>
      <c r="O3258"/>
    </row>
    <row r="3259" spans="2:15" x14ac:dyDescent="0.25">
      <c r="B3259"/>
      <c r="C3259"/>
      <c r="D3259"/>
      <c r="E3259"/>
      <c r="F3259"/>
      <c r="G3259"/>
      <c r="H3259"/>
      <c r="I3259"/>
      <c r="J3259"/>
      <c r="K3259"/>
      <c r="L3259"/>
      <c r="M3259"/>
      <c r="N3259"/>
      <c r="O3259"/>
    </row>
    <row r="3260" spans="2:15" x14ac:dyDescent="0.25">
      <c r="B3260"/>
      <c r="C3260"/>
      <c r="D3260"/>
      <c r="E3260"/>
      <c r="F3260"/>
      <c r="G3260"/>
      <c r="H3260"/>
      <c r="I3260"/>
      <c r="J3260"/>
      <c r="K3260"/>
      <c r="L3260"/>
      <c r="M3260"/>
      <c r="N3260"/>
      <c r="O3260"/>
    </row>
    <row r="3261" spans="2:15" x14ac:dyDescent="0.25">
      <c r="B3261"/>
      <c r="C3261"/>
      <c r="D3261"/>
      <c r="E3261"/>
      <c r="F3261"/>
      <c r="G3261"/>
      <c r="H3261"/>
      <c r="I3261"/>
      <c r="J3261"/>
      <c r="K3261"/>
      <c r="L3261"/>
      <c r="M3261"/>
      <c r="N3261"/>
      <c r="O3261"/>
    </row>
    <row r="3262" spans="2:15" x14ac:dyDescent="0.25">
      <c r="B3262"/>
      <c r="C3262"/>
      <c r="D3262"/>
      <c r="E3262"/>
      <c r="F3262"/>
      <c r="G3262"/>
      <c r="H3262"/>
      <c r="I3262"/>
      <c r="J3262"/>
      <c r="K3262"/>
      <c r="L3262"/>
      <c r="M3262"/>
      <c r="N3262"/>
      <c r="O3262"/>
    </row>
    <row r="3263" spans="2:15" x14ac:dyDescent="0.25">
      <c r="B3263"/>
      <c r="C3263"/>
      <c r="D3263"/>
      <c r="E3263"/>
      <c r="F3263"/>
      <c r="G3263"/>
      <c r="H3263"/>
      <c r="I3263"/>
      <c r="J3263"/>
      <c r="K3263"/>
      <c r="L3263"/>
      <c r="M3263"/>
      <c r="N3263"/>
      <c r="O3263"/>
    </row>
    <row r="3264" spans="2:15" x14ac:dyDescent="0.25">
      <c r="B3264"/>
      <c r="C3264"/>
      <c r="D3264"/>
      <c r="E3264"/>
      <c r="F3264"/>
      <c r="G3264"/>
      <c r="H3264"/>
      <c r="I3264"/>
      <c r="J3264"/>
      <c r="K3264"/>
      <c r="L3264"/>
      <c r="M3264"/>
      <c r="N3264"/>
      <c r="O3264"/>
    </row>
    <row r="3265" spans="2:15" x14ac:dyDescent="0.25">
      <c r="B3265"/>
      <c r="C3265"/>
      <c r="D3265"/>
      <c r="E3265"/>
      <c r="F3265"/>
      <c r="G3265"/>
      <c r="H3265"/>
      <c r="I3265"/>
      <c r="J3265"/>
      <c r="K3265"/>
      <c r="L3265"/>
      <c r="M3265"/>
      <c r="N3265"/>
      <c r="O3265"/>
    </row>
    <row r="3266" spans="2:15" x14ac:dyDescent="0.25">
      <c r="B3266"/>
      <c r="C3266"/>
      <c r="D3266"/>
      <c r="E3266"/>
      <c r="F3266"/>
      <c r="G3266"/>
      <c r="H3266"/>
      <c r="I3266"/>
      <c r="J3266"/>
      <c r="K3266"/>
      <c r="L3266"/>
      <c r="M3266"/>
      <c r="N3266"/>
      <c r="O3266"/>
    </row>
    <row r="3267" spans="2:15" x14ac:dyDescent="0.25">
      <c r="B3267"/>
      <c r="C3267"/>
      <c r="D3267"/>
      <c r="E3267"/>
      <c r="F3267"/>
      <c r="G3267"/>
      <c r="H3267"/>
      <c r="I3267"/>
      <c r="J3267"/>
      <c r="K3267"/>
      <c r="L3267"/>
      <c r="M3267"/>
      <c r="N3267"/>
      <c r="O3267"/>
    </row>
    <row r="3268" spans="2:15" x14ac:dyDescent="0.25">
      <c r="B3268"/>
      <c r="C3268"/>
      <c r="D3268"/>
      <c r="E3268"/>
      <c r="F3268"/>
      <c r="G3268"/>
      <c r="H3268"/>
      <c r="I3268"/>
      <c r="J3268"/>
      <c r="K3268"/>
      <c r="L3268"/>
      <c r="M3268"/>
      <c r="N3268"/>
      <c r="O3268"/>
    </row>
    <row r="3269" spans="2:15" x14ac:dyDescent="0.25">
      <c r="B3269"/>
      <c r="C3269"/>
      <c r="D3269"/>
      <c r="E3269"/>
      <c r="F3269"/>
      <c r="G3269"/>
      <c r="H3269"/>
      <c r="I3269"/>
      <c r="J3269"/>
      <c r="K3269"/>
      <c r="L3269"/>
      <c r="M3269"/>
      <c r="N3269"/>
      <c r="O3269"/>
    </row>
    <row r="3270" spans="2:15" x14ac:dyDescent="0.25">
      <c r="B3270"/>
      <c r="C3270"/>
      <c r="D3270"/>
      <c r="E3270"/>
      <c r="F3270"/>
      <c r="G3270"/>
      <c r="H3270"/>
      <c r="I3270"/>
      <c r="J3270"/>
      <c r="K3270"/>
      <c r="L3270"/>
      <c r="M3270"/>
      <c r="N3270"/>
      <c r="O3270"/>
    </row>
    <row r="3271" spans="2:15" x14ac:dyDescent="0.25">
      <c r="B3271"/>
      <c r="C3271"/>
      <c r="D3271"/>
      <c r="E3271"/>
      <c r="F3271"/>
      <c r="G3271"/>
      <c r="H3271"/>
      <c r="I3271"/>
      <c r="J3271"/>
      <c r="K3271"/>
      <c r="L3271"/>
      <c r="M3271"/>
      <c r="N3271"/>
      <c r="O3271"/>
    </row>
    <row r="3272" spans="2:15" x14ac:dyDescent="0.25">
      <c r="B3272"/>
      <c r="C3272"/>
      <c r="D3272"/>
      <c r="E3272"/>
      <c r="F3272"/>
      <c r="G3272"/>
      <c r="H3272"/>
      <c r="I3272"/>
      <c r="J3272"/>
      <c r="K3272"/>
      <c r="L3272"/>
      <c r="M3272"/>
      <c r="N3272"/>
      <c r="O3272"/>
    </row>
    <row r="3273" spans="2:15" x14ac:dyDescent="0.25">
      <c r="B3273"/>
      <c r="C3273"/>
      <c r="D3273"/>
      <c r="E3273"/>
      <c r="F3273"/>
      <c r="G3273"/>
      <c r="H3273"/>
      <c r="I3273"/>
      <c r="J3273"/>
      <c r="K3273"/>
      <c r="L3273"/>
      <c r="M3273"/>
      <c r="N3273"/>
      <c r="O3273"/>
    </row>
    <row r="3274" spans="2:15" x14ac:dyDescent="0.25">
      <c r="B3274"/>
      <c r="C3274"/>
      <c r="D3274"/>
      <c r="E3274"/>
      <c r="F3274"/>
      <c r="G3274"/>
      <c r="H3274"/>
      <c r="I3274"/>
      <c r="J3274"/>
      <c r="K3274"/>
      <c r="L3274"/>
      <c r="M3274"/>
      <c r="N3274"/>
      <c r="O3274"/>
    </row>
    <row r="3275" spans="2:15" x14ac:dyDescent="0.25">
      <c r="B3275"/>
      <c r="C3275"/>
      <c r="D3275"/>
      <c r="E3275"/>
      <c r="F3275"/>
      <c r="G3275"/>
      <c r="H3275"/>
      <c r="I3275"/>
      <c r="J3275"/>
      <c r="K3275"/>
      <c r="L3275"/>
      <c r="M3275"/>
      <c r="N3275"/>
      <c r="O3275"/>
    </row>
    <row r="3276" spans="2:15" x14ac:dyDescent="0.25">
      <c r="B3276"/>
      <c r="C3276"/>
      <c r="D3276"/>
      <c r="E3276"/>
      <c r="F3276"/>
      <c r="G3276"/>
      <c r="H3276"/>
      <c r="I3276"/>
      <c r="J3276"/>
      <c r="K3276"/>
      <c r="L3276"/>
      <c r="M3276"/>
      <c r="N3276"/>
      <c r="O3276"/>
    </row>
    <row r="3277" spans="2:15" x14ac:dyDescent="0.25">
      <c r="B3277"/>
      <c r="C3277"/>
      <c r="D3277"/>
      <c r="E3277"/>
      <c r="F3277"/>
      <c r="G3277"/>
      <c r="H3277"/>
      <c r="I3277"/>
      <c r="J3277"/>
      <c r="K3277"/>
      <c r="L3277"/>
      <c r="M3277"/>
      <c r="N3277"/>
      <c r="O3277"/>
    </row>
    <row r="3278" spans="2:15" x14ac:dyDescent="0.25">
      <c r="B3278"/>
      <c r="C3278"/>
      <c r="D3278"/>
      <c r="E3278"/>
      <c r="F3278"/>
      <c r="G3278"/>
      <c r="H3278"/>
      <c r="I3278"/>
      <c r="J3278"/>
      <c r="K3278"/>
      <c r="L3278"/>
      <c r="M3278"/>
      <c r="N3278"/>
      <c r="O3278"/>
    </row>
    <row r="3279" spans="2:15" x14ac:dyDescent="0.25">
      <c r="B3279"/>
      <c r="C3279"/>
      <c r="D3279"/>
      <c r="E3279"/>
      <c r="F3279"/>
      <c r="G3279"/>
      <c r="H3279"/>
      <c r="I3279"/>
      <c r="J3279"/>
      <c r="K3279"/>
      <c r="L3279"/>
      <c r="M3279"/>
      <c r="N3279"/>
      <c r="O3279"/>
    </row>
    <row r="3280" spans="2:15" x14ac:dyDescent="0.25">
      <c r="B3280"/>
      <c r="C3280"/>
      <c r="D3280"/>
      <c r="E3280"/>
      <c r="F3280"/>
      <c r="G3280"/>
      <c r="H3280"/>
      <c r="I3280"/>
      <c r="J3280"/>
      <c r="K3280"/>
      <c r="L3280"/>
      <c r="M3280"/>
      <c r="N3280"/>
      <c r="O3280"/>
    </row>
    <row r="3281" spans="2:15" x14ac:dyDescent="0.25">
      <c r="B3281"/>
      <c r="C3281"/>
      <c r="D3281"/>
      <c r="E3281"/>
      <c r="F3281"/>
      <c r="G3281"/>
      <c r="H3281"/>
      <c r="I3281"/>
      <c r="J3281"/>
      <c r="K3281"/>
      <c r="L3281"/>
      <c r="M3281"/>
      <c r="N3281"/>
      <c r="O3281"/>
    </row>
    <row r="3282" spans="2:15" x14ac:dyDescent="0.25">
      <c r="B3282"/>
      <c r="C3282"/>
      <c r="D3282"/>
      <c r="E3282"/>
      <c r="F3282"/>
      <c r="G3282"/>
      <c r="H3282"/>
      <c r="I3282"/>
      <c r="J3282"/>
      <c r="K3282"/>
      <c r="L3282"/>
      <c r="M3282"/>
      <c r="N3282"/>
      <c r="O3282"/>
    </row>
    <row r="3283" spans="2:15" x14ac:dyDescent="0.25">
      <c r="B3283"/>
      <c r="C3283"/>
      <c r="D3283"/>
      <c r="E3283"/>
      <c r="F3283"/>
      <c r="G3283"/>
      <c r="H3283"/>
      <c r="I3283"/>
      <c r="J3283"/>
      <c r="K3283"/>
      <c r="L3283"/>
      <c r="M3283"/>
      <c r="N3283"/>
      <c r="O3283"/>
    </row>
    <row r="3284" spans="2:15" x14ac:dyDescent="0.25">
      <c r="B3284"/>
      <c r="C3284"/>
      <c r="D3284"/>
      <c r="E3284"/>
      <c r="F3284"/>
      <c r="G3284"/>
      <c r="H3284"/>
      <c r="I3284"/>
      <c r="J3284"/>
      <c r="K3284"/>
      <c r="L3284"/>
      <c r="M3284"/>
      <c r="N3284"/>
      <c r="O3284"/>
    </row>
    <row r="3285" spans="2:15" x14ac:dyDescent="0.25">
      <c r="B3285"/>
      <c r="C3285"/>
      <c r="D3285"/>
      <c r="E3285"/>
      <c r="F3285"/>
      <c r="G3285"/>
      <c r="H3285"/>
      <c r="I3285"/>
      <c r="J3285"/>
      <c r="K3285"/>
      <c r="L3285"/>
      <c r="M3285"/>
      <c r="N3285"/>
      <c r="O3285"/>
    </row>
    <row r="3286" spans="2:15" x14ac:dyDescent="0.25">
      <c r="B3286"/>
      <c r="C3286"/>
      <c r="D3286"/>
      <c r="E3286"/>
      <c r="F3286"/>
      <c r="G3286"/>
      <c r="H3286"/>
      <c r="I3286"/>
      <c r="J3286"/>
      <c r="K3286"/>
      <c r="L3286"/>
      <c r="M3286"/>
      <c r="N3286"/>
      <c r="O3286"/>
    </row>
    <row r="3287" spans="2:15" x14ac:dyDescent="0.25">
      <c r="B3287"/>
      <c r="C3287"/>
      <c r="D3287"/>
      <c r="E3287"/>
      <c r="F3287"/>
      <c r="G3287"/>
      <c r="H3287"/>
      <c r="I3287"/>
      <c r="J3287"/>
      <c r="K3287"/>
      <c r="L3287"/>
      <c r="M3287"/>
      <c r="N3287"/>
      <c r="O3287"/>
    </row>
    <row r="3288" spans="2:15" x14ac:dyDescent="0.25">
      <c r="B3288"/>
      <c r="C3288"/>
      <c r="D3288"/>
      <c r="E3288"/>
      <c r="F3288"/>
      <c r="G3288"/>
      <c r="H3288"/>
      <c r="I3288"/>
      <c r="J3288"/>
      <c r="K3288"/>
      <c r="L3288"/>
      <c r="M3288"/>
      <c r="N3288"/>
      <c r="O3288"/>
    </row>
    <row r="3289" spans="2:15" x14ac:dyDescent="0.25">
      <c r="B3289"/>
      <c r="C3289"/>
      <c r="D3289"/>
      <c r="E3289"/>
      <c r="F3289"/>
      <c r="G3289"/>
      <c r="H3289"/>
      <c r="I3289"/>
      <c r="J3289"/>
      <c r="K3289"/>
      <c r="L3289"/>
      <c r="M3289"/>
      <c r="N3289"/>
      <c r="O3289"/>
    </row>
    <row r="3290" spans="2:15" x14ac:dyDescent="0.25">
      <c r="B3290"/>
      <c r="C3290"/>
      <c r="D3290"/>
      <c r="E3290"/>
      <c r="F3290"/>
      <c r="G3290"/>
      <c r="H3290"/>
      <c r="I3290"/>
      <c r="J3290"/>
      <c r="K3290"/>
      <c r="L3290"/>
      <c r="M3290"/>
      <c r="N3290"/>
      <c r="O3290"/>
    </row>
    <row r="3291" spans="2:15" x14ac:dyDescent="0.25">
      <c r="B3291"/>
      <c r="C3291"/>
      <c r="D3291"/>
      <c r="E3291"/>
      <c r="F3291"/>
      <c r="G3291"/>
      <c r="H3291"/>
      <c r="I3291"/>
      <c r="J3291"/>
      <c r="K3291"/>
      <c r="L3291"/>
      <c r="M3291"/>
      <c r="N3291"/>
      <c r="O3291"/>
    </row>
    <row r="3292" spans="2:15" x14ac:dyDescent="0.25">
      <c r="B3292"/>
      <c r="C3292"/>
      <c r="D3292"/>
      <c r="E3292"/>
      <c r="F3292"/>
      <c r="G3292"/>
      <c r="H3292"/>
      <c r="I3292"/>
      <c r="J3292"/>
      <c r="K3292"/>
      <c r="L3292"/>
      <c r="M3292"/>
      <c r="N3292"/>
      <c r="O3292"/>
    </row>
    <row r="3293" spans="2:15" x14ac:dyDescent="0.25">
      <c r="B3293"/>
      <c r="C3293"/>
      <c r="D3293"/>
      <c r="E3293"/>
      <c r="F3293"/>
      <c r="G3293"/>
      <c r="H3293"/>
      <c r="I3293"/>
      <c r="J3293"/>
      <c r="K3293"/>
      <c r="L3293"/>
      <c r="M3293"/>
      <c r="N3293"/>
      <c r="O3293"/>
    </row>
    <row r="3294" spans="2:15" x14ac:dyDescent="0.25">
      <c r="B3294"/>
      <c r="C3294"/>
      <c r="D3294"/>
      <c r="E3294"/>
      <c r="F3294"/>
      <c r="G3294"/>
      <c r="H3294"/>
      <c r="I3294"/>
      <c r="J3294"/>
      <c r="K3294"/>
      <c r="L3294"/>
      <c r="M3294"/>
      <c r="N3294"/>
      <c r="O3294"/>
    </row>
    <row r="3295" spans="2:15" x14ac:dyDescent="0.25">
      <c r="B3295"/>
      <c r="C3295"/>
      <c r="D3295"/>
      <c r="E3295"/>
      <c r="F3295"/>
      <c r="G3295"/>
      <c r="H3295"/>
      <c r="I3295"/>
      <c r="J3295"/>
      <c r="K3295"/>
      <c r="L3295"/>
      <c r="M3295"/>
      <c r="N3295"/>
      <c r="O3295"/>
    </row>
    <row r="3296" spans="2:15" x14ac:dyDescent="0.25">
      <c r="B3296"/>
      <c r="C3296"/>
      <c r="D3296"/>
      <c r="E3296"/>
      <c r="F3296"/>
      <c r="G3296"/>
      <c r="H3296"/>
      <c r="I3296"/>
      <c r="J3296"/>
      <c r="K3296"/>
      <c r="L3296"/>
      <c r="M3296"/>
      <c r="N3296"/>
      <c r="O3296"/>
    </row>
    <row r="3297" spans="2:15" x14ac:dyDescent="0.25">
      <c r="B3297"/>
      <c r="C3297"/>
      <c r="D3297"/>
      <c r="E3297"/>
      <c r="F3297"/>
      <c r="G3297"/>
      <c r="H3297"/>
      <c r="I3297"/>
      <c r="J3297"/>
      <c r="K3297"/>
      <c r="L3297"/>
      <c r="M3297"/>
      <c r="N3297"/>
      <c r="O3297"/>
    </row>
    <row r="3298" spans="2:15" x14ac:dyDescent="0.25">
      <c r="B3298"/>
      <c r="C3298"/>
      <c r="D3298"/>
      <c r="E3298"/>
      <c r="F3298"/>
      <c r="G3298"/>
      <c r="H3298"/>
      <c r="I3298"/>
      <c r="J3298"/>
      <c r="K3298"/>
      <c r="L3298"/>
      <c r="M3298"/>
      <c r="N3298"/>
      <c r="O3298"/>
    </row>
    <row r="3299" spans="2:15" x14ac:dyDescent="0.25">
      <c r="B3299"/>
      <c r="C3299"/>
      <c r="D3299"/>
      <c r="E3299"/>
      <c r="F3299"/>
      <c r="G3299"/>
      <c r="H3299"/>
      <c r="I3299"/>
      <c r="J3299"/>
      <c r="K3299"/>
      <c r="L3299"/>
      <c r="M3299"/>
      <c r="N3299"/>
      <c r="O3299"/>
    </row>
    <row r="3300" spans="2:15" x14ac:dyDescent="0.25">
      <c r="B3300"/>
      <c r="C3300"/>
      <c r="D3300"/>
      <c r="E3300"/>
      <c r="F3300"/>
      <c r="G3300"/>
      <c r="H3300"/>
      <c r="I3300"/>
      <c r="J3300"/>
      <c r="K3300"/>
      <c r="L3300"/>
      <c r="M3300"/>
      <c r="N3300"/>
      <c r="O3300"/>
    </row>
    <row r="3301" spans="2:15" x14ac:dyDescent="0.25">
      <c r="B3301"/>
      <c r="C3301"/>
      <c r="D3301"/>
      <c r="E3301"/>
      <c r="F3301"/>
      <c r="G3301"/>
      <c r="H3301"/>
      <c r="I3301"/>
      <c r="J3301"/>
      <c r="K3301"/>
      <c r="L3301"/>
      <c r="M3301"/>
      <c r="N3301"/>
      <c r="O3301"/>
    </row>
    <row r="3302" spans="2:15" x14ac:dyDescent="0.25">
      <c r="B3302"/>
      <c r="C3302"/>
      <c r="D3302"/>
      <c r="E3302"/>
      <c r="F3302"/>
      <c r="G3302"/>
      <c r="H3302"/>
      <c r="I3302"/>
      <c r="J3302"/>
      <c r="K3302"/>
      <c r="L3302"/>
      <c r="M3302"/>
      <c r="N3302"/>
      <c r="O3302"/>
    </row>
    <row r="3303" spans="2:15" x14ac:dyDescent="0.25">
      <c r="B3303"/>
      <c r="C3303"/>
      <c r="D3303"/>
      <c r="E3303"/>
      <c r="F3303"/>
      <c r="G3303"/>
      <c r="H3303"/>
      <c r="I3303"/>
      <c r="J3303"/>
      <c r="K3303"/>
      <c r="L3303"/>
      <c r="M3303"/>
      <c r="N3303"/>
      <c r="O3303"/>
    </row>
    <row r="3304" spans="2:15" x14ac:dyDescent="0.25">
      <c r="B3304"/>
      <c r="C3304"/>
      <c r="D3304"/>
      <c r="E3304"/>
      <c r="F3304"/>
      <c r="G3304"/>
      <c r="H3304"/>
      <c r="I3304"/>
      <c r="J3304"/>
      <c r="K3304"/>
      <c r="L3304"/>
      <c r="M3304"/>
      <c r="N3304"/>
      <c r="O3304"/>
    </row>
    <row r="3305" spans="2:15" x14ac:dyDescent="0.25">
      <c r="B3305"/>
      <c r="C3305"/>
      <c r="D3305"/>
      <c r="E3305"/>
      <c r="F3305"/>
      <c r="G3305"/>
      <c r="H3305"/>
      <c r="I3305"/>
      <c r="J3305"/>
      <c r="K3305"/>
      <c r="L3305"/>
      <c r="M3305"/>
      <c r="N3305"/>
      <c r="O3305"/>
    </row>
    <row r="3306" spans="2:15" x14ac:dyDescent="0.25">
      <c r="B3306"/>
      <c r="C3306"/>
      <c r="D3306"/>
      <c r="E3306"/>
      <c r="F3306"/>
      <c r="G3306"/>
      <c r="H3306"/>
      <c r="I3306"/>
      <c r="J3306"/>
      <c r="K3306"/>
      <c r="L3306"/>
      <c r="M3306"/>
      <c r="N3306"/>
      <c r="O3306"/>
    </row>
    <row r="3307" spans="2:15" x14ac:dyDescent="0.25">
      <c r="B3307"/>
      <c r="C3307"/>
      <c r="D3307"/>
      <c r="E3307"/>
      <c r="F3307"/>
      <c r="G3307"/>
      <c r="H3307"/>
      <c r="I3307"/>
      <c r="J3307"/>
      <c r="K3307"/>
      <c r="L3307"/>
      <c r="M3307"/>
      <c r="N3307"/>
      <c r="O3307"/>
    </row>
    <row r="3308" spans="2:15" x14ac:dyDescent="0.25">
      <c r="B3308"/>
      <c r="C3308"/>
      <c r="D3308"/>
      <c r="E3308"/>
      <c r="F3308"/>
      <c r="G3308"/>
      <c r="H3308"/>
      <c r="I3308"/>
      <c r="J3308"/>
      <c r="K3308"/>
      <c r="L3308"/>
      <c r="M3308"/>
      <c r="N3308"/>
      <c r="O3308"/>
    </row>
    <row r="3309" spans="2:15" x14ac:dyDescent="0.25">
      <c r="B3309"/>
      <c r="C3309"/>
      <c r="D3309"/>
      <c r="E3309"/>
      <c r="F3309"/>
      <c r="G3309"/>
      <c r="H3309"/>
      <c r="I3309"/>
      <c r="J3309"/>
      <c r="K3309"/>
      <c r="L3309"/>
      <c r="M3309"/>
      <c r="N3309"/>
      <c r="O3309"/>
    </row>
    <row r="3310" spans="2:15" x14ac:dyDescent="0.25">
      <c r="B3310"/>
      <c r="C3310"/>
      <c r="D3310"/>
      <c r="E3310"/>
      <c r="F3310"/>
      <c r="G3310"/>
      <c r="H3310"/>
      <c r="I3310"/>
      <c r="J3310"/>
      <c r="K3310"/>
      <c r="L3310"/>
      <c r="M3310"/>
      <c r="N3310"/>
      <c r="O3310"/>
    </row>
    <row r="3311" spans="2:15" x14ac:dyDescent="0.25">
      <c r="B3311"/>
      <c r="C3311"/>
      <c r="D3311"/>
      <c r="E3311"/>
      <c r="F3311"/>
      <c r="G3311"/>
      <c r="H3311"/>
      <c r="I3311"/>
      <c r="J3311"/>
      <c r="K3311"/>
      <c r="L3311"/>
      <c r="M3311"/>
      <c r="N3311"/>
      <c r="O3311"/>
    </row>
    <row r="3312" spans="2:15" x14ac:dyDescent="0.25">
      <c r="B3312"/>
      <c r="C3312"/>
      <c r="D3312"/>
      <c r="E3312"/>
      <c r="F3312"/>
      <c r="G3312"/>
      <c r="H3312"/>
      <c r="I3312"/>
      <c r="J3312"/>
      <c r="K3312"/>
      <c r="L3312"/>
      <c r="M3312"/>
      <c r="N3312"/>
      <c r="O3312"/>
    </row>
    <row r="3313" spans="2:15" x14ac:dyDescent="0.25">
      <c r="B3313"/>
      <c r="C3313"/>
      <c r="D3313"/>
      <c r="E3313"/>
      <c r="F3313"/>
      <c r="G3313"/>
      <c r="H3313"/>
      <c r="I3313"/>
      <c r="J3313"/>
      <c r="K3313"/>
      <c r="L3313"/>
      <c r="M3313"/>
      <c r="N3313"/>
      <c r="O3313"/>
    </row>
    <row r="3314" spans="2:15" x14ac:dyDescent="0.25">
      <c r="B3314"/>
      <c r="C3314"/>
      <c r="D3314"/>
      <c r="E3314"/>
      <c r="F3314"/>
      <c r="G3314"/>
      <c r="H3314"/>
      <c r="I3314"/>
      <c r="J3314"/>
      <c r="K3314"/>
      <c r="L3314"/>
      <c r="M3314"/>
      <c r="N3314"/>
      <c r="O3314"/>
    </row>
    <row r="3315" spans="2:15" x14ac:dyDescent="0.25">
      <c r="B3315"/>
      <c r="C3315"/>
      <c r="D3315"/>
      <c r="E3315"/>
      <c r="F3315"/>
      <c r="G3315"/>
      <c r="H3315"/>
      <c r="I3315"/>
      <c r="J3315"/>
      <c r="K3315"/>
      <c r="L3315"/>
      <c r="M3315"/>
      <c r="N3315"/>
      <c r="O3315"/>
    </row>
    <row r="3316" spans="2:15" x14ac:dyDescent="0.25">
      <c r="B3316"/>
      <c r="C3316"/>
      <c r="D3316"/>
      <c r="E3316"/>
      <c r="F3316"/>
      <c r="G3316"/>
      <c r="H3316"/>
      <c r="I3316"/>
      <c r="J3316"/>
      <c r="K3316"/>
      <c r="L3316"/>
      <c r="M3316"/>
      <c r="N3316"/>
      <c r="O3316"/>
    </row>
    <row r="3317" spans="2:15" x14ac:dyDescent="0.25">
      <c r="B3317"/>
      <c r="C3317"/>
      <c r="D3317"/>
      <c r="E3317"/>
      <c r="F3317"/>
      <c r="G3317"/>
      <c r="H3317"/>
      <c r="I3317"/>
      <c r="J3317"/>
      <c r="K3317"/>
      <c r="L3317"/>
      <c r="M3317"/>
      <c r="N3317"/>
      <c r="O3317"/>
    </row>
    <row r="3318" spans="2:15" x14ac:dyDescent="0.25">
      <c r="B3318"/>
      <c r="C3318"/>
      <c r="D3318"/>
      <c r="E3318"/>
      <c r="F3318"/>
      <c r="G3318"/>
      <c r="H3318"/>
      <c r="I3318"/>
      <c r="J3318"/>
      <c r="K3318"/>
      <c r="L3318"/>
      <c r="M3318"/>
      <c r="N3318"/>
      <c r="O3318"/>
    </row>
    <row r="3319" spans="2:15" x14ac:dyDescent="0.25">
      <c r="B3319"/>
      <c r="C3319"/>
      <c r="D3319"/>
      <c r="E3319"/>
      <c r="F3319"/>
      <c r="G3319"/>
      <c r="H3319"/>
      <c r="I3319"/>
      <c r="J3319"/>
      <c r="K3319"/>
      <c r="L3319"/>
      <c r="M3319"/>
      <c r="N3319"/>
      <c r="O3319"/>
    </row>
    <row r="3320" spans="2:15" x14ac:dyDescent="0.25">
      <c r="B3320"/>
      <c r="C3320"/>
      <c r="D3320"/>
      <c r="E3320"/>
      <c r="F3320"/>
      <c r="G3320"/>
      <c r="H3320"/>
      <c r="I3320"/>
      <c r="J3320"/>
      <c r="K3320"/>
      <c r="L3320"/>
      <c r="M3320"/>
      <c r="N3320"/>
      <c r="O3320"/>
    </row>
    <row r="3321" spans="2:15" x14ac:dyDescent="0.25">
      <c r="B3321"/>
      <c r="C3321"/>
      <c r="D3321"/>
      <c r="E3321"/>
      <c r="F3321"/>
      <c r="G3321"/>
      <c r="H3321"/>
      <c r="I3321"/>
      <c r="J3321"/>
      <c r="K3321"/>
      <c r="L3321"/>
      <c r="M3321"/>
      <c r="N3321"/>
      <c r="O3321"/>
    </row>
    <row r="3322" spans="2:15" x14ac:dyDescent="0.25">
      <c r="B3322"/>
      <c r="C3322"/>
      <c r="D3322"/>
      <c r="E3322"/>
      <c r="F3322"/>
      <c r="G3322"/>
      <c r="H3322"/>
      <c r="I3322"/>
      <c r="J3322"/>
      <c r="K3322"/>
      <c r="L3322"/>
      <c r="M3322"/>
      <c r="N3322"/>
      <c r="O3322"/>
    </row>
    <row r="3323" spans="2:15" x14ac:dyDescent="0.25">
      <c r="B3323"/>
      <c r="C3323"/>
      <c r="D3323"/>
      <c r="E3323"/>
      <c r="F3323"/>
      <c r="G3323"/>
      <c r="H3323"/>
      <c r="I3323"/>
      <c r="J3323"/>
      <c r="K3323"/>
      <c r="L3323"/>
      <c r="M3323"/>
      <c r="N3323"/>
      <c r="O3323"/>
    </row>
    <row r="3324" spans="2:15" x14ac:dyDescent="0.25">
      <c r="B3324"/>
      <c r="C3324"/>
      <c r="D3324"/>
      <c r="E3324"/>
      <c r="F3324"/>
      <c r="G3324"/>
      <c r="H3324"/>
      <c r="I3324"/>
      <c r="J3324"/>
      <c r="K3324"/>
      <c r="L3324"/>
      <c r="M3324"/>
      <c r="N3324"/>
      <c r="O3324"/>
    </row>
    <row r="3325" spans="2:15" x14ac:dyDescent="0.25">
      <c r="B3325"/>
      <c r="C3325"/>
      <c r="D3325"/>
      <c r="E3325"/>
      <c r="F3325"/>
      <c r="G3325"/>
      <c r="H3325"/>
      <c r="I3325"/>
      <c r="J3325"/>
      <c r="K3325"/>
      <c r="L3325"/>
      <c r="M3325"/>
      <c r="N3325"/>
      <c r="O3325"/>
    </row>
    <row r="3326" spans="2:15" x14ac:dyDescent="0.25">
      <c r="B3326"/>
      <c r="C3326"/>
      <c r="D3326"/>
      <c r="E3326"/>
      <c r="F3326"/>
      <c r="G3326"/>
      <c r="H3326"/>
      <c r="I3326"/>
      <c r="J3326"/>
      <c r="K3326"/>
      <c r="L3326"/>
      <c r="M3326"/>
      <c r="N3326"/>
      <c r="O3326"/>
    </row>
    <row r="3327" spans="2:15" x14ac:dyDescent="0.25">
      <c r="B3327"/>
      <c r="C3327"/>
      <c r="D3327"/>
      <c r="E3327"/>
      <c r="F3327"/>
      <c r="G3327"/>
      <c r="H3327"/>
      <c r="I3327"/>
      <c r="J3327"/>
      <c r="K3327"/>
      <c r="L3327"/>
      <c r="M3327"/>
      <c r="N3327"/>
      <c r="O3327"/>
    </row>
    <row r="3328" spans="2:15" x14ac:dyDescent="0.25">
      <c r="B3328"/>
      <c r="C3328"/>
      <c r="D3328"/>
      <c r="E3328"/>
      <c r="F3328"/>
      <c r="G3328"/>
      <c r="H3328"/>
      <c r="I3328"/>
      <c r="J3328"/>
      <c r="K3328"/>
      <c r="L3328"/>
      <c r="M3328"/>
      <c r="N3328"/>
      <c r="O3328"/>
    </row>
    <row r="3329" spans="2:15" x14ac:dyDescent="0.25">
      <c r="B3329"/>
      <c r="C3329"/>
      <c r="D3329"/>
      <c r="E3329"/>
      <c r="F3329"/>
      <c r="G3329"/>
      <c r="H3329"/>
      <c r="I3329"/>
      <c r="J3329"/>
      <c r="K3329"/>
      <c r="L3329"/>
      <c r="M3329"/>
      <c r="N3329"/>
      <c r="O3329"/>
    </row>
    <row r="3330" spans="2:15" x14ac:dyDescent="0.25">
      <c r="B3330"/>
      <c r="C3330"/>
      <c r="D3330"/>
      <c r="E3330"/>
      <c r="F3330"/>
      <c r="G3330"/>
      <c r="H3330"/>
      <c r="I3330"/>
      <c r="J3330"/>
      <c r="K3330"/>
      <c r="L3330"/>
      <c r="M3330"/>
      <c r="N3330"/>
      <c r="O3330"/>
    </row>
    <row r="3331" spans="2:15" x14ac:dyDescent="0.25">
      <c r="B3331"/>
      <c r="C3331"/>
      <c r="D3331"/>
      <c r="E3331"/>
      <c r="F3331"/>
      <c r="G3331"/>
      <c r="H3331"/>
      <c r="I3331"/>
      <c r="J3331"/>
      <c r="K3331"/>
      <c r="L3331"/>
      <c r="M3331"/>
      <c r="N3331"/>
      <c r="O3331"/>
    </row>
    <row r="3332" spans="2:15" x14ac:dyDescent="0.25">
      <c r="B3332"/>
      <c r="C3332"/>
      <c r="D3332"/>
      <c r="E3332"/>
      <c r="F3332"/>
      <c r="G3332"/>
      <c r="H3332"/>
      <c r="I3332"/>
      <c r="J3332"/>
      <c r="K3332"/>
      <c r="L3332"/>
      <c r="M3332"/>
      <c r="N3332"/>
      <c r="O3332"/>
    </row>
    <row r="3333" spans="2:15" x14ac:dyDescent="0.25">
      <c r="B3333"/>
      <c r="C3333"/>
      <c r="D3333"/>
      <c r="E3333"/>
      <c r="F3333"/>
      <c r="G3333"/>
      <c r="H3333"/>
      <c r="I3333"/>
      <c r="J3333"/>
      <c r="K3333"/>
      <c r="L3333"/>
      <c r="M3333"/>
      <c r="N3333"/>
      <c r="O3333"/>
    </row>
    <row r="3334" spans="2:15" x14ac:dyDescent="0.25">
      <c r="B3334"/>
      <c r="C3334"/>
      <c r="D3334"/>
      <c r="E3334"/>
      <c r="F3334"/>
      <c r="G3334"/>
      <c r="H3334"/>
      <c r="I3334"/>
      <c r="J3334"/>
      <c r="K3334"/>
      <c r="L3334"/>
      <c r="M3334"/>
      <c r="N3334"/>
      <c r="O3334"/>
    </row>
    <row r="3335" spans="2:15" x14ac:dyDescent="0.25">
      <c r="B3335"/>
      <c r="C3335"/>
      <c r="D3335"/>
      <c r="E3335"/>
      <c r="F3335"/>
      <c r="G3335"/>
      <c r="H3335"/>
      <c r="I3335"/>
      <c r="J3335"/>
      <c r="K3335"/>
      <c r="L3335"/>
      <c r="M3335"/>
      <c r="N3335"/>
      <c r="O3335"/>
    </row>
    <row r="3336" spans="2:15" x14ac:dyDescent="0.25">
      <c r="B3336"/>
      <c r="C3336"/>
      <c r="D3336"/>
      <c r="E3336"/>
      <c r="F3336"/>
      <c r="G3336"/>
      <c r="H3336"/>
      <c r="I3336"/>
      <c r="J3336"/>
      <c r="K3336"/>
      <c r="L3336"/>
      <c r="M3336"/>
      <c r="N3336"/>
      <c r="O3336"/>
    </row>
    <row r="3337" spans="2:15" x14ac:dyDescent="0.25">
      <c r="B3337"/>
      <c r="C3337"/>
      <c r="D3337"/>
      <c r="E3337"/>
      <c r="F3337"/>
      <c r="G3337"/>
      <c r="H3337"/>
      <c r="I3337"/>
      <c r="J3337"/>
      <c r="K3337"/>
      <c r="L3337"/>
      <c r="M3337"/>
      <c r="N3337"/>
      <c r="O3337"/>
    </row>
    <row r="3338" spans="2:15" x14ac:dyDescent="0.25">
      <c r="B3338"/>
      <c r="C3338"/>
      <c r="D3338"/>
      <c r="E3338"/>
      <c r="F3338"/>
      <c r="G3338"/>
      <c r="H3338"/>
      <c r="I3338"/>
      <c r="J3338"/>
      <c r="K3338"/>
      <c r="L3338"/>
      <c r="M3338"/>
      <c r="N3338"/>
      <c r="O3338"/>
    </row>
    <row r="3339" spans="2:15" x14ac:dyDescent="0.25">
      <c r="B3339"/>
      <c r="C3339"/>
      <c r="D3339"/>
      <c r="E3339"/>
      <c r="F3339"/>
      <c r="G3339"/>
      <c r="H3339"/>
      <c r="I3339"/>
      <c r="J3339"/>
      <c r="K3339"/>
      <c r="L3339"/>
      <c r="M3339"/>
      <c r="N3339"/>
      <c r="O3339"/>
    </row>
    <row r="3340" spans="2:15" x14ac:dyDescent="0.25">
      <c r="B3340"/>
      <c r="C3340"/>
      <c r="D3340"/>
      <c r="E3340"/>
      <c r="F3340"/>
      <c r="G3340"/>
      <c r="H3340"/>
      <c r="I3340"/>
      <c r="J3340"/>
      <c r="K3340"/>
      <c r="L3340"/>
      <c r="M3340"/>
      <c r="N3340"/>
      <c r="O3340"/>
    </row>
    <row r="3341" spans="2:15" x14ac:dyDescent="0.25">
      <c r="B3341"/>
      <c r="C3341"/>
      <c r="D3341"/>
      <c r="E3341"/>
      <c r="F3341"/>
      <c r="G3341"/>
      <c r="H3341"/>
      <c r="I3341"/>
      <c r="J3341"/>
      <c r="K3341"/>
      <c r="L3341"/>
      <c r="M3341"/>
      <c r="N3341"/>
      <c r="O3341"/>
    </row>
    <row r="3342" spans="2:15" x14ac:dyDescent="0.25">
      <c r="B3342"/>
      <c r="C3342"/>
      <c r="D3342"/>
      <c r="E3342"/>
      <c r="F3342"/>
      <c r="G3342"/>
      <c r="H3342"/>
      <c r="I3342"/>
      <c r="J3342"/>
      <c r="K3342"/>
      <c r="L3342"/>
      <c r="M3342"/>
      <c r="N3342"/>
      <c r="O3342"/>
    </row>
    <row r="3343" spans="2:15" x14ac:dyDescent="0.25">
      <c r="B3343"/>
      <c r="C3343"/>
      <c r="D3343"/>
      <c r="E3343"/>
      <c r="F3343"/>
      <c r="G3343"/>
      <c r="H3343"/>
      <c r="I3343"/>
      <c r="J3343"/>
      <c r="K3343"/>
      <c r="L3343"/>
      <c r="M3343"/>
      <c r="N3343"/>
      <c r="O3343"/>
    </row>
    <row r="3344" spans="2:15" x14ac:dyDescent="0.25">
      <c r="B3344"/>
      <c r="C3344"/>
      <c r="D3344"/>
      <c r="E3344"/>
      <c r="F3344"/>
      <c r="G3344"/>
      <c r="H3344"/>
      <c r="I3344"/>
      <c r="J3344"/>
      <c r="K3344"/>
      <c r="L3344"/>
      <c r="M3344"/>
      <c r="N3344"/>
      <c r="O3344"/>
    </row>
    <row r="3345" spans="2:15" x14ac:dyDescent="0.25">
      <c r="B3345"/>
      <c r="C3345"/>
      <c r="D3345"/>
      <c r="E3345"/>
      <c r="F3345"/>
      <c r="G3345"/>
      <c r="H3345"/>
      <c r="I3345"/>
      <c r="J3345"/>
      <c r="K3345"/>
      <c r="L3345"/>
      <c r="M3345"/>
      <c r="N3345"/>
      <c r="O3345"/>
    </row>
    <row r="3346" spans="2:15" x14ac:dyDescent="0.25">
      <c r="B3346"/>
      <c r="C3346"/>
      <c r="D3346"/>
      <c r="E3346"/>
      <c r="F3346"/>
      <c r="G3346"/>
      <c r="H3346"/>
      <c r="I3346"/>
      <c r="J3346"/>
      <c r="K3346"/>
      <c r="L3346"/>
      <c r="M3346"/>
      <c r="N3346"/>
      <c r="O3346"/>
    </row>
    <row r="3347" spans="2:15" x14ac:dyDescent="0.25">
      <c r="B3347"/>
      <c r="C3347"/>
      <c r="D3347"/>
      <c r="E3347"/>
      <c r="F3347"/>
      <c r="G3347"/>
      <c r="H3347"/>
      <c r="I3347"/>
      <c r="J3347"/>
      <c r="K3347"/>
      <c r="L3347"/>
      <c r="M3347"/>
      <c r="N3347"/>
      <c r="O3347"/>
    </row>
    <row r="3348" spans="2:15" x14ac:dyDescent="0.25">
      <c r="B3348"/>
      <c r="C3348"/>
      <c r="D3348"/>
      <c r="E3348"/>
      <c r="F3348"/>
      <c r="G3348"/>
      <c r="H3348"/>
      <c r="I3348"/>
      <c r="J3348"/>
      <c r="K3348"/>
      <c r="L3348"/>
      <c r="M3348"/>
      <c r="N3348"/>
      <c r="O3348"/>
    </row>
    <row r="3349" spans="2:15" x14ac:dyDescent="0.25">
      <c r="B3349"/>
      <c r="C3349"/>
      <c r="D3349"/>
      <c r="E3349"/>
      <c r="F3349"/>
      <c r="G3349"/>
      <c r="H3349"/>
      <c r="I3349"/>
      <c r="J3349"/>
      <c r="K3349"/>
      <c r="L3349"/>
      <c r="M3349"/>
      <c r="N3349"/>
      <c r="O3349"/>
    </row>
    <row r="3350" spans="2:15" x14ac:dyDescent="0.25">
      <c r="B3350"/>
      <c r="C3350"/>
      <c r="D3350"/>
      <c r="E3350"/>
      <c r="F3350"/>
      <c r="G3350"/>
      <c r="H3350"/>
      <c r="I3350"/>
      <c r="J3350"/>
      <c r="K3350"/>
      <c r="L3350"/>
      <c r="M3350"/>
      <c r="N3350"/>
      <c r="O3350"/>
    </row>
    <row r="3351" spans="2:15" x14ac:dyDescent="0.25">
      <c r="B3351"/>
      <c r="C3351"/>
      <c r="D3351"/>
      <c r="E3351"/>
      <c r="F3351"/>
      <c r="G3351"/>
      <c r="H3351"/>
      <c r="I3351"/>
      <c r="J3351"/>
      <c r="K3351"/>
      <c r="L3351"/>
      <c r="M3351"/>
      <c r="N3351"/>
      <c r="O3351"/>
    </row>
    <row r="3352" spans="2:15" x14ac:dyDescent="0.25">
      <c r="B3352"/>
      <c r="C3352"/>
      <c r="D3352"/>
      <c r="E3352"/>
      <c r="F3352"/>
      <c r="G3352"/>
      <c r="H3352"/>
      <c r="I3352"/>
      <c r="J3352"/>
      <c r="K3352"/>
      <c r="L3352"/>
      <c r="M3352"/>
      <c r="N3352"/>
      <c r="O3352"/>
    </row>
    <row r="3353" spans="2:15" x14ac:dyDescent="0.25">
      <c r="B3353"/>
      <c r="C3353"/>
      <c r="D3353"/>
      <c r="E3353"/>
      <c r="F3353"/>
      <c r="G3353"/>
      <c r="H3353"/>
      <c r="I3353"/>
      <c r="J3353"/>
      <c r="K3353"/>
      <c r="L3353"/>
      <c r="M3353"/>
      <c r="N3353"/>
      <c r="O3353"/>
    </row>
    <row r="3354" spans="2:15" x14ac:dyDescent="0.25">
      <c r="B3354"/>
      <c r="C3354"/>
      <c r="D3354"/>
      <c r="E3354"/>
      <c r="F3354"/>
      <c r="G3354"/>
      <c r="H3354"/>
      <c r="I3354"/>
      <c r="J3354"/>
      <c r="K3354"/>
      <c r="L3354"/>
      <c r="M3354"/>
      <c r="N3354"/>
      <c r="O3354"/>
    </row>
    <row r="3355" spans="2:15" x14ac:dyDescent="0.25">
      <c r="B3355"/>
      <c r="C3355"/>
      <c r="D3355"/>
      <c r="E3355"/>
      <c r="F3355"/>
      <c r="G3355"/>
      <c r="H3355"/>
      <c r="I3355"/>
      <c r="J3355"/>
      <c r="K3355"/>
      <c r="L3355"/>
      <c r="M3355"/>
      <c r="N3355"/>
      <c r="O3355"/>
    </row>
    <row r="3356" spans="2:15" x14ac:dyDescent="0.25">
      <c r="B3356"/>
      <c r="C3356"/>
      <c r="D3356"/>
      <c r="E3356"/>
      <c r="F3356"/>
      <c r="G3356"/>
      <c r="H3356"/>
      <c r="I3356"/>
      <c r="J3356"/>
      <c r="K3356"/>
      <c r="L3356"/>
      <c r="M3356"/>
      <c r="N3356"/>
      <c r="O3356"/>
    </row>
    <row r="3357" spans="2:15" x14ac:dyDescent="0.25">
      <c r="B3357"/>
      <c r="C3357"/>
      <c r="D3357"/>
      <c r="E3357"/>
      <c r="F3357"/>
      <c r="G3357"/>
      <c r="H3357"/>
      <c r="I3357"/>
      <c r="J3357"/>
      <c r="K3357"/>
      <c r="L3357"/>
      <c r="M3357"/>
      <c r="N3357"/>
      <c r="O3357"/>
    </row>
    <row r="3358" spans="2:15" x14ac:dyDescent="0.25">
      <c r="B3358"/>
      <c r="C3358"/>
      <c r="D3358"/>
      <c r="E3358"/>
      <c r="F3358"/>
      <c r="G3358"/>
      <c r="H3358"/>
      <c r="I3358"/>
      <c r="J3358"/>
      <c r="K3358"/>
      <c r="L3358"/>
      <c r="M3358"/>
      <c r="N3358"/>
      <c r="O3358"/>
    </row>
    <row r="3359" spans="2:15" x14ac:dyDescent="0.25">
      <c r="B3359"/>
      <c r="C3359"/>
      <c r="D3359"/>
      <c r="E3359"/>
      <c r="F3359"/>
      <c r="G3359"/>
      <c r="H3359"/>
      <c r="I3359"/>
      <c r="J3359"/>
      <c r="K3359"/>
      <c r="L3359"/>
      <c r="M3359"/>
      <c r="N3359"/>
      <c r="O3359"/>
    </row>
    <row r="3360" spans="2:15" x14ac:dyDescent="0.25">
      <c r="B3360"/>
      <c r="C3360"/>
      <c r="D3360"/>
      <c r="E3360"/>
      <c r="F3360"/>
      <c r="G3360"/>
      <c r="H3360"/>
      <c r="I3360"/>
      <c r="J3360"/>
      <c r="K3360"/>
      <c r="L3360"/>
      <c r="M3360"/>
      <c r="N3360"/>
      <c r="O3360"/>
    </row>
    <row r="3361" spans="2:15" x14ac:dyDescent="0.25">
      <c r="B3361"/>
      <c r="C3361"/>
      <c r="D3361"/>
      <c r="E3361"/>
      <c r="F3361"/>
      <c r="G3361"/>
      <c r="H3361"/>
      <c r="I3361"/>
      <c r="J3361"/>
      <c r="K3361"/>
      <c r="L3361"/>
      <c r="M3361"/>
      <c r="N3361"/>
      <c r="O3361"/>
    </row>
    <row r="3362" spans="2:15" x14ac:dyDescent="0.25">
      <c r="B3362"/>
      <c r="C3362"/>
      <c r="D3362"/>
      <c r="E3362"/>
      <c r="F3362"/>
      <c r="G3362"/>
      <c r="H3362"/>
      <c r="I3362"/>
      <c r="J3362"/>
      <c r="K3362"/>
      <c r="L3362"/>
      <c r="M3362"/>
      <c r="N3362"/>
      <c r="O3362"/>
    </row>
    <row r="3363" spans="2:15" x14ac:dyDescent="0.25">
      <c r="B3363"/>
      <c r="C3363"/>
      <c r="D3363"/>
      <c r="E3363"/>
      <c r="F3363"/>
      <c r="G3363"/>
      <c r="H3363"/>
      <c r="I3363"/>
      <c r="J3363"/>
      <c r="K3363"/>
      <c r="L3363"/>
      <c r="M3363"/>
      <c r="N3363"/>
      <c r="O3363"/>
    </row>
    <row r="3364" spans="2:15" x14ac:dyDescent="0.25">
      <c r="B3364"/>
      <c r="C3364"/>
      <c r="D3364"/>
      <c r="E3364"/>
      <c r="F3364"/>
      <c r="G3364"/>
      <c r="H3364"/>
      <c r="I3364"/>
      <c r="J3364"/>
      <c r="K3364"/>
      <c r="L3364"/>
      <c r="M3364"/>
      <c r="N3364"/>
      <c r="O3364"/>
    </row>
    <row r="3365" spans="2:15" x14ac:dyDescent="0.25">
      <c r="B3365"/>
      <c r="C3365"/>
      <c r="D3365"/>
      <c r="E3365"/>
      <c r="F3365"/>
      <c r="G3365"/>
      <c r="H3365"/>
      <c r="I3365"/>
      <c r="J3365"/>
      <c r="K3365"/>
      <c r="L3365"/>
      <c r="M3365"/>
      <c r="N3365"/>
      <c r="O3365"/>
    </row>
    <row r="3366" spans="2:15" x14ac:dyDescent="0.25">
      <c r="B3366"/>
      <c r="C3366"/>
      <c r="D3366"/>
      <c r="E3366"/>
      <c r="F3366"/>
      <c r="G3366"/>
      <c r="H3366"/>
      <c r="I3366"/>
      <c r="J3366"/>
      <c r="K3366"/>
      <c r="L3366"/>
      <c r="M3366"/>
      <c r="N3366"/>
      <c r="O3366"/>
    </row>
    <row r="3367" spans="2:15" x14ac:dyDescent="0.25">
      <c r="B3367"/>
      <c r="C3367"/>
      <c r="D3367"/>
      <c r="E3367"/>
      <c r="F3367"/>
      <c r="G3367"/>
      <c r="H3367"/>
      <c r="I3367"/>
      <c r="J3367"/>
      <c r="K3367"/>
      <c r="L3367"/>
      <c r="M3367"/>
      <c r="N3367"/>
      <c r="O3367"/>
    </row>
    <row r="3368" spans="2:15" x14ac:dyDescent="0.25">
      <c r="B3368"/>
      <c r="C3368"/>
      <c r="D3368"/>
      <c r="E3368"/>
      <c r="F3368"/>
      <c r="G3368"/>
      <c r="H3368"/>
      <c r="I3368"/>
      <c r="J3368"/>
      <c r="K3368"/>
      <c r="L3368"/>
      <c r="M3368"/>
      <c r="N3368"/>
      <c r="O3368"/>
    </row>
    <row r="3369" spans="2:15" x14ac:dyDescent="0.25">
      <c r="B3369"/>
      <c r="C3369"/>
      <c r="D3369"/>
      <c r="E3369"/>
      <c r="F3369"/>
      <c r="G3369"/>
      <c r="H3369"/>
      <c r="I3369"/>
      <c r="J3369"/>
      <c r="K3369"/>
      <c r="L3369"/>
      <c r="M3369"/>
      <c r="N3369"/>
      <c r="O3369"/>
    </row>
    <row r="3370" spans="2:15" x14ac:dyDescent="0.25">
      <c r="B3370"/>
      <c r="C3370"/>
      <c r="D3370"/>
      <c r="E3370"/>
      <c r="F3370"/>
      <c r="G3370"/>
      <c r="H3370"/>
      <c r="I3370"/>
      <c r="J3370"/>
      <c r="K3370"/>
      <c r="L3370"/>
      <c r="M3370"/>
      <c r="N3370"/>
      <c r="O3370"/>
    </row>
    <row r="3371" spans="2:15" x14ac:dyDescent="0.25">
      <c r="B3371"/>
      <c r="C3371"/>
      <c r="D3371"/>
      <c r="E3371"/>
      <c r="F3371"/>
      <c r="G3371"/>
      <c r="H3371"/>
      <c r="I3371"/>
      <c r="J3371"/>
      <c r="K3371"/>
      <c r="L3371"/>
      <c r="M3371"/>
      <c r="N3371"/>
      <c r="O3371"/>
    </row>
    <row r="3372" spans="2:15" x14ac:dyDescent="0.25">
      <c r="B3372"/>
      <c r="C3372"/>
      <c r="D3372"/>
      <c r="E3372"/>
      <c r="F3372"/>
      <c r="G3372"/>
      <c r="H3372"/>
      <c r="I3372"/>
      <c r="J3372"/>
      <c r="K3372"/>
      <c r="L3372"/>
      <c r="M3372"/>
      <c r="N3372"/>
      <c r="O3372"/>
    </row>
    <row r="3373" spans="2:15" x14ac:dyDescent="0.25">
      <c r="B3373"/>
      <c r="C3373"/>
      <c r="D3373"/>
      <c r="E3373"/>
      <c r="F3373"/>
      <c r="G3373"/>
      <c r="H3373"/>
      <c r="I3373"/>
      <c r="J3373"/>
      <c r="K3373"/>
      <c r="L3373"/>
      <c r="M3373"/>
      <c r="N3373"/>
      <c r="O3373"/>
    </row>
    <row r="3374" spans="2:15" x14ac:dyDescent="0.25">
      <c r="B3374"/>
      <c r="C3374"/>
      <c r="D3374"/>
      <c r="E3374"/>
      <c r="F3374"/>
      <c r="G3374"/>
      <c r="H3374"/>
      <c r="I3374"/>
      <c r="J3374"/>
      <c r="K3374"/>
      <c r="L3374"/>
      <c r="M3374"/>
      <c r="N3374"/>
      <c r="O3374"/>
    </row>
    <row r="3375" spans="2:15" x14ac:dyDescent="0.25">
      <c r="B3375"/>
      <c r="C3375"/>
      <c r="D3375"/>
      <c r="E3375"/>
      <c r="F3375"/>
      <c r="G3375"/>
      <c r="H3375"/>
      <c r="I3375"/>
      <c r="J3375"/>
      <c r="K3375"/>
      <c r="L3375"/>
      <c r="M3375"/>
      <c r="N3375"/>
      <c r="O3375"/>
    </row>
    <row r="3376" spans="2:15" x14ac:dyDescent="0.25">
      <c r="B3376"/>
      <c r="C3376"/>
      <c r="D3376"/>
      <c r="E3376"/>
      <c r="F3376"/>
      <c r="G3376"/>
      <c r="H3376"/>
      <c r="I3376"/>
      <c r="J3376"/>
      <c r="K3376"/>
      <c r="L3376"/>
      <c r="M3376"/>
      <c r="N3376"/>
      <c r="O3376"/>
    </row>
    <row r="3377" spans="2:15" x14ac:dyDescent="0.25">
      <c r="B3377"/>
      <c r="C3377"/>
      <c r="D3377"/>
      <c r="E3377"/>
      <c r="F3377"/>
      <c r="G3377"/>
      <c r="H3377"/>
      <c r="I3377"/>
      <c r="J3377"/>
      <c r="K3377"/>
      <c r="L3377"/>
      <c r="M3377"/>
      <c r="N3377"/>
      <c r="O3377"/>
    </row>
    <row r="3378" spans="2:15" x14ac:dyDescent="0.25">
      <c r="B3378"/>
      <c r="C3378"/>
      <c r="D3378"/>
      <c r="E3378"/>
      <c r="F3378"/>
      <c r="G3378"/>
      <c r="H3378"/>
      <c r="I3378"/>
      <c r="J3378"/>
      <c r="K3378"/>
      <c r="L3378"/>
      <c r="M3378"/>
      <c r="N3378"/>
      <c r="O3378"/>
    </row>
    <row r="3379" spans="2:15" x14ac:dyDescent="0.25">
      <c r="B3379"/>
      <c r="C3379"/>
      <c r="D3379"/>
      <c r="E3379"/>
      <c r="F3379"/>
      <c r="G3379"/>
      <c r="H3379"/>
      <c r="I3379"/>
      <c r="J3379"/>
      <c r="K3379"/>
      <c r="L3379"/>
      <c r="M3379"/>
      <c r="N3379"/>
      <c r="O3379"/>
    </row>
    <row r="3380" spans="2:15" x14ac:dyDescent="0.25">
      <c r="B3380"/>
      <c r="C3380"/>
      <c r="D3380"/>
      <c r="E3380"/>
      <c r="F3380"/>
      <c r="G3380"/>
      <c r="H3380"/>
      <c r="I3380"/>
      <c r="J3380"/>
      <c r="K3380"/>
      <c r="L3380"/>
      <c r="M3380"/>
      <c r="N3380"/>
      <c r="O3380"/>
    </row>
    <row r="3381" spans="2:15" x14ac:dyDescent="0.25">
      <c r="B3381"/>
      <c r="C3381"/>
      <c r="D3381"/>
      <c r="E3381"/>
      <c r="F3381"/>
      <c r="G3381"/>
      <c r="H3381"/>
      <c r="I3381"/>
      <c r="J3381"/>
      <c r="K3381"/>
      <c r="L3381"/>
      <c r="M3381"/>
      <c r="N3381"/>
      <c r="O3381"/>
    </row>
    <row r="3382" spans="2:15" x14ac:dyDescent="0.25">
      <c r="B3382"/>
      <c r="C3382"/>
      <c r="D3382"/>
      <c r="E3382"/>
      <c r="F3382"/>
      <c r="G3382"/>
      <c r="H3382"/>
      <c r="I3382"/>
      <c r="J3382"/>
      <c r="K3382"/>
      <c r="L3382"/>
      <c r="M3382"/>
      <c r="N3382"/>
      <c r="O3382"/>
    </row>
    <row r="3383" spans="2:15" x14ac:dyDescent="0.25">
      <c r="B3383"/>
      <c r="C3383"/>
      <c r="D3383"/>
      <c r="E3383"/>
      <c r="F3383"/>
      <c r="G3383"/>
      <c r="H3383"/>
      <c r="I3383"/>
      <c r="J3383"/>
      <c r="K3383"/>
      <c r="L3383"/>
      <c r="M3383"/>
      <c r="N3383"/>
      <c r="O3383"/>
    </row>
    <row r="3384" spans="2:15" x14ac:dyDescent="0.25">
      <c r="B3384"/>
      <c r="C3384"/>
      <c r="D3384"/>
      <c r="E3384"/>
      <c r="F3384"/>
      <c r="G3384"/>
      <c r="H3384"/>
      <c r="I3384"/>
      <c r="J3384"/>
      <c r="K3384"/>
      <c r="L3384"/>
      <c r="M3384"/>
      <c r="N3384"/>
      <c r="O3384"/>
    </row>
    <row r="3385" spans="2:15" x14ac:dyDescent="0.25">
      <c r="B3385"/>
      <c r="C3385"/>
      <c r="D3385"/>
      <c r="E3385"/>
      <c r="F3385"/>
      <c r="G3385"/>
      <c r="H3385"/>
      <c r="I3385"/>
      <c r="J3385"/>
      <c r="K3385"/>
      <c r="L3385"/>
      <c r="M3385"/>
      <c r="N3385"/>
      <c r="O3385"/>
    </row>
    <row r="3386" spans="2:15" x14ac:dyDescent="0.25">
      <c r="B3386"/>
      <c r="C3386"/>
      <c r="D3386"/>
      <c r="E3386"/>
      <c r="F3386"/>
      <c r="G3386"/>
      <c r="H3386"/>
      <c r="I3386"/>
      <c r="J3386"/>
      <c r="K3386"/>
      <c r="L3386"/>
      <c r="M3386"/>
      <c r="N3386"/>
      <c r="O3386"/>
    </row>
    <row r="3387" spans="2:15" x14ac:dyDescent="0.25">
      <c r="B3387"/>
      <c r="C3387"/>
      <c r="D3387"/>
      <c r="E3387"/>
      <c r="F3387"/>
      <c r="G3387"/>
      <c r="H3387"/>
      <c r="I3387"/>
      <c r="J3387"/>
      <c r="K3387"/>
      <c r="L3387"/>
      <c r="M3387"/>
      <c r="N3387"/>
      <c r="O3387"/>
    </row>
    <row r="3388" spans="2:15" x14ac:dyDescent="0.25">
      <c r="B3388"/>
      <c r="C3388"/>
      <c r="D3388"/>
      <c r="E3388"/>
      <c r="F3388"/>
      <c r="G3388"/>
      <c r="H3388"/>
      <c r="I3388"/>
      <c r="J3388"/>
      <c r="K3388"/>
      <c r="L3388"/>
      <c r="M3388"/>
      <c r="N3388"/>
      <c r="O3388"/>
    </row>
    <row r="3389" spans="2:15" x14ac:dyDescent="0.25">
      <c r="B3389"/>
      <c r="C3389"/>
      <c r="D3389"/>
      <c r="E3389"/>
      <c r="F3389"/>
      <c r="G3389"/>
      <c r="H3389"/>
      <c r="I3389"/>
      <c r="J3389"/>
      <c r="K3389"/>
      <c r="L3389"/>
      <c r="M3389"/>
      <c r="N3389"/>
      <c r="O3389"/>
    </row>
    <row r="3390" spans="2:15" x14ac:dyDescent="0.25">
      <c r="B3390"/>
      <c r="C3390"/>
      <c r="D3390"/>
      <c r="E3390"/>
      <c r="F3390"/>
      <c r="G3390"/>
      <c r="H3390"/>
      <c r="I3390"/>
      <c r="J3390"/>
      <c r="K3390"/>
      <c r="L3390"/>
      <c r="M3390"/>
      <c r="N3390"/>
      <c r="O3390"/>
    </row>
    <row r="3391" spans="2:15" x14ac:dyDescent="0.25">
      <c r="B3391"/>
      <c r="C3391"/>
      <c r="D3391"/>
      <c r="E3391"/>
      <c r="F3391"/>
      <c r="G3391"/>
      <c r="H3391"/>
      <c r="I3391"/>
      <c r="J3391"/>
      <c r="K3391"/>
      <c r="L3391"/>
      <c r="M3391"/>
      <c r="N3391"/>
      <c r="O3391"/>
    </row>
    <row r="3392" spans="2:15" x14ac:dyDescent="0.25">
      <c r="B3392"/>
      <c r="C3392"/>
      <c r="D3392"/>
      <c r="E3392"/>
      <c r="F3392"/>
      <c r="G3392"/>
      <c r="H3392"/>
      <c r="I3392"/>
      <c r="J3392"/>
      <c r="K3392"/>
      <c r="L3392"/>
      <c r="M3392"/>
      <c r="N3392"/>
      <c r="O3392"/>
    </row>
    <row r="3393" spans="2:15" x14ac:dyDescent="0.25">
      <c r="B3393"/>
      <c r="C3393"/>
      <c r="D3393"/>
      <c r="E3393"/>
      <c r="F3393"/>
      <c r="G3393"/>
      <c r="H3393"/>
      <c r="I3393"/>
      <c r="J3393"/>
      <c r="K3393"/>
      <c r="L3393"/>
      <c r="M3393"/>
      <c r="N3393"/>
      <c r="O3393"/>
    </row>
    <row r="3394" spans="2:15" x14ac:dyDescent="0.25">
      <c r="B3394"/>
      <c r="C3394"/>
      <c r="D3394"/>
      <c r="E3394"/>
      <c r="F3394"/>
      <c r="G3394"/>
      <c r="H3394"/>
      <c r="I3394"/>
      <c r="J3394"/>
      <c r="K3394"/>
      <c r="L3394"/>
      <c r="M3394"/>
      <c r="N3394"/>
      <c r="O3394"/>
    </row>
    <row r="3395" spans="2:15" x14ac:dyDescent="0.25">
      <c r="B3395"/>
      <c r="C3395"/>
      <c r="D3395"/>
      <c r="E3395"/>
      <c r="F3395"/>
      <c r="G3395"/>
      <c r="H3395"/>
      <c r="I3395"/>
      <c r="J3395"/>
      <c r="K3395"/>
      <c r="L3395"/>
      <c r="M3395"/>
      <c r="N3395"/>
      <c r="O3395"/>
    </row>
    <row r="3396" spans="2:15" x14ac:dyDescent="0.25">
      <c r="B3396"/>
      <c r="C3396"/>
      <c r="D3396"/>
      <c r="E3396"/>
      <c r="F3396"/>
      <c r="G3396"/>
      <c r="H3396"/>
      <c r="I3396"/>
      <c r="J3396"/>
      <c r="K3396"/>
      <c r="L3396"/>
      <c r="M3396"/>
      <c r="N3396"/>
      <c r="O3396"/>
    </row>
    <row r="3397" spans="2:15" x14ac:dyDescent="0.25">
      <c r="B3397"/>
      <c r="C3397"/>
      <c r="D3397"/>
      <c r="E3397"/>
      <c r="F3397"/>
      <c r="G3397"/>
      <c r="H3397"/>
      <c r="I3397"/>
      <c r="J3397"/>
      <c r="K3397"/>
      <c r="L3397"/>
      <c r="M3397"/>
      <c r="N3397"/>
      <c r="O3397"/>
    </row>
    <row r="3398" spans="2:15" x14ac:dyDescent="0.25">
      <c r="B3398"/>
      <c r="C3398"/>
      <c r="D3398"/>
      <c r="E3398"/>
      <c r="F3398"/>
      <c r="G3398"/>
      <c r="H3398"/>
      <c r="I3398"/>
      <c r="J3398"/>
      <c r="K3398"/>
      <c r="L3398"/>
      <c r="M3398"/>
      <c r="N3398"/>
      <c r="O3398"/>
    </row>
    <row r="3399" spans="2:15" x14ac:dyDescent="0.25">
      <c r="B3399"/>
      <c r="C3399"/>
      <c r="D3399"/>
      <c r="E3399"/>
      <c r="F3399"/>
      <c r="G3399"/>
      <c r="H3399"/>
      <c r="I3399"/>
      <c r="J3399"/>
      <c r="K3399"/>
      <c r="L3399"/>
      <c r="M3399"/>
      <c r="N3399"/>
      <c r="O3399"/>
    </row>
    <row r="3400" spans="2:15" x14ac:dyDescent="0.25">
      <c r="B3400"/>
      <c r="C3400"/>
      <c r="D3400"/>
      <c r="E3400"/>
      <c r="F3400"/>
      <c r="G3400"/>
      <c r="H3400"/>
      <c r="I3400"/>
      <c r="J3400"/>
      <c r="K3400"/>
      <c r="L3400"/>
      <c r="M3400"/>
      <c r="N3400"/>
      <c r="O3400"/>
    </row>
    <row r="3401" spans="2:15" x14ac:dyDescent="0.25">
      <c r="B3401"/>
      <c r="C3401"/>
      <c r="D3401"/>
      <c r="E3401"/>
      <c r="F3401"/>
      <c r="G3401"/>
      <c r="H3401"/>
      <c r="I3401"/>
      <c r="J3401"/>
      <c r="K3401"/>
      <c r="L3401"/>
      <c r="M3401"/>
      <c r="N3401"/>
      <c r="O3401"/>
    </row>
    <row r="3402" spans="2:15" x14ac:dyDescent="0.25">
      <c r="B3402"/>
      <c r="C3402"/>
      <c r="D3402"/>
      <c r="E3402"/>
      <c r="F3402"/>
      <c r="G3402"/>
      <c r="H3402"/>
      <c r="I3402"/>
      <c r="J3402"/>
      <c r="K3402"/>
      <c r="L3402"/>
      <c r="M3402"/>
      <c r="N3402"/>
      <c r="O3402"/>
    </row>
    <row r="3403" spans="2:15" x14ac:dyDescent="0.25">
      <c r="B3403"/>
      <c r="C3403"/>
      <c r="D3403"/>
      <c r="E3403"/>
      <c r="F3403"/>
      <c r="G3403"/>
      <c r="H3403"/>
      <c r="I3403"/>
      <c r="J3403"/>
      <c r="K3403"/>
      <c r="L3403"/>
      <c r="M3403"/>
      <c r="N3403"/>
      <c r="O3403"/>
    </row>
    <row r="3404" spans="2:15" x14ac:dyDescent="0.25">
      <c r="B3404"/>
      <c r="C3404"/>
      <c r="D3404"/>
      <c r="E3404"/>
      <c r="F3404"/>
      <c r="G3404"/>
      <c r="H3404"/>
      <c r="I3404"/>
      <c r="J3404"/>
      <c r="K3404"/>
      <c r="L3404"/>
      <c r="M3404"/>
      <c r="N3404"/>
      <c r="O3404"/>
    </row>
    <row r="3405" spans="2:15" x14ac:dyDescent="0.25">
      <c r="B3405"/>
      <c r="C3405"/>
      <c r="D3405"/>
      <c r="E3405"/>
      <c r="F3405"/>
      <c r="G3405"/>
      <c r="H3405"/>
      <c r="I3405"/>
      <c r="J3405"/>
      <c r="K3405"/>
      <c r="L3405"/>
      <c r="M3405"/>
      <c r="N3405"/>
      <c r="O3405"/>
    </row>
    <row r="3406" spans="2:15" x14ac:dyDescent="0.25">
      <c r="B3406"/>
      <c r="C3406"/>
      <c r="D3406"/>
      <c r="E3406"/>
      <c r="F3406"/>
      <c r="G3406"/>
      <c r="H3406"/>
      <c r="I3406"/>
      <c r="J3406"/>
      <c r="K3406"/>
      <c r="L3406"/>
      <c r="M3406"/>
      <c r="N3406"/>
      <c r="O3406"/>
    </row>
    <row r="3407" spans="2:15" x14ac:dyDescent="0.25">
      <c r="B3407"/>
      <c r="C3407"/>
      <c r="D3407"/>
      <c r="E3407"/>
      <c r="F3407"/>
      <c r="G3407"/>
      <c r="H3407"/>
      <c r="I3407"/>
      <c r="J3407"/>
      <c r="K3407"/>
      <c r="L3407"/>
      <c r="M3407"/>
      <c r="N3407"/>
      <c r="O3407"/>
    </row>
    <row r="3408" spans="2:15" x14ac:dyDescent="0.25">
      <c r="B3408"/>
      <c r="C3408"/>
      <c r="D3408"/>
      <c r="E3408"/>
      <c r="F3408"/>
      <c r="G3408"/>
      <c r="H3408"/>
      <c r="I3408"/>
      <c r="J3408"/>
      <c r="K3408"/>
      <c r="L3408"/>
      <c r="M3408"/>
      <c r="N3408"/>
      <c r="O3408"/>
    </row>
    <row r="3409" spans="2:15" x14ac:dyDescent="0.25">
      <c r="B3409"/>
      <c r="C3409"/>
      <c r="D3409"/>
      <c r="E3409"/>
      <c r="F3409"/>
      <c r="G3409"/>
      <c r="H3409"/>
      <c r="I3409"/>
      <c r="J3409"/>
      <c r="K3409"/>
      <c r="L3409"/>
      <c r="M3409"/>
      <c r="N3409"/>
      <c r="O3409"/>
    </row>
    <row r="3410" spans="2:15" x14ac:dyDescent="0.25">
      <c r="B3410"/>
      <c r="C3410"/>
      <c r="D3410"/>
      <c r="E3410"/>
      <c r="F3410"/>
      <c r="G3410"/>
      <c r="H3410"/>
      <c r="I3410"/>
      <c r="J3410"/>
      <c r="K3410"/>
      <c r="L3410"/>
      <c r="M3410"/>
      <c r="N3410"/>
      <c r="O3410"/>
    </row>
    <row r="3411" spans="2:15" x14ac:dyDescent="0.25">
      <c r="B3411"/>
      <c r="C3411"/>
      <c r="D3411"/>
      <c r="E3411"/>
      <c r="F3411"/>
      <c r="G3411"/>
      <c r="H3411"/>
      <c r="I3411"/>
      <c r="J3411"/>
      <c r="K3411"/>
      <c r="L3411"/>
      <c r="M3411"/>
      <c r="N3411"/>
      <c r="O3411"/>
    </row>
    <row r="3412" spans="2:15" x14ac:dyDescent="0.25">
      <c r="B3412"/>
      <c r="C3412"/>
      <c r="D3412"/>
      <c r="E3412"/>
      <c r="F3412"/>
      <c r="G3412"/>
      <c r="H3412"/>
      <c r="I3412"/>
      <c r="J3412"/>
      <c r="K3412"/>
      <c r="L3412"/>
      <c r="M3412"/>
      <c r="N3412"/>
      <c r="O3412"/>
    </row>
    <row r="3413" spans="2:15" x14ac:dyDescent="0.25">
      <c r="B3413"/>
      <c r="C3413"/>
      <c r="D3413"/>
      <c r="E3413"/>
      <c r="F3413"/>
      <c r="G3413"/>
      <c r="H3413"/>
      <c r="I3413"/>
      <c r="J3413"/>
      <c r="K3413"/>
      <c r="L3413"/>
      <c r="M3413"/>
      <c r="N3413"/>
      <c r="O3413"/>
    </row>
    <row r="3414" spans="2:15" x14ac:dyDescent="0.25">
      <c r="B3414"/>
      <c r="C3414"/>
      <c r="D3414"/>
      <c r="E3414"/>
      <c r="F3414"/>
      <c r="G3414"/>
      <c r="H3414"/>
      <c r="I3414"/>
      <c r="J3414"/>
      <c r="K3414"/>
      <c r="L3414"/>
      <c r="M3414"/>
      <c r="N3414"/>
      <c r="O3414"/>
    </row>
    <row r="3415" spans="2:15" x14ac:dyDescent="0.25">
      <c r="B3415"/>
      <c r="C3415"/>
      <c r="D3415"/>
      <c r="E3415"/>
      <c r="F3415"/>
      <c r="G3415"/>
      <c r="H3415"/>
      <c r="I3415"/>
      <c r="J3415"/>
      <c r="K3415"/>
      <c r="L3415"/>
      <c r="M3415"/>
      <c r="N3415"/>
      <c r="O3415"/>
    </row>
    <row r="3416" spans="2:15" x14ac:dyDescent="0.25">
      <c r="B3416"/>
      <c r="C3416"/>
      <c r="D3416"/>
      <c r="E3416"/>
      <c r="F3416"/>
      <c r="G3416"/>
      <c r="H3416"/>
      <c r="I3416"/>
      <c r="J3416"/>
      <c r="K3416"/>
      <c r="L3416"/>
      <c r="M3416"/>
      <c r="N3416"/>
      <c r="O3416"/>
    </row>
    <row r="3417" spans="2:15" x14ac:dyDescent="0.25">
      <c r="B3417"/>
      <c r="C3417"/>
      <c r="D3417"/>
      <c r="E3417"/>
      <c r="F3417"/>
      <c r="G3417"/>
      <c r="H3417"/>
      <c r="I3417"/>
      <c r="J3417"/>
      <c r="K3417"/>
      <c r="L3417"/>
      <c r="M3417"/>
      <c r="N3417"/>
      <c r="O3417"/>
    </row>
    <row r="3418" spans="2:15" x14ac:dyDescent="0.25">
      <c r="B3418"/>
      <c r="C3418"/>
      <c r="D3418"/>
      <c r="E3418"/>
      <c r="F3418"/>
      <c r="G3418"/>
      <c r="H3418"/>
      <c r="I3418"/>
      <c r="J3418"/>
      <c r="K3418"/>
      <c r="L3418"/>
      <c r="M3418"/>
      <c r="N3418"/>
      <c r="O3418"/>
    </row>
    <row r="3419" spans="2:15" x14ac:dyDescent="0.25">
      <c r="B3419"/>
      <c r="C3419"/>
      <c r="D3419"/>
      <c r="E3419"/>
      <c r="F3419"/>
      <c r="G3419"/>
      <c r="H3419"/>
      <c r="I3419"/>
      <c r="J3419"/>
      <c r="K3419"/>
      <c r="L3419"/>
      <c r="M3419"/>
      <c r="N3419"/>
      <c r="O3419"/>
    </row>
    <row r="3420" spans="2:15" x14ac:dyDescent="0.25">
      <c r="B3420"/>
      <c r="C3420"/>
      <c r="D3420"/>
      <c r="E3420"/>
      <c r="F3420"/>
      <c r="G3420"/>
      <c r="H3420"/>
      <c r="I3420"/>
      <c r="J3420"/>
      <c r="K3420"/>
      <c r="L3420"/>
      <c r="M3420"/>
      <c r="N3420"/>
      <c r="O3420"/>
    </row>
    <row r="3421" spans="2:15" x14ac:dyDescent="0.25">
      <c r="B3421"/>
      <c r="C3421"/>
      <c r="D3421"/>
      <c r="E3421"/>
      <c r="F3421"/>
      <c r="G3421"/>
      <c r="H3421"/>
      <c r="I3421"/>
      <c r="J3421"/>
      <c r="K3421"/>
      <c r="L3421"/>
      <c r="M3421"/>
      <c r="N3421"/>
      <c r="O3421"/>
    </row>
    <row r="3422" spans="2:15" x14ac:dyDescent="0.25">
      <c r="B3422"/>
      <c r="C3422"/>
      <c r="D3422"/>
      <c r="E3422"/>
      <c r="F3422"/>
      <c r="G3422"/>
      <c r="H3422"/>
      <c r="I3422"/>
      <c r="J3422"/>
      <c r="K3422"/>
      <c r="L3422"/>
      <c r="M3422"/>
      <c r="N3422"/>
      <c r="O3422"/>
    </row>
    <row r="3423" spans="2:15" x14ac:dyDescent="0.25">
      <c r="B3423"/>
      <c r="C3423"/>
      <c r="D3423"/>
      <c r="E3423"/>
      <c r="F3423"/>
      <c r="G3423"/>
      <c r="H3423"/>
      <c r="I3423"/>
      <c r="J3423"/>
      <c r="K3423"/>
      <c r="L3423"/>
      <c r="M3423"/>
      <c r="N3423"/>
      <c r="O3423"/>
    </row>
    <row r="3424" spans="2:15" x14ac:dyDescent="0.25">
      <c r="B3424"/>
      <c r="C3424"/>
      <c r="D3424"/>
      <c r="E3424"/>
      <c r="F3424"/>
      <c r="G3424"/>
      <c r="H3424"/>
      <c r="I3424"/>
      <c r="J3424"/>
      <c r="K3424"/>
      <c r="L3424"/>
      <c r="M3424"/>
      <c r="N3424"/>
      <c r="O3424"/>
    </row>
    <row r="3425" spans="2:15" x14ac:dyDescent="0.25">
      <c r="B3425"/>
      <c r="C3425"/>
      <c r="D3425"/>
      <c r="E3425"/>
      <c r="F3425"/>
      <c r="G3425"/>
      <c r="H3425"/>
      <c r="I3425"/>
      <c r="J3425"/>
      <c r="K3425"/>
      <c r="L3425"/>
      <c r="M3425"/>
      <c r="N3425"/>
      <c r="O3425"/>
    </row>
    <row r="3426" spans="2:15" x14ac:dyDescent="0.25">
      <c r="B3426"/>
      <c r="C3426"/>
      <c r="D3426"/>
      <c r="E3426"/>
      <c r="F3426"/>
      <c r="G3426"/>
      <c r="H3426"/>
      <c r="I3426"/>
      <c r="J3426"/>
      <c r="K3426"/>
      <c r="L3426"/>
      <c r="M3426"/>
      <c r="N3426"/>
      <c r="O3426"/>
    </row>
    <row r="3427" spans="2:15" x14ac:dyDescent="0.25">
      <c r="B3427"/>
      <c r="C3427"/>
      <c r="D3427"/>
      <c r="E3427"/>
      <c r="F3427"/>
      <c r="G3427"/>
      <c r="H3427"/>
      <c r="I3427"/>
      <c r="J3427"/>
      <c r="K3427"/>
      <c r="L3427"/>
      <c r="M3427"/>
      <c r="N3427"/>
      <c r="O3427"/>
    </row>
    <row r="3428" spans="2:15" x14ac:dyDescent="0.25">
      <c r="B3428"/>
      <c r="C3428"/>
      <c r="D3428"/>
      <c r="E3428"/>
      <c r="F3428"/>
      <c r="G3428"/>
      <c r="H3428"/>
      <c r="I3428"/>
      <c r="J3428"/>
      <c r="K3428"/>
      <c r="L3428"/>
      <c r="M3428"/>
      <c r="N3428"/>
      <c r="O3428"/>
    </row>
    <row r="3429" spans="2:15" x14ac:dyDescent="0.25">
      <c r="B3429"/>
      <c r="C3429"/>
      <c r="D3429"/>
      <c r="E3429"/>
      <c r="F3429"/>
      <c r="G3429"/>
      <c r="H3429"/>
      <c r="I3429"/>
      <c r="J3429"/>
      <c r="K3429"/>
      <c r="L3429"/>
      <c r="M3429"/>
      <c r="N3429"/>
      <c r="O3429"/>
    </row>
    <row r="3430" spans="2:15" x14ac:dyDescent="0.25">
      <c r="B3430"/>
      <c r="C3430"/>
      <c r="D3430"/>
      <c r="E3430"/>
      <c r="F3430"/>
      <c r="G3430"/>
      <c r="H3430"/>
      <c r="I3430"/>
      <c r="J3430"/>
      <c r="K3430"/>
      <c r="L3430"/>
      <c r="M3430"/>
      <c r="N3430"/>
      <c r="O3430"/>
    </row>
    <row r="3431" spans="2:15" x14ac:dyDescent="0.25">
      <c r="B3431"/>
      <c r="C3431"/>
      <c r="D3431"/>
      <c r="E3431"/>
      <c r="F3431"/>
      <c r="G3431"/>
      <c r="H3431"/>
      <c r="I3431"/>
      <c r="J3431"/>
      <c r="K3431"/>
      <c r="L3431"/>
      <c r="M3431"/>
      <c r="N3431"/>
      <c r="O3431"/>
    </row>
    <row r="3432" spans="2:15" x14ac:dyDescent="0.25">
      <c r="B3432"/>
      <c r="C3432"/>
      <c r="D3432"/>
      <c r="E3432"/>
      <c r="F3432"/>
      <c r="G3432"/>
      <c r="H3432"/>
      <c r="I3432"/>
      <c r="J3432"/>
      <c r="K3432"/>
      <c r="L3432"/>
      <c r="M3432"/>
      <c r="N3432"/>
      <c r="O3432"/>
    </row>
    <row r="3433" spans="2:15" x14ac:dyDescent="0.25">
      <c r="B3433"/>
      <c r="C3433"/>
      <c r="D3433"/>
      <c r="E3433"/>
      <c r="F3433"/>
      <c r="G3433"/>
      <c r="H3433"/>
      <c r="I3433"/>
      <c r="J3433"/>
      <c r="K3433"/>
      <c r="L3433"/>
      <c r="M3433"/>
      <c r="N3433"/>
      <c r="O3433"/>
    </row>
    <row r="3434" spans="2:15" x14ac:dyDescent="0.25">
      <c r="B3434"/>
      <c r="C3434"/>
      <c r="D3434"/>
      <c r="E3434"/>
      <c r="F3434"/>
      <c r="G3434"/>
      <c r="H3434"/>
      <c r="I3434"/>
      <c r="J3434"/>
      <c r="K3434"/>
      <c r="L3434"/>
      <c r="M3434"/>
      <c r="N3434"/>
      <c r="O3434"/>
    </row>
    <row r="3435" spans="2:15" x14ac:dyDescent="0.25">
      <c r="B3435"/>
      <c r="C3435"/>
      <c r="D3435"/>
      <c r="E3435"/>
      <c r="F3435"/>
      <c r="G3435"/>
      <c r="H3435"/>
      <c r="I3435"/>
      <c r="J3435"/>
      <c r="K3435"/>
      <c r="L3435"/>
      <c r="M3435"/>
      <c r="N3435"/>
      <c r="O3435"/>
    </row>
    <row r="3436" spans="2:15" x14ac:dyDescent="0.25">
      <c r="B3436"/>
      <c r="C3436"/>
      <c r="D3436"/>
      <c r="E3436"/>
      <c r="F3436"/>
      <c r="G3436"/>
      <c r="H3436"/>
      <c r="I3436"/>
      <c r="J3436"/>
      <c r="K3436"/>
      <c r="L3436"/>
      <c r="M3436"/>
      <c r="N3436"/>
      <c r="O3436"/>
    </row>
    <row r="3437" spans="2:15" x14ac:dyDescent="0.25">
      <c r="B3437"/>
      <c r="C3437"/>
      <c r="D3437"/>
      <c r="E3437"/>
      <c r="F3437"/>
      <c r="G3437"/>
      <c r="H3437"/>
      <c r="I3437"/>
      <c r="J3437"/>
      <c r="K3437"/>
      <c r="L3437"/>
      <c r="M3437"/>
      <c r="N3437"/>
      <c r="O3437"/>
    </row>
    <row r="3438" spans="2:15" x14ac:dyDescent="0.25">
      <c r="B3438"/>
      <c r="C3438"/>
      <c r="D3438"/>
      <c r="E3438"/>
      <c r="F3438"/>
      <c r="G3438"/>
      <c r="H3438"/>
      <c r="I3438"/>
      <c r="J3438"/>
      <c r="K3438"/>
      <c r="L3438"/>
      <c r="M3438"/>
      <c r="N3438"/>
      <c r="O3438"/>
    </row>
    <row r="3439" spans="2:15" x14ac:dyDescent="0.25">
      <c r="B3439"/>
      <c r="C3439"/>
      <c r="D3439"/>
      <c r="E3439"/>
      <c r="F3439"/>
      <c r="G3439"/>
      <c r="H3439"/>
      <c r="I3439"/>
      <c r="J3439"/>
      <c r="K3439"/>
      <c r="L3439"/>
      <c r="M3439"/>
      <c r="N3439"/>
      <c r="O3439"/>
    </row>
    <row r="3440" spans="2:15" x14ac:dyDescent="0.25">
      <c r="B3440"/>
      <c r="C3440"/>
      <c r="D3440"/>
      <c r="E3440"/>
      <c r="F3440"/>
      <c r="G3440"/>
      <c r="H3440"/>
      <c r="I3440"/>
      <c r="J3440"/>
      <c r="K3440"/>
      <c r="L3440"/>
      <c r="M3440"/>
      <c r="N3440"/>
      <c r="O3440"/>
    </row>
    <row r="3441" spans="2:15" x14ac:dyDescent="0.25">
      <c r="B3441"/>
      <c r="C3441"/>
      <c r="D3441"/>
      <c r="E3441"/>
      <c r="F3441"/>
      <c r="G3441"/>
      <c r="H3441"/>
      <c r="I3441"/>
      <c r="J3441"/>
      <c r="K3441"/>
      <c r="L3441"/>
      <c r="M3441"/>
      <c r="N3441"/>
      <c r="O3441"/>
    </row>
    <row r="3442" spans="2:15" x14ac:dyDescent="0.25">
      <c r="B3442"/>
      <c r="C3442"/>
      <c r="D3442"/>
      <c r="E3442"/>
      <c r="F3442"/>
      <c r="G3442"/>
      <c r="H3442"/>
      <c r="I3442"/>
      <c r="J3442"/>
      <c r="K3442"/>
      <c r="L3442"/>
      <c r="M3442"/>
      <c r="N3442"/>
      <c r="O3442"/>
    </row>
    <row r="3443" spans="2:15" x14ac:dyDescent="0.25">
      <c r="B3443"/>
      <c r="C3443"/>
      <c r="D3443"/>
      <c r="E3443"/>
      <c r="F3443"/>
      <c r="G3443"/>
      <c r="H3443"/>
      <c r="I3443"/>
      <c r="J3443"/>
      <c r="K3443"/>
      <c r="L3443"/>
      <c r="M3443"/>
      <c r="N3443"/>
      <c r="O3443"/>
    </row>
    <row r="3444" spans="2:15" x14ac:dyDescent="0.25">
      <c r="B3444"/>
      <c r="C3444"/>
      <c r="D3444"/>
      <c r="E3444"/>
      <c r="F3444"/>
      <c r="G3444"/>
      <c r="H3444"/>
      <c r="I3444"/>
      <c r="J3444"/>
      <c r="K3444"/>
      <c r="L3444"/>
      <c r="M3444"/>
      <c r="N3444"/>
      <c r="O3444"/>
    </row>
    <row r="3445" spans="2:15" x14ac:dyDescent="0.25">
      <c r="B3445"/>
      <c r="C3445"/>
      <c r="D3445"/>
      <c r="E3445"/>
      <c r="F3445"/>
      <c r="G3445"/>
      <c r="H3445"/>
      <c r="I3445"/>
      <c r="J3445"/>
      <c r="K3445"/>
      <c r="L3445"/>
      <c r="M3445"/>
      <c r="N3445"/>
      <c r="O3445"/>
    </row>
    <row r="3446" spans="2:15" x14ac:dyDescent="0.25">
      <c r="B3446"/>
      <c r="C3446"/>
      <c r="D3446"/>
      <c r="E3446"/>
      <c r="F3446"/>
      <c r="G3446"/>
      <c r="H3446"/>
      <c r="I3446"/>
      <c r="J3446"/>
      <c r="K3446"/>
      <c r="L3446"/>
      <c r="M3446"/>
      <c r="N3446"/>
      <c r="O3446"/>
    </row>
    <row r="3447" spans="2:15" x14ac:dyDescent="0.25">
      <c r="B3447"/>
      <c r="C3447"/>
      <c r="D3447"/>
      <c r="E3447"/>
      <c r="F3447"/>
      <c r="G3447"/>
      <c r="H3447"/>
      <c r="I3447"/>
      <c r="J3447"/>
      <c r="K3447"/>
      <c r="L3447"/>
      <c r="M3447"/>
      <c r="N3447"/>
      <c r="O3447"/>
    </row>
    <row r="3448" spans="2:15" x14ac:dyDescent="0.25">
      <c r="B3448"/>
      <c r="C3448"/>
      <c r="D3448"/>
      <c r="E3448"/>
      <c r="F3448"/>
      <c r="G3448"/>
      <c r="H3448"/>
      <c r="I3448"/>
      <c r="J3448"/>
      <c r="K3448"/>
      <c r="L3448"/>
      <c r="M3448"/>
      <c r="N3448"/>
      <c r="O3448"/>
    </row>
    <row r="3449" spans="2:15" x14ac:dyDescent="0.25">
      <c r="B3449"/>
      <c r="C3449"/>
      <c r="D3449"/>
      <c r="E3449"/>
      <c r="F3449"/>
      <c r="G3449"/>
      <c r="H3449"/>
      <c r="I3449"/>
      <c r="J3449"/>
      <c r="K3449"/>
      <c r="L3449"/>
      <c r="M3449"/>
      <c r="N3449"/>
      <c r="O3449"/>
    </row>
    <row r="3450" spans="2:15" x14ac:dyDescent="0.25">
      <c r="B3450"/>
      <c r="C3450"/>
      <c r="D3450"/>
      <c r="E3450"/>
      <c r="F3450"/>
      <c r="G3450"/>
      <c r="H3450"/>
      <c r="I3450"/>
      <c r="J3450"/>
      <c r="K3450"/>
      <c r="L3450"/>
      <c r="M3450"/>
      <c r="N3450"/>
      <c r="O3450"/>
    </row>
    <row r="3451" spans="2:15" x14ac:dyDescent="0.25">
      <c r="B3451"/>
      <c r="C3451"/>
      <c r="D3451"/>
      <c r="E3451"/>
      <c r="F3451"/>
      <c r="G3451"/>
      <c r="H3451"/>
      <c r="I3451"/>
      <c r="J3451"/>
      <c r="K3451"/>
      <c r="L3451"/>
      <c r="M3451"/>
      <c r="N3451"/>
      <c r="O3451"/>
    </row>
    <row r="3452" spans="2:15" x14ac:dyDescent="0.25">
      <c r="B3452"/>
      <c r="C3452"/>
      <c r="D3452"/>
      <c r="E3452"/>
      <c r="F3452"/>
      <c r="G3452"/>
      <c r="H3452"/>
      <c r="I3452"/>
      <c r="J3452"/>
      <c r="K3452"/>
      <c r="L3452"/>
      <c r="M3452"/>
      <c r="N3452"/>
      <c r="O3452"/>
    </row>
    <row r="3453" spans="2:15" x14ac:dyDescent="0.25">
      <c r="B3453"/>
      <c r="C3453"/>
      <c r="D3453"/>
      <c r="E3453"/>
      <c r="F3453"/>
      <c r="G3453"/>
      <c r="H3453"/>
      <c r="I3453"/>
      <c r="J3453"/>
      <c r="K3453"/>
      <c r="L3453"/>
      <c r="M3453"/>
      <c r="N3453"/>
      <c r="O3453"/>
    </row>
    <row r="3454" spans="2:15" x14ac:dyDescent="0.25">
      <c r="B3454"/>
      <c r="C3454"/>
      <c r="D3454"/>
      <c r="E3454"/>
      <c r="F3454"/>
      <c r="G3454"/>
      <c r="H3454"/>
      <c r="I3454"/>
      <c r="J3454"/>
      <c r="K3454"/>
      <c r="L3454"/>
      <c r="M3454"/>
      <c r="N3454"/>
      <c r="O3454"/>
    </row>
    <row r="3455" spans="2:15" x14ac:dyDescent="0.25">
      <c r="B3455"/>
      <c r="C3455"/>
      <c r="D3455"/>
      <c r="E3455"/>
      <c r="F3455"/>
      <c r="G3455"/>
      <c r="H3455"/>
      <c r="I3455"/>
      <c r="J3455"/>
      <c r="K3455"/>
      <c r="L3455"/>
      <c r="M3455"/>
      <c r="N3455"/>
      <c r="O3455"/>
    </row>
    <row r="3456" spans="2:15" x14ac:dyDescent="0.25">
      <c r="B3456"/>
      <c r="C3456"/>
      <c r="D3456"/>
      <c r="E3456"/>
      <c r="F3456"/>
      <c r="G3456"/>
      <c r="H3456"/>
      <c r="I3456"/>
      <c r="J3456"/>
      <c r="K3456"/>
      <c r="L3456"/>
      <c r="M3456"/>
      <c r="N3456"/>
      <c r="O3456"/>
    </row>
    <row r="3457" spans="2:15" x14ac:dyDescent="0.25">
      <c r="B3457"/>
      <c r="C3457"/>
      <c r="D3457"/>
      <c r="E3457"/>
      <c r="F3457"/>
      <c r="G3457"/>
      <c r="H3457"/>
      <c r="I3457"/>
      <c r="J3457"/>
      <c r="K3457"/>
      <c r="L3457"/>
      <c r="M3457"/>
      <c r="N3457"/>
      <c r="O3457"/>
    </row>
    <row r="3458" spans="2:15" x14ac:dyDescent="0.25">
      <c r="B3458"/>
      <c r="C3458"/>
      <c r="D3458"/>
      <c r="E3458"/>
      <c r="F3458"/>
      <c r="G3458"/>
      <c r="H3458"/>
      <c r="I3458"/>
      <c r="J3458"/>
      <c r="K3458"/>
      <c r="L3458"/>
      <c r="M3458"/>
      <c r="N3458"/>
      <c r="O3458"/>
    </row>
    <row r="3459" spans="2:15" x14ac:dyDescent="0.25">
      <c r="B3459"/>
      <c r="C3459"/>
      <c r="D3459"/>
      <c r="E3459"/>
      <c r="F3459"/>
      <c r="G3459"/>
      <c r="H3459"/>
      <c r="I3459"/>
      <c r="J3459"/>
      <c r="K3459"/>
      <c r="L3459"/>
      <c r="M3459"/>
      <c r="N3459"/>
      <c r="O3459"/>
    </row>
    <row r="3460" spans="2:15" x14ac:dyDescent="0.25">
      <c r="B3460"/>
      <c r="C3460"/>
      <c r="D3460"/>
      <c r="E3460"/>
      <c r="F3460"/>
      <c r="G3460"/>
      <c r="H3460"/>
      <c r="I3460"/>
      <c r="J3460"/>
      <c r="K3460"/>
      <c r="L3460"/>
      <c r="M3460"/>
      <c r="N3460"/>
      <c r="O3460"/>
    </row>
    <row r="3461" spans="2:15" x14ac:dyDescent="0.25">
      <c r="B3461"/>
      <c r="C3461"/>
      <c r="D3461"/>
      <c r="E3461"/>
      <c r="F3461"/>
      <c r="G3461"/>
      <c r="H3461"/>
      <c r="I3461"/>
      <c r="J3461"/>
      <c r="K3461"/>
      <c r="L3461"/>
      <c r="M3461"/>
      <c r="N3461"/>
      <c r="O3461"/>
    </row>
    <row r="3462" spans="2:15" x14ac:dyDescent="0.25">
      <c r="B3462"/>
      <c r="C3462"/>
      <c r="D3462"/>
      <c r="E3462"/>
      <c r="F3462"/>
      <c r="G3462"/>
      <c r="H3462"/>
      <c r="I3462"/>
      <c r="J3462"/>
      <c r="K3462"/>
      <c r="L3462"/>
      <c r="M3462"/>
      <c r="N3462"/>
      <c r="O3462"/>
    </row>
    <row r="3463" spans="2:15" x14ac:dyDescent="0.25">
      <c r="B3463"/>
      <c r="C3463"/>
      <c r="D3463"/>
      <c r="E3463"/>
      <c r="F3463"/>
      <c r="G3463"/>
      <c r="H3463"/>
      <c r="I3463"/>
      <c r="J3463"/>
      <c r="K3463"/>
      <c r="L3463"/>
      <c r="M3463"/>
      <c r="N3463"/>
      <c r="O3463"/>
    </row>
    <row r="3464" spans="2:15" x14ac:dyDescent="0.25">
      <c r="B3464"/>
      <c r="C3464"/>
      <c r="D3464"/>
      <c r="E3464"/>
      <c r="F3464"/>
      <c r="G3464"/>
      <c r="H3464"/>
      <c r="I3464"/>
      <c r="J3464"/>
      <c r="K3464"/>
      <c r="L3464"/>
      <c r="M3464"/>
      <c r="N3464"/>
      <c r="O3464"/>
    </row>
    <row r="3465" spans="2:15" x14ac:dyDescent="0.25">
      <c r="B3465"/>
      <c r="C3465"/>
      <c r="D3465"/>
      <c r="E3465"/>
      <c r="F3465"/>
      <c r="G3465"/>
      <c r="H3465"/>
      <c r="I3465"/>
      <c r="J3465"/>
      <c r="K3465"/>
      <c r="L3465"/>
      <c r="M3465"/>
      <c r="N3465"/>
      <c r="O3465"/>
    </row>
    <row r="3466" spans="2:15" x14ac:dyDescent="0.25">
      <c r="B3466"/>
      <c r="C3466"/>
      <c r="D3466"/>
      <c r="E3466"/>
      <c r="F3466"/>
      <c r="G3466"/>
      <c r="H3466"/>
      <c r="I3466"/>
      <c r="J3466"/>
      <c r="K3466"/>
      <c r="L3466"/>
      <c r="M3466"/>
      <c r="N3466"/>
      <c r="O3466"/>
    </row>
    <row r="3467" spans="2:15" x14ac:dyDescent="0.25">
      <c r="B3467"/>
      <c r="C3467"/>
      <c r="D3467"/>
      <c r="E3467"/>
      <c r="F3467"/>
      <c r="G3467"/>
      <c r="H3467"/>
      <c r="I3467"/>
      <c r="J3467"/>
      <c r="K3467"/>
      <c r="L3467"/>
      <c r="M3467"/>
      <c r="N3467"/>
      <c r="O3467"/>
    </row>
    <row r="3468" spans="2:15" x14ac:dyDescent="0.25">
      <c r="B3468"/>
      <c r="C3468"/>
      <c r="D3468"/>
      <c r="E3468"/>
      <c r="F3468"/>
      <c r="G3468"/>
      <c r="H3468"/>
      <c r="I3468"/>
      <c r="J3468"/>
      <c r="K3468"/>
      <c r="L3468"/>
      <c r="M3468"/>
      <c r="N3468"/>
      <c r="O3468"/>
    </row>
    <row r="3469" spans="2:15" x14ac:dyDescent="0.25">
      <c r="B3469"/>
      <c r="C3469"/>
      <c r="D3469"/>
      <c r="E3469"/>
      <c r="F3469"/>
      <c r="G3469"/>
      <c r="H3469"/>
      <c r="I3469"/>
      <c r="J3469"/>
      <c r="K3469"/>
      <c r="L3469"/>
      <c r="M3469"/>
      <c r="N3469"/>
      <c r="O3469"/>
    </row>
    <row r="3470" spans="2:15" x14ac:dyDescent="0.25">
      <c r="B3470"/>
      <c r="C3470"/>
      <c r="D3470"/>
      <c r="E3470"/>
      <c r="F3470"/>
      <c r="G3470"/>
      <c r="H3470"/>
      <c r="I3470"/>
      <c r="J3470"/>
      <c r="K3470"/>
      <c r="L3470"/>
      <c r="M3470"/>
      <c r="N3470"/>
      <c r="O3470"/>
    </row>
    <row r="3471" spans="2:15" x14ac:dyDescent="0.25">
      <c r="B3471"/>
      <c r="C3471"/>
      <c r="D3471"/>
      <c r="E3471"/>
      <c r="F3471"/>
      <c r="G3471"/>
      <c r="H3471"/>
      <c r="I3471"/>
      <c r="J3471"/>
      <c r="K3471"/>
      <c r="L3471"/>
      <c r="M3471"/>
      <c r="N3471"/>
      <c r="O3471"/>
    </row>
    <row r="3472" spans="2:15" x14ac:dyDescent="0.25">
      <c r="B3472"/>
      <c r="C3472"/>
      <c r="D3472"/>
      <c r="E3472"/>
      <c r="F3472"/>
      <c r="G3472"/>
      <c r="H3472"/>
      <c r="I3472"/>
      <c r="J3472"/>
      <c r="K3472"/>
      <c r="L3472"/>
      <c r="M3472"/>
      <c r="N3472"/>
      <c r="O3472"/>
    </row>
    <row r="3473" spans="2:15" x14ac:dyDescent="0.25">
      <c r="B3473"/>
      <c r="C3473"/>
      <c r="D3473"/>
      <c r="E3473"/>
      <c r="F3473"/>
      <c r="G3473"/>
      <c r="H3473"/>
      <c r="I3473"/>
      <c r="J3473"/>
      <c r="K3473"/>
      <c r="L3473"/>
      <c r="M3473"/>
      <c r="N3473"/>
      <c r="O3473"/>
    </row>
    <row r="3474" spans="2:15" x14ac:dyDescent="0.25">
      <c r="B3474"/>
      <c r="C3474"/>
      <c r="D3474"/>
      <c r="E3474"/>
      <c r="F3474"/>
      <c r="G3474"/>
      <c r="H3474"/>
      <c r="I3474"/>
      <c r="J3474"/>
      <c r="K3474"/>
      <c r="L3474"/>
      <c r="M3474"/>
      <c r="N3474"/>
      <c r="O3474"/>
    </row>
    <row r="3475" spans="2:15" x14ac:dyDescent="0.25">
      <c r="B3475"/>
      <c r="C3475"/>
      <c r="D3475"/>
      <c r="E3475"/>
      <c r="F3475"/>
      <c r="G3475"/>
      <c r="H3475"/>
      <c r="I3475"/>
      <c r="J3475"/>
      <c r="K3475"/>
      <c r="L3475"/>
      <c r="M3475"/>
      <c r="N3475"/>
      <c r="O3475"/>
    </row>
    <row r="3476" spans="2:15" x14ac:dyDescent="0.25">
      <c r="B3476"/>
      <c r="C3476"/>
      <c r="D3476"/>
      <c r="E3476"/>
      <c r="F3476"/>
      <c r="G3476"/>
      <c r="H3476"/>
      <c r="I3476"/>
      <c r="J3476"/>
      <c r="K3476"/>
      <c r="L3476"/>
      <c r="M3476"/>
      <c r="N3476"/>
      <c r="O3476"/>
    </row>
    <row r="3477" spans="2:15" x14ac:dyDescent="0.25">
      <c r="B3477"/>
      <c r="C3477"/>
      <c r="D3477"/>
      <c r="E3477"/>
      <c r="F3477"/>
      <c r="G3477"/>
      <c r="H3477"/>
      <c r="I3477"/>
      <c r="J3477"/>
      <c r="K3477"/>
      <c r="L3477"/>
      <c r="M3477"/>
      <c r="N3477"/>
      <c r="O3477"/>
    </row>
    <row r="3478" spans="2:15" x14ac:dyDescent="0.25">
      <c r="B3478"/>
      <c r="C3478"/>
      <c r="D3478"/>
      <c r="E3478"/>
      <c r="F3478"/>
      <c r="G3478"/>
      <c r="H3478"/>
      <c r="I3478"/>
      <c r="J3478"/>
      <c r="K3478"/>
      <c r="L3478"/>
      <c r="M3478"/>
      <c r="N3478"/>
      <c r="O3478"/>
    </row>
    <row r="3479" spans="2:15" x14ac:dyDescent="0.25">
      <c r="B3479"/>
      <c r="C3479"/>
      <c r="D3479"/>
      <c r="E3479"/>
      <c r="F3479"/>
      <c r="G3479"/>
      <c r="H3479"/>
      <c r="I3479"/>
      <c r="J3479"/>
      <c r="K3479"/>
      <c r="L3479"/>
      <c r="M3479"/>
      <c r="N3479"/>
      <c r="O3479"/>
    </row>
    <row r="3480" spans="2:15" x14ac:dyDescent="0.25">
      <c r="B3480"/>
      <c r="C3480"/>
      <c r="D3480"/>
      <c r="E3480"/>
      <c r="F3480"/>
      <c r="G3480"/>
      <c r="H3480"/>
      <c r="I3480"/>
      <c r="J3480"/>
      <c r="K3480"/>
      <c r="L3480"/>
      <c r="M3480"/>
      <c r="N3480"/>
      <c r="O3480"/>
    </row>
    <row r="3481" spans="2:15" x14ac:dyDescent="0.25">
      <c r="B3481"/>
      <c r="C3481"/>
      <c r="D3481"/>
      <c r="E3481"/>
      <c r="F3481"/>
      <c r="G3481"/>
      <c r="H3481"/>
      <c r="I3481"/>
      <c r="J3481"/>
      <c r="K3481"/>
      <c r="L3481"/>
      <c r="M3481"/>
      <c r="N3481"/>
      <c r="O3481"/>
    </row>
    <row r="3482" spans="2:15" x14ac:dyDescent="0.25">
      <c r="B3482"/>
      <c r="C3482"/>
      <c r="D3482"/>
      <c r="E3482"/>
      <c r="F3482"/>
      <c r="G3482"/>
      <c r="H3482"/>
      <c r="I3482"/>
      <c r="J3482"/>
      <c r="K3482"/>
      <c r="L3482"/>
      <c r="M3482"/>
      <c r="N3482"/>
      <c r="O3482"/>
    </row>
    <row r="3483" spans="2:15" x14ac:dyDescent="0.25">
      <c r="B3483"/>
      <c r="C3483"/>
      <c r="D3483"/>
      <c r="E3483"/>
      <c r="F3483"/>
      <c r="G3483"/>
      <c r="H3483"/>
      <c r="I3483"/>
      <c r="J3483"/>
      <c r="K3483"/>
      <c r="L3483"/>
      <c r="M3483"/>
      <c r="N3483"/>
      <c r="O3483"/>
    </row>
    <row r="3484" spans="2:15" x14ac:dyDescent="0.25">
      <c r="B3484"/>
      <c r="C3484"/>
      <c r="D3484"/>
      <c r="E3484"/>
      <c r="F3484"/>
      <c r="G3484"/>
      <c r="H3484"/>
      <c r="I3484"/>
      <c r="J3484"/>
      <c r="K3484"/>
      <c r="L3484"/>
      <c r="M3484"/>
      <c r="N3484"/>
      <c r="O3484"/>
    </row>
    <row r="3485" spans="2:15" x14ac:dyDescent="0.25">
      <c r="B3485"/>
      <c r="C3485"/>
      <c r="D3485"/>
      <c r="E3485"/>
      <c r="F3485"/>
      <c r="G3485"/>
      <c r="H3485"/>
      <c r="I3485"/>
      <c r="J3485"/>
      <c r="K3485"/>
      <c r="L3485"/>
      <c r="M3485"/>
      <c r="N3485"/>
      <c r="O3485"/>
    </row>
    <row r="3486" spans="2:15" x14ac:dyDescent="0.25">
      <c r="B3486"/>
      <c r="C3486"/>
      <c r="D3486"/>
      <c r="E3486"/>
      <c r="F3486"/>
      <c r="G3486"/>
      <c r="H3486"/>
      <c r="I3486"/>
      <c r="J3486"/>
      <c r="K3486"/>
      <c r="L3486"/>
      <c r="M3486"/>
      <c r="N3486"/>
      <c r="O3486"/>
    </row>
    <row r="3487" spans="2:15" x14ac:dyDescent="0.25">
      <c r="B3487"/>
      <c r="C3487"/>
      <c r="D3487"/>
      <c r="E3487"/>
      <c r="F3487"/>
      <c r="G3487"/>
      <c r="H3487"/>
      <c r="I3487"/>
      <c r="J3487"/>
      <c r="K3487"/>
      <c r="L3487"/>
      <c r="M3487"/>
      <c r="N3487"/>
      <c r="O3487"/>
    </row>
    <row r="3488" spans="2:15" x14ac:dyDescent="0.25">
      <c r="B3488"/>
      <c r="C3488"/>
      <c r="D3488"/>
      <c r="E3488"/>
      <c r="F3488"/>
      <c r="G3488"/>
      <c r="H3488"/>
      <c r="I3488"/>
      <c r="J3488"/>
      <c r="K3488"/>
      <c r="L3488"/>
      <c r="M3488"/>
      <c r="N3488"/>
      <c r="O3488"/>
    </row>
    <row r="3489" spans="2:15" x14ac:dyDescent="0.25">
      <c r="B3489"/>
      <c r="C3489"/>
      <c r="D3489"/>
      <c r="E3489"/>
      <c r="F3489"/>
      <c r="G3489"/>
      <c r="H3489"/>
      <c r="I3489"/>
      <c r="J3489"/>
      <c r="K3489"/>
      <c r="L3489"/>
      <c r="M3489"/>
      <c r="N3489"/>
      <c r="O3489"/>
    </row>
    <row r="3490" spans="2:15" x14ac:dyDescent="0.25">
      <c r="B3490"/>
      <c r="C3490"/>
      <c r="D3490"/>
      <c r="E3490"/>
      <c r="F3490"/>
      <c r="G3490"/>
      <c r="H3490"/>
      <c r="I3490"/>
      <c r="J3490"/>
      <c r="K3490"/>
      <c r="L3490"/>
      <c r="M3490"/>
      <c r="N3490"/>
      <c r="O3490"/>
    </row>
    <row r="3491" spans="2:15" x14ac:dyDescent="0.25">
      <c r="B3491"/>
      <c r="C3491"/>
      <c r="D3491"/>
      <c r="E3491"/>
      <c r="F3491"/>
      <c r="G3491"/>
      <c r="H3491"/>
      <c r="I3491"/>
      <c r="J3491"/>
      <c r="K3491"/>
      <c r="L3491"/>
      <c r="M3491"/>
      <c r="N3491"/>
      <c r="O3491"/>
    </row>
    <row r="3492" spans="2:15" x14ac:dyDescent="0.25">
      <c r="B3492"/>
      <c r="C3492"/>
      <c r="D3492"/>
      <c r="E3492"/>
      <c r="F3492"/>
      <c r="G3492"/>
      <c r="H3492"/>
      <c r="I3492"/>
      <c r="J3492"/>
      <c r="K3492"/>
      <c r="L3492"/>
      <c r="M3492"/>
      <c r="N3492"/>
      <c r="O3492"/>
    </row>
    <row r="3493" spans="2:15" x14ac:dyDescent="0.25">
      <c r="B3493"/>
      <c r="C3493"/>
      <c r="D3493"/>
      <c r="E3493"/>
      <c r="F3493"/>
      <c r="G3493"/>
      <c r="H3493"/>
      <c r="I3493"/>
      <c r="J3493"/>
      <c r="K3493"/>
      <c r="L3493"/>
      <c r="M3493"/>
      <c r="N3493"/>
      <c r="O3493"/>
    </row>
    <row r="3494" spans="2:15" x14ac:dyDescent="0.25">
      <c r="B3494"/>
      <c r="C3494"/>
      <c r="D3494"/>
      <c r="E3494"/>
      <c r="F3494"/>
      <c r="G3494"/>
      <c r="H3494"/>
      <c r="I3494"/>
      <c r="J3494"/>
      <c r="K3494"/>
      <c r="L3494"/>
      <c r="M3494"/>
      <c r="N3494"/>
      <c r="O3494"/>
    </row>
    <row r="3495" spans="2:15" x14ac:dyDescent="0.25">
      <c r="B3495"/>
      <c r="C3495"/>
      <c r="D3495"/>
      <c r="E3495"/>
      <c r="F3495"/>
      <c r="G3495"/>
      <c r="H3495"/>
      <c r="I3495"/>
      <c r="J3495"/>
      <c r="K3495"/>
      <c r="L3495"/>
      <c r="M3495"/>
      <c r="N3495"/>
      <c r="O3495"/>
    </row>
    <row r="3496" spans="2:15" x14ac:dyDescent="0.25">
      <c r="B3496"/>
      <c r="C3496"/>
      <c r="D3496"/>
      <c r="E3496"/>
      <c r="F3496"/>
      <c r="G3496"/>
      <c r="H3496"/>
      <c r="I3496"/>
      <c r="J3496"/>
      <c r="K3496"/>
      <c r="L3496"/>
      <c r="M3496"/>
      <c r="N3496"/>
      <c r="O3496"/>
    </row>
    <row r="3497" spans="2:15" x14ac:dyDescent="0.25">
      <c r="B3497"/>
      <c r="C3497"/>
      <c r="D3497"/>
      <c r="E3497"/>
      <c r="F3497"/>
      <c r="G3497"/>
      <c r="H3497"/>
      <c r="I3497"/>
      <c r="J3497"/>
      <c r="K3497"/>
      <c r="L3497"/>
      <c r="M3497"/>
      <c r="N3497"/>
      <c r="O3497"/>
    </row>
    <row r="3498" spans="2:15" x14ac:dyDescent="0.25">
      <c r="B3498"/>
      <c r="C3498"/>
      <c r="D3498"/>
      <c r="E3498"/>
      <c r="F3498"/>
      <c r="G3498"/>
      <c r="H3498"/>
      <c r="I3498"/>
      <c r="J3498"/>
      <c r="K3498"/>
      <c r="L3498"/>
      <c r="M3498"/>
      <c r="N3498"/>
      <c r="O3498"/>
    </row>
    <row r="3499" spans="2:15" x14ac:dyDescent="0.25">
      <c r="B3499"/>
      <c r="C3499"/>
      <c r="D3499"/>
      <c r="E3499"/>
      <c r="F3499"/>
      <c r="G3499"/>
      <c r="H3499"/>
      <c r="I3499"/>
      <c r="J3499"/>
      <c r="K3499"/>
      <c r="L3499"/>
      <c r="M3499"/>
      <c r="N3499"/>
      <c r="O3499"/>
    </row>
    <row r="3500" spans="2:15" x14ac:dyDescent="0.25">
      <c r="B3500"/>
      <c r="C3500"/>
      <c r="D3500"/>
      <c r="E3500"/>
      <c r="F3500"/>
      <c r="G3500"/>
      <c r="H3500"/>
      <c r="I3500"/>
      <c r="J3500"/>
      <c r="K3500"/>
      <c r="L3500"/>
      <c r="M3500"/>
      <c r="N3500"/>
      <c r="O3500"/>
    </row>
    <row r="3501" spans="2:15" x14ac:dyDescent="0.25">
      <c r="B3501"/>
      <c r="C3501"/>
      <c r="D3501"/>
      <c r="E3501"/>
      <c r="F3501"/>
      <c r="G3501"/>
      <c r="H3501"/>
      <c r="I3501"/>
      <c r="J3501"/>
      <c r="K3501"/>
      <c r="L3501"/>
      <c r="M3501"/>
      <c r="N3501"/>
      <c r="O3501"/>
    </row>
    <row r="3502" spans="2:15" x14ac:dyDescent="0.25">
      <c r="B3502"/>
      <c r="C3502"/>
      <c r="D3502"/>
      <c r="E3502"/>
      <c r="F3502"/>
      <c r="G3502"/>
      <c r="H3502"/>
      <c r="I3502"/>
      <c r="J3502"/>
      <c r="K3502"/>
      <c r="L3502"/>
      <c r="M3502"/>
      <c r="N3502"/>
      <c r="O3502"/>
    </row>
    <row r="3503" spans="2:15" x14ac:dyDescent="0.25">
      <c r="B3503"/>
      <c r="C3503"/>
      <c r="D3503"/>
      <c r="E3503"/>
      <c r="F3503"/>
      <c r="G3503"/>
      <c r="H3503"/>
      <c r="I3503"/>
      <c r="J3503"/>
      <c r="K3503"/>
      <c r="L3503"/>
      <c r="M3503"/>
      <c r="N3503"/>
      <c r="O3503"/>
    </row>
    <row r="3504" spans="2:15" x14ac:dyDescent="0.25">
      <c r="B3504"/>
      <c r="C3504"/>
      <c r="D3504"/>
      <c r="E3504"/>
      <c r="F3504"/>
      <c r="G3504"/>
      <c r="H3504"/>
      <c r="I3504"/>
      <c r="J3504"/>
      <c r="K3504"/>
      <c r="L3504"/>
      <c r="M3504"/>
      <c r="N3504"/>
      <c r="O3504"/>
    </row>
    <row r="3505" spans="2:15" x14ac:dyDescent="0.25">
      <c r="B3505"/>
      <c r="C3505"/>
      <c r="D3505"/>
      <c r="E3505"/>
      <c r="F3505"/>
      <c r="G3505"/>
      <c r="H3505"/>
      <c r="I3505"/>
      <c r="J3505"/>
      <c r="K3505"/>
      <c r="L3505"/>
      <c r="M3505"/>
      <c r="N3505"/>
      <c r="O3505"/>
    </row>
    <row r="3506" spans="2:15" x14ac:dyDescent="0.25">
      <c r="B3506"/>
      <c r="C3506"/>
      <c r="D3506"/>
      <c r="E3506"/>
      <c r="F3506"/>
      <c r="G3506"/>
      <c r="H3506"/>
      <c r="I3506"/>
      <c r="J3506"/>
      <c r="K3506"/>
      <c r="L3506"/>
      <c r="M3506"/>
      <c r="N3506"/>
      <c r="O3506"/>
    </row>
    <row r="3507" spans="2:15" x14ac:dyDescent="0.25">
      <c r="B3507"/>
      <c r="C3507"/>
      <c r="D3507"/>
      <c r="E3507"/>
      <c r="F3507"/>
      <c r="G3507"/>
      <c r="H3507"/>
      <c r="I3507"/>
      <c r="J3507"/>
      <c r="K3507"/>
      <c r="L3507"/>
      <c r="M3507"/>
      <c r="N3507"/>
      <c r="O3507"/>
    </row>
    <row r="3508" spans="2:15" x14ac:dyDescent="0.25">
      <c r="B3508"/>
      <c r="C3508"/>
      <c r="D3508"/>
      <c r="E3508"/>
      <c r="F3508"/>
      <c r="G3508"/>
      <c r="H3508"/>
      <c r="I3508"/>
      <c r="J3508"/>
      <c r="K3508"/>
      <c r="L3508"/>
      <c r="M3508"/>
      <c r="N3508"/>
      <c r="O3508"/>
    </row>
    <row r="3509" spans="2:15" x14ac:dyDescent="0.25">
      <c r="B3509"/>
      <c r="C3509"/>
      <c r="D3509"/>
      <c r="E3509"/>
      <c r="F3509"/>
      <c r="G3509"/>
      <c r="H3509"/>
      <c r="I3509"/>
      <c r="J3509"/>
      <c r="K3509"/>
      <c r="L3509"/>
      <c r="M3509"/>
      <c r="N3509"/>
      <c r="O3509"/>
    </row>
    <row r="3510" spans="2:15" x14ac:dyDescent="0.25">
      <c r="B3510"/>
      <c r="C3510"/>
      <c r="D3510"/>
      <c r="E3510"/>
      <c r="F3510"/>
      <c r="G3510"/>
      <c r="H3510"/>
      <c r="I3510"/>
      <c r="J3510"/>
      <c r="K3510"/>
      <c r="L3510"/>
      <c r="M3510"/>
      <c r="N3510"/>
      <c r="O3510"/>
    </row>
    <row r="3511" spans="2:15" x14ac:dyDescent="0.25">
      <c r="B3511"/>
      <c r="C3511"/>
      <c r="D3511"/>
      <c r="E3511"/>
      <c r="F3511"/>
      <c r="G3511"/>
      <c r="H3511"/>
      <c r="I3511"/>
      <c r="J3511"/>
      <c r="K3511"/>
      <c r="L3511"/>
      <c r="M3511"/>
      <c r="N3511"/>
      <c r="O3511"/>
    </row>
    <row r="3512" spans="2:15" x14ac:dyDescent="0.25">
      <c r="B3512"/>
      <c r="C3512"/>
      <c r="D3512"/>
      <c r="E3512"/>
      <c r="F3512"/>
      <c r="G3512"/>
      <c r="H3512"/>
      <c r="I3512"/>
      <c r="J3512"/>
      <c r="K3512"/>
      <c r="L3512"/>
      <c r="M3512"/>
      <c r="N3512"/>
      <c r="O3512"/>
    </row>
    <row r="3513" spans="2:15" x14ac:dyDescent="0.25">
      <c r="B3513"/>
      <c r="C3513"/>
      <c r="D3513"/>
      <c r="E3513"/>
      <c r="F3513"/>
      <c r="G3513"/>
      <c r="H3513"/>
      <c r="I3513"/>
      <c r="J3513"/>
      <c r="K3513"/>
      <c r="L3513"/>
      <c r="M3513"/>
      <c r="N3513"/>
      <c r="O3513"/>
    </row>
    <row r="3514" spans="2:15" x14ac:dyDescent="0.25">
      <c r="B3514"/>
      <c r="C3514"/>
      <c r="D3514"/>
      <c r="E3514"/>
      <c r="F3514"/>
      <c r="G3514"/>
      <c r="H3514"/>
      <c r="I3514"/>
      <c r="J3514"/>
      <c r="K3514"/>
      <c r="L3514"/>
      <c r="M3514"/>
      <c r="N3514"/>
      <c r="O3514"/>
    </row>
    <row r="3515" spans="2:15" x14ac:dyDescent="0.25">
      <c r="B3515"/>
      <c r="C3515"/>
      <c r="D3515"/>
      <c r="E3515"/>
      <c r="F3515"/>
      <c r="G3515"/>
      <c r="H3515"/>
      <c r="I3515"/>
      <c r="J3515"/>
      <c r="K3515"/>
      <c r="L3515"/>
      <c r="M3515"/>
      <c r="N3515"/>
      <c r="O3515"/>
    </row>
    <row r="3516" spans="2:15" x14ac:dyDescent="0.25">
      <c r="B3516"/>
      <c r="C3516"/>
      <c r="D3516"/>
      <c r="E3516"/>
      <c r="F3516"/>
      <c r="G3516"/>
      <c r="H3516"/>
      <c r="I3516"/>
      <c r="J3516"/>
      <c r="K3516"/>
      <c r="L3516"/>
      <c r="M3516"/>
      <c r="N3516"/>
      <c r="O3516"/>
    </row>
    <row r="3517" spans="2:15" x14ac:dyDescent="0.25">
      <c r="B3517"/>
      <c r="C3517"/>
      <c r="D3517"/>
      <c r="E3517"/>
      <c r="F3517"/>
      <c r="G3517"/>
      <c r="H3517"/>
      <c r="I3517"/>
      <c r="J3517"/>
      <c r="K3517"/>
      <c r="L3517"/>
      <c r="M3517"/>
      <c r="N3517"/>
      <c r="O3517"/>
    </row>
    <row r="3518" spans="2:15" x14ac:dyDescent="0.25">
      <c r="B3518"/>
      <c r="C3518"/>
      <c r="D3518"/>
      <c r="E3518"/>
      <c r="F3518"/>
      <c r="G3518"/>
      <c r="H3518"/>
      <c r="I3518"/>
      <c r="J3518"/>
      <c r="K3518"/>
      <c r="L3518"/>
      <c r="M3518"/>
      <c r="N3518"/>
      <c r="O3518"/>
    </row>
    <row r="3519" spans="2:15" x14ac:dyDescent="0.25">
      <c r="B3519"/>
      <c r="C3519"/>
      <c r="D3519"/>
      <c r="E3519"/>
      <c r="F3519"/>
      <c r="G3519"/>
      <c r="H3519"/>
      <c r="I3519"/>
      <c r="J3519"/>
      <c r="K3519"/>
      <c r="L3519"/>
      <c r="M3519"/>
      <c r="N3519"/>
      <c r="O3519"/>
    </row>
    <row r="3520" spans="2:15" x14ac:dyDescent="0.25">
      <c r="B3520"/>
      <c r="C3520"/>
      <c r="D3520"/>
      <c r="E3520"/>
      <c r="F3520"/>
      <c r="G3520"/>
      <c r="H3520"/>
      <c r="I3520"/>
      <c r="J3520"/>
      <c r="K3520"/>
      <c r="L3520"/>
      <c r="M3520"/>
      <c r="N3520"/>
      <c r="O3520"/>
    </row>
    <row r="3521" spans="2:15" x14ac:dyDescent="0.25">
      <c r="B3521"/>
      <c r="C3521"/>
      <c r="D3521"/>
      <c r="E3521"/>
      <c r="F3521"/>
      <c r="G3521"/>
      <c r="H3521"/>
      <c r="I3521"/>
      <c r="J3521"/>
      <c r="K3521"/>
      <c r="L3521"/>
      <c r="M3521"/>
      <c r="N3521"/>
      <c r="O3521"/>
    </row>
    <row r="3522" spans="2:15" x14ac:dyDescent="0.25">
      <c r="B3522"/>
      <c r="C3522"/>
      <c r="D3522"/>
      <c r="E3522"/>
      <c r="F3522"/>
      <c r="G3522"/>
      <c r="H3522"/>
      <c r="I3522"/>
      <c r="J3522"/>
      <c r="K3522"/>
      <c r="L3522"/>
      <c r="M3522"/>
      <c r="N3522"/>
      <c r="O3522"/>
    </row>
    <row r="3523" spans="2:15" x14ac:dyDescent="0.25">
      <c r="B3523"/>
      <c r="C3523"/>
      <c r="D3523"/>
      <c r="E3523"/>
      <c r="F3523"/>
      <c r="G3523"/>
      <c r="H3523"/>
      <c r="I3523"/>
      <c r="J3523"/>
      <c r="K3523"/>
      <c r="L3523"/>
      <c r="M3523"/>
      <c r="N3523"/>
      <c r="O3523"/>
    </row>
    <row r="3524" spans="2:15" x14ac:dyDescent="0.25">
      <c r="B3524"/>
      <c r="C3524"/>
      <c r="D3524"/>
      <c r="E3524"/>
      <c r="F3524"/>
      <c r="G3524"/>
      <c r="H3524"/>
      <c r="I3524"/>
      <c r="J3524"/>
      <c r="K3524"/>
      <c r="L3524"/>
      <c r="M3524"/>
      <c r="N3524"/>
      <c r="O3524"/>
    </row>
    <row r="3525" spans="2:15" x14ac:dyDescent="0.25">
      <c r="B3525"/>
      <c r="C3525"/>
      <c r="D3525"/>
      <c r="E3525"/>
      <c r="F3525"/>
      <c r="G3525"/>
      <c r="H3525"/>
      <c r="I3525"/>
      <c r="J3525"/>
      <c r="K3525"/>
      <c r="L3525"/>
      <c r="M3525"/>
      <c r="N3525"/>
      <c r="O3525"/>
    </row>
    <row r="3526" spans="2:15" x14ac:dyDescent="0.25">
      <c r="B3526"/>
      <c r="C3526"/>
      <c r="D3526"/>
      <c r="E3526"/>
      <c r="F3526"/>
      <c r="G3526"/>
      <c r="H3526"/>
      <c r="I3526"/>
      <c r="J3526"/>
      <c r="K3526"/>
      <c r="L3526"/>
      <c r="M3526"/>
      <c r="N3526"/>
      <c r="O3526"/>
    </row>
    <row r="3527" spans="2:15" x14ac:dyDescent="0.25">
      <c r="B3527"/>
      <c r="C3527"/>
      <c r="D3527"/>
      <c r="E3527"/>
      <c r="F3527"/>
      <c r="G3527"/>
      <c r="H3527"/>
      <c r="I3527"/>
      <c r="J3527"/>
      <c r="K3527"/>
      <c r="L3527"/>
      <c r="M3527"/>
      <c r="N3527"/>
      <c r="O3527"/>
    </row>
    <row r="3528" spans="2:15" x14ac:dyDescent="0.25">
      <c r="B3528"/>
      <c r="C3528"/>
      <c r="D3528"/>
      <c r="E3528"/>
      <c r="F3528"/>
      <c r="G3528"/>
      <c r="H3528"/>
      <c r="I3528"/>
      <c r="J3528"/>
      <c r="K3528"/>
      <c r="L3528"/>
      <c r="M3528"/>
      <c r="N3528"/>
      <c r="O3528"/>
    </row>
    <row r="3529" spans="2:15" x14ac:dyDescent="0.25">
      <c r="B3529"/>
      <c r="C3529"/>
      <c r="D3529"/>
      <c r="E3529"/>
      <c r="F3529"/>
      <c r="G3529"/>
      <c r="H3529"/>
      <c r="I3529"/>
      <c r="J3529"/>
      <c r="K3529"/>
      <c r="L3529"/>
      <c r="M3529"/>
      <c r="N3529"/>
      <c r="O3529"/>
    </row>
    <row r="3530" spans="2:15" x14ac:dyDescent="0.25">
      <c r="B3530"/>
      <c r="C3530"/>
      <c r="D3530"/>
      <c r="E3530"/>
      <c r="F3530"/>
      <c r="G3530"/>
      <c r="H3530"/>
      <c r="I3530"/>
      <c r="J3530"/>
      <c r="K3530"/>
      <c r="L3530"/>
      <c r="M3530"/>
      <c r="N3530"/>
      <c r="O3530"/>
    </row>
    <row r="3531" spans="2:15" x14ac:dyDescent="0.25">
      <c r="B3531"/>
      <c r="C3531"/>
      <c r="D3531"/>
      <c r="E3531"/>
      <c r="F3531"/>
      <c r="G3531"/>
      <c r="H3531"/>
      <c r="I3531"/>
      <c r="J3531"/>
      <c r="K3531"/>
      <c r="L3531"/>
      <c r="M3531"/>
      <c r="N3531"/>
      <c r="O3531"/>
    </row>
    <row r="3532" spans="2:15" x14ac:dyDescent="0.25">
      <c r="B3532"/>
      <c r="C3532"/>
      <c r="D3532"/>
      <c r="E3532"/>
      <c r="F3532"/>
      <c r="G3532"/>
      <c r="H3532"/>
      <c r="I3532"/>
      <c r="J3532"/>
      <c r="K3532"/>
      <c r="L3532"/>
      <c r="M3532"/>
      <c r="N3532"/>
      <c r="O3532"/>
    </row>
    <row r="3533" spans="2:15" x14ac:dyDescent="0.25">
      <c r="B3533"/>
      <c r="C3533"/>
      <c r="D3533"/>
      <c r="E3533"/>
      <c r="F3533"/>
      <c r="G3533"/>
      <c r="H3533"/>
      <c r="I3533"/>
      <c r="J3533"/>
      <c r="K3533"/>
      <c r="L3533"/>
      <c r="M3533"/>
      <c r="N3533"/>
      <c r="O3533"/>
    </row>
    <row r="3534" spans="2:15" x14ac:dyDescent="0.25">
      <c r="B3534"/>
      <c r="C3534"/>
      <c r="D3534"/>
      <c r="E3534"/>
      <c r="F3534"/>
      <c r="G3534"/>
      <c r="H3534"/>
      <c r="I3534"/>
      <c r="J3534"/>
      <c r="K3534"/>
      <c r="L3534"/>
      <c r="M3534"/>
      <c r="N3534"/>
      <c r="O3534"/>
    </row>
    <row r="3535" spans="2:15" x14ac:dyDescent="0.25">
      <c r="B3535"/>
      <c r="C3535"/>
      <c r="D3535"/>
      <c r="E3535"/>
      <c r="F3535"/>
      <c r="G3535"/>
      <c r="H3535"/>
      <c r="I3535"/>
      <c r="J3535"/>
      <c r="K3535"/>
      <c r="L3535"/>
      <c r="M3535"/>
      <c r="N3535"/>
      <c r="O3535"/>
    </row>
    <row r="3536" spans="2:15" x14ac:dyDescent="0.25">
      <c r="B3536"/>
      <c r="C3536"/>
      <c r="D3536"/>
      <c r="E3536"/>
      <c r="F3536"/>
      <c r="G3536"/>
      <c r="H3536"/>
      <c r="I3536"/>
      <c r="J3536"/>
      <c r="K3536"/>
      <c r="L3536"/>
      <c r="M3536"/>
      <c r="N3536"/>
      <c r="O3536"/>
    </row>
    <row r="3537" spans="2:15" x14ac:dyDescent="0.25">
      <c r="B3537"/>
      <c r="C3537"/>
      <c r="D3537"/>
      <c r="E3537"/>
      <c r="F3537"/>
      <c r="G3537"/>
      <c r="H3537"/>
      <c r="I3537"/>
      <c r="J3537"/>
      <c r="K3537"/>
      <c r="L3537"/>
      <c r="M3537"/>
      <c r="N3537"/>
      <c r="O3537"/>
    </row>
    <row r="3538" spans="2:15" x14ac:dyDescent="0.25">
      <c r="B3538"/>
      <c r="C3538"/>
      <c r="D3538"/>
      <c r="E3538"/>
      <c r="F3538"/>
      <c r="G3538"/>
      <c r="H3538"/>
      <c r="I3538"/>
      <c r="J3538"/>
      <c r="K3538"/>
      <c r="L3538"/>
      <c r="M3538"/>
      <c r="N3538"/>
      <c r="O3538"/>
    </row>
    <row r="3539" spans="2:15" x14ac:dyDescent="0.25">
      <c r="B3539"/>
      <c r="C3539"/>
      <c r="D3539"/>
      <c r="E3539"/>
      <c r="F3539"/>
      <c r="G3539"/>
      <c r="H3539"/>
      <c r="I3539"/>
      <c r="J3539"/>
      <c r="K3539"/>
      <c r="L3539"/>
      <c r="M3539"/>
      <c r="N3539"/>
      <c r="O3539"/>
    </row>
    <row r="3540" spans="2:15" x14ac:dyDescent="0.25">
      <c r="B3540"/>
      <c r="C3540"/>
      <c r="D3540"/>
      <c r="E3540"/>
      <c r="F3540"/>
      <c r="G3540"/>
      <c r="H3540"/>
      <c r="I3540"/>
      <c r="J3540"/>
      <c r="K3540"/>
      <c r="L3540"/>
      <c r="M3540"/>
      <c r="N3540"/>
      <c r="O3540"/>
    </row>
    <row r="3541" spans="2:15" x14ac:dyDescent="0.25">
      <c r="B3541"/>
      <c r="C3541"/>
      <c r="D3541"/>
      <c r="E3541"/>
      <c r="F3541"/>
      <c r="G3541"/>
      <c r="H3541"/>
      <c r="I3541"/>
      <c r="J3541"/>
      <c r="K3541"/>
      <c r="L3541"/>
      <c r="M3541"/>
      <c r="N3541"/>
      <c r="O3541"/>
    </row>
    <row r="3542" spans="2:15" x14ac:dyDescent="0.25">
      <c r="B3542"/>
      <c r="C3542"/>
      <c r="D3542"/>
      <c r="E3542"/>
      <c r="F3542"/>
      <c r="G3542"/>
      <c r="H3542"/>
      <c r="I3542"/>
      <c r="J3542"/>
      <c r="K3542"/>
      <c r="L3542"/>
      <c r="M3542"/>
      <c r="N3542"/>
      <c r="O3542"/>
    </row>
    <row r="3543" spans="2:15" x14ac:dyDescent="0.25">
      <c r="B3543"/>
      <c r="C3543"/>
      <c r="D3543"/>
      <c r="E3543"/>
      <c r="F3543"/>
      <c r="G3543"/>
      <c r="H3543"/>
      <c r="I3543"/>
      <c r="J3543"/>
      <c r="K3543"/>
      <c r="L3543"/>
      <c r="M3543"/>
      <c r="N3543"/>
      <c r="O3543"/>
    </row>
    <row r="3544" spans="2:15" x14ac:dyDescent="0.25">
      <c r="B3544"/>
      <c r="C3544"/>
      <c r="D3544"/>
      <c r="E3544"/>
      <c r="F3544"/>
      <c r="G3544"/>
      <c r="H3544"/>
      <c r="I3544"/>
      <c r="J3544"/>
      <c r="K3544"/>
      <c r="L3544"/>
      <c r="M3544"/>
      <c r="N3544"/>
      <c r="O3544"/>
    </row>
    <row r="3545" spans="2:15" x14ac:dyDescent="0.25">
      <c r="B3545"/>
      <c r="C3545"/>
      <c r="D3545"/>
      <c r="E3545"/>
      <c r="F3545"/>
      <c r="G3545"/>
      <c r="H3545"/>
      <c r="I3545"/>
      <c r="J3545"/>
      <c r="K3545"/>
      <c r="L3545"/>
      <c r="M3545"/>
      <c r="N3545"/>
      <c r="O3545"/>
    </row>
    <row r="3546" spans="2:15" x14ac:dyDescent="0.25">
      <c r="B3546"/>
      <c r="C3546"/>
      <c r="D3546"/>
      <c r="E3546"/>
      <c r="F3546"/>
      <c r="G3546"/>
      <c r="H3546"/>
      <c r="I3546"/>
      <c r="J3546"/>
      <c r="K3546"/>
      <c r="L3546"/>
      <c r="M3546"/>
      <c r="N3546"/>
      <c r="O3546"/>
    </row>
    <row r="3547" spans="2:15" x14ac:dyDescent="0.25">
      <c r="B3547"/>
      <c r="C3547"/>
      <c r="D3547"/>
      <c r="E3547"/>
      <c r="F3547"/>
      <c r="G3547"/>
      <c r="H3547"/>
      <c r="I3547"/>
      <c r="J3547"/>
      <c r="K3547"/>
      <c r="L3547"/>
      <c r="M3547"/>
      <c r="N3547"/>
      <c r="O3547"/>
    </row>
    <row r="3548" spans="2:15" x14ac:dyDescent="0.25">
      <c r="B3548"/>
      <c r="C3548"/>
      <c r="D3548"/>
      <c r="E3548"/>
      <c r="F3548"/>
      <c r="G3548"/>
      <c r="H3548"/>
      <c r="I3548"/>
      <c r="J3548"/>
      <c r="K3548"/>
      <c r="L3548"/>
      <c r="M3548"/>
      <c r="N3548"/>
      <c r="O3548"/>
    </row>
    <row r="3549" spans="2:15" x14ac:dyDescent="0.25">
      <c r="B3549"/>
      <c r="C3549"/>
      <c r="D3549"/>
      <c r="E3549"/>
      <c r="F3549"/>
      <c r="G3549"/>
      <c r="H3549"/>
      <c r="I3549"/>
      <c r="J3549"/>
      <c r="K3549"/>
      <c r="L3549"/>
      <c r="M3549"/>
      <c r="N3549"/>
      <c r="O3549"/>
    </row>
    <row r="3550" spans="2:15" x14ac:dyDescent="0.25">
      <c r="B3550"/>
      <c r="C3550"/>
      <c r="D3550"/>
      <c r="E3550"/>
      <c r="F3550"/>
      <c r="G3550"/>
      <c r="H3550"/>
      <c r="I3550"/>
      <c r="J3550"/>
      <c r="K3550"/>
      <c r="L3550"/>
      <c r="M3550"/>
      <c r="N3550"/>
      <c r="O3550"/>
    </row>
    <row r="3551" spans="2:15" x14ac:dyDescent="0.25">
      <c r="B3551"/>
      <c r="C3551"/>
      <c r="D3551"/>
      <c r="E3551"/>
      <c r="F3551"/>
      <c r="G3551"/>
      <c r="H3551"/>
      <c r="I3551"/>
      <c r="J3551"/>
      <c r="K3551"/>
      <c r="L3551"/>
      <c r="M3551"/>
      <c r="N3551"/>
      <c r="O3551"/>
    </row>
    <row r="3552" spans="2:15" x14ac:dyDescent="0.25">
      <c r="B3552"/>
      <c r="C3552"/>
      <c r="D3552"/>
      <c r="E3552"/>
      <c r="F3552"/>
      <c r="G3552"/>
      <c r="H3552"/>
      <c r="I3552"/>
      <c r="J3552"/>
      <c r="K3552"/>
      <c r="L3552"/>
      <c r="M3552"/>
      <c r="N3552"/>
      <c r="O3552"/>
    </row>
    <row r="3553" spans="2:15" x14ac:dyDescent="0.25">
      <c r="B3553"/>
      <c r="C3553"/>
      <c r="D3553"/>
      <c r="E3553"/>
      <c r="F3553"/>
      <c r="G3553"/>
      <c r="H3553"/>
      <c r="I3553"/>
      <c r="J3553"/>
      <c r="K3553"/>
      <c r="L3553"/>
      <c r="M3553"/>
      <c r="N3553"/>
      <c r="O3553"/>
    </row>
    <row r="3554" spans="2:15" x14ac:dyDescent="0.25">
      <c r="B3554"/>
      <c r="C3554"/>
      <c r="D3554"/>
      <c r="E3554"/>
      <c r="F3554"/>
      <c r="G3554"/>
      <c r="H3554"/>
      <c r="I3554"/>
      <c r="J3554"/>
      <c r="K3554"/>
      <c r="L3554"/>
      <c r="M3554"/>
      <c r="N3554"/>
      <c r="O3554"/>
    </row>
    <row r="3555" spans="2:15" x14ac:dyDescent="0.25">
      <c r="B3555"/>
      <c r="C3555"/>
      <c r="D3555"/>
      <c r="E3555"/>
      <c r="F3555"/>
      <c r="G3555"/>
      <c r="H3555"/>
      <c r="I3555"/>
      <c r="J3555"/>
      <c r="K3555"/>
      <c r="L3555"/>
      <c r="M3555"/>
      <c r="N3555"/>
      <c r="O3555"/>
    </row>
    <row r="3556" spans="2:15" x14ac:dyDescent="0.25">
      <c r="B3556"/>
      <c r="C3556"/>
      <c r="D3556"/>
      <c r="E3556"/>
      <c r="F3556"/>
      <c r="G3556"/>
      <c r="H3556"/>
      <c r="I3556"/>
      <c r="J3556"/>
      <c r="K3556"/>
      <c r="L3556"/>
      <c r="M3556"/>
      <c r="N3556"/>
      <c r="O3556"/>
    </row>
    <row r="3557" spans="2:15" x14ac:dyDescent="0.25">
      <c r="B3557"/>
      <c r="C3557"/>
      <c r="D3557"/>
      <c r="E3557"/>
      <c r="F3557"/>
      <c r="G3557"/>
      <c r="H3557"/>
      <c r="I3557"/>
      <c r="J3557"/>
      <c r="K3557"/>
      <c r="L3557"/>
      <c r="M3557"/>
      <c r="N3557"/>
      <c r="O3557"/>
    </row>
    <row r="3558" spans="2:15" x14ac:dyDescent="0.25">
      <c r="B3558"/>
      <c r="C3558"/>
      <c r="D3558"/>
      <c r="E3558"/>
      <c r="F3558"/>
      <c r="G3558"/>
      <c r="H3558"/>
      <c r="I3558"/>
      <c r="J3558"/>
      <c r="K3558"/>
      <c r="L3558"/>
      <c r="M3558"/>
      <c r="N3558"/>
      <c r="O3558"/>
    </row>
    <row r="3559" spans="2:15" x14ac:dyDescent="0.25">
      <c r="B3559"/>
      <c r="C3559"/>
      <c r="D3559"/>
      <c r="E3559"/>
      <c r="F3559"/>
      <c r="G3559"/>
      <c r="H3559"/>
      <c r="I3559"/>
      <c r="J3559"/>
      <c r="K3559"/>
      <c r="L3559"/>
      <c r="M3559"/>
      <c r="N3559"/>
      <c r="O3559"/>
    </row>
    <row r="3560" spans="2:15" x14ac:dyDescent="0.25">
      <c r="B3560"/>
      <c r="C3560"/>
      <c r="D3560"/>
      <c r="E3560"/>
      <c r="F3560"/>
      <c r="G3560"/>
      <c r="H3560"/>
      <c r="I3560"/>
      <c r="J3560"/>
      <c r="K3560"/>
      <c r="L3560"/>
      <c r="M3560"/>
      <c r="N3560"/>
      <c r="O3560"/>
    </row>
    <row r="3561" spans="2:15" x14ac:dyDescent="0.25">
      <c r="B3561"/>
      <c r="C3561"/>
      <c r="D3561"/>
      <c r="E3561"/>
      <c r="F3561"/>
      <c r="G3561"/>
      <c r="H3561"/>
      <c r="I3561"/>
      <c r="J3561"/>
      <c r="K3561"/>
      <c r="L3561"/>
      <c r="M3561"/>
      <c r="N3561"/>
      <c r="O3561"/>
    </row>
    <row r="3562" spans="2:15" x14ac:dyDescent="0.25">
      <c r="B3562"/>
      <c r="C3562"/>
      <c r="D3562"/>
      <c r="E3562"/>
      <c r="F3562"/>
      <c r="G3562"/>
      <c r="H3562"/>
      <c r="I3562"/>
      <c r="J3562"/>
      <c r="K3562"/>
      <c r="L3562"/>
      <c r="M3562"/>
      <c r="N3562"/>
      <c r="O3562"/>
    </row>
    <row r="3563" spans="2:15" x14ac:dyDescent="0.25">
      <c r="B3563"/>
      <c r="C3563"/>
      <c r="D3563"/>
      <c r="E3563"/>
      <c r="F3563"/>
      <c r="G3563"/>
      <c r="H3563"/>
      <c r="I3563"/>
      <c r="J3563"/>
      <c r="K3563"/>
      <c r="L3563"/>
      <c r="M3563"/>
      <c r="N3563"/>
      <c r="O3563"/>
    </row>
    <row r="3564" spans="2:15" x14ac:dyDescent="0.25">
      <c r="B3564"/>
      <c r="C3564"/>
      <c r="D3564"/>
      <c r="E3564"/>
      <c r="F3564"/>
      <c r="G3564"/>
      <c r="H3564"/>
      <c r="I3564"/>
      <c r="J3564"/>
      <c r="K3564"/>
      <c r="L3564"/>
      <c r="M3564"/>
      <c r="N3564"/>
      <c r="O3564"/>
    </row>
    <row r="3565" spans="2:15" x14ac:dyDescent="0.25">
      <c r="B3565"/>
      <c r="C3565"/>
      <c r="D3565"/>
      <c r="E3565"/>
      <c r="F3565"/>
      <c r="G3565"/>
      <c r="H3565"/>
      <c r="I3565"/>
      <c r="J3565"/>
      <c r="K3565"/>
      <c r="L3565"/>
      <c r="M3565"/>
      <c r="N3565"/>
      <c r="O3565"/>
    </row>
    <row r="3566" spans="2:15" x14ac:dyDescent="0.25">
      <c r="B3566"/>
      <c r="C3566"/>
      <c r="D3566"/>
      <c r="E3566"/>
      <c r="F3566"/>
      <c r="G3566"/>
      <c r="H3566"/>
      <c r="I3566"/>
      <c r="J3566"/>
      <c r="K3566"/>
      <c r="L3566"/>
      <c r="M3566"/>
      <c r="N3566"/>
      <c r="O3566"/>
    </row>
    <row r="3567" spans="2:15" x14ac:dyDescent="0.25">
      <c r="B3567"/>
      <c r="C3567"/>
      <c r="D3567"/>
      <c r="E3567"/>
      <c r="F3567"/>
      <c r="G3567"/>
      <c r="H3567"/>
      <c r="I3567"/>
      <c r="J3567"/>
      <c r="K3567"/>
      <c r="L3567"/>
      <c r="M3567"/>
      <c r="N3567"/>
      <c r="O3567"/>
    </row>
    <row r="3568" spans="2:15" x14ac:dyDescent="0.25">
      <c r="B3568"/>
      <c r="C3568"/>
      <c r="D3568"/>
      <c r="E3568"/>
      <c r="F3568"/>
      <c r="G3568"/>
      <c r="H3568"/>
      <c r="I3568"/>
      <c r="J3568"/>
      <c r="K3568"/>
      <c r="L3568"/>
      <c r="M3568"/>
      <c r="N3568"/>
      <c r="O3568"/>
    </row>
    <row r="3569" spans="2:15" x14ac:dyDescent="0.25">
      <c r="B3569"/>
      <c r="C3569"/>
      <c r="D3569"/>
      <c r="E3569"/>
      <c r="F3569"/>
      <c r="G3569"/>
      <c r="H3569"/>
      <c r="I3569"/>
      <c r="J3569"/>
      <c r="K3569"/>
      <c r="L3569"/>
      <c r="M3569"/>
      <c r="N3569"/>
      <c r="O3569"/>
    </row>
    <row r="3570" spans="2:15" x14ac:dyDescent="0.25">
      <c r="B3570"/>
      <c r="C3570"/>
      <c r="D3570"/>
      <c r="E3570"/>
      <c r="F3570"/>
      <c r="G3570"/>
      <c r="H3570"/>
      <c r="I3570"/>
      <c r="J3570"/>
      <c r="K3570"/>
      <c r="L3570"/>
      <c r="M3570"/>
      <c r="N3570"/>
      <c r="O3570"/>
    </row>
    <row r="3571" spans="2:15" x14ac:dyDescent="0.25">
      <c r="B3571"/>
      <c r="C3571"/>
      <c r="D3571"/>
      <c r="E3571"/>
      <c r="F3571"/>
      <c r="G3571"/>
      <c r="H3571"/>
      <c r="I3571"/>
      <c r="J3571"/>
      <c r="K3571"/>
      <c r="L3571"/>
      <c r="M3571"/>
      <c r="N3571"/>
      <c r="O3571"/>
    </row>
    <row r="3572" spans="2:15" x14ac:dyDescent="0.25">
      <c r="B3572"/>
      <c r="C3572"/>
      <c r="D3572"/>
      <c r="E3572"/>
      <c r="F3572"/>
      <c r="G3572"/>
      <c r="H3572"/>
      <c r="I3572"/>
      <c r="J3572"/>
      <c r="K3572"/>
      <c r="L3572"/>
      <c r="M3572"/>
      <c r="N3572"/>
      <c r="O3572"/>
    </row>
    <row r="3573" spans="2:15" x14ac:dyDescent="0.25">
      <c r="B3573"/>
      <c r="C3573"/>
      <c r="D3573"/>
      <c r="E3573"/>
      <c r="F3573"/>
      <c r="G3573"/>
      <c r="H3573"/>
      <c r="I3573"/>
      <c r="J3573"/>
      <c r="K3573"/>
      <c r="L3573"/>
      <c r="M3573"/>
      <c r="N3573"/>
      <c r="O3573"/>
    </row>
    <row r="3574" spans="2:15" x14ac:dyDescent="0.25">
      <c r="B3574"/>
      <c r="C3574"/>
      <c r="D3574"/>
      <c r="E3574"/>
      <c r="F3574"/>
      <c r="G3574"/>
      <c r="H3574"/>
      <c r="I3574"/>
      <c r="J3574"/>
      <c r="K3574"/>
      <c r="L3574"/>
      <c r="M3574"/>
      <c r="N3574"/>
      <c r="O3574"/>
    </row>
    <row r="3575" spans="2:15" x14ac:dyDescent="0.25">
      <c r="B3575"/>
      <c r="C3575"/>
      <c r="D3575"/>
      <c r="E3575"/>
      <c r="F3575"/>
      <c r="G3575"/>
      <c r="H3575"/>
      <c r="I3575"/>
      <c r="J3575"/>
      <c r="K3575"/>
      <c r="L3575"/>
      <c r="M3575"/>
      <c r="N3575"/>
      <c r="O3575"/>
    </row>
    <row r="3576" spans="2:15" x14ac:dyDescent="0.25">
      <c r="B3576"/>
      <c r="C3576"/>
      <c r="D3576"/>
      <c r="E3576"/>
      <c r="F3576"/>
      <c r="G3576"/>
      <c r="H3576"/>
      <c r="I3576"/>
      <c r="J3576"/>
      <c r="K3576"/>
      <c r="L3576"/>
      <c r="M3576"/>
      <c r="N3576"/>
      <c r="O3576"/>
    </row>
    <row r="3577" spans="2:15" x14ac:dyDescent="0.25">
      <c r="B3577"/>
      <c r="C3577"/>
      <c r="D3577"/>
      <c r="E3577"/>
      <c r="F3577"/>
      <c r="G3577"/>
      <c r="H3577"/>
      <c r="I3577"/>
      <c r="J3577"/>
      <c r="K3577"/>
      <c r="L3577"/>
      <c r="M3577"/>
      <c r="N3577"/>
      <c r="O3577"/>
    </row>
    <row r="3578" spans="2:15" x14ac:dyDescent="0.25">
      <c r="B3578"/>
      <c r="C3578"/>
      <c r="D3578"/>
      <c r="E3578"/>
      <c r="F3578"/>
      <c r="G3578"/>
      <c r="H3578"/>
      <c r="I3578"/>
      <c r="J3578"/>
      <c r="K3578"/>
      <c r="L3578"/>
      <c r="M3578"/>
      <c r="N3578"/>
      <c r="O3578"/>
    </row>
    <row r="3579" spans="2:15" x14ac:dyDescent="0.25">
      <c r="B3579"/>
      <c r="C3579"/>
      <c r="D3579"/>
      <c r="E3579"/>
      <c r="F3579"/>
      <c r="G3579"/>
      <c r="H3579"/>
      <c r="I3579"/>
      <c r="J3579"/>
      <c r="K3579"/>
      <c r="L3579"/>
      <c r="M3579"/>
      <c r="N3579"/>
      <c r="O3579"/>
    </row>
    <row r="3580" spans="2:15" x14ac:dyDescent="0.25">
      <c r="B3580"/>
      <c r="C3580"/>
      <c r="D3580"/>
      <c r="E3580"/>
      <c r="F3580"/>
      <c r="G3580"/>
      <c r="H3580"/>
      <c r="I3580"/>
      <c r="J3580"/>
      <c r="K3580"/>
      <c r="L3580"/>
      <c r="M3580"/>
      <c r="N3580"/>
      <c r="O3580"/>
    </row>
    <row r="3581" spans="2:15" x14ac:dyDescent="0.25">
      <c r="B3581"/>
      <c r="C3581"/>
      <c r="D3581"/>
      <c r="E3581"/>
      <c r="F3581"/>
      <c r="G3581"/>
      <c r="H3581"/>
      <c r="I3581"/>
      <c r="J3581"/>
      <c r="K3581"/>
      <c r="L3581"/>
      <c r="M3581"/>
      <c r="N3581"/>
      <c r="O3581"/>
    </row>
    <row r="3582" spans="2:15" x14ac:dyDescent="0.25">
      <c r="B3582"/>
      <c r="C3582"/>
      <c r="D3582"/>
      <c r="E3582"/>
      <c r="F3582"/>
      <c r="G3582"/>
      <c r="H3582"/>
      <c r="I3582"/>
      <c r="J3582"/>
      <c r="K3582"/>
      <c r="L3582"/>
      <c r="M3582"/>
      <c r="N3582"/>
      <c r="O3582"/>
    </row>
    <row r="3583" spans="2:15" x14ac:dyDescent="0.25">
      <c r="B3583"/>
      <c r="C3583"/>
      <c r="D3583"/>
      <c r="E3583"/>
      <c r="F3583"/>
      <c r="G3583"/>
      <c r="H3583"/>
      <c r="I3583"/>
      <c r="J3583"/>
      <c r="K3583"/>
      <c r="L3583"/>
      <c r="M3583"/>
      <c r="N3583"/>
      <c r="O3583"/>
    </row>
    <row r="3584" spans="2:15" x14ac:dyDescent="0.25">
      <c r="B3584"/>
      <c r="C3584"/>
      <c r="D3584"/>
      <c r="E3584"/>
      <c r="F3584"/>
      <c r="G3584"/>
      <c r="H3584"/>
      <c r="I3584"/>
      <c r="J3584"/>
      <c r="K3584"/>
      <c r="L3584"/>
      <c r="M3584"/>
      <c r="N3584"/>
      <c r="O3584"/>
    </row>
    <row r="3585" spans="2:15" x14ac:dyDescent="0.25">
      <c r="B3585"/>
      <c r="C3585"/>
      <c r="D3585"/>
      <c r="E3585"/>
      <c r="F3585"/>
      <c r="G3585"/>
      <c r="H3585"/>
      <c r="I3585"/>
      <c r="J3585"/>
      <c r="K3585"/>
      <c r="L3585"/>
      <c r="M3585"/>
      <c r="N3585"/>
      <c r="O3585"/>
    </row>
    <row r="3586" spans="2:15" x14ac:dyDescent="0.25">
      <c r="B3586"/>
      <c r="C3586"/>
      <c r="D3586"/>
      <c r="E3586"/>
      <c r="F3586"/>
      <c r="G3586"/>
      <c r="H3586"/>
      <c r="I3586"/>
      <c r="J3586"/>
      <c r="K3586"/>
      <c r="L3586"/>
      <c r="M3586"/>
      <c r="N3586"/>
      <c r="O3586"/>
    </row>
    <row r="3587" spans="2:15" x14ac:dyDescent="0.25">
      <c r="B3587"/>
      <c r="C3587"/>
      <c r="D3587"/>
      <c r="E3587"/>
      <c r="F3587"/>
      <c r="G3587"/>
      <c r="H3587"/>
      <c r="I3587"/>
      <c r="J3587"/>
      <c r="K3587"/>
      <c r="L3587"/>
      <c r="M3587"/>
      <c r="N3587"/>
      <c r="O3587"/>
    </row>
    <row r="3588" spans="2:15" x14ac:dyDescent="0.25">
      <c r="B3588"/>
      <c r="C3588"/>
      <c r="D3588"/>
      <c r="E3588"/>
      <c r="F3588"/>
      <c r="G3588"/>
      <c r="H3588"/>
      <c r="I3588"/>
      <c r="J3588"/>
      <c r="K3588"/>
      <c r="L3588"/>
      <c r="M3588"/>
      <c r="N3588"/>
      <c r="O3588"/>
    </row>
    <row r="3589" spans="2:15" x14ac:dyDescent="0.25">
      <c r="B3589"/>
      <c r="C3589"/>
      <c r="D3589"/>
      <c r="E3589"/>
      <c r="F3589"/>
      <c r="G3589"/>
      <c r="H3589"/>
      <c r="I3589"/>
      <c r="J3589"/>
      <c r="K3589"/>
      <c r="L3589"/>
      <c r="M3589"/>
      <c r="N3589"/>
      <c r="O3589"/>
    </row>
    <row r="3590" spans="2:15" x14ac:dyDescent="0.25">
      <c r="B3590"/>
      <c r="C3590"/>
      <c r="D3590"/>
      <c r="E3590"/>
      <c r="F3590"/>
      <c r="G3590"/>
      <c r="H3590"/>
      <c r="I3590"/>
      <c r="J3590"/>
      <c r="K3590"/>
      <c r="L3590"/>
      <c r="M3590"/>
      <c r="N3590"/>
      <c r="O3590"/>
    </row>
    <row r="3591" spans="2:15" x14ac:dyDescent="0.25">
      <c r="B3591"/>
      <c r="C3591"/>
      <c r="D3591"/>
      <c r="E3591"/>
      <c r="F3591"/>
      <c r="G3591"/>
      <c r="H3591"/>
      <c r="I3591"/>
      <c r="J3591"/>
      <c r="K3591"/>
      <c r="L3591"/>
      <c r="M3591"/>
      <c r="N3591"/>
      <c r="O3591"/>
    </row>
    <row r="3592" spans="2:15" x14ac:dyDescent="0.25">
      <c r="B3592"/>
      <c r="C3592"/>
      <c r="D3592"/>
      <c r="E3592"/>
      <c r="F3592"/>
      <c r="G3592"/>
      <c r="H3592"/>
      <c r="I3592"/>
      <c r="J3592"/>
      <c r="K3592"/>
      <c r="L3592"/>
      <c r="M3592"/>
      <c r="N3592"/>
      <c r="O3592"/>
    </row>
    <row r="3593" spans="2:15" x14ac:dyDescent="0.25">
      <c r="B3593"/>
      <c r="C3593"/>
      <c r="D3593"/>
      <c r="E3593"/>
      <c r="F3593"/>
      <c r="G3593"/>
      <c r="H3593"/>
      <c r="I3593"/>
      <c r="J3593"/>
      <c r="K3593"/>
      <c r="L3593"/>
      <c r="M3593"/>
      <c r="N3593"/>
      <c r="O3593"/>
    </row>
    <row r="3594" spans="2:15" x14ac:dyDescent="0.25">
      <c r="B3594"/>
      <c r="C3594"/>
      <c r="D3594"/>
      <c r="E3594"/>
      <c r="F3594"/>
      <c r="G3594"/>
      <c r="H3594"/>
      <c r="I3594"/>
      <c r="J3594"/>
      <c r="K3594"/>
      <c r="L3594"/>
      <c r="M3594"/>
      <c r="N3594"/>
      <c r="O3594"/>
    </row>
    <row r="3595" spans="2:15" x14ac:dyDescent="0.25">
      <c r="B3595"/>
      <c r="C3595"/>
      <c r="D3595"/>
      <c r="E3595"/>
      <c r="F3595"/>
      <c r="G3595"/>
      <c r="H3595"/>
      <c r="I3595"/>
      <c r="J3595"/>
      <c r="K3595"/>
      <c r="L3595"/>
      <c r="M3595"/>
      <c r="N3595"/>
      <c r="O3595"/>
    </row>
    <row r="3596" spans="2:15" x14ac:dyDescent="0.25">
      <c r="B3596"/>
      <c r="C3596"/>
      <c r="D3596"/>
      <c r="E3596"/>
      <c r="F3596"/>
      <c r="G3596"/>
      <c r="H3596"/>
      <c r="I3596"/>
      <c r="J3596"/>
      <c r="K3596"/>
      <c r="L3596"/>
      <c r="M3596"/>
      <c r="N3596"/>
      <c r="O3596"/>
    </row>
    <row r="3597" spans="2:15" x14ac:dyDescent="0.25">
      <c r="B3597"/>
      <c r="C3597"/>
      <c r="D3597"/>
      <c r="E3597"/>
      <c r="F3597"/>
      <c r="G3597"/>
      <c r="H3597"/>
      <c r="I3597"/>
      <c r="J3597"/>
      <c r="K3597"/>
      <c r="L3597"/>
      <c r="M3597"/>
      <c r="N3597"/>
      <c r="O3597"/>
    </row>
    <row r="3598" spans="2:15" x14ac:dyDescent="0.25">
      <c r="B3598"/>
      <c r="C3598"/>
      <c r="D3598"/>
      <c r="E3598"/>
      <c r="F3598"/>
      <c r="G3598"/>
      <c r="H3598"/>
      <c r="I3598"/>
      <c r="J3598"/>
      <c r="K3598"/>
      <c r="L3598"/>
      <c r="M3598"/>
      <c r="N3598"/>
      <c r="O3598"/>
    </row>
    <row r="3599" spans="2:15" x14ac:dyDescent="0.25">
      <c r="B3599"/>
      <c r="C3599"/>
      <c r="D3599"/>
      <c r="E3599"/>
      <c r="F3599"/>
      <c r="G3599"/>
      <c r="H3599"/>
      <c r="I3599"/>
      <c r="J3599"/>
      <c r="K3599"/>
      <c r="L3599"/>
      <c r="M3599"/>
      <c r="N3599"/>
      <c r="O3599"/>
    </row>
    <row r="3600" spans="2:15" x14ac:dyDescent="0.25">
      <c r="B3600"/>
      <c r="C3600"/>
      <c r="D3600"/>
      <c r="E3600"/>
      <c r="F3600"/>
      <c r="G3600"/>
      <c r="H3600"/>
      <c r="I3600"/>
      <c r="J3600"/>
      <c r="K3600"/>
      <c r="L3600"/>
      <c r="M3600"/>
      <c r="N3600"/>
      <c r="O3600"/>
    </row>
    <row r="3601" spans="2:15" x14ac:dyDescent="0.25">
      <c r="B3601"/>
      <c r="C3601"/>
      <c r="D3601"/>
      <c r="E3601"/>
      <c r="F3601"/>
      <c r="G3601"/>
      <c r="H3601"/>
      <c r="I3601"/>
      <c r="J3601"/>
      <c r="K3601"/>
      <c r="L3601"/>
      <c r="M3601"/>
      <c r="N3601"/>
      <c r="O3601"/>
    </row>
    <row r="3602" spans="2:15" x14ac:dyDescent="0.25">
      <c r="B3602"/>
      <c r="C3602"/>
      <c r="D3602"/>
      <c r="E3602"/>
      <c r="F3602"/>
      <c r="G3602"/>
      <c r="H3602"/>
      <c r="I3602"/>
      <c r="J3602"/>
      <c r="K3602"/>
      <c r="L3602"/>
      <c r="M3602"/>
      <c r="N3602"/>
      <c r="O3602"/>
    </row>
    <row r="3603" spans="2:15" x14ac:dyDescent="0.25">
      <c r="B3603"/>
      <c r="C3603"/>
      <c r="D3603"/>
      <c r="E3603"/>
      <c r="F3603"/>
      <c r="G3603"/>
      <c r="H3603"/>
      <c r="I3603"/>
      <c r="J3603"/>
      <c r="K3603"/>
      <c r="L3603"/>
      <c r="M3603"/>
      <c r="N3603"/>
      <c r="O3603"/>
    </row>
    <row r="3604" spans="2:15" x14ac:dyDescent="0.25">
      <c r="B3604"/>
      <c r="C3604"/>
      <c r="D3604"/>
      <c r="E3604"/>
      <c r="F3604"/>
      <c r="G3604"/>
      <c r="H3604"/>
      <c r="I3604"/>
      <c r="J3604"/>
      <c r="K3604"/>
      <c r="L3604"/>
      <c r="M3604"/>
      <c r="N3604"/>
      <c r="O3604"/>
    </row>
    <row r="3605" spans="2:15" x14ac:dyDescent="0.25">
      <c r="B3605"/>
      <c r="C3605"/>
      <c r="D3605"/>
      <c r="E3605"/>
      <c r="F3605"/>
      <c r="G3605"/>
      <c r="H3605"/>
      <c r="I3605"/>
      <c r="J3605"/>
      <c r="K3605"/>
      <c r="L3605"/>
      <c r="M3605"/>
      <c r="N3605"/>
      <c r="O3605"/>
    </row>
    <row r="3606" spans="2:15" x14ac:dyDescent="0.25">
      <c r="B3606"/>
      <c r="C3606"/>
      <c r="D3606"/>
      <c r="E3606"/>
      <c r="F3606"/>
      <c r="G3606"/>
      <c r="H3606"/>
      <c r="I3606"/>
      <c r="J3606"/>
      <c r="K3606"/>
      <c r="L3606"/>
      <c r="M3606"/>
      <c r="N3606"/>
      <c r="O3606"/>
    </row>
    <row r="3607" spans="2:15" x14ac:dyDescent="0.25">
      <c r="B3607"/>
      <c r="C3607"/>
      <c r="D3607"/>
      <c r="E3607"/>
      <c r="F3607"/>
      <c r="G3607"/>
      <c r="H3607"/>
      <c r="I3607"/>
      <c r="J3607"/>
      <c r="K3607"/>
      <c r="L3607"/>
      <c r="M3607"/>
      <c r="N3607"/>
      <c r="O3607"/>
    </row>
    <row r="3608" spans="2:15" x14ac:dyDescent="0.25">
      <c r="B3608"/>
      <c r="C3608"/>
      <c r="D3608"/>
      <c r="E3608"/>
      <c r="F3608"/>
      <c r="G3608"/>
      <c r="H3608"/>
      <c r="I3608"/>
      <c r="J3608"/>
      <c r="K3608"/>
      <c r="L3608"/>
      <c r="M3608"/>
      <c r="N3608"/>
      <c r="O3608"/>
    </row>
    <row r="3609" spans="2:15" x14ac:dyDescent="0.25">
      <c r="B3609"/>
      <c r="C3609"/>
      <c r="D3609"/>
      <c r="E3609"/>
      <c r="F3609"/>
      <c r="G3609"/>
      <c r="H3609"/>
      <c r="I3609"/>
      <c r="J3609"/>
      <c r="K3609"/>
      <c r="L3609"/>
      <c r="M3609"/>
      <c r="N3609"/>
      <c r="O3609"/>
    </row>
    <row r="3610" spans="2:15" x14ac:dyDescent="0.25">
      <c r="B3610"/>
      <c r="C3610"/>
      <c r="D3610"/>
      <c r="E3610"/>
      <c r="F3610"/>
      <c r="G3610"/>
      <c r="H3610"/>
      <c r="I3610"/>
      <c r="J3610"/>
      <c r="K3610"/>
      <c r="L3610"/>
      <c r="M3610"/>
      <c r="N3610"/>
      <c r="O3610"/>
    </row>
    <row r="3611" spans="2:15" x14ac:dyDescent="0.25">
      <c r="B3611"/>
      <c r="C3611"/>
      <c r="D3611"/>
      <c r="E3611"/>
      <c r="F3611"/>
      <c r="G3611"/>
      <c r="H3611"/>
      <c r="I3611"/>
      <c r="J3611"/>
      <c r="K3611"/>
      <c r="L3611"/>
      <c r="M3611"/>
      <c r="N3611"/>
      <c r="O3611"/>
    </row>
    <row r="3612" spans="2:15" x14ac:dyDescent="0.25">
      <c r="B3612"/>
      <c r="C3612"/>
      <c r="D3612"/>
      <c r="E3612"/>
      <c r="F3612"/>
      <c r="G3612"/>
      <c r="H3612"/>
      <c r="I3612"/>
      <c r="J3612"/>
      <c r="K3612"/>
      <c r="L3612"/>
      <c r="M3612"/>
      <c r="N3612"/>
      <c r="O3612"/>
    </row>
    <row r="3613" spans="2:15" x14ac:dyDescent="0.25">
      <c r="B3613"/>
      <c r="C3613"/>
      <c r="D3613"/>
      <c r="E3613"/>
      <c r="F3613"/>
      <c r="G3613"/>
      <c r="H3613"/>
      <c r="I3613"/>
      <c r="J3613"/>
      <c r="K3613"/>
      <c r="L3613"/>
      <c r="M3613"/>
      <c r="N3613"/>
      <c r="O3613"/>
    </row>
    <row r="3614" spans="2:15" x14ac:dyDescent="0.25">
      <c r="B3614"/>
      <c r="C3614"/>
      <c r="D3614"/>
      <c r="E3614"/>
      <c r="F3614"/>
      <c r="G3614"/>
      <c r="H3614"/>
      <c r="I3614"/>
      <c r="J3614"/>
      <c r="K3614"/>
      <c r="L3614"/>
      <c r="M3614"/>
      <c r="N3614"/>
      <c r="O3614"/>
    </row>
    <row r="3615" spans="2:15" x14ac:dyDescent="0.25">
      <c r="B3615"/>
      <c r="C3615"/>
      <c r="D3615"/>
      <c r="E3615"/>
      <c r="F3615"/>
      <c r="G3615"/>
      <c r="H3615"/>
      <c r="I3615"/>
      <c r="J3615"/>
      <c r="K3615"/>
      <c r="L3615"/>
      <c r="M3615"/>
      <c r="N3615"/>
      <c r="O3615"/>
    </row>
    <row r="3616" spans="2:15" x14ac:dyDescent="0.25">
      <c r="B3616"/>
      <c r="C3616"/>
      <c r="D3616"/>
      <c r="E3616"/>
      <c r="F3616"/>
      <c r="G3616"/>
      <c r="H3616"/>
      <c r="I3616"/>
      <c r="J3616"/>
      <c r="K3616"/>
      <c r="L3616"/>
      <c r="M3616"/>
      <c r="N3616"/>
      <c r="O3616"/>
    </row>
    <row r="3617" spans="2:15" x14ac:dyDescent="0.25">
      <c r="B3617"/>
      <c r="C3617"/>
      <c r="D3617"/>
      <c r="E3617"/>
      <c r="F3617"/>
      <c r="G3617"/>
      <c r="H3617"/>
      <c r="I3617"/>
      <c r="J3617"/>
      <c r="K3617"/>
      <c r="L3617"/>
      <c r="M3617"/>
      <c r="N3617"/>
      <c r="O3617"/>
    </row>
    <row r="3618" spans="2:15" x14ac:dyDescent="0.25">
      <c r="B3618"/>
      <c r="C3618"/>
      <c r="D3618"/>
      <c r="E3618"/>
      <c r="F3618"/>
      <c r="G3618"/>
      <c r="H3618"/>
      <c r="I3618"/>
      <c r="J3618"/>
      <c r="K3618"/>
      <c r="L3618"/>
      <c r="M3618"/>
      <c r="N3618"/>
      <c r="O3618"/>
    </row>
    <row r="3619" spans="2:15" x14ac:dyDescent="0.25">
      <c r="B3619"/>
      <c r="C3619"/>
      <c r="D3619"/>
      <c r="E3619"/>
      <c r="F3619"/>
      <c r="G3619"/>
      <c r="H3619"/>
      <c r="I3619"/>
      <c r="J3619"/>
      <c r="K3619"/>
      <c r="L3619"/>
      <c r="M3619"/>
      <c r="N3619"/>
      <c r="O3619"/>
    </row>
    <row r="3620" spans="2:15" x14ac:dyDescent="0.25">
      <c r="B3620"/>
      <c r="C3620"/>
      <c r="D3620"/>
      <c r="E3620"/>
      <c r="F3620"/>
      <c r="G3620"/>
      <c r="H3620"/>
      <c r="I3620"/>
      <c r="J3620"/>
      <c r="K3620"/>
      <c r="L3620"/>
      <c r="M3620"/>
      <c r="N3620"/>
      <c r="O3620"/>
    </row>
    <row r="3621" spans="2:15" x14ac:dyDescent="0.25">
      <c r="B3621"/>
      <c r="C3621"/>
      <c r="D3621"/>
      <c r="E3621"/>
      <c r="F3621"/>
      <c r="G3621"/>
      <c r="H3621"/>
      <c r="I3621"/>
      <c r="J3621"/>
      <c r="K3621"/>
      <c r="L3621"/>
      <c r="M3621"/>
      <c r="N3621"/>
      <c r="O3621"/>
    </row>
    <row r="3622" spans="2:15" x14ac:dyDescent="0.25">
      <c r="B3622"/>
      <c r="C3622"/>
      <c r="D3622"/>
      <c r="E3622"/>
      <c r="F3622"/>
      <c r="G3622"/>
      <c r="H3622"/>
      <c r="I3622"/>
      <c r="J3622"/>
      <c r="K3622"/>
      <c r="L3622"/>
      <c r="M3622"/>
      <c r="N3622"/>
      <c r="O3622"/>
    </row>
    <row r="3623" spans="2:15" x14ac:dyDescent="0.25">
      <c r="B3623"/>
      <c r="C3623"/>
      <c r="D3623"/>
      <c r="E3623"/>
      <c r="F3623"/>
      <c r="G3623"/>
      <c r="H3623"/>
      <c r="I3623"/>
      <c r="J3623"/>
      <c r="K3623"/>
      <c r="L3623"/>
      <c r="M3623"/>
      <c r="N3623"/>
      <c r="O3623"/>
    </row>
    <row r="3624" spans="2:15" x14ac:dyDescent="0.25">
      <c r="B3624"/>
      <c r="C3624"/>
      <c r="D3624"/>
      <c r="E3624"/>
      <c r="F3624"/>
      <c r="G3624"/>
      <c r="H3624"/>
      <c r="I3624"/>
      <c r="J3624"/>
      <c r="K3624"/>
      <c r="L3624"/>
      <c r="M3624"/>
      <c r="N3624"/>
      <c r="O3624"/>
    </row>
    <row r="3625" spans="2:15" x14ac:dyDescent="0.25">
      <c r="B3625"/>
      <c r="C3625"/>
      <c r="D3625"/>
      <c r="E3625"/>
      <c r="F3625"/>
      <c r="G3625"/>
      <c r="H3625"/>
      <c r="I3625"/>
      <c r="J3625"/>
      <c r="K3625"/>
      <c r="L3625"/>
      <c r="M3625"/>
      <c r="N3625"/>
      <c r="O3625"/>
    </row>
    <row r="3626" spans="2:15" x14ac:dyDescent="0.25">
      <c r="B3626"/>
      <c r="C3626"/>
      <c r="D3626"/>
      <c r="E3626"/>
      <c r="F3626"/>
      <c r="G3626"/>
      <c r="H3626"/>
      <c r="I3626"/>
      <c r="J3626"/>
      <c r="K3626"/>
      <c r="L3626"/>
      <c r="M3626"/>
      <c r="N3626"/>
      <c r="O3626"/>
    </row>
    <row r="3627" spans="2:15" x14ac:dyDescent="0.25">
      <c r="B3627"/>
      <c r="C3627"/>
      <c r="D3627"/>
      <c r="E3627"/>
      <c r="F3627"/>
      <c r="G3627"/>
      <c r="H3627"/>
      <c r="I3627"/>
      <c r="J3627"/>
      <c r="K3627"/>
      <c r="L3627"/>
      <c r="M3627"/>
      <c r="N3627"/>
      <c r="O3627"/>
    </row>
    <row r="3628" spans="2:15" x14ac:dyDescent="0.25">
      <c r="B3628"/>
      <c r="C3628"/>
      <c r="D3628"/>
      <c r="E3628"/>
      <c r="F3628"/>
      <c r="G3628"/>
      <c r="H3628"/>
      <c r="I3628"/>
      <c r="J3628"/>
      <c r="K3628"/>
      <c r="L3628"/>
      <c r="M3628"/>
      <c r="N3628"/>
      <c r="O3628"/>
    </row>
    <row r="3629" spans="2:15" x14ac:dyDescent="0.25">
      <c r="B3629"/>
      <c r="C3629"/>
      <c r="D3629"/>
      <c r="E3629"/>
      <c r="F3629"/>
      <c r="G3629"/>
      <c r="H3629"/>
      <c r="I3629"/>
      <c r="J3629"/>
      <c r="K3629"/>
      <c r="L3629"/>
      <c r="M3629"/>
      <c r="N3629"/>
      <c r="O3629"/>
    </row>
    <row r="3630" spans="2:15" x14ac:dyDescent="0.25">
      <c r="B3630"/>
      <c r="C3630"/>
      <c r="D3630"/>
      <c r="E3630"/>
      <c r="F3630"/>
      <c r="G3630"/>
      <c r="H3630"/>
      <c r="I3630"/>
      <c r="J3630"/>
      <c r="K3630"/>
      <c r="L3630"/>
      <c r="M3630"/>
      <c r="N3630"/>
      <c r="O3630"/>
    </row>
    <row r="3631" spans="2:15" x14ac:dyDescent="0.25">
      <c r="B3631"/>
      <c r="C3631"/>
      <c r="D3631"/>
      <c r="E3631"/>
      <c r="F3631"/>
      <c r="G3631"/>
      <c r="H3631"/>
      <c r="I3631"/>
      <c r="J3631"/>
      <c r="K3631"/>
      <c r="L3631"/>
      <c r="M3631"/>
      <c r="N3631"/>
      <c r="O3631"/>
    </row>
    <row r="3632" spans="2:15" x14ac:dyDescent="0.25">
      <c r="B3632"/>
      <c r="C3632"/>
      <c r="D3632"/>
      <c r="E3632"/>
      <c r="F3632"/>
      <c r="G3632"/>
      <c r="H3632"/>
      <c r="I3632"/>
      <c r="J3632"/>
      <c r="K3632"/>
      <c r="L3632"/>
      <c r="M3632"/>
      <c r="N3632"/>
      <c r="O3632"/>
    </row>
    <row r="3633" spans="2:15" x14ac:dyDescent="0.25">
      <c r="B3633"/>
      <c r="C3633"/>
      <c r="D3633"/>
      <c r="E3633"/>
      <c r="F3633"/>
      <c r="G3633"/>
      <c r="H3633"/>
      <c r="I3633"/>
      <c r="J3633"/>
      <c r="K3633"/>
      <c r="L3633"/>
      <c r="M3633"/>
      <c r="N3633"/>
      <c r="O3633"/>
    </row>
    <row r="3634" spans="2:15" x14ac:dyDescent="0.25">
      <c r="B3634"/>
      <c r="C3634"/>
      <c r="D3634"/>
      <c r="E3634"/>
      <c r="F3634"/>
      <c r="G3634"/>
      <c r="H3634"/>
      <c r="I3634"/>
      <c r="J3634"/>
      <c r="K3634"/>
      <c r="L3634"/>
      <c r="M3634"/>
      <c r="N3634"/>
      <c r="O3634"/>
    </row>
    <row r="3635" spans="2:15" x14ac:dyDescent="0.25">
      <c r="B3635"/>
      <c r="C3635"/>
      <c r="D3635"/>
      <c r="E3635"/>
      <c r="F3635"/>
      <c r="G3635"/>
      <c r="H3635"/>
      <c r="I3635"/>
      <c r="J3635"/>
      <c r="K3635"/>
      <c r="L3635"/>
      <c r="M3635"/>
      <c r="N3635"/>
      <c r="O3635"/>
    </row>
    <row r="3636" spans="2:15" x14ac:dyDescent="0.25">
      <c r="B3636"/>
      <c r="C3636"/>
      <c r="D3636"/>
      <c r="E3636"/>
      <c r="F3636"/>
      <c r="G3636"/>
      <c r="H3636"/>
      <c r="I3636"/>
      <c r="J3636"/>
      <c r="K3636"/>
      <c r="L3636"/>
      <c r="M3636"/>
      <c r="N3636"/>
      <c r="O3636"/>
    </row>
    <row r="3637" spans="2:15" x14ac:dyDescent="0.25">
      <c r="B3637"/>
      <c r="C3637"/>
      <c r="D3637"/>
      <c r="E3637"/>
      <c r="F3637"/>
      <c r="G3637"/>
      <c r="H3637"/>
      <c r="I3637"/>
      <c r="J3637"/>
      <c r="K3637"/>
      <c r="L3637"/>
      <c r="M3637"/>
      <c r="N3637"/>
      <c r="O3637"/>
    </row>
    <row r="3638" spans="2:15" x14ac:dyDescent="0.25">
      <c r="B3638"/>
      <c r="C3638"/>
      <c r="D3638"/>
      <c r="E3638"/>
      <c r="F3638"/>
      <c r="G3638"/>
      <c r="H3638"/>
      <c r="I3638"/>
      <c r="J3638"/>
      <c r="K3638"/>
      <c r="L3638"/>
      <c r="M3638"/>
      <c r="N3638"/>
      <c r="O3638"/>
    </row>
    <row r="3639" spans="2:15" x14ac:dyDescent="0.25">
      <c r="B3639"/>
      <c r="C3639"/>
      <c r="D3639"/>
      <c r="E3639"/>
      <c r="F3639"/>
      <c r="G3639"/>
      <c r="H3639"/>
      <c r="I3639"/>
      <c r="J3639"/>
      <c r="K3639"/>
      <c r="L3639"/>
      <c r="M3639"/>
      <c r="N3639"/>
      <c r="O3639"/>
    </row>
    <row r="3640" spans="2:15" x14ac:dyDescent="0.25">
      <c r="B3640"/>
      <c r="C3640"/>
      <c r="D3640"/>
      <c r="E3640"/>
      <c r="F3640"/>
      <c r="G3640"/>
      <c r="H3640"/>
      <c r="I3640"/>
      <c r="J3640"/>
      <c r="K3640"/>
      <c r="L3640"/>
      <c r="M3640"/>
      <c r="N3640"/>
      <c r="O3640"/>
    </row>
    <row r="3641" spans="2:15" x14ac:dyDescent="0.25">
      <c r="B3641"/>
      <c r="C3641"/>
      <c r="D3641"/>
      <c r="E3641"/>
      <c r="F3641"/>
      <c r="G3641"/>
      <c r="H3641"/>
      <c r="I3641"/>
      <c r="J3641"/>
      <c r="K3641"/>
      <c r="L3641"/>
      <c r="M3641"/>
      <c r="N3641"/>
      <c r="O3641"/>
    </row>
    <row r="3642" spans="2:15" x14ac:dyDescent="0.25">
      <c r="B3642"/>
      <c r="C3642"/>
      <c r="D3642"/>
      <c r="E3642"/>
      <c r="F3642"/>
      <c r="G3642"/>
      <c r="H3642"/>
      <c r="I3642"/>
      <c r="J3642"/>
      <c r="K3642"/>
      <c r="L3642"/>
      <c r="M3642"/>
      <c r="N3642"/>
      <c r="O3642"/>
    </row>
    <row r="3643" spans="2:15" x14ac:dyDescent="0.25">
      <c r="B3643"/>
      <c r="C3643"/>
      <c r="D3643"/>
      <c r="E3643"/>
      <c r="F3643"/>
      <c r="G3643"/>
      <c r="H3643"/>
      <c r="I3643"/>
      <c r="J3643"/>
      <c r="K3643"/>
      <c r="L3643"/>
      <c r="M3643"/>
      <c r="N3643"/>
      <c r="O3643"/>
    </row>
    <row r="3644" spans="2:15" x14ac:dyDescent="0.25">
      <c r="B3644"/>
      <c r="C3644"/>
      <c r="D3644"/>
      <c r="E3644"/>
      <c r="F3644"/>
      <c r="G3644"/>
      <c r="H3644"/>
      <c r="I3644"/>
      <c r="J3644"/>
      <c r="K3644"/>
      <c r="L3644"/>
      <c r="M3644"/>
      <c r="N3644"/>
      <c r="O3644"/>
    </row>
    <row r="3645" spans="2:15" x14ac:dyDescent="0.25">
      <c r="B3645"/>
      <c r="C3645"/>
      <c r="D3645"/>
      <c r="E3645"/>
      <c r="F3645"/>
      <c r="G3645"/>
      <c r="H3645"/>
      <c r="I3645"/>
      <c r="J3645"/>
      <c r="K3645"/>
      <c r="L3645"/>
      <c r="M3645"/>
      <c r="N3645"/>
      <c r="O3645"/>
    </row>
    <row r="3646" spans="2:15" x14ac:dyDescent="0.25">
      <c r="B3646"/>
      <c r="C3646"/>
      <c r="D3646"/>
      <c r="E3646"/>
      <c r="F3646"/>
      <c r="G3646"/>
      <c r="H3646"/>
      <c r="I3646"/>
      <c r="J3646"/>
      <c r="K3646"/>
      <c r="L3646"/>
      <c r="M3646"/>
      <c r="N3646"/>
      <c r="O3646"/>
    </row>
    <row r="3647" spans="2:15" x14ac:dyDescent="0.25">
      <c r="B3647"/>
      <c r="C3647"/>
      <c r="D3647"/>
      <c r="E3647"/>
      <c r="F3647"/>
      <c r="G3647"/>
      <c r="H3647"/>
      <c r="I3647"/>
      <c r="J3647"/>
      <c r="K3647"/>
      <c r="L3647"/>
      <c r="M3647"/>
      <c r="N3647"/>
      <c r="O3647"/>
    </row>
    <row r="3648" spans="2:15" x14ac:dyDescent="0.25">
      <c r="B3648"/>
      <c r="C3648"/>
      <c r="D3648"/>
      <c r="E3648"/>
      <c r="F3648"/>
      <c r="G3648"/>
      <c r="H3648"/>
      <c r="I3648"/>
      <c r="J3648"/>
      <c r="K3648"/>
      <c r="L3648"/>
      <c r="M3648"/>
      <c r="N3648"/>
      <c r="O3648"/>
    </row>
    <row r="3649" spans="2:15" x14ac:dyDescent="0.25">
      <c r="B3649"/>
      <c r="C3649"/>
      <c r="D3649"/>
      <c r="E3649"/>
      <c r="F3649"/>
      <c r="G3649"/>
      <c r="H3649"/>
      <c r="I3649"/>
      <c r="J3649"/>
      <c r="K3649"/>
      <c r="L3649"/>
      <c r="M3649"/>
      <c r="N3649"/>
      <c r="O3649"/>
    </row>
    <row r="3650" spans="2:15" x14ac:dyDescent="0.25">
      <c r="B3650"/>
      <c r="C3650"/>
      <c r="D3650"/>
      <c r="E3650"/>
      <c r="F3650"/>
      <c r="G3650"/>
      <c r="H3650"/>
      <c r="I3650"/>
      <c r="J3650"/>
      <c r="K3650"/>
      <c r="L3650"/>
      <c r="M3650"/>
      <c r="N3650"/>
      <c r="O3650"/>
    </row>
    <row r="3651" spans="2:15" x14ac:dyDescent="0.25">
      <c r="B3651"/>
      <c r="C3651"/>
      <c r="D3651"/>
      <c r="E3651"/>
      <c r="F3651"/>
      <c r="G3651"/>
      <c r="H3651"/>
      <c r="I3651"/>
      <c r="J3651"/>
      <c r="K3651"/>
      <c r="L3651"/>
      <c r="M3651"/>
      <c r="N3651"/>
      <c r="O3651"/>
    </row>
    <row r="3652" spans="2:15" x14ac:dyDescent="0.25">
      <c r="B3652"/>
      <c r="C3652"/>
      <c r="D3652"/>
      <c r="E3652"/>
      <c r="F3652"/>
      <c r="G3652"/>
      <c r="H3652"/>
      <c r="I3652"/>
      <c r="J3652"/>
      <c r="K3652"/>
      <c r="L3652"/>
      <c r="M3652"/>
      <c r="N3652"/>
      <c r="O3652"/>
    </row>
    <row r="3653" spans="2:15" x14ac:dyDescent="0.25">
      <c r="B3653"/>
      <c r="C3653"/>
      <c r="D3653"/>
      <c r="E3653"/>
      <c r="F3653"/>
      <c r="G3653"/>
      <c r="H3653"/>
      <c r="I3653"/>
      <c r="J3653"/>
      <c r="K3653"/>
      <c r="L3653"/>
      <c r="M3653"/>
      <c r="N3653"/>
      <c r="O3653"/>
    </row>
    <row r="3654" spans="2:15" x14ac:dyDescent="0.25">
      <c r="B3654"/>
      <c r="C3654"/>
      <c r="D3654"/>
      <c r="E3654"/>
      <c r="F3654"/>
      <c r="G3654"/>
      <c r="H3654"/>
      <c r="I3654"/>
      <c r="J3654"/>
      <c r="K3654"/>
      <c r="L3654"/>
      <c r="M3654"/>
      <c r="N3654"/>
      <c r="O3654"/>
    </row>
    <row r="3655" spans="2:15" x14ac:dyDescent="0.25">
      <c r="B3655"/>
      <c r="C3655"/>
      <c r="D3655"/>
      <c r="E3655"/>
      <c r="F3655"/>
      <c r="G3655"/>
      <c r="H3655"/>
      <c r="I3655"/>
      <c r="J3655"/>
      <c r="K3655"/>
      <c r="L3655"/>
      <c r="M3655"/>
      <c r="N3655"/>
      <c r="O3655"/>
    </row>
    <row r="3656" spans="2:15" x14ac:dyDescent="0.25">
      <c r="B3656"/>
      <c r="C3656"/>
      <c r="D3656"/>
      <c r="E3656"/>
      <c r="F3656"/>
      <c r="G3656"/>
      <c r="H3656"/>
      <c r="I3656"/>
      <c r="J3656"/>
      <c r="K3656"/>
      <c r="L3656"/>
      <c r="M3656"/>
      <c r="N3656"/>
      <c r="O3656"/>
    </row>
    <row r="3657" spans="2:15" x14ac:dyDescent="0.25">
      <c r="B3657"/>
      <c r="C3657"/>
      <c r="D3657"/>
      <c r="E3657"/>
      <c r="F3657"/>
      <c r="G3657"/>
      <c r="H3657"/>
      <c r="I3657"/>
      <c r="J3657"/>
      <c r="K3657"/>
      <c r="L3657"/>
      <c r="M3657"/>
      <c r="N3657"/>
      <c r="O3657"/>
    </row>
    <row r="3658" spans="2:15" x14ac:dyDescent="0.25">
      <c r="B3658"/>
      <c r="C3658"/>
      <c r="D3658"/>
      <c r="E3658"/>
      <c r="F3658"/>
      <c r="G3658"/>
      <c r="H3658"/>
      <c r="I3658"/>
      <c r="J3658"/>
      <c r="K3658"/>
      <c r="L3658"/>
      <c r="M3658"/>
      <c r="N3658"/>
      <c r="O3658"/>
    </row>
    <row r="3659" spans="2:15" x14ac:dyDescent="0.25">
      <c r="B3659"/>
      <c r="C3659"/>
      <c r="D3659"/>
      <c r="E3659"/>
      <c r="F3659"/>
      <c r="G3659"/>
      <c r="H3659"/>
      <c r="I3659"/>
      <c r="J3659"/>
      <c r="K3659"/>
      <c r="L3659"/>
      <c r="M3659"/>
      <c r="N3659"/>
      <c r="O3659"/>
    </row>
    <row r="3660" spans="2:15" x14ac:dyDescent="0.25">
      <c r="B3660"/>
      <c r="C3660"/>
      <c r="D3660"/>
      <c r="E3660"/>
      <c r="F3660"/>
      <c r="G3660"/>
      <c r="H3660"/>
      <c r="I3660"/>
      <c r="J3660"/>
      <c r="K3660"/>
      <c r="L3660"/>
      <c r="M3660"/>
      <c r="N3660"/>
      <c r="O3660"/>
    </row>
    <row r="3661" spans="2:15" x14ac:dyDescent="0.25">
      <c r="B3661"/>
      <c r="C3661"/>
      <c r="D3661"/>
      <c r="E3661"/>
      <c r="F3661"/>
      <c r="G3661"/>
      <c r="H3661"/>
      <c r="I3661"/>
      <c r="J3661"/>
      <c r="K3661"/>
      <c r="L3661"/>
      <c r="M3661"/>
      <c r="N3661"/>
      <c r="O3661"/>
    </row>
    <row r="3662" spans="2:15" x14ac:dyDescent="0.25">
      <c r="B3662"/>
      <c r="C3662"/>
      <c r="D3662"/>
      <c r="E3662"/>
      <c r="F3662"/>
      <c r="G3662"/>
      <c r="H3662"/>
      <c r="I3662"/>
      <c r="J3662"/>
      <c r="K3662"/>
      <c r="L3662"/>
      <c r="M3662"/>
      <c r="N3662"/>
      <c r="O3662"/>
    </row>
    <row r="3663" spans="2:15" x14ac:dyDescent="0.25">
      <c r="B3663"/>
      <c r="C3663"/>
      <c r="D3663"/>
      <c r="E3663"/>
      <c r="F3663"/>
      <c r="G3663"/>
      <c r="H3663"/>
      <c r="I3663"/>
      <c r="J3663"/>
      <c r="K3663"/>
      <c r="L3663"/>
      <c r="M3663"/>
      <c r="N3663"/>
      <c r="O3663"/>
    </row>
    <row r="3664" spans="2:15" x14ac:dyDescent="0.25">
      <c r="B3664"/>
      <c r="C3664"/>
      <c r="D3664"/>
      <c r="E3664"/>
      <c r="F3664"/>
      <c r="G3664"/>
      <c r="H3664"/>
      <c r="I3664"/>
      <c r="J3664"/>
      <c r="K3664"/>
      <c r="L3664"/>
      <c r="M3664"/>
      <c r="N3664"/>
      <c r="O3664"/>
    </row>
    <row r="3665" spans="2:15" x14ac:dyDescent="0.25">
      <c r="B3665"/>
      <c r="C3665"/>
      <c r="D3665"/>
      <c r="E3665"/>
      <c r="F3665"/>
      <c r="G3665"/>
      <c r="H3665"/>
      <c r="I3665"/>
      <c r="J3665"/>
      <c r="K3665"/>
      <c r="L3665"/>
      <c r="M3665"/>
      <c r="N3665"/>
      <c r="O3665"/>
    </row>
    <row r="3666" spans="2:15" x14ac:dyDescent="0.25">
      <c r="B3666"/>
      <c r="C3666"/>
      <c r="D3666"/>
      <c r="E3666"/>
      <c r="F3666"/>
      <c r="G3666"/>
      <c r="H3666"/>
      <c r="I3666"/>
      <c r="J3666"/>
      <c r="K3666"/>
      <c r="L3666"/>
      <c r="M3666"/>
      <c r="N3666"/>
      <c r="O3666"/>
    </row>
    <row r="3667" spans="2:15" x14ac:dyDescent="0.25">
      <c r="B3667"/>
      <c r="C3667"/>
      <c r="D3667"/>
      <c r="E3667"/>
      <c r="F3667"/>
      <c r="G3667"/>
      <c r="H3667"/>
      <c r="I3667"/>
      <c r="J3667"/>
      <c r="K3667"/>
      <c r="L3667"/>
      <c r="M3667"/>
      <c r="N3667"/>
      <c r="O3667"/>
    </row>
    <row r="3668" spans="2:15" x14ac:dyDescent="0.25">
      <c r="B3668"/>
      <c r="C3668"/>
      <c r="D3668"/>
      <c r="E3668"/>
      <c r="F3668"/>
      <c r="G3668"/>
      <c r="H3668"/>
      <c r="I3668"/>
      <c r="J3668"/>
      <c r="K3668"/>
      <c r="L3668"/>
      <c r="M3668"/>
      <c r="N3668"/>
      <c r="O3668"/>
    </row>
    <row r="3669" spans="2:15" x14ac:dyDescent="0.25">
      <c r="B3669"/>
      <c r="C3669"/>
      <c r="D3669"/>
      <c r="E3669"/>
      <c r="F3669"/>
      <c r="G3669"/>
      <c r="H3669"/>
      <c r="I3669"/>
      <c r="J3669"/>
      <c r="K3669"/>
      <c r="L3669"/>
      <c r="M3669"/>
      <c r="N3669"/>
      <c r="O3669"/>
    </row>
    <row r="3670" spans="2:15" x14ac:dyDescent="0.25">
      <c r="B3670"/>
      <c r="C3670"/>
      <c r="D3670"/>
      <c r="E3670"/>
      <c r="F3670"/>
      <c r="G3670"/>
      <c r="H3670"/>
      <c r="I3670"/>
      <c r="J3670"/>
      <c r="K3670"/>
      <c r="L3670"/>
      <c r="M3670"/>
      <c r="N3670"/>
      <c r="O3670"/>
    </row>
    <row r="3671" spans="2:15" x14ac:dyDescent="0.25">
      <c r="B3671"/>
      <c r="C3671"/>
      <c r="D3671"/>
      <c r="E3671"/>
      <c r="F3671"/>
      <c r="G3671"/>
      <c r="H3671"/>
      <c r="I3671"/>
      <c r="J3671"/>
      <c r="K3671"/>
      <c r="L3671"/>
      <c r="M3671"/>
      <c r="N3671"/>
      <c r="O3671"/>
    </row>
    <row r="3672" spans="2:15" x14ac:dyDescent="0.25">
      <c r="B3672"/>
      <c r="C3672"/>
      <c r="D3672"/>
      <c r="E3672"/>
      <c r="F3672"/>
      <c r="G3672"/>
      <c r="H3672"/>
      <c r="I3672"/>
      <c r="J3672"/>
      <c r="K3672"/>
      <c r="L3672"/>
      <c r="M3672"/>
      <c r="N3672"/>
      <c r="O3672"/>
    </row>
    <row r="3673" spans="2:15" x14ac:dyDescent="0.25">
      <c r="B3673"/>
      <c r="C3673"/>
      <c r="D3673"/>
      <c r="E3673"/>
      <c r="F3673"/>
      <c r="G3673"/>
      <c r="H3673"/>
      <c r="I3673"/>
      <c r="J3673"/>
      <c r="K3673"/>
      <c r="L3673"/>
      <c r="M3673"/>
      <c r="N3673"/>
      <c r="O3673"/>
    </row>
    <row r="3674" spans="2:15" x14ac:dyDescent="0.25">
      <c r="B3674"/>
      <c r="C3674"/>
      <c r="D3674"/>
      <c r="E3674"/>
      <c r="F3674"/>
      <c r="G3674"/>
      <c r="H3674"/>
      <c r="I3674"/>
      <c r="J3674"/>
      <c r="K3674"/>
      <c r="L3674"/>
      <c r="M3674"/>
      <c r="N3674"/>
      <c r="O3674"/>
    </row>
    <row r="3675" spans="2:15" x14ac:dyDescent="0.25">
      <c r="B3675"/>
      <c r="C3675"/>
      <c r="D3675"/>
      <c r="E3675"/>
      <c r="F3675"/>
      <c r="G3675"/>
      <c r="H3675"/>
      <c r="I3675"/>
      <c r="J3675"/>
      <c r="K3675"/>
      <c r="L3675"/>
      <c r="M3675"/>
      <c r="N3675"/>
      <c r="O3675"/>
    </row>
    <row r="3676" spans="2:15" x14ac:dyDescent="0.25">
      <c r="B3676"/>
      <c r="C3676"/>
      <c r="D3676"/>
      <c r="E3676"/>
      <c r="F3676"/>
      <c r="G3676"/>
      <c r="H3676"/>
      <c r="I3676"/>
      <c r="J3676"/>
      <c r="K3676"/>
      <c r="L3676"/>
      <c r="M3676"/>
      <c r="N3676"/>
      <c r="O3676"/>
    </row>
    <row r="3677" spans="2:15" x14ac:dyDescent="0.25">
      <c r="B3677"/>
      <c r="C3677"/>
      <c r="D3677"/>
      <c r="E3677"/>
      <c r="F3677"/>
      <c r="G3677"/>
      <c r="H3677"/>
      <c r="I3677"/>
      <c r="J3677"/>
      <c r="K3677"/>
      <c r="L3677"/>
      <c r="M3677"/>
      <c r="N3677"/>
      <c r="O3677"/>
    </row>
    <row r="3678" spans="2:15" x14ac:dyDescent="0.25">
      <c r="B3678"/>
      <c r="C3678"/>
      <c r="D3678"/>
      <c r="E3678"/>
      <c r="F3678"/>
      <c r="G3678"/>
      <c r="H3678"/>
      <c r="I3678"/>
      <c r="J3678"/>
      <c r="K3678"/>
      <c r="L3678"/>
      <c r="M3678"/>
      <c r="N3678"/>
      <c r="O3678"/>
    </row>
    <row r="3679" spans="2:15" x14ac:dyDescent="0.25">
      <c r="B3679"/>
      <c r="C3679"/>
      <c r="D3679"/>
      <c r="E3679"/>
      <c r="F3679"/>
      <c r="G3679"/>
      <c r="H3679"/>
      <c r="I3679"/>
      <c r="J3679"/>
      <c r="K3679"/>
      <c r="L3679"/>
      <c r="M3679"/>
      <c r="N3679"/>
      <c r="O3679"/>
    </row>
    <row r="3680" spans="2:15" x14ac:dyDescent="0.25">
      <c r="B3680"/>
      <c r="C3680"/>
      <c r="D3680"/>
      <c r="E3680"/>
      <c r="F3680"/>
      <c r="G3680"/>
      <c r="H3680"/>
      <c r="I3680"/>
      <c r="J3680"/>
      <c r="K3680"/>
      <c r="L3680"/>
      <c r="M3680"/>
      <c r="N3680"/>
      <c r="O3680"/>
    </row>
    <row r="3681" spans="2:15" x14ac:dyDescent="0.25">
      <c r="B3681"/>
      <c r="C3681"/>
      <c r="D3681"/>
      <c r="E3681"/>
      <c r="F3681"/>
      <c r="G3681"/>
      <c r="H3681"/>
      <c r="I3681"/>
      <c r="J3681"/>
      <c r="K3681"/>
      <c r="L3681"/>
      <c r="M3681"/>
      <c r="N3681"/>
      <c r="O3681"/>
    </row>
    <row r="3682" spans="2:15" x14ac:dyDescent="0.25">
      <c r="B3682"/>
      <c r="C3682"/>
      <c r="D3682"/>
      <c r="E3682"/>
      <c r="F3682"/>
      <c r="G3682"/>
      <c r="H3682"/>
      <c r="I3682"/>
      <c r="J3682"/>
      <c r="K3682"/>
      <c r="L3682"/>
      <c r="M3682"/>
      <c r="N3682"/>
      <c r="O3682"/>
    </row>
    <row r="3683" spans="2:15" x14ac:dyDescent="0.25">
      <c r="B3683"/>
      <c r="C3683"/>
      <c r="D3683"/>
      <c r="E3683"/>
      <c r="F3683"/>
      <c r="G3683"/>
      <c r="H3683"/>
      <c r="I3683"/>
      <c r="J3683"/>
      <c r="K3683"/>
      <c r="L3683"/>
      <c r="M3683"/>
      <c r="N3683"/>
      <c r="O3683"/>
    </row>
    <row r="3684" spans="2:15" x14ac:dyDescent="0.25">
      <c r="B3684"/>
      <c r="C3684"/>
      <c r="D3684"/>
      <c r="E3684"/>
      <c r="F3684"/>
      <c r="G3684"/>
      <c r="H3684"/>
      <c r="I3684"/>
      <c r="J3684"/>
      <c r="K3684"/>
      <c r="L3684"/>
      <c r="M3684"/>
      <c r="N3684"/>
      <c r="O3684"/>
    </row>
    <row r="3685" spans="2:15" x14ac:dyDescent="0.25">
      <c r="B3685"/>
      <c r="C3685"/>
      <c r="D3685"/>
      <c r="E3685"/>
      <c r="F3685"/>
      <c r="G3685"/>
      <c r="H3685"/>
      <c r="I3685"/>
      <c r="J3685"/>
      <c r="K3685"/>
      <c r="L3685"/>
      <c r="M3685"/>
      <c r="N3685"/>
      <c r="O3685"/>
    </row>
    <row r="3686" spans="2:15" x14ac:dyDescent="0.25">
      <c r="B3686"/>
      <c r="C3686"/>
      <c r="D3686"/>
      <c r="E3686"/>
      <c r="F3686"/>
      <c r="G3686"/>
      <c r="H3686"/>
      <c r="I3686"/>
      <c r="J3686"/>
      <c r="K3686"/>
      <c r="L3686"/>
      <c r="M3686"/>
      <c r="N3686"/>
      <c r="O3686"/>
    </row>
    <row r="3687" spans="2:15" x14ac:dyDescent="0.25">
      <c r="B3687"/>
      <c r="C3687"/>
      <c r="D3687"/>
      <c r="E3687"/>
      <c r="F3687"/>
      <c r="G3687"/>
      <c r="H3687"/>
      <c r="I3687"/>
      <c r="J3687"/>
      <c r="K3687"/>
      <c r="L3687"/>
      <c r="M3687"/>
      <c r="N3687"/>
      <c r="O3687"/>
    </row>
    <row r="3688" spans="2:15" x14ac:dyDescent="0.25">
      <c r="B3688"/>
      <c r="C3688"/>
      <c r="D3688"/>
      <c r="E3688"/>
      <c r="F3688"/>
      <c r="G3688"/>
      <c r="H3688"/>
      <c r="I3688"/>
      <c r="J3688"/>
      <c r="K3688"/>
      <c r="L3688"/>
      <c r="M3688"/>
      <c r="N3688"/>
      <c r="O3688"/>
    </row>
    <row r="3689" spans="2:15" x14ac:dyDescent="0.25">
      <c r="B3689"/>
      <c r="C3689"/>
      <c r="D3689"/>
      <c r="E3689"/>
      <c r="F3689"/>
      <c r="G3689"/>
      <c r="H3689"/>
      <c r="I3689"/>
      <c r="J3689"/>
      <c r="K3689"/>
      <c r="L3689"/>
      <c r="M3689"/>
      <c r="N3689"/>
      <c r="O3689"/>
    </row>
    <row r="3690" spans="2:15" x14ac:dyDescent="0.25">
      <c r="B3690"/>
      <c r="C3690"/>
      <c r="D3690"/>
      <c r="E3690"/>
      <c r="F3690"/>
      <c r="G3690"/>
      <c r="H3690"/>
      <c r="I3690"/>
      <c r="J3690"/>
      <c r="K3690"/>
      <c r="L3690"/>
      <c r="M3690"/>
      <c r="N3690"/>
      <c r="O3690"/>
    </row>
    <row r="3691" spans="2:15" x14ac:dyDescent="0.25">
      <c r="B3691"/>
      <c r="C3691"/>
      <c r="D3691"/>
      <c r="E3691"/>
      <c r="F3691"/>
      <c r="G3691"/>
      <c r="H3691"/>
      <c r="I3691"/>
      <c r="J3691"/>
      <c r="K3691"/>
      <c r="L3691"/>
      <c r="M3691"/>
      <c r="N3691"/>
      <c r="O3691"/>
    </row>
    <row r="3692" spans="2:15" x14ac:dyDescent="0.25">
      <c r="B3692"/>
      <c r="C3692"/>
      <c r="D3692"/>
      <c r="E3692"/>
      <c r="F3692"/>
      <c r="G3692"/>
      <c r="H3692"/>
      <c r="I3692"/>
      <c r="J3692"/>
      <c r="K3692"/>
      <c r="L3692"/>
      <c r="M3692"/>
      <c r="N3692"/>
      <c r="O3692"/>
    </row>
    <row r="3693" spans="2:15" x14ac:dyDescent="0.25">
      <c r="B3693"/>
      <c r="C3693"/>
      <c r="D3693"/>
      <c r="E3693"/>
      <c r="F3693"/>
      <c r="G3693"/>
      <c r="H3693"/>
      <c r="I3693"/>
      <c r="J3693"/>
      <c r="K3693"/>
      <c r="L3693"/>
      <c r="M3693"/>
      <c r="N3693"/>
      <c r="O3693"/>
    </row>
    <row r="3694" spans="2:15" x14ac:dyDescent="0.25">
      <c r="B3694"/>
      <c r="C3694"/>
      <c r="D3694"/>
      <c r="E3694"/>
      <c r="F3694"/>
      <c r="G3694"/>
      <c r="H3694"/>
      <c r="I3694"/>
      <c r="J3694"/>
      <c r="K3694"/>
      <c r="L3694"/>
      <c r="M3694"/>
      <c r="N3694"/>
      <c r="O3694"/>
    </row>
    <row r="3695" spans="2:15" x14ac:dyDescent="0.25">
      <c r="B3695"/>
      <c r="C3695"/>
      <c r="D3695"/>
      <c r="E3695"/>
      <c r="F3695"/>
      <c r="G3695"/>
      <c r="H3695"/>
      <c r="I3695"/>
      <c r="J3695"/>
      <c r="K3695"/>
      <c r="L3695"/>
      <c r="M3695"/>
      <c r="N3695"/>
      <c r="O3695"/>
    </row>
    <row r="3696" spans="2:15" x14ac:dyDescent="0.25">
      <c r="B3696"/>
      <c r="C3696"/>
      <c r="D3696"/>
      <c r="E3696"/>
      <c r="F3696"/>
      <c r="G3696"/>
      <c r="H3696"/>
      <c r="I3696"/>
      <c r="J3696"/>
      <c r="K3696"/>
      <c r="L3696"/>
      <c r="M3696"/>
      <c r="N3696"/>
      <c r="O3696"/>
    </row>
    <row r="3697" spans="2:15" x14ac:dyDescent="0.25">
      <c r="B3697"/>
      <c r="C3697"/>
      <c r="D3697"/>
      <c r="E3697"/>
      <c r="F3697"/>
      <c r="G3697"/>
      <c r="H3697"/>
      <c r="I3697"/>
      <c r="J3697"/>
      <c r="K3697"/>
      <c r="L3697"/>
      <c r="M3697"/>
      <c r="N3697"/>
      <c r="O3697"/>
    </row>
    <row r="3698" spans="2:15" x14ac:dyDescent="0.25">
      <c r="B3698"/>
      <c r="C3698"/>
      <c r="D3698"/>
      <c r="E3698"/>
      <c r="F3698"/>
      <c r="G3698"/>
      <c r="H3698"/>
      <c r="I3698"/>
      <c r="J3698"/>
      <c r="K3698"/>
      <c r="L3698"/>
      <c r="M3698"/>
      <c r="N3698"/>
      <c r="O3698"/>
    </row>
    <row r="3699" spans="2:15" x14ac:dyDescent="0.25">
      <c r="B3699"/>
      <c r="C3699"/>
      <c r="D3699"/>
      <c r="E3699"/>
      <c r="F3699"/>
      <c r="G3699"/>
      <c r="H3699"/>
      <c r="I3699"/>
      <c r="J3699"/>
      <c r="K3699"/>
      <c r="L3699"/>
      <c r="M3699"/>
      <c r="N3699"/>
      <c r="O3699"/>
    </row>
    <row r="3700" spans="2:15" x14ac:dyDescent="0.25">
      <c r="B3700"/>
      <c r="C3700"/>
      <c r="D3700"/>
      <c r="E3700"/>
      <c r="F3700"/>
      <c r="G3700"/>
      <c r="H3700"/>
      <c r="I3700"/>
      <c r="J3700"/>
      <c r="K3700"/>
      <c r="L3700"/>
      <c r="M3700"/>
      <c r="N3700"/>
      <c r="O3700"/>
    </row>
    <row r="3701" spans="2:15" x14ac:dyDescent="0.25">
      <c r="B3701"/>
      <c r="C3701"/>
      <c r="D3701"/>
      <c r="E3701"/>
      <c r="F3701"/>
      <c r="G3701"/>
      <c r="H3701"/>
      <c r="I3701"/>
      <c r="J3701"/>
      <c r="K3701"/>
      <c r="L3701"/>
      <c r="M3701"/>
      <c r="N3701"/>
      <c r="O3701"/>
    </row>
    <row r="3702" spans="2:15" x14ac:dyDescent="0.25">
      <c r="B3702"/>
      <c r="C3702"/>
      <c r="D3702"/>
      <c r="E3702"/>
      <c r="F3702"/>
      <c r="G3702"/>
      <c r="H3702"/>
      <c r="I3702"/>
      <c r="J3702"/>
      <c r="K3702"/>
      <c r="L3702"/>
      <c r="M3702"/>
      <c r="N3702"/>
      <c r="O3702"/>
    </row>
    <row r="3703" spans="2:15" x14ac:dyDescent="0.25">
      <c r="B3703"/>
      <c r="C3703"/>
      <c r="D3703"/>
      <c r="E3703"/>
      <c r="F3703"/>
      <c r="G3703"/>
      <c r="H3703"/>
      <c r="I3703"/>
      <c r="J3703"/>
      <c r="K3703"/>
      <c r="L3703"/>
      <c r="M3703"/>
      <c r="N3703"/>
      <c r="O3703"/>
    </row>
    <row r="3704" spans="2:15" x14ac:dyDescent="0.25">
      <c r="B3704"/>
      <c r="C3704"/>
      <c r="D3704"/>
      <c r="E3704"/>
      <c r="F3704"/>
      <c r="G3704"/>
      <c r="H3704"/>
      <c r="I3704"/>
      <c r="J3704"/>
      <c r="K3704"/>
      <c r="L3704"/>
      <c r="M3704"/>
      <c r="N3704"/>
      <c r="O3704"/>
    </row>
    <row r="3705" spans="2:15" x14ac:dyDescent="0.25">
      <c r="B3705"/>
      <c r="C3705"/>
      <c r="D3705"/>
      <c r="E3705"/>
      <c r="F3705"/>
      <c r="G3705"/>
      <c r="H3705"/>
      <c r="I3705"/>
      <c r="J3705"/>
      <c r="K3705"/>
      <c r="L3705"/>
      <c r="M3705"/>
      <c r="N3705"/>
      <c r="O3705"/>
    </row>
    <row r="3706" spans="2:15" x14ac:dyDescent="0.25">
      <c r="B3706"/>
      <c r="C3706"/>
      <c r="D3706"/>
      <c r="E3706"/>
      <c r="F3706"/>
      <c r="G3706"/>
      <c r="H3706"/>
      <c r="I3706"/>
      <c r="J3706"/>
      <c r="K3706"/>
      <c r="L3706"/>
      <c r="M3706"/>
      <c r="N3706"/>
      <c r="O3706"/>
    </row>
    <row r="3707" spans="2:15" x14ac:dyDescent="0.25">
      <c r="B3707"/>
      <c r="C3707"/>
      <c r="D3707"/>
      <c r="E3707"/>
      <c r="F3707"/>
      <c r="G3707"/>
      <c r="H3707"/>
      <c r="I3707"/>
      <c r="J3707"/>
      <c r="K3707"/>
      <c r="L3707"/>
      <c r="M3707"/>
      <c r="N3707"/>
      <c r="O3707"/>
    </row>
    <row r="3708" spans="2:15" x14ac:dyDescent="0.25">
      <c r="B3708"/>
      <c r="C3708"/>
      <c r="D3708"/>
      <c r="E3708"/>
      <c r="F3708"/>
      <c r="G3708"/>
      <c r="H3708"/>
      <c r="I3708"/>
      <c r="J3708"/>
      <c r="K3708"/>
      <c r="L3708"/>
      <c r="M3708"/>
      <c r="N3708"/>
      <c r="O3708"/>
    </row>
    <row r="3709" spans="2:15" x14ac:dyDescent="0.25">
      <c r="B3709"/>
      <c r="C3709"/>
      <c r="D3709"/>
      <c r="E3709"/>
      <c r="F3709"/>
      <c r="G3709"/>
      <c r="H3709"/>
      <c r="I3709"/>
      <c r="J3709"/>
      <c r="K3709"/>
      <c r="L3709"/>
      <c r="M3709"/>
      <c r="N3709"/>
      <c r="O3709"/>
    </row>
    <row r="3710" spans="2:15" x14ac:dyDescent="0.25">
      <c r="B3710"/>
      <c r="C3710"/>
      <c r="D3710"/>
      <c r="E3710"/>
      <c r="F3710"/>
      <c r="G3710"/>
      <c r="H3710"/>
      <c r="I3710"/>
      <c r="J3710"/>
      <c r="K3710"/>
      <c r="L3710"/>
      <c r="M3710"/>
      <c r="N3710"/>
      <c r="O3710"/>
    </row>
    <row r="3711" spans="2:15" x14ac:dyDescent="0.25">
      <c r="B3711"/>
      <c r="C3711"/>
      <c r="D3711"/>
      <c r="E3711"/>
      <c r="F3711"/>
      <c r="G3711"/>
      <c r="H3711"/>
      <c r="I3711"/>
      <c r="J3711"/>
      <c r="K3711"/>
      <c r="L3711"/>
      <c r="M3711"/>
      <c r="N3711"/>
      <c r="O3711"/>
    </row>
    <row r="3712" spans="2:15" x14ac:dyDescent="0.25">
      <c r="B3712"/>
      <c r="C3712"/>
      <c r="D3712"/>
      <c r="E3712"/>
      <c r="F3712"/>
      <c r="G3712"/>
      <c r="H3712"/>
      <c r="I3712"/>
      <c r="J3712"/>
      <c r="K3712"/>
      <c r="L3712"/>
      <c r="M3712"/>
      <c r="N3712"/>
      <c r="O3712"/>
    </row>
    <row r="3713" spans="2:15" x14ac:dyDescent="0.25">
      <c r="B3713"/>
      <c r="C3713"/>
      <c r="D3713"/>
      <c r="E3713"/>
      <c r="F3713"/>
      <c r="G3713"/>
      <c r="H3713"/>
      <c r="I3713"/>
      <c r="J3713"/>
      <c r="K3713"/>
      <c r="L3713"/>
      <c r="M3713"/>
      <c r="N3713"/>
      <c r="O3713"/>
    </row>
    <row r="3714" spans="2:15" x14ac:dyDescent="0.25">
      <c r="B3714"/>
      <c r="C3714"/>
      <c r="D3714"/>
      <c r="E3714"/>
      <c r="F3714"/>
      <c r="G3714"/>
      <c r="H3714"/>
      <c r="I3714"/>
      <c r="J3714"/>
      <c r="K3714"/>
      <c r="L3714"/>
      <c r="M3714"/>
      <c r="N3714"/>
      <c r="O3714"/>
    </row>
    <row r="3715" spans="2:15" x14ac:dyDescent="0.25">
      <c r="B3715"/>
      <c r="C3715"/>
      <c r="D3715"/>
      <c r="E3715"/>
      <c r="F3715"/>
      <c r="G3715"/>
      <c r="H3715"/>
      <c r="I3715"/>
      <c r="J3715"/>
      <c r="K3715"/>
      <c r="L3715"/>
      <c r="M3715"/>
      <c r="N3715"/>
      <c r="O3715"/>
    </row>
    <row r="3716" spans="2:15" x14ac:dyDescent="0.25">
      <c r="B3716"/>
      <c r="C3716"/>
      <c r="D3716"/>
      <c r="E3716"/>
      <c r="F3716"/>
      <c r="G3716"/>
      <c r="H3716"/>
      <c r="I3716"/>
      <c r="J3716"/>
      <c r="K3716"/>
      <c r="L3716"/>
      <c r="M3716"/>
      <c r="N3716"/>
      <c r="O3716"/>
    </row>
    <row r="3717" spans="2:15" x14ac:dyDescent="0.25">
      <c r="B3717"/>
      <c r="C3717"/>
      <c r="D3717"/>
      <c r="E3717"/>
      <c r="F3717"/>
      <c r="G3717"/>
      <c r="H3717"/>
      <c r="I3717"/>
      <c r="J3717"/>
      <c r="K3717"/>
      <c r="L3717"/>
      <c r="M3717"/>
      <c r="N3717"/>
      <c r="O3717"/>
    </row>
    <row r="3718" spans="2:15" x14ac:dyDescent="0.25">
      <c r="B3718"/>
      <c r="C3718"/>
      <c r="D3718"/>
      <c r="E3718"/>
      <c r="F3718"/>
      <c r="G3718"/>
      <c r="H3718"/>
      <c r="I3718"/>
      <c r="J3718"/>
      <c r="K3718"/>
      <c r="L3718"/>
      <c r="M3718"/>
      <c r="N3718"/>
      <c r="O3718"/>
    </row>
    <row r="3719" spans="2:15" x14ac:dyDescent="0.25">
      <c r="B3719"/>
      <c r="C3719"/>
      <c r="D3719"/>
      <c r="E3719"/>
      <c r="F3719"/>
      <c r="G3719"/>
      <c r="H3719"/>
      <c r="I3719"/>
      <c r="J3719"/>
      <c r="K3719"/>
      <c r="L3719"/>
      <c r="M3719"/>
      <c r="N3719"/>
      <c r="O3719"/>
    </row>
    <row r="3720" spans="2:15" x14ac:dyDescent="0.25">
      <c r="B3720"/>
      <c r="C3720"/>
      <c r="D3720"/>
      <c r="E3720"/>
      <c r="F3720"/>
      <c r="G3720"/>
      <c r="H3720"/>
      <c r="I3720"/>
      <c r="J3720"/>
      <c r="K3720"/>
      <c r="L3720"/>
      <c r="M3720"/>
      <c r="N3720"/>
      <c r="O3720"/>
    </row>
    <row r="3721" spans="2:15" x14ac:dyDescent="0.25">
      <c r="B3721"/>
      <c r="C3721"/>
      <c r="D3721"/>
      <c r="E3721"/>
      <c r="F3721"/>
      <c r="G3721"/>
      <c r="H3721"/>
      <c r="I3721"/>
      <c r="J3721"/>
      <c r="K3721"/>
      <c r="L3721"/>
      <c r="M3721"/>
      <c r="N3721"/>
      <c r="O3721"/>
    </row>
    <row r="3722" spans="2:15" x14ac:dyDescent="0.25">
      <c r="B3722"/>
      <c r="C3722"/>
      <c r="D3722"/>
      <c r="E3722"/>
      <c r="F3722"/>
      <c r="G3722"/>
      <c r="H3722"/>
      <c r="I3722"/>
      <c r="J3722"/>
      <c r="K3722"/>
      <c r="L3722"/>
      <c r="M3722"/>
      <c r="N3722"/>
      <c r="O3722"/>
    </row>
    <row r="3723" spans="2:15" x14ac:dyDescent="0.25">
      <c r="B3723"/>
      <c r="C3723"/>
      <c r="D3723"/>
      <c r="E3723"/>
      <c r="F3723"/>
      <c r="G3723"/>
      <c r="H3723"/>
      <c r="I3723"/>
      <c r="J3723"/>
      <c r="K3723"/>
      <c r="L3723"/>
      <c r="M3723"/>
      <c r="N3723"/>
      <c r="O3723"/>
    </row>
    <row r="3724" spans="2:15" x14ac:dyDescent="0.25">
      <c r="B3724"/>
      <c r="C3724"/>
      <c r="D3724"/>
      <c r="E3724"/>
      <c r="F3724"/>
      <c r="G3724"/>
      <c r="H3724"/>
      <c r="I3724"/>
      <c r="J3724"/>
      <c r="K3724"/>
      <c r="L3724"/>
      <c r="M3724"/>
      <c r="N3724"/>
      <c r="O3724"/>
    </row>
    <row r="3725" spans="2:15" x14ac:dyDescent="0.25">
      <c r="B3725"/>
      <c r="C3725"/>
      <c r="D3725"/>
      <c r="E3725"/>
      <c r="F3725"/>
      <c r="G3725"/>
      <c r="H3725"/>
      <c r="I3725"/>
      <c r="J3725"/>
      <c r="K3725"/>
      <c r="L3725"/>
      <c r="M3725"/>
      <c r="N3725"/>
      <c r="O3725"/>
    </row>
    <row r="3726" spans="2:15" x14ac:dyDescent="0.25">
      <c r="B3726"/>
      <c r="C3726"/>
      <c r="D3726"/>
      <c r="E3726"/>
      <c r="F3726"/>
      <c r="G3726"/>
      <c r="H3726"/>
      <c r="I3726"/>
      <c r="J3726"/>
      <c r="K3726"/>
      <c r="L3726"/>
      <c r="M3726"/>
      <c r="N3726"/>
      <c r="O3726"/>
    </row>
    <row r="3727" spans="2:15" x14ac:dyDescent="0.25">
      <c r="B3727"/>
      <c r="C3727"/>
      <c r="D3727"/>
      <c r="E3727"/>
      <c r="F3727"/>
      <c r="G3727"/>
      <c r="H3727"/>
      <c r="I3727"/>
      <c r="J3727"/>
      <c r="K3727"/>
      <c r="L3727"/>
      <c r="M3727"/>
      <c r="N3727"/>
      <c r="O3727"/>
    </row>
    <row r="3728" spans="2:15" x14ac:dyDescent="0.25">
      <c r="B3728"/>
      <c r="C3728"/>
      <c r="D3728"/>
      <c r="E3728"/>
      <c r="F3728"/>
      <c r="G3728"/>
      <c r="H3728"/>
      <c r="I3728"/>
      <c r="J3728"/>
      <c r="K3728"/>
      <c r="L3728"/>
      <c r="M3728"/>
      <c r="N3728"/>
      <c r="O3728"/>
    </row>
    <row r="3729" spans="2:15" x14ac:dyDescent="0.25">
      <c r="B3729"/>
      <c r="C3729"/>
      <c r="D3729"/>
      <c r="E3729"/>
      <c r="F3729"/>
      <c r="G3729"/>
      <c r="H3729"/>
      <c r="I3729"/>
      <c r="J3729"/>
      <c r="K3729"/>
      <c r="L3729"/>
      <c r="M3729"/>
      <c r="N3729"/>
      <c r="O3729"/>
    </row>
    <row r="3730" spans="2:15" x14ac:dyDescent="0.25">
      <c r="B3730"/>
      <c r="C3730"/>
      <c r="D3730"/>
      <c r="E3730"/>
      <c r="F3730"/>
      <c r="G3730"/>
      <c r="H3730"/>
      <c r="I3730"/>
      <c r="J3730"/>
      <c r="K3730"/>
      <c r="L3730"/>
      <c r="M3730"/>
      <c r="N3730"/>
      <c r="O3730"/>
    </row>
    <row r="3731" spans="2:15" x14ac:dyDescent="0.25">
      <c r="B3731"/>
      <c r="C3731"/>
      <c r="D3731"/>
      <c r="E3731"/>
      <c r="F3731"/>
      <c r="G3731"/>
      <c r="H3731"/>
      <c r="I3731"/>
      <c r="J3731"/>
      <c r="K3731"/>
      <c r="L3731"/>
      <c r="M3731"/>
      <c r="N3731"/>
      <c r="O3731"/>
    </row>
    <row r="3732" spans="2:15" x14ac:dyDescent="0.25">
      <c r="B3732"/>
      <c r="C3732"/>
      <c r="D3732"/>
      <c r="E3732"/>
      <c r="F3732"/>
      <c r="G3732"/>
      <c r="H3732"/>
      <c r="I3732"/>
      <c r="J3732"/>
      <c r="K3732"/>
      <c r="L3732"/>
      <c r="M3732"/>
      <c r="N3732"/>
      <c r="O3732"/>
    </row>
    <row r="3733" spans="2:15" x14ac:dyDescent="0.25">
      <c r="B3733"/>
      <c r="C3733"/>
      <c r="D3733"/>
      <c r="E3733"/>
      <c r="F3733"/>
      <c r="G3733"/>
      <c r="H3733"/>
      <c r="I3733"/>
      <c r="J3733"/>
      <c r="K3733"/>
      <c r="L3733"/>
      <c r="M3733"/>
      <c r="N3733"/>
      <c r="O3733"/>
    </row>
    <row r="3734" spans="2:15" x14ac:dyDescent="0.25">
      <c r="B3734"/>
      <c r="C3734"/>
      <c r="D3734"/>
      <c r="E3734"/>
      <c r="F3734"/>
      <c r="G3734"/>
      <c r="H3734"/>
      <c r="I3734"/>
      <c r="J3734"/>
      <c r="K3734"/>
      <c r="L3734"/>
      <c r="M3734"/>
      <c r="N3734"/>
      <c r="O3734"/>
    </row>
    <row r="3735" spans="2:15" x14ac:dyDescent="0.25">
      <c r="B3735"/>
      <c r="C3735"/>
      <c r="D3735"/>
      <c r="E3735"/>
      <c r="F3735"/>
      <c r="G3735"/>
      <c r="H3735"/>
      <c r="I3735"/>
      <c r="J3735"/>
      <c r="K3735"/>
      <c r="L3735"/>
      <c r="M3735"/>
      <c r="N3735"/>
      <c r="O3735"/>
    </row>
    <row r="3736" spans="2:15" x14ac:dyDescent="0.25">
      <c r="B3736"/>
      <c r="C3736"/>
      <c r="D3736"/>
      <c r="E3736"/>
      <c r="F3736"/>
      <c r="G3736"/>
      <c r="H3736"/>
      <c r="I3736"/>
      <c r="J3736"/>
      <c r="K3736"/>
      <c r="L3736"/>
      <c r="M3736"/>
      <c r="N3736"/>
      <c r="O3736"/>
    </row>
    <row r="3737" spans="2:15" x14ac:dyDescent="0.25">
      <c r="B3737"/>
      <c r="C3737"/>
      <c r="D3737"/>
      <c r="E3737"/>
      <c r="F3737"/>
      <c r="G3737"/>
      <c r="H3737"/>
      <c r="I3737"/>
      <c r="J3737"/>
      <c r="K3737"/>
      <c r="L3737"/>
      <c r="M3737"/>
      <c r="N3737"/>
      <c r="O3737"/>
    </row>
    <row r="3738" spans="2:15" x14ac:dyDescent="0.25">
      <c r="B3738"/>
      <c r="C3738"/>
      <c r="D3738"/>
      <c r="E3738"/>
      <c r="F3738"/>
      <c r="G3738"/>
      <c r="H3738"/>
      <c r="I3738"/>
      <c r="J3738"/>
      <c r="K3738"/>
      <c r="L3738"/>
      <c r="M3738"/>
      <c r="N3738"/>
      <c r="O3738"/>
    </row>
    <row r="3739" spans="2:15" x14ac:dyDescent="0.25">
      <c r="B3739"/>
      <c r="C3739"/>
      <c r="D3739"/>
      <c r="E3739"/>
      <c r="F3739"/>
      <c r="G3739"/>
      <c r="H3739"/>
      <c r="I3739"/>
      <c r="J3739"/>
      <c r="K3739"/>
      <c r="L3739"/>
      <c r="M3739"/>
      <c r="N3739"/>
      <c r="O3739"/>
    </row>
    <row r="3740" spans="2:15" x14ac:dyDescent="0.25">
      <c r="B3740"/>
      <c r="C3740"/>
      <c r="D3740"/>
      <c r="E3740"/>
      <c r="F3740"/>
      <c r="G3740"/>
      <c r="H3740"/>
      <c r="I3740"/>
      <c r="J3740"/>
      <c r="K3740"/>
      <c r="L3740"/>
      <c r="M3740"/>
      <c r="N3740"/>
      <c r="O3740"/>
    </row>
    <row r="3741" spans="2:15" x14ac:dyDescent="0.25">
      <c r="B3741"/>
      <c r="C3741"/>
      <c r="D3741"/>
      <c r="E3741"/>
      <c r="F3741"/>
      <c r="G3741"/>
      <c r="H3741"/>
      <c r="I3741"/>
      <c r="J3741"/>
      <c r="K3741"/>
      <c r="L3741"/>
      <c r="M3741"/>
      <c r="N3741"/>
      <c r="O3741"/>
    </row>
    <row r="3742" spans="2:15" x14ac:dyDescent="0.25">
      <c r="B3742"/>
      <c r="C3742"/>
      <c r="D3742"/>
      <c r="E3742"/>
      <c r="F3742"/>
      <c r="G3742"/>
      <c r="H3742"/>
      <c r="I3742"/>
      <c r="J3742"/>
      <c r="K3742"/>
      <c r="L3742"/>
      <c r="M3742"/>
      <c r="N3742"/>
      <c r="O3742"/>
    </row>
    <row r="3743" spans="2:15" x14ac:dyDescent="0.25">
      <c r="B3743"/>
      <c r="C3743"/>
      <c r="D3743"/>
      <c r="E3743"/>
      <c r="F3743"/>
      <c r="G3743"/>
      <c r="H3743"/>
      <c r="I3743"/>
      <c r="J3743"/>
      <c r="K3743"/>
      <c r="L3743"/>
      <c r="M3743"/>
      <c r="N3743"/>
      <c r="O3743"/>
    </row>
    <row r="3744" spans="2:15" x14ac:dyDescent="0.25">
      <c r="B3744"/>
      <c r="C3744"/>
      <c r="D3744"/>
      <c r="E3744"/>
      <c r="F3744"/>
      <c r="G3744"/>
      <c r="H3744"/>
      <c r="I3744"/>
      <c r="J3744"/>
      <c r="K3744"/>
      <c r="L3744"/>
      <c r="M3744"/>
      <c r="N3744"/>
      <c r="O3744"/>
    </row>
    <row r="3745" spans="2:15" x14ac:dyDescent="0.25">
      <c r="B3745"/>
      <c r="C3745"/>
      <c r="D3745"/>
      <c r="E3745"/>
      <c r="F3745"/>
      <c r="G3745"/>
      <c r="H3745"/>
      <c r="I3745"/>
      <c r="J3745"/>
      <c r="K3745"/>
      <c r="L3745"/>
      <c r="M3745"/>
      <c r="N3745"/>
      <c r="O3745"/>
    </row>
    <row r="3746" spans="2:15" x14ac:dyDescent="0.25">
      <c r="B3746"/>
      <c r="C3746"/>
      <c r="D3746"/>
      <c r="E3746"/>
      <c r="F3746"/>
      <c r="G3746"/>
      <c r="H3746"/>
      <c r="I3746"/>
      <c r="J3746"/>
      <c r="K3746"/>
      <c r="L3746"/>
      <c r="M3746"/>
      <c r="N3746"/>
      <c r="O3746"/>
    </row>
    <row r="3747" spans="2:15" x14ac:dyDescent="0.25">
      <c r="B3747"/>
      <c r="C3747"/>
      <c r="D3747"/>
      <c r="E3747"/>
      <c r="F3747"/>
      <c r="G3747"/>
      <c r="H3747"/>
      <c r="I3747"/>
      <c r="J3747"/>
      <c r="K3747"/>
      <c r="L3747"/>
      <c r="M3747"/>
      <c r="N3747"/>
      <c r="O3747"/>
    </row>
    <row r="3748" spans="2:15" x14ac:dyDescent="0.25">
      <c r="B3748"/>
      <c r="C3748"/>
      <c r="D3748"/>
      <c r="E3748"/>
      <c r="F3748"/>
      <c r="G3748"/>
      <c r="H3748"/>
      <c r="I3748"/>
      <c r="J3748"/>
      <c r="K3748"/>
      <c r="L3748"/>
      <c r="M3748"/>
      <c r="N3748"/>
      <c r="O3748"/>
    </row>
    <row r="3749" spans="2:15" x14ac:dyDescent="0.25">
      <c r="B3749"/>
      <c r="C3749"/>
      <c r="D3749"/>
      <c r="E3749"/>
      <c r="F3749"/>
      <c r="G3749"/>
      <c r="H3749"/>
      <c r="I3749"/>
      <c r="J3749"/>
      <c r="K3749"/>
      <c r="L3749"/>
      <c r="M3749"/>
      <c r="N3749"/>
      <c r="O3749"/>
    </row>
    <row r="3750" spans="2:15" x14ac:dyDescent="0.25">
      <c r="B3750"/>
      <c r="C3750"/>
      <c r="D3750"/>
      <c r="E3750"/>
      <c r="F3750"/>
      <c r="G3750"/>
      <c r="H3750"/>
      <c r="I3750"/>
      <c r="J3750"/>
      <c r="K3750"/>
      <c r="L3750"/>
      <c r="M3750"/>
      <c r="N3750"/>
      <c r="O3750"/>
    </row>
    <row r="3751" spans="2:15" x14ac:dyDescent="0.25">
      <c r="B3751"/>
      <c r="C3751"/>
      <c r="D3751"/>
      <c r="E3751"/>
      <c r="F3751"/>
      <c r="G3751"/>
      <c r="H3751"/>
      <c r="I3751"/>
      <c r="J3751"/>
      <c r="K3751"/>
      <c r="L3751"/>
      <c r="M3751"/>
      <c r="N3751"/>
      <c r="O3751"/>
    </row>
    <row r="3752" spans="2:15" x14ac:dyDescent="0.25">
      <c r="B3752"/>
      <c r="C3752"/>
      <c r="D3752"/>
      <c r="E3752"/>
      <c r="F3752"/>
      <c r="G3752"/>
      <c r="H3752"/>
      <c r="I3752"/>
      <c r="J3752"/>
      <c r="K3752"/>
      <c r="L3752"/>
      <c r="M3752"/>
      <c r="N3752"/>
      <c r="O3752"/>
    </row>
    <row r="3753" spans="2:15" x14ac:dyDescent="0.25">
      <c r="B3753"/>
      <c r="C3753"/>
      <c r="D3753"/>
      <c r="E3753"/>
      <c r="F3753"/>
      <c r="G3753"/>
      <c r="H3753"/>
      <c r="I3753"/>
      <c r="J3753"/>
      <c r="K3753"/>
      <c r="L3753"/>
      <c r="M3753"/>
      <c r="N3753"/>
      <c r="O3753"/>
    </row>
    <row r="3754" spans="2:15" x14ac:dyDescent="0.25">
      <c r="B3754"/>
      <c r="C3754"/>
      <c r="D3754"/>
      <c r="E3754"/>
      <c r="F3754"/>
      <c r="G3754"/>
      <c r="H3754"/>
      <c r="I3754"/>
      <c r="J3754"/>
      <c r="K3754"/>
      <c r="L3754"/>
      <c r="M3754"/>
      <c r="N3754"/>
      <c r="O3754"/>
    </row>
    <row r="3755" spans="2:15" x14ac:dyDescent="0.25">
      <c r="B3755"/>
      <c r="C3755"/>
      <c r="D3755"/>
      <c r="E3755"/>
      <c r="F3755"/>
      <c r="G3755"/>
      <c r="H3755"/>
      <c r="I3755"/>
      <c r="J3755"/>
      <c r="K3755"/>
      <c r="L3755"/>
      <c r="M3755"/>
      <c r="N3755"/>
      <c r="O3755"/>
    </row>
    <row r="3756" spans="2:15" x14ac:dyDescent="0.25">
      <c r="B3756"/>
      <c r="C3756"/>
      <c r="D3756"/>
      <c r="E3756"/>
      <c r="F3756"/>
      <c r="G3756"/>
      <c r="H3756"/>
      <c r="I3756"/>
      <c r="J3756"/>
      <c r="K3756"/>
      <c r="L3756"/>
      <c r="M3756"/>
      <c r="N3756"/>
      <c r="O3756"/>
    </row>
    <row r="3757" spans="2:15" x14ac:dyDescent="0.25">
      <c r="B3757"/>
      <c r="C3757"/>
      <c r="D3757"/>
      <c r="E3757"/>
      <c r="F3757"/>
      <c r="G3757"/>
      <c r="H3757"/>
      <c r="I3757"/>
      <c r="J3757"/>
      <c r="K3757"/>
      <c r="L3757"/>
      <c r="M3757"/>
      <c r="N3757"/>
      <c r="O3757"/>
    </row>
    <row r="3758" spans="2:15" x14ac:dyDescent="0.25">
      <c r="B3758"/>
      <c r="C3758"/>
      <c r="D3758"/>
      <c r="E3758"/>
      <c r="F3758"/>
      <c r="G3758"/>
      <c r="H3758"/>
      <c r="I3758"/>
      <c r="J3758"/>
      <c r="K3758"/>
      <c r="L3758"/>
      <c r="M3758"/>
      <c r="N3758"/>
      <c r="O3758"/>
    </row>
    <row r="3759" spans="2:15" x14ac:dyDescent="0.25">
      <c r="B3759"/>
      <c r="C3759"/>
      <c r="D3759"/>
      <c r="E3759"/>
      <c r="F3759"/>
      <c r="G3759"/>
      <c r="H3759"/>
      <c r="I3759"/>
      <c r="J3759"/>
      <c r="K3759"/>
      <c r="L3759"/>
      <c r="M3759"/>
      <c r="N3759"/>
      <c r="O3759"/>
    </row>
    <row r="3760" spans="2:15" x14ac:dyDescent="0.25">
      <c r="B3760"/>
      <c r="C3760"/>
      <c r="D3760"/>
      <c r="E3760"/>
      <c r="F3760"/>
      <c r="G3760"/>
      <c r="H3760"/>
      <c r="I3760"/>
      <c r="J3760"/>
      <c r="K3760"/>
      <c r="L3760"/>
      <c r="M3760"/>
      <c r="N3760"/>
      <c r="O3760"/>
    </row>
    <row r="3761" spans="2:15" x14ac:dyDescent="0.25">
      <c r="B3761"/>
      <c r="C3761"/>
      <c r="D3761"/>
      <c r="E3761"/>
      <c r="F3761"/>
      <c r="G3761"/>
      <c r="H3761"/>
      <c r="I3761"/>
      <c r="J3761"/>
      <c r="K3761"/>
      <c r="L3761"/>
      <c r="M3761"/>
      <c r="N3761"/>
      <c r="O3761"/>
    </row>
    <row r="3762" spans="2:15" x14ac:dyDescent="0.25">
      <c r="B3762"/>
      <c r="C3762"/>
      <c r="D3762"/>
      <c r="E3762"/>
      <c r="F3762"/>
      <c r="G3762"/>
      <c r="H3762"/>
      <c r="I3762"/>
      <c r="J3762"/>
      <c r="K3762"/>
      <c r="L3762"/>
      <c r="M3762"/>
      <c r="N3762"/>
      <c r="O3762"/>
    </row>
    <row r="3763" spans="2:15" x14ac:dyDescent="0.25">
      <c r="B3763"/>
      <c r="C3763"/>
      <c r="D3763"/>
      <c r="E3763"/>
      <c r="F3763"/>
      <c r="G3763"/>
      <c r="H3763"/>
      <c r="I3763"/>
      <c r="J3763"/>
      <c r="K3763"/>
      <c r="L3763"/>
      <c r="M3763"/>
      <c r="N3763"/>
      <c r="O3763"/>
    </row>
    <row r="3764" spans="2:15" x14ac:dyDescent="0.25">
      <c r="B3764"/>
      <c r="C3764"/>
      <c r="D3764"/>
      <c r="E3764"/>
      <c r="F3764"/>
      <c r="G3764"/>
      <c r="H3764"/>
      <c r="I3764"/>
      <c r="J3764"/>
      <c r="K3764"/>
      <c r="L3764"/>
      <c r="M3764"/>
      <c r="N3764"/>
      <c r="O3764"/>
    </row>
    <row r="3765" spans="2:15" x14ac:dyDescent="0.25">
      <c r="B3765"/>
      <c r="C3765"/>
      <c r="D3765"/>
      <c r="E3765"/>
      <c r="F3765"/>
      <c r="G3765"/>
      <c r="H3765"/>
      <c r="I3765"/>
      <c r="J3765"/>
      <c r="K3765"/>
      <c r="L3765"/>
      <c r="M3765"/>
      <c r="N3765"/>
      <c r="O3765"/>
    </row>
    <row r="3766" spans="2:15" x14ac:dyDescent="0.25">
      <c r="B3766"/>
      <c r="C3766"/>
      <c r="D3766"/>
      <c r="E3766"/>
      <c r="F3766"/>
      <c r="G3766"/>
      <c r="H3766"/>
      <c r="I3766"/>
      <c r="J3766"/>
      <c r="K3766"/>
      <c r="L3766"/>
      <c r="M3766"/>
      <c r="N3766"/>
      <c r="O3766"/>
    </row>
    <row r="3767" spans="2:15" x14ac:dyDescent="0.25">
      <c r="B3767"/>
      <c r="C3767"/>
      <c r="D3767"/>
      <c r="E3767"/>
      <c r="F3767"/>
      <c r="G3767"/>
      <c r="H3767"/>
      <c r="I3767"/>
      <c r="J3767"/>
      <c r="K3767"/>
      <c r="L3767"/>
      <c r="M3767"/>
      <c r="N3767"/>
      <c r="O3767"/>
    </row>
    <row r="3768" spans="2:15" x14ac:dyDescent="0.25">
      <c r="B3768"/>
      <c r="C3768"/>
      <c r="D3768"/>
      <c r="E3768"/>
      <c r="F3768"/>
      <c r="G3768"/>
      <c r="H3768"/>
      <c r="I3768"/>
      <c r="J3768"/>
      <c r="K3768"/>
      <c r="L3768"/>
      <c r="M3768"/>
      <c r="N3768"/>
      <c r="O3768"/>
    </row>
    <row r="3769" spans="2:15" x14ac:dyDescent="0.25">
      <c r="B3769"/>
      <c r="C3769"/>
      <c r="D3769"/>
      <c r="E3769"/>
      <c r="F3769"/>
      <c r="G3769"/>
      <c r="H3769"/>
      <c r="I3769"/>
      <c r="J3769"/>
      <c r="K3769"/>
      <c r="L3769"/>
      <c r="M3769"/>
      <c r="N3769"/>
      <c r="O3769"/>
    </row>
    <row r="3770" spans="2:15" x14ac:dyDescent="0.25">
      <c r="B3770"/>
      <c r="C3770"/>
      <c r="D3770"/>
      <c r="E3770"/>
      <c r="F3770"/>
      <c r="G3770"/>
      <c r="H3770"/>
      <c r="I3770"/>
      <c r="J3770"/>
      <c r="K3770"/>
      <c r="L3770"/>
      <c r="M3770"/>
      <c r="N3770"/>
      <c r="O3770"/>
    </row>
    <row r="3771" spans="2:15" x14ac:dyDescent="0.25">
      <c r="B3771"/>
      <c r="C3771"/>
      <c r="D3771"/>
      <c r="E3771"/>
      <c r="F3771"/>
      <c r="G3771"/>
      <c r="H3771"/>
      <c r="I3771"/>
      <c r="J3771"/>
      <c r="K3771"/>
      <c r="L3771"/>
      <c r="M3771"/>
      <c r="N3771"/>
      <c r="O3771"/>
    </row>
    <row r="3772" spans="2:15" x14ac:dyDescent="0.25">
      <c r="B3772"/>
      <c r="C3772"/>
      <c r="D3772"/>
      <c r="E3772"/>
      <c r="F3772"/>
      <c r="G3772"/>
      <c r="H3772"/>
      <c r="I3772"/>
      <c r="J3772"/>
      <c r="K3772"/>
      <c r="L3772"/>
      <c r="M3772"/>
      <c r="N3772"/>
      <c r="O3772"/>
    </row>
    <row r="3773" spans="2:15" x14ac:dyDescent="0.25">
      <c r="B3773"/>
      <c r="C3773"/>
      <c r="D3773"/>
      <c r="E3773"/>
      <c r="F3773"/>
      <c r="G3773"/>
      <c r="H3773"/>
      <c r="I3773"/>
      <c r="J3773"/>
      <c r="K3773"/>
      <c r="L3773"/>
      <c r="M3773"/>
      <c r="N3773"/>
      <c r="O3773"/>
    </row>
    <row r="3774" spans="2:15" x14ac:dyDescent="0.25">
      <c r="B3774"/>
      <c r="C3774"/>
      <c r="D3774"/>
      <c r="E3774"/>
      <c r="F3774"/>
      <c r="G3774"/>
      <c r="H3774"/>
      <c r="I3774"/>
      <c r="J3774"/>
      <c r="K3774"/>
      <c r="L3774"/>
      <c r="M3774"/>
      <c r="N3774"/>
      <c r="O3774"/>
    </row>
    <row r="3775" spans="2:15" x14ac:dyDescent="0.25">
      <c r="B3775"/>
      <c r="C3775"/>
      <c r="D3775"/>
      <c r="E3775"/>
      <c r="F3775"/>
      <c r="G3775"/>
      <c r="H3775"/>
      <c r="I3775"/>
      <c r="J3775"/>
      <c r="K3775"/>
      <c r="L3775"/>
      <c r="M3775"/>
      <c r="N3775"/>
      <c r="O3775"/>
    </row>
    <row r="3776" spans="2:15" x14ac:dyDescent="0.25">
      <c r="B3776"/>
      <c r="C3776"/>
      <c r="D3776"/>
      <c r="E3776"/>
      <c r="F3776"/>
      <c r="G3776"/>
      <c r="H3776"/>
      <c r="I3776"/>
      <c r="J3776"/>
      <c r="K3776"/>
      <c r="L3776"/>
      <c r="M3776"/>
      <c r="N3776"/>
      <c r="O3776"/>
    </row>
    <row r="3777" spans="2:15" x14ac:dyDescent="0.25">
      <c r="B3777"/>
      <c r="C3777"/>
      <c r="D3777"/>
      <c r="E3777"/>
      <c r="F3777"/>
      <c r="G3777"/>
      <c r="H3777"/>
      <c r="I3777"/>
      <c r="J3777"/>
      <c r="K3777"/>
      <c r="L3777"/>
      <c r="M3777"/>
      <c r="N3777"/>
      <c r="O3777"/>
    </row>
    <row r="3778" spans="2:15" x14ac:dyDescent="0.25">
      <c r="B3778"/>
      <c r="C3778"/>
      <c r="D3778"/>
      <c r="E3778"/>
      <c r="F3778"/>
      <c r="G3778"/>
      <c r="H3778"/>
      <c r="I3778"/>
      <c r="J3778"/>
      <c r="K3778"/>
      <c r="L3778"/>
      <c r="M3778"/>
      <c r="N3778"/>
      <c r="O3778"/>
    </row>
    <row r="3779" spans="2:15" x14ac:dyDescent="0.25">
      <c r="B3779"/>
      <c r="C3779"/>
      <c r="D3779"/>
      <c r="E3779"/>
      <c r="F3779"/>
      <c r="G3779"/>
      <c r="H3779"/>
      <c r="I3779"/>
      <c r="J3779"/>
      <c r="K3779"/>
      <c r="L3779"/>
      <c r="M3779"/>
      <c r="N3779"/>
      <c r="O3779"/>
    </row>
    <row r="3780" spans="2:15" x14ac:dyDescent="0.25">
      <c r="B3780"/>
      <c r="C3780"/>
      <c r="D3780"/>
      <c r="E3780"/>
      <c r="F3780"/>
      <c r="G3780"/>
      <c r="H3780"/>
      <c r="I3780"/>
      <c r="J3780"/>
      <c r="K3780"/>
      <c r="L3780"/>
      <c r="M3780"/>
      <c r="N3780"/>
      <c r="O3780"/>
    </row>
    <row r="3781" spans="2:15" x14ac:dyDescent="0.25">
      <c r="B3781"/>
      <c r="C3781"/>
      <c r="D3781"/>
      <c r="E3781"/>
      <c r="F3781"/>
      <c r="G3781"/>
      <c r="H3781"/>
      <c r="I3781"/>
      <c r="J3781"/>
      <c r="K3781"/>
      <c r="L3781"/>
      <c r="M3781"/>
      <c r="N3781"/>
      <c r="O3781"/>
    </row>
    <row r="3782" spans="2:15" x14ac:dyDescent="0.25">
      <c r="B3782"/>
      <c r="C3782"/>
      <c r="D3782"/>
      <c r="E3782"/>
      <c r="F3782"/>
      <c r="G3782"/>
      <c r="H3782"/>
      <c r="I3782"/>
      <c r="J3782"/>
      <c r="K3782"/>
      <c r="L3782"/>
      <c r="M3782"/>
      <c r="N3782"/>
      <c r="O3782"/>
    </row>
    <row r="3783" spans="2:15" x14ac:dyDescent="0.25">
      <c r="B3783"/>
      <c r="C3783"/>
      <c r="D3783"/>
      <c r="E3783"/>
      <c r="F3783"/>
      <c r="G3783"/>
      <c r="H3783"/>
      <c r="I3783"/>
      <c r="J3783"/>
      <c r="K3783"/>
      <c r="L3783"/>
      <c r="M3783"/>
      <c r="N3783"/>
      <c r="O3783"/>
    </row>
    <row r="3784" spans="2:15" x14ac:dyDescent="0.25">
      <c r="B3784"/>
      <c r="C3784"/>
      <c r="D3784"/>
      <c r="E3784"/>
      <c r="F3784"/>
      <c r="G3784"/>
      <c r="H3784"/>
      <c r="I3784"/>
      <c r="J3784"/>
      <c r="K3784"/>
      <c r="L3784"/>
      <c r="M3784"/>
      <c r="N3784"/>
      <c r="O3784"/>
    </row>
    <row r="3785" spans="2:15" x14ac:dyDescent="0.25">
      <c r="B3785"/>
      <c r="C3785"/>
      <c r="D3785"/>
      <c r="E3785"/>
      <c r="F3785"/>
      <c r="G3785"/>
      <c r="H3785"/>
      <c r="I3785"/>
      <c r="J3785"/>
      <c r="K3785"/>
      <c r="L3785"/>
      <c r="M3785"/>
      <c r="N3785"/>
      <c r="O3785"/>
    </row>
    <row r="3786" spans="2:15" x14ac:dyDescent="0.25">
      <c r="B3786"/>
      <c r="C3786"/>
      <c r="D3786"/>
      <c r="E3786"/>
      <c r="F3786"/>
      <c r="G3786"/>
      <c r="H3786"/>
      <c r="I3786"/>
      <c r="J3786"/>
      <c r="K3786"/>
      <c r="L3786"/>
      <c r="M3786"/>
      <c r="N3786"/>
      <c r="O3786"/>
    </row>
    <row r="3787" spans="2:15" x14ac:dyDescent="0.25">
      <c r="B3787"/>
      <c r="C3787"/>
      <c r="D3787"/>
      <c r="E3787"/>
      <c r="F3787"/>
      <c r="G3787"/>
      <c r="H3787"/>
      <c r="I3787"/>
      <c r="J3787"/>
      <c r="K3787"/>
      <c r="L3787"/>
      <c r="M3787"/>
      <c r="N3787"/>
      <c r="O3787"/>
    </row>
    <row r="3788" spans="2:15" x14ac:dyDescent="0.25">
      <c r="B3788"/>
      <c r="C3788"/>
      <c r="D3788"/>
      <c r="E3788"/>
      <c r="F3788"/>
      <c r="G3788"/>
      <c r="H3788"/>
      <c r="I3788"/>
      <c r="J3788"/>
      <c r="K3788"/>
      <c r="L3788"/>
      <c r="M3788"/>
      <c r="N3788"/>
      <c r="O3788"/>
    </row>
    <row r="3789" spans="2:15" x14ac:dyDescent="0.25">
      <c r="B3789"/>
      <c r="C3789"/>
      <c r="D3789"/>
      <c r="E3789"/>
      <c r="F3789"/>
      <c r="G3789"/>
      <c r="H3789"/>
      <c r="I3789"/>
      <c r="J3789"/>
      <c r="K3789"/>
      <c r="L3789"/>
      <c r="M3789"/>
      <c r="N3789"/>
      <c r="O3789"/>
    </row>
    <row r="3790" spans="2:15" x14ac:dyDescent="0.25">
      <c r="B3790"/>
      <c r="C3790"/>
      <c r="D3790"/>
      <c r="E3790"/>
      <c r="F3790"/>
      <c r="G3790"/>
      <c r="H3790"/>
      <c r="I3790"/>
      <c r="J3790"/>
      <c r="K3790"/>
      <c r="L3790"/>
      <c r="M3790"/>
      <c r="N3790"/>
      <c r="O3790"/>
    </row>
    <row r="3791" spans="2:15" x14ac:dyDescent="0.25">
      <c r="B3791"/>
      <c r="C3791"/>
      <c r="D3791"/>
      <c r="E3791"/>
      <c r="F3791"/>
      <c r="G3791"/>
      <c r="H3791"/>
      <c r="I3791"/>
      <c r="J3791"/>
      <c r="K3791"/>
      <c r="L3791"/>
      <c r="M3791"/>
      <c r="N3791"/>
      <c r="O3791"/>
    </row>
    <row r="3792" spans="2:15" x14ac:dyDescent="0.25">
      <c r="B3792"/>
      <c r="C3792"/>
      <c r="D3792"/>
      <c r="E3792"/>
      <c r="F3792"/>
      <c r="G3792"/>
      <c r="H3792"/>
      <c r="I3792"/>
      <c r="J3792"/>
      <c r="K3792"/>
      <c r="L3792"/>
      <c r="M3792"/>
      <c r="N3792"/>
      <c r="O3792"/>
    </row>
    <row r="3793" spans="2:15" x14ac:dyDescent="0.25">
      <c r="B3793"/>
      <c r="C3793"/>
      <c r="D3793"/>
      <c r="E3793"/>
      <c r="F3793"/>
      <c r="G3793"/>
      <c r="H3793"/>
      <c r="I3793"/>
      <c r="J3793"/>
      <c r="K3793"/>
      <c r="L3793"/>
      <c r="M3793"/>
      <c r="N3793"/>
      <c r="O3793"/>
    </row>
    <row r="3794" spans="2:15" x14ac:dyDescent="0.25">
      <c r="B3794"/>
      <c r="C3794"/>
      <c r="D3794"/>
      <c r="E3794"/>
      <c r="F3794"/>
      <c r="G3794"/>
      <c r="H3794"/>
      <c r="I3794"/>
      <c r="J3794"/>
      <c r="K3794"/>
      <c r="L3794"/>
      <c r="M3794"/>
      <c r="N3794"/>
      <c r="O3794"/>
    </row>
    <row r="3795" spans="2:15" x14ac:dyDescent="0.25">
      <c r="B3795"/>
      <c r="C3795"/>
      <c r="D3795"/>
      <c r="E3795"/>
      <c r="F3795"/>
      <c r="G3795"/>
      <c r="H3795"/>
      <c r="I3795"/>
      <c r="J3795"/>
      <c r="K3795"/>
      <c r="L3795"/>
      <c r="M3795"/>
      <c r="N3795"/>
      <c r="O3795"/>
    </row>
    <row r="3796" spans="2:15" x14ac:dyDescent="0.25">
      <c r="B3796"/>
      <c r="C3796"/>
      <c r="D3796"/>
      <c r="E3796"/>
      <c r="F3796"/>
      <c r="G3796"/>
      <c r="H3796"/>
      <c r="I3796"/>
      <c r="J3796"/>
      <c r="K3796"/>
      <c r="L3796"/>
      <c r="M3796"/>
      <c r="N3796"/>
      <c r="O3796"/>
    </row>
    <row r="3797" spans="2:15" x14ac:dyDescent="0.25">
      <c r="B3797"/>
      <c r="C3797"/>
      <c r="D3797"/>
      <c r="E3797"/>
      <c r="F3797"/>
      <c r="G3797"/>
      <c r="H3797"/>
      <c r="I3797"/>
      <c r="J3797"/>
      <c r="K3797"/>
      <c r="L3797"/>
      <c r="M3797"/>
      <c r="N3797"/>
      <c r="O3797"/>
    </row>
    <row r="3798" spans="2:15" x14ac:dyDescent="0.25">
      <c r="B3798"/>
      <c r="C3798"/>
      <c r="D3798"/>
      <c r="E3798"/>
      <c r="F3798"/>
      <c r="G3798"/>
      <c r="H3798"/>
      <c r="I3798"/>
      <c r="J3798"/>
      <c r="K3798"/>
      <c r="L3798"/>
      <c r="M3798"/>
      <c r="N3798"/>
      <c r="O3798"/>
    </row>
    <row r="3799" spans="2:15" x14ac:dyDescent="0.25">
      <c r="B3799"/>
      <c r="C3799"/>
      <c r="D3799"/>
      <c r="E3799"/>
      <c r="F3799"/>
      <c r="G3799"/>
      <c r="H3799"/>
      <c r="I3799"/>
      <c r="J3799"/>
      <c r="K3799"/>
      <c r="L3799"/>
      <c r="M3799"/>
      <c r="N3799"/>
      <c r="O3799"/>
    </row>
    <row r="3800" spans="2:15" x14ac:dyDescent="0.25">
      <c r="B3800"/>
      <c r="C3800"/>
      <c r="D3800"/>
      <c r="E3800"/>
      <c r="F3800"/>
      <c r="G3800"/>
      <c r="H3800"/>
      <c r="I3800"/>
      <c r="J3800"/>
      <c r="K3800"/>
      <c r="L3800"/>
      <c r="M3800"/>
      <c r="N3800"/>
      <c r="O3800"/>
    </row>
    <row r="3801" spans="2:15" x14ac:dyDescent="0.25">
      <c r="B3801"/>
      <c r="C3801"/>
      <c r="D3801"/>
      <c r="E3801"/>
      <c r="F3801"/>
      <c r="G3801"/>
      <c r="H3801"/>
      <c r="I3801"/>
      <c r="J3801"/>
      <c r="K3801"/>
      <c r="L3801"/>
      <c r="M3801"/>
      <c r="N3801"/>
      <c r="O3801"/>
    </row>
    <row r="3802" spans="2:15" x14ac:dyDescent="0.25">
      <c r="B3802"/>
      <c r="C3802"/>
      <c r="D3802"/>
      <c r="E3802"/>
      <c r="F3802"/>
      <c r="G3802"/>
      <c r="H3802"/>
      <c r="I3802"/>
      <c r="J3802"/>
      <c r="K3802"/>
      <c r="L3802"/>
      <c r="M3802"/>
      <c r="N3802"/>
      <c r="O3802"/>
    </row>
    <row r="3803" spans="2:15" x14ac:dyDescent="0.25">
      <c r="B3803"/>
      <c r="C3803"/>
      <c r="D3803"/>
      <c r="E3803"/>
      <c r="F3803"/>
      <c r="G3803"/>
      <c r="H3803"/>
      <c r="I3803"/>
      <c r="J3803"/>
      <c r="K3803"/>
      <c r="L3803"/>
      <c r="M3803"/>
      <c r="N3803"/>
      <c r="O3803"/>
    </row>
    <row r="3804" spans="2:15" x14ac:dyDescent="0.25">
      <c r="B3804"/>
      <c r="C3804"/>
      <c r="D3804"/>
      <c r="E3804"/>
      <c r="F3804"/>
      <c r="G3804"/>
      <c r="H3804"/>
      <c r="I3804"/>
      <c r="J3804"/>
      <c r="K3804"/>
      <c r="L3804"/>
      <c r="M3804"/>
      <c r="N3804"/>
      <c r="O3804"/>
    </row>
    <row r="3805" spans="2:15" x14ac:dyDescent="0.25">
      <c r="B3805"/>
      <c r="C3805"/>
      <c r="D3805"/>
      <c r="E3805"/>
      <c r="F3805"/>
      <c r="G3805"/>
      <c r="H3805"/>
      <c r="I3805"/>
      <c r="J3805"/>
      <c r="K3805"/>
      <c r="L3805"/>
      <c r="M3805"/>
      <c r="N3805"/>
      <c r="O3805"/>
    </row>
    <row r="3806" spans="2:15" x14ac:dyDescent="0.25">
      <c r="B3806"/>
      <c r="C3806"/>
      <c r="D3806"/>
      <c r="E3806"/>
      <c r="F3806"/>
      <c r="G3806"/>
      <c r="H3806"/>
      <c r="I3806"/>
      <c r="J3806"/>
      <c r="K3806"/>
      <c r="L3806"/>
      <c r="M3806"/>
      <c r="N3806"/>
      <c r="O3806"/>
    </row>
    <row r="3807" spans="2:15" x14ac:dyDescent="0.25">
      <c r="B3807"/>
      <c r="C3807"/>
      <c r="D3807"/>
      <c r="E3807"/>
      <c r="F3807"/>
      <c r="G3807"/>
      <c r="H3807"/>
      <c r="I3807"/>
      <c r="J3807"/>
      <c r="K3807"/>
      <c r="L3807"/>
      <c r="M3807"/>
      <c r="N3807"/>
      <c r="O3807"/>
    </row>
    <row r="3808" spans="2:15" x14ac:dyDescent="0.25">
      <c r="B3808"/>
      <c r="C3808"/>
      <c r="D3808"/>
      <c r="E3808"/>
      <c r="F3808"/>
      <c r="G3808"/>
      <c r="H3808"/>
      <c r="I3808"/>
      <c r="J3808"/>
      <c r="K3808"/>
      <c r="L3808"/>
      <c r="M3808"/>
      <c r="N3808"/>
      <c r="O3808"/>
    </row>
    <row r="3809" spans="2:15" x14ac:dyDescent="0.25">
      <c r="B3809"/>
      <c r="C3809"/>
      <c r="D3809"/>
      <c r="E3809"/>
      <c r="F3809"/>
      <c r="G3809"/>
      <c r="H3809"/>
      <c r="I3809"/>
      <c r="J3809"/>
      <c r="K3809"/>
      <c r="L3809"/>
      <c r="M3809"/>
      <c r="N3809"/>
      <c r="O3809"/>
    </row>
    <row r="3810" spans="2:15" x14ac:dyDescent="0.25">
      <c r="B3810"/>
      <c r="C3810"/>
      <c r="D3810"/>
      <c r="E3810"/>
      <c r="F3810"/>
      <c r="G3810"/>
      <c r="H3810"/>
      <c r="I3810"/>
      <c r="J3810"/>
      <c r="K3810"/>
      <c r="L3810"/>
      <c r="M3810"/>
      <c r="N3810"/>
      <c r="O3810"/>
    </row>
    <row r="3811" spans="2:15" x14ac:dyDescent="0.25">
      <c r="B3811"/>
      <c r="C3811"/>
      <c r="D3811"/>
      <c r="E3811"/>
      <c r="F3811"/>
      <c r="G3811"/>
      <c r="H3811"/>
      <c r="I3811"/>
      <c r="J3811"/>
      <c r="K3811"/>
      <c r="L3811"/>
      <c r="M3811"/>
      <c r="N3811"/>
      <c r="O3811"/>
    </row>
    <row r="3812" spans="2:15" x14ac:dyDescent="0.25">
      <c r="B3812"/>
      <c r="C3812"/>
      <c r="D3812"/>
      <c r="E3812"/>
      <c r="F3812"/>
      <c r="G3812"/>
      <c r="H3812"/>
      <c r="I3812"/>
      <c r="J3812"/>
      <c r="K3812"/>
      <c r="L3812"/>
      <c r="M3812"/>
      <c r="N3812"/>
      <c r="O3812"/>
    </row>
    <row r="3813" spans="2:15" x14ac:dyDescent="0.25">
      <c r="B3813"/>
      <c r="C3813"/>
      <c r="D3813"/>
      <c r="E3813"/>
      <c r="F3813"/>
      <c r="G3813"/>
      <c r="H3813"/>
      <c r="I3813"/>
      <c r="J3813"/>
      <c r="K3813"/>
      <c r="L3813"/>
      <c r="M3813"/>
      <c r="N3813"/>
      <c r="O3813"/>
    </row>
    <row r="3814" spans="2:15" x14ac:dyDescent="0.25">
      <c r="B3814"/>
      <c r="C3814"/>
      <c r="D3814"/>
      <c r="E3814"/>
      <c r="F3814"/>
      <c r="G3814"/>
      <c r="H3814"/>
      <c r="I3814"/>
      <c r="J3814"/>
      <c r="K3814"/>
      <c r="L3814"/>
      <c r="M3814"/>
      <c r="N3814"/>
      <c r="O3814"/>
    </row>
    <row r="3815" spans="2:15" x14ac:dyDescent="0.25">
      <c r="B3815"/>
      <c r="C3815"/>
      <c r="D3815"/>
      <c r="E3815"/>
      <c r="F3815"/>
      <c r="G3815"/>
      <c r="H3815"/>
      <c r="I3815"/>
      <c r="J3815"/>
      <c r="K3815"/>
      <c r="L3815"/>
      <c r="M3815"/>
      <c r="N3815"/>
      <c r="O3815"/>
    </row>
    <row r="3816" spans="2:15" x14ac:dyDescent="0.25">
      <c r="B3816"/>
      <c r="C3816"/>
      <c r="D3816"/>
      <c r="E3816"/>
      <c r="F3816"/>
      <c r="G3816"/>
      <c r="H3816"/>
      <c r="I3816"/>
      <c r="J3816"/>
      <c r="K3816"/>
      <c r="L3816"/>
      <c r="M3816"/>
      <c r="N3816"/>
      <c r="O3816"/>
    </row>
    <row r="3817" spans="2:15" x14ac:dyDescent="0.25">
      <c r="B3817"/>
      <c r="C3817"/>
      <c r="D3817"/>
      <c r="E3817"/>
      <c r="F3817"/>
      <c r="G3817"/>
      <c r="H3817"/>
      <c r="I3817"/>
      <c r="J3817"/>
      <c r="K3817"/>
      <c r="L3817"/>
      <c r="M3817"/>
      <c r="N3817"/>
      <c r="O3817"/>
    </row>
    <row r="3818" spans="2:15" x14ac:dyDescent="0.25">
      <c r="B3818"/>
      <c r="C3818"/>
      <c r="D3818"/>
      <c r="E3818"/>
      <c r="F3818"/>
      <c r="G3818"/>
      <c r="H3818"/>
      <c r="I3818"/>
      <c r="J3818"/>
      <c r="K3818"/>
      <c r="L3818"/>
      <c r="M3818"/>
      <c r="N3818"/>
      <c r="O3818"/>
    </row>
    <row r="3819" spans="2:15" x14ac:dyDescent="0.25">
      <c r="B3819"/>
      <c r="C3819"/>
      <c r="D3819"/>
      <c r="E3819"/>
      <c r="F3819"/>
      <c r="G3819"/>
      <c r="H3819"/>
      <c r="I3819"/>
      <c r="J3819"/>
      <c r="K3819"/>
      <c r="L3819"/>
      <c r="M3819"/>
      <c r="N3819"/>
      <c r="O3819"/>
    </row>
    <row r="3820" spans="2:15" x14ac:dyDescent="0.25">
      <c r="B3820"/>
      <c r="C3820"/>
      <c r="D3820"/>
      <c r="E3820"/>
      <c r="F3820"/>
      <c r="G3820"/>
      <c r="H3820"/>
      <c r="I3820"/>
      <c r="J3820"/>
      <c r="K3820"/>
      <c r="L3820"/>
      <c r="M3820"/>
      <c r="N3820"/>
      <c r="O3820"/>
    </row>
    <row r="3821" spans="2:15" x14ac:dyDescent="0.25">
      <c r="B3821"/>
      <c r="C3821"/>
      <c r="D3821"/>
      <c r="E3821"/>
      <c r="F3821"/>
      <c r="G3821"/>
      <c r="H3821"/>
      <c r="I3821"/>
      <c r="J3821"/>
      <c r="K3821"/>
      <c r="L3821"/>
      <c r="M3821"/>
      <c r="N3821"/>
      <c r="O3821"/>
    </row>
    <row r="3822" spans="2:15" x14ac:dyDescent="0.25">
      <c r="B3822"/>
      <c r="C3822"/>
      <c r="D3822"/>
      <c r="E3822"/>
      <c r="F3822"/>
      <c r="G3822"/>
      <c r="H3822"/>
      <c r="I3822"/>
      <c r="J3822"/>
      <c r="K3822"/>
      <c r="L3822"/>
      <c r="M3822"/>
      <c r="N3822"/>
      <c r="O3822"/>
    </row>
    <row r="3823" spans="2:15" x14ac:dyDescent="0.25">
      <c r="B3823"/>
      <c r="C3823"/>
      <c r="D3823"/>
      <c r="E3823"/>
      <c r="F3823"/>
      <c r="G3823"/>
      <c r="H3823"/>
      <c r="I3823"/>
      <c r="J3823"/>
      <c r="K3823"/>
      <c r="L3823"/>
      <c r="M3823"/>
      <c r="N3823"/>
      <c r="O3823"/>
    </row>
    <row r="3824" spans="2:15" x14ac:dyDescent="0.25">
      <c r="B3824"/>
      <c r="C3824"/>
      <c r="D3824"/>
      <c r="E3824"/>
      <c r="F3824"/>
      <c r="G3824"/>
      <c r="H3824"/>
      <c r="I3824"/>
      <c r="J3824"/>
      <c r="K3824"/>
      <c r="L3824"/>
      <c r="M3824"/>
      <c r="N3824"/>
      <c r="O3824"/>
    </row>
    <row r="3825" spans="2:15" x14ac:dyDescent="0.25">
      <c r="B3825"/>
      <c r="C3825"/>
      <c r="D3825"/>
      <c r="E3825"/>
      <c r="F3825"/>
      <c r="G3825"/>
      <c r="H3825"/>
      <c r="I3825"/>
      <c r="J3825"/>
      <c r="K3825"/>
      <c r="L3825"/>
      <c r="M3825"/>
      <c r="N3825"/>
      <c r="O3825"/>
    </row>
    <row r="3826" spans="2:15" x14ac:dyDescent="0.25">
      <c r="B3826"/>
      <c r="C3826"/>
      <c r="D3826"/>
      <c r="E3826"/>
      <c r="F3826"/>
      <c r="G3826"/>
      <c r="H3826"/>
      <c r="I3826"/>
      <c r="J3826"/>
      <c r="K3826"/>
      <c r="L3826"/>
      <c r="M3826"/>
      <c r="N3826"/>
      <c r="O3826"/>
    </row>
    <row r="3827" spans="2:15" x14ac:dyDescent="0.25">
      <c r="B3827"/>
      <c r="C3827"/>
      <c r="D3827"/>
      <c r="E3827"/>
      <c r="F3827"/>
      <c r="G3827"/>
      <c r="H3827"/>
      <c r="I3827"/>
      <c r="J3827"/>
      <c r="K3827"/>
      <c r="L3827"/>
      <c r="M3827"/>
      <c r="N3827"/>
      <c r="O3827"/>
    </row>
    <row r="3828" spans="2:15" x14ac:dyDescent="0.25">
      <c r="B3828"/>
      <c r="C3828"/>
      <c r="D3828"/>
      <c r="E3828"/>
      <c r="F3828"/>
      <c r="G3828"/>
      <c r="H3828"/>
      <c r="I3828"/>
      <c r="J3828"/>
      <c r="K3828"/>
      <c r="L3828"/>
      <c r="M3828"/>
      <c r="N3828"/>
      <c r="O3828"/>
    </row>
    <row r="3829" spans="2:15" x14ac:dyDescent="0.25">
      <c r="B3829"/>
      <c r="C3829"/>
      <c r="D3829"/>
      <c r="E3829"/>
      <c r="F3829"/>
      <c r="G3829"/>
      <c r="H3829"/>
      <c r="I3829"/>
      <c r="J3829"/>
      <c r="K3829"/>
      <c r="L3829"/>
      <c r="M3829"/>
      <c r="N3829"/>
      <c r="O3829"/>
    </row>
    <row r="3830" spans="2:15" x14ac:dyDescent="0.25">
      <c r="B3830"/>
      <c r="C3830"/>
      <c r="D3830"/>
      <c r="E3830"/>
      <c r="F3830"/>
      <c r="G3830"/>
      <c r="H3830"/>
      <c r="I3830"/>
      <c r="J3830"/>
      <c r="K3830"/>
      <c r="L3830"/>
      <c r="M3830"/>
      <c r="N3830"/>
      <c r="O3830"/>
    </row>
    <row r="3831" spans="2:15" x14ac:dyDescent="0.25">
      <c r="B3831"/>
      <c r="C3831"/>
      <c r="D3831"/>
      <c r="E3831"/>
      <c r="F3831"/>
      <c r="G3831"/>
      <c r="H3831"/>
      <c r="I3831"/>
      <c r="J3831"/>
      <c r="K3831"/>
      <c r="L3831"/>
      <c r="M3831"/>
      <c r="N3831"/>
      <c r="O3831"/>
    </row>
    <row r="3832" spans="2:15" x14ac:dyDescent="0.25">
      <c r="B3832"/>
      <c r="C3832"/>
      <c r="D3832"/>
      <c r="E3832"/>
      <c r="F3832"/>
      <c r="G3832"/>
      <c r="H3832"/>
      <c r="I3832"/>
      <c r="J3832"/>
      <c r="K3832"/>
      <c r="L3832"/>
      <c r="M3832"/>
      <c r="N3832"/>
      <c r="O3832"/>
    </row>
    <row r="3833" spans="2:15" x14ac:dyDescent="0.25">
      <c r="B3833"/>
      <c r="C3833"/>
      <c r="D3833"/>
      <c r="E3833"/>
      <c r="F3833"/>
      <c r="G3833"/>
      <c r="H3833"/>
      <c r="I3833"/>
      <c r="J3833"/>
      <c r="K3833"/>
      <c r="L3833"/>
      <c r="M3833"/>
      <c r="N3833"/>
      <c r="O3833"/>
    </row>
    <row r="3834" spans="2:15" x14ac:dyDescent="0.25">
      <c r="B3834"/>
      <c r="C3834"/>
      <c r="D3834"/>
      <c r="E3834"/>
      <c r="F3834"/>
      <c r="G3834"/>
      <c r="H3834"/>
      <c r="I3834"/>
      <c r="J3834"/>
      <c r="K3834"/>
      <c r="L3834"/>
      <c r="M3834"/>
      <c r="N3834"/>
      <c r="O3834"/>
    </row>
    <row r="3835" spans="2:15" x14ac:dyDescent="0.25">
      <c r="B3835"/>
      <c r="C3835"/>
      <c r="D3835"/>
      <c r="E3835"/>
      <c r="F3835"/>
      <c r="G3835"/>
      <c r="H3835"/>
      <c r="I3835"/>
      <c r="J3835"/>
      <c r="K3835"/>
      <c r="L3835"/>
      <c r="M3835"/>
      <c r="N3835"/>
      <c r="O3835"/>
    </row>
    <row r="3836" spans="2:15" x14ac:dyDescent="0.25">
      <c r="B3836"/>
      <c r="C3836"/>
      <c r="D3836"/>
      <c r="E3836"/>
      <c r="F3836"/>
      <c r="G3836"/>
      <c r="H3836"/>
      <c r="I3836"/>
      <c r="J3836"/>
      <c r="K3836"/>
      <c r="L3836"/>
      <c r="M3836"/>
      <c r="N3836"/>
      <c r="O3836"/>
    </row>
    <row r="3837" spans="2:15" x14ac:dyDescent="0.25">
      <c r="B3837"/>
      <c r="C3837"/>
      <c r="D3837"/>
      <c r="E3837"/>
      <c r="F3837"/>
      <c r="G3837"/>
      <c r="H3837"/>
      <c r="I3837"/>
      <c r="J3837"/>
      <c r="K3837"/>
      <c r="L3837"/>
      <c r="M3837"/>
      <c r="N3837"/>
      <c r="O3837"/>
    </row>
    <row r="3838" spans="2:15" x14ac:dyDescent="0.25">
      <c r="B3838"/>
      <c r="C3838"/>
      <c r="D3838"/>
      <c r="E3838"/>
      <c r="F3838"/>
      <c r="G3838"/>
      <c r="H3838"/>
      <c r="I3838"/>
      <c r="J3838"/>
      <c r="K3838"/>
      <c r="L3838"/>
      <c r="M3838"/>
      <c r="N3838"/>
      <c r="O3838"/>
    </row>
    <row r="3839" spans="2:15" x14ac:dyDescent="0.25">
      <c r="B3839"/>
      <c r="C3839"/>
      <c r="D3839"/>
      <c r="E3839"/>
      <c r="F3839"/>
      <c r="G3839"/>
      <c r="H3839"/>
      <c r="I3839"/>
      <c r="J3839"/>
      <c r="K3839"/>
      <c r="L3839"/>
      <c r="M3839"/>
      <c r="N3839"/>
      <c r="O3839"/>
    </row>
    <row r="3840" spans="2:15" x14ac:dyDescent="0.25">
      <c r="B3840"/>
      <c r="C3840"/>
      <c r="D3840"/>
      <c r="E3840"/>
      <c r="F3840"/>
      <c r="G3840"/>
      <c r="H3840"/>
      <c r="I3840"/>
      <c r="J3840"/>
      <c r="K3840"/>
      <c r="L3840"/>
      <c r="M3840"/>
      <c r="N3840"/>
      <c r="O3840"/>
    </row>
    <row r="3841" spans="2:15" x14ac:dyDescent="0.25">
      <c r="B3841"/>
      <c r="C3841"/>
      <c r="D3841"/>
      <c r="E3841"/>
      <c r="F3841"/>
      <c r="G3841"/>
      <c r="H3841"/>
      <c r="I3841"/>
      <c r="J3841"/>
      <c r="K3841"/>
      <c r="L3841"/>
      <c r="M3841"/>
      <c r="N3841"/>
      <c r="O3841"/>
    </row>
    <row r="3842" spans="2:15" x14ac:dyDescent="0.25">
      <c r="B3842"/>
      <c r="C3842"/>
      <c r="D3842"/>
      <c r="E3842"/>
      <c r="F3842"/>
      <c r="G3842"/>
      <c r="H3842"/>
      <c r="I3842"/>
      <c r="J3842"/>
      <c r="K3842"/>
      <c r="L3842"/>
      <c r="M3842"/>
      <c r="N3842"/>
      <c r="O3842"/>
    </row>
    <row r="3843" spans="2:15" x14ac:dyDescent="0.25">
      <c r="B3843"/>
      <c r="C3843"/>
      <c r="D3843"/>
      <c r="E3843"/>
      <c r="F3843"/>
      <c r="G3843"/>
      <c r="H3843"/>
      <c r="I3843"/>
      <c r="J3843"/>
      <c r="K3843"/>
      <c r="L3843"/>
      <c r="M3843"/>
      <c r="N3843"/>
      <c r="O3843"/>
    </row>
    <row r="3844" spans="2:15" x14ac:dyDescent="0.25">
      <c r="B3844"/>
      <c r="C3844"/>
      <c r="D3844"/>
      <c r="E3844"/>
      <c r="F3844"/>
      <c r="G3844"/>
      <c r="H3844"/>
      <c r="I3844"/>
      <c r="J3844"/>
      <c r="K3844"/>
      <c r="L3844"/>
      <c r="M3844"/>
      <c r="N3844"/>
      <c r="O3844"/>
    </row>
    <row r="3845" spans="2:15" x14ac:dyDescent="0.25">
      <c r="B3845"/>
      <c r="C3845"/>
      <c r="D3845"/>
      <c r="E3845"/>
      <c r="F3845"/>
      <c r="G3845"/>
      <c r="H3845"/>
      <c r="I3845"/>
      <c r="J3845"/>
      <c r="K3845"/>
      <c r="L3845"/>
      <c r="M3845"/>
      <c r="N3845"/>
      <c r="O3845"/>
    </row>
    <row r="3846" spans="2:15" x14ac:dyDescent="0.25">
      <c r="B3846"/>
      <c r="C3846"/>
      <c r="D3846"/>
      <c r="E3846"/>
      <c r="F3846"/>
      <c r="G3846"/>
      <c r="H3846"/>
      <c r="I3846"/>
      <c r="J3846"/>
      <c r="K3846"/>
      <c r="L3846"/>
      <c r="M3846"/>
      <c r="N3846"/>
      <c r="O3846"/>
    </row>
    <row r="3847" spans="2:15" x14ac:dyDescent="0.25">
      <c r="B3847"/>
      <c r="C3847"/>
      <c r="D3847"/>
      <c r="E3847"/>
      <c r="F3847"/>
      <c r="G3847"/>
      <c r="H3847"/>
      <c r="I3847"/>
      <c r="J3847"/>
      <c r="K3847"/>
      <c r="L3847"/>
      <c r="M3847"/>
      <c r="N3847"/>
      <c r="O3847"/>
    </row>
    <row r="3848" spans="2:15" x14ac:dyDescent="0.25">
      <c r="B3848"/>
      <c r="C3848"/>
      <c r="D3848"/>
      <c r="E3848"/>
      <c r="F3848"/>
      <c r="G3848"/>
      <c r="H3848"/>
      <c r="I3848"/>
      <c r="J3848"/>
      <c r="K3848"/>
      <c r="L3848"/>
      <c r="M3848"/>
      <c r="N3848"/>
      <c r="O3848"/>
    </row>
    <row r="3849" spans="2:15" x14ac:dyDescent="0.25">
      <c r="B3849"/>
      <c r="C3849"/>
      <c r="D3849"/>
      <c r="E3849"/>
      <c r="F3849"/>
      <c r="G3849"/>
      <c r="H3849"/>
      <c r="I3849"/>
      <c r="J3849"/>
      <c r="K3849"/>
      <c r="L3849"/>
      <c r="M3849"/>
      <c r="N3849"/>
      <c r="O3849"/>
    </row>
    <row r="3850" spans="2:15" x14ac:dyDescent="0.25">
      <c r="B3850"/>
      <c r="C3850"/>
      <c r="D3850"/>
      <c r="E3850"/>
      <c r="F3850"/>
      <c r="G3850"/>
      <c r="H3850"/>
      <c r="I3850"/>
      <c r="J3850"/>
      <c r="K3850"/>
      <c r="L3850"/>
      <c r="M3850"/>
      <c r="N3850"/>
      <c r="O3850"/>
    </row>
    <row r="3851" spans="2:15" x14ac:dyDescent="0.25">
      <c r="B3851"/>
      <c r="C3851"/>
      <c r="D3851"/>
      <c r="E3851"/>
      <c r="F3851"/>
      <c r="G3851"/>
      <c r="H3851"/>
      <c r="I3851"/>
      <c r="J3851"/>
      <c r="K3851"/>
      <c r="L3851"/>
      <c r="M3851"/>
      <c r="N3851"/>
      <c r="O3851"/>
    </row>
    <row r="3852" spans="2:15" x14ac:dyDescent="0.25">
      <c r="B3852"/>
      <c r="C3852"/>
      <c r="D3852"/>
      <c r="E3852"/>
      <c r="F3852"/>
      <c r="G3852"/>
      <c r="H3852"/>
      <c r="I3852"/>
      <c r="J3852"/>
      <c r="K3852"/>
      <c r="L3852"/>
      <c r="M3852"/>
      <c r="N3852"/>
      <c r="O3852"/>
    </row>
    <row r="3853" spans="2:15" x14ac:dyDescent="0.25">
      <c r="B3853"/>
      <c r="C3853"/>
      <c r="D3853"/>
      <c r="E3853"/>
      <c r="F3853"/>
      <c r="G3853"/>
      <c r="H3853"/>
      <c r="I3853"/>
      <c r="J3853"/>
      <c r="K3853"/>
      <c r="L3853"/>
      <c r="M3853"/>
      <c r="N3853"/>
      <c r="O3853"/>
    </row>
    <row r="3854" spans="2:15" x14ac:dyDescent="0.25">
      <c r="B3854"/>
      <c r="C3854"/>
      <c r="D3854"/>
      <c r="E3854"/>
      <c r="F3854"/>
      <c r="G3854"/>
      <c r="H3854"/>
      <c r="I3854"/>
      <c r="J3854"/>
      <c r="K3854"/>
      <c r="L3854"/>
      <c r="M3854"/>
      <c r="N3854"/>
      <c r="O3854"/>
    </row>
    <row r="3855" spans="2:15" x14ac:dyDescent="0.25">
      <c r="B3855"/>
      <c r="C3855"/>
      <c r="D3855"/>
      <c r="E3855"/>
      <c r="F3855"/>
      <c r="G3855"/>
      <c r="H3855"/>
      <c r="I3855"/>
      <c r="J3855"/>
      <c r="K3855"/>
      <c r="L3855"/>
      <c r="M3855"/>
      <c r="N3855"/>
      <c r="O3855"/>
    </row>
    <row r="3856" spans="2:15" x14ac:dyDescent="0.25">
      <c r="B3856"/>
      <c r="C3856"/>
      <c r="D3856"/>
      <c r="E3856"/>
      <c r="F3856"/>
      <c r="G3856"/>
      <c r="H3856"/>
      <c r="I3856"/>
      <c r="J3856"/>
      <c r="K3856"/>
      <c r="L3856"/>
      <c r="M3856"/>
      <c r="N3856"/>
      <c r="O3856"/>
    </row>
    <row r="3857" spans="2:15" x14ac:dyDescent="0.25">
      <c r="B3857"/>
      <c r="C3857"/>
      <c r="D3857"/>
      <c r="E3857"/>
      <c r="F3857"/>
      <c r="G3857"/>
      <c r="H3857"/>
      <c r="I3857"/>
      <c r="J3857"/>
      <c r="K3857"/>
      <c r="L3857"/>
      <c r="M3857"/>
      <c r="N3857"/>
      <c r="O3857"/>
    </row>
    <row r="3858" spans="2:15" x14ac:dyDescent="0.25">
      <c r="B3858"/>
      <c r="C3858"/>
      <c r="D3858"/>
      <c r="E3858"/>
      <c r="F3858"/>
      <c r="G3858"/>
      <c r="H3858"/>
      <c r="I3858"/>
      <c r="J3858"/>
      <c r="K3858"/>
      <c r="L3858"/>
      <c r="M3858"/>
      <c r="N3858"/>
      <c r="O3858"/>
    </row>
    <row r="3859" spans="2:15" x14ac:dyDescent="0.25">
      <c r="B3859"/>
      <c r="C3859"/>
      <c r="D3859"/>
      <c r="E3859"/>
      <c r="F3859"/>
      <c r="G3859"/>
      <c r="H3859"/>
      <c r="I3859"/>
      <c r="J3859"/>
      <c r="K3859"/>
      <c r="L3859"/>
      <c r="M3859"/>
      <c r="N3859"/>
      <c r="O3859"/>
    </row>
    <row r="3860" spans="2:15" x14ac:dyDescent="0.25">
      <c r="B3860"/>
      <c r="C3860"/>
      <c r="D3860"/>
      <c r="E3860"/>
      <c r="F3860"/>
      <c r="G3860"/>
      <c r="H3860"/>
      <c r="I3860"/>
      <c r="J3860"/>
      <c r="K3860"/>
      <c r="L3860"/>
      <c r="M3860"/>
      <c r="N3860"/>
      <c r="O3860"/>
    </row>
    <row r="3861" spans="2:15" x14ac:dyDescent="0.25">
      <c r="B3861"/>
      <c r="C3861"/>
      <c r="D3861"/>
      <c r="E3861"/>
      <c r="F3861"/>
      <c r="G3861"/>
      <c r="H3861"/>
      <c r="I3861"/>
      <c r="J3861"/>
      <c r="K3861"/>
      <c r="L3861"/>
      <c r="M3861"/>
      <c r="N3861"/>
      <c r="O3861"/>
    </row>
    <row r="3862" spans="2:15" x14ac:dyDescent="0.25">
      <c r="B3862"/>
      <c r="C3862"/>
      <c r="D3862"/>
      <c r="E3862"/>
      <c r="F3862"/>
      <c r="G3862"/>
      <c r="H3862"/>
      <c r="I3862"/>
      <c r="J3862"/>
      <c r="K3862"/>
      <c r="L3862"/>
      <c r="M3862"/>
      <c r="N3862"/>
      <c r="O3862"/>
    </row>
    <row r="3863" spans="2:15" x14ac:dyDescent="0.25">
      <c r="B3863"/>
      <c r="C3863"/>
      <c r="D3863"/>
      <c r="E3863"/>
      <c r="F3863"/>
      <c r="G3863"/>
      <c r="H3863"/>
      <c r="I3863"/>
      <c r="J3863"/>
      <c r="K3863"/>
      <c r="L3863"/>
      <c r="M3863"/>
      <c r="N3863"/>
      <c r="O3863"/>
    </row>
    <row r="3864" spans="2:15" x14ac:dyDescent="0.25">
      <c r="B3864"/>
      <c r="C3864"/>
      <c r="D3864"/>
      <c r="E3864"/>
      <c r="F3864"/>
      <c r="G3864"/>
      <c r="H3864"/>
      <c r="I3864"/>
      <c r="J3864"/>
      <c r="K3864"/>
      <c r="L3864"/>
      <c r="M3864"/>
      <c r="N3864"/>
      <c r="O3864"/>
    </row>
    <row r="3865" spans="2:15" x14ac:dyDescent="0.25">
      <c r="B3865"/>
      <c r="C3865"/>
      <c r="D3865"/>
      <c r="E3865"/>
      <c r="F3865"/>
      <c r="G3865"/>
      <c r="H3865"/>
      <c r="I3865"/>
      <c r="J3865"/>
      <c r="K3865"/>
      <c r="L3865"/>
      <c r="M3865"/>
      <c r="N3865"/>
      <c r="O3865"/>
    </row>
    <row r="3866" spans="2:15" x14ac:dyDescent="0.25">
      <c r="B3866"/>
      <c r="C3866"/>
      <c r="D3866"/>
      <c r="E3866"/>
      <c r="F3866"/>
      <c r="G3866"/>
      <c r="H3866"/>
      <c r="I3866"/>
      <c r="J3866"/>
      <c r="K3866"/>
      <c r="L3866"/>
      <c r="M3866"/>
      <c r="N3866"/>
      <c r="O3866"/>
    </row>
    <row r="3867" spans="2:15" x14ac:dyDescent="0.25">
      <c r="B3867"/>
      <c r="C3867"/>
      <c r="D3867"/>
      <c r="E3867"/>
      <c r="F3867"/>
      <c r="G3867"/>
      <c r="H3867"/>
      <c r="I3867"/>
      <c r="J3867"/>
      <c r="K3867"/>
      <c r="L3867"/>
      <c r="M3867"/>
      <c r="N3867"/>
      <c r="O3867"/>
    </row>
    <row r="3868" spans="2:15" x14ac:dyDescent="0.25">
      <c r="B3868"/>
      <c r="C3868"/>
      <c r="D3868"/>
      <c r="E3868"/>
      <c r="F3868"/>
      <c r="G3868"/>
      <c r="H3868"/>
      <c r="I3868"/>
      <c r="J3868"/>
      <c r="K3868"/>
      <c r="L3868"/>
      <c r="M3868"/>
      <c r="N3868"/>
      <c r="O3868"/>
    </row>
    <row r="3869" spans="2:15" x14ac:dyDescent="0.25">
      <c r="B3869"/>
      <c r="C3869"/>
      <c r="D3869"/>
      <c r="E3869"/>
      <c r="F3869"/>
      <c r="G3869"/>
      <c r="H3869"/>
      <c r="I3869"/>
      <c r="J3869"/>
      <c r="K3869"/>
      <c r="L3869"/>
      <c r="M3869"/>
      <c r="N3869"/>
      <c r="O3869"/>
    </row>
    <row r="3870" spans="2:15" x14ac:dyDescent="0.25">
      <c r="B3870"/>
      <c r="C3870"/>
      <c r="D3870"/>
      <c r="E3870"/>
      <c r="F3870"/>
      <c r="G3870"/>
      <c r="H3870"/>
      <c r="I3870"/>
      <c r="J3870"/>
      <c r="K3870"/>
      <c r="L3870"/>
      <c r="M3870"/>
      <c r="N3870"/>
      <c r="O3870"/>
    </row>
    <row r="3871" spans="2:15" x14ac:dyDescent="0.25">
      <c r="B3871"/>
      <c r="C3871"/>
      <c r="D3871"/>
      <c r="E3871"/>
      <c r="F3871"/>
      <c r="G3871"/>
      <c r="H3871"/>
      <c r="I3871"/>
      <c r="J3871"/>
      <c r="K3871"/>
      <c r="L3871"/>
      <c r="M3871"/>
      <c r="N3871"/>
      <c r="O3871"/>
    </row>
    <row r="3872" spans="2:15" x14ac:dyDescent="0.25">
      <c r="B3872"/>
      <c r="C3872"/>
      <c r="D3872"/>
      <c r="E3872"/>
      <c r="F3872"/>
      <c r="G3872"/>
      <c r="H3872"/>
      <c r="I3872"/>
      <c r="J3872"/>
      <c r="K3872"/>
      <c r="L3872"/>
      <c r="M3872"/>
      <c r="N3872"/>
      <c r="O3872"/>
    </row>
    <row r="3873" spans="2:15" x14ac:dyDescent="0.25">
      <c r="B3873"/>
      <c r="C3873"/>
      <c r="D3873"/>
      <c r="E3873"/>
      <c r="F3873"/>
      <c r="G3873"/>
      <c r="H3873"/>
      <c r="I3873"/>
      <c r="J3873"/>
      <c r="K3873"/>
      <c r="L3873"/>
      <c r="M3873"/>
      <c r="N3873"/>
      <c r="O3873"/>
    </row>
    <row r="3874" spans="2:15" x14ac:dyDescent="0.25">
      <c r="B3874"/>
      <c r="C3874"/>
      <c r="D3874"/>
      <c r="E3874"/>
      <c r="F3874"/>
      <c r="G3874"/>
      <c r="H3874"/>
      <c r="I3874"/>
      <c r="J3874"/>
      <c r="K3874"/>
      <c r="L3874"/>
      <c r="M3874"/>
      <c r="N3874"/>
      <c r="O3874"/>
    </row>
    <row r="3875" spans="2:15" x14ac:dyDescent="0.25">
      <c r="B3875"/>
      <c r="C3875"/>
      <c r="D3875"/>
      <c r="E3875"/>
      <c r="F3875"/>
      <c r="G3875"/>
      <c r="H3875"/>
      <c r="I3875"/>
      <c r="J3875"/>
      <c r="K3875"/>
      <c r="L3875"/>
      <c r="M3875"/>
      <c r="N3875"/>
      <c r="O3875"/>
    </row>
    <row r="3876" spans="2:15" x14ac:dyDescent="0.25">
      <c r="B3876"/>
      <c r="C3876"/>
      <c r="D3876"/>
      <c r="E3876"/>
      <c r="F3876"/>
      <c r="G3876"/>
      <c r="H3876"/>
      <c r="I3876"/>
      <c r="J3876"/>
      <c r="K3876"/>
      <c r="L3876"/>
      <c r="M3876"/>
      <c r="N3876"/>
      <c r="O3876"/>
    </row>
    <row r="3877" spans="2:15" x14ac:dyDescent="0.25">
      <c r="B3877"/>
      <c r="C3877"/>
      <c r="D3877"/>
      <c r="E3877"/>
      <c r="F3877"/>
      <c r="G3877"/>
      <c r="H3877"/>
      <c r="I3877"/>
      <c r="J3877"/>
      <c r="K3877"/>
      <c r="L3877"/>
      <c r="M3877"/>
      <c r="N3877"/>
      <c r="O3877"/>
    </row>
    <row r="3878" spans="2:15" x14ac:dyDescent="0.25">
      <c r="B3878"/>
      <c r="C3878"/>
      <c r="D3878"/>
      <c r="E3878"/>
      <c r="F3878"/>
      <c r="G3878"/>
      <c r="H3878"/>
      <c r="I3878"/>
      <c r="J3878"/>
      <c r="K3878"/>
      <c r="L3878"/>
      <c r="M3878"/>
      <c r="N3878"/>
      <c r="O3878"/>
    </row>
    <row r="3879" spans="2:15" x14ac:dyDescent="0.25">
      <c r="B3879"/>
      <c r="C3879"/>
      <c r="D3879"/>
      <c r="E3879"/>
      <c r="F3879"/>
      <c r="G3879"/>
      <c r="H3879"/>
      <c r="I3879"/>
      <c r="J3879"/>
      <c r="K3879"/>
      <c r="L3879"/>
      <c r="M3879"/>
      <c r="N3879"/>
      <c r="O3879"/>
    </row>
    <row r="3880" spans="2:15" x14ac:dyDescent="0.25">
      <c r="B3880"/>
      <c r="C3880"/>
      <c r="D3880"/>
      <c r="E3880"/>
      <c r="F3880"/>
      <c r="G3880"/>
      <c r="H3880"/>
      <c r="I3880"/>
      <c r="J3880"/>
      <c r="K3880"/>
      <c r="L3880"/>
      <c r="M3880"/>
      <c r="N3880"/>
      <c r="O3880"/>
    </row>
    <row r="3881" spans="2:15" x14ac:dyDescent="0.25">
      <c r="B3881"/>
      <c r="C3881"/>
      <c r="D3881"/>
      <c r="E3881"/>
      <c r="F3881"/>
      <c r="G3881"/>
      <c r="H3881"/>
      <c r="I3881"/>
      <c r="J3881"/>
      <c r="K3881"/>
      <c r="L3881"/>
      <c r="M3881"/>
      <c r="N3881"/>
      <c r="O3881"/>
    </row>
    <row r="3882" spans="2:15" x14ac:dyDescent="0.25">
      <c r="B3882"/>
      <c r="C3882"/>
      <c r="D3882"/>
      <c r="E3882"/>
      <c r="F3882"/>
      <c r="G3882"/>
      <c r="H3882"/>
      <c r="I3882"/>
      <c r="J3882"/>
      <c r="K3882"/>
      <c r="L3882"/>
      <c r="M3882"/>
      <c r="N3882"/>
      <c r="O3882"/>
    </row>
    <row r="3883" spans="2:15" x14ac:dyDescent="0.25">
      <c r="B3883"/>
      <c r="C3883"/>
      <c r="D3883"/>
      <c r="E3883"/>
      <c r="F3883"/>
      <c r="G3883"/>
      <c r="H3883"/>
      <c r="I3883"/>
      <c r="J3883"/>
      <c r="K3883"/>
      <c r="L3883"/>
      <c r="M3883"/>
      <c r="N3883"/>
      <c r="O3883"/>
    </row>
    <row r="3884" spans="2:15" x14ac:dyDescent="0.25">
      <c r="B3884"/>
      <c r="C3884"/>
      <c r="D3884"/>
      <c r="E3884"/>
      <c r="F3884"/>
      <c r="G3884"/>
      <c r="H3884"/>
      <c r="I3884"/>
      <c r="J3884"/>
      <c r="K3884"/>
      <c r="L3884"/>
      <c r="M3884"/>
      <c r="N3884"/>
      <c r="O3884"/>
    </row>
    <row r="3885" spans="2:15" x14ac:dyDescent="0.25">
      <c r="B3885"/>
      <c r="C3885"/>
      <c r="D3885"/>
      <c r="E3885"/>
      <c r="F3885"/>
      <c r="G3885"/>
      <c r="H3885"/>
      <c r="I3885"/>
      <c r="J3885"/>
      <c r="K3885"/>
      <c r="L3885"/>
      <c r="M3885"/>
      <c r="N3885"/>
      <c r="O3885"/>
    </row>
    <row r="3886" spans="2:15" x14ac:dyDescent="0.25">
      <c r="B3886"/>
      <c r="C3886"/>
      <c r="D3886"/>
      <c r="E3886"/>
      <c r="F3886"/>
      <c r="G3886"/>
      <c r="H3886"/>
      <c r="I3886"/>
      <c r="J3886"/>
      <c r="K3886"/>
      <c r="L3886"/>
      <c r="M3886"/>
      <c r="N3886"/>
      <c r="O3886"/>
    </row>
    <row r="3887" spans="2:15" x14ac:dyDescent="0.25">
      <c r="B3887"/>
      <c r="C3887"/>
      <c r="D3887"/>
      <c r="E3887"/>
      <c r="F3887"/>
      <c r="G3887"/>
      <c r="H3887"/>
      <c r="I3887"/>
      <c r="J3887"/>
      <c r="K3887"/>
      <c r="L3887"/>
      <c r="M3887"/>
      <c r="N3887"/>
      <c r="O3887"/>
    </row>
    <row r="3888" spans="2:15" x14ac:dyDescent="0.25">
      <c r="B3888"/>
      <c r="C3888"/>
      <c r="D3888"/>
      <c r="E3888"/>
      <c r="F3888"/>
      <c r="G3888"/>
      <c r="H3888"/>
      <c r="I3888"/>
      <c r="J3888"/>
      <c r="K3888"/>
      <c r="L3888"/>
      <c r="M3888"/>
      <c r="N3888"/>
      <c r="O3888"/>
    </row>
    <row r="3889" spans="2:15" x14ac:dyDescent="0.25">
      <c r="B3889"/>
      <c r="C3889"/>
      <c r="D3889"/>
      <c r="E3889"/>
      <c r="F3889"/>
      <c r="G3889"/>
      <c r="H3889"/>
      <c r="I3889"/>
      <c r="J3889"/>
      <c r="K3889"/>
      <c r="L3889"/>
      <c r="M3889"/>
      <c r="N3889"/>
      <c r="O3889"/>
    </row>
    <row r="3890" spans="2:15" x14ac:dyDescent="0.25">
      <c r="B3890"/>
      <c r="C3890"/>
      <c r="D3890"/>
      <c r="E3890"/>
      <c r="F3890"/>
      <c r="G3890"/>
      <c r="H3890"/>
      <c r="I3890"/>
      <c r="J3890"/>
      <c r="K3890"/>
      <c r="L3890"/>
      <c r="M3890"/>
      <c r="N3890"/>
      <c r="O3890"/>
    </row>
    <row r="3891" spans="2:15" x14ac:dyDescent="0.25">
      <c r="B3891"/>
      <c r="C3891"/>
      <c r="D3891"/>
      <c r="E3891"/>
      <c r="F3891"/>
      <c r="G3891"/>
      <c r="H3891"/>
      <c r="I3891"/>
      <c r="J3891"/>
      <c r="K3891"/>
      <c r="L3891"/>
      <c r="M3891"/>
      <c r="N3891"/>
      <c r="O3891"/>
    </row>
    <row r="3892" spans="2:15" x14ac:dyDescent="0.25">
      <c r="B3892"/>
      <c r="C3892"/>
      <c r="D3892"/>
      <c r="E3892"/>
      <c r="F3892"/>
      <c r="G3892"/>
      <c r="H3892"/>
      <c r="I3892"/>
      <c r="J3892"/>
      <c r="K3892"/>
      <c r="L3892"/>
      <c r="M3892"/>
      <c r="N3892"/>
      <c r="O3892"/>
    </row>
    <row r="3893" spans="2:15" x14ac:dyDescent="0.25">
      <c r="B3893"/>
      <c r="C3893"/>
      <c r="D3893"/>
      <c r="E3893"/>
      <c r="F3893"/>
      <c r="G3893"/>
      <c r="H3893"/>
      <c r="I3893"/>
      <c r="J3893"/>
      <c r="K3893"/>
      <c r="L3893"/>
      <c r="M3893"/>
      <c r="N3893"/>
      <c r="O3893"/>
    </row>
    <row r="3894" spans="2:15" x14ac:dyDescent="0.25">
      <c r="B3894"/>
      <c r="C3894"/>
      <c r="D3894"/>
      <c r="E3894"/>
      <c r="F3894"/>
      <c r="G3894"/>
      <c r="H3894"/>
      <c r="I3894"/>
      <c r="J3894"/>
      <c r="K3894"/>
      <c r="L3894"/>
      <c r="M3894"/>
      <c r="N3894"/>
      <c r="O3894"/>
    </row>
    <row r="3895" spans="2:15" x14ac:dyDescent="0.25">
      <c r="B3895"/>
      <c r="C3895"/>
      <c r="D3895"/>
      <c r="E3895"/>
      <c r="F3895"/>
      <c r="G3895"/>
      <c r="H3895"/>
      <c r="I3895"/>
      <c r="J3895"/>
      <c r="K3895"/>
      <c r="L3895"/>
      <c r="M3895"/>
      <c r="N3895"/>
      <c r="O3895"/>
    </row>
    <row r="3896" spans="2:15" x14ac:dyDescent="0.25">
      <c r="B3896"/>
      <c r="C3896"/>
      <c r="D3896"/>
      <c r="E3896"/>
      <c r="F3896"/>
      <c r="G3896"/>
      <c r="H3896"/>
      <c r="I3896"/>
      <c r="J3896"/>
      <c r="K3896"/>
      <c r="L3896"/>
      <c r="M3896"/>
      <c r="N3896"/>
      <c r="O3896"/>
    </row>
    <row r="3897" spans="2:15" x14ac:dyDescent="0.25">
      <c r="B3897"/>
      <c r="C3897"/>
      <c r="D3897"/>
      <c r="E3897"/>
      <c r="F3897"/>
      <c r="G3897"/>
      <c r="H3897"/>
      <c r="I3897"/>
      <c r="J3897"/>
      <c r="K3897"/>
      <c r="L3897"/>
      <c r="M3897"/>
      <c r="N3897"/>
      <c r="O3897"/>
    </row>
    <row r="3898" spans="2:15" x14ac:dyDescent="0.25">
      <c r="B3898"/>
      <c r="C3898"/>
      <c r="D3898"/>
      <c r="E3898"/>
      <c r="F3898"/>
      <c r="G3898"/>
      <c r="H3898"/>
      <c r="I3898"/>
      <c r="J3898"/>
      <c r="K3898"/>
      <c r="L3898"/>
      <c r="M3898"/>
      <c r="N3898"/>
      <c r="O3898"/>
    </row>
    <row r="3899" spans="2:15" x14ac:dyDescent="0.25">
      <c r="B3899"/>
      <c r="C3899"/>
      <c r="D3899"/>
      <c r="E3899"/>
      <c r="F3899"/>
      <c r="G3899"/>
      <c r="H3899"/>
      <c r="I3899"/>
      <c r="J3899"/>
      <c r="K3899"/>
      <c r="L3899"/>
      <c r="M3899"/>
      <c r="N3899"/>
      <c r="O3899"/>
    </row>
    <row r="3900" spans="2:15" x14ac:dyDescent="0.25">
      <c r="B3900"/>
      <c r="C3900"/>
      <c r="D3900"/>
      <c r="E3900"/>
      <c r="F3900"/>
      <c r="G3900"/>
      <c r="H3900"/>
      <c r="I3900"/>
      <c r="J3900"/>
      <c r="K3900"/>
      <c r="L3900"/>
      <c r="M3900"/>
      <c r="N3900"/>
      <c r="O3900"/>
    </row>
    <row r="3901" spans="2:15" x14ac:dyDescent="0.25">
      <c r="B3901"/>
      <c r="C3901"/>
      <c r="D3901"/>
      <c r="E3901"/>
      <c r="F3901"/>
      <c r="G3901"/>
      <c r="H3901"/>
      <c r="I3901"/>
      <c r="J3901"/>
      <c r="K3901"/>
      <c r="L3901"/>
      <c r="M3901"/>
      <c r="N3901"/>
      <c r="O3901"/>
    </row>
    <row r="3902" spans="2:15" x14ac:dyDescent="0.25">
      <c r="B3902"/>
      <c r="C3902"/>
      <c r="D3902"/>
      <c r="E3902"/>
      <c r="F3902"/>
      <c r="G3902"/>
      <c r="H3902"/>
      <c r="I3902"/>
      <c r="J3902"/>
      <c r="K3902"/>
      <c r="L3902"/>
      <c r="M3902"/>
      <c r="N3902"/>
      <c r="O3902"/>
    </row>
    <row r="3903" spans="2:15" x14ac:dyDescent="0.25">
      <c r="B3903"/>
      <c r="C3903"/>
      <c r="D3903"/>
      <c r="E3903"/>
      <c r="F3903"/>
      <c r="G3903"/>
      <c r="H3903"/>
      <c r="I3903"/>
      <c r="J3903"/>
      <c r="K3903"/>
      <c r="L3903"/>
      <c r="M3903"/>
      <c r="N3903"/>
      <c r="O3903"/>
    </row>
    <row r="3904" spans="2:15" x14ac:dyDescent="0.25">
      <c r="B3904"/>
      <c r="C3904"/>
      <c r="D3904"/>
      <c r="E3904"/>
      <c r="F3904"/>
      <c r="G3904"/>
      <c r="H3904"/>
      <c r="I3904"/>
      <c r="J3904"/>
      <c r="K3904"/>
      <c r="L3904"/>
      <c r="M3904"/>
      <c r="N3904"/>
      <c r="O3904"/>
    </row>
    <row r="3905" spans="2:15" x14ac:dyDescent="0.25">
      <c r="B3905"/>
      <c r="C3905"/>
      <c r="D3905"/>
      <c r="E3905"/>
      <c r="F3905"/>
      <c r="G3905"/>
      <c r="H3905"/>
      <c r="I3905"/>
      <c r="J3905"/>
      <c r="K3905"/>
      <c r="L3905"/>
      <c r="M3905"/>
      <c r="N3905"/>
      <c r="O3905"/>
    </row>
    <row r="3906" spans="2:15" x14ac:dyDescent="0.25">
      <c r="B3906"/>
      <c r="C3906"/>
      <c r="D3906"/>
      <c r="E3906"/>
      <c r="F3906"/>
      <c r="G3906"/>
      <c r="H3906"/>
      <c r="I3906"/>
      <c r="J3906"/>
      <c r="K3906"/>
      <c r="L3906"/>
      <c r="M3906"/>
      <c r="N3906"/>
      <c r="O3906"/>
    </row>
    <row r="3907" spans="2:15" x14ac:dyDescent="0.25">
      <c r="B3907"/>
      <c r="C3907"/>
      <c r="D3907"/>
      <c r="E3907"/>
      <c r="F3907"/>
      <c r="G3907"/>
      <c r="H3907"/>
      <c r="I3907"/>
      <c r="J3907"/>
      <c r="K3907"/>
      <c r="L3907"/>
      <c r="M3907"/>
      <c r="N3907"/>
      <c r="O3907"/>
    </row>
    <row r="3908" spans="2:15" x14ac:dyDescent="0.25">
      <c r="B3908"/>
      <c r="C3908"/>
      <c r="D3908"/>
      <c r="E3908"/>
      <c r="F3908"/>
      <c r="G3908"/>
      <c r="H3908"/>
      <c r="I3908"/>
      <c r="J3908"/>
      <c r="K3908"/>
      <c r="L3908"/>
      <c r="M3908"/>
      <c r="N3908"/>
      <c r="O3908"/>
    </row>
    <row r="3909" spans="2:15" x14ac:dyDescent="0.25">
      <c r="B3909"/>
      <c r="C3909"/>
      <c r="D3909"/>
      <c r="E3909"/>
      <c r="F3909"/>
      <c r="G3909"/>
      <c r="H3909"/>
      <c r="I3909"/>
      <c r="J3909"/>
      <c r="K3909"/>
      <c r="L3909"/>
      <c r="M3909"/>
      <c r="N3909"/>
      <c r="O3909"/>
    </row>
    <row r="3910" spans="2:15" x14ac:dyDescent="0.25">
      <c r="B3910"/>
      <c r="C3910"/>
      <c r="D3910"/>
      <c r="E3910"/>
      <c r="F3910"/>
      <c r="G3910"/>
      <c r="H3910"/>
      <c r="I3910"/>
      <c r="J3910"/>
      <c r="K3910"/>
      <c r="L3910"/>
      <c r="M3910"/>
      <c r="N3910"/>
      <c r="O3910"/>
    </row>
    <row r="3911" spans="2:15" x14ac:dyDescent="0.25">
      <c r="B3911"/>
      <c r="C3911"/>
      <c r="D3911"/>
      <c r="E3911"/>
      <c r="F3911"/>
      <c r="G3911"/>
      <c r="H3911"/>
      <c r="I3911"/>
      <c r="J3911"/>
      <c r="K3911"/>
      <c r="L3911"/>
      <c r="M3911"/>
      <c r="N3911"/>
      <c r="O3911"/>
    </row>
    <row r="3912" spans="2:15" x14ac:dyDescent="0.25">
      <c r="B3912"/>
      <c r="C3912"/>
      <c r="D3912"/>
      <c r="E3912"/>
      <c r="F3912"/>
      <c r="G3912"/>
      <c r="H3912"/>
      <c r="I3912"/>
      <c r="J3912"/>
      <c r="K3912"/>
      <c r="L3912"/>
      <c r="M3912"/>
      <c r="N3912"/>
      <c r="O3912"/>
    </row>
    <row r="3913" spans="2:15" x14ac:dyDescent="0.25">
      <c r="B3913"/>
      <c r="C3913"/>
      <c r="D3913"/>
      <c r="E3913"/>
      <c r="F3913"/>
      <c r="G3913"/>
      <c r="H3913"/>
      <c r="I3913"/>
      <c r="J3913"/>
      <c r="K3913"/>
      <c r="L3913"/>
      <c r="M3913"/>
      <c r="N3913"/>
      <c r="O3913"/>
    </row>
    <row r="3914" spans="2:15" x14ac:dyDescent="0.25">
      <c r="B3914"/>
      <c r="C3914"/>
      <c r="D3914"/>
      <c r="E3914"/>
      <c r="F3914"/>
      <c r="G3914"/>
      <c r="H3914"/>
      <c r="I3914"/>
      <c r="J3914"/>
      <c r="K3914"/>
      <c r="L3914"/>
      <c r="M3914"/>
      <c r="N3914"/>
      <c r="O3914"/>
    </row>
    <row r="3915" spans="2:15" x14ac:dyDescent="0.25">
      <c r="B3915"/>
      <c r="C3915"/>
      <c r="D3915"/>
      <c r="E3915"/>
      <c r="F3915"/>
      <c r="G3915"/>
      <c r="H3915"/>
      <c r="I3915"/>
      <c r="J3915"/>
      <c r="K3915"/>
      <c r="L3915"/>
      <c r="M3915"/>
      <c r="N3915"/>
      <c r="O3915"/>
    </row>
    <row r="3916" spans="2:15" x14ac:dyDescent="0.25">
      <c r="B3916"/>
      <c r="C3916"/>
      <c r="D3916"/>
      <c r="E3916"/>
      <c r="F3916"/>
      <c r="G3916"/>
      <c r="H3916"/>
      <c r="I3916"/>
      <c r="J3916"/>
      <c r="K3916"/>
      <c r="L3916"/>
      <c r="M3916"/>
      <c r="N3916"/>
      <c r="O3916"/>
    </row>
    <row r="3917" spans="2:15" x14ac:dyDescent="0.25">
      <c r="B3917"/>
      <c r="C3917"/>
      <c r="D3917"/>
      <c r="E3917"/>
      <c r="F3917"/>
      <c r="G3917"/>
      <c r="H3917"/>
      <c r="I3917"/>
      <c r="J3917"/>
      <c r="K3917"/>
      <c r="L3917"/>
      <c r="M3917"/>
      <c r="N3917"/>
      <c r="O3917"/>
    </row>
    <row r="3918" spans="2:15" x14ac:dyDescent="0.25">
      <c r="B3918"/>
      <c r="C3918"/>
      <c r="D3918"/>
      <c r="E3918"/>
      <c r="F3918"/>
      <c r="G3918"/>
      <c r="H3918"/>
      <c r="I3918"/>
      <c r="J3918"/>
      <c r="K3918"/>
      <c r="L3918"/>
      <c r="M3918"/>
      <c r="N3918"/>
      <c r="O3918"/>
    </row>
    <row r="3919" spans="2:15" x14ac:dyDescent="0.25">
      <c r="B3919"/>
      <c r="C3919"/>
      <c r="D3919"/>
      <c r="E3919"/>
      <c r="F3919"/>
      <c r="G3919"/>
      <c r="H3919"/>
      <c r="I3919"/>
      <c r="J3919"/>
      <c r="K3919"/>
      <c r="L3919"/>
      <c r="M3919"/>
      <c r="N3919"/>
      <c r="O3919"/>
    </row>
    <row r="3920" spans="2:15" x14ac:dyDescent="0.25">
      <c r="B3920"/>
      <c r="C3920"/>
      <c r="D3920"/>
      <c r="E3920"/>
      <c r="F3920"/>
      <c r="G3920"/>
      <c r="H3920"/>
      <c r="I3920"/>
      <c r="J3920"/>
      <c r="K3920"/>
      <c r="L3920"/>
      <c r="M3920"/>
      <c r="N3920"/>
      <c r="O3920"/>
    </row>
    <row r="3921" spans="2:15" x14ac:dyDescent="0.25">
      <c r="B3921"/>
      <c r="C3921"/>
      <c r="D3921"/>
      <c r="E3921"/>
      <c r="F3921"/>
      <c r="G3921"/>
      <c r="H3921"/>
      <c r="I3921"/>
      <c r="J3921"/>
      <c r="K3921"/>
      <c r="L3921"/>
      <c r="M3921"/>
      <c r="N3921"/>
      <c r="O3921"/>
    </row>
    <row r="3922" spans="2:15" x14ac:dyDescent="0.25">
      <c r="B3922"/>
      <c r="C3922"/>
      <c r="D3922"/>
      <c r="E3922"/>
      <c r="F3922"/>
      <c r="G3922"/>
      <c r="H3922"/>
      <c r="I3922"/>
      <c r="J3922"/>
      <c r="K3922"/>
      <c r="L3922"/>
      <c r="M3922"/>
      <c r="N3922"/>
      <c r="O3922"/>
    </row>
    <row r="3923" spans="2:15" x14ac:dyDescent="0.25">
      <c r="B3923"/>
      <c r="C3923"/>
      <c r="D3923"/>
      <c r="E3923"/>
      <c r="F3923"/>
      <c r="G3923"/>
      <c r="H3923"/>
      <c r="I3923"/>
      <c r="J3923"/>
      <c r="K3923"/>
      <c r="L3923"/>
      <c r="M3923"/>
      <c r="N3923"/>
      <c r="O3923"/>
    </row>
    <row r="3924" spans="2:15" x14ac:dyDescent="0.25">
      <c r="B3924"/>
      <c r="C3924"/>
      <c r="D3924"/>
      <c r="E3924"/>
      <c r="F3924"/>
      <c r="G3924"/>
      <c r="H3924"/>
      <c r="I3924"/>
      <c r="J3924"/>
      <c r="K3924"/>
      <c r="L3924"/>
      <c r="M3924"/>
      <c r="N3924"/>
      <c r="O3924"/>
    </row>
    <row r="3925" spans="2:15" x14ac:dyDescent="0.25">
      <c r="B3925"/>
      <c r="C3925"/>
      <c r="D3925"/>
      <c r="E3925"/>
      <c r="F3925"/>
      <c r="G3925"/>
      <c r="H3925"/>
      <c r="I3925"/>
      <c r="J3925"/>
      <c r="K3925"/>
      <c r="L3925"/>
      <c r="M3925"/>
      <c r="N3925"/>
      <c r="O3925"/>
    </row>
    <row r="3926" spans="2:15" x14ac:dyDescent="0.25">
      <c r="B3926"/>
      <c r="C3926"/>
      <c r="D3926"/>
      <c r="E3926"/>
      <c r="F3926"/>
      <c r="G3926"/>
      <c r="H3926"/>
      <c r="I3926"/>
      <c r="J3926"/>
      <c r="K3926"/>
      <c r="L3926"/>
      <c r="M3926"/>
      <c r="N3926"/>
      <c r="O3926"/>
    </row>
    <row r="3927" spans="2:15" x14ac:dyDescent="0.25">
      <c r="B3927"/>
      <c r="C3927"/>
      <c r="D3927"/>
      <c r="E3927"/>
      <c r="F3927"/>
      <c r="G3927"/>
      <c r="H3927"/>
      <c r="I3927"/>
      <c r="J3927"/>
      <c r="K3927"/>
      <c r="L3927"/>
      <c r="M3927"/>
      <c r="N3927"/>
      <c r="O3927"/>
    </row>
    <row r="3928" spans="2:15" x14ac:dyDescent="0.25">
      <c r="B3928"/>
      <c r="C3928"/>
      <c r="D3928"/>
      <c r="E3928"/>
      <c r="F3928"/>
      <c r="G3928"/>
      <c r="H3928"/>
      <c r="I3928"/>
      <c r="J3928"/>
      <c r="K3928"/>
      <c r="L3928"/>
      <c r="M3928"/>
      <c r="N3928"/>
      <c r="O3928"/>
    </row>
    <row r="3929" spans="2:15" x14ac:dyDescent="0.25">
      <c r="B3929"/>
      <c r="C3929"/>
      <c r="D3929"/>
      <c r="E3929"/>
      <c r="F3929"/>
      <c r="G3929"/>
      <c r="H3929"/>
      <c r="I3929"/>
      <c r="J3929"/>
      <c r="K3929"/>
      <c r="L3929"/>
      <c r="M3929"/>
      <c r="N3929"/>
      <c r="O3929"/>
    </row>
    <row r="3930" spans="2:15" x14ac:dyDescent="0.25">
      <c r="B3930"/>
      <c r="C3930"/>
      <c r="D3930"/>
      <c r="E3930"/>
      <c r="F3930"/>
      <c r="G3930"/>
      <c r="H3930"/>
      <c r="I3930"/>
      <c r="J3930"/>
      <c r="K3930"/>
      <c r="L3930"/>
      <c r="M3930"/>
      <c r="N3930"/>
      <c r="O3930"/>
    </row>
    <row r="3931" spans="2:15" x14ac:dyDescent="0.25">
      <c r="B3931"/>
      <c r="C3931"/>
      <c r="D3931"/>
      <c r="E3931"/>
      <c r="F3931"/>
      <c r="G3931"/>
      <c r="H3931"/>
      <c r="I3931"/>
      <c r="J3931"/>
      <c r="K3931"/>
      <c r="L3931"/>
      <c r="M3931"/>
      <c r="N3931"/>
      <c r="O3931"/>
    </row>
    <row r="3932" spans="2:15" x14ac:dyDescent="0.25">
      <c r="B3932"/>
      <c r="C3932"/>
      <c r="D3932"/>
      <c r="E3932"/>
      <c r="F3932"/>
      <c r="G3932"/>
      <c r="H3932"/>
      <c r="I3932"/>
      <c r="J3932"/>
      <c r="K3932"/>
      <c r="L3932"/>
      <c r="M3932"/>
      <c r="N3932"/>
      <c r="O3932"/>
    </row>
    <row r="3933" spans="2:15" x14ac:dyDescent="0.25">
      <c r="B3933"/>
      <c r="C3933"/>
      <c r="D3933"/>
      <c r="E3933"/>
      <c r="F3933"/>
      <c r="G3933"/>
      <c r="H3933"/>
      <c r="I3933"/>
      <c r="J3933"/>
      <c r="K3933"/>
      <c r="L3933"/>
      <c r="M3933"/>
      <c r="N3933"/>
      <c r="O3933"/>
    </row>
    <row r="3934" spans="2:15" x14ac:dyDescent="0.25">
      <c r="B3934"/>
      <c r="C3934"/>
      <c r="D3934"/>
      <c r="E3934"/>
      <c r="F3934"/>
      <c r="G3934"/>
      <c r="H3934"/>
      <c r="I3934"/>
      <c r="J3934"/>
      <c r="K3934"/>
      <c r="L3934"/>
      <c r="M3934"/>
      <c r="N3934"/>
      <c r="O3934"/>
    </row>
    <row r="3935" spans="2:15" x14ac:dyDescent="0.25">
      <c r="B3935"/>
      <c r="C3935"/>
      <c r="D3935"/>
      <c r="E3935"/>
      <c r="F3935"/>
      <c r="G3935"/>
      <c r="H3935"/>
      <c r="I3935"/>
      <c r="J3935"/>
      <c r="K3935"/>
      <c r="L3935"/>
      <c r="M3935"/>
      <c r="N3935"/>
      <c r="O3935"/>
    </row>
    <row r="3936" spans="2:15" x14ac:dyDescent="0.25">
      <c r="B3936"/>
      <c r="C3936"/>
      <c r="D3936"/>
      <c r="E3936"/>
      <c r="F3936"/>
      <c r="G3936"/>
      <c r="H3936"/>
      <c r="I3936"/>
      <c r="J3936"/>
      <c r="K3936"/>
      <c r="L3936"/>
      <c r="M3936"/>
      <c r="N3936"/>
      <c r="O3936"/>
    </row>
    <row r="3937" spans="2:15" x14ac:dyDescent="0.25">
      <c r="B3937"/>
      <c r="C3937"/>
      <c r="D3937"/>
      <c r="E3937"/>
      <c r="F3937"/>
      <c r="G3937"/>
      <c r="H3937"/>
      <c r="I3937"/>
      <c r="J3937"/>
      <c r="K3937"/>
      <c r="L3937"/>
      <c r="M3937"/>
      <c r="N3937"/>
      <c r="O3937"/>
    </row>
    <row r="3938" spans="2:15" x14ac:dyDescent="0.25">
      <c r="B3938"/>
      <c r="C3938"/>
      <c r="D3938"/>
      <c r="E3938"/>
      <c r="F3938"/>
      <c r="G3938"/>
      <c r="H3938"/>
      <c r="I3938"/>
      <c r="J3938"/>
      <c r="K3938"/>
      <c r="L3938"/>
      <c r="M3938"/>
      <c r="N3938"/>
      <c r="O3938"/>
    </row>
    <row r="3939" spans="2:15" x14ac:dyDescent="0.25">
      <c r="B3939"/>
      <c r="C3939"/>
      <c r="D3939"/>
      <c r="E3939"/>
      <c r="F3939"/>
      <c r="G3939"/>
      <c r="H3939"/>
      <c r="I3939"/>
      <c r="J3939"/>
      <c r="K3939"/>
      <c r="L3939"/>
      <c r="M3939"/>
      <c r="N3939"/>
      <c r="O3939"/>
    </row>
    <row r="3940" spans="2:15" x14ac:dyDescent="0.25">
      <c r="B3940"/>
      <c r="C3940"/>
      <c r="D3940"/>
      <c r="E3940"/>
      <c r="F3940"/>
      <c r="G3940"/>
      <c r="H3940"/>
      <c r="I3940"/>
      <c r="J3940"/>
      <c r="K3940"/>
      <c r="L3940"/>
      <c r="M3940"/>
      <c r="N3940"/>
      <c r="O3940"/>
    </row>
    <row r="3941" spans="2:15" x14ac:dyDescent="0.25">
      <c r="B3941"/>
      <c r="C3941"/>
      <c r="D3941"/>
      <c r="E3941"/>
      <c r="F3941"/>
      <c r="G3941"/>
      <c r="H3941"/>
      <c r="I3941"/>
      <c r="J3941"/>
      <c r="K3941"/>
      <c r="L3941"/>
      <c r="M3941"/>
      <c r="N3941"/>
      <c r="O3941"/>
    </row>
    <row r="3942" spans="2:15" x14ac:dyDescent="0.25">
      <c r="B3942"/>
      <c r="C3942"/>
      <c r="D3942"/>
      <c r="E3942"/>
      <c r="F3942"/>
      <c r="G3942"/>
      <c r="H3942"/>
      <c r="I3942"/>
      <c r="J3942"/>
      <c r="K3942"/>
      <c r="L3942"/>
      <c r="M3942"/>
      <c r="N3942"/>
      <c r="O3942"/>
    </row>
    <row r="3943" spans="2:15" x14ac:dyDescent="0.25">
      <c r="B3943"/>
      <c r="C3943"/>
      <c r="D3943"/>
      <c r="E3943"/>
      <c r="F3943"/>
      <c r="G3943"/>
      <c r="H3943"/>
      <c r="I3943"/>
      <c r="J3943"/>
      <c r="K3943"/>
      <c r="L3943"/>
      <c r="M3943"/>
      <c r="N3943"/>
      <c r="O3943"/>
    </row>
    <row r="3944" spans="2:15" x14ac:dyDescent="0.25">
      <c r="B3944"/>
      <c r="C3944"/>
      <c r="D3944"/>
      <c r="E3944"/>
      <c r="F3944"/>
      <c r="G3944"/>
      <c r="H3944"/>
      <c r="I3944"/>
      <c r="J3944"/>
      <c r="K3944"/>
      <c r="L3944"/>
      <c r="M3944"/>
      <c r="N3944"/>
      <c r="O3944"/>
    </row>
    <row r="3945" spans="2:15" x14ac:dyDescent="0.25">
      <c r="B3945"/>
      <c r="C3945"/>
      <c r="D3945"/>
      <c r="E3945"/>
      <c r="F3945"/>
      <c r="G3945"/>
      <c r="H3945"/>
      <c r="I3945"/>
      <c r="J3945"/>
      <c r="K3945"/>
      <c r="L3945"/>
      <c r="M3945"/>
      <c r="N3945"/>
      <c r="O3945"/>
    </row>
    <row r="3946" spans="2:15" x14ac:dyDescent="0.25">
      <c r="B3946"/>
      <c r="C3946"/>
      <c r="D3946"/>
      <c r="E3946"/>
      <c r="F3946"/>
      <c r="G3946"/>
      <c r="H3946"/>
      <c r="I3946"/>
      <c r="J3946"/>
      <c r="K3946"/>
      <c r="L3946"/>
      <c r="M3946"/>
      <c r="N3946"/>
      <c r="O3946"/>
    </row>
    <row r="3947" spans="2:15" x14ac:dyDescent="0.25">
      <c r="B3947"/>
      <c r="C3947"/>
      <c r="D3947"/>
      <c r="E3947"/>
      <c r="F3947"/>
      <c r="G3947"/>
      <c r="H3947"/>
      <c r="I3947"/>
      <c r="J3947"/>
      <c r="K3947"/>
      <c r="L3947"/>
      <c r="M3947"/>
      <c r="N3947"/>
      <c r="O3947"/>
    </row>
    <row r="3948" spans="2:15" x14ac:dyDescent="0.25">
      <c r="B3948"/>
      <c r="C3948"/>
      <c r="D3948"/>
      <c r="E3948"/>
      <c r="F3948"/>
      <c r="G3948"/>
      <c r="H3948"/>
      <c r="I3948"/>
      <c r="J3948"/>
      <c r="K3948"/>
      <c r="L3948"/>
      <c r="M3948"/>
      <c r="N3948"/>
      <c r="O3948"/>
    </row>
    <row r="3949" spans="2:15" x14ac:dyDescent="0.25">
      <c r="B3949"/>
      <c r="C3949"/>
      <c r="D3949"/>
      <c r="E3949"/>
      <c r="F3949"/>
      <c r="G3949"/>
      <c r="H3949"/>
      <c r="I3949"/>
      <c r="J3949"/>
      <c r="K3949"/>
      <c r="L3949"/>
      <c r="M3949"/>
      <c r="N3949"/>
      <c r="O3949"/>
    </row>
    <row r="3950" spans="2:15" x14ac:dyDescent="0.25">
      <c r="B3950"/>
      <c r="C3950"/>
      <c r="D3950"/>
      <c r="E3950"/>
      <c r="F3950"/>
      <c r="G3950"/>
      <c r="H3950"/>
      <c r="I3950"/>
      <c r="J3950"/>
      <c r="K3950"/>
      <c r="L3950"/>
      <c r="M3950"/>
      <c r="N3950"/>
      <c r="O3950"/>
    </row>
    <row r="3951" spans="2:15" x14ac:dyDescent="0.25">
      <c r="B3951"/>
      <c r="C3951"/>
      <c r="D3951"/>
      <c r="E3951"/>
      <c r="F3951"/>
      <c r="G3951"/>
      <c r="H3951"/>
      <c r="I3951"/>
      <c r="J3951"/>
      <c r="K3951"/>
      <c r="L3951"/>
      <c r="M3951"/>
      <c r="N3951"/>
      <c r="O3951"/>
    </row>
    <row r="3952" spans="2:15" x14ac:dyDescent="0.25">
      <c r="B3952"/>
      <c r="C3952"/>
      <c r="D3952"/>
      <c r="E3952"/>
      <c r="F3952"/>
      <c r="G3952"/>
      <c r="H3952"/>
      <c r="I3952"/>
      <c r="J3952"/>
      <c r="K3952"/>
      <c r="L3952"/>
      <c r="M3952"/>
      <c r="N3952"/>
      <c r="O3952"/>
    </row>
    <row r="3953" spans="2:15" x14ac:dyDescent="0.25">
      <c r="B3953"/>
      <c r="C3953"/>
      <c r="D3953"/>
      <c r="E3953"/>
      <c r="F3953"/>
      <c r="G3953"/>
      <c r="H3953"/>
      <c r="I3953"/>
      <c r="J3953"/>
      <c r="K3953"/>
      <c r="L3953"/>
      <c r="M3953"/>
      <c r="N3953"/>
      <c r="O3953"/>
    </row>
    <row r="3954" spans="2:15" x14ac:dyDescent="0.25">
      <c r="B3954"/>
      <c r="C3954"/>
      <c r="D3954"/>
      <c r="E3954"/>
      <c r="F3954"/>
      <c r="G3954"/>
      <c r="H3954"/>
      <c r="I3954"/>
      <c r="J3954"/>
      <c r="K3954"/>
      <c r="L3954"/>
      <c r="M3954"/>
      <c r="N3954"/>
      <c r="O3954"/>
    </row>
    <row r="3955" spans="2:15" x14ac:dyDescent="0.25">
      <c r="B3955"/>
      <c r="C3955"/>
      <c r="D3955"/>
      <c r="E3955"/>
      <c r="F3955"/>
      <c r="G3955"/>
      <c r="H3955"/>
      <c r="I3955"/>
      <c r="J3955"/>
      <c r="K3955"/>
      <c r="L3955"/>
      <c r="M3955"/>
      <c r="N3955"/>
      <c r="O3955"/>
    </row>
    <row r="3956" spans="2:15" x14ac:dyDescent="0.25">
      <c r="B3956"/>
      <c r="C3956"/>
      <c r="D3956"/>
      <c r="E3956"/>
      <c r="F3956"/>
      <c r="G3956"/>
      <c r="H3956"/>
      <c r="I3956"/>
      <c r="J3956"/>
      <c r="K3956"/>
      <c r="L3956"/>
      <c r="M3956"/>
      <c r="N3956"/>
      <c r="O3956"/>
    </row>
    <row r="3957" spans="2:15" x14ac:dyDescent="0.25">
      <c r="B3957"/>
      <c r="C3957"/>
      <c r="D3957"/>
      <c r="E3957"/>
      <c r="F3957"/>
      <c r="G3957"/>
      <c r="H3957"/>
      <c r="I3957"/>
      <c r="J3957"/>
      <c r="K3957"/>
      <c r="L3957"/>
      <c r="M3957"/>
      <c r="N3957"/>
      <c r="O3957"/>
    </row>
    <row r="3958" spans="2:15" x14ac:dyDescent="0.25">
      <c r="B3958"/>
      <c r="C3958"/>
      <c r="D3958"/>
      <c r="E3958"/>
      <c r="F3958"/>
      <c r="G3958"/>
      <c r="H3958"/>
      <c r="I3958"/>
      <c r="J3958"/>
      <c r="K3958"/>
      <c r="L3958"/>
      <c r="M3958"/>
      <c r="N3958"/>
      <c r="O3958"/>
    </row>
    <row r="3959" spans="2:15" x14ac:dyDescent="0.25">
      <c r="B3959"/>
      <c r="C3959"/>
      <c r="D3959"/>
      <c r="E3959"/>
      <c r="F3959"/>
      <c r="G3959"/>
      <c r="H3959"/>
      <c r="I3959"/>
      <c r="J3959"/>
      <c r="K3959"/>
      <c r="L3959"/>
      <c r="M3959"/>
      <c r="N3959"/>
      <c r="O3959"/>
    </row>
    <row r="3960" spans="2:15" x14ac:dyDescent="0.25">
      <c r="B3960"/>
      <c r="C3960"/>
      <c r="D3960"/>
      <c r="E3960"/>
      <c r="F3960"/>
      <c r="G3960"/>
      <c r="H3960"/>
      <c r="I3960"/>
      <c r="J3960"/>
      <c r="K3960"/>
      <c r="L3960"/>
      <c r="M3960"/>
      <c r="N3960"/>
      <c r="O3960"/>
    </row>
    <row r="3961" spans="2:15" x14ac:dyDescent="0.25">
      <c r="B3961"/>
      <c r="C3961"/>
      <c r="D3961"/>
      <c r="E3961"/>
      <c r="F3961"/>
      <c r="G3961"/>
      <c r="H3961"/>
      <c r="I3961"/>
      <c r="J3961"/>
      <c r="K3961"/>
      <c r="L3961"/>
      <c r="M3961"/>
      <c r="N3961"/>
      <c r="O3961"/>
    </row>
    <row r="3962" spans="2:15" x14ac:dyDescent="0.25">
      <c r="B3962"/>
      <c r="C3962"/>
      <c r="D3962"/>
      <c r="E3962"/>
      <c r="F3962"/>
      <c r="G3962"/>
      <c r="H3962"/>
      <c r="I3962"/>
      <c r="J3962"/>
      <c r="K3962"/>
      <c r="L3962"/>
      <c r="M3962"/>
      <c r="N3962"/>
      <c r="O3962"/>
    </row>
    <row r="3963" spans="2:15" x14ac:dyDescent="0.25">
      <c r="B3963"/>
      <c r="C3963"/>
      <c r="D3963"/>
      <c r="E3963"/>
      <c r="F3963"/>
      <c r="G3963"/>
      <c r="H3963"/>
      <c r="I3963"/>
      <c r="J3963"/>
      <c r="K3963"/>
      <c r="L3963"/>
      <c r="M3963"/>
      <c r="N3963"/>
      <c r="O3963"/>
    </row>
    <row r="3964" spans="2:15" x14ac:dyDescent="0.25">
      <c r="B3964"/>
      <c r="C3964"/>
      <c r="D3964"/>
      <c r="E3964"/>
      <c r="F3964"/>
      <c r="G3964"/>
      <c r="H3964"/>
      <c r="I3964"/>
      <c r="J3964"/>
      <c r="K3964"/>
      <c r="L3964"/>
      <c r="M3964"/>
      <c r="N3964"/>
      <c r="O3964"/>
    </row>
    <row r="3965" spans="2:15" x14ac:dyDescent="0.25">
      <c r="B3965"/>
      <c r="C3965"/>
      <c r="D3965"/>
      <c r="E3965"/>
      <c r="F3965"/>
      <c r="G3965"/>
      <c r="H3965"/>
      <c r="I3965"/>
      <c r="J3965"/>
      <c r="K3965"/>
      <c r="L3965"/>
      <c r="M3965"/>
      <c r="N3965"/>
      <c r="O3965"/>
    </row>
    <row r="3966" spans="2:15" x14ac:dyDescent="0.25">
      <c r="B3966"/>
      <c r="C3966"/>
      <c r="D3966"/>
      <c r="E3966"/>
      <c r="F3966"/>
      <c r="G3966"/>
      <c r="H3966"/>
      <c r="I3966"/>
      <c r="J3966"/>
      <c r="K3966"/>
      <c r="L3966"/>
      <c r="M3966"/>
      <c r="N3966"/>
      <c r="O3966"/>
    </row>
    <row r="3967" spans="2:15" x14ac:dyDescent="0.25">
      <c r="B3967"/>
      <c r="C3967"/>
      <c r="D3967"/>
      <c r="E3967"/>
      <c r="F3967"/>
      <c r="G3967"/>
      <c r="H3967"/>
      <c r="I3967"/>
      <c r="J3967"/>
      <c r="K3967"/>
      <c r="L3967"/>
      <c r="M3967"/>
      <c r="N3967"/>
      <c r="O3967"/>
    </row>
    <row r="3968" spans="2:15" x14ac:dyDescent="0.25">
      <c r="B3968"/>
      <c r="C3968"/>
      <c r="D3968"/>
      <c r="E3968"/>
      <c r="F3968"/>
      <c r="G3968"/>
      <c r="H3968"/>
      <c r="I3968"/>
      <c r="J3968"/>
      <c r="K3968"/>
      <c r="L3968"/>
      <c r="M3968"/>
      <c r="N3968"/>
      <c r="O3968"/>
    </row>
    <row r="3969" spans="2:15" x14ac:dyDescent="0.25">
      <c r="B3969"/>
      <c r="C3969"/>
      <c r="D3969"/>
      <c r="E3969"/>
      <c r="F3969"/>
      <c r="G3969"/>
      <c r="H3969"/>
      <c r="I3969"/>
      <c r="J3969"/>
      <c r="K3969"/>
      <c r="L3969"/>
      <c r="M3969"/>
      <c r="N3969"/>
      <c r="O3969"/>
    </row>
    <row r="3970" spans="2:15" x14ac:dyDescent="0.25">
      <c r="B3970"/>
      <c r="C3970"/>
      <c r="D3970"/>
      <c r="E3970"/>
      <c r="F3970"/>
      <c r="G3970"/>
      <c r="H3970"/>
      <c r="I3970"/>
      <c r="J3970"/>
      <c r="K3970"/>
      <c r="L3970"/>
      <c r="M3970"/>
      <c r="N3970"/>
      <c r="O3970"/>
    </row>
    <row r="3971" spans="2:15" x14ac:dyDescent="0.25">
      <c r="B3971"/>
      <c r="C3971"/>
      <c r="D3971"/>
      <c r="E3971"/>
      <c r="F3971"/>
      <c r="G3971"/>
      <c r="H3971"/>
      <c r="I3971"/>
      <c r="J3971"/>
      <c r="K3971"/>
      <c r="L3971"/>
      <c r="M3971"/>
      <c r="N3971"/>
      <c r="O3971"/>
    </row>
    <row r="3972" spans="2:15" x14ac:dyDescent="0.25">
      <c r="B3972"/>
      <c r="C3972"/>
      <c r="D3972"/>
      <c r="E3972"/>
      <c r="F3972"/>
      <c r="G3972"/>
      <c r="H3972"/>
      <c r="I3972"/>
      <c r="J3972"/>
      <c r="K3972"/>
      <c r="L3972"/>
      <c r="M3972"/>
      <c r="N3972"/>
      <c r="O3972"/>
    </row>
    <row r="3973" spans="2:15" x14ac:dyDescent="0.25">
      <c r="B3973"/>
      <c r="C3973"/>
      <c r="D3973"/>
      <c r="E3973"/>
      <c r="F3973"/>
      <c r="G3973"/>
      <c r="H3973"/>
      <c r="I3973"/>
      <c r="J3973"/>
      <c r="K3973"/>
      <c r="L3973"/>
      <c r="M3973"/>
      <c r="N3973"/>
      <c r="O3973"/>
    </row>
    <row r="3974" spans="2:15" x14ac:dyDescent="0.25">
      <c r="B3974"/>
      <c r="C3974"/>
      <c r="D3974"/>
      <c r="E3974"/>
      <c r="F3974"/>
      <c r="G3974"/>
      <c r="H3974"/>
      <c r="I3974"/>
      <c r="J3974"/>
      <c r="K3974"/>
      <c r="L3974"/>
      <c r="M3974"/>
      <c r="N3974"/>
      <c r="O3974"/>
    </row>
    <row r="3975" spans="2:15" x14ac:dyDescent="0.25">
      <c r="B3975"/>
      <c r="C3975"/>
      <c r="D3975"/>
      <c r="E3975"/>
      <c r="F3975"/>
      <c r="G3975"/>
      <c r="H3975"/>
      <c r="I3975"/>
      <c r="J3975"/>
      <c r="K3975"/>
      <c r="L3975"/>
      <c r="M3975"/>
      <c r="N3975"/>
      <c r="O3975"/>
    </row>
    <row r="3976" spans="2:15" x14ac:dyDescent="0.25">
      <c r="B3976"/>
      <c r="C3976"/>
      <c r="D3976"/>
      <c r="E3976"/>
      <c r="F3976"/>
      <c r="G3976"/>
      <c r="H3976"/>
      <c r="I3976"/>
      <c r="J3976"/>
      <c r="K3976"/>
      <c r="L3976"/>
      <c r="M3976"/>
      <c r="N3976"/>
      <c r="O3976"/>
    </row>
    <row r="3977" spans="2:15" x14ac:dyDescent="0.25">
      <c r="B3977"/>
      <c r="C3977"/>
      <c r="D3977"/>
      <c r="E3977"/>
      <c r="F3977"/>
      <c r="G3977"/>
      <c r="H3977"/>
      <c r="I3977"/>
      <c r="J3977"/>
      <c r="K3977"/>
      <c r="L3977"/>
      <c r="M3977"/>
      <c r="N3977"/>
      <c r="O3977"/>
    </row>
    <row r="3978" spans="2:15" x14ac:dyDescent="0.25">
      <c r="B3978"/>
      <c r="C3978"/>
      <c r="D3978"/>
      <c r="E3978"/>
      <c r="F3978"/>
      <c r="G3978"/>
      <c r="H3978"/>
      <c r="I3978"/>
      <c r="J3978"/>
      <c r="K3978"/>
      <c r="L3978"/>
      <c r="M3978"/>
      <c r="N3978"/>
      <c r="O3978"/>
    </row>
    <row r="3979" spans="2:15" x14ac:dyDescent="0.25">
      <c r="B3979"/>
      <c r="C3979"/>
      <c r="D3979"/>
      <c r="E3979"/>
      <c r="F3979"/>
      <c r="G3979"/>
      <c r="H3979"/>
      <c r="I3979"/>
      <c r="J3979"/>
      <c r="K3979"/>
      <c r="L3979"/>
      <c r="M3979"/>
      <c r="N3979"/>
      <c r="O3979"/>
    </row>
    <row r="3980" spans="2:15" x14ac:dyDescent="0.25">
      <c r="B3980"/>
      <c r="C3980"/>
      <c r="D3980"/>
      <c r="E3980"/>
      <c r="F3980"/>
      <c r="G3980"/>
      <c r="H3980"/>
      <c r="I3980"/>
      <c r="J3980"/>
      <c r="K3980"/>
      <c r="L3980"/>
      <c r="M3980"/>
      <c r="N3980"/>
      <c r="O3980"/>
    </row>
    <row r="3981" spans="2:15" x14ac:dyDescent="0.25">
      <c r="B3981"/>
      <c r="C3981"/>
      <c r="D3981"/>
      <c r="E3981"/>
      <c r="F3981"/>
      <c r="G3981"/>
      <c r="H3981"/>
      <c r="I3981"/>
      <c r="J3981"/>
      <c r="K3981"/>
      <c r="L3981"/>
      <c r="M3981"/>
      <c r="N3981"/>
      <c r="O3981"/>
    </row>
    <row r="3982" spans="2:15" x14ac:dyDescent="0.25">
      <c r="B3982"/>
      <c r="C3982"/>
      <c r="D3982"/>
      <c r="E3982"/>
      <c r="F3982"/>
      <c r="G3982"/>
      <c r="H3982"/>
      <c r="I3982"/>
      <c r="J3982"/>
      <c r="K3982"/>
      <c r="L3982"/>
      <c r="M3982"/>
      <c r="N3982"/>
      <c r="O3982"/>
    </row>
    <row r="3983" spans="2:15" x14ac:dyDescent="0.25">
      <c r="B3983"/>
      <c r="C3983"/>
      <c r="D3983"/>
      <c r="E3983"/>
      <c r="F3983"/>
      <c r="G3983"/>
      <c r="H3983"/>
      <c r="I3983"/>
      <c r="J3983"/>
      <c r="K3983"/>
      <c r="L3983"/>
      <c r="M3983"/>
      <c r="N3983"/>
      <c r="O3983"/>
    </row>
    <row r="3984" spans="2:15" x14ac:dyDescent="0.25">
      <c r="B3984"/>
      <c r="C3984"/>
      <c r="D3984"/>
      <c r="E3984"/>
      <c r="F3984"/>
      <c r="G3984"/>
      <c r="H3984"/>
      <c r="I3984"/>
      <c r="J3984"/>
      <c r="K3984"/>
      <c r="L3984"/>
      <c r="M3984"/>
      <c r="N3984"/>
      <c r="O3984"/>
    </row>
    <row r="3985" spans="2:15" x14ac:dyDescent="0.25">
      <c r="B3985"/>
      <c r="C3985"/>
      <c r="D3985"/>
      <c r="E3985"/>
      <c r="F3985"/>
      <c r="G3985"/>
      <c r="H3985"/>
      <c r="I3985"/>
      <c r="J3985"/>
      <c r="K3985"/>
      <c r="L3985"/>
      <c r="M3985"/>
      <c r="N3985"/>
      <c r="O3985"/>
    </row>
    <row r="3986" spans="2:15" x14ac:dyDescent="0.25">
      <c r="B3986"/>
      <c r="C3986"/>
      <c r="D3986"/>
      <c r="E3986"/>
      <c r="F3986"/>
      <c r="G3986"/>
      <c r="H3986"/>
      <c r="I3986"/>
      <c r="J3986"/>
      <c r="K3986"/>
      <c r="L3986"/>
      <c r="M3986"/>
      <c r="N3986"/>
      <c r="O3986"/>
    </row>
    <row r="3987" spans="2:15" x14ac:dyDescent="0.25">
      <c r="B3987"/>
      <c r="C3987"/>
      <c r="D3987"/>
      <c r="E3987"/>
      <c r="F3987"/>
      <c r="G3987"/>
      <c r="H3987"/>
      <c r="I3987"/>
      <c r="J3987"/>
      <c r="K3987"/>
      <c r="L3987"/>
      <c r="M3987"/>
      <c r="N3987"/>
      <c r="O3987"/>
    </row>
    <row r="3988" spans="2:15" x14ac:dyDescent="0.25">
      <c r="B3988"/>
      <c r="C3988"/>
      <c r="D3988"/>
      <c r="E3988"/>
      <c r="F3988"/>
      <c r="G3988"/>
      <c r="H3988"/>
      <c r="I3988"/>
      <c r="J3988"/>
      <c r="K3988"/>
      <c r="L3988"/>
      <c r="M3988"/>
      <c r="N3988"/>
      <c r="O3988"/>
    </row>
    <row r="3989" spans="2:15" x14ac:dyDescent="0.25">
      <c r="B3989"/>
      <c r="C3989"/>
      <c r="D3989"/>
      <c r="E3989"/>
      <c r="F3989"/>
      <c r="G3989"/>
      <c r="H3989"/>
      <c r="I3989"/>
      <c r="J3989"/>
      <c r="K3989"/>
      <c r="L3989"/>
      <c r="M3989"/>
      <c r="N3989"/>
      <c r="O3989"/>
    </row>
    <row r="3990" spans="2:15" x14ac:dyDescent="0.25">
      <c r="B3990"/>
      <c r="C3990"/>
      <c r="D3990"/>
      <c r="E3990"/>
      <c r="F3990"/>
      <c r="G3990"/>
      <c r="H3990"/>
      <c r="I3990"/>
      <c r="J3990"/>
      <c r="K3990"/>
      <c r="L3990"/>
      <c r="M3990"/>
      <c r="N3990"/>
      <c r="O3990"/>
    </row>
    <row r="3991" spans="2:15" x14ac:dyDescent="0.25">
      <c r="B3991"/>
      <c r="C3991"/>
      <c r="D3991"/>
      <c r="E3991"/>
      <c r="F3991"/>
      <c r="G3991"/>
      <c r="H3991"/>
      <c r="I3991"/>
      <c r="J3991"/>
      <c r="K3991"/>
      <c r="L3991"/>
      <c r="M3991"/>
      <c r="N3991"/>
      <c r="O3991"/>
    </row>
    <row r="3992" spans="2:15" x14ac:dyDescent="0.25">
      <c r="B3992"/>
      <c r="C3992"/>
      <c r="D3992"/>
      <c r="E3992"/>
      <c r="F3992"/>
      <c r="G3992"/>
      <c r="H3992"/>
      <c r="I3992"/>
      <c r="J3992"/>
      <c r="K3992"/>
      <c r="L3992"/>
      <c r="M3992"/>
      <c r="N3992"/>
      <c r="O3992"/>
    </row>
    <row r="3993" spans="2:15" x14ac:dyDescent="0.25">
      <c r="B3993"/>
      <c r="C3993"/>
      <c r="D3993"/>
      <c r="E3993"/>
      <c r="F3993"/>
      <c r="G3993"/>
      <c r="H3993"/>
      <c r="I3993"/>
      <c r="J3993"/>
      <c r="K3993"/>
      <c r="L3993"/>
      <c r="M3993"/>
      <c r="N3993"/>
      <c r="O3993"/>
    </row>
    <row r="3994" spans="2:15" x14ac:dyDescent="0.25">
      <c r="B3994"/>
      <c r="C3994"/>
      <c r="D3994"/>
      <c r="E3994"/>
      <c r="F3994"/>
      <c r="G3994"/>
      <c r="H3994"/>
      <c r="I3994"/>
      <c r="J3994"/>
      <c r="K3994"/>
      <c r="L3994"/>
      <c r="M3994"/>
      <c r="N3994"/>
      <c r="O3994"/>
    </row>
    <row r="3995" spans="2:15" x14ac:dyDescent="0.25">
      <c r="B3995"/>
      <c r="C3995"/>
      <c r="D3995"/>
      <c r="E3995"/>
      <c r="F3995"/>
      <c r="G3995"/>
      <c r="H3995"/>
      <c r="I3995"/>
      <c r="J3995"/>
      <c r="K3995"/>
      <c r="L3995"/>
      <c r="M3995"/>
      <c r="N3995"/>
      <c r="O3995"/>
    </row>
    <row r="3996" spans="2:15" x14ac:dyDescent="0.25">
      <c r="B3996"/>
      <c r="C3996"/>
      <c r="D3996"/>
      <c r="E3996"/>
      <c r="F3996"/>
      <c r="G3996"/>
      <c r="H3996"/>
      <c r="I3996"/>
      <c r="J3996"/>
      <c r="K3996"/>
      <c r="L3996"/>
      <c r="M3996"/>
      <c r="N3996"/>
      <c r="O3996"/>
    </row>
    <row r="3997" spans="2:15" x14ac:dyDescent="0.25">
      <c r="B3997"/>
      <c r="C3997"/>
      <c r="D3997"/>
      <c r="E3997"/>
      <c r="F3997"/>
      <c r="G3997"/>
      <c r="H3997"/>
      <c r="I3997"/>
      <c r="J3997"/>
      <c r="K3997"/>
      <c r="L3997"/>
      <c r="M3997"/>
      <c r="N3997"/>
      <c r="O3997"/>
    </row>
    <row r="3998" spans="2:15" x14ac:dyDescent="0.25">
      <c r="B3998"/>
      <c r="C3998"/>
      <c r="D3998"/>
      <c r="E3998"/>
      <c r="F3998"/>
      <c r="G3998"/>
      <c r="H3998"/>
      <c r="I3998"/>
      <c r="J3998"/>
      <c r="K3998"/>
      <c r="L3998"/>
      <c r="M3998"/>
      <c r="N3998"/>
      <c r="O3998"/>
    </row>
    <row r="3999" spans="2:15" x14ac:dyDescent="0.25">
      <c r="B3999"/>
      <c r="C3999"/>
      <c r="D3999"/>
      <c r="E3999"/>
      <c r="F3999"/>
      <c r="G3999"/>
      <c r="H3999"/>
      <c r="I3999"/>
      <c r="J3999"/>
      <c r="K3999"/>
      <c r="L3999"/>
      <c r="M3999"/>
      <c r="N3999"/>
      <c r="O3999"/>
    </row>
    <row r="4000" spans="2:15" x14ac:dyDescent="0.25">
      <c r="B4000"/>
      <c r="C4000"/>
      <c r="D4000"/>
      <c r="E4000"/>
      <c r="F4000"/>
      <c r="G4000"/>
      <c r="H4000"/>
      <c r="I4000"/>
      <c r="J4000"/>
      <c r="K4000"/>
      <c r="L4000"/>
      <c r="M4000"/>
      <c r="N4000"/>
      <c r="O4000"/>
    </row>
    <row r="4001" spans="2:15" x14ac:dyDescent="0.25">
      <c r="B4001"/>
      <c r="C4001"/>
      <c r="D4001"/>
      <c r="E4001"/>
      <c r="F4001"/>
      <c r="G4001"/>
      <c r="H4001"/>
      <c r="I4001"/>
      <c r="J4001"/>
      <c r="K4001"/>
      <c r="L4001"/>
      <c r="M4001"/>
      <c r="N4001"/>
      <c r="O4001"/>
    </row>
    <row r="4002" spans="2:15" x14ac:dyDescent="0.25">
      <c r="B4002"/>
      <c r="C4002"/>
      <c r="D4002"/>
      <c r="E4002"/>
      <c r="F4002"/>
      <c r="G4002"/>
      <c r="H4002"/>
      <c r="I4002"/>
      <c r="J4002"/>
      <c r="K4002"/>
      <c r="L4002"/>
      <c r="M4002"/>
      <c r="N4002"/>
      <c r="O4002"/>
    </row>
    <row r="4003" spans="2:15" x14ac:dyDescent="0.25">
      <c r="B4003"/>
      <c r="C4003"/>
      <c r="D4003"/>
      <c r="E4003"/>
      <c r="F4003"/>
      <c r="G4003"/>
      <c r="H4003"/>
      <c r="I4003"/>
      <c r="J4003"/>
      <c r="K4003"/>
      <c r="L4003"/>
      <c r="M4003"/>
      <c r="N4003"/>
      <c r="O4003"/>
    </row>
    <row r="4004" spans="2:15" x14ac:dyDescent="0.25">
      <c r="B4004"/>
      <c r="C4004"/>
      <c r="D4004"/>
      <c r="E4004"/>
      <c r="F4004"/>
      <c r="G4004"/>
      <c r="H4004"/>
      <c r="I4004"/>
      <c r="J4004"/>
      <c r="K4004"/>
      <c r="L4004"/>
      <c r="M4004"/>
      <c r="N4004"/>
      <c r="O4004"/>
    </row>
    <row r="4005" spans="2:15" x14ac:dyDescent="0.25">
      <c r="B4005"/>
      <c r="C4005"/>
      <c r="D4005"/>
      <c r="E4005"/>
      <c r="F4005"/>
      <c r="G4005"/>
      <c r="H4005"/>
      <c r="I4005"/>
      <c r="J4005"/>
      <c r="K4005"/>
      <c r="L4005"/>
      <c r="M4005"/>
      <c r="N4005"/>
      <c r="O4005"/>
    </row>
    <row r="4006" spans="2:15" x14ac:dyDescent="0.25">
      <c r="B4006"/>
      <c r="C4006"/>
      <c r="D4006"/>
      <c r="E4006"/>
      <c r="F4006"/>
      <c r="G4006"/>
      <c r="H4006"/>
      <c r="I4006"/>
      <c r="J4006"/>
      <c r="K4006"/>
      <c r="L4006"/>
      <c r="M4006"/>
      <c r="N4006"/>
      <c r="O4006"/>
    </row>
    <row r="4007" spans="2:15" x14ac:dyDescent="0.25">
      <c r="B4007"/>
      <c r="C4007"/>
      <c r="D4007"/>
      <c r="E4007"/>
      <c r="F4007"/>
      <c r="G4007"/>
      <c r="H4007"/>
      <c r="I4007"/>
      <c r="J4007"/>
      <c r="K4007"/>
      <c r="L4007"/>
      <c r="M4007"/>
      <c r="N4007"/>
      <c r="O4007"/>
    </row>
    <row r="4008" spans="2:15" x14ac:dyDescent="0.25">
      <c r="B4008"/>
      <c r="C4008"/>
      <c r="D4008"/>
      <c r="E4008"/>
      <c r="F4008"/>
      <c r="G4008"/>
      <c r="H4008"/>
      <c r="I4008"/>
      <c r="J4008"/>
      <c r="K4008"/>
      <c r="L4008"/>
      <c r="M4008"/>
      <c r="N4008"/>
      <c r="O4008"/>
    </row>
    <row r="4009" spans="2:15" x14ac:dyDescent="0.25">
      <c r="B4009"/>
      <c r="C4009"/>
      <c r="D4009"/>
      <c r="E4009"/>
      <c r="F4009"/>
      <c r="G4009"/>
      <c r="H4009"/>
      <c r="I4009"/>
      <c r="J4009"/>
      <c r="K4009"/>
      <c r="L4009"/>
      <c r="M4009"/>
      <c r="N4009"/>
      <c r="O4009"/>
    </row>
    <row r="4010" spans="2:15" x14ac:dyDescent="0.25">
      <c r="B4010"/>
      <c r="C4010"/>
      <c r="D4010"/>
      <c r="E4010"/>
      <c r="F4010"/>
      <c r="G4010"/>
      <c r="H4010"/>
      <c r="I4010"/>
      <c r="J4010"/>
      <c r="K4010"/>
      <c r="L4010"/>
      <c r="M4010"/>
      <c r="N4010"/>
      <c r="O4010"/>
    </row>
    <row r="4011" spans="2:15" x14ac:dyDescent="0.25">
      <c r="B4011"/>
      <c r="C4011"/>
      <c r="D4011"/>
      <c r="E4011"/>
      <c r="F4011"/>
      <c r="G4011"/>
      <c r="H4011"/>
      <c r="I4011"/>
      <c r="J4011"/>
      <c r="K4011"/>
      <c r="L4011"/>
      <c r="M4011"/>
      <c r="N4011"/>
      <c r="O4011"/>
    </row>
    <row r="4012" spans="2:15" x14ac:dyDescent="0.25">
      <c r="B4012"/>
      <c r="C4012"/>
      <c r="D4012"/>
      <c r="E4012"/>
      <c r="F4012"/>
      <c r="G4012"/>
      <c r="H4012"/>
      <c r="I4012"/>
      <c r="J4012"/>
      <c r="K4012"/>
      <c r="L4012"/>
      <c r="M4012"/>
      <c r="N4012"/>
      <c r="O4012"/>
    </row>
    <row r="4013" spans="2:15" x14ac:dyDescent="0.25">
      <c r="B4013"/>
      <c r="C4013"/>
      <c r="D4013"/>
      <c r="E4013"/>
      <c r="F4013"/>
      <c r="G4013"/>
      <c r="H4013"/>
      <c r="I4013"/>
      <c r="J4013"/>
      <c r="K4013"/>
      <c r="L4013"/>
      <c r="M4013"/>
      <c r="N4013"/>
      <c r="O4013"/>
    </row>
    <row r="4014" spans="2:15" x14ac:dyDescent="0.25">
      <c r="B4014"/>
      <c r="C4014"/>
      <c r="D4014"/>
      <c r="E4014"/>
      <c r="F4014"/>
      <c r="G4014"/>
      <c r="H4014"/>
      <c r="I4014"/>
      <c r="J4014"/>
      <c r="K4014"/>
      <c r="L4014"/>
      <c r="M4014"/>
      <c r="N4014"/>
      <c r="O4014"/>
    </row>
    <row r="4015" spans="2:15" x14ac:dyDescent="0.25">
      <c r="B4015"/>
      <c r="C4015"/>
      <c r="D4015"/>
      <c r="E4015"/>
      <c r="F4015"/>
      <c r="G4015"/>
      <c r="H4015"/>
      <c r="I4015"/>
      <c r="J4015"/>
      <c r="K4015"/>
      <c r="L4015"/>
      <c r="M4015"/>
      <c r="N4015"/>
      <c r="O4015"/>
    </row>
    <row r="4016" spans="2:15" x14ac:dyDescent="0.25">
      <c r="B4016"/>
      <c r="C4016"/>
      <c r="D4016"/>
      <c r="E4016"/>
      <c r="F4016"/>
      <c r="G4016"/>
      <c r="H4016"/>
      <c r="I4016"/>
      <c r="J4016"/>
      <c r="K4016"/>
      <c r="L4016"/>
      <c r="M4016"/>
      <c r="N4016"/>
      <c r="O4016"/>
    </row>
    <row r="4017" spans="2:15" x14ac:dyDescent="0.25">
      <c r="B4017"/>
      <c r="C4017"/>
      <c r="D4017"/>
      <c r="E4017"/>
      <c r="F4017"/>
      <c r="G4017"/>
      <c r="H4017"/>
      <c r="I4017"/>
      <c r="J4017"/>
      <c r="K4017"/>
      <c r="L4017"/>
      <c r="M4017"/>
      <c r="N4017"/>
      <c r="O4017"/>
    </row>
    <row r="4018" spans="2:15" x14ac:dyDescent="0.25">
      <c r="B4018"/>
      <c r="C4018"/>
      <c r="D4018"/>
      <c r="E4018"/>
      <c r="F4018"/>
      <c r="G4018"/>
      <c r="H4018"/>
      <c r="I4018"/>
      <c r="J4018"/>
      <c r="K4018"/>
      <c r="L4018"/>
      <c r="M4018"/>
      <c r="N4018"/>
      <c r="O4018"/>
    </row>
    <row r="4019" spans="2:15" x14ac:dyDescent="0.25">
      <c r="B4019"/>
      <c r="C4019"/>
      <c r="D4019"/>
      <c r="E4019"/>
      <c r="F4019"/>
      <c r="G4019"/>
      <c r="H4019"/>
      <c r="I4019"/>
      <c r="J4019"/>
      <c r="K4019"/>
      <c r="L4019"/>
      <c r="M4019"/>
      <c r="N4019"/>
      <c r="O4019"/>
    </row>
    <row r="4020" spans="2:15" x14ac:dyDescent="0.25">
      <c r="B4020"/>
      <c r="C4020"/>
      <c r="D4020"/>
      <c r="E4020"/>
      <c r="F4020"/>
      <c r="G4020"/>
      <c r="H4020"/>
      <c r="I4020"/>
      <c r="J4020"/>
      <c r="K4020"/>
      <c r="L4020"/>
      <c r="M4020"/>
      <c r="N4020"/>
      <c r="O4020"/>
    </row>
    <row r="4021" spans="2:15" x14ac:dyDescent="0.25">
      <c r="B4021"/>
      <c r="C4021"/>
      <c r="D4021"/>
      <c r="E4021"/>
      <c r="F4021"/>
      <c r="G4021"/>
      <c r="H4021"/>
      <c r="I4021"/>
      <c r="J4021"/>
      <c r="K4021"/>
      <c r="L4021"/>
      <c r="M4021"/>
      <c r="N4021"/>
      <c r="O4021"/>
    </row>
    <row r="4022" spans="2:15" x14ac:dyDescent="0.25">
      <c r="B4022"/>
      <c r="C4022"/>
      <c r="D4022"/>
      <c r="E4022"/>
      <c r="F4022"/>
      <c r="G4022"/>
      <c r="H4022"/>
      <c r="I4022"/>
      <c r="J4022"/>
      <c r="K4022"/>
      <c r="L4022"/>
      <c r="M4022"/>
      <c r="N4022"/>
      <c r="O4022"/>
    </row>
    <row r="4023" spans="2:15" x14ac:dyDescent="0.25">
      <c r="B4023"/>
      <c r="C4023"/>
      <c r="D4023"/>
      <c r="E4023"/>
      <c r="F4023"/>
      <c r="G4023"/>
      <c r="H4023"/>
      <c r="I4023"/>
      <c r="J4023"/>
      <c r="K4023"/>
      <c r="L4023"/>
      <c r="M4023"/>
      <c r="N4023"/>
      <c r="O4023"/>
    </row>
    <row r="4024" spans="2:15" x14ac:dyDescent="0.25">
      <c r="B4024"/>
      <c r="C4024"/>
      <c r="D4024"/>
      <c r="E4024"/>
      <c r="F4024"/>
      <c r="G4024"/>
      <c r="H4024"/>
      <c r="I4024"/>
      <c r="J4024"/>
      <c r="K4024"/>
      <c r="L4024"/>
      <c r="M4024"/>
      <c r="N4024"/>
      <c r="O4024"/>
    </row>
    <row r="4025" spans="2:15" x14ac:dyDescent="0.25">
      <c r="B4025"/>
      <c r="C4025"/>
      <c r="D4025"/>
      <c r="E4025"/>
      <c r="F4025"/>
      <c r="G4025"/>
      <c r="H4025"/>
      <c r="I4025"/>
      <c r="J4025"/>
      <c r="K4025"/>
      <c r="L4025"/>
      <c r="M4025"/>
      <c r="N4025"/>
      <c r="O4025"/>
    </row>
    <row r="4026" spans="2:15" x14ac:dyDescent="0.25">
      <c r="B4026"/>
      <c r="C4026"/>
      <c r="D4026"/>
      <c r="E4026"/>
      <c r="F4026"/>
      <c r="G4026"/>
      <c r="H4026"/>
      <c r="I4026"/>
      <c r="J4026"/>
      <c r="K4026"/>
      <c r="L4026"/>
      <c r="M4026"/>
      <c r="N4026"/>
      <c r="O4026"/>
    </row>
    <row r="4027" spans="2:15" x14ac:dyDescent="0.25">
      <c r="B4027"/>
      <c r="C4027"/>
      <c r="D4027"/>
      <c r="E4027"/>
      <c r="F4027"/>
      <c r="G4027"/>
      <c r="H4027"/>
      <c r="I4027"/>
      <c r="J4027"/>
      <c r="K4027"/>
      <c r="L4027"/>
      <c r="M4027"/>
      <c r="N4027"/>
      <c r="O4027"/>
    </row>
    <row r="4028" spans="2:15" x14ac:dyDescent="0.25">
      <c r="B4028"/>
      <c r="C4028"/>
      <c r="D4028"/>
      <c r="E4028"/>
      <c r="F4028"/>
      <c r="G4028"/>
      <c r="H4028"/>
      <c r="I4028"/>
      <c r="J4028"/>
      <c r="K4028"/>
      <c r="L4028"/>
      <c r="M4028"/>
      <c r="N4028"/>
      <c r="O4028"/>
    </row>
    <row r="4029" spans="2:15" x14ac:dyDescent="0.25">
      <c r="B4029"/>
      <c r="C4029"/>
      <c r="D4029"/>
      <c r="E4029"/>
      <c r="F4029"/>
      <c r="G4029"/>
      <c r="H4029"/>
      <c r="I4029"/>
      <c r="J4029"/>
      <c r="K4029"/>
      <c r="L4029"/>
      <c r="M4029"/>
      <c r="N4029"/>
      <c r="O4029"/>
    </row>
    <row r="4030" spans="2:15" x14ac:dyDescent="0.25">
      <c r="B4030"/>
      <c r="C4030"/>
      <c r="D4030"/>
      <c r="E4030"/>
      <c r="F4030"/>
      <c r="G4030"/>
      <c r="H4030"/>
      <c r="I4030"/>
      <c r="J4030"/>
      <c r="K4030"/>
      <c r="L4030"/>
      <c r="M4030"/>
      <c r="N4030"/>
      <c r="O4030"/>
    </row>
    <row r="4031" spans="2:15" x14ac:dyDescent="0.25">
      <c r="B4031"/>
      <c r="C4031"/>
      <c r="D4031"/>
      <c r="E4031"/>
      <c r="F4031"/>
      <c r="G4031"/>
      <c r="H4031"/>
      <c r="I4031"/>
      <c r="J4031"/>
      <c r="K4031"/>
      <c r="L4031"/>
      <c r="M4031"/>
      <c r="N4031"/>
      <c r="O4031"/>
    </row>
    <row r="4032" spans="2:15" x14ac:dyDescent="0.25">
      <c r="B4032"/>
      <c r="C4032"/>
      <c r="D4032"/>
      <c r="E4032"/>
      <c r="F4032"/>
      <c r="G4032"/>
      <c r="H4032"/>
      <c r="I4032"/>
      <c r="J4032"/>
      <c r="K4032"/>
      <c r="L4032"/>
      <c r="M4032"/>
      <c r="N4032"/>
      <c r="O4032"/>
    </row>
    <row r="4033" spans="2:15" x14ac:dyDescent="0.25">
      <c r="B4033"/>
      <c r="C4033"/>
      <c r="D4033"/>
      <c r="E4033"/>
      <c r="F4033"/>
      <c r="G4033"/>
      <c r="H4033"/>
      <c r="I4033"/>
      <c r="J4033"/>
      <c r="K4033"/>
      <c r="L4033"/>
      <c r="M4033"/>
      <c r="N4033"/>
      <c r="O4033"/>
    </row>
    <row r="4034" spans="2:15" x14ac:dyDescent="0.25">
      <c r="B4034"/>
      <c r="C4034"/>
      <c r="D4034"/>
      <c r="E4034"/>
      <c r="F4034"/>
      <c r="G4034"/>
      <c r="H4034"/>
      <c r="I4034"/>
      <c r="J4034"/>
      <c r="K4034"/>
      <c r="L4034"/>
      <c r="M4034"/>
      <c r="N4034"/>
      <c r="O4034"/>
    </row>
    <row r="4035" spans="2:15" x14ac:dyDescent="0.25">
      <c r="B4035"/>
      <c r="C4035"/>
      <c r="D4035"/>
      <c r="E4035"/>
      <c r="F4035"/>
      <c r="G4035"/>
      <c r="H4035"/>
      <c r="I4035"/>
      <c r="J4035"/>
      <c r="K4035"/>
      <c r="L4035"/>
      <c r="M4035"/>
      <c r="N4035"/>
      <c r="O4035"/>
    </row>
    <row r="4036" spans="2:15" x14ac:dyDescent="0.25">
      <c r="B4036"/>
      <c r="C4036"/>
      <c r="D4036"/>
      <c r="E4036"/>
      <c r="F4036"/>
      <c r="G4036"/>
      <c r="H4036"/>
      <c r="I4036"/>
      <c r="J4036"/>
      <c r="K4036"/>
      <c r="L4036"/>
      <c r="M4036"/>
      <c r="N4036"/>
      <c r="O4036"/>
    </row>
    <row r="4037" spans="2:15" x14ac:dyDescent="0.25">
      <c r="B4037"/>
      <c r="C4037"/>
      <c r="D4037"/>
      <c r="E4037"/>
      <c r="F4037"/>
      <c r="G4037"/>
      <c r="H4037"/>
      <c r="I4037"/>
      <c r="J4037"/>
      <c r="K4037"/>
      <c r="L4037"/>
      <c r="M4037"/>
      <c r="N4037"/>
      <c r="O4037"/>
    </row>
    <row r="4038" spans="2:15" x14ac:dyDescent="0.25">
      <c r="B4038"/>
      <c r="C4038"/>
      <c r="D4038"/>
      <c r="E4038"/>
      <c r="F4038"/>
      <c r="G4038"/>
      <c r="H4038"/>
      <c r="I4038"/>
      <c r="J4038"/>
      <c r="K4038"/>
      <c r="L4038"/>
      <c r="M4038"/>
      <c r="N4038"/>
      <c r="O4038"/>
    </row>
    <row r="4039" spans="2:15" x14ac:dyDescent="0.25">
      <c r="B4039"/>
      <c r="C4039"/>
      <c r="D4039"/>
      <c r="E4039"/>
      <c r="F4039"/>
      <c r="G4039"/>
      <c r="H4039"/>
      <c r="I4039"/>
      <c r="J4039"/>
      <c r="K4039"/>
      <c r="L4039"/>
      <c r="M4039"/>
      <c r="N4039"/>
      <c r="O4039"/>
    </row>
    <row r="4040" spans="2:15" x14ac:dyDescent="0.25">
      <c r="B4040"/>
      <c r="C4040"/>
      <c r="D4040"/>
      <c r="E4040"/>
      <c r="F4040"/>
      <c r="G4040"/>
      <c r="H4040"/>
      <c r="I4040"/>
      <c r="J4040"/>
      <c r="K4040"/>
      <c r="L4040"/>
      <c r="M4040"/>
      <c r="N4040"/>
      <c r="O4040"/>
    </row>
    <row r="4041" spans="2:15" x14ac:dyDescent="0.25">
      <c r="B4041"/>
      <c r="C4041"/>
      <c r="D4041"/>
      <c r="E4041"/>
      <c r="F4041"/>
      <c r="G4041"/>
      <c r="H4041"/>
      <c r="I4041"/>
      <c r="J4041"/>
      <c r="K4041"/>
      <c r="L4041"/>
      <c r="M4041"/>
      <c r="N4041"/>
      <c r="O4041"/>
    </row>
    <row r="4042" spans="2:15" x14ac:dyDescent="0.25">
      <c r="B4042"/>
      <c r="C4042"/>
      <c r="D4042"/>
      <c r="E4042"/>
      <c r="F4042"/>
      <c r="G4042"/>
      <c r="H4042"/>
      <c r="I4042"/>
      <c r="J4042"/>
      <c r="K4042"/>
      <c r="L4042"/>
      <c r="M4042"/>
      <c r="N4042"/>
      <c r="O4042"/>
    </row>
    <row r="4043" spans="2:15" x14ac:dyDescent="0.25">
      <c r="B4043"/>
      <c r="C4043"/>
      <c r="D4043"/>
      <c r="E4043"/>
      <c r="F4043"/>
      <c r="G4043"/>
      <c r="H4043"/>
      <c r="I4043"/>
      <c r="J4043"/>
      <c r="K4043"/>
      <c r="L4043"/>
      <c r="M4043"/>
      <c r="N4043"/>
      <c r="O4043"/>
    </row>
    <row r="4044" spans="2:15" x14ac:dyDescent="0.25">
      <c r="B4044"/>
      <c r="C4044"/>
      <c r="D4044"/>
      <c r="E4044"/>
      <c r="F4044"/>
      <c r="G4044"/>
      <c r="H4044"/>
      <c r="I4044"/>
      <c r="J4044"/>
      <c r="K4044"/>
      <c r="L4044"/>
      <c r="M4044"/>
      <c r="N4044"/>
      <c r="O4044"/>
    </row>
    <row r="4045" spans="2:15" x14ac:dyDescent="0.25">
      <c r="B4045"/>
      <c r="C4045"/>
      <c r="D4045"/>
      <c r="E4045"/>
      <c r="F4045"/>
      <c r="G4045"/>
      <c r="H4045"/>
      <c r="I4045"/>
      <c r="J4045"/>
      <c r="K4045"/>
      <c r="L4045"/>
      <c r="M4045"/>
      <c r="N4045"/>
      <c r="O4045"/>
    </row>
    <row r="4046" spans="2:15" x14ac:dyDescent="0.25">
      <c r="B4046"/>
      <c r="C4046"/>
      <c r="D4046"/>
      <c r="E4046"/>
      <c r="F4046"/>
      <c r="G4046"/>
      <c r="H4046"/>
      <c r="I4046"/>
      <c r="J4046"/>
      <c r="K4046"/>
      <c r="L4046"/>
      <c r="M4046"/>
      <c r="N4046"/>
      <c r="O4046"/>
    </row>
    <row r="4047" spans="2:15" x14ac:dyDescent="0.25">
      <c r="B4047"/>
      <c r="C4047"/>
      <c r="D4047"/>
      <c r="E4047"/>
      <c r="F4047"/>
      <c r="G4047"/>
      <c r="H4047"/>
      <c r="I4047"/>
      <c r="J4047"/>
      <c r="K4047"/>
      <c r="L4047"/>
      <c r="M4047"/>
      <c r="N4047"/>
      <c r="O4047"/>
    </row>
    <row r="4048" spans="2:15" x14ac:dyDescent="0.25">
      <c r="B4048"/>
      <c r="C4048"/>
      <c r="D4048"/>
      <c r="E4048"/>
      <c r="F4048"/>
      <c r="G4048"/>
      <c r="H4048"/>
      <c r="I4048"/>
      <c r="J4048"/>
      <c r="K4048"/>
      <c r="L4048"/>
      <c r="M4048"/>
      <c r="N4048"/>
      <c r="O4048"/>
    </row>
    <row r="4049" spans="2:15" x14ac:dyDescent="0.25">
      <c r="B4049"/>
      <c r="C4049"/>
      <c r="D4049"/>
      <c r="E4049"/>
      <c r="F4049"/>
      <c r="G4049"/>
      <c r="H4049"/>
      <c r="I4049"/>
      <c r="J4049"/>
      <c r="K4049"/>
      <c r="L4049"/>
      <c r="M4049"/>
      <c r="N4049"/>
      <c r="O4049"/>
    </row>
    <row r="4050" spans="2:15" x14ac:dyDescent="0.25">
      <c r="B4050"/>
      <c r="C4050"/>
      <c r="D4050"/>
      <c r="E4050"/>
      <c r="F4050"/>
      <c r="G4050"/>
      <c r="H4050"/>
      <c r="I4050"/>
      <c r="J4050"/>
      <c r="K4050"/>
      <c r="L4050"/>
      <c r="M4050"/>
      <c r="N4050"/>
      <c r="O4050"/>
    </row>
    <row r="4051" spans="2:15" x14ac:dyDescent="0.25">
      <c r="B4051"/>
      <c r="C4051"/>
      <c r="D4051"/>
      <c r="E4051"/>
      <c r="F4051"/>
      <c r="G4051"/>
      <c r="H4051"/>
      <c r="I4051"/>
      <c r="J4051"/>
      <c r="K4051"/>
      <c r="L4051"/>
      <c r="M4051"/>
      <c r="N4051"/>
      <c r="O4051"/>
    </row>
    <row r="4052" spans="2:15" x14ac:dyDescent="0.25">
      <c r="B4052"/>
      <c r="C4052"/>
      <c r="D4052"/>
      <c r="E4052"/>
      <c r="F4052"/>
      <c r="G4052"/>
      <c r="H4052"/>
      <c r="I4052"/>
      <c r="J4052"/>
      <c r="K4052"/>
      <c r="L4052"/>
      <c r="M4052"/>
      <c r="N4052"/>
      <c r="O4052"/>
    </row>
    <row r="4053" spans="2:15" x14ac:dyDescent="0.25">
      <c r="B4053"/>
      <c r="C4053"/>
      <c r="D4053"/>
      <c r="E4053"/>
      <c r="F4053"/>
      <c r="G4053"/>
      <c r="H4053"/>
      <c r="I4053"/>
      <c r="J4053"/>
      <c r="K4053"/>
      <c r="L4053"/>
      <c r="M4053"/>
      <c r="N4053"/>
      <c r="O4053"/>
    </row>
    <row r="4054" spans="2:15" x14ac:dyDescent="0.25">
      <c r="B4054"/>
      <c r="C4054"/>
      <c r="D4054"/>
      <c r="E4054"/>
      <c r="F4054"/>
      <c r="G4054"/>
      <c r="H4054"/>
      <c r="I4054"/>
      <c r="J4054"/>
      <c r="K4054"/>
      <c r="L4054"/>
      <c r="M4054"/>
      <c r="N4054"/>
      <c r="O4054"/>
    </row>
    <row r="4055" spans="2:15" x14ac:dyDescent="0.25">
      <c r="B4055"/>
      <c r="C4055"/>
      <c r="D4055"/>
      <c r="E4055"/>
      <c r="F4055"/>
      <c r="G4055"/>
      <c r="H4055"/>
      <c r="I4055"/>
      <c r="J4055"/>
      <c r="K4055"/>
      <c r="L4055"/>
      <c r="M4055"/>
      <c r="N4055"/>
      <c r="O4055"/>
    </row>
    <row r="4056" spans="2:15" x14ac:dyDescent="0.25">
      <c r="B4056"/>
      <c r="C4056"/>
      <c r="D4056"/>
      <c r="E4056"/>
      <c r="F4056"/>
      <c r="G4056"/>
      <c r="H4056"/>
      <c r="I4056"/>
      <c r="J4056"/>
      <c r="K4056"/>
      <c r="L4056"/>
      <c r="M4056"/>
      <c r="N4056"/>
      <c r="O4056"/>
    </row>
    <row r="4057" spans="2:15" x14ac:dyDescent="0.25">
      <c r="B4057"/>
      <c r="C4057"/>
      <c r="D4057"/>
      <c r="E4057"/>
      <c r="F4057"/>
      <c r="G4057"/>
      <c r="H4057"/>
      <c r="I4057"/>
      <c r="J4057"/>
      <c r="K4057"/>
      <c r="L4057"/>
      <c r="M4057"/>
      <c r="N4057"/>
      <c r="O4057"/>
    </row>
    <row r="4058" spans="2:15" x14ac:dyDescent="0.25">
      <c r="B4058"/>
      <c r="C4058"/>
      <c r="D4058"/>
      <c r="E4058"/>
      <c r="F4058"/>
      <c r="G4058"/>
      <c r="H4058"/>
      <c r="I4058"/>
      <c r="J4058"/>
      <c r="K4058"/>
      <c r="L4058"/>
      <c r="M4058"/>
      <c r="N4058"/>
      <c r="O4058"/>
    </row>
    <row r="4059" spans="2:15" x14ac:dyDescent="0.25">
      <c r="B4059"/>
      <c r="C4059"/>
      <c r="D4059"/>
      <c r="E4059"/>
      <c r="F4059"/>
      <c r="G4059"/>
      <c r="H4059"/>
      <c r="I4059"/>
      <c r="J4059"/>
      <c r="K4059"/>
      <c r="L4059"/>
      <c r="M4059"/>
      <c r="N4059"/>
      <c r="O4059"/>
    </row>
    <row r="4060" spans="2:15" x14ac:dyDescent="0.25">
      <c r="B4060"/>
      <c r="C4060"/>
      <c r="D4060"/>
      <c r="E4060"/>
      <c r="F4060"/>
      <c r="G4060"/>
      <c r="H4060"/>
      <c r="I4060"/>
      <c r="J4060"/>
      <c r="K4060"/>
      <c r="L4060"/>
      <c r="M4060"/>
      <c r="N4060"/>
      <c r="O4060"/>
    </row>
    <row r="4061" spans="2:15" x14ac:dyDescent="0.25">
      <c r="B4061"/>
      <c r="C4061"/>
      <c r="D4061"/>
      <c r="E4061"/>
      <c r="F4061"/>
      <c r="G4061"/>
      <c r="H4061"/>
      <c r="I4061"/>
      <c r="J4061"/>
      <c r="K4061"/>
      <c r="L4061"/>
      <c r="M4061"/>
      <c r="N4061"/>
      <c r="O4061"/>
    </row>
    <row r="4062" spans="2:15" x14ac:dyDescent="0.25">
      <c r="B4062"/>
      <c r="C4062"/>
      <c r="D4062"/>
      <c r="E4062"/>
      <c r="F4062"/>
      <c r="G4062"/>
      <c r="H4062"/>
      <c r="I4062"/>
      <c r="J4062"/>
      <c r="K4062"/>
      <c r="L4062"/>
      <c r="M4062"/>
      <c r="N4062"/>
      <c r="O4062"/>
    </row>
    <row r="4063" spans="2:15" x14ac:dyDescent="0.25">
      <c r="B4063"/>
      <c r="C4063"/>
      <c r="D4063"/>
      <c r="E4063"/>
      <c r="F4063"/>
      <c r="G4063"/>
      <c r="H4063"/>
      <c r="I4063"/>
      <c r="J4063"/>
      <c r="K4063"/>
      <c r="L4063"/>
      <c r="M4063"/>
      <c r="N4063"/>
      <c r="O4063"/>
    </row>
    <row r="4064" spans="2:15" x14ac:dyDescent="0.25">
      <c r="B4064"/>
      <c r="C4064"/>
      <c r="D4064"/>
      <c r="E4064"/>
      <c r="F4064"/>
      <c r="G4064"/>
      <c r="H4064"/>
      <c r="I4064"/>
      <c r="J4064"/>
      <c r="K4064"/>
      <c r="L4064"/>
      <c r="M4064"/>
      <c r="N4064"/>
      <c r="O4064"/>
    </row>
    <row r="4065" spans="2:15" x14ac:dyDescent="0.25">
      <c r="B4065"/>
      <c r="C4065"/>
      <c r="D4065"/>
      <c r="E4065"/>
      <c r="F4065"/>
      <c r="G4065"/>
      <c r="H4065"/>
      <c r="I4065"/>
      <c r="J4065"/>
      <c r="K4065"/>
      <c r="L4065"/>
      <c r="M4065"/>
      <c r="N4065"/>
      <c r="O4065"/>
    </row>
    <row r="4066" spans="2:15" x14ac:dyDescent="0.25">
      <c r="B4066"/>
      <c r="C4066"/>
      <c r="D4066"/>
      <c r="E4066"/>
      <c r="F4066"/>
      <c r="G4066"/>
      <c r="H4066"/>
      <c r="I4066"/>
      <c r="J4066"/>
      <c r="K4066"/>
      <c r="L4066"/>
      <c r="M4066"/>
      <c r="N4066"/>
      <c r="O4066"/>
    </row>
    <row r="4067" spans="2:15" x14ac:dyDescent="0.25">
      <c r="B4067"/>
      <c r="C4067"/>
      <c r="D4067"/>
      <c r="E4067"/>
      <c r="F4067"/>
      <c r="G4067"/>
      <c r="H4067"/>
      <c r="I4067"/>
      <c r="J4067"/>
      <c r="K4067"/>
      <c r="L4067"/>
      <c r="M4067"/>
      <c r="N4067"/>
      <c r="O4067"/>
    </row>
    <row r="4068" spans="2:15" x14ac:dyDescent="0.25">
      <c r="B4068"/>
      <c r="C4068"/>
      <c r="D4068"/>
      <c r="E4068"/>
      <c r="F4068"/>
      <c r="G4068"/>
      <c r="H4068"/>
      <c r="I4068"/>
      <c r="J4068"/>
      <c r="K4068"/>
      <c r="L4068"/>
      <c r="M4068"/>
      <c r="N4068"/>
      <c r="O4068"/>
    </row>
    <row r="4069" spans="2:15" x14ac:dyDescent="0.25">
      <c r="B4069"/>
      <c r="C4069"/>
      <c r="D4069"/>
      <c r="E4069"/>
      <c r="F4069"/>
      <c r="G4069"/>
      <c r="H4069"/>
      <c r="I4069"/>
      <c r="J4069"/>
      <c r="K4069"/>
      <c r="L4069"/>
      <c r="M4069"/>
      <c r="N4069"/>
      <c r="O4069"/>
    </row>
    <row r="4070" spans="2:15" x14ac:dyDescent="0.25">
      <c r="B4070"/>
      <c r="C4070"/>
      <c r="D4070"/>
      <c r="E4070"/>
      <c r="F4070"/>
      <c r="G4070"/>
      <c r="H4070"/>
      <c r="I4070"/>
      <c r="J4070"/>
      <c r="K4070"/>
      <c r="L4070"/>
      <c r="M4070"/>
      <c r="N4070"/>
      <c r="O4070"/>
    </row>
    <row r="4071" spans="2:15" x14ac:dyDescent="0.25">
      <c r="B4071"/>
      <c r="C4071"/>
      <c r="D4071"/>
      <c r="E4071"/>
      <c r="F4071"/>
      <c r="G4071"/>
      <c r="H4071"/>
      <c r="I4071"/>
      <c r="J4071"/>
      <c r="K4071"/>
      <c r="L4071"/>
      <c r="M4071"/>
      <c r="N4071"/>
      <c r="O4071"/>
    </row>
    <row r="4072" spans="2:15" x14ac:dyDescent="0.25">
      <c r="B4072"/>
      <c r="C4072"/>
      <c r="D4072"/>
      <c r="E4072"/>
      <c r="F4072"/>
      <c r="G4072"/>
      <c r="H4072"/>
      <c r="I4072"/>
      <c r="J4072"/>
      <c r="K4072"/>
      <c r="L4072"/>
      <c r="M4072"/>
      <c r="N4072"/>
      <c r="O4072"/>
    </row>
    <row r="4073" spans="2:15" x14ac:dyDescent="0.25">
      <c r="B4073"/>
      <c r="C4073"/>
      <c r="D4073"/>
      <c r="E4073"/>
      <c r="F4073"/>
      <c r="G4073"/>
      <c r="H4073"/>
      <c r="I4073"/>
      <c r="J4073"/>
      <c r="K4073"/>
      <c r="L4073"/>
      <c r="M4073"/>
      <c r="N4073"/>
      <c r="O4073"/>
    </row>
    <row r="4074" spans="2:15" x14ac:dyDescent="0.25">
      <c r="B4074"/>
      <c r="C4074"/>
      <c r="D4074"/>
      <c r="E4074"/>
      <c r="F4074"/>
      <c r="G4074"/>
      <c r="H4074"/>
      <c r="I4074"/>
      <c r="J4074"/>
      <c r="K4074"/>
      <c r="L4074"/>
      <c r="M4074"/>
      <c r="N4074"/>
      <c r="O4074"/>
    </row>
    <row r="4075" spans="2:15" x14ac:dyDescent="0.25">
      <c r="B4075"/>
      <c r="C4075"/>
      <c r="D4075"/>
      <c r="E4075"/>
      <c r="F4075"/>
      <c r="G4075"/>
      <c r="H4075"/>
      <c r="I4075"/>
      <c r="J4075"/>
      <c r="K4075"/>
      <c r="L4075"/>
      <c r="M4075"/>
      <c r="N4075"/>
      <c r="O4075"/>
    </row>
    <row r="4076" spans="2:15" x14ac:dyDescent="0.25">
      <c r="B4076"/>
      <c r="C4076"/>
      <c r="D4076"/>
      <c r="E4076"/>
      <c r="F4076"/>
      <c r="G4076"/>
      <c r="H4076"/>
      <c r="I4076"/>
      <c r="J4076"/>
      <c r="K4076"/>
      <c r="L4076"/>
      <c r="M4076"/>
      <c r="N4076"/>
      <c r="O4076"/>
    </row>
    <row r="4077" spans="2:15" x14ac:dyDescent="0.25">
      <c r="B4077"/>
      <c r="C4077"/>
      <c r="D4077"/>
      <c r="E4077"/>
      <c r="F4077"/>
      <c r="G4077"/>
      <c r="H4077"/>
      <c r="I4077"/>
      <c r="J4077"/>
      <c r="K4077"/>
      <c r="L4077"/>
      <c r="M4077"/>
      <c r="N4077"/>
      <c r="O4077"/>
    </row>
    <row r="4078" spans="2:15" x14ac:dyDescent="0.25">
      <c r="B4078"/>
      <c r="C4078"/>
      <c r="D4078"/>
      <c r="E4078"/>
      <c r="F4078"/>
      <c r="G4078"/>
      <c r="H4078"/>
      <c r="I4078"/>
      <c r="J4078"/>
      <c r="K4078"/>
      <c r="L4078"/>
      <c r="M4078"/>
      <c r="N4078"/>
      <c r="O4078"/>
    </row>
    <row r="4079" spans="2:15" x14ac:dyDescent="0.25">
      <c r="B4079"/>
      <c r="C4079"/>
      <c r="D4079"/>
      <c r="E4079"/>
      <c r="F4079"/>
      <c r="G4079"/>
      <c r="H4079"/>
      <c r="I4079"/>
      <c r="J4079"/>
      <c r="K4079"/>
      <c r="L4079"/>
      <c r="M4079"/>
      <c r="N4079"/>
      <c r="O4079"/>
    </row>
    <row r="4080" spans="2:15" x14ac:dyDescent="0.25">
      <c r="B4080"/>
      <c r="C4080"/>
      <c r="D4080"/>
      <c r="E4080"/>
      <c r="F4080"/>
      <c r="G4080"/>
      <c r="H4080"/>
      <c r="I4080"/>
      <c r="J4080"/>
      <c r="K4080"/>
      <c r="L4080"/>
      <c r="M4080"/>
      <c r="N4080"/>
      <c r="O4080"/>
    </row>
    <row r="4081" spans="2:15" x14ac:dyDescent="0.25">
      <c r="B4081"/>
      <c r="C4081"/>
      <c r="D4081"/>
      <c r="E4081"/>
      <c r="F4081"/>
      <c r="G4081"/>
      <c r="H4081"/>
      <c r="I4081"/>
      <c r="J4081"/>
      <c r="K4081"/>
      <c r="L4081"/>
      <c r="M4081"/>
      <c r="N4081"/>
      <c r="O4081"/>
    </row>
    <row r="4082" spans="2:15" x14ac:dyDescent="0.25">
      <c r="B4082"/>
      <c r="C4082"/>
      <c r="D4082"/>
      <c r="E4082"/>
      <c r="F4082"/>
      <c r="G4082"/>
      <c r="H4082"/>
      <c r="I4082"/>
      <c r="J4082"/>
      <c r="K4082"/>
      <c r="L4082"/>
      <c r="M4082"/>
      <c r="N4082"/>
      <c r="O4082"/>
    </row>
    <row r="4083" spans="2:15" x14ac:dyDescent="0.25">
      <c r="B4083"/>
      <c r="C4083"/>
      <c r="D4083"/>
      <c r="E4083"/>
      <c r="F4083"/>
      <c r="G4083"/>
      <c r="H4083"/>
      <c r="I4083"/>
      <c r="J4083"/>
      <c r="K4083"/>
      <c r="L4083"/>
      <c r="M4083"/>
      <c r="N4083"/>
      <c r="O4083"/>
    </row>
    <row r="4084" spans="2:15" x14ac:dyDescent="0.25">
      <c r="B4084"/>
      <c r="C4084"/>
      <c r="D4084"/>
      <c r="E4084"/>
      <c r="F4084"/>
      <c r="G4084"/>
      <c r="H4084"/>
      <c r="I4084"/>
      <c r="J4084"/>
      <c r="K4084"/>
      <c r="L4084"/>
      <c r="M4084"/>
      <c r="N4084"/>
      <c r="O4084"/>
    </row>
    <row r="4085" spans="2:15" x14ac:dyDescent="0.25">
      <c r="B4085"/>
      <c r="C4085"/>
      <c r="D4085"/>
      <c r="E4085"/>
      <c r="F4085"/>
      <c r="G4085"/>
      <c r="H4085"/>
      <c r="I4085"/>
      <c r="J4085"/>
      <c r="K4085"/>
      <c r="L4085"/>
      <c r="M4085"/>
      <c r="N4085"/>
      <c r="O4085"/>
    </row>
    <row r="4086" spans="2:15" x14ac:dyDescent="0.25">
      <c r="B4086"/>
      <c r="C4086"/>
      <c r="D4086"/>
      <c r="E4086"/>
      <c r="F4086"/>
      <c r="G4086"/>
      <c r="H4086"/>
      <c r="I4086"/>
      <c r="J4086"/>
      <c r="K4086"/>
      <c r="L4086"/>
      <c r="M4086"/>
      <c r="N4086"/>
      <c r="O4086"/>
    </row>
    <row r="4087" spans="2:15" x14ac:dyDescent="0.25">
      <c r="B4087"/>
      <c r="C4087"/>
      <c r="D4087"/>
      <c r="E4087"/>
      <c r="F4087"/>
      <c r="G4087"/>
      <c r="H4087"/>
      <c r="I4087"/>
      <c r="J4087"/>
      <c r="K4087"/>
      <c r="L4087"/>
      <c r="M4087"/>
      <c r="N4087"/>
      <c r="O4087"/>
    </row>
    <row r="4088" spans="2:15" x14ac:dyDescent="0.25">
      <c r="B4088"/>
      <c r="C4088"/>
      <c r="D4088"/>
      <c r="E4088"/>
      <c r="F4088"/>
      <c r="G4088"/>
      <c r="H4088"/>
      <c r="I4088"/>
      <c r="J4088"/>
      <c r="K4088"/>
      <c r="L4088"/>
      <c r="M4088"/>
      <c r="N4088"/>
      <c r="O4088"/>
    </row>
    <row r="4089" spans="2:15" x14ac:dyDescent="0.25">
      <c r="B4089"/>
      <c r="C4089"/>
      <c r="D4089"/>
      <c r="E4089"/>
      <c r="F4089"/>
      <c r="G4089"/>
      <c r="H4089"/>
      <c r="I4089"/>
      <c r="J4089"/>
      <c r="K4089"/>
      <c r="L4089"/>
      <c r="M4089"/>
      <c r="N4089"/>
      <c r="O4089"/>
    </row>
    <row r="4090" spans="2:15" x14ac:dyDescent="0.25">
      <c r="B4090"/>
      <c r="C4090"/>
      <c r="D4090"/>
      <c r="E4090"/>
      <c r="F4090"/>
      <c r="G4090"/>
      <c r="H4090"/>
      <c r="I4090"/>
      <c r="J4090"/>
      <c r="K4090"/>
      <c r="L4090"/>
      <c r="M4090"/>
      <c r="N4090"/>
      <c r="O4090"/>
    </row>
    <row r="4091" spans="2:15" x14ac:dyDescent="0.25">
      <c r="B4091"/>
      <c r="C4091"/>
      <c r="D4091"/>
      <c r="E4091"/>
      <c r="F4091"/>
      <c r="G4091"/>
      <c r="H4091"/>
      <c r="I4091"/>
      <c r="J4091"/>
      <c r="K4091"/>
      <c r="L4091"/>
      <c r="M4091"/>
      <c r="N4091"/>
      <c r="O4091"/>
    </row>
    <row r="4092" spans="2:15" x14ac:dyDescent="0.25">
      <c r="B4092"/>
      <c r="C4092"/>
      <c r="D4092"/>
      <c r="E4092"/>
      <c r="F4092"/>
      <c r="G4092"/>
      <c r="H4092"/>
      <c r="I4092"/>
      <c r="J4092"/>
      <c r="K4092"/>
      <c r="L4092"/>
      <c r="M4092"/>
      <c r="N4092"/>
      <c r="O4092"/>
    </row>
    <row r="4093" spans="2:15" x14ac:dyDescent="0.25">
      <c r="B4093"/>
      <c r="C4093"/>
      <c r="D4093"/>
      <c r="E4093"/>
      <c r="F4093"/>
      <c r="G4093"/>
      <c r="H4093"/>
      <c r="I4093"/>
      <c r="J4093"/>
      <c r="K4093"/>
      <c r="L4093"/>
      <c r="M4093"/>
      <c r="N4093"/>
      <c r="O4093"/>
    </row>
    <row r="4094" spans="2:15" x14ac:dyDescent="0.25">
      <c r="B4094"/>
      <c r="C4094"/>
      <c r="D4094"/>
      <c r="E4094"/>
      <c r="F4094"/>
      <c r="G4094"/>
      <c r="H4094"/>
      <c r="I4094"/>
      <c r="J4094"/>
      <c r="K4094"/>
      <c r="L4094"/>
      <c r="M4094"/>
      <c r="N4094"/>
      <c r="O4094"/>
    </row>
    <row r="4095" spans="2:15" x14ac:dyDescent="0.25">
      <c r="B4095"/>
      <c r="C4095"/>
      <c r="D4095"/>
      <c r="E4095"/>
      <c r="F4095"/>
      <c r="G4095"/>
      <c r="H4095"/>
      <c r="I4095"/>
      <c r="J4095"/>
      <c r="K4095"/>
      <c r="L4095"/>
      <c r="M4095"/>
      <c r="N4095"/>
      <c r="O4095"/>
    </row>
    <row r="4096" spans="2:15" x14ac:dyDescent="0.25">
      <c r="B4096"/>
      <c r="C4096"/>
      <c r="D4096"/>
      <c r="E4096"/>
      <c r="F4096"/>
      <c r="G4096"/>
      <c r="H4096"/>
      <c r="I4096"/>
      <c r="J4096"/>
      <c r="K4096"/>
      <c r="L4096"/>
      <c r="M4096"/>
      <c r="N4096"/>
      <c r="O4096"/>
    </row>
    <row r="4097" spans="2:15" x14ac:dyDescent="0.25">
      <c r="B4097"/>
      <c r="C4097"/>
      <c r="D4097"/>
      <c r="E4097"/>
      <c r="F4097"/>
      <c r="G4097"/>
      <c r="H4097"/>
      <c r="I4097"/>
      <c r="J4097"/>
      <c r="K4097"/>
      <c r="L4097"/>
      <c r="M4097"/>
      <c r="N4097"/>
      <c r="O4097"/>
    </row>
    <row r="4098" spans="2:15" x14ac:dyDescent="0.25">
      <c r="B4098"/>
      <c r="C4098"/>
      <c r="D4098"/>
      <c r="E4098"/>
      <c r="F4098"/>
      <c r="G4098"/>
      <c r="H4098"/>
      <c r="I4098"/>
      <c r="J4098"/>
      <c r="K4098"/>
      <c r="L4098"/>
      <c r="M4098"/>
      <c r="N4098"/>
      <c r="O4098"/>
    </row>
    <row r="4099" spans="2:15" x14ac:dyDescent="0.25">
      <c r="B4099"/>
      <c r="C4099"/>
      <c r="D4099"/>
      <c r="E4099"/>
      <c r="F4099"/>
      <c r="G4099"/>
      <c r="H4099"/>
      <c r="I4099"/>
      <c r="J4099"/>
      <c r="K4099"/>
      <c r="L4099"/>
      <c r="M4099"/>
      <c r="N4099"/>
      <c r="O4099"/>
    </row>
    <row r="4100" spans="2:15" x14ac:dyDescent="0.25">
      <c r="B4100"/>
      <c r="C4100"/>
      <c r="D4100"/>
      <c r="E4100"/>
      <c r="F4100"/>
      <c r="G4100"/>
      <c r="H4100"/>
      <c r="I4100"/>
      <c r="J4100"/>
      <c r="K4100"/>
      <c r="L4100"/>
      <c r="M4100"/>
      <c r="N4100"/>
      <c r="O4100"/>
    </row>
    <row r="4101" spans="2:15" x14ac:dyDescent="0.25">
      <c r="B4101"/>
      <c r="C4101"/>
      <c r="D4101"/>
      <c r="E4101"/>
      <c r="F4101"/>
      <c r="G4101"/>
      <c r="H4101"/>
      <c r="I4101"/>
      <c r="J4101"/>
      <c r="K4101"/>
      <c r="L4101"/>
      <c r="M4101"/>
      <c r="N4101"/>
      <c r="O4101"/>
    </row>
    <row r="4102" spans="2:15" x14ac:dyDescent="0.25">
      <c r="B4102"/>
      <c r="C4102"/>
      <c r="D4102"/>
      <c r="E4102"/>
      <c r="F4102"/>
      <c r="G4102"/>
      <c r="H4102"/>
      <c r="I4102"/>
      <c r="J4102"/>
      <c r="K4102"/>
      <c r="L4102"/>
      <c r="M4102"/>
      <c r="N4102"/>
      <c r="O4102"/>
    </row>
    <row r="4103" spans="2:15" x14ac:dyDescent="0.25">
      <c r="B4103"/>
      <c r="C4103"/>
      <c r="D4103"/>
      <c r="E4103"/>
      <c r="F4103"/>
      <c r="G4103"/>
      <c r="H4103"/>
      <c r="I4103"/>
      <c r="J4103"/>
      <c r="K4103"/>
      <c r="L4103"/>
      <c r="M4103"/>
      <c r="N4103"/>
      <c r="O4103"/>
    </row>
    <row r="4104" spans="2:15" x14ac:dyDescent="0.25">
      <c r="B4104"/>
      <c r="C4104"/>
      <c r="D4104"/>
      <c r="E4104"/>
      <c r="F4104"/>
      <c r="G4104"/>
      <c r="H4104"/>
      <c r="I4104"/>
      <c r="J4104"/>
      <c r="K4104"/>
      <c r="L4104"/>
      <c r="M4104"/>
      <c r="N4104"/>
      <c r="O4104"/>
    </row>
    <row r="4105" spans="2:15" x14ac:dyDescent="0.25">
      <c r="B4105"/>
      <c r="C4105"/>
      <c r="D4105"/>
      <c r="E4105"/>
      <c r="F4105"/>
      <c r="G4105"/>
      <c r="H4105"/>
      <c r="I4105"/>
      <c r="J4105"/>
      <c r="K4105"/>
      <c r="L4105"/>
      <c r="M4105"/>
      <c r="N4105"/>
      <c r="O4105"/>
    </row>
    <row r="4106" spans="2:15" x14ac:dyDescent="0.25">
      <c r="B4106"/>
      <c r="C4106"/>
      <c r="D4106"/>
      <c r="E4106"/>
      <c r="F4106"/>
      <c r="G4106"/>
      <c r="H4106"/>
      <c r="I4106"/>
      <c r="J4106"/>
      <c r="K4106"/>
      <c r="L4106"/>
      <c r="M4106"/>
      <c r="N4106"/>
      <c r="O4106"/>
    </row>
    <row r="4107" spans="2:15" x14ac:dyDescent="0.25">
      <c r="B4107"/>
      <c r="C4107"/>
      <c r="D4107"/>
      <c r="E4107"/>
      <c r="F4107"/>
      <c r="G4107"/>
      <c r="H4107"/>
      <c r="I4107"/>
      <c r="J4107"/>
      <c r="K4107"/>
      <c r="L4107"/>
      <c r="M4107"/>
      <c r="N4107"/>
      <c r="O4107"/>
    </row>
    <row r="4108" spans="2:15" x14ac:dyDescent="0.25">
      <c r="B4108"/>
      <c r="C4108"/>
      <c r="D4108"/>
      <c r="E4108"/>
      <c r="F4108"/>
      <c r="G4108"/>
      <c r="H4108"/>
      <c r="I4108"/>
      <c r="J4108"/>
      <c r="K4108"/>
      <c r="L4108"/>
      <c r="M4108"/>
      <c r="N4108"/>
      <c r="O4108"/>
    </row>
    <row r="4109" spans="2:15" x14ac:dyDescent="0.25">
      <c r="B4109"/>
      <c r="C4109"/>
      <c r="D4109"/>
      <c r="E4109"/>
      <c r="F4109"/>
      <c r="G4109"/>
      <c r="H4109"/>
      <c r="I4109"/>
      <c r="J4109"/>
      <c r="K4109"/>
      <c r="L4109"/>
      <c r="M4109"/>
      <c r="N4109"/>
      <c r="O4109"/>
    </row>
    <row r="4110" spans="2:15" x14ac:dyDescent="0.25">
      <c r="B4110"/>
      <c r="C4110"/>
      <c r="D4110"/>
      <c r="E4110"/>
      <c r="F4110"/>
      <c r="G4110"/>
      <c r="H4110"/>
      <c r="I4110"/>
      <c r="J4110"/>
      <c r="K4110"/>
      <c r="L4110"/>
      <c r="M4110"/>
      <c r="N4110"/>
      <c r="O4110"/>
    </row>
    <row r="4111" spans="2:15" x14ac:dyDescent="0.25">
      <c r="B4111"/>
      <c r="C4111"/>
      <c r="D4111"/>
      <c r="E4111"/>
      <c r="F4111"/>
      <c r="G4111"/>
      <c r="H4111"/>
      <c r="I4111"/>
      <c r="J4111"/>
      <c r="K4111"/>
      <c r="L4111"/>
      <c r="M4111"/>
      <c r="N4111"/>
      <c r="O4111"/>
    </row>
    <row r="4112" spans="2:15" x14ac:dyDescent="0.25">
      <c r="B4112"/>
      <c r="C4112"/>
      <c r="D4112"/>
      <c r="E4112"/>
      <c r="F4112"/>
      <c r="G4112"/>
      <c r="H4112"/>
      <c r="I4112"/>
      <c r="J4112"/>
      <c r="K4112"/>
      <c r="L4112"/>
      <c r="M4112"/>
      <c r="N4112"/>
      <c r="O4112"/>
    </row>
    <row r="4113" spans="2:15" x14ac:dyDescent="0.25">
      <c r="B4113"/>
      <c r="C4113"/>
      <c r="D4113"/>
      <c r="E4113"/>
      <c r="F4113"/>
      <c r="G4113"/>
      <c r="H4113"/>
      <c r="I4113"/>
      <c r="J4113"/>
      <c r="K4113"/>
      <c r="L4113"/>
      <c r="M4113"/>
      <c r="N4113"/>
      <c r="O4113"/>
    </row>
    <row r="4114" spans="2:15" x14ac:dyDescent="0.25">
      <c r="B4114"/>
      <c r="C4114"/>
      <c r="D4114"/>
      <c r="E4114"/>
      <c r="F4114"/>
      <c r="G4114"/>
      <c r="H4114"/>
      <c r="I4114"/>
      <c r="J4114"/>
      <c r="K4114"/>
      <c r="L4114"/>
      <c r="M4114"/>
      <c r="N4114"/>
      <c r="O4114"/>
    </row>
    <row r="4115" spans="2:15" x14ac:dyDescent="0.25">
      <c r="B4115"/>
      <c r="C4115"/>
      <c r="D4115"/>
      <c r="E4115"/>
      <c r="F4115"/>
      <c r="G4115"/>
      <c r="H4115"/>
      <c r="I4115"/>
      <c r="J4115"/>
      <c r="K4115"/>
      <c r="L4115"/>
      <c r="M4115"/>
      <c r="N4115"/>
      <c r="O4115"/>
    </row>
    <row r="4116" spans="2:15" x14ac:dyDescent="0.25">
      <c r="B4116"/>
      <c r="C4116"/>
      <c r="D4116"/>
      <c r="E4116"/>
      <c r="F4116"/>
      <c r="G4116"/>
      <c r="H4116"/>
      <c r="I4116"/>
      <c r="J4116"/>
      <c r="K4116"/>
      <c r="L4116"/>
      <c r="M4116"/>
      <c r="N4116"/>
      <c r="O4116"/>
    </row>
    <row r="4117" spans="2:15" x14ac:dyDescent="0.25">
      <c r="B4117"/>
      <c r="C4117"/>
      <c r="D4117"/>
      <c r="E4117"/>
      <c r="F4117"/>
      <c r="G4117"/>
      <c r="H4117"/>
      <c r="I4117"/>
      <c r="J4117"/>
      <c r="K4117"/>
      <c r="L4117"/>
      <c r="M4117"/>
      <c r="N4117"/>
      <c r="O4117"/>
    </row>
    <row r="4118" spans="2:15" x14ac:dyDescent="0.25">
      <c r="B4118"/>
      <c r="C4118"/>
      <c r="D4118"/>
      <c r="E4118"/>
      <c r="F4118"/>
      <c r="G4118"/>
      <c r="H4118"/>
      <c r="I4118"/>
      <c r="J4118"/>
      <c r="K4118"/>
      <c r="L4118"/>
      <c r="M4118"/>
      <c r="N4118"/>
      <c r="O4118"/>
    </row>
    <row r="4119" spans="2:15" x14ac:dyDescent="0.25">
      <c r="B4119"/>
      <c r="C4119"/>
      <c r="D4119"/>
      <c r="E4119"/>
      <c r="F4119"/>
      <c r="G4119"/>
      <c r="H4119"/>
      <c r="I4119"/>
      <c r="J4119"/>
      <c r="K4119"/>
      <c r="L4119"/>
      <c r="M4119"/>
      <c r="N4119"/>
      <c r="O4119"/>
    </row>
    <row r="4120" spans="2:15" x14ac:dyDescent="0.25">
      <c r="B4120"/>
      <c r="C4120"/>
      <c r="D4120"/>
      <c r="E4120"/>
      <c r="F4120"/>
      <c r="G4120"/>
      <c r="H4120"/>
      <c r="I4120"/>
      <c r="J4120"/>
      <c r="K4120"/>
      <c r="L4120"/>
      <c r="M4120"/>
      <c r="N4120"/>
      <c r="O4120"/>
    </row>
    <row r="4121" spans="2:15" x14ac:dyDescent="0.25">
      <c r="B4121"/>
      <c r="C4121"/>
      <c r="D4121"/>
      <c r="E4121"/>
      <c r="F4121"/>
      <c r="G4121"/>
      <c r="H4121"/>
      <c r="I4121"/>
      <c r="J4121"/>
      <c r="K4121"/>
      <c r="L4121"/>
      <c r="M4121"/>
      <c r="N4121"/>
      <c r="O4121"/>
    </row>
    <row r="4122" spans="2:15" x14ac:dyDescent="0.25">
      <c r="B4122"/>
      <c r="C4122"/>
      <c r="D4122"/>
      <c r="E4122"/>
      <c r="F4122"/>
      <c r="G4122"/>
      <c r="H4122"/>
      <c r="I4122"/>
      <c r="J4122"/>
      <c r="K4122"/>
      <c r="L4122"/>
      <c r="M4122"/>
      <c r="N4122"/>
      <c r="O4122"/>
    </row>
    <row r="4123" spans="2:15" x14ac:dyDescent="0.25">
      <c r="B4123"/>
      <c r="C4123"/>
      <c r="D4123"/>
      <c r="E4123"/>
      <c r="F4123"/>
      <c r="G4123"/>
      <c r="H4123"/>
      <c r="I4123"/>
      <c r="J4123"/>
      <c r="K4123"/>
      <c r="L4123"/>
      <c r="M4123"/>
      <c r="N4123"/>
      <c r="O4123"/>
    </row>
    <row r="4124" spans="2:15" x14ac:dyDescent="0.25">
      <c r="B4124"/>
      <c r="C4124"/>
      <c r="D4124"/>
      <c r="E4124"/>
      <c r="F4124"/>
      <c r="G4124"/>
      <c r="H4124"/>
      <c r="I4124"/>
      <c r="J4124"/>
      <c r="K4124"/>
      <c r="L4124"/>
      <c r="M4124"/>
      <c r="N4124"/>
      <c r="O4124"/>
    </row>
    <row r="4125" spans="2:15" x14ac:dyDescent="0.25">
      <c r="B4125"/>
      <c r="C4125"/>
      <c r="D4125"/>
      <c r="E4125"/>
      <c r="F4125"/>
      <c r="G4125"/>
      <c r="H4125"/>
      <c r="I4125"/>
      <c r="J4125"/>
      <c r="K4125"/>
      <c r="L4125"/>
      <c r="M4125"/>
      <c r="N4125"/>
      <c r="O4125"/>
    </row>
    <row r="4126" spans="2:15" x14ac:dyDescent="0.25">
      <c r="B4126"/>
      <c r="C4126"/>
      <c r="D4126"/>
      <c r="E4126"/>
      <c r="F4126"/>
      <c r="G4126"/>
      <c r="H4126"/>
      <c r="I4126"/>
      <c r="J4126"/>
      <c r="K4126"/>
      <c r="L4126"/>
      <c r="M4126"/>
      <c r="N4126"/>
      <c r="O4126"/>
    </row>
    <row r="4127" spans="2:15" x14ac:dyDescent="0.25">
      <c r="B4127"/>
      <c r="C4127"/>
      <c r="D4127"/>
      <c r="E4127"/>
      <c r="F4127"/>
      <c r="G4127"/>
      <c r="H4127"/>
      <c r="I4127"/>
      <c r="J4127"/>
      <c r="K4127"/>
      <c r="L4127"/>
      <c r="M4127"/>
      <c r="N4127"/>
      <c r="O4127"/>
    </row>
    <row r="4128" spans="2:15" x14ac:dyDescent="0.25">
      <c r="B4128"/>
      <c r="C4128"/>
      <c r="D4128"/>
      <c r="E4128"/>
      <c r="F4128"/>
      <c r="G4128"/>
      <c r="H4128"/>
      <c r="I4128"/>
      <c r="J4128"/>
      <c r="K4128"/>
      <c r="L4128"/>
      <c r="M4128"/>
      <c r="N4128"/>
      <c r="O4128"/>
    </row>
    <row r="4129" spans="2:15" x14ac:dyDescent="0.25">
      <c r="B4129"/>
      <c r="C4129"/>
      <c r="D4129"/>
      <c r="E4129"/>
      <c r="F4129"/>
      <c r="G4129"/>
      <c r="H4129"/>
      <c r="I4129"/>
      <c r="J4129"/>
      <c r="K4129"/>
      <c r="L4129"/>
      <c r="M4129"/>
      <c r="N4129"/>
      <c r="O4129"/>
    </row>
    <row r="4130" spans="2:15" x14ac:dyDescent="0.25">
      <c r="B4130"/>
      <c r="C4130"/>
      <c r="D4130"/>
      <c r="E4130"/>
      <c r="F4130"/>
      <c r="G4130"/>
      <c r="H4130"/>
      <c r="I4130"/>
      <c r="J4130"/>
      <c r="K4130"/>
      <c r="L4130"/>
      <c r="M4130"/>
      <c r="N4130"/>
      <c r="O4130"/>
    </row>
    <row r="4131" spans="2:15" x14ac:dyDescent="0.25">
      <c r="B4131"/>
      <c r="C4131"/>
      <c r="D4131"/>
      <c r="E4131"/>
      <c r="F4131"/>
      <c r="G4131"/>
      <c r="H4131"/>
      <c r="I4131"/>
      <c r="J4131"/>
      <c r="K4131"/>
      <c r="L4131"/>
      <c r="M4131"/>
      <c r="N4131"/>
      <c r="O4131"/>
    </row>
    <row r="4132" spans="2:15" x14ac:dyDescent="0.25">
      <c r="B4132"/>
      <c r="C4132"/>
      <c r="D4132"/>
      <c r="E4132"/>
      <c r="F4132"/>
      <c r="G4132"/>
      <c r="H4132"/>
      <c r="I4132"/>
      <c r="J4132"/>
      <c r="K4132"/>
      <c r="L4132"/>
      <c r="M4132"/>
      <c r="N4132"/>
      <c r="O4132"/>
    </row>
    <row r="4133" spans="2:15" x14ac:dyDescent="0.25">
      <c r="B4133"/>
      <c r="C4133"/>
      <c r="D4133"/>
      <c r="E4133"/>
      <c r="F4133"/>
      <c r="G4133"/>
      <c r="H4133"/>
      <c r="I4133"/>
      <c r="J4133"/>
      <c r="K4133"/>
      <c r="L4133"/>
      <c r="M4133"/>
      <c r="N4133"/>
      <c r="O4133"/>
    </row>
    <row r="4134" spans="2:15" x14ac:dyDescent="0.25">
      <c r="B4134"/>
      <c r="C4134"/>
      <c r="D4134"/>
      <c r="E4134"/>
      <c r="F4134"/>
      <c r="G4134"/>
      <c r="H4134"/>
      <c r="I4134"/>
      <c r="J4134"/>
      <c r="K4134"/>
      <c r="L4134"/>
      <c r="M4134"/>
      <c r="N4134"/>
      <c r="O4134"/>
    </row>
    <row r="4135" spans="2:15" x14ac:dyDescent="0.25">
      <c r="B4135"/>
      <c r="C4135"/>
      <c r="D4135"/>
      <c r="E4135"/>
      <c r="F4135"/>
      <c r="G4135"/>
      <c r="H4135"/>
      <c r="I4135"/>
      <c r="J4135"/>
      <c r="K4135"/>
      <c r="L4135"/>
      <c r="M4135"/>
      <c r="N4135"/>
      <c r="O4135"/>
    </row>
    <row r="4136" spans="2:15" x14ac:dyDescent="0.25">
      <c r="B4136"/>
      <c r="C4136"/>
      <c r="D4136"/>
      <c r="E4136"/>
      <c r="F4136"/>
      <c r="G4136"/>
      <c r="H4136"/>
      <c r="I4136"/>
      <c r="J4136"/>
      <c r="K4136"/>
      <c r="L4136"/>
      <c r="M4136"/>
      <c r="N4136"/>
      <c r="O4136"/>
    </row>
    <row r="4137" spans="2:15" x14ac:dyDescent="0.25">
      <c r="B4137"/>
      <c r="C4137"/>
      <c r="D4137"/>
      <c r="E4137"/>
      <c r="F4137"/>
      <c r="G4137"/>
      <c r="H4137"/>
      <c r="I4137"/>
      <c r="J4137"/>
      <c r="K4137"/>
      <c r="L4137"/>
      <c r="M4137"/>
      <c r="N4137"/>
      <c r="O4137"/>
    </row>
    <row r="4138" spans="2:15" x14ac:dyDescent="0.25">
      <c r="B4138"/>
      <c r="C4138"/>
      <c r="D4138"/>
      <c r="E4138"/>
      <c r="F4138"/>
      <c r="G4138"/>
      <c r="H4138"/>
      <c r="I4138"/>
      <c r="J4138"/>
      <c r="K4138"/>
      <c r="L4138"/>
      <c r="M4138"/>
      <c r="N4138"/>
      <c r="O4138"/>
    </row>
    <row r="4139" spans="2:15" x14ac:dyDescent="0.25">
      <c r="B4139"/>
      <c r="C4139"/>
      <c r="D4139"/>
      <c r="E4139"/>
      <c r="F4139"/>
      <c r="G4139"/>
      <c r="H4139"/>
      <c r="I4139"/>
      <c r="J4139"/>
      <c r="K4139"/>
      <c r="L4139"/>
      <c r="M4139"/>
      <c r="N4139"/>
      <c r="O4139"/>
    </row>
    <row r="4140" spans="2:15" x14ac:dyDescent="0.25">
      <c r="B4140"/>
      <c r="C4140"/>
      <c r="D4140"/>
      <c r="E4140"/>
      <c r="F4140"/>
      <c r="G4140"/>
      <c r="H4140"/>
      <c r="I4140"/>
      <c r="J4140"/>
      <c r="K4140"/>
      <c r="L4140"/>
      <c r="M4140"/>
      <c r="N4140"/>
      <c r="O4140"/>
    </row>
    <row r="4141" spans="2:15" x14ac:dyDescent="0.25">
      <c r="B4141"/>
      <c r="C4141"/>
      <c r="D4141"/>
      <c r="E4141"/>
      <c r="F4141"/>
      <c r="G4141"/>
      <c r="H4141"/>
      <c r="I4141"/>
      <c r="J4141"/>
      <c r="K4141"/>
      <c r="L4141"/>
      <c r="M4141"/>
      <c r="N4141"/>
      <c r="O4141"/>
    </row>
    <row r="4142" spans="2:15" x14ac:dyDescent="0.25">
      <c r="B4142"/>
      <c r="C4142"/>
      <c r="D4142"/>
      <c r="E4142"/>
      <c r="F4142"/>
      <c r="G4142"/>
      <c r="H4142"/>
      <c r="I4142"/>
      <c r="J4142"/>
      <c r="K4142"/>
      <c r="L4142"/>
      <c r="M4142"/>
      <c r="N4142"/>
      <c r="O4142"/>
    </row>
    <row r="4143" spans="2:15" x14ac:dyDescent="0.25">
      <c r="B4143"/>
      <c r="C4143"/>
      <c r="D4143"/>
      <c r="E4143"/>
      <c r="F4143"/>
      <c r="G4143"/>
      <c r="H4143"/>
      <c r="I4143"/>
      <c r="J4143"/>
      <c r="K4143"/>
      <c r="L4143"/>
      <c r="M4143"/>
      <c r="N4143"/>
      <c r="O4143"/>
    </row>
    <row r="4144" spans="2:15" x14ac:dyDescent="0.25">
      <c r="B4144"/>
      <c r="C4144"/>
      <c r="D4144"/>
      <c r="E4144"/>
      <c r="F4144"/>
      <c r="G4144"/>
      <c r="H4144"/>
      <c r="I4144"/>
      <c r="J4144"/>
      <c r="K4144"/>
      <c r="L4144"/>
      <c r="M4144"/>
      <c r="N4144"/>
      <c r="O4144"/>
    </row>
    <row r="4145" spans="2:15" x14ac:dyDescent="0.25">
      <c r="B4145"/>
      <c r="C4145"/>
      <c r="D4145"/>
      <c r="E4145"/>
      <c r="F4145"/>
      <c r="G4145"/>
      <c r="H4145"/>
      <c r="I4145"/>
      <c r="J4145"/>
      <c r="K4145"/>
      <c r="L4145"/>
      <c r="M4145"/>
      <c r="N4145"/>
      <c r="O4145"/>
    </row>
    <row r="4146" spans="2:15" x14ac:dyDescent="0.25">
      <c r="B4146"/>
      <c r="C4146"/>
      <c r="D4146"/>
      <c r="E4146"/>
      <c r="F4146"/>
      <c r="G4146"/>
      <c r="H4146"/>
      <c r="I4146"/>
      <c r="J4146"/>
      <c r="K4146"/>
      <c r="L4146"/>
      <c r="M4146"/>
      <c r="N4146"/>
      <c r="O4146"/>
    </row>
    <row r="4147" spans="2:15" x14ac:dyDescent="0.25">
      <c r="B4147"/>
      <c r="C4147"/>
      <c r="D4147"/>
      <c r="E4147"/>
      <c r="F4147"/>
      <c r="G4147"/>
      <c r="H4147"/>
      <c r="I4147"/>
      <c r="J4147"/>
      <c r="K4147"/>
      <c r="L4147"/>
      <c r="M4147"/>
      <c r="N4147"/>
      <c r="O4147"/>
    </row>
    <row r="4148" spans="2:15" x14ac:dyDescent="0.25">
      <c r="B4148"/>
      <c r="C4148"/>
      <c r="D4148"/>
      <c r="E4148"/>
      <c r="F4148"/>
      <c r="G4148"/>
      <c r="H4148"/>
      <c r="I4148"/>
      <c r="J4148"/>
      <c r="K4148"/>
      <c r="L4148"/>
      <c r="M4148"/>
      <c r="N4148"/>
      <c r="O4148"/>
    </row>
    <row r="4149" spans="2:15" x14ac:dyDescent="0.25">
      <c r="B4149"/>
      <c r="C4149"/>
      <c r="D4149"/>
      <c r="E4149"/>
      <c r="F4149"/>
      <c r="G4149"/>
      <c r="H4149"/>
      <c r="I4149"/>
      <c r="J4149"/>
      <c r="K4149"/>
      <c r="L4149"/>
      <c r="M4149"/>
      <c r="N4149"/>
      <c r="O4149"/>
    </row>
    <row r="4150" spans="2:15" x14ac:dyDescent="0.25">
      <c r="B4150"/>
      <c r="C4150"/>
      <c r="D4150"/>
      <c r="E4150"/>
      <c r="F4150"/>
      <c r="G4150"/>
      <c r="H4150"/>
      <c r="I4150"/>
      <c r="J4150"/>
      <c r="K4150"/>
      <c r="L4150"/>
      <c r="M4150"/>
      <c r="N4150"/>
      <c r="O4150"/>
    </row>
    <row r="4151" spans="2:15" x14ac:dyDescent="0.25">
      <c r="B4151"/>
      <c r="C4151"/>
      <c r="D4151"/>
      <c r="E4151"/>
      <c r="F4151"/>
      <c r="G4151"/>
      <c r="H4151"/>
      <c r="I4151"/>
      <c r="J4151"/>
      <c r="K4151"/>
      <c r="L4151"/>
      <c r="M4151"/>
      <c r="N4151"/>
      <c r="O4151"/>
    </row>
    <row r="4152" spans="2:15" x14ac:dyDescent="0.25">
      <c r="B4152"/>
      <c r="C4152"/>
      <c r="D4152"/>
      <c r="E4152"/>
      <c r="F4152"/>
      <c r="G4152"/>
      <c r="H4152"/>
      <c r="I4152"/>
      <c r="J4152"/>
      <c r="K4152"/>
      <c r="L4152"/>
      <c r="M4152"/>
      <c r="N4152"/>
      <c r="O4152"/>
    </row>
    <row r="4153" spans="2:15" x14ac:dyDescent="0.25">
      <c r="B4153"/>
      <c r="C4153"/>
      <c r="D4153"/>
      <c r="E4153"/>
      <c r="F4153"/>
      <c r="G4153"/>
      <c r="H4153"/>
      <c r="I4153"/>
      <c r="J4153"/>
      <c r="K4153"/>
      <c r="L4153"/>
      <c r="M4153"/>
      <c r="N4153"/>
      <c r="O4153"/>
    </row>
    <row r="4154" spans="2:15" x14ac:dyDescent="0.25">
      <c r="B4154"/>
      <c r="C4154"/>
      <c r="D4154"/>
      <c r="E4154"/>
      <c r="F4154"/>
      <c r="G4154"/>
      <c r="H4154"/>
      <c r="I4154"/>
      <c r="J4154"/>
      <c r="K4154"/>
      <c r="L4154"/>
      <c r="M4154"/>
      <c r="N4154"/>
      <c r="O4154"/>
    </row>
    <row r="4155" spans="2:15" x14ac:dyDescent="0.25">
      <c r="B4155"/>
      <c r="C4155"/>
      <c r="D4155"/>
      <c r="E4155"/>
      <c r="F4155"/>
      <c r="G4155"/>
      <c r="H4155"/>
      <c r="I4155"/>
      <c r="J4155"/>
      <c r="K4155"/>
      <c r="L4155"/>
      <c r="M4155"/>
      <c r="N4155"/>
      <c r="O4155"/>
    </row>
    <row r="4156" spans="2:15" x14ac:dyDescent="0.25">
      <c r="B4156"/>
      <c r="C4156"/>
      <c r="D4156"/>
      <c r="E4156"/>
      <c r="F4156"/>
      <c r="G4156"/>
      <c r="H4156"/>
      <c r="I4156"/>
      <c r="J4156"/>
      <c r="K4156"/>
      <c r="L4156"/>
      <c r="M4156"/>
      <c r="N4156"/>
      <c r="O4156"/>
    </row>
    <row r="4157" spans="2:15" x14ac:dyDescent="0.25">
      <c r="B4157"/>
      <c r="C4157"/>
      <c r="D4157"/>
      <c r="E4157"/>
      <c r="F4157"/>
      <c r="G4157"/>
      <c r="H4157"/>
      <c r="I4157"/>
      <c r="J4157"/>
      <c r="K4157"/>
      <c r="L4157"/>
      <c r="M4157"/>
      <c r="N4157"/>
      <c r="O4157"/>
    </row>
    <row r="4158" spans="2:15" x14ac:dyDescent="0.25">
      <c r="B4158"/>
      <c r="C4158"/>
      <c r="D4158"/>
      <c r="E4158"/>
      <c r="F4158"/>
      <c r="G4158"/>
      <c r="H4158"/>
      <c r="I4158"/>
      <c r="J4158"/>
      <c r="K4158"/>
      <c r="L4158"/>
      <c r="M4158"/>
      <c r="N4158"/>
      <c r="O4158"/>
    </row>
    <row r="4159" spans="2:15" x14ac:dyDescent="0.25">
      <c r="B4159"/>
      <c r="C4159"/>
      <c r="D4159"/>
      <c r="E4159"/>
      <c r="F4159"/>
      <c r="G4159"/>
      <c r="H4159"/>
      <c r="I4159"/>
      <c r="J4159"/>
      <c r="K4159"/>
      <c r="L4159"/>
      <c r="M4159"/>
      <c r="N4159"/>
      <c r="O4159"/>
    </row>
    <row r="4160" spans="2:15" x14ac:dyDescent="0.25">
      <c r="B4160"/>
      <c r="C4160"/>
      <c r="D4160"/>
      <c r="E4160"/>
      <c r="F4160"/>
      <c r="G4160"/>
      <c r="H4160"/>
      <c r="I4160"/>
      <c r="J4160"/>
      <c r="K4160"/>
      <c r="L4160"/>
      <c r="M4160"/>
      <c r="N4160"/>
      <c r="O4160"/>
    </row>
    <row r="4161" spans="2:15" x14ac:dyDescent="0.25">
      <c r="B4161"/>
      <c r="C4161"/>
      <c r="D4161"/>
      <c r="E4161"/>
      <c r="F4161"/>
      <c r="G4161"/>
      <c r="H4161"/>
      <c r="I4161"/>
      <c r="J4161"/>
      <c r="K4161"/>
      <c r="L4161"/>
      <c r="M4161"/>
      <c r="N4161"/>
      <c r="O4161"/>
    </row>
    <row r="4162" spans="2:15" x14ac:dyDescent="0.25">
      <c r="B4162"/>
      <c r="C4162"/>
      <c r="D4162"/>
      <c r="E4162"/>
      <c r="F4162"/>
      <c r="G4162"/>
      <c r="H4162"/>
      <c r="I4162"/>
      <c r="J4162"/>
      <c r="K4162"/>
      <c r="L4162"/>
      <c r="M4162"/>
      <c r="N4162"/>
      <c r="O4162"/>
    </row>
    <row r="4163" spans="2:15" x14ac:dyDescent="0.25">
      <c r="B4163"/>
      <c r="C4163"/>
      <c r="D4163"/>
      <c r="E4163"/>
      <c r="F4163"/>
      <c r="G4163"/>
      <c r="H4163"/>
      <c r="I4163"/>
      <c r="J4163"/>
      <c r="K4163"/>
      <c r="L4163"/>
      <c r="M4163"/>
      <c r="N4163"/>
      <c r="O4163"/>
    </row>
    <row r="4164" spans="2:15" x14ac:dyDescent="0.25">
      <c r="B4164"/>
      <c r="C4164"/>
      <c r="D4164"/>
      <c r="E4164"/>
      <c r="F4164"/>
      <c r="G4164"/>
      <c r="H4164"/>
      <c r="I4164"/>
      <c r="J4164"/>
      <c r="K4164"/>
      <c r="L4164"/>
      <c r="M4164"/>
      <c r="N4164"/>
      <c r="O4164"/>
    </row>
    <row r="4165" spans="2:15" x14ac:dyDescent="0.25">
      <c r="B4165"/>
      <c r="C4165"/>
      <c r="D4165"/>
      <c r="E4165"/>
      <c r="F4165"/>
      <c r="G4165"/>
      <c r="H4165"/>
      <c r="I4165"/>
      <c r="J4165"/>
      <c r="K4165"/>
      <c r="L4165"/>
      <c r="M4165"/>
      <c r="N4165"/>
      <c r="O4165"/>
    </row>
    <row r="4166" spans="2:15" x14ac:dyDescent="0.25">
      <c r="B4166"/>
      <c r="C4166"/>
      <c r="D4166"/>
      <c r="E4166"/>
      <c r="F4166"/>
      <c r="G4166"/>
      <c r="H4166"/>
      <c r="I4166"/>
      <c r="J4166"/>
      <c r="K4166"/>
      <c r="L4166"/>
      <c r="M4166"/>
      <c r="N4166"/>
      <c r="O4166"/>
    </row>
    <row r="4167" spans="2:15" x14ac:dyDescent="0.25">
      <c r="B4167"/>
      <c r="C4167"/>
      <c r="D4167"/>
      <c r="E4167"/>
      <c r="F4167"/>
      <c r="G4167"/>
      <c r="H4167"/>
      <c r="I4167"/>
      <c r="J4167"/>
      <c r="K4167"/>
      <c r="L4167"/>
      <c r="M4167"/>
      <c r="N4167"/>
      <c r="O4167"/>
    </row>
    <row r="4168" spans="2:15" x14ac:dyDescent="0.25">
      <c r="B4168"/>
      <c r="C4168"/>
      <c r="D4168"/>
      <c r="E4168"/>
      <c r="F4168"/>
      <c r="G4168"/>
      <c r="H4168"/>
      <c r="I4168"/>
      <c r="J4168"/>
      <c r="K4168"/>
      <c r="L4168"/>
      <c r="M4168"/>
      <c r="N4168"/>
      <c r="O4168"/>
    </row>
    <row r="4169" spans="2:15" x14ac:dyDescent="0.25">
      <c r="B4169"/>
      <c r="C4169"/>
      <c r="D4169"/>
      <c r="E4169"/>
      <c r="F4169"/>
      <c r="G4169"/>
      <c r="H4169"/>
      <c r="I4169"/>
      <c r="J4169"/>
      <c r="K4169"/>
      <c r="L4169"/>
      <c r="M4169"/>
      <c r="N4169"/>
      <c r="O4169"/>
    </row>
    <row r="4170" spans="2:15" x14ac:dyDescent="0.25">
      <c r="B4170"/>
      <c r="C4170"/>
      <c r="D4170"/>
      <c r="E4170"/>
      <c r="F4170"/>
      <c r="G4170"/>
      <c r="H4170"/>
      <c r="I4170"/>
      <c r="J4170"/>
      <c r="K4170"/>
      <c r="L4170"/>
      <c r="M4170"/>
      <c r="N4170"/>
      <c r="O4170"/>
    </row>
    <row r="4171" spans="2:15" x14ac:dyDescent="0.25">
      <c r="B4171"/>
      <c r="C4171"/>
      <c r="D4171"/>
      <c r="E4171"/>
      <c r="F4171"/>
      <c r="G4171"/>
      <c r="H4171"/>
      <c r="I4171"/>
      <c r="J4171"/>
      <c r="K4171"/>
      <c r="L4171"/>
      <c r="M4171"/>
      <c r="N4171"/>
      <c r="O4171"/>
    </row>
    <row r="4172" spans="2:15" x14ac:dyDescent="0.25">
      <c r="B4172"/>
      <c r="C4172"/>
      <c r="D4172"/>
      <c r="E4172"/>
      <c r="F4172"/>
      <c r="G4172"/>
      <c r="H4172"/>
      <c r="I4172"/>
      <c r="J4172"/>
      <c r="K4172"/>
      <c r="L4172"/>
      <c r="M4172"/>
      <c r="N4172"/>
      <c r="O4172"/>
    </row>
    <row r="4173" spans="2:15" x14ac:dyDescent="0.25">
      <c r="B4173"/>
      <c r="C4173"/>
      <c r="D4173"/>
      <c r="E4173"/>
      <c r="F4173"/>
      <c r="G4173"/>
      <c r="H4173"/>
      <c r="I4173"/>
      <c r="J4173"/>
      <c r="K4173"/>
      <c r="L4173"/>
      <c r="M4173"/>
      <c r="N4173"/>
      <c r="O4173"/>
    </row>
    <row r="4174" spans="2:15" x14ac:dyDescent="0.25">
      <c r="B4174"/>
      <c r="C4174"/>
      <c r="D4174"/>
      <c r="E4174"/>
      <c r="F4174"/>
      <c r="G4174"/>
      <c r="H4174"/>
      <c r="I4174"/>
      <c r="J4174"/>
      <c r="K4174"/>
      <c r="L4174"/>
      <c r="M4174"/>
      <c r="N4174"/>
      <c r="O4174"/>
    </row>
    <row r="4175" spans="2:15" x14ac:dyDescent="0.25">
      <c r="B4175"/>
      <c r="C4175"/>
      <c r="D4175"/>
      <c r="E4175"/>
      <c r="F4175"/>
      <c r="G4175"/>
      <c r="H4175"/>
      <c r="I4175"/>
      <c r="J4175"/>
      <c r="K4175"/>
      <c r="L4175"/>
      <c r="M4175"/>
      <c r="N4175"/>
      <c r="O4175"/>
    </row>
    <row r="4176" spans="2:15" x14ac:dyDescent="0.25">
      <c r="B4176"/>
      <c r="C4176"/>
      <c r="D4176"/>
      <c r="E4176"/>
      <c r="F4176"/>
      <c r="G4176"/>
      <c r="H4176"/>
      <c r="I4176"/>
      <c r="J4176"/>
      <c r="K4176"/>
      <c r="L4176"/>
      <c r="M4176"/>
      <c r="N4176"/>
      <c r="O4176"/>
    </row>
    <row r="4177" spans="2:15" x14ac:dyDescent="0.25">
      <c r="B4177"/>
      <c r="C4177"/>
      <c r="D4177"/>
      <c r="E4177"/>
      <c r="F4177"/>
      <c r="G4177"/>
      <c r="H4177"/>
      <c r="I4177"/>
      <c r="J4177"/>
      <c r="K4177"/>
      <c r="L4177"/>
      <c r="M4177"/>
      <c r="N4177"/>
      <c r="O4177"/>
    </row>
    <row r="4178" spans="2:15" x14ac:dyDescent="0.25">
      <c r="B4178"/>
      <c r="C4178"/>
      <c r="D4178"/>
      <c r="E4178"/>
      <c r="F4178"/>
      <c r="G4178"/>
      <c r="H4178"/>
      <c r="I4178"/>
      <c r="J4178"/>
      <c r="K4178"/>
      <c r="L4178"/>
      <c r="M4178"/>
      <c r="N4178"/>
      <c r="O4178"/>
    </row>
    <row r="4179" spans="2:15" x14ac:dyDescent="0.25">
      <c r="B4179"/>
      <c r="C4179"/>
      <c r="D4179"/>
      <c r="E4179"/>
      <c r="F4179"/>
      <c r="G4179"/>
      <c r="H4179"/>
      <c r="I4179"/>
      <c r="J4179"/>
      <c r="K4179"/>
      <c r="L4179"/>
      <c r="M4179"/>
      <c r="N4179"/>
      <c r="O4179"/>
    </row>
    <row r="4180" spans="2:15" x14ac:dyDescent="0.25">
      <c r="B4180"/>
      <c r="C4180"/>
      <c r="D4180"/>
      <c r="E4180"/>
      <c r="F4180"/>
      <c r="G4180"/>
      <c r="H4180"/>
      <c r="I4180"/>
      <c r="J4180"/>
      <c r="K4180"/>
      <c r="L4180"/>
      <c r="M4180"/>
      <c r="N4180"/>
      <c r="O4180"/>
    </row>
    <row r="4181" spans="2:15" x14ac:dyDescent="0.25">
      <c r="B4181"/>
      <c r="C4181"/>
      <c r="D4181"/>
      <c r="E4181"/>
      <c r="F4181"/>
      <c r="G4181"/>
      <c r="H4181"/>
      <c r="I4181"/>
      <c r="J4181"/>
      <c r="K4181"/>
      <c r="L4181"/>
      <c r="M4181"/>
      <c r="N4181"/>
      <c r="O4181"/>
    </row>
    <row r="4182" spans="2:15" x14ac:dyDescent="0.25">
      <c r="B4182"/>
      <c r="C4182"/>
      <c r="D4182"/>
      <c r="E4182"/>
      <c r="F4182"/>
      <c r="G4182"/>
      <c r="H4182"/>
      <c r="I4182"/>
      <c r="J4182"/>
      <c r="K4182"/>
      <c r="L4182"/>
      <c r="M4182"/>
      <c r="N4182"/>
      <c r="O4182"/>
    </row>
    <row r="4183" spans="2:15" x14ac:dyDescent="0.25">
      <c r="B4183"/>
      <c r="C4183"/>
      <c r="D4183"/>
      <c r="E4183"/>
      <c r="F4183"/>
      <c r="G4183"/>
      <c r="H4183"/>
      <c r="I4183"/>
      <c r="J4183"/>
      <c r="K4183"/>
      <c r="L4183"/>
      <c r="M4183"/>
      <c r="N4183"/>
      <c r="O4183"/>
    </row>
    <row r="4184" spans="2:15" x14ac:dyDescent="0.25">
      <c r="B4184"/>
      <c r="C4184"/>
      <c r="D4184"/>
      <c r="E4184"/>
      <c r="F4184"/>
      <c r="G4184"/>
      <c r="H4184"/>
      <c r="I4184"/>
      <c r="J4184"/>
      <c r="K4184"/>
      <c r="L4184"/>
      <c r="M4184"/>
      <c r="N4184"/>
      <c r="O4184"/>
    </row>
    <row r="4185" spans="2:15" x14ac:dyDescent="0.25">
      <c r="B4185"/>
      <c r="C4185"/>
      <c r="D4185"/>
      <c r="E4185"/>
      <c r="F4185"/>
      <c r="G4185"/>
      <c r="H4185"/>
      <c r="I4185"/>
      <c r="J4185"/>
      <c r="K4185"/>
      <c r="L4185"/>
      <c r="M4185"/>
      <c r="N4185"/>
      <c r="O4185"/>
    </row>
    <row r="4186" spans="2:15" x14ac:dyDescent="0.25">
      <c r="B4186"/>
      <c r="C4186"/>
      <c r="D4186"/>
      <c r="E4186"/>
      <c r="F4186"/>
      <c r="G4186"/>
      <c r="H4186"/>
      <c r="I4186"/>
      <c r="J4186"/>
      <c r="K4186"/>
      <c r="L4186"/>
      <c r="M4186"/>
      <c r="N4186"/>
      <c r="O4186"/>
    </row>
    <row r="4187" spans="2:15" x14ac:dyDescent="0.25">
      <c r="B4187"/>
      <c r="C4187"/>
      <c r="D4187"/>
      <c r="E4187"/>
      <c r="F4187"/>
      <c r="G4187"/>
      <c r="H4187"/>
      <c r="I4187"/>
      <c r="J4187"/>
      <c r="K4187"/>
      <c r="L4187"/>
      <c r="M4187"/>
      <c r="N4187"/>
      <c r="O4187"/>
    </row>
    <row r="4188" spans="2:15" x14ac:dyDescent="0.25">
      <c r="B4188"/>
      <c r="C4188"/>
      <c r="D4188"/>
      <c r="E4188"/>
      <c r="F4188"/>
      <c r="G4188"/>
      <c r="H4188"/>
      <c r="I4188"/>
      <c r="J4188"/>
      <c r="K4188"/>
      <c r="L4188"/>
      <c r="M4188"/>
      <c r="N4188"/>
      <c r="O4188"/>
    </row>
    <row r="4189" spans="2:15" x14ac:dyDescent="0.25">
      <c r="B4189"/>
      <c r="C4189"/>
      <c r="D4189"/>
      <c r="E4189"/>
      <c r="F4189"/>
      <c r="G4189"/>
      <c r="H4189"/>
      <c r="I4189"/>
      <c r="J4189"/>
      <c r="K4189"/>
      <c r="L4189"/>
      <c r="M4189"/>
      <c r="N4189"/>
      <c r="O4189"/>
    </row>
    <row r="4190" spans="2:15" x14ac:dyDescent="0.25">
      <c r="B4190"/>
      <c r="C4190"/>
      <c r="D4190"/>
      <c r="E4190"/>
      <c r="F4190"/>
      <c r="G4190"/>
      <c r="H4190"/>
      <c r="I4190"/>
      <c r="J4190"/>
      <c r="K4190"/>
      <c r="L4190"/>
      <c r="M4190"/>
      <c r="N4190"/>
      <c r="O4190"/>
    </row>
    <row r="4191" spans="2:15" x14ac:dyDescent="0.25">
      <c r="B4191"/>
      <c r="C4191"/>
      <c r="D4191"/>
      <c r="E4191"/>
      <c r="F4191"/>
      <c r="G4191"/>
      <c r="H4191"/>
      <c r="I4191"/>
      <c r="J4191"/>
      <c r="K4191"/>
      <c r="L4191"/>
      <c r="M4191"/>
      <c r="N4191"/>
      <c r="O4191"/>
    </row>
    <row r="4192" spans="2:15" x14ac:dyDescent="0.25">
      <c r="B4192"/>
      <c r="C4192"/>
      <c r="D4192"/>
      <c r="E4192"/>
      <c r="F4192"/>
      <c r="G4192"/>
      <c r="H4192"/>
      <c r="I4192"/>
      <c r="J4192"/>
      <c r="K4192"/>
      <c r="L4192"/>
      <c r="M4192"/>
      <c r="N4192"/>
      <c r="O4192"/>
    </row>
    <row r="4193" spans="2:15" x14ac:dyDescent="0.25">
      <c r="B4193"/>
      <c r="C4193"/>
      <c r="D4193"/>
      <c r="E4193"/>
      <c r="F4193"/>
      <c r="G4193"/>
      <c r="H4193"/>
      <c r="I4193"/>
      <c r="J4193"/>
      <c r="K4193"/>
      <c r="L4193"/>
      <c r="M4193"/>
      <c r="N4193"/>
      <c r="O4193"/>
    </row>
    <row r="4194" spans="2:15" x14ac:dyDescent="0.25">
      <c r="B4194"/>
      <c r="C4194"/>
      <c r="D4194"/>
      <c r="E4194"/>
      <c r="F4194"/>
      <c r="G4194"/>
      <c r="H4194"/>
      <c r="I4194"/>
      <c r="J4194"/>
      <c r="K4194"/>
      <c r="L4194"/>
      <c r="M4194"/>
      <c r="N4194"/>
      <c r="O4194"/>
    </row>
    <row r="4195" spans="2:15" x14ac:dyDescent="0.25">
      <c r="B4195"/>
      <c r="C4195"/>
      <c r="D4195"/>
      <c r="E4195"/>
      <c r="F4195"/>
      <c r="G4195"/>
      <c r="H4195"/>
      <c r="I4195"/>
      <c r="J4195"/>
      <c r="K4195"/>
      <c r="L4195"/>
      <c r="M4195"/>
      <c r="N4195"/>
      <c r="O4195"/>
    </row>
    <row r="4196" spans="2:15" x14ac:dyDescent="0.25">
      <c r="B4196"/>
      <c r="C4196"/>
      <c r="D4196"/>
      <c r="E4196"/>
      <c r="F4196"/>
      <c r="G4196"/>
      <c r="H4196"/>
      <c r="I4196"/>
      <c r="J4196"/>
      <c r="K4196"/>
      <c r="L4196"/>
      <c r="M4196"/>
      <c r="N4196"/>
      <c r="O4196"/>
    </row>
    <row r="4197" spans="2:15" x14ac:dyDescent="0.25">
      <c r="B4197"/>
      <c r="C4197"/>
      <c r="D4197"/>
      <c r="E4197"/>
      <c r="F4197"/>
      <c r="G4197"/>
      <c r="H4197"/>
      <c r="I4197"/>
      <c r="J4197"/>
      <c r="K4197"/>
      <c r="L4197"/>
      <c r="M4197"/>
      <c r="N4197"/>
      <c r="O4197"/>
    </row>
    <row r="4198" spans="2:15" x14ac:dyDescent="0.25">
      <c r="B4198"/>
      <c r="C4198"/>
      <c r="D4198"/>
      <c r="E4198"/>
      <c r="F4198"/>
      <c r="G4198"/>
      <c r="H4198"/>
      <c r="I4198"/>
      <c r="J4198"/>
      <c r="K4198"/>
      <c r="L4198"/>
      <c r="M4198"/>
      <c r="N4198"/>
      <c r="O4198"/>
    </row>
    <row r="4199" spans="2:15" x14ac:dyDescent="0.25">
      <c r="B4199"/>
      <c r="C4199"/>
      <c r="D4199"/>
      <c r="E4199"/>
      <c r="F4199"/>
      <c r="G4199"/>
      <c r="H4199"/>
      <c r="I4199"/>
      <c r="J4199"/>
      <c r="K4199"/>
      <c r="L4199"/>
      <c r="M4199"/>
      <c r="N4199"/>
      <c r="O4199"/>
    </row>
    <row r="4200" spans="2:15" x14ac:dyDescent="0.25">
      <c r="B4200"/>
      <c r="C4200"/>
      <c r="D4200"/>
      <c r="E4200"/>
      <c r="F4200"/>
      <c r="G4200"/>
      <c r="H4200"/>
      <c r="I4200"/>
      <c r="J4200"/>
      <c r="K4200"/>
      <c r="L4200"/>
      <c r="M4200"/>
      <c r="N4200"/>
      <c r="O4200"/>
    </row>
    <row r="4201" spans="2:15" x14ac:dyDescent="0.25">
      <c r="B4201"/>
      <c r="C4201"/>
      <c r="D4201"/>
      <c r="E4201"/>
      <c r="F4201"/>
      <c r="G4201"/>
      <c r="H4201"/>
      <c r="I4201"/>
      <c r="J4201"/>
      <c r="K4201"/>
      <c r="L4201"/>
      <c r="M4201"/>
      <c r="N4201"/>
      <c r="O4201"/>
    </row>
    <row r="4202" spans="2:15" x14ac:dyDescent="0.25">
      <c r="B4202"/>
      <c r="C4202"/>
      <c r="D4202"/>
      <c r="E4202"/>
      <c r="F4202"/>
      <c r="G4202"/>
      <c r="H4202"/>
      <c r="I4202"/>
      <c r="J4202"/>
      <c r="K4202"/>
      <c r="L4202"/>
      <c r="M4202"/>
      <c r="N4202"/>
      <c r="O4202"/>
    </row>
    <row r="4203" spans="2:15" x14ac:dyDescent="0.25">
      <c r="B4203"/>
      <c r="C4203"/>
      <c r="D4203"/>
      <c r="E4203"/>
      <c r="F4203"/>
      <c r="G4203"/>
      <c r="H4203"/>
      <c r="I4203"/>
      <c r="J4203"/>
      <c r="K4203"/>
      <c r="L4203"/>
      <c r="M4203"/>
      <c r="N4203"/>
      <c r="O4203"/>
    </row>
    <row r="4204" spans="2:15" x14ac:dyDescent="0.25">
      <c r="B4204"/>
      <c r="C4204"/>
      <c r="D4204"/>
      <c r="E4204"/>
      <c r="F4204"/>
      <c r="G4204"/>
      <c r="H4204"/>
      <c r="I4204"/>
      <c r="J4204"/>
      <c r="K4204"/>
      <c r="L4204"/>
      <c r="M4204"/>
      <c r="N4204"/>
      <c r="O4204"/>
    </row>
    <row r="4205" spans="2:15" x14ac:dyDescent="0.25">
      <c r="B4205"/>
      <c r="C4205"/>
      <c r="D4205"/>
      <c r="E4205"/>
      <c r="F4205"/>
      <c r="G4205"/>
      <c r="H4205"/>
      <c r="I4205"/>
      <c r="J4205"/>
      <c r="K4205"/>
      <c r="L4205"/>
      <c r="M4205"/>
      <c r="N4205"/>
      <c r="O4205"/>
    </row>
    <row r="4206" spans="2:15" x14ac:dyDescent="0.25">
      <c r="B4206"/>
      <c r="C4206"/>
      <c r="D4206"/>
      <c r="E4206"/>
      <c r="F4206"/>
      <c r="G4206"/>
      <c r="H4206"/>
      <c r="I4206"/>
      <c r="J4206"/>
      <c r="K4206"/>
      <c r="L4206"/>
      <c r="M4206"/>
      <c r="N4206"/>
      <c r="O4206"/>
    </row>
    <row r="4207" spans="2:15" x14ac:dyDescent="0.25">
      <c r="B4207"/>
      <c r="C4207"/>
      <c r="D4207"/>
      <c r="E4207"/>
      <c r="F4207"/>
      <c r="G4207"/>
      <c r="H4207"/>
      <c r="I4207"/>
      <c r="J4207"/>
      <c r="K4207"/>
      <c r="L4207"/>
      <c r="M4207"/>
      <c r="N4207"/>
      <c r="O4207"/>
    </row>
    <row r="4208" spans="2:15" x14ac:dyDescent="0.25">
      <c r="B4208"/>
      <c r="C4208"/>
      <c r="D4208"/>
      <c r="E4208"/>
      <c r="F4208"/>
      <c r="G4208"/>
      <c r="H4208"/>
      <c r="I4208"/>
      <c r="J4208"/>
      <c r="K4208"/>
      <c r="L4208"/>
      <c r="M4208"/>
      <c r="N4208"/>
      <c r="O4208"/>
    </row>
    <row r="4209" spans="2:15" x14ac:dyDescent="0.25">
      <c r="B4209"/>
      <c r="C4209"/>
      <c r="D4209"/>
      <c r="E4209"/>
      <c r="F4209"/>
      <c r="G4209"/>
      <c r="H4209"/>
      <c r="I4209"/>
      <c r="J4209"/>
      <c r="K4209"/>
      <c r="L4209"/>
      <c r="M4209"/>
      <c r="N4209"/>
      <c r="O4209"/>
    </row>
    <row r="4210" spans="2:15" x14ac:dyDescent="0.25">
      <c r="B4210"/>
      <c r="C4210"/>
      <c r="D4210"/>
      <c r="E4210"/>
      <c r="F4210"/>
      <c r="G4210"/>
      <c r="H4210"/>
      <c r="I4210"/>
      <c r="J4210"/>
      <c r="K4210"/>
      <c r="L4210"/>
      <c r="M4210"/>
      <c r="N4210"/>
      <c r="O4210"/>
    </row>
    <row r="4211" spans="2:15" x14ac:dyDescent="0.25">
      <c r="B4211"/>
      <c r="C4211"/>
      <c r="D4211"/>
      <c r="E4211"/>
      <c r="F4211"/>
      <c r="G4211"/>
      <c r="H4211"/>
      <c r="I4211"/>
      <c r="J4211"/>
      <c r="K4211"/>
      <c r="L4211"/>
      <c r="M4211"/>
      <c r="N4211"/>
      <c r="O4211"/>
    </row>
    <row r="4212" spans="2:15" x14ac:dyDescent="0.25">
      <c r="B4212"/>
      <c r="C4212"/>
      <c r="D4212"/>
      <c r="E4212"/>
      <c r="F4212"/>
      <c r="G4212"/>
      <c r="H4212"/>
      <c r="I4212"/>
      <c r="J4212"/>
      <c r="K4212"/>
      <c r="L4212"/>
      <c r="M4212"/>
      <c r="N4212"/>
      <c r="O4212"/>
    </row>
    <row r="4213" spans="2:15" x14ac:dyDescent="0.25">
      <c r="B4213"/>
      <c r="C4213"/>
      <c r="D4213"/>
      <c r="E4213"/>
      <c r="F4213"/>
      <c r="G4213"/>
      <c r="H4213"/>
      <c r="I4213"/>
      <c r="J4213"/>
      <c r="K4213"/>
      <c r="L4213"/>
      <c r="M4213"/>
      <c r="N4213"/>
      <c r="O4213"/>
    </row>
    <row r="4214" spans="2:15" x14ac:dyDescent="0.25">
      <c r="B4214"/>
      <c r="C4214"/>
      <c r="D4214"/>
      <c r="E4214"/>
      <c r="F4214"/>
      <c r="G4214"/>
      <c r="H4214"/>
      <c r="I4214"/>
      <c r="J4214"/>
      <c r="K4214"/>
      <c r="L4214"/>
      <c r="M4214"/>
      <c r="N4214"/>
      <c r="O4214"/>
    </row>
    <row r="4215" spans="2:15" x14ac:dyDescent="0.25">
      <c r="B4215"/>
      <c r="C4215"/>
      <c r="D4215"/>
      <c r="E4215"/>
      <c r="F4215"/>
      <c r="G4215"/>
      <c r="H4215"/>
      <c r="I4215"/>
      <c r="J4215"/>
      <c r="K4215"/>
      <c r="L4215"/>
      <c r="M4215"/>
      <c r="N4215"/>
      <c r="O4215"/>
    </row>
    <row r="4216" spans="2:15" x14ac:dyDescent="0.25">
      <c r="B4216"/>
      <c r="C4216"/>
      <c r="D4216"/>
      <c r="E4216"/>
      <c r="F4216"/>
      <c r="G4216"/>
      <c r="H4216"/>
      <c r="I4216"/>
      <c r="J4216"/>
      <c r="K4216"/>
      <c r="L4216"/>
      <c r="M4216"/>
      <c r="N4216"/>
      <c r="O4216"/>
    </row>
    <row r="4217" spans="2:15" x14ac:dyDescent="0.25">
      <c r="B4217"/>
      <c r="C4217"/>
      <c r="D4217"/>
      <c r="E4217"/>
      <c r="F4217"/>
      <c r="G4217"/>
      <c r="H4217"/>
      <c r="I4217"/>
      <c r="J4217"/>
      <c r="K4217"/>
      <c r="L4217"/>
      <c r="M4217"/>
      <c r="N4217"/>
      <c r="O4217"/>
    </row>
    <row r="4218" spans="2:15" x14ac:dyDescent="0.25">
      <c r="B4218"/>
      <c r="C4218"/>
      <c r="D4218"/>
      <c r="E4218"/>
      <c r="F4218"/>
      <c r="G4218"/>
      <c r="H4218"/>
      <c r="I4218"/>
      <c r="J4218"/>
      <c r="K4218"/>
      <c r="L4218"/>
      <c r="M4218"/>
      <c r="N4218"/>
      <c r="O4218"/>
    </row>
    <row r="4219" spans="2:15" x14ac:dyDescent="0.25">
      <c r="B4219"/>
      <c r="C4219"/>
      <c r="D4219"/>
      <c r="E4219"/>
      <c r="F4219"/>
      <c r="G4219"/>
      <c r="H4219"/>
      <c r="I4219"/>
      <c r="J4219"/>
      <c r="K4219"/>
      <c r="L4219"/>
      <c r="M4219"/>
      <c r="N4219"/>
      <c r="O4219"/>
    </row>
    <row r="4220" spans="2:15" x14ac:dyDescent="0.25">
      <c r="B4220"/>
      <c r="C4220"/>
      <c r="D4220"/>
      <c r="E4220"/>
      <c r="F4220"/>
      <c r="G4220"/>
      <c r="H4220"/>
      <c r="I4220"/>
      <c r="J4220"/>
      <c r="K4220"/>
      <c r="L4220"/>
      <c r="M4220"/>
      <c r="N4220"/>
      <c r="O4220"/>
    </row>
    <row r="4221" spans="2:15" x14ac:dyDescent="0.25">
      <c r="B4221"/>
      <c r="C4221"/>
      <c r="D4221"/>
      <c r="E4221"/>
      <c r="F4221"/>
      <c r="G4221"/>
      <c r="H4221"/>
      <c r="I4221"/>
      <c r="J4221"/>
      <c r="K4221"/>
      <c r="L4221"/>
      <c r="M4221"/>
      <c r="N4221"/>
      <c r="O4221"/>
    </row>
    <row r="4222" spans="2:15" x14ac:dyDescent="0.25">
      <c r="B4222"/>
      <c r="C4222"/>
      <c r="D4222"/>
      <c r="E4222"/>
      <c r="F4222"/>
      <c r="G4222"/>
      <c r="H4222"/>
      <c r="I4222"/>
      <c r="J4222"/>
      <c r="K4222"/>
      <c r="L4222"/>
      <c r="M4222"/>
      <c r="N4222"/>
      <c r="O4222"/>
    </row>
    <row r="4223" spans="2:15" x14ac:dyDescent="0.25">
      <c r="B4223"/>
      <c r="C4223"/>
      <c r="D4223"/>
      <c r="E4223"/>
      <c r="F4223"/>
      <c r="G4223"/>
      <c r="H4223"/>
      <c r="I4223"/>
      <c r="J4223"/>
      <c r="K4223"/>
      <c r="L4223"/>
      <c r="M4223"/>
      <c r="N4223"/>
      <c r="O4223"/>
    </row>
    <row r="4224" spans="2:15" x14ac:dyDescent="0.25">
      <c r="B4224"/>
      <c r="C4224"/>
      <c r="D4224"/>
      <c r="E4224"/>
      <c r="F4224"/>
      <c r="G4224"/>
      <c r="H4224"/>
      <c r="I4224"/>
      <c r="J4224"/>
      <c r="K4224"/>
      <c r="L4224"/>
      <c r="M4224"/>
      <c r="N4224"/>
      <c r="O4224"/>
    </row>
    <row r="4225" spans="2:15" x14ac:dyDescent="0.25">
      <c r="B4225"/>
      <c r="C4225"/>
      <c r="D4225"/>
      <c r="E4225"/>
      <c r="F4225"/>
      <c r="G4225"/>
      <c r="H4225"/>
      <c r="I4225"/>
      <c r="J4225"/>
      <c r="K4225"/>
      <c r="L4225"/>
      <c r="M4225"/>
      <c r="N4225"/>
      <c r="O4225"/>
    </row>
    <row r="4226" spans="2:15" x14ac:dyDescent="0.25">
      <c r="B4226"/>
      <c r="C4226"/>
      <c r="D4226"/>
      <c r="E4226"/>
      <c r="F4226"/>
      <c r="G4226"/>
      <c r="H4226"/>
      <c r="I4226"/>
      <c r="J4226"/>
      <c r="K4226"/>
      <c r="L4226"/>
      <c r="M4226"/>
      <c r="N4226"/>
      <c r="O4226"/>
    </row>
    <row r="4227" spans="2:15" x14ac:dyDescent="0.25">
      <c r="B4227"/>
      <c r="C4227"/>
      <c r="D4227"/>
      <c r="E4227"/>
      <c r="F4227"/>
      <c r="G4227"/>
      <c r="H4227"/>
      <c r="I4227"/>
      <c r="J4227"/>
      <c r="K4227"/>
      <c r="L4227"/>
      <c r="M4227"/>
      <c r="N4227"/>
      <c r="O4227"/>
    </row>
    <row r="4228" spans="2:15" x14ac:dyDescent="0.25">
      <c r="B4228"/>
      <c r="C4228"/>
      <c r="D4228"/>
      <c r="E4228"/>
      <c r="F4228"/>
      <c r="G4228"/>
      <c r="H4228"/>
      <c r="I4228"/>
      <c r="J4228"/>
      <c r="K4228"/>
      <c r="L4228"/>
      <c r="M4228"/>
      <c r="N4228"/>
      <c r="O4228"/>
    </row>
    <row r="4229" spans="2:15" x14ac:dyDescent="0.25">
      <c r="B4229"/>
      <c r="C4229"/>
      <c r="D4229"/>
      <c r="E4229"/>
      <c r="F4229"/>
      <c r="G4229"/>
      <c r="H4229"/>
      <c r="I4229"/>
      <c r="J4229"/>
      <c r="K4229"/>
      <c r="L4229"/>
      <c r="M4229"/>
      <c r="N4229"/>
      <c r="O4229"/>
    </row>
    <row r="4230" spans="2:15" x14ac:dyDescent="0.25">
      <c r="B4230"/>
      <c r="C4230"/>
      <c r="D4230"/>
      <c r="E4230"/>
      <c r="F4230"/>
      <c r="G4230"/>
      <c r="H4230"/>
      <c r="I4230"/>
      <c r="J4230"/>
      <c r="K4230"/>
      <c r="L4230"/>
      <c r="M4230"/>
      <c r="N4230"/>
      <c r="O4230"/>
    </row>
    <row r="4231" spans="2:15" x14ac:dyDescent="0.25">
      <c r="B4231"/>
      <c r="C4231"/>
      <c r="D4231"/>
      <c r="E4231"/>
      <c r="F4231"/>
      <c r="G4231"/>
      <c r="H4231"/>
      <c r="I4231"/>
      <c r="J4231"/>
      <c r="K4231"/>
      <c r="L4231"/>
      <c r="M4231"/>
      <c r="N4231"/>
      <c r="O4231"/>
    </row>
    <row r="4232" spans="2:15" x14ac:dyDescent="0.25">
      <c r="B4232"/>
      <c r="C4232"/>
      <c r="D4232"/>
      <c r="E4232"/>
      <c r="F4232"/>
      <c r="G4232"/>
      <c r="H4232"/>
      <c r="I4232"/>
      <c r="J4232"/>
      <c r="K4232"/>
      <c r="L4232"/>
      <c r="M4232"/>
      <c r="N4232"/>
      <c r="O4232"/>
    </row>
    <row r="4233" spans="2:15" x14ac:dyDescent="0.25">
      <c r="B4233"/>
      <c r="C4233"/>
      <c r="D4233"/>
      <c r="E4233"/>
      <c r="F4233"/>
      <c r="G4233"/>
      <c r="H4233"/>
      <c r="I4233"/>
      <c r="J4233"/>
      <c r="K4233"/>
      <c r="L4233"/>
      <c r="M4233"/>
      <c r="N4233"/>
      <c r="O4233"/>
    </row>
    <row r="4234" spans="2:15" x14ac:dyDescent="0.25">
      <c r="B4234"/>
      <c r="C4234"/>
      <c r="D4234"/>
      <c r="E4234"/>
      <c r="F4234"/>
      <c r="G4234"/>
      <c r="H4234"/>
      <c r="I4234"/>
      <c r="J4234"/>
      <c r="K4234"/>
      <c r="L4234"/>
      <c r="M4234"/>
      <c r="N4234"/>
      <c r="O4234"/>
    </row>
    <row r="4235" spans="2:15" x14ac:dyDescent="0.25">
      <c r="B4235"/>
      <c r="C4235"/>
      <c r="D4235"/>
      <c r="E4235"/>
      <c r="F4235"/>
      <c r="G4235"/>
      <c r="H4235"/>
      <c r="I4235"/>
      <c r="J4235"/>
      <c r="K4235"/>
      <c r="L4235"/>
      <c r="M4235"/>
      <c r="N4235"/>
      <c r="O4235"/>
    </row>
    <row r="4236" spans="2:15" x14ac:dyDescent="0.25">
      <c r="B4236"/>
      <c r="C4236"/>
      <c r="D4236"/>
      <c r="E4236"/>
      <c r="F4236"/>
      <c r="G4236"/>
      <c r="H4236"/>
      <c r="I4236"/>
      <c r="J4236"/>
      <c r="K4236"/>
      <c r="L4236"/>
      <c r="M4236"/>
      <c r="N4236"/>
      <c r="O4236"/>
    </row>
    <row r="4237" spans="2:15" x14ac:dyDescent="0.25">
      <c r="B4237"/>
      <c r="C4237"/>
      <c r="D4237"/>
      <c r="E4237"/>
      <c r="F4237"/>
      <c r="G4237"/>
      <c r="H4237"/>
      <c r="I4237"/>
      <c r="J4237"/>
      <c r="K4237"/>
      <c r="L4237"/>
      <c r="M4237"/>
      <c r="N4237"/>
      <c r="O4237"/>
    </row>
    <row r="4238" spans="2:15" x14ac:dyDescent="0.25">
      <c r="B4238"/>
      <c r="C4238"/>
      <c r="D4238"/>
      <c r="E4238"/>
      <c r="F4238"/>
      <c r="G4238"/>
      <c r="H4238"/>
      <c r="I4238"/>
      <c r="J4238"/>
      <c r="K4238"/>
      <c r="L4238"/>
      <c r="M4238"/>
      <c r="N4238"/>
      <c r="O4238"/>
    </row>
    <row r="4239" spans="2:15" x14ac:dyDescent="0.25">
      <c r="B4239"/>
      <c r="C4239"/>
      <c r="D4239"/>
      <c r="E4239"/>
      <c r="F4239"/>
      <c r="G4239"/>
      <c r="H4239"/>
      <c r="I4239"/>
      <c r="J4239"/>
      <c r="K4239"/>
      <c r="L4239"/>
      <c r="M4239"/>
      <c r="N4239"/>
      <c r="O4239"/>
    </row>
    <row r="4240" spans="2:15" x14ac:dyDescent="0.25">
      <c r="B4240"/>
      <c r="C4240"/>
      <c r="D4240"/>
      <c r="E4240"/>
      <c r="F4240"/>
      <c r="G4240"/>
      <c r="H4240"/>
      <c r="I4240"/>
      <c r="J4240"/>
      <c r="K4240"/>
      <c r="L4240"/>
      <c r="M4240"/>
      <c r="N4240"/>
      <c r="O4240"/>
    </row>
    <row r="4241" spans="2:15" x14ac:dyDescent="0.25">
      <c r="B4241"/>
      <c r="C4241"/>
      <c r="D4241"/>
      <c r="E4241"/>
      <c r="F4241"/>
      <c r="G4241"/>
      <c r="H4241"/>
      <c r="I4241"/>
      <c r="J4241"/>
      <c r="K4241"/>
      <c r="L4241"/>
      <c r="M4241"/>
      <c r="N4241"/>
      <c r="O4241"/>
    </row>
    <row r="4242" spans="2:15" x14ac:dyDescent="0.25">
      <c r="B4242"/>
      <c r="C4242"/>
      <c r="D4242"/>
      <c r="E4242"/>
      <c r="F4242"/>
      <c r="G4242"/>
      <c r="H4242"/>
      <c r="I4242"/>
      <c r="J4242"/>
      <c r="K4242"/>
      <c r="L4242"/>
      <c r="M4242"/>
      <c r="N4242"/>
      <c r="O4242"/>
    </row>
    <row r="4243" spans="2:15" x14ac:dyDescent="0.25">
      <c r="B4243"/>
      <c r="C4243"/>
      <c r="D4243"/>
      <c r="E4243"/>
      <c r="F4243"/>
      <c r="G4243"/>
      <c r="H4243"/>
      <c r="I4243"/>
      <c r="J4243"/>
      <c r="K4243"/>
      <c r="L4243"/>
      <c r="M4243"/>
      <c r="N4243"/>
      <c r="O4243"/>
    </row>
    <row r="4244" spans="2:15" x14ac:dyDescent="0.25">
      <c r="B4244"/>
      <c r="C4244"/>
      <c r="D4244"/>
      <c r="E4244"/>
      <c r="F4244"/>
      <c r="G4244"/>
      <c r="H4244"/>
      <c r="I4244"/>
      <c r="J4244"/>
      <c r="K4244"/>
      <c r="L4244"/>
      <c r="M4244"/>
      <c r="N4244"/>
      <c r="O4244"/>
    </row>
    <row r="4245" spans="2:15" x14ac:dyDescent="0.25">
      <c r="B4245"/>
      <c r="C4245"/>
      <c r="D4245"/>
      <c r="E4245"/>
      <c r="F4245"/>
      <c r="G4245"/>
      <c r="H4245"/>
      <c r="I4245"/>
      <c r="J4245"/>
      <c r="K4245"/>
      <c r="L4245"/>
      <c r="M4245"/>
      <c r="N4245"/>
      <c r="O4245"/>
    </row>
    <row r="4246" spans="2:15" x14ac:dyDescent="0.25">
      <c r="B4246"/>
      <c r="C4246"/>
      <c r="D4246"/>
      <c r="E4246"/>
      <c r="F4246"/>
      <c r="G4246"/>
      <c r="H4246"/>
      <c r="I4246"/>
      <c r="J4246"/>
      <c r="K4246"/>
      <c r="L4246"/>
      <c r="M4246"/>
      <c r="N4246"/>
      <c r="O4246"/>
    </row>
    <row r="4247" spans="2:15" x14ac:dyDescent="0.25">
      <c r="B4247"/>
      <c r="C4247"/>
      <c r="D4247"/>
      <c r="E4247"/>
      <c r="F4247"/>
      <c r="G4247"/>
      <c r="H4247"/>
      <c r="I4247"/>
      <c r="J4247"/>
      <c r="K4247"/>
      <c r="L4247"/>
      <c r="M4247"/>
      <c r="N4247"/>
      <c r="O4247"/>
    </row>
    <row r="4248" spans="2:15" x14ac:dyDescent="0.25">
      <c r="B4248"/>
      <c r="C4248"/>
      <c r="D4248"/>
      <c r="E4248"/>
      <c r="F4248"/>
      <c r="G4248"/>
      <c r="H4248"/>
      <c r="I4248"/>
      <c r="J4248"/>
      <c r="K4248"/>
      <c r="L4248"/>
      <c r="M4248"/>
      <c r="N4248"/>
      <c r="O4248"/>
    </row>
    <row r="4249" spans="2:15" x14ac:dyDescent="0.25">
      <c r="B4249"/>
      <c r="C4249"/>
      <c r="D4249"/>
      <c r="E4249"/>
      <c r="F4249"/>
      <c r="G4249"/>
      <c r="H4249"/>
      <c r="I4249"/>
      <c r="J4249"/>
      <c r="K4249"/>
      <c r="L4249"/>
      <c r="M4249"/>
      <c r="N4249"/>
      <c r="O4249"/>
    </row>
    <row r="4250" spans="2:15" x14ac:dyDescent="0.25">
      <c r="B4250"/>
      <c r="C4250"/>
      <c r="D4250"/>
      <c r="E4250"/>
      <c r="F4250"/>
      <c r="G4250"/>
      <c r="H4250"/>
      <c r="I4250"/>
      <c r="J4250"/>
      <c r="K4250"/>
      <c r="L4250"/>
      <c r="M4250"/>
      <c r="N4250"/>
      <c r="O4250"/>
    </row>
    <row r="4251" spans="2:15" x14ac:dyDescent="0.25">
      <c r="B4251"/>
      <c r="C4251"/>
      <c r="D4251"/>
      <c r="E4251"/>
      <c r="F4251"/>
      <c r="G4251"/>
      <c r="H4251"/>
      <c r="I4251"/>
      <c r="J4251"/>
      <c r="K4251"/>
      <c r="L4251"/>
      <c r="M4251"/>
      <c r="N4251"/>
      <c r="O4251"/>
    </row>
    <row r="4252" spans="2:15" x14ac:dyDescent="0.25">
      <c r="B4252"/>
      <c r="C4252"/>
      <c r="D4252"/>
      <c r="E4252"/>
      <c r="F4252"/>
      <c r="G4252"/>
      <c r="H4252"/>
      <c r="I4252"/>
      <c r="J4252"/>
      <c r="K4252"/>
      <c r="L4252"/>
      <c r="M4252"/>
      <c r="N4252"/>
      <c r="O4252"/>
    </row>
    <row r="4253" spans="2:15" x14ac:dyDescent="0.25">
      <c r="B4253"/>
      <c r="C4253"/>
      <c r="D4253"/>
      <c r="E4253"/>
      <c r="F4253"/>
      <c r="G4253"/>
      <c r="H4253"/>
      <c r="I4253"/>
      <c r="J4253"/>
      <c r="K4253"/>
      <c r="L4253"/>
      <c r="M4253"/>
      <c r="N4253"/>
      <c r="O4253"/>
    </row>
    <row r="4254" spans="2:15" x14ac:dyDescent="0.25">
      <c r="B4254"/>
      <c r="C4254"/>
      <c r="D4254"/>
      <c r="E4254"/>
      <c r="F4254"/>
      <c r="G4254"/>
      <c r="H4254"/>
      <c r="I4254"/>
      <c r="J4254"/>
      <c r="K4254"/>
      <c r="L4254"/>
      <c r="M4254"/>
      <c r="N4254"/>
      <c r="O4254"/>
    </row>
    <row r="4255" spans="2:15" x14ac:dyDescent="0.25">
      <c r="B4255"/>
      <c r="C4255"/>
      <c r="D4255"/>
      <c r="E4255"/>
      <c r="F4255"/>
      <c r="G4255"/>
      <c r="H4255"/>
      <c r="I4255"/>
      <c r="J4255"/>
      <c r="K4255"/>
      <c r="L4255"/>
      <c r="M4255"/>
      <c r="N4255"/>
      <c r="O4255"/>
    </row>
    <row r="4256" spans="2:15" x14ac:dyDescent="0.25">
      <c r="B4256"/>
      <c r="C4256"/>
      <c r="D4256"/>
      <c r="E4256"/>
      <c r="F4256"/>
      <c r="G4256"/>
      <c r="H4256"/>
      <c r="I4256"/>
      <c r="J4256"/>
      <c r="K4256"/>
      <c r="L4256"/>
      <c r="M4256"/>
      <c r="N4256"/>
      <c r="O4256"/>
    </row>
    <row r="4257" spans="2:15" x14ac:dyDescent="0.25">
      <c r="B4257"/>
      <c r="C4257"/>
      <c r="D4257"/>
      <c r="E4257"/>
      <c r="F4257"/>
      <c r="G4257"/>
      <c r="H4257"/>
      <c r="I4257"/>
      <c r="J4257"/>
      <c r="K4257"/>
      <c r="L4257"/>
      <c r="M4257"/>
      <c r="N4257"/>
      <c r="O4257"/>
    </row>
    <row r="4258" spans="2:15" x14ac:dyDescent="0.25">
      <c r="B4258"/>
      <c r="C4258"/>
      <c r="D4258"/>
      <c r="E4258"/>
      <c r="F4258"/>
      <c r="G4258"/>
      <c r="H4258"/>
      <c r="I4258"/>
      <c r="J4258"/>
      <c r="K4258"/>
      <c r="L4258"/>
      <c r="M4258"/>
      <c r="N4258"/>
      <c r="O4258"/>
    </row>
    <row r="4259" spans="2:15" x14ac:dyDescent="0.25">
      <c r="B4259"/>
      <c r="C4259"/>
      <c r="D4259"/>
      <c r="E4259"/>
      <c r="F4259"/>
      <c r="G4259"/>
      <c r="H4259"/>
      <c r="I4259"/>
      <c r="J4259"/>
      <c r="K4259"/>
      <c r="L4259"/>
      <c r="M4259"/>
      <c r="N4259"/>
      <c r="O4259"/>
    </row>
    <row r="4260" spans="2:15" x14ac:dyDescent="0.25">
      <c r="B4260"/>
      <c r="C4260"/>
      <c r="D4260"/>
      <c r="E4260"/>
      <c r="F4260"/>
      <c r="G4260"/>
      <c r="H4260"/>
      <c r="I4260"/>
      <c r="J4260"/>
      <c r="K4260"/>
      <c r="L4260"/>
      <c r="M4260"/>
      <c r="N4260"/>
      <c r="O4260"/>
    </row>
    <row r="4261" spans="2:15" x14ac:dyDescent="0.25">
      <c r="B4261"/>
      <c r="C4261"/>
      <c r="D4261"/>
      <c r="E4261"/>
      <c r="F4261"/>
      <c r="G4261"/>
      <c r="H4261"/>
      <c r="I4261"/>
      <c r="J4261"/>
      <c r="K4261"/>
      <c r="L4261"/>
      <c r="M4261"/>
      <c r="N4261"/>
      <c r="O4261"/>
    </row>
    <row r="4262" spans="2:15" x14ac:dyDescent="0.25">
      <c r="B4262"/>
      <c r="C4262"/>
      <c r="D4262"/>
      <c r="E4262"/>
      <c r="F4262"/>
      <c r="G4262"/>
      <c r="H4262"/>
      <c r="I4262"/>
      <c r="J4262"/>
      <c r="K4262"/>
      <c r="L4262"/>
      <c r="M4262"/>
      <c r="N4262"/>
      <c r="O4262"/>
    </row>
    <row r="4263" spans="2:15" x14ac:dyDescent="0.25">
      <c r="B4263"/>
      <c r="C4263"/>
      <c r="D4263"/>
      <c r="E4263"/>
      <c r="F4263"/>
      <c r="G4263"/>
      <c r="H4263"/>
      <c r="I4263"/>
      <c r="J4263"/>
      <c r="K4263"/>
      <c r="L4263"/>
      <c r="M4263"/>
      <c r="N4263"/>
      <c r="O4263"/>
    </row>
    <row r="4264" spans="2:15" x14ac:dyDescent="0.25">
      <c r="B4264"/>
      <c r="C4264"/>
      <c r="D4264"/>
      <c r="E4264"/>
      <c r="F4264"/>
      <c r="G4264"/>
      <c r="H4264"/>
      <c r="I4264"/>
      <c r="J4264"/>
      <c r="K4264"/>
      <c r="L4264"/>
      <c r="M4264"/>
      <c r="N4264"/>
      <c r="O4264"/>
    </row>
    <row r="4265" spans="2:15" x14ac:dyDescent="0.25">
      <c r="B4265"/>
      <c r="C4265"/>
      <c r="D4265"/>
      <c r="E4265"/>
      <c r="F4265"/>
      <c r="G4265"/>
      <c r="H4265"/>
      <c r="I4265"/>
      <c r="J4265"/>
      <c r="K4265"/>
      <c r="L4265"/>
      <c r="M4265"/>
      <c r="N4265"/>
      <c r="O4265"/>
    </row>
    <row r="4266" spans="2:15" x14ac:dyDescent="0.25">
      <c r="B4266"/>
      <c r="C4266"/>
      <c r="D4266"/>
      <c r="E4266"/>
      <c r="F4266"/>
      <c r="G4266"/>
      <c r="H4266"/>
      <c r="I4266"/>
      <c r="J4266"/>
      <c r="K4266"/>
      <c r="L4266"/>
      <c r="M4266"/>
      <c r="N4266"/>
      <c r="O4266"/>
    </row>
    <row r="4267" spans="2:15" x14ac:dyDescent="0.25">
      <c r="B4267"/>
      <c r="C4267"/>
      <c r="D4267"/>
      <c r="E4267"/>
      <c r="F4267"/>
      <c r="G4267"/>
      <c r="H4267"/>
      <c r="I4267"/>
      <c r="J4267"/>
      <c r="K4267"/>
      <c r="L4267"/>
      <c r="M4267"/>
      <c r="N4267"/>
      <c r="O4267"/>
    </row>
    <row r="4268" spans="2:15" x14ac:dyDescent="0.25">
      <c r="B4268"/>
      <c r="C4268"/>
      <c r="D4268"/>
      <c r="E4268"/>
      <c r="F4268"/>
      <c r="G4268"/>
      <c r="H4268"/>
      <c r="I4268"/>
      <c r="J4268"/>
      <c r="K4268"/>
      <c r="L4268"/>
      <c r="M4268"/>
      <c r="N4268"/>
      <c r="O4268"/>
    </row>
    <row r="4269" spans="2:15" x14ac:dyDescent="0.25">
      <c r="B4269"/>
      <c r="C4269"/>
      <c r="D4269"/>
      <c r="E4269"/>
      <c r="F4269"/>
      <c r="G4269"/>
      <c r="H4269"/>
      <c r="I4269"/>
      <c r="J4269"/>
      <c r="K4269"/>
      <c r="L4269"/>
      <c r="M4269"/>
      <c r="N4269"/>
      <c r="O4269"/>
    </row>
    <row r="4270" spans="2:15" x14ac:dyDescent="0.25">
      <c r="B4270"/>
      <c r="C4270"/>
      <c r="D4270"/>
      <c r="E4270"/>
      <c r="F4270"/>
      <c r="G4270"/>
      <c r="H4270"/>
      <c r="I4270"/>
      <c r="J4270"/>
      <c r="K4270"/>
      <c r="L4270"/>
      <c r="M4270"/>
      <c r="N4270"/>
      <c r="O4270"/>
    </row>
    <row r="4271" spans="2:15" x14ac:dyDescent="0.25">
      <c r="B4271"/>
      <c r="C4271"/>
      <c r="D4271"/>
      <c r="E4271"/>
      <c r="F4271"/>
      <c r="G4271"/>
      <c r="H4271"/>
      <c r="I4271"/>
      <c r="J4271"/>
      <c r="K4271"/>
      <c r="L4271"/>
      <c r="M4271"/>
      <c r="N4271"/>
      <c r="O4271"/>
    </row>
    <row r="4272" spans="2:15" x14ac:dyDescent="0.25">
      <c r="B4272"/>
      <c r="C4272"/>
      <c r="D4272"/>
      <c r="E4272"/>
      <c r="F4272"/>
      <c r="G4272"/>
      <c r="H4272"/>
      <c r="I4272"/>
      <c r="J4272"/>
      <c r="K4272"/>
      <c r="L4272"/>
      <c r="M4272"/>
      <c r="N4272"/>
      <c r="O4272"/>
    </row>
    <row r="4273" spans="2:15" x14ac:dyDescent="0.25">
      <c r="B4273"/>
      <c r="C4273"/>
      <c r="D4273"/>
      <c r="E4273"/>
      <c r="F4273"/>
      <c r="G4273"/>
      <c r="H4273"/>
      <c r="I4273"/>
      <c r="J4273"/>
      <c r="K4273"/>
      <c r="L4273"/>
      <c r="M4273"/>
      <c r="N4273"/>
      <c r="O4273"/>
    </row>
    <row r="4274" spans="2:15" x14ac:dyDescent="0.25">
      <c r="B4274"/>
      <c r="C4274"/>
      <c r="D4274"/>
      <c r="E4274"/>
      <c r="F4274"/>
      <c r="G4274"/>
      <c r="H4274"/>
      <c r="I4274"/>
      <c r="J4274"/>
      <c r="K4274"/>
      <c r="L4274"/>
      <c r="M4274"/>
      <c r="N4274"/>
      <c r="O4274"/>
    </row>
    <row r="4275" spans="2:15" x14ac:dyDescent="0.25">
      <c r="B4275"/>
      <c r="C4275"/>
      <c r="D4275"/>
      <c r="E4275"/>
      <c r="F4275"/>
      <c r="G4275"/>
      <c r="H4275"/>
      <c r="I4275"/>
      <c r="J4275"/>
      <c r="K4275"/>
      <c r="L4275"/>
      <c r="M4275"/>
      <c r="N4275"/>
      <c r="O4275"/>
    </row>
    <row r="4276" spans="2:15" x14ac:dyDescent="0.25">
      <c r="B4276"/>
      <c r="C4276"/>
      <c r="D4276"/>
      <c r="E4276"/>
      <c r="F4276"/>
      <c r="G4276"/>
      <c r="H4276"/>
      <c r="I4276"/>
      <c r="J4276"/>
      <c r="K4276"/>
      <c r="L4276"/>
      <c r="M4276"/>
      <c r="N4276"/>
      <c r="O4276"/>
    </row>
    <row r="4277" spans="2:15" x14ac:dyDescent="0.25">
      <c r="B4277"/>
      <c r="C4277"/>
      <c r="D4277"/>
      <c r="E4277"/>
      <c r="F4277"/>
      <c r="G4277"/>
      <c r="H4277"/>
      <c r="I4277"/>
      <c r="J4277"/>
      <c r="K4277"/>
      <c r="L4277"/>
      <c r="M4277"/>
      <c r="N4277"/>
      <c r="O4277"/>
    </row>
    <row r="4278" spans="2:15" x14ac:dyDescent="0.25">
      <c r="B4278"/>
      <c r="C4278"/>
      <c r="D4278"/>
      <c r="E4278"/>
      <c r="F4278"/>
      <c r="G4278"/>
      <c r="H4278"/>
      <c r="I4278"/>
      <c r="J4278"/>
      <c r="K4278"/>
      <c r="L4278"/>
      <c r="M4278"/>
      <c r="N4278"/>
      <c r="O4278"/>
    </row>
    <row r="4279" spans="2:15" x14ac:dyDescent="0.25">
      <c r="B4279"/>
      <c r="C4279"/>
      <c r="D4279"/>
      <c r="E4279"/>
      <c r="F4279"/>
      <c r="G4279"/>
      <c r="H4279"/>
      <c r="I4279"/>
      <c r="J4279"/>
      <c r="K4279"/>
      <c r="L4279"/>
      <c r="M4279"/>
      <c r="N4279"/>
      <c r="O4279"/>
    </row>
    <row r="4280" spans="2:15" x14ac:dyDescent="0.25">
      <c r="B4280"/>
      <c r="C4280"/>
      <c r="D4280"/>
      <c r="E4280"/>
      <c r="F4280"/>
      <c r="G4280"/>
      <c r="H4280"/>
      <c r="I4280"/>
      <c r="J4280"/>
      <c r="K4280"/>
      <c r="L4280"/>
      <c r="M4280"/>
      <c r="N4280"/>
      <c r="O4280"/>
    </row>
    <row r="4281" spans="2:15" x14ac:dyDescent="0.25">
      <c r="B4281"/>
      <c r="C4281"/>
      <c r="D4281"/>
      <c r="E4281"/>
      <c r="F4281"/>
      <c r="G4281"/>
      <c r="H4281"/>
      <c r="I4281"/>
      <c r="J4281"/>
      <c r="K4281"/>
      <c r="L4281"/>
      <c r="M4281"/>
      <c r="N4281"/>
      <c r="O4281"/>
    </row>
    <row r="4282" spans="2:15" x14ac:dyDescent="0.25">
      <c r="B4282"/>
      <c r="C4282"/>
      <c r="D4282"/>
      <c r="E4282"/>
      <c r="F4282"/>
      <c r="G4282"/>
      <c r="H4282"/>
      <c r="I4282"/>
      <c r="J4282"/>
      <c r="K4282"/>
      <c r="L4282"/>
      <c r="M4282"/>
      <c r="N4282"/>
      <c r="O4282"/>
    </row>
    <row r="4283" spans="2:15" x14ac:dyDescent="0.25">
      <c r="B4283"/>
      <c r="C4283"/>
      <c r="D4283"/>
      <c r="E4283"/>
      <c r="F4283"/>
      <c r="G4283"/>
      <c r="H4283"/>
      <c r="I4283"/>
      <c r="J4283"/>
      <c r="K4283"/>
      <c r="L4283"/>
      <c r="M4283"/>
      <c r="N4283"/>
      <c r="O4283"/>
    </row>
    <row r="4284" spans="2:15" x14ac:dyDescent="0.25">
      <c r="B4284"/>
      <c r="C4284"/>
      <c r="D4284"/>
      <c r="E4284"/>
      <c r="F4284"/>
      <c r="G4284"/>
      <c r="H4284"/>
      <c r="I4284"/>
      <c r="J4284"/>
      <c r="K4284"/>
      <c r="L4284"/>
      <c r="M4284"/>
      <c r="N4284"/>
      <c r="O4284"/>
    </row>
    <row r="4285" spans="2:15" x14ac:dyDescent="0.25">
      <c r="B4285"/>
      <c r="C4285"/>
      <c r="D4285"/>
      <c r="E4285"/>
      <c r="F4285"/>
      <c r="G4285"/>
      <c r="H4285"/>
      <c r="I4285"/>
      <c r="J4285"/>
      <c r="K4285"/>
      <c r="L4285"/>
      <c r="M4285"/>
      <c r="N4285"/>
      <c r="O4285"/>
    </row>
    <row r="4286" spans="2:15" x14ac:dyDescent="0.25">
      <c r="B4286"/>
      <c r="C4286"/>
      <c r="D4286"/>
      <c r="E4286"/>
      <c r="F4286"/>
      <c r="G4286"/>
      <c r="H4286"/>
      <c r="I4286"/>
      <c r="J4286"/>
      <c r="K4286"/>
      <c r="L4286"/>
      <c r="M4286"/>
      <c r="N4286"/>
      <c r="O4286"/>
    </row>
    <row r="4287" spans="2:15" x14ac:dyDescent="0.25">
      <c r="B4287"/>
      <c r="C4287"/>
      <c r="D4287"/>
      <c r="E4287"/>
      <c r="F4287"/>
      <c r="G4287"/>
      <c r="H4287"/>
      <c r="I4287"/>
      <c r="J4287"/>
      <c r="K4287"/>
      <c r="L4287"/>
      <c r="M4287"/>
      <c r="N4287"/>
      <c r="O4287"/>
    </row>
    <row r="4288" spans="2:15" x14ac:dyDescent="0.25">
      <c r="B4288"/>
      <c r="C4288"/>
      <c r="D4288"/>
      <c r="E4288"/>
      <c r="F4288"/>
      <c r="G4288"/>
      <c r="H4288"/>
      <c r="I4288"/>
      <c r="J4288"/>
      <c r="K4288"/>
      <c r="L4288"/>
      <c r="M4288"/>
      <c r="N4288"/>
      <c r="O4288"/>
    </row>
    <row r="4289" spans="2:15" x14ac:dyDescent="0.25">
      <c r="B4289"/>
      <c r="C4289"/>
      <c r="D4289"/>
      <c r="E4289"/>
      <c r="F4289"/>
      <c r="G4289"/>
      <c r="H4289"/>
      <c r="I4289"/>
      <c r="J4289"/>
      <c r="K4289"/>
      <c r="L4289"/>
      <c r="M4289"/>
      <c r="N4289"/>
      <c r="O4289"/>
    </row>
    <row r="4290" spans="2:15" x14ac:dyDescent="0.25">
      <c r="B4290"/>
      <c r="C4290"/>
      <c r="D4290"/>
      <c r="E4290"/>
      <c r="F4290"/>
      <c r="G4290"/>
      <c r="H4290"/>
      <c r="I4290"/>
      <c r="J4290"/>
      <c r="K4290"/>
      <c r="L4290"/>
      <c r="M4290"/>
      <c r="N4290"/>
      <c r="O4290"/>
    </row>
    <row r="4291" spans="2:15" x14ac:dyDescent="0.25">
      <c r="B4291"/>
      <c r="C4291"/>
      <c r="D4291"/>
      <c r="E4291"/>
      <c r="F4291"/>
      <c r="G4291"/>
      <c r="H4291"/>
      <c r="I4291"/>
      <c r="J4291"/>
      <c r="K4291"/>
      <c r="L4291"/>
      <c r="M4291"/>
      <c r="N4291"/>
      <c r="O4291"/>
    </row>
    <row r="4292" spans="2:15" x14ac:dyDescent="0.25">
      <c r="B4292"/>
      <c r="C4292"/>
      <c r="D4292"/>
      <c r="E4292"/>
      <c r="F4292"/>
      <c r="G4292"/>
      <c r="H4292"/>
      <c r="I4292"/>
      <c r="J4292"/>
      <c r="K4292"/>
      <c r="L4292"/>
      <c r="M4292"/>
      <c r="N4292"/>
      <c r="O4292"/>
    </row>
    <row r="4293" spans="2:15" x14ac:dyDescent="0.25">
      <c r="B4293"/>
      <c r="C4293"/>
      <c r="D4293"/>
      <c r="E4293"/>
      <c r="F4293"/>
      <c r="G4293"/>
      <c r="H4293"/>
      <c r="I4293"/>
      <c r="J4293"/>
      <c r="K4293"/>
      <c r="L4293"/>
      <c r="M4293"/>
      <c r="N4293"/>
      <c r="O4293"/>
    </row>
    <row r="4294" spans="2:15" x14ac:dyDescent="0.25">
      <c r="B4294"/>
      <c r="C4294"/>
      <c r="D4294"/>
      <c r="E4294"/>
      <c r="F4294"/>
      <c r="G4294"/>
      <c r="H4294"/>
      <c r="I4294"/>
      <c r="J4294"/>
      <c r="K4294"/>
      <c r="L4294"/>
      <c r="M4294"/>
      <c r="N4294"/>
      <c r="O4294"/>
    </row>
    <row r="4295" spans="2:15" x14ac:dyDescent="0.25">
      <c r="B4295"/>
      <c r="C4295"/>
      <c r="D4295"/>
      <c r="E4295"/>
      <c r="F4295"/>
      <c r="G4295"/>
      <c r="H4295"/>
      <c r="I4295"/>
      <c r="J4295"/>
      <c r="K4295"/>
      <c r="L4295"/>
      <c r="M4295"/>
      <c r="N4295"/>
      <c r="O4295"/>
    </row>
    <row r="4296" spans="2:15" x14ac:dyDescent="0.25">
      <c r="B4296"/>
      <c r="C4296"/>
      <c r="D4296"/>
      <c r="E4296"/>
      <c r="F4296"/>
      <c r="G4296"/>
      <c r="H4296"/>
      <c r="I4296"/>
      <c r="J4296"/>
      <c r="K4296"/>
      <c r="L4296"/>
      <c r="M4296"/>
      <c r="N4296"/>
      <c r="O4296"/>
    </row>
    <row r="4297" spans="2:15" x14ac:dyDescent="0.25">
      <c r="B4297"/>
      <c r="C4297"/>
      <c r="D4297"/>
      <c r="E4297"/>
      <c r="F4297"/>
      <c r="G4297"/>
      <c r="H4297"/>
      <c r="I4297"/>
      <c r="J4297"/>
      <c r="K4297"/>
      <c r="L4297"/>
      <c r="M4297"/>
      <c r="N4297"/>
      <c r="O4297"/>
    </row>
    <row r="4298" spans="2:15" x14ac:dyDescent="0.25">
      <c r="B4298"/>
      <c r="C4298"/>
      <c r="D4298"/>
      <c r="E4298"/>
      <c r="F4298"/>
      <c r="G4298"/>
      <c r="H4298"/>
      <c r="I4298"/>
      <c r="J4298"/>
      <c r="K4298"/>
      <c r="L4298"/>
      <c r="M4298"/>
      <c r="N4298"/>
      <c r="O4298"/>
    </row>
    <row r="4299" spans="2:15" x14ac:dyDescent="0.25">
      <c r="B4299"/>
      <c r="C4299"/>
      <c r="D4299"/>
      <c r="E4299"/>
      <c r="F4299"/>
      <c r="G4299"/>
      <c r="H4299"/>
      <c r="I4299"/>
      <c r="J4299"/>
      <c r="K4299"/>
      <c r="L4299"/>
      <c r="M4299"/>
      <c r="N4299"/>
      <c r="O4299"/>
    </row>
    <row r="4300" spans="2:15" x14ac:dyDescent="0.25">
      <c r="B4300"/>
      <c r="C4300"/>
      <c r="D4300"/>
      <c r="E4300"/>
      <c r="F4300"/>
      <c r="G4300"/>
      <c r="H4300"/>
      <c r="I4300"/>
      <c r="J4300"/>
      <c r="K4300"/>
      <c r="L4300"/>
      <c r="M4300"/>
      <c r="N4300"/>
      <c r="O4300"/>
    </row>
    <row r="4301" spans="2:15" x14ac:dyDescent="0.25">
      <c r="B4301"/>
      <c r="C4301"/>
      <c r="D4301"/>
      <c r="E4301"/>
      <c r="F4301"/>
      <c r="G4301"/>
      <c r="H4301"/>
      <c r="I4301"/>
      <c r="J4301"/>
      <c r="K4301"/>
      <c r="L4301"/>
      <c r="M4301"/>
      <c r="N4301"/>
      <c r="O4301"/>
    </row>
    <row r="4302" spans="2:15" x14ac:dyDescent="0.25">
      <c r="B4302"/>
      <c r="C4302"/>
      <c r="D4302"/>
      <c r="E4302"/>
      <c r="F4302"/>
      <c r="G4302"/>
      <c r="H4302"/>
      <c r="I4302"/>
      <c r="J4302"/>
      <c r="K4302"/>
      <c r="L4302"/>
      <c r="M4302"/>
      <c r="N4302"/>
      <c r="O4302"/>
    </row>
    <row r="4303" spans="2:15" x14ac:dyDescent="0.25">
      <c r="B4303"/>
      <c r="C4303"/>
      <c r="D4303"/>
      <c r="E4303"/>
      <c r="F4303"/>
      <c r="G4303"/>
      <c r="H4303"/>
      <c r="I4303"/>
      <c r="J4303"/>
      <c r="K4303"/>
      <c r="L4303"/>
      <c r="M4303"/>
      <c r="N4303"/>
      <c r="O4303"/>
    </row>
    <row r="4304" spans="2:15" x14ac:dyDescent="0.25">
      <c r="B4304"/>
      <c r="C4304"/>
      <c r="D4304"/>
      <c r="E4304"/>
      <c r="F4304"/>
      <c r="G4304"/>
      <c r="H4304"/>
      <c r="I4304"/>
      <c r="J4304"/>
      <c r="K4304"/>
      <c r="L4304"/>
      <c r="M4304"/>
      <c r="N4304"/>
      <c r="O4304"/>
    </row>
    <row r="4305" spans="2:15" x14ac:dyDescent="0.25">
      <c r="B4305"/>
      <c r="C4305"/>
      <c r="D4305"/>
      <c r="E4305"/>
      <c r="F4305"/>
      <c r="G4305"/>
      <c r="H4305"/>
      <c r="I4305"/>
      <c r="J4305"/>
      <c r="K4305"/>
      <c r="L4305"/>
      <c r="M4305"/>
      <c r="N4305"/>
      <c r="O4305"/>
    </row>
    <row r="4306" spans="2:15" x14ac:dyDescent="0.25">
      <c r="B4306"/>
      <c r="C4306"/>
      <c r="D4306"/>
      <c r="E4306"/>
      <c r="F4306"/>
      <c r="G4306"/>
      <c r="H4306"/>
      <c r="I4306"/>
      <c r="J4306"/>
      <c r="K4306"/>
      <c r="L4306"/>
      <c r="M4306"/>
      <c r="N4306"/>
      <c r="O4306"/>
    </row>
    <row r="4307" spans="2:15" x14ac:dyDescent="0.25">
      <c r="B4307"/>
      <c r="C4307"/>
      <c r="D4307"/>
      <c r="E4307"/>
      <c r="F4307"/>
      <c r="G4307"/>
      <c r="H4307"/>
      <c r="I4307"/>
      <c r="J4307"/>
      <c r="K4307"/>
      <c r="L4307"/>
      <c r="M4307"/>
      <c r="N4307"/>
      <c r="O4307"/>
    </row>
    <row r="4308" spans="2:15" x14ac:dyDescent="0.25">
      <c r="B4308"/>
      <c r="C4308"/>
      <c r="D4308"/>
      <c r="E4308"/>
      <c r="F4308"/>
      <c r="G4308"/>
      <c r="H4308"/>
      <c r="I4308"/>
      <c r="J4308"/>
      <c r="K4308"/>
      <c r="L4308"/>
      <c r="M4308"/>
      <c r="N4308"/>
      <c r="O4308"/>
    </row>
    <row r="4309" spans="2:15" x14ac:dyDescent="0.25">
      <c r="B4309"/>
      <c r="C4309"/>
      <c r="D4309"/>
      <c r="E4309"/>
      <c r="F4309"/>
      <c r="G4309"/>
      <c r="H4309"/>
      <c r="I4309"/>
      <c r="J4309"/>
      <c r="K4309"/>
      <c r="L4309"/>
      <c r="M4309"/>
      <c r="N4309"/>
      <c r="O4309"/>
    </row>
    <row r="4310" spans="2:15" x14ac:dyDescent="0.25">
      <c r="B4310"/>
      <c r="C4310"/>
      <c r="D4310"/>
      <c r="E4310"/>
      <c r="F4310"/>
      <c r="G4310"/>
      <c r="H4310"/>
      <c r="I4310"/>
      <c r="J4310"/>
      <c r="K4310"/>
      <c r="L4310"/>
      <c r="M4310"/>
      <c r="N4310"/>
      <c r="O4310"/>
    </row>
    <row r="4311" spans="2:15" x14ac:dyDescent="0.25">
      <c r="B4311"/>
      <c r="C4311"/>
      <c r="D4311"/>
      <c r="E4311"/>
      <c r="F4311"/>
      <c r="G4311"/>
      <c r="H4311"/>
      <c r="I4311"/>
      <c r="J4311"/>
      <c r="K4311"/>
      <c r="L4311"/>
      <c r="M4311"/>
      <c r="N4311"/>
      <c r="O4311"/>
    </row>
    <row r="4312" spans="2:15" x14ac:dyDescent="0.25">
      <c r="B4312"/>
      <c r="C4312"/>
      <c r="D4312"/>
      <c r="E4312"/>
      <c r="F4312"/>
      <c r="G4312"/>
      <c r="H4312"/>
      <c r="I4312"/>
      <c r="J4312"/>
      <c r="K4312"/>
      <c r="L4312"/>
      <c r="M4312"/>
      <c r="N4312"/>
      <c r="O4312"/>
    </row>
    <row r="4313" spans="2:15" x14ac:dyDescent="0.25">
      <c r="B4313"/>
      <c r="C4313"/>
      <c r="D4313"/>
      <c r="E4313"/>
      <c r="F4313"/>
      <c r="G4313"/>
      <c r="H4313"/>
      <c r="I4313"/>
      <c r="J4313"/>
      <c r="K4313"/>
      <c r="L4313"/>
      <c r="M4313"/>
      <c r="N4313"/>
      <c r="O4313"/>
    </row>
    <row r="4314" spans="2:15" x14ac:dyDescent="0.25">
      <c r="B4314"/>
      <c r="C4314"/>
      <c r="D4314"/>
      <c r="E4314"/>
      <c r="F4314"/>
      <c r="G4314"/>
      <c r="H4314"/>
      <c r="I4314"/>
      <c r="J4314"/>
      <c r="K4314"/>
      <c r="L4314"/>
      <c r="M4314"/>
      <c r="N4314"/>
      <c r="O4314"/>
    </row>
    <row r="4315" spans="2:15" x14ac:dyDescent="0.25">
      <c r="B4315"/>
      <c r="C4315"/>
      <c r="D4315"/>
      <c r="E4315"/>
      <c r="F4315"/>
      <c r="G4315"/>
      <c r="H4315"/>
      <c r="I4315"/>
      <c r="J4315"/>
      <c r="K4315"/>
      <c r="L4315"/>
      <c r="M4315"/>
      <c r="N4315"/>
      <c r="O4315"/>
    </row>
    <row r="4316" spans="2:15" x14ac:dyDescent="0.25">
      <c r="B4316"/>
      <c r="C4316"/>
      <c r="D4316"/>
      <c r="E4316"/>
      <c r="F4316"/>
      <c r="G4316"/>
      <c r="H4316"/>
      <c r="I4316"/>
      <c r="J4316"/>
      <c r="K4316"/>
      <c r="L4316"/>
      <c r="M4316"/>
      <c r="N4316"/>
      <c r="O4316"/>
    </row>
    <row r="4317" spans="2:15" x14ac:dyDescent="0.25">
      <c r="B4317"/>
      <c r="C4317"/>
      <c r="D4317"/>
      <c r="E4317"/>
      <c r="F4317"/>
      <c r="G4317"/>
      <c r="H4317"/>
      <c r="I4317"/>
      <c r="J4317"/>
      <c r="K4317"/>
      <c r="L4317"/>
      <c r="M4317"/>
      <c r="N4317"/>
      <c r="O4317"/>
    </row>
    <row r="4318" spans="2:15" x14ac:dyDescent="0.25">
      <c r="B4318"/>
      <c r="C4318"/>
      <c r="D4318"/>
      <c r="E4318"/>
      <c r="F4318"/>
      <c r="G4318"/>
      <c r="H4318"/>
      <c r="I4318"/>
      <c r="J4318"/>
      <c r="K4318"/>
      <c r="L4318"/>
      <c r="M4318"/>
      <c r="N4318"/>
      <c r="O4318"/>
    </row>
    <row r="4319" spans="2:15" x14ac:dyDescent="0.25">
      <c r="B4319"/>
      <c r="C4319"/>
      <c r="D4319"/>
      <c r="E4319"/>
      <c r="F4319"/>
      <c r="G4319"/>
      <c r="H4319"/>
      <c r="I4319"/>
      <c r="J4319"/>
      <c r="K4319"/>
      <c r="L4319"/>
      <c r="M4319"/>
      <c r="N4319"/>
      <c r="O4319"/>
    </row>
    <row r="4320" spans="2:15" x14ac:dyDescent="0.25">
      <c r="B4320"/>
      <c r="C4320"/>
      <c r="D4320"/>
      <c r="E4320"/>
      <c r="F4320"/>
      <c r="G4320"/>
      <c r="H4320"/>
      <c r="I4320"/>
      <c r="J4320"/>
      <c r="K4320"/>
      <c r="L4320"/>
      <c r="M4320"/>
      <c r="N4320"/>
      <c r="O4320"/>
    </row>
    <row r="4321" spans="2:15" x14ac:dyDescent="0.25">
      <c r="B4321"/>
      <c r="C4321"/>
      <c r="D4321"/>
      <c r="E4321"/>
      <c r="F4321"/>
      <c r="G4321"/>
      <c r="H4321"/>
      <c r="I4321"/>
      <c r="J4321"/>
      <c r="K4321"/>
      <c r="L4321"/>
      <c r="M4321"/>
      <c r="N4321"/>
      <c r="O4321"/>
    </row>
    <row r="4322" spans="2:15" x14ac:dyDescent="0.25">
      <c r="B4322"/>
      <c r="C4322"/>
      <c r="D4322"/>
      <c r="E4322"/>
      <c r="F4322"/>
      <c r="G4322"/>
      <c r="H4322"/>
      <c r="I4322"/>
      <c r="J4322"/>
      <c r="K4322"/>
      <c r="L4322"/>
      <c r="M4322"/>
      <c r="N4322"/>
      <c r="O4322"/>
    </row>
    <row r="4323" spans="2:15" x14ac:dyDescent="0.25">
      <c r="B4323"/>
      <c r="C4323"/>
      <c r="D4323"/>
      <c r="E4323"/>
      <c r="F4323"/>
      <c r="G4323"/>
      <c r="H4323"/>
      <c r="I4323"/>
      <c r="J4323"/>
      <c r="K4323"/>
      <c r="L4323"/>
      <c r="M4323"/>
      <c r="N4323"/>
      <c r="O4323"/>
    </row>
    <row r="4324" spans="2:15" x14ac:dyDescent="0.25">
      <c r="B4324"/>
      <c r="C4324"/>
      <c r="D4324"/>
      <c r="E4324"/>
      <c r="F4324"/>
      <c r="G4324"/>
      <c r="H4324"/>
      <c r="I4324"/>
      <c r="J4324"/>
      <c r="K4324"/>
      <c r="L4324"/>
      <c r="M4324"/>
      <c r="N4324"/>
      <c r="O4324"/>
    </row>
    <row r="4325" spans="2:15" x14ac:dyDescent="0.25">
      <c r="B4325"/>
      <c r="C4325"/>
      <c r="D4325"/>
      <c r="E4325"/>
      <c r="F4325"/>
      <c r="G4325"/>
      <c r="H4325"/>
      <c r="I4325"/>
      <c r="J4325"/>
      <c r="K4325"/>
      <c r="L4325"/>
      <c r="M4325"/>
      <c r="N4325"/>
      <c r="O4325"/>
    </row>
    <row r="4326" spans="2:15" x14ac:dyDescent="0.25">
      <c r="B4326"/>
      <c r="C4326"/>
      <c r="D4326"/>
      <c r="E4326"/>
      <c r="F4326"/>
      <c r="G4326"/>
      <c r="H4326"/>
      <c r="I4326"/>
      <c r="J4326"/>
      <c r="K4326"/>
      <c r="L4326"/>
      <c r="M4326"/>
      <c r="N4326"/>
      <c r="O4326"/>
    </row>
    <row r="4327" spans="2:15" x14ac:dyDescent="0.25">
      <c r="B4327"/>
      <c r="C4327"/>
      <c r="D4327"/>
      <c r="E4327"/>
      <c r="F4327"/>
      <c r="G4327"/>
      <c r="H4327"/>
      <c r="I4327"/>
      <c r="J4327"/>
      <c r="K4327"/>
      <c r="L4327"/>
      <c r="M4327"/>
      <c r="N4327"/>
      <c r="O4327"/>
    </row>
    <row r="4328" spans="2:15" x14ac:dyDescent="0.25">
      <c r="B4328"/>
      <c r="C4328"/>
      <c r="D4328"/>
      <c r="E4328"/>
      <c r="F4328"/>
      <c r="G4328"/>
      <c r="H4328"/>
      <c r="I4328"/>
      <c r="J4328"/>
      <c r="K4328"/>
      <c r="L4328"/>
      <c r="M4328"/>
      <c r="N4328"/>
      <c r="O4328"/>
    </row>
    <row r="4329" spans="2:15" x14ac:dyDescent="0.25">
      <c r="B4329"/>
      <c r="C4329"/>
      <c r="D4329"/>
      <c r="E4329"/>
      <c r="F4329"/>
      <c r="G4329"/>
      <c r="H4329"/>
      <c r="I4329"/>
      <c r="J4329"/>
      <c r="K4329"/>
      <c r="L4329"/>
      <c r="M4329"/>
      <c r="N4329"/>
      <c r="O4329"/>
    </row>
    <row r="4330" spans="2:15" x14ac:dyDescent="0.25">
      <c r="B4330"/>
      <c r="C4330"/>
      <c r="D4330"/>
      <c r="E4330"/>
      <c r="F4330"/>
      <c r="G4330"/>
      <c r="H4330"/>
      <c r="I4330"/>
      <c r="J4330"/>
      <c r="K4330"/>
      <c r="L4330"/>
      <c r="M4330"/>
      <c r="N4330"/>
      <c r="O4330"/>
    </row>
    <row r="4331" spans="2:15" x14ac:dyDescent="0.25">
      <c r="B4331"/>
      <c r="C4331"/>
      <c r="D4331"/>
      <c r="E4331"/>
      <c r="F4331"/>
      <c r="G4331"/>
      <c r="H4331"/>
      <c r="I4331"/>
      <c r="J4331"/>
      <c r="K4331"/>
      <c r="L4331"/>
      <c r="M4331"/>
      <c r="N4331"/>
      <c r="O4331"/>
    </row>
    <row r="4332" spans="2:15" x14ac:dyDescent="0.25">
      <c r="B4332"/>
      <c r="C4332"/>
      <c r="D4332"/>
      <c r="E4332"/>
      <c r="F4332"/>
      <c r="G4332"/>
      <c r="H4332"/>
      <c r="I4332"/>
      <c r="J4332"/>
      <c r="K4332"/>
      <c r="L4332"/>
      <c r="M4332"/>
      <c r="N4332"/>
      <c r="O4332"/>
    </row>
    <row r="4333" spans="2:15" x14ac:dyDescent="0.25">
      <c r="B4333"/>
      <c r="C4333"/>
      <c r="D4333"/>
      <c r="E4333"/>
      <c r="F4333"/>
      <c r="G4333"/>
      <c r="H4333"/>
      <c r="I4333"/>
      <c r="J4333"/>
      <c r="K4333"/>
      <c r="L4333"/>
      <c r="M4333"/>
      <c r="N4333"/>
      <c r="O4333"/>
    </row>
    <row r="4334" spans="2:15" x14ac:dyDescent="0.25">
      <c r="B4334"/>
      <c r="C4334"/>
      <c r="D4334"/>
      <c r="E4334"/>
      <c r="F4334"/>
      <c r="G4334"/>
      <c r="H4334"/>
      <c r="I4334"/>
      <c r="J4334"/>
      <c r="K4334"/>
      <c r="L4334"/>
      <c r="M4334"/>
      <c r="N4334"/>
      <c r="O4334"/>
    </row>
    <row r="4335" spans="2:15" x14ac:dyDescent="0.25">
      <c r="B4335"/>
      <c r="C4335"/>
      <c r="D4335"/>
      <c r="E4335"/>
      <c r="F4335"/>
      <c r="G4335"/>
      <c r="H4335"/>
      <c r="I4335"/>
      <c r="J4335"/>
      <c r="K4335"/>
      <c r="L4335"/>
      <c r="M4335"/>
      <c r="N4335"/>
      <c r="O4335"/>
    </row>
    <row r="4336" spans="2:15" x14ac:dyDescent="0.25">
      <c r="B4336"/>
      <c r="C4336"/>
      <c r="D4336"/>
      <c r="E4336"/>
      <c r="F4336"/>
      <c r="G4336"/>
      <c r="H4336"/>
      <c r="I4336"/>
      <c r="J4336"/>
      <c r="K4336"/>
      <c r="L4336"/>
      <c r="M4336"/>
      <c r="N4336"/>
      <c r="O4336"/>
    </row>
    <row r="4337" spans="2:15" x14ac:dyDescent="0.25">
      <c r="B4337"/>
      <c r="C4337"/>
      <c r="D4337"/>
      <c r="E4337"/>
      <c r="F4337"/>
      <c r="G4337"/>
      <c r="H4337"/>
      <c r="I4337"/>
      <c r="J4337"/>
      <c r="K4337"/>
      <c r="L4337"/>
      <c r="M4337"/>
      <c r="N4337"/>
      <c r="O4337"/>
    </row>
    <row r="4338" spans="2:15" x14ac:dyDescent="0.25">
      <c r="B4338"/>
      <c r="C4338"/>
      <c r="D4338"/>
      <c r="E4338"/>
      <c r="F4338"/>
      <c r="G4338"/>
      <c r="H4338"/>
      <c r="I4338"/>
      <c r="J4338"/>
      <c r="K4338"/>
      <c r="L4338"/>
      <c r="M4338"/>
      <c r="N4338"/>
      <c r="O4338"/>
    </row>
    <row r="4339" spans="2:15" x14ac:dyDescent="0.25">
      <c r="B4339"/>
      <c r="C4339"/>
      <c r="D4339"/>
      <c r="E4339"/>
      <c r="F4339"/>
      <c r="G4339"/>
      <c r="H4339"/>
      <c r="I4339"/>
      <c r="J4339"/>
      <c r="K4339"/>
      <c r="L4339"/>
      <c r="M4339"/>
      <c r="N4339"/>
      <c r="O4339"/>
    </row>
    <row r="4340" spans="2:15" x14ac:dyDescent="0.25">
      <c r="B4340"/>
      <c r="C4340"/>
      <c r="D4340"/>
      <c r="E4340"/>
      <c r="F4340"/>
      <c r="G4340"/>
      <c r="H4340"/>
      <c r="I4340"/>
      <c r="J4340"/>
      <c r="K4340"/>
      <c r="L4340"/>
      <c r="M4340"/>
      <c r="N4340"/>
      <c r="O4340"/>
    </row>
    <row r="4341" spans="2:15" x14ac:dyDescent="0.25">
      <c r="B4341"/>
      <c r="C4341"/>
      <c r="D4341"/>
      <c r="E4341"/>
      <c r="F4341"/>
      <c r="G4341"/>
      <c r="H4341"/>
      <c r="I4341"/>
      <c r="J4341"/>
      <c r="K4341"/>
      <c r="L4341"/>
      <c r="M4341"/>
      <c r="N4341"/>
      <c r="O4341"/>
    </row>
    <row r="4342" spans="2:15" x14ac:dyDescent="0.25">
      <c r="B4342"/>
      <c r="C4342"/>
      <c r="D4342"/>
      <c r="E4342"/>
      <c r="F4342"/>
      <c r="G4342"/>
      <c r="H4342"/>
      <c r="I4342"/>
      <c r="J4342"/>
      <c r="K4342"/>
      <c r="L4342"/>
      <c r="M4342"/>
      <c r="N4342"/>
      <c r="O4342"/>
    </row>
    <row r="4343" spans="2:15" x14ac:dyDescent="0.25">
      <c r="B4343"/>
      <c r="C4343"/>
      <c r="D4343"/>
      <c r="E4343"/>
      <c r="F4343"/>
      <c r="G4343"/>
      <c r="H4343"/>
      <c r="I4343"/>
      <c r="J4343"/>
      <c r="K4343"/>
      <c r="L4343"/>
      <c r="M4343"/>
      <c r="N4343"/>
      <c r="O4343"/>
    </row>
    <row r="4344" spans="2:15" x14ac:dyDescent="0.25">
      <c r="B4344"/>
      <c r="C4344"/>
      <c r="D4344"/>
      <c r="E4344"/>
      <c r="F4344"/>
      <c r="G4344"/>
      <c r="H4344"/>
      <c r="I4344"/>
      <c r="J4344"/>
      <c r="K4344"/>
      <c r="L4344"/>
      <c r="M4344"/>
      <c r="N4344"/>
      <c r="O4344"/>
    </row>
    <row r="4345" spans="2:15" x14ac:dyDescent="0.25">
      <c r="B4345"/>
      <c r="C4345"/>
      <c r="D4345"/>
      <c r="E4345"/>
      <c r="F4345"/>
      <c r="G4345"/>
      <c r="H4345"/>
      <c r="I4345"/>
      <c r="J4345"/>
      <c r="K4345"/>
      <c r="L4345"/>
      <c r="M4345"/>
      <c r="N4345"/>
      <c r="O4345"/>
    </row>
    <row r="4346" spans="2:15" x14ac:dyDescent="0.25">
      <c r="B4346"/>
      <c r="C4346"/>
      <c r="D4346"/>
      <c r="E4346"/>
      <c r="F4346"/>
      <c r="G4346"/>
      <c r="H4346"/>
      <c r="I4346"/>
      <c r="J4346"/>
      <c r="K4346"/>
      <c r="L4346"/>
      <c r="M4346"/>
      <c r="N4346"/>
      <c r="O4346"/>
    </row>
    <row r="4347" spans="2:15" x14ac:dyDescent="0.25">
      <c r="B4347"/>
      <c r="C4347"/>
      <c r="D4347"/>
      <c r="E4347"/>
      <c r="F4347"/>
      <c r="G4347"/>
      <c r="H4347"/>
      <c r="I4347"/>
      <c r="J4347"/>
      <c r="K4347"/>
      <c r="L4347"/>
      <c r="M4347"/>
      <c r="N4347"/>
      <c r="O4347"/>
    </row>
    <row r="4348" spans="2:15" x14ac:dyDescent="0.25">
      <c r="B4348"/>
      <c r="C4348"/>
      <c r="D4348"/>
      <c r="E4348"/>
      <c r="F4348"/>
      <c r="G4348"/>
      <c r="H4348"/>
      <c r="I4348"/>
      <c r="J4348"/>
      <c r="K4348"/>
      <c r="L4348"/>
      <c r="M4348"/>
      <c r="N4348"/>
      <c r="O4348"/>
    </row>
    <row r="4349" spans="2:15" x14ac:dyDescent="0.25">
      <c r="B4349"/>
      <c r="C4349"/>
      <c r="D4349"/>
      <c r="E4349"/>
      <c r="F4349"/>
      <c r="G4349"/>
      <c r="H4349"/>
      <c r="I4349"/>
      <c r="J4349"/>
      <c r="K4349"/>
      <c r="L4349"/>
      <c r="M4349"/>
      <c r="N4349"/>
      <c r="O4349"/>
    </row>
    <row r="4350" spans="2:15" x14ac:dyDescent="0.25">
      <c r="B4350"/>
      <c r="C4350"/>
      <c r="D4350"/>
      <c r="E4350"/>
      <c r="F4350"/>
      <c r="G4350"/>
      <c r="H4350"/>
      <c r="I4350"/>
      <c r="J4350"/>
      <c r="K4350"/>
      <c r="L4350"/>
      <c r="M4350"/>
      <c r="N4350"/>
      <c r="O4350"/>
    </row>
    <row r="4351" spans="2:15" x14ac:dyDescent="0.25">
      <c r="B4351"/>
      <c r="C4351"/>
      <c r="D4351"/>
      <c r="E4351"/>
      <c r="F4351"/>
      <c r="G4351"/>
      <c r="H4351"/>
      <c r="I4351"/>
      <c r="J4351"/>
      <c r="K4351"/>
      <c r="L4351"/>
      <c r="M4351"/>
      <c r="N4351"/>
      <c r="O4351"/>
    </row>
    <row r="4352" spans="2:15" x14ac:dyDescent="0.25">
      <c r="B4352"/>
      <c r="C4352"/>
      <c r="D4352"/>
      <c r="E4352"/>
      <c r="F4352"/>
      <c r="G4352"/>
      <c r="H4352"/>
      <c r="I4352"/>
      <c r="J4352"/>
      <c r="K4352"/>
      <c r="L4352"/>
      <c r="M4352"/>
      <c r="N4352"/>
      <c r="O4352"/>
    </row>
    <row r="4353" spans="2:15" x14ac:dyDescent="0.25">
      <c r="B4353"/>
      <c r="C4353"/>
      <c r="D4353"/>
      <c r="E4353"/>
      <c r="F4353"/>
      <c r="G4353"/>
      <c r="H4353"/>
      <c r="I4353"/>
      <c r="J4353"/>
      <c r="K4353"/>
      <c r="L4353"/>
      <c r="M4353"/>
      <c r="N4353"/>
      <c r="O4353"/>
    </row>
    <row r="4354" spans="2:15" x14ac:dyDescent="0.25">
      <c r="B4354"/>
      <c r="C4354"/>
      <c r="D4354"/>
      <c r="E4354"/>
      <c r="F4354"/>
      <c r="G4354"/>
      <c r="H4354"/>
      <c r="I4354"/>
      <c r="J4354"/>
      <c r="K4354"/>
      <c r="L4354"/>
      <c r="M4354"/>
      <c r="N4354"/>
      <c r="O4354"/>
    </row>
    <row r="4355" spans="2:15" x14ac:dyDescent="0.25">
      <c r="B4355"/>
      <c r="C4355"/>
      <c r="D4355"/>
      <c r="E4355"/>
      <c r="F4355"/>
      <c r="G4355"/>
      <c r="H4355"/>
      <c r="I4355"/>
      <c r="J4355"/>
      <c r="K4355"/>
      <c r="L4355"/>
      <c r="M4355"/>
      <c r="N4355"/>
      <c r="O4355"/>
    </row>
    <row r="4356" spans="2:15" x14ac:dyDescent="0.25">
      <c r="B4356"/>
      <c r="C4356"/>
      <c r="D4356"/>
      <c r="E4356"/>
      <c r="F4356"/>
      <c r="G4356"/>
      <c r="H4356"/>
      <c r="I4356"/>
      <c r="J4356"/>
      <c r="K4356"/>
      <c r="L4356"/>
      <c r="M4356"/>
      <c r="N4356"/>
      <c r="O4356"/>
    </row>
    <row r="4357" spans="2:15" x14ac:dyDescent="0.25">
      <c r="B4357"/>
      <c r="C4357"/>
      <c r="D4357"/>
      <c r="E4357"/>
      <c r="F4357"/>
      <c r="G4357"/>
      <c r="H4357"/>
      <c r="I4357"/>
      <c r="J4357"/>
      <c r="K4357"/>
      <c r="L4357"/>
      <c r="M4357"/>
      <c r="N4357"/>
      <c r="O4357"/>
    </row>
    <row r="4358" spans="2:15" x14ac:dyDescent="0.25">
      <c r="B4358"/>
      <c r="C4358"/>
      <c r="D4358"/>
      <c r="E4358"/>
      <c r="F4358"/>
      <c r="G4358"/>
      <c r="H4358"/>
      <c r="I4358"/>
      <c r="J4358"/>
      <c r="K4358"/>
      <c r="L4358"/>
      <c r="M4358"/>
      <c r="N4358"/>
      <c r="O4358"/>
    </row>
    <row r="4359" spans="2:15" x14ac:dyDescent="0.25">
      <c r="B4359"/>
      <c r="C4359"/>
      <c r="D4359"/>
      <c r="E4359"/>
      <c r="F4359"/>
      <c r="G4359"/>
      <c r="H4359"/>
      <c r="I4359"/>
      <c r="J4359"/>
      <c r="K4359"/>
      <c r="L4359"/>
      <c r="M4359"/>
      <c r="N4359"/>
      <c r="O4359"/>
    </row>
    <row r="4360" spans="2:15" x14ac:dyDescent="0.25">
      <c r="B4360"/>
      <c r="C4360"/>
      <c r="D4360"/>
      <c r="E4360"/>
      <c r="F4360"/>
      <c r="G4360"/>
      <c r="H4360"/>
      <c r="I4360"/>
      <c r="J4360"/>
      <c r="K4360"/>
      <c r="L4360"/>
      <c r="M4360"/>
      <c r="N4360"/>
      <c r="O4360"/>
    </row>
    <row r="4361" spans="2:15" x14ac:dyDescent="0.25">
      <c r="B4361"/>
      <c r="C4361"/>
      <c r="D4361"/>
      <c r="E4361"/>
      <c r="F4361"/>
      <c r="G4361"/>
      <c r="H4361"/>
      <c r="I4361"/>
      <c r="J4361"/>
      <c r="K4361"/>
      <c r="L4361"/>
      <c r="M4361"/>
      <c r="N4361"/>
      <c r="O4361"/>
    </row>
    <row r="4362" spans="2:15" x14ac:dyDescent="0.25">
      <c r="B4362"/>
      <c r="C4362"/>
      <c r="D4362"/>
      <c r="E4362"/>
      <c r="F4362"/>
      <c r="G4362"/>
      <c r="H4362"/>
      <c r="I4362"/>
      <c r="J4362"/>
      <c r="K4362"/>
      <c r="L4362"/>
      <c r="M4362"/>
      <c r="N4362"/>
      <c r="O4362"/>
    </row>
    <row r="4363" spans="2:15" x14ac:dyDescent="0.25">
      <c r="B4363"/>
      <c r="C4363"/>
      <c r="D4363"/>
      <c r="E4363"/>
      <c r="F4363"/>
      <c r="G4363"/>
      <c r="H4363"/>
      <c r="I4363"/>
      <c r="J4363"/>
      <c r="K4363"/>
      <c r="L4363"/>
      <c r="M4363"/>
      <c r="N4363"/>
      <c r="O4363"/>
    </row>
    <row r="4364" spans="2:15" x14ac:dyDescent="0.25">
      <c r="B4364"/>
      <c r="C4364"/>
      <c r="D4364"/>
      <c r="E4364"/>
      <c r="F4364"/>
      <c r="G4364"/>
      <c r="H4364"/>
      <c r="I4364"/>
      <c r="J4364"/>
      <c r="K4364"/>
      <c r="L4364"/>
      <c r="M4364"/>
      <c r="N4364"/>
      <c r="O4364"/>
    </row>
    <row r="4365" spans="2:15" x14ac:dyDescent="0.25">
      <c r="B4365"/>
      <c r="C4365"/>
      <c r="D4365"/>
      <c r="E4365"/>
      <c r="F4365"/>
      <c r="G4365"/>
      <c r="H4365"/>
      <c r="I4365"/>
      <c r="J4365"/>
      <c r="K4365"/>
      <c r="L4365"/>
      <c r="M4365"/>
      <c r="N4365"/>
      <c r="O4365"/>
    </row>
    <row r="4366" spans="2:15" x14ac:dyDescent="0.25">
      <c r="B4366"/>
      <c r="C4366"/>
      <c r="D4366"/>
      <c r="E4366"/>
      <c r="F4366"/>
      <c r="G4366"/>
      <c r="H4366"/>
      <c r="I4366"/>
      <c r="J4366"/>
      <c r="K4366"/>
      <c r="L4366"/>
      <c r="M4366"/>
      <c r="N4366"/>
      <c r="O4366"/>
    </row>
    <row r="4367" spans="2:15" x14ac:dyDescent="0.25">
      <c r="B4367"/>
      <c r="C4367"/>
      <c r="D4367"/>
      <c r="E4367"/>
      <c r="F4367"/>
      <c r="G4367"/>
      <c r="H4367"/>
      <c r="I4367"/>
      <c r="J4367"/>
      <c r="K4367"/>
      <c r="L4367"/>
      <c r="M4367"/>
      <c r="N4367"/>
      <c r="O4367"/>
    </row>
    <row r="4368" spans="2:15" x14ac:dyDescent="0.25">
      <c r="B4368"/>
      <c r="C4368"/>
      <c r="D4368"/>
      <c r="E4368"/>
      <c r="F4368"/>
      <c r="G4368"/>
      <c r="H4368"/>
      <c r="I4368"/>
      <c r="J4368"/>
      <c r="K4368"/>
      <c r="L4368"/>
      <c r="M4368"/>
      <c r="N4368"/>
      <c r="O4368"/>
    </row>
    <row r="4369" spans="2:15" x14ac:dyDescent="0.25">
      <c r="B4369"/>
      <c r="C4369"/>
      <c r="D4369"/>
      <c r="E4369"/>
      <c r="F4369"/>
      <c r="G4369"/>
      <c r="H4369"/>
      <c r="I4369"/>
      <c r="J4369"/>
      <c r="K4369"/>
      <c r="L4369"/>
      <c r="M4369"/>
      <c r="N4369"/>
      <c r="O4369"/>
    </row>
    <row r="4370" spans="2:15" x14ac:dyDescent="0.25">
      <c r="B4370"/>
      <c r="C4370"/>
      <c r="D4370"/>
      <c r="E4370"/>
      <c r="F4370"/>
      <c r="G4370"/>
      <c r="H4370"/>
      <c r="I4370"/>
      <c r="J4370"/>
      <c r="K4370"/>
      <c r="L4370"/>
      <c r="M4370"/>
      <c r="N4370"/>
      <c r="O4370"/>
    </row>
    <row r="4371" spans="2:15" x14ac:dyDescent="0.25">
      <c r="B4371"/>
      <c r="C4371"/>
      <c r="D4371"/>
      <c r="E4371"/>
      <c r="F4371"/>
      <c r="G4371"/>
      <c r="H4371"/>
      <c r="I4371"/>
      <c r="J4371"/>
      <c r="K4371"/>
      <c r="L4371"/>
      <c r="M4371"/>
      <c r="N4371"/>
      <c r="O4371"/>
    </row>
    <row r="4372" spans="2:15" x14ac:dyDescent="0.25">
      <c r="B4372"/>
      <c r="C4372"/>
      <c r="D4372"/>
      <c r="E4372"/>
      <c r="F4372"/>
      <c r="G4372"/>
      <c r="H4372"/>
      <c r="I4372"/>
      <c r="J4372"/>
      <c r="K4372"/>
      <c r="L4372"/>
      <c r="M4372"/>
      <c r="N4372"/>
      <c r="O4372"/>
    </row>
    <row r="4373" spans="2:15" x14ac:dyDescent="0.25">
      <c r="B4373"/>
      <c r="C4373"/>
      <c r="D4373"/>
      <c r="E4373"/>
      <c r="F4373"/>
      <c r="G4373"/>
      <c r="H4373"/>
      <c r="I4373"/>
      <c r="J4373"/>
      <c r="K4373"/>
      <c r="L4373"/>
      <c r="M4373"/>
      <c r="N4373"/>
      <c r="O4373"/>
    </row>
    <row r="4374" spans="2:15" x14ac:dyDescent="0.25">
      <c r="B4374"/>
      <c r="C4374"/>
      <c r="D4374"/>
      <c r="E4374"/>
      <c r="F4374"/>
      <c r="G4374"/>
      <c r="H4374"/>
      <c r="I4374"/>
      <c r="J4374"/>
      <c r="K4374"/>
      <c r="L4374"/>
      <c r="M4374"/>
      <c r="N4374"/>
      <c r="O4374"/>
    </row>
    <row r="4375" spans="2:15" x14ac:dyDescent="0.25">
      <c r="B4375"/>
      <c r="C4375"/>
      <c r="D4375"/>
      <c r="E4375"/>
      <c r="F4375"/>
      <c r="G4375"/>
      <c r="H4375"/>
      <c r="I4375"/>
      <c r="J4375"/>
      <c r="K4375"/>
      <c r="L4375"/>
      <c r="M4375"/>
      <c r="N4375"/>
      <c r="O4375"/>
    </row>
    <row r="4376" spans="2:15" x14ac:dyDescent="0.25">
      <c r="B4376"/>
      <c r="C4376"/>
      <c r="D4376"/>
      <c r="E4376"/>
      <c r="F4376"/>
      <c r="G4376"/>
      <c r="H4376"/>
      <c r="I4376"/>
      <c r="J4376"/>
      <c r="K4376"/>
      <c r="L4376"/>
      <c r="M4376"/>
      <c r="N4376"/>
      <c r="O4376"/>
    </row>
    <row r="4377" spans="2:15" x14ac:dyDescent="0.25">
      <c r="B4377"/>
      <c r="C4377"/>
      <c r="D4377"/>
      <c r="E4377"/>
      <c r="F4377"/>
      <c r="G4377"/>
      <c r="H4377"/>
      <c r="I4377"/>
      <c r="J4377"/>
      <c r="K4377"/>
      <c r="L4377"/>
      <c r="M4377"/>
      <c r="N4377"/>
      <c r="O4377"/>
    </row>
    <row r="4378" spans="2:15" x14ac:dyDescent="0.25">
      <c r="B4378"/>
      <c r="C4378"/>
      <c r="D4378"/>
      <c r="E4378"/>
      <c r="F4378"/>
      <c r="G4378"/>
      <c r="H4378"/>
      <c r="I4378"/>
      <c r="J4378"/>
      <c r="K4378"/>
      <c r="L4378"/>
      <c r="M4378"/>
      <c r="N4378"/>
      <c r="O4378"/>
    </row>
    <row r="4379" spans="2:15" x14ac:dyDescent="0.25">
      <c r="B4379"/>
      <c r="C4379"/>
      <c r="D4379"/>
      <c r="E4379"/>
      <c r="F4379"/>
      <c r="G4379"/>
      <c r="H4379"/>
      <c r="I4379"/>
      <c r="J4379"/>
      <c r="K4379"/>
      <c r="L4379"/>
      <c r="M4379"/>
      <c r="N4379"/>
      <c r="O4379"/>
    </row>
    <row r="4380" spans="2:15" x14ac:dyDescent="0.25">
      <c r="B4380"/>
      <c r="C4380"/>
      <c r="D4380"/>
      <c r="E4380"/>
      <c r="F4380"/>
      <c r="G4380"/>
      <c r="H4380"/>
      <c r="I4380"/>
      <c r="J4380"/>
      <c r="K4380"/>
      <c r="L4380"/>
      <c r="M4380"/>
      <c r="N4380"/>
      <c r="O4380"/>
    </row>
    <row r="4381" spans="2:15" x14ac:dyDescent="0.25">
      <c r="B4381"/>
      <c r="C4381"/>
      <c r="D4381"/>
      <c r="E4381"/>
      <c r="F4381"/>
      <c r="G4381"/>
      <c r="H4381"/>
      <c r="I4381"/>
      <c r="J4381"/>
      <c r="K4381"/>
      <c r="L4381"/>
      <c r="M4381"/>
      <c r="N4381"/>
      <c r="O4381"/>
    </row>
    <row r="4382" spans="2:15" x14ac:dyDescent="0.25">
      <c r="B4382"/>
      <c r="C4382"/>
      <c r="D4382"/>
      <c r="E4382"/>
      <c r="F4382"/>
      <c r="G4382"/>
      <c r="H4382"/>
      <c r="I4382"/>
      <c r="J4382"/>
      <c r="K4382"/>
      <c r="L4382"/>
      <c r="M4382"/>
      <c r="N4382"/>
      <c r="O4382"/>
    </row>
    <row r="4383" spans="2:15" x14ac:dyDescent="0.25">
      <c r="B4383"/>
      <c r="C4383"/>
      <c r="D4383"/>
      <c r="E4383"/>
      <c r="F4383"/>
      <c r="G4383"/>
      <c r="H4383"/>
      <c r="I4383"/>
      <c r="J4383"/>
      <c r="K4383"/>
      <c r="L4383"/>
      <c r="M4383"/>
      <c r="N4383"/>
      <c r="O4383"/>
    </row>
    <row r="4384" spans="2:15" x14ac:dyDescent="0.25">
      <c r="B4384"/>
      <c r="C4384"/>
      <c r="D4384"/>
      <c r="E4384"/>
      <c r="F4384"/>
      <c r="G4384"/>
      <c r="H4384"/>
      <c r="I4384"/>
      <c r="J4384"/>
      <c r="K4384"/>
      <c r="L4384"/>
      <c r="M4384"/>
      <c r="N4384"/>
      <c r="O4384"/>
    </row>
    <row r="4385" spans="2:15" x14ac:dyDescent="0.25">
      <c r="B4385"/>
      <c r="C4385"/>
      <c r="D4385"/>
      <c r="E4385"/>
      <c r="F4385"/>
      <c r="G4385"/>
      <c r="H4385"/>
      <c r="I4385"/>
      <c r="J4385"/>
      <c r="K4385"/>
      <c r="L4385"/>
      <c r="M4385"/>
      <c r="N4385"/>
      <c r="O4385"/>
    </row>
    <row r="4386" spans="2:15" x14ac:dyDescent="0.25">
      <c r="B4386"/>
      <c r="C4386"/>
      <c r="D4386"/>
      <c r="E4386"/>
      <c r="F4386"/>
      <c r="G4386"/>
      <c r="H4386"/>
      <c r="I4386"/>
      <c r="J4386"/>
      <c r="K4386"/>
      <c r="L4386"/>
      <c r="M4386"/>
      <c r="N4386"/>
      <c r="O4386"/>
    </row>
    <row r="4387" spans="2:15" x14ac:dyDescent="0.25">
      <c r="B4387"/>
      <c r="C4387"/>
      <c r="D4387"/>
      <c r="E4387"/>
      <c r="F4387"/>
      <c r="G4387"/>
      <c r="H4387"/>
      <c r="I4387"/>
      <c r="J4387"/>
      <c r="K4387"/>
      <c r="L4387"/>
      <c r="M4387"/>
      <c r="N4387"/>
      <c r="O4387"/>
    </row>
    <row r="4388" spans="2:15" x14ac:dyDescent="0.25">
      <c r="B4388"/>
      <c r="C4388"/>
      <c r="D4388"/>
      <c r="E4388"/>
      <c r="F4388"/>
      <c r="G4388"/>
      <c r="H4388"/>
      <c r="I4388"/>
      <c r="J4388"/>
      <c r="K4388"/>
      <c r="L4388"/>
      <c r="M4388"/>
      <c r="N4388"/>
      <c r="O4388"/>
    </row>
    <row r="4389" spans="2:15" x14ac:dyDescent="0.25">
      <c r="B4389"/>
      <c r="C4389"/>
      <c r="D4389"/>
      <c r="E4389"/>
      <c r="F4389"/>
      <c r="G4389"/>
      <c r="H4389"/>
      <c r="I4389"/>
      <c r="J4389"/>
      <c r="K4389"/>
      <c r="L4389"/>
      <c r="M4389"/>
      <c r="N4389"/>
      <c r="O4389"/>
    </row>
    <row r="4390" spans="2:15" x14ac:dyDescent="0.25">
      <c r="B4390"/>
      <c r="C4390"/>
      <c r="D4390"/>
      <c r="E4390"/>
      <c r="F4390"/>
      <c r="G4390"/>
      <c r="H4390"/>
      <c r="I4390"/>
      <c r="J4390"/>
      <c r="K4390"/>
      <c r="L4390"/>
      <c r="M4390"/>
      <c r="N4390"/>
      <c r="O4390"/>
    </row>
    <row r="4391" spans="2:15" x14ac:dyDescent="0.25">
      <c r="B4391"/>
      <c r="C4391"/>
      <c r="D4391"/>
      <c r="E4391"/>
      <c r="F4391"/>
      <c r="G4391"/>
      <c r="H4391"/>
      <c r="I4391"/>
      <c r="J4391"/>
      <c r="K4391"/>
      <c r="L4391"/>
      <c r="M4391"/>
      <c r="N4391"/>
      <c r="O4391"/>
    </row>
    <row r="4392" spans="2:15" x14ac:dyDescent="0.25">
      <c r="B4392"/>
      <c r="C4392"/>
      <c r="D4392"/>
      <c r="E4392"/>
      <c r="F4392"/>
      <c r="G4392"/>
      <c r="H4392"/>
      <c r="I4392"/>
      <c r="J4392"/>
      <c r="K4392"/>
      <c r="L4392"/>
      <c r="M4392"/>
      <c r="N4392"/>
      <c r="O4392"/>
    </row>
    <row r="4393" spans="2:15" x14ac:dyDescent="0.25">
      <c r="B4393"/>
      <c r="C4393"/>
      <c r="D4393"/>
      <c r="E4393"/>
      <c r="F4393"/>
      <c r="G4393"/>
      <c r="H4393"/>
      <c r="I4393"/>
      <c r="J4393"/>
      <c r="K4393"/>
      <c r="L4393"/>
      <c r="M4393"/>
      <c r="N4393"/>
      <c r="O4393"/>
    </row>
    <row r="4394" spans="2:15" x14ac:dyDescent="0.25">
      <c r="B4394"/>
      <c r="C4394"/>
      <c r="D4394"/>
      <c r="E4394"/>
      <c r="F4394"/>
      <c r="G4394"/>
      <c r="H4394"/>
      <c r="I4394"/>
      <c r="J4394"/>
      <c r="K4394"/>
      <c r="L4394"/>
      <c r="M4394"/>
      <c r="N4394"/>
      <c r="O4394"/>
    </row>
    <row r="4395" spans="2:15" x14ac:dyDescent="0.25">
      <c r="B4395"/>
      <c r="C4395"/>
      <c r="D4395"/>
      <c r="E4395"/>
      <c r="F4395"/>
      <c r="G4395"/>
      <c r="H4395"/>
      <c r="I4395"/>
      <c r="J4395"/>
      <c r="K4395"/>
      <c r="L4395"/>
      <c r="M4395"/>
      <c r="N4395"/>
      <c r="O4395"/>
    </row>
    <row r="4396" spans="2:15" x14ac:dyDescent="0.25">
      <c r="B4396"/>
      <c r="C4396"/>
      <c r="D4396"/>
      <c r="E4396"/>
      <c r="F4396"/>
      <c r="G4396"/>
      <c r="H4396"/>
      <c r="I4396"/>
      <c r="J4396"/>
      <c r="K4396"/>
      <c r="L4396"/>
      <c r="M4396"/>
      <c r="N4396"/>
      <c r="O4396"/>
    </row>
    <row r="4397" spans="2:15" x14ac:dyDescent="0.25">
      <c r="B4397"/>
      <c r="C4397"/>
      <c r="D4397"/>
      <c r="E4397"/>
      <c r="F4397"/>
      <c r="G4397"/>
      <c r="H4397"/>
      <c r="I4397"/>
      <c r="J4397"/>
      <c r="K4397"/>
      <c r="L4397"/>
      <c r="M4397"/>
      <c r="N4397"/>
      <c r="O4397"/>
    </row>
    <row r="4398" spans="2:15" x14ac:dyDescent="0.25">
      <c r="B4398"/>
      <c r="C4398"/>
      <c r="D4398"/>
      <c r="E4398"/>
      <c r="F4398"/>
      <c r="G4398"/>
      <c r="H4398"/>
      <c r="I4398"/>
      <c r="J4398"/>
      <c r="K4398"/>
      <c r="L4398"/>
      <c r="M4398"/>
      <c r="N4398"/>
      <c r="O4398"/>
    </row>
    <row r="4399" spans="2:15" x14ac:dyDescent="0.25">
      <c r="B4399"/>
      <c r="C4399"/>
      <c r="D4399"/>
      <c r="E4399"/>
      <c r="F4399"/>
      <c r="G4399"/>
      <c r="H4399"/>
      <c r="I4399"/>
      <c r="J4399"/>
      <c r="K4399"/>
      <c r="L4399"/>
      <c r="M4399"/>
      <c r="N4399"/>
      <c r="O4399"/>
    </row>
    <row r="4400" spans="2:15" x14ac:dyDescent="0.25">
      <c r="B4400"/>
      <c r="C4400"/>
      <c r="D4400"/>
      <c r="E4400"/>
      <c r="F4400"/>
      <c r="G4400"/>
      <c r="H4400"/>
      <c r="I4400"/>
      <c r="J4400"/>
      <c r="K4400"/>
      <c r="L4400"/>
      <c r="M4400"/>
      <c r="N4400"/>
      <c r="O4400"/>
    </row>
    <row r="4401" spans="2:15" x14ac:dyDescent="0.25">
      <c r="B4401"/>
      <c r="C4401"/>
      <c r="D4401"/>
      <c r="E4401"/>
      <c r="F4401"/>
      <c r="G4401"/>
      <c r="H4401"/>
      <c r="I4401"/>
      <c r="J4401"/>
      <c r="K4401"/>
      <c r="L4401"/>
      <c r="M4401"/>
      <c r="N4401"/>
      <c r="O4401"/>
    </row>
    <row r="4402" spans="2:15" x14ac:dyDescent="0.25">
      <c r="B4402"/>
      <c r="C4402"/>
      <c r="D4402"/>
      <c r="E4402"/>
      <c r="F4402"/>
      <c r="G4402"/>
      <c r="H4402"/>
      <c r="I4402"/>
      <c r="J4402"/>
      <c r="K4402"/>
      <c r="L4402"/>
      <c r="M4402"/>
      <c r="N4402"/>
      <c r="O4402"/>
    </row>
    <row r="4403" spans="2:15" x14ac:dyDescent="0.25">
      <c r="B4403"/>
      <c r="C4403"/>
      <c r="D4403"/>
      <c r="E4403"/>
      <c r="F4403"/>
      <c r="G4403"/>
      <c r="H4403"/>
      <c r="I4403"/>
      <c r="J4403"/>
      <c r="K4403"/>
      <c r="L4403"/>
      <c r="M4403"/>
      <c r="N4403"/>
      <c r="O4403"/>
    </row>
    <row r="4404" spans="2:15" x14ac:dyDescent="0.25">
      <c r="B4404"/>
      <c r="C4404"/>
      <c r="D4404"/>
      <c r="E4404"/>
      <c r="F4404"/>
      <c r="G4404"/>
      <c r="H4404"/>
      <c r="I4404"/>
      <c r="J4404"/>
      <c r="K4404"/>
      <c r="L4404"/>
      <c r="M4404"/>
      <c r="N4404"/>
      <c r="O4404"/>
    </row>
    <row r="4405" spans="2:15" x14ac:dyDescent="0.25">
      <c r="B4405"/>
      <c r="C4405"/>
      <c r="D4405"/>
      <c r="E4405"/>
      <c r="F4405"/>
      <c r="G4405"/>
      <c r="H4405"/>
      <c r="I4405"/>
      <c r="J4405"/>
      <c r="K4405"/>
      <c r="L4405"/>
      <c r="M4405"/>
      <c r="N4405"/>
      <c r="O4405"/>
    </row>
    <row r="4406" spans="2:15" x14ac:dyDescent="0.25">
      <c r="B4406"/>
      <c r="C4406"/>
      <c r="D4406"/>
      <c r="E4406"/>
      <c r="F4406"/>
      <c r="G4406"/>
      <c r="H4406"/>
      <c r="I4406"/>
      <c r="J4406"/>
      <c r="K4406"/>
      <c r="L4406"/>
      <c r="M4406"/>
      <c r="N4406"/>
      <c r="O4406"/>
    </row>
    <row r="4407" spans="2:15" x14ac:dyDescent="0.25">
      <c r="B4407"/>
      <c r="C4407"/>
      <c r="D4407"/>
      <c r="E4407"/>
      <c r="F4407"/>
      <c r="G4407"/>
      <c r="H4407"/>
      <c r="I4407"/>
      <c r="J4407"/>
      <c r="K4407"/>
      <c r="L4407"/>
      <c r="M4407"/>
      <c r="N4407"/>
      <c r="O4407"/>
    </row>
    <row r="4408" spans="2:15" x14ac:dyDescent="0.25">
      <c r="B4408"/>
      <c r="C4408"/>
      <c r="D4408"/>
      <c r="E4408"/>
      <c r="F4408"/>
      <c r="G4408"/>
      <c r="H4408"/>
      <c r="I4408"/>
      <c r="J4408"/>
      <c r="K4408"/>
      <c r="L4408"/>
      <c r="M4408"/>
      <c r="N4408"/>
      <c r="O4408"/>
    </row>
    <row r="4409" spans="2:15" x14ac:dyDescent="0.25">
      <c r="B4409"/>
      <c r="C4409"/>
      <c r="D4409"/>
      <c r="E4409"/>
      <c r="F4409"/>
      <c r="G4409"/>
      <c r="H4409"/>
      <c r="I4409"/>
      <c r="J4409"/>
      <c r="K4409"/>
      <c r="L4409"/>
      <c r="M4409"/>
      <c r="N4409"/>
      <c r="O4409"/>
    </row>
    <row r="4410" spans="2:15" x14ac:dyDescent="0.25">
      <c r="B4410"/>
      <c r="C4410"/>
      <c r="D4410"/>
      <c r="E4410"/>
      <c r="F4410"/>
      <c r="G4410"/>
      <c r="H4410"/>
      <c r="I4410"/>
      <c r="J4410"/>
      <c r="K4410"/>
      <c r="L4410"/>
      <c r="M4410"/>
      <c r="N4410"/>
      <c r="O4410"/>
    </row>
    <row r="4411" spans="2:15" x14ac:dyDescent="0.25">
      <c r="B4411"/>
      <c r="C4411"/>
      <c r="D4411"/>
      <c r="E4411"/>
      <c r="F4411"/>
      <c r="G4411"/>
      <c r="H4411"/>
      <c r="I4411"/>
      <c r="J4411"/>
      <c r="K4411"/>
      <c r="L4411"/>
      <c r="M4411"/>
      <c r="N4411"/>
      <c r="O4411"/>
    </row>
    <row r="4412" spans="2:15" x14ac:dyDescent="0.25">
      <c r="B4412"/>
      <c r="C4412"/>
      <c r="D4412"/>
      <c r="E4412"/>
      <c r="F4412"/>
      <c r="G4412"/>
      <c r="H4412"/>
      <c r="I4412"/>
      <c r="J4412"/>
      <c r="K4412"/>
      <c r="L4412"/>
      <c r="M4412"/>
      <c r="N4412"/>
      <c r="O4412"/>
    </row>
    <row r="4413" spans="2:15" x14ac:dyDescent="0.25">
      <c r="B4413"/>
      <c r="C4413"/>
      <c r="D4413"/>
      <c r="E4413"/>
      <c r="F4413"/>
      <c r="G4413"/>
      <c r="H4413"/>
      <c r="I4413"/>
      <c r="J4413"/>
      <c r="K4413"/>
      <c r="L4413"/>
      <c r="M4413"/>
      <c r="N4413"/>
      <c r="O4413"/>
    </row>
    <row r="4414" spans="2:15" x14ac:dyDescent="0.25">
      <c r="B4414"/>
      <c r="C4414"/>
      <c r="D4414"/>
      <c r="E4414"/>
      <c r="F4414"/>
      <c r="G4414"/>
      <c r="H4414"/>
      <c r="I4414"/>
      <c r="J4414"/>
      <c r="K4414"/>
      <c r="L4414"/>
      <c r="M4414"/>
      <c r="N4414"/>
      <c r="O4414"/>
    </row>
    <row r="4415" spans="2:15" x14ac:dyDescent="0.25">
      <c r="B4415"/>
      <c r="C4415"/>
      <c r="D4415"/>
      <c r="E4415"/>
      <c r="F4415"/>
      <c r="G4415"/>
      <c r="H4415"/>
      <c r="I4415"/>
      <c r="J4415"/>
      <c r="K4415"/>
      <c r="L4415"/>
      <c r="M4415"/>
      <c r="N4415"/>
      <c r="O4415"/>
    </row>
    <row r="4416" spans="2:15" x14ac:dyDescent="0.25">
      <c r="B4416"/>
      <c r="C4416"/>
      <c r="D4416"/>
      <c r="E4416"/>
      <c r="F4416"/>
      <c r="G4416"/>
      <c r="H4416"/>
      <c r="I4416"/>
      <c r="J4416"/>
      <c r="K4416"/>
      <c r="L4416"/>
      <c r="M4416"/>
      <c r="N4416"/>
      <c r="O4416"/>
    </row>
    <row r="4417" spans="2:15" x14ac:dyDescent="0.25">
      <c r="B4417"/>
      <c r="C4417"/>
      <c r="D4417"/>
      <c r="E4417"/>
      <c r="F4417"/>
      <c r="G4417"/>
      <c r="H4417"/>
      <c r="I4417"/>
      <c r="J4417"/>
      <c r="K4417"/>
      <c r="L4417"/>
      <c r="M4417"/>
      <c r="N4417"/>
      <c r="O4417"/>
    </row>
    <row r="4418" spans="2:15" x14ac:dyDescent="0.25">
      <c r="B4418"/>
      <c r="C4418"/>
      <c r="D4418"/>
      <c r="E4418"/>
      <c r="F4418"/>
      <c r="G4418"/>
      <c r="H4418"/>
      <c r="I4418"/>
      <c r="J4418"/>
      <c r="K4418"/>
      <c r="L4418"/>
      <c r="M4418"/>
      <c r="N4418"/>
      <c r="O4418"/>
    </row>
    <row r="4419" spans="2:15" x14ac:dyDescent="0.25">
      <c r="B4419"/>
      <c r="C4419"/>
      <c r="D4419"/>
      <c r="E4419"/>
      <c r="F4419"/>
      <c r="G4419"/>
      <c r="H4419"/>
      <c r="I4419"/>
      <c r="J4419"/>
      <c r="K4419"/>
      <c r="L4419"/>
      <c r="M4419"/>
      <c r="N4419"/>
      <c r="O4419"/>
    </row>
    <row r="4420" spans="2:15" x14ac:dyDescent="0.25">
      <c r="B4420"/>
      <c r="C4420"/>
      <c r="D4420"/>
      <c r="E4420"/>
      <c r="F4420"/>
      <c r="G4420"/>
      <c r="H4420"/>
      <c r="I4420"/>
      <c r="J4420"/>
      <c r="K4420"/>
      <c r="L4420"/>
      <c r="M4420"/>
      <c r="N4420"/>
      <c r="O4420"/>
    </row>
    <row r="4421" spans="2:15" x14ac:dyDescent="0.25">
      <c r="B4421"/>
      <c r="C4421"/>
      <c r="D4421"/>
      <c r="E4421"/>
      <c r="F4421"/>
      <c r="G4421"/>
      <c r="H4421"/>
      <c r="I4421"/>
      <c r="J4421"/>
      <c r="K4421"/>
      <c r="L4421"/>
      <c r="M4421"/>
      <c r="N4421"/>
      <c r="O4421"/>
    </row>
    <row r="4422" spans="2:15" x14ac:dyDescent="0.25">
      <c r="B4422"/>
      <c r="C4422"/>
      <c r="D4422"/>
      <c r="E4422"/>
      <c r="F4422"/>
      <c r="G4422"/>
      <c r="H4422"/>
      <c r="I4422"/>
      <c r="J4422"/>
      <c r="K4422"/>
      <c r="L4422"/>
      <c r="M4422"/>
      <c r="N4422"/>
      <c r="O4422"/>
    </row>
    <row r="4423" spans="2:15" x14ac:dyDescent="0.25">
      <c r="B4423"/>
      <c r="C4423"/>
      <c r="D4423"/>
      <c r="E4423"/>
      <c r="F4423"/>
      <c r="G4423"/>
      <c r="H4423"/>
      <c r="I4423"/>
      <c r="J4423"/>
      <c r="K4423"/>
      <c r="L4423"/>
      <c r="M4423"/>
      <c r="N4423"/>
      <c r="O4423"/>
    </row>
    <row r="4424" spans="2:15" x14ac:dyDescent="0.25">
      <c r="B4424"/>
      <c r="C4424"/>
      <c r="D4424"/>
      <c r="E4424"/>
      <c r="F4424"/>
      <c r="G4424"/>
      <c r="H4424"/>
      <c r="I4424"/>
      <c r="J4424"/>
      <c r="K4424"/>
      <c r="L4424"/>
      <c r="M4424"/>
      <c r="N4424"/>
      <c r="O4424"/>
    </row>
    <row r="4425" spans="2:15" x14ac:dyDescent="0.25">
      <c r="B4425"/>
      <c r="C4425"/>
      <c r="D4425"/>
      <c r="E4425"/>
      <c r="F4425"/>
      <c r="G4425"/>
      <c r="H4425"/>
      <c r="I4425"/>
      <c r="J4425"/>
      <c r="K4425"/>
      <c r="L4425"/>
      <c r="M4425"/>
      <c r="N4425"/>
      <c r="O4425"/>
    </row>
    <row r="4426" spans="2:15" x14ac:dyDescent="0.25">
      <c r="B4426"/>
      <c r="C4426"/>
      <c r="D4426"/>
      <c r="E4426"/>
      <c r="F4426"/>
      <c r="G4426"/>
      <c r="H4426"/>
      <c r="I4426"/>
      <c r="J4426"/>
      <c r="K4426"/>
      <c r="L4426"/>
      <c r="M4426"/>
      <c r="N4426"/>
      <c r="O4426"/>
    </row>
    <row r="4427" spans="2:15" x14ac:dyDescent="0.25">
      <c r="B4427"/>
      <c r="C4427"/>
      <c r="D4427"/>
      <c r="E4427"/>
      <c r="F4427"/>
      <c r="G4427"/>
      <c r="H4427"/>
      <c r="I4427"/>
      <c r="J4427"/>
      <c r="K4427"/>
      <c r="L4427"/>
      <c r="M4427"/>
      <c r="N4427"/>
      <c r="O4427"/>
    </row>
    <row r="4428" spans="2:15" x14ac:dyDescent="0.25">
      <c r="B4428"/>
      <c r="C4428"/>
      <c r="D4428"/>
      <c r="E4428"/>
      <c r="F4428"/>
      <c r="G4428"/>
      <c r="H4428"/>
      <c r="I4428"/>
      <c r="J4428"/>
      <c r="K4428"/>
      <c r="L4428"/>
      <c r="M4428"/>
      <c r="N4428"/>
      <c r="O4428"/>
    </row>
    <row r="4429" spans="2:15" x14ac:dyDescent="0.25">
      <c r="B4429"/>
      <c r="C4429"/>
      <c r="D4429"/>
      <c r="E4429"/>
      <c r="F4429"/>
      <c r="G4429"/>
      <c r="H4429"/>
      <c r="I4429"/>
      <c r="J4429"/>
      <c r="K4429"/>
      <c r="L4429"/>
      <c r="M4429"/>
      <c r="N4429"/>
      <c r="O4429"/>
    </row>
    <row r="4430" spans="2:15" x14ac:dyDescent="0.25">
      <c r="B4430"/>
      <c r="C4430"/>
      <c r="D4430"/>
      <c r="E4430"/>
      <c r="F4430"/>
      <c r="G4430"/>
      <c r="H4430"/>
      <c r="I4430"/>
      <c r="J4430"/>
      <c r="K4430"/>
      <c r="L4430"/>
      <c r="M4430"/>
      <c r="N4430"/>
      <c r="O4430"/>
    </row>
    <row r="4431" spans="2:15" x14ac:dyDescent="0.25">
      <c r="B4431"/>
      <c r="C4431"/>
      <c r="D4431"/>
      <c r="E4431"/>
      <c r="F4431"/>
      <c r="G4431"/>
      <c r="H4431"/>
      <c r="I4431"/>
      <c r="J4431"/>
      <c r="K4431"/>
      <c r="L4431"/>
      <c r="M4431"/>
      <c r="N4431"/>
      <c r="O4431"/>
    </row>
    <row r="4432" spans="2:15" x14ac:dyDescent="0.25">
      <c r="B4432"/>
      <c r="C4432"/>
      <c r="D4432"/>
      <c r="E4432"/>
      <c r="F4432"/>
      <c r="G4432"/>
      <c r="H4432"/>
      <c r="I4432"/>
      <c r="J4432"/>
      <c r="K4432"/>
      <c r="L4432"/>
      <c r="M4432"/>
      <c r="N4432"/>
      <c r="O4432"/>
    </row>
    <row r="4433" spans="2:15" x14ac:dyDescent="0.25">
      <c r="B4433"/>
      <c r="C4433"/>
      <c r="D4433"/>
      <c r="E4433"/>
      <c r="F4433"/>
      <c r="G4433"/>
      <c r="H4433"/>
      <c r="I4433"/>
      <c r="J4433"/>
      <c r="K4433"/>
      <c r="L4433"/>
      <c r="M4433"/>
      <c r="N4433"/>
      <c r="O4433"/>
    </row>
    <row r="4434" spans="2:15" x14ac:dyDescent="0.25">
      <c r="B4434"/>
      <c r="C4434"/>
      <c r="D4434"/>
      <c r="E4434"/>
      <c r="F4434"/>
      <c r="G4434"/>
      <c r="H4434"/>
      <c r="I4434"/>
      <c r="J4434"/>
      <c r="K4434"/>
      <c r="L4434"/>
      <c r="M4434"/>
      <c r="N4434"/>
      <c r="O4434"/>
    </row>
    <row r="4435" spans="2:15" x14ac:dyDescent="0.25">
      <c r="B4435"/>
      <c r="C4435"/>
      <c r="D4435"/>
      <c r="E4435"/>
      <c r="F4435"/>
      <c r="G4435"/>
      <c r="H4435"/>
      <c r="I4435"/>
      <c r="J4435"/>
      <c r="K4435"/>
      <c r="L4435"/>
      <c r="M4435"/>
      <c r="N4435"/>
      <c r="O4435"/>
    </row>
    <row r="4436" spans="2:15" x14ac:dyDescent="0.25">
      <c r="B4436"/>
      <c r="C4436"/>
      <c r="D4436"/>
      <c r="E4436"/>
      <c r="F4436"/>
      <c r="G4436"/>
      <c r="H4436"/>
      <c r="I4436"/>
      <c r="J4436"/>
      <c r="K4436"/>
      <c r="L4436"/>
      <c r="M4436"/>
      <c r="N4436"/>
      <c r="O4436"/>
    </row>
    <row r="4437" spans="2:15" x14ac:dyDescent="0.25">
      <c r="B4437"/>
      <c r="C4437"/>
      <c r="D4437"/>
      <c r="E4437"/>
      <c r="F4437"/>
      <c r="G4437"/>
      <c r="H4437"/>
      <c r="I4437"/>
      <c r="J4437"/>
      <c r="K4437"/>
      <c r="L4437"/>
      <c r="M4437"/>
      <c r="N4437"/>
      <c r="O4437"/>
    </row>
    <row r="4438" spans="2:15" x14ac:dyDescent="0.25">
      <c r="B4438"/>
      <c r="C4438"/>
      <c r="D4438"/>
      <c r="E4438"/>
      <c r="F4438"/>
      <c r="G4438"/>
      <c r="H4438"/>
      <c r="I4438"/>
      <c r="J4438"/>
      <c r="K4438"/>
      <c r="L4438"/>
      <c r="M4438"/>
      <c r="N4438"/>
      <c r="O4438"/>
    </row>
    <row r="4439" spans="2:15" x14ac:dyDescent="0.25">
      <c r="B4439"/>
      <c r="C4439"/>
      <c r="D4439"/>
      <c r="E4439"/>
      <c r="F4439"/>
      <c r="G4439"/>
      <c r="H4439"/>
      <c r="I4439"/>
      <c r="J4439"/>
      <c r="K4439"/>
      <c r="L4439"/>
      <c r="M4439"/>
      <c r="N4439"/>
      <c r="O4439"/>
    </row>
    <row r="4440" spans="2:15" x14ac:dyDescent="0.25">
      <c r="B4440"/>
      <c r="C4440"/>
      <c r="D4440"/>
      <c r="E4440"/>
      <c r="F4440"/>
      <c r="G4440"/>
      <c r="H4440"/>
      <c r="I4440"/>
      <c r="J4440"/>
      <c r="K4440"/>
      <c r="L4440"/>
      <c r="M4440"/>
      <c r="N4440"/>
      <c r="O4440"/>
    </row>
    <row r="4441" spans="2:15" x14ac:dyDescent="0.25">
      <c r="B4441"/>
      <c r="C4441"/>
      <c r="D4441"/>
      <c r="E4441"/>
      <c r="F4441"/>
      <c r="G4441"/>
      <c r="H4441"/>
      <c r="I4441"/>
      <c r="J4441"/>
      <c r="K4441"/>
      <c r="L4441"/>
      <c r="M4441"/>
      <c r="N4441"/>
      <c r="O4441"/>
    </row>
    <row r="4442" spans="2:15" x14ac:dyDescent="0.25">
      <c r="B4442"/>
      <c r="C4442"/>
      <c r="D4442"/>
      <c r="E4442"/>
      <c r="F4442"/>
      <c r="G4442"/>
      <c r="H4442"/>
      <c r="I4442"/>
      <c r="J4442"/>
      <c r="K4442"/>
      <c r="L4442"/>
      <c r="M4442"/>
      <c r="N4442"/>
      <c r="O4442"/>
    </row>
    <row r="4443" spans="2:15" x14ac:dyDescent="0.25">
      <c r="B4443"/>
      <c r="C4443"/>
      <c r="D4443"/>
      <c r="E4443"/>
      <c r="F4443"/>
      <c r="G4443"/>
      <c r="H4443"/>
      <c r="I4443"/>
      <c r="J4443"/>
      <c r="K4443"/>
      <c r="L4443"/>
      <c r="M4443"/>
      <c r="N4443"/>
      <c r="O4443"/>
    </row>
    <row r="4444" spans="2:15" x14ac:dyDescent="0.25">
      <c r="B4444"/>
      <c r="C4444"/>
      <c r="D4444"/>
      <c r="E4444"/>
      <c r="F4444"/>
      <c r="G4444"/>
      <c r="H4444"/>
      <c r="I4444"/>
      <c r="J4444"/>
      <c r="K4444"/>
      <c r="L4444"/>
      <c r="M4444"/>
      <c r="N4444"/>
      <c r="O4444"/>
    </row>
    <row r="4445" spans="2:15" x14ac:dyDescent="0.25">
      <c r="B4445"/>
      <c r="C4445"/>
      <c r="D4445"/>
      <c r="E4445"/>
      <c r="F4445"/>
      <c r="G4445"/>
      <c r="H4445"/>
      <c r="I4445"/>
      <c r="J4445"/>
      <c r="K4445"/>
      <c r="L4445"/>
      <c r="M4445"/>
      <c r="N4445"/>
      <c r="O4445"/>
    </row>
    <row r="4446" spans="2:15" x14ac:dyDescent="0.25">
      <c r="B4446"/>
      <c r="C4446"/>
      <c r="D4446"/>
      <c r="E4446"/>
      <c r="F4446"/>
      <c r="G4446"/>
      <c r="H4446"/>
      <c r="I4446"/>
      <c r="J4446"/>
      <c r="K4446"/>
      <c r="L4446"/>
      <c r="M4446"/>
      <c r="N4446"/>
      <c r="O4446"/>
    </row>
    <row r="4447" spans="2:15" x14ac:dyDescent="0.25">
      <c r="B4447"/>
      <c r="C4447"/>
      <c r="D4447"/>
      <c r="E4447"/>
      <c r="F4447"/>
      <c r="G4447"/>
      <c r="H4447"/>
      <c r="I4447"/>
      <c r="J4447"/>
      <c r="K4447"/>
      <c r="L4447"/>
      <c r="M4447"/>
      <c r="N4447"/>
      <c r="O4447"/>
    </row>
    <row r="4448" spans="2:15" x14ac:dyDescent="0.25">
      <c r="B4448"/>
      <c r="C4448"/>
      <c r="D4448"/>
      <c r="E4448"/>
      <c r="F4448"/>
      <c r="G4448"/>
      <c r="H4448"/>
      <c r="I4448"/>
      <c r="J4448"/>
      <c r="K4448"/>
      <c r="L4448"/>
      <c r="M4448"/>
      <c r="N4448"/>
      <c r="O4448"/>
    </row>
    <row r="4449" spans="2:15" x14ac:dyDescent="0.25">
      <c r="B4449"/>
      <c r="C4449"/>
      <c r="D4449"/>
      <c r="E4449"/>
      <c r="F4449"/>
      <c r="G4449"/>
      <c r="H4449"/>
      <c r="I4449"/>
      <c r="J4449"/>
      <c r="K4449"/>
      <c r="L4449"/>
      <c r="M4449"/>
      <c r="N4449"/>
      <c r="O4449"/>
    </row>
    <row r="4450" spans="2:15" x14ac:dyDescent="0.25">
      <c r="B4450"/>
      <c r="C4450"/>
      <c r="D4450"/>
      <c r="E4450"/>
      <c r="F4450"/>
      <c r="G4450"/>
      <c r="H4450"/>
      <c r="I4450"/>
      <c r="J4450"/>
      <c r="K4450"/>
      <c r="L4450"/>
      <c r="M4450"/>
      <c r="N4450"/>
      <c r="O4450"/>
    </row>
    <row r="4451" spans="2:15" x14ac:dyDescent="0.25">
      <c r="B4451"/>
      <c r="C4451"/>
      <c r="D4451"/>
      <c r="E4451"/>
      <c r="F4451"/>
      <c r="G4451"/>
      <c r="H4451"/>
      <c r="I4451"/>
      <c r="J4451"/>
      <c r="K4451"/>
      <c r="L4451"/>
      <c r="M4451"/>
      <c r="N4451"/>
      <c r="O4451"/>
    </row>
    <row r="4452" spans="2:15" x14ac:dyDescent="0.25">
      <c r="B4452"/>
      <c r="C4452"/>
      <c r="D4452"/>
      <c r="E4452"/>
      <c r="F4452"/>
      <c r="G4452"/>
      <c r="H4452"/>
      <c r="I4452"/>
      <c r="J4452"/>
      <c r="K4452"/>
      <c r="L4452"/>
      <c r="M4452"/>
      <c r="N4452"/>
      <c r="O4452"/>
    </row>
    <row r="4453" spans="2:15" x14ac:dyDescent="0.25">
      <c r="B4453"/>
      <c r="C4453"/>
      <c r="D4453"/>
      <c r="E4453"/>
      <c r="F4453"/>
      <c r="G4453"/>
      <c r="H4453"/>
      <c r="I4453"/>
      <c r="J4453"/>
      <c r="K4453"/>
      <c r="L4453"/>
      <c r="M4453"/>
      <c r="N4453"/>
      <c r="O4453"/>
    </row>
    <row r="4454" spans="2:15" x14ac:dyDescent="0.25">
      <c r="B4454"/>
      <c r="C4454"/>
      <c r="D4454"/>
      <c r="E4454"/>
      <c r="F4454"/>
      <c r="G4454"/>
      <c r="H4454"/>
      <c r="I4454"/>
      <c r="J4454"/>
      <c r="K4454"/>
      <c r="L4454"/>
      <c r="M4454"/>
      <c r="N4454"/>
      <c r="O4454"/>
    </row>
    <row r="4455" spans="2:15" x14ac:dyDescent="0.25">
      <c r="B4455"/>
      <c r="C4455"/>
      <c r="D4455"/>
      <c r="E4455"/>
      <c r="F4455"/>
      <c r="G4455"/>
      <c r="H4455"/>
      <c r="I4455"/>
      <c r="J4455"/>
      <c r="K4455"/>
      <c r="L4455"/>
      <c r="M4455"/>
      <c r="N4455"/>
      <c r="O4455"/>
    </row>
    <row r="4456" spans="2:15" x14ac:dyDescent="0.25">
      <c r="B4456"/>
      <c r="C4456"/>
      <c r="D4456"/>
      <c r="E4456"/>
      <c r="F4456"/>
      <c r="G4456"/>
      <c r="H4456"/>
      <c r="I4456"/>
      <c r="J4456"/>
      <c r="K4456"/>
      <c r="L4456"/>
      <c r="M4456"/>
      <c r="N4456"/>
      <c r="O4456"/>
    </row>
    <row r="4457" spans="2:15" x14ac:dyDescent="0.25">
      <c r="B4457"/>
      <c r="C4457"/>
      <c r="D4457"/>
      <c r="E4457"/>
      <c r="F4457"/>
      <c r="G4457"/>
      <c r="H4457"/>
      <c r="I4457"/>
      <c r="J4457"/>
      <c r="K4457"/>
      <c r="L4457"/>
      <c r="M4457"/>
      <c r="N4457"/>
      <c r="O4457"/>
    </row>
    <row r="4458" spans="2:15" x14ac:dyDescent="0.25">
      <c r="B4458"/>
      <c r="C4458"/>
      <c r="D4458"/>
      <c r="E4458"/>
      <c r="F4458"/>
      <c r="G4458"/>
      <c r="H4458"/>
      <c r="I4458"/>
      <c r="J4458"/>
      <c r="K4458"/>
      <c r="L4458"/>
      <c r="M4458"/>
      <c r="N4458"/>
      <c r="O4458"/>
    </row>
    <row r="4459" spans="2:15" x14ac:dyDescent="0.25">
      <c r="B4459"/>
      <c r="C4459"/>
      <c r="D4459"/>
      <c r="E4459"/>
      <c r="F4459"/>
      <c r="G4459"/>
      <c r="H4459"/>
      <c r="I4459"/>
      <c r="J4459"/>
      <c r="K4459"/>
      <c r="L4459"/>
      <c r="M4459"/>
      <c r="N4459"/>
      <c r="O4459"/>
    </row>
    <row r="4460" spans="2:15" x14ac:dyDescent="0.25">
      <c r="B4460"/>
      <c r="C4460"/>
      <c r="D4460"/>
      <c r="E4460"/>
      <c r="F4460"/>
      <c r="G4460"/>
      <c r="H4460"/>
      <c r="I4460"/>
      <c r="J4460"/>
      <c r="K4460"/>
      <c r="L4460"/>
      <c r="M4460"/>
      <c r="N4460"/>
      <c r="O4460"/>
    </row>
    <row r="4461" spans="2:15" x14ac:dyDescent="0.25">
      <c r="B4461"/>
      <c r="C4461"/>
      <c r="D4461"/>
      <c r="E4461"/>
      <c r="F4461"/>
      <c r="G4461"/>
      <c r="H4461"/>
      <c r="I4461"/>
      <c r="J4461"/>
      <c r="K4461"/>
      <c r="L4461"/>
      <c r="M4461"/>
      <c r="N4461"/>
      <c r="O4461"/>
    </row>
    <row r="4462" spans="2:15" x14ac:dyDescent="0.25">
      <c r="B4462"/>
      <c r="C4462"/>
      <c r="D4462"/>
      <c r="E4462"/>
      <c r="F4462"/>
      <c r="G4462"/>
      <c r="H4462"/>
      <c r="I4462"/>
      <c r="J4462"/>
      <c r="K4462"/>
      <c r="L4462"/>
      <c r="M4462"/>
      <c r="N4462"/>
      <c r="O4462"/>
    </row>
    <row r="4463" spans="2:15" x14ac:dyDescent="0.25">
      <c r="B4463"/>
      <c r="C4463"/>
      <c r="D4463"/>
      <c r="E4463"/>
      <c r="F4463"/>
      <c r="G4463"/>
      <c r="H4463"/>
      <c r="I4463"/>
      <c r="J4463"/>
      <c r="K4463"/>
      <c r="L4463"/>
      <c r="M4463"/>
      <c r="N4463"/>
      <c r="O4463"/>
    </row>
    <row r="4464" spans="2:15" x14ac:dyDescent="0.25">
      <c r="B4464"/>
      <c r="C4464"/>
      <c r="D4464"/>
      <c r="E4464"/>
      <c r="F4464"/>
      <c r="G4464"/>
      <c r="H4464"/>
      <c r="I4464"/>
      <c r="J4464"/>
      <c r="K4464"/>
      <c r="L4464"/>
      <c r="M4464"/>
      <c r="N4464"/>
      <c r="O4464"/>
    </row>
    <row r="4465" spans="2:15" x14ac:dyDescent="0.25">
      <c r="B4465"/>
      <c r="C4465"/>
      <c r="D4465"/>
      <c r="E4465"/>
      <c r="F4465"/>
      <c r="G4465"/>
      <c r="H4465"/>
      <c r="I4465"/>
      <c r="J4465"/>
      <c r="K4465"/>
      <c r="L4465"/>
      <c r="M4465"/>
      <c r="N4465"/>
      <c r="O4465"/>
    </row>
    <row r="4466" spans="2:15" x14ac:dyDescent="0.25">
      <c r="B4466"/>
      <c r="C4466"/>
      <c r="D4466"/>
      <c r="E4466"/>
      <c r="F4466"/>
      <c r="G4466"/>
      <c r="H4466"/>
      <c r="I4466"/>
      <c r="J4466"/>
      <c r="K4466"/>
      <c r="L4466"/>
      <c r="M4466"/>
      <c r="N4466"/>
      <c r="O4466"/>
    </row>
    <row r="4467" spans="2:15" x14ac:dyDescent="0.25">
      <c r="B4467"/>
      <c r="C4467"/>
      <c r="D4467"/>
      <c r="E4467"/>
      <c r="F4467"/>
      <c r="G4467"/>
      <c r="H4467"/>
      <c r="I4467"/>
      <c r="J4467"/>
      <c r="K4467"/>
      <c r="L4467"/>
      <c r="M4467"/>
      <c r="N4467"/>
      <c r="O4467"/>
    </row>
    <row r="4468" spans="2:15" x14ac:dyDescent="0.25">
      <c r="B4468"/>
      <c r="C4468"/>
      <c r="D4468"/>
      <c r="E4468"/>
      <c r="F4468"/>
      <c r="G4468"/>
      <c r="H4468"/>
      <c r="I4468"/>
      <c r="J4468"/>
      <c r="K4468"/>
      <c r="L4468"/>
      <c r="M4468"/>
      <c r="N4468"/>
      <c r="O4468"/>
    </row>
    <row r="4469" spans="2:15" x14ac:dyDescent="0.25">
      <c r="B4469"/>
      <c r="C4469"/>
      <c r="D4469"/>
      <c r="E4469"/>
      <c r="F4469"/>
      <c r="G4469"/>
      <c r="H4469"/>
      <c r="I4469"/>
      <c r="J4469"/>
      <c r="K4469"/>
      <c r="L4469"/>
      <c r="M4469"/>
      <c r="N4469"/>
      <c r="O4469"/>
    </row>
    <row r="4470" spans="2:15" x14ac:dyDescent="0.25">
      <c r="B4470"/>
      <c r="C4470"/>
      <c r="D4470"/>
      <c r="E4470"/>
      <c r="F4470"/>
      <c r="G4470"/>
      <c r="H4470"/>
      <c r="I4470"/>
      <c r="J4470"/>
      <c r="K4470"/>
      <c r="L4470"/>
      <c r="M4470"/>
      <c r="N4470"/>
      <c r="O4470"/>
    </row>
    <row r="4471" spans="2:15" x14ac:dyDescent="0.25">
      <c r="B4471"/>
      <c r="C4471"/>
      <c r="D4471"/>
      <c r="E4471"/>
      <c r="F4471"/>
      <c r="G4471"/>
      <c r="H4471"/>
      <c r="I4471"/>
      <c r="J4471"/>
      <c r="K4471"/>
      <c r="L4471"/>
      <c r="M4471"/>
      <c r="N4471"/>
      <c r="O4471"/>
    </row>
    <row r="4472" spans="2:15" x14ac:dyDescent="0.25">
      <c r="B4472"/>
      <c r="C4472"/>
      <c r="D4472"/>
      <c r="E4472"/>
      <c r="F4472"/>
      <c r="G4472"/>
      <c r="H4472"/>
      <c r="I4472"/>
      <c r="J4472"/>
      <c r="K4472"/>
      <c r="L4472"/>
      <c r="M4472"/>
      <c r="N4472"/>
      <c r="O4472"/>
    </row>
    <row r="4473" spans="2:15" x14ac:dyDescent="0.25">
      <c r="B4473"/>
      <c r="C4473"/>
      <c r="D4473"/>
      <c r="E4473"/>
      <c r="F4473"/>
      <c r="G4473"/>
      <c r="H4473"/>
      <c r="I4473"/>
      <c r="J4473"/>
      <c r="K4473"/>
      <c r="L4473"/>
      <c r="M4473"/>
      <c r="N4473"/>
      <c r="O4473"/>
    </row>
    <row r="4474" spans="2:15" x14ac:dyDescent="0.25">
      <c r="B4474"/>
      <c r="C4474"/>
      <c r="D4474"/>
      <c r="E4474"/>
      <c r="F4474"/>
      <c r="G4474"/>
      <c r="H4474"/>
      <c r="I4474"/>
      <c r="J4474"/>
      <c r="K4474"/>
      <c r="L4474"/>
      <c r="M4474"/>
      <c r="N4474"/>
      <c r="O4474"/>
    </row>
    <row r="4475" spans="2:15" x14ac:dyDescent="0.25">
      <c r="B4475"/>
      <c r="C4475"/>
      <c r="D4475"/>
      <c r="E4475"/>
      <c r="F4475"/>
      <c r="G4475"/>
      <c r="H4475"/>
      <c r="I4475"/>
      <c r="J4475"/>
      <c r="K4475"/>
      <c r="L4475"/>
      <c r="M4475"/>
      <c r="N4475"/>
      <c r="O4475"/>
    </row>
    <row r="4476" spans="2:15" x14ac:dyDescent="0.25">
      <c r="B4476"/>
      <c r="C4476"/>
      <c r="D4476"/>
      <c r="E4476"/>
      <c r="F4476"/>
      <c r="G4476"/>
      <c r="H4476"/>
      <c r="I4476"/>
      <c r="J4476"/>
      <c r="K4476"/>
      <c r="L4476"/>
      <c r="M4476"/>
      <c r="N4476"/>
      <c r="O4476"/>
    </row>
    <row r="4477" spans="2:15" x14ac:dyDescent="0.25">
      <c r="B4477"/>
      <c r="C4477"/>
      <c r="D4477"/>
      <c r="E4477"/>
      <c r="F4477"/>
      <c r="G4477"/>
      <c r="H4477"/>
      <c r="I4477"/>
      <c r="J4477"/>
      <c r="K4477"/>
      <c r="L4477"/>
      <c r="M4477"/>
      <c r="N4477"/>
      <c r="O4477"/>
    </row>
    <row r="4478" spans="2:15" x14ac:dyDescent="0.25">
      <c r="B4478"/>
      <c r="C4478"/>
      <c r="D4478"/>
      <c r="E4478"/>
      <c r="F4478"/>
      <c r="G4478"/>
      <c r="H4478"/>
      <c r="I4478"/>
      <c r="J4478"/>
      <c r="K4478"/>
      <c r="L4478"/>
      <c r="M4478"/>
      <c r="N4478"/>
      <c r="O4478"/>
    </row>
    <row r="4479" spans="2:15" x14ac:dyDescent="0.25">
      <c r="B4479"/>
      <c r="C4479"/>
      <c r="D4479"/>
      <c r="E4479"/>
      <c r="F4479"/>
      <c r="G4479"/>
      <c r="H4479"/>
      <c r="I4479"/>
      <c r="J4479"/>
      <c r="K4479"/>
      <c r="L4479"/>
      <c r="M4479"/>
      <c r="N4479"/>
      <c r="O4479"/>
    </row>
    <row r="4480" spans="2:15" x14ac:dyDescent="0.25">
      <c r="B4480"/>
      <c r="C4480"/>
      <c r="D4480"/>
      <c r="E4480"/>
      <c r="F4480"/>
      <c r="G4480"/>
      <c r="H4480"/>
      <c r="I4480"/>
      <c r="J4480"/>
      <c r="K4480"/>
      <c r="L4480"/>
      <c r="M4480"/>
      <c r="N4480"/>
      <c r="O4480"/>
    </row>
    <row r="4481" spans="2:15" x14ac:dyDescent="0.25">
      <c r="B4481"/>
      <c r="C4481"/>
      <c r="D4481"/>
      <c r="E4481"/>
      <c r="F4481"/>
      <c r="G4481"/>
      <c r="H4481"/>
      <c r="I4481"/>
      <c r="J4481"/>
      <c r="K4481"/>
      <c r="L4481"/>
      <c r="M4481"/>
      <c r="N4481"/>
      <c r="O4481"/>
    </row>
    <row r="4482" spans="2:15" x14ac:dyDescent="0.25">
      <c r="B4482"/>
      <c r="C4482"/>
      <c r="D4482"/>
      <c r="E4482"/>
      <c r="F4482"/>
      <c r="G4482"/>
      <c r="H4482"/>
      <c r="I4482"/>
      <c r="J4482"/>
      <c r="K4482"/>
      <c r="L4482"/>
      <c r="M4482"/>
      <c r="N4482"/>
      <c r="O4482"/>
    </row>
    <row r="4483" spans="2:15" x14ac:dyDescent="0.25">
      <c r="B4483"/>
      <c r="C4483"/>
      <c r="D4483"/>
      <c r="E4483"/>
      <c r="F4483"/>
      <c r="G4483"/>
      <c r="H4483"/>
      <c r="I4483"/>
      <c r="J4483"/>
      <c r="K4483"/>
      <c r="L4483"/>
      <c r="M4483"/>
      <c r="N4483"/>
      <c r="O4483"/>
    </row>
    <row r="4484" spans="2:15" x14ac:dyDescent="0.25">
      <c r="B4484"/>
      <c r="C4484"/>
      <c r="D4484"/>
      <c r="E4484"/>
      <c r="F4484"/>
      <c r="G4484"/>
      <c r="H4484"/>
      <c r="I4484"/>
      <c r="J4484"/>
      <c r="K4484"/>
      <c r="L4484"/>
      <c r="M4484"/>
      <c r="N4484"/>
      <c r="O4484"/>
    </row>
    <row r="4485" spans="2:15" x14ac:dyDescent="0.25">
      <c r="B4485"/>
      <c r="C4485"/>
      <c r="D4485"/>
      <c r="E4485"/>
      <c r="F4485"/>
      <c r="G4485"/>
      <c r="H4485"/>
      <c r="I4485"/>
      <c r="J4485"/>
      <c r="K4485"/>
      <c r="L4485"/>
      <c r="M4485"/>
      <c r="N4485"/>
      <c r="O4485"/>
    </row>
    <row r="4486" spans="2:15" x14ac:dyDescent="0.25">
      <c r="B4486"/>
      <c r="C4486"/>
      <c r="D4486"/>
      <c r="E4486"/>
      <c r="F4486"/>
      <c r="G4486"/>
      <c r="H4486"/>
      <c r="I4486"/>
      <c r="J4486"/>
      <c r="K4486"/>
      <c r="L4486"/>
      <c r="M4486"/>
      <c r="N4486"/>
      <c r="O4486"/>
    </row>
    <row r="4487" spans="2:15" x14ac:dyDescent="0.25">
      <c r="B4487"/>
      <c r="C4487"/>
      <c r="D4487"/>
      <c r="E4487"/>
      <c r="F4487"/>
      <c r="G4487"/>
      <c r="H4487"/>
      <c r="I4487"/>
      <c r="J4487"/>
      <c r="K4487"/>
      <c r="L4487"/>
      <c r="M4487"/>
      <c r="N4487"/>
      <c r="O4487"/>
    </row>
    <row r="4488" spans="2:15" x14ac:dyDescent="0.25">
      <c r="B4488"/>
      <c r="C4488"/>
      <c r="D4488"/>
      <c r="E4488"/>
      <c r="F4488"/>
      <c r="G4488"/>
      <c r="H4488"/>
      <c r="I4488"/>
      <c r="J4488"/>
      <c r="K4488"/>
      <c r="L4488"/>
      <c r="M4488"/>
      <c r="N4488"/>
      <c r="O4488"/>
    </row>
    <row r="4489" spans="2:15" x14ac:dyDescent="0.25">
      <c r="B4489"/>
      <c r="C4489"/>
      <c r="D4489"/>
      <c r="E4489"/>
      <c r="F4489"/>
      <c r="G4489"/>
      <c r="H4489"/>
      <c r="I4489"/>
      <c r="J4489"/>
      <c r="K4489"/>
      <c r="L4489"/>
      <c r="M4489"/>
      <c r="N4489"/>
      <c r="O4489"/>
    </row>
    <row r="4490" spans="2:15" x14ac:dyDescent="0.25">
      <c r="B4490"/>
      <c r="C4490"/>
      <c r="D4490"/>
      <c r="E4490"/>
      <c r="F4490"/>
      <c r="G4490"/>
      <c r="H4490"/>
      <c r="I4490"/>
      <c r="J4490"/>
      <c r="K4490"/>
      <c r="L4490"/>
      <c r="M4490"/>
      <c r="N4490"/>
      <c r="O4490"/>
    </row>
    <row r="4491" spans="2:15" x14ac:dyDescent="0.25">
      <c r="B4491"/>
      <c r="C4491"/>
      <c r="D4491"/>
      <c r="E4491"/>
      <c r="F4491"/>
      <c r="G4491"/>
      <c r="H4491"/>
      <c r="I4491"/>
      <c r="J4491"/>
      <c r="K4491"/>
      <c r="L4491"/>
      <c r="M4491"/>
      <c r="N4491"/>
      <c r="O4491"/>
    </row>
    <row r="4492" spans="2:15" x14ac:dyDescent="0.25">
      <c r="B4492"/>
      <c r="C4492"/>
      <c r="D4492"/>
      <c r="E4492"/>
      <c r="F4492"/>
      <c r="G4492"/>
      <c r="H4492"/>
      <c r="I4492"/>
      <c r="J4492"/>
      <c r="K4492"/>
      <c r="L4492"/>
      <c r="M4492"/>
      <c r="N4492"/>
      <c r="O4492"/>
    </row>
    <row r="4493" spans="2:15" x14ac:dyDescent="0.25">
      <c r="B4493"/>
      <c r="C4493"/>
      <c r="D4493"/>
      <c r="E4493"/>
      <c r="F4493"/>
      <c r="G4493"/>
      <c r="H4493"/>
      <c r="I4493"/>
      <c r="J4493"/>
      <c r="K4493"/>
      <c r="L4493"/>
      <c r="M4493"/>
      <c r="N4493"/>
      <c r="O4493"/>
    </row>
    <row r="4494" spans="2:15" x14ac:dyDescent="0.25">
      <c r="B4494"/>
      <c r="C4494"/>
      <c r="D4494"/>
      <c r="E4494"/>
      <c r="F4494"/>
      <c r="G4494"/>
      <c r="H4494"/>
      <c r="I4494"/>
      <c r="J4494"/>
      <c r="K4494"/>
      <c r="L4494"/>
      <c r="M4494"/>
      <c r="N4494"/>
      <c r="O4494"/>
    </row>
    <row r="4495" spans="2:15" x14ac:dyDescent="0.25">
      <c r="B4495"/>
      <c r="C4495"/>
      <c r="D4495"/>
      <c r="E4495"/>
      <c r="F4495"/>
      <c r="G4495"/>
      <c r="H4495"/>
      <c r="I4495"/>
      <c r="J4495"/>
      <c r="K4495"/>
      <c r="L4495"/>
      <c r="M4495"/>
      <c r="N4495"/>
      <c r="O4495"/>
    </row>
    <row r="4496" spans="2:15" x14ac:dyDescent="0.25">
      <c r="B4496"/>
      <c r="C4496"/>
      <c r="D4496"/>
      <c r="E4496"/>
      <c r="F4496"/>
      <c r="G4496"/>
      <c r="H4496"/>
      <c r="I4496"/>
      <c r="J4496"/>
      <c r="K4496"/>
      <c r="L4496"/>
      <c r="M4496"/>
      <c r="N4496"/>
      <c r="O4496"/>
    </row>
    <row r="4497" spans="2:15" x14ac:dyDescent="0.25">
      <c r="B4497"/>
      <c r="C4497"/>
      <c r="D4497"/>
      <c r="E4497"/>
      <c r="F4497"/>
      <c r="G4497"/>
      <c r="H4497"/>
      <c r="I4497"/>
      <c r="J4497"/>
      <c r="K4497"/>
      <c r="L4497"/>
      <c r="M4497"/>
      <c r="N4497"/>
      <c r="O4497"/>
    </row>
    <row r="4498" spans="2:15" x14ac:dyDescent="0.25">
      <c r="B4498"/>
      <c r="C4498"/>
      <c r="D4498"/>
      <c r="E4498"/>
      <c r="F4498"/>
      <c r="G4498"/>
      <c r="H4498"/>
      <c r="I4498"/>
      <c r="J4498"/>
      <c r="K4498"/>
      <c r="L4498"/>
      <c r="M4498"/>
      <c r="N4498"/>
      <c r="O4498"/>
    </row>
    <row r="4499" spans="2:15" x14ac:dyDescent="0.25">
      <c r="B4499"/>
      <c r="C4499"/>
      <c r="D4499"/>
      <c r="E4499"/>
      <c r="F4499"/>
      <c r="G4499"/>
      <c r="H4499"/>
      <c r="I4499"/>
      <c r="J4499"/>
      <c r="K4499"/>
      <c r="L4499"/>
      <c r="M4499"/>
      <c r="N4499"/>
      <c r="O4499"/>
    </row>
    <row r="4500" spans="2:15" x14ac:dyDescent="0.25">
      <c r="B4500"/>
      <c r="C4500"/>
      <c r="D4500"/>
      <c r="E4500"/>
      <c r="F4500"/>
      <c r="G4500"/>
      <c r="H4500"/>
      <c r="I4500"/>
      <c r="J4500"/>
      <c r="K4500"/>
      <c r="L4500"/>
      <c r="M4500"/>
      <c r="N4500"/>
      <c r="O4500"/>
    </row>
    <row r="4501" spans="2:15" x14ac:dyDescent="0.25">
      <c r="B4501"/>
      <c r="C4501"/>
      <c r="D4501"/>
      <c r="E4501"/>
      <c r="F4501"/>
      <c r="G4501"/>
      <c r="H4501"/>
      <c r="I4501"/>
      <c r="J4501"/>
      <c r="K4501"/>
      <c r="L4501"/>
      <c r="M4501"/>
      <c r="N4501"/>
      <c r="O4501"/>
    </row>
    <row r="4502" spans="2:15" x14ac:dyDescent="0.25">
      <c r="B4502"/>
      <c r="C4502"/>
      <c r="D4502"/>
      <c r="E4502"/>
      <c r="F4502"/>
      <c r="G4502"/>
      <c r="H4502"/>
      <c r="I4502"/>
      <c r="J4502"/>
      <c r="K4502"/>
      <c r="L4502"/>
      <c r="M4502"/>
      <c r="N4502"/>
      <c r="O4502"/>
    </row>
    <row r="4503" spans="2:15" x14ac:dyDescent="0.25">
      <c r="B4503"/>
      <c r="C4503"/>
      <c r="D4503"/>
      <c r="E4503"/>
      <c r="F4503"/>
      <c r="G4503"/>
      <c r="H4503"/>
      <c r="I4503"/>
      <c r="J4503"/>
      <c r="K4503"/>
      <c r="L4503"/>
      <c r="M4503"/>
      <c r="N4503"/>
      <c r="O4503"/>
    </row>
    <row r="4504" spans="2:15" x14ac:dyDescent="0.25">
      <c r="B4504"/>
      <c r="C4504"/>
      <c r="D4504"/>
      <c r="E4504"/>
      <c r="F4504"/>
      <c r="G4504"/>
      <c r="H4504"/>
      <c r="I4504"/>
      <c r="J4504"/>
      <c r="K4504"/>
      <c r="L4504"/>
      <c r="M4504"/>
      <c r="N4504"/>
      <c r="O4504"/>
    </row>
    <row r="4505" spans="2:15" x14ac:dyDescent="0.25">
      <c r="B4505"/>
      <c r="C4505"/>
      <c r="D4505"/>
      <c r="E4505"/>
      <c r="F4505"/>
      <c r="G4505"/>
      <c r="H4505"/>
      <c r="I4505"/>
      <c r="J4505"/>
      <c r="K4505"/>
      <c r="L4505"/>
      <c r="M4505"/>
      <c r="N4505"/>
      <c r="O4505"/>
    </row>
    <row r="4506" spans="2:15" x14ac:dyDescent="0.25">
      <c r="B4506"/>
      <c r="C4506"/>
      <c r="D4506"/>
      <c r="E4506"/>
      <c r="F4506"/>
      <c r="G4506"/>
      <c r="H4506"/>
      <c r="I4506"/>
      <c r="J4506"/>
      <c r="K4506"/>
      <c r="L4506"/>
      <c r="M4506"/>
      <c r="N4506"/>
      <c r="O4506"/>
    </row>
    <row r="4507" spans="2:15" x14ac:dyDescent="0.25">
      <c r="B4507"/>
      <c r="C4507"/>
      <c r="D4507"/>
      <c r="E4507"/>
      <c r="F4507"/>
      <c r="G4507"/>
      <c r="H4507"/>
      <c r="I4507"/>
      <c r="J4507"/>
      <c r="K4507"/>
      <c r="L4507"/>
      <c r="M4507"/>
      <c r="N4507"/>
      <c r="O4507"/>
    </row>
    <row r="4508" spans="2:15" x14ac:dyDescent="0.25">
      <c r="B4508"/>
      <c r="C4508"/>
      <c r="D4508"/>
      <c r="E4508"/>
      <c r="F4508"/>
      <c r="G4508"/>
      <c r="H4508"/>
      <c r="I4508"/>
      <c r="J4508"/>
      <c r="K4508"/>
      <c r="L4508"/>
      <c r="M4508"/>
      <c r="N4508"/>
      <c r="O4508"/>
    </row>
    <row r="4509" spans="2:15" x14ac:dyDescent="0.25">
      <c r="B4509"/>
      <c r="C4509"/>
      <c r="D4509"/>
      <c r="E4509"/>
      <c r="F4509"/>
      <c r="G4509"/>
      <c r="H4509"/>
      <c r="I4509"/>
      <c r="J4509"/>
      <c r="K4509"/>
      <c r="L4509"/>
      <c r="M4509"/>
      <c r="N4509"/>
      <c r="O4509"/>
    </row>
    <row r="4510" spans="2:15" x14ac:dyDescent="0.25">
      <c r="B4510"/>
      <c r="C4510"/>
      <c r="D4510"/>
      <c r="E4510"/>
      <c r="F4510"/>
      <c r="G4510"/>
      <c r="H4510"/>
      <c r="I4510"/>
      <c r="J4510"/>
      <c r="K4510"/>
      <c r="L4510"/>
      <c r="M4510"/>
      <c r="N4510"/>
      <c r="O4510"/>
    </row>
    <row r="4511" spans="2:15" x14ac:dyDescent="0.25">
      <c r="B4511"/>
      <c r="C4511"/>
      <c r="D4511"/>
      <c r="E4511"/>
      <c r="F4511"/>
      <c r="G4511"/>
      <c r="H4511"/>
      <c r="I4511"/>
      <c r="J4511"/>
      <c r="K4511"/>
      <c r="L4511"/>
      <c r="M4511"/>
      <c r="N4511"/>
      <c r="O4511"/>
    </row>
    <row r="4512" spans="2:15" x14ac:dyDescent="0.25">
      <c r="B4512"/>
      <c r="C4512"/>
      <c r="D4512"/>
      <c r="E4512"/>
      <c r="F4512"/>
      <c r="G4512"/>
      <c r="H4512"/>
      <c r="I4512"/>
      <c r="J4512"/>
      <c r="K4512"/>
      <c r="L4512"/>
      <c r="M4512"/>
      <c r="N4512"/>
      <c r="O4512"/>
    </row>
    <row r="4513" spans="2:15" x14ac:dyDescent="0.25">
      <c r="B4513"/>
      <c r="C4513"/>
      <c r="D4513"/>
      <c r="E4513"/>
      <c r="F4513"/>
      <c r="G4513"/>
      <c r="H4513"/>
      <c r="I4513"/>
      <c r="J4513"/>
      <c r="K4513"/>
      <c r="L4513"/>
      <c r="M4513"/>
      <c r="N4513"/>
      <c r="O4513"/>
    </row>
    <row r="4514" spans="2:15" x14ac:dyDescent="0.25">
      <c r="B4514"/>
      <c r="C4514"/>
      <c r="D4514"/>
      <c r="E4514"/>
      <c r="F4514"/>
      <c r="G4514"/>
      <c r="H4514"/>
      <c r="I4514"/>
      <c r="J4514"/>
      <c r="K4514"/>
      <c r="L4514"/>
      <c r="M4514"/>
      <c r="N4514"/>
      <c r="O4514"/>
    </row>
    <row r="4515" spans="2:15" x14ac:dyDescent="0.25">
      <c r="B4515"/>
      <c r="C4515"/>
      <c r="D4515"/>
      <c r="E4515"/>
      <c r="F4515"/>
      <c r="G4515"/>
      <c r="H4515"/>
      <c r="I4515"/>
      <c r="J4515"/>
      <c r="K4515"/>
      <c r="L4515"/>
      <c r="M4515"/>
      <c r="N4515"/>
      <c r="O4515"/>
    </row>
    <row r="4516" spans="2:15" x14ac:dyDescent="0.25">
      <c r="B4516"/>
      <c r="C4516"/>
      <c r="D4516"/>
      <c r="E4516"/>
      <c r="F4516"/>
      <c r="G4516"/>
      <c r="H4516"/>
      <c r="I4516"/>
      <c r="J4516"/>
      <c r="K4516"/>
      <c r="L4516"/>
      <c r="M4516"/>
      <c r="N4516"/>
      <c r="O4516"/>
    </row>
    <row r="4517" spans="2:15" x14ac:dyDescent="0.25">
      <c r="B4517"/>
      <c r="C4517"/>
      <c r="D4517"/>
      <c r="E4517"/>
      <c r="F4517"/>
      <c r="G4517"/>
      <c r="H4517"/>
      <c r="I4517"/>
      <c r="J4517"/>
      <c r="K4517"/>
      <c r="L4517"/>
      <c r="M4517"/>
      <c r="N4517"/>
      <c r="O4517"/>
    </row>
    <row r="4518" spans="2:15" x14ac:dyDescent="0.25">
      <c r="B4518"/>
      <c r="C4518"/>
      <c r="D4518"/>
      <c r="E4518"/>
      <c r="F4518"/>
      <c r="G4518"/>
      <c r="H4518"/>
      <c r="I4518"/>
      <c r="J4518"/>
      <c r="K4518"/>
      <c r="L4518"/>
      <c r="M4518"/>
      <c r="N4518"/>
      <c r="O4518"/>
    </row>
    <row r="4519" spans="2:15" x14ac:dyDescent="0.25">
      <c r="B4519"/>
      <c r="C4519"/>
      <c r="D4519"/>
      <c r="E4519"/>
      <c r="F4519"/>
      <c r="G4519"/>
      <c r="H4519"/>
      <c r="I4519"/>
      <c r="J4519"/>
      <c r="K4519"/>
      <c r="L4519"/>
      <c r="M4519"/>
      <c r="N4519"/>
      <c r="O4519"/>
    </row>
    <row r="4520" spans="2:15" x14ac:dyDescent="0.25">
      <c r="B4520"/>
      <c r="C4520"/>
      <c r="D4520"/>
      <c r="E4520"/>
      <c r="F4520"/>
      <c r="G4520"/>
      <c r="H4520"/>
      <c r="I4520"/>
      <c r="J4520"/>
      <c r="K4520"/>
      <c r="L4520"/>
      <c r="M4520"/>
      <c r="N4520"/>
      <c r="O4520"/>
    </row>
    <row r="4521" spans="2:15" x14ac:dyDescent="0.25">
      <c r="B4521"/>
      <c r="C4521"/>
      <c r="D4521"/>
      <c r="E4521"/>
      <c r="F4521"/>
      <c r="G4521"/>
      <c r="H4521"/>
      <c r="I4521"/>
      <c r="J4521"/>
      <c r="K4521"/>
      <c r="L4521"/>
      <c r="M4521"/>
      <c r="N4521"/>
      <c r="O4521"/>
    </row>
    <row r="4522" spans="2:15" x14ac:dyDescent="0.25">
      <c r="B4522"/>
      <c r="C4522"/>
      <c r="D4522"/>
      <c r="E4522"/>
      <c r="F4522"/>
      <c r="G4522"/>
      <c r="H4522"/>
      <c r="I4522"/>
      <c r="J4522"/>
      <c r="K4522"/>
      <c r="L4522"/>
      <c r="M4522"/>
      <c r="N4522"/>
      <c r="O4522"/>
    </row>
    <row r="4523" spans="2:15" x14ac:dyDescent="0.25">
      <c r="B4523"/>
      <c r="C4523"/>
      <c r="D4523"/>
      <c r="E4523"/>
      <c r="F4523"/>
      <c r="G4523"/>
      <c r="H4523"/>
      <c r="I4523"/>
      <c r="J4523"/>
      <c r="K4523"/>
      <c r="L4523"/>
      <c r="M4523"/>
      <c r="N4523"/>
      <c r="O4523"/>
    </row>
    <row r="4524" spans="2:15" x14ac:dyDescent="0.25">
      <c r="B4524"/>
      <c r="C4524"/>
      <c r="D4524"/>
      <c r="E4524"/>
      <c r="F4524"/>
      <c r="G4524"/>
      <c r="H4524"/>
      <c r="I4524"/>
      <c r="J4524"/>
      <c r="K4524"/>
      <c r="L4524"/>
      <c r="M4524"/>
      <c r="N4524"/>
      <c r="O4524"/>
    </row>
    <row r="4525" spans="2:15" x14ac:dyDescent="0.25">
      <c r="B4525"/>
      <c r="C4525"/>
      <c r="D4525"/>
      <c r="E4525"/>
      <c r="F4525"/>
      <c r="G4525"/>
      <c r="H4525"/>
      <c r="I4525"/>
      <c r="J4525"/>
      <c r="K4525"/>
      <c r="L4525"/>
      <c r="M4525"/>
      <c r="N4525"/>
      <c r="O4525"/>
    </row>
    <row r="4526" spans="2:15" x14ac:dyDescent="0.25">
      <c r="B4526"/>
      <c r="C4526"/>
      <c r="D4526"/>
      <c r="E4526"/>
      <c r="F4526"/>
      <c r="G4526"/>
      <c r="H4526"/>
      <c r="I4526"/>
      <c r="J4526"/>
      <c r="K4526"/>
      <c r="L4526"/>
      <c r="M4526"/>
      <c r="N4526"/>
      <c r="O4526"/>
    </row>
    <row r="4527" spans="2:15" x14ac:dyDescent="0.25">
      <c r="B4527"/>
      <c r="C4527"/>
      <c r="D4527"/>
      <c r="E4527"/>
      <c r="F4527"/>
      <c r="G4527"/>
      <c r="H4527"/>
      <c r="I4527"/>
      <c r="J4527"/>
      <c r="K4527"/>
      <c r="L4527"/>
      <c r="M4527"/>
      <c r="N4527"/>
      <c r="O4527"/>
    </row>
    <row r="4528" spans="2:15" x14ac:dyDescent="0.25">
      <c r="B4528"/>
      <c r="C4528"/>
      <c r="D4528"/>
      <c r="E4528"/>
      <c r="F4528"/>
      <c r="G4528"/>
      <c r="H4528"/>
      <c r="I4528"/>
      <c r="J4528"/>
      <c r="K4528"/>
      <c r="L4528"/>
      <c r="M4528"/>
      <c r="N4528"/>
      <c r="O4528"/>
    </row>
    <row r="4529" spans="2:15" x14ac:dyDescent="0.25">
      <c r="B4529"/>
      <c r="C4529"/>
      <c r="D4529"/>
      <c r="E4529"/>
      <c r="F4529"/>
      <c r="G4529"/>
      <c r="H4529"/>
      <c r="I4529"/>
      <c r="J4529"/>
      <c r="K4529"/>
      <c r="L4529"/>
      <c r="M4529"/>
      <c r="N4529"/>
      <c r="O4529"/>
    </row>
    <row r="4530" spans="2:15" x14ac:dyDescent="0.25">
      <c r="B4530"/>
      <c r="C4530"/>
      <c r="D4530"/>
      <c r="E4530"/>
      <c r="F4530"/>
      <c r="G4530"/>
      <c r="H4530"/>
      <c r="I4530"/>
      <c r="J4530"/>
      <c r="K4530"/>
      <c r="L4530"/>
      <c r="M4530"/>
      <c r="N4530"/>
      <c r="O4530"/>
    </row>
    <row r="4531" spans="2:15" x14ac:dyDescent="0.25">
      <c r="B4531"/>
      <c r="C4531"/>
      <c r="D4531"/>
      <c r="E4531"/>
      <c r="F4531"/>
      <c r="G4531"/>
      <c r="H4531"/>
      <c r="I4531"/>
      <c r="J4531"/>
      <c r="K4531"/>
      <c r="L4531"/>
      <c r="M4531"/>
      <c r="N4531"/>
      <c r="O4531"/>
    </row>
    <row r="4532" spans="2:15" x14ac:dyDescent="0.25">
      <c r="B4532"/>
      <c r="C4532"/>
      <c r="D4532"/>
      <c r="E4532"/>
      <c r="F4532"/>
      <c r="G4532"/>
      <c r="H4532"/>
      <c r="I4532"/>
      <c r="J4532"/>
      <c r="K4532"/>
      <c r="L4532"/>
      <c r="M4532"/>
      <c r="N4532"/>
      <c r="O4532"/>
    </row>
    <row r="4533" spans="2:15" x14ac:dyDescent="0.25">
      <c r="B4533"/>
      <c r="C4533"/>
      <c r="D4533"/>
      <c r="E4533"/>
      <c r="F4533"/>
      <c r="G4533"/>
      <c r="H4533"/>
      <c r="I4533"/>
      <c r="J4533"/>
      <c r="K4533"/>
      <c r="L4533"/>
      <c r="M4533"/>
      <c r="N4533"/>
      <c r="O4533"/>
    </row>
    <row r="4534" spans="2:15" x14ac:dyDescent="0.25">
      <c r="B4534"/>
      <c r="C4534"/>
      <c r="D4534"/>
      <c r="E4534"/>
      <c r="F4534"/>
      <c r="G4534"/>
      <c r="H4534"/>
      <c r="I4534"/>
      <c r="J4534"/>
      <c r="K4534"/>
      <c r="L4534"/>
      <c r="M4534"/>
      <c r="N4534"/>
      <c r="O4534"/>
    </row>
    <row r="4535" spans="2:15" x14ac:dyDescent="0.25">
      <c r="B4535"/>
      <c r="C4535"/>
      <c r="D4535"/>
      <c r="E4535"/>
      <c r="F4535"/>
      <c r="G4535"/>
      <c r="H4535"/>
      <c r="I4535"/>
      <c r="J4535"/>
      <c r="K4535"/>
      <c r="L4535"/>
      <c r="M4535"/>
      <c r="N4535"/>
      <c r="O4535"/>
    </row>
    <row r="4536" spans="2:15" x14ac:dyDescent="0.25">
      <c r="B4536"/>
      <c r="C4536"/>
      <c r="D4536"/>
      <c r="E4536"/>
      <c r="F4536"/>
      <c r="G4536"/>
      <c r="H4536"/>
      <c r="I4536"/>
      <c r="J4536"/>
      <c r="K4536"/>
      <c r="L4536"/>
      <c r="M4536"/>
      <c r="N4536"/>
      <c r="O4536"/>
    </row>
    <row r="4537" spans="2:15" x14ac:dyDescent="0.25">
      <c r="B4537"/>
      <c r="C4537"/>
      <c r="D4537"/>
      <c r="E4537"/>
      <c r="F4537"/>
      <c r="G4537"/>
      <c r="H4537"/>
      <c r="I4537"/>
      <c r="J4537"/>
      <c r="K4537"/>
      <c r="L4537"/>
      <c r="M4537"/>
      <c r="N4537"/>
      <c r="O4537"/>
    </row>
    <row r="4538" spans="2:15" x14ac:dyDescent="0.25">
      <c r="B4538"/>
      <c r="C4538"/>
      <c r="D4538"/>
      <c r="E4538"/>
      <c r="F4538"/>
      <c r="G4538"/>
      <c r="H4538"/>
      <c r="I4538"/>
      <c r="J4538"/>
      <c r="K4538"/>
      <c r="L4538"/>
      <c r="M4538"/>
      <c r="N4538"/>
      <c r="O4538"/>
    </row>
    <row r="4539" spans="2:15" x14ac:dyDescent="0.25">
      <c r="B4539"/>
      <c r="C4539"/>
      <c r="D4539"/>
      <c r="E4539"/>
      <c r="F4539"/>
      <c r="G4539"/>
      <c r="H4539"/>
      <c r="I4539"/>
      <c r="J4539"/>
      <c r="K4539"/>
      <c r="L4539"/>
      <c r="M4539"/>
      <c r="N4539"/>
      <c r="O4539"/>
    </row>
    <row r="4540" spans="2:15" x14ac:dyDescent="0.25">
      <c r="B4540"/>
      <c r="C4540"/>
      <c r="D4540"/>
      <c r="E4540"/>
      <c r="F4540"/>
      <c r="G4540"/>
      <c r="H4540"/>
      <c r="I4540"/>
      <c r="J4540"/>
      <c r="K4540"/>
      <c r="L4540"/>
      <c r="M4540"/>
      <c r="N4540"/>
      <c r="O4540"/>
    </row>
    <row r="4541" spans="2:15" x14ac:dyDescent="0.25">
      <c r="B4541"/>
      <c r="C4541"/>
      <c r="D4541"/>
      <c r="E4541"/>
      <c r="F4541"/>
      <c r="G4541"/>
      <c r="H4541"/>
      <c r="I4541"/>
      <c r="J4541"/>
      <c r="K4541"/>
      <c r="L4541"/>
      <c r="M4541"/>
      <c r="N4541"/>
      <c r="O4541"/>
    </row>
    <row r="4542" spans="2:15" x14ac:dyDescent="0.25">
      <c r="B4542"/>
      <c r="C4542"/>
      <c r="D4542"/>
      <c r="E4542"/>
      <c r="F4542"/>
      <c r="G4542"/>
      <c r="H4542"/>
      <c r="I4542"/>
      <c r="J4542"/>
      <c r="K4542"/>
      <c r="L4542"/>
      <c r="M4542"/>
      <c r="N4542"/>
      <c r="O4542"/>
    </row>
    <row r="4543" spans="2:15" x14ac:dyDescent="0.25">
      <c r="B4543"/>
      <c r="C4543"/>
      <c r="D4543"/>
      <c r="E4543"/>
      <c r="F4543"/>
      <c r="G4543"/>
      <c r="H4543"/>
      <c r="I4543"/>
      <c r="J4543"/>
      <c r="K4543"/>
      <c r="L4543"/>
      <c r="M4543"/>
      <c r="N4543"/>
      <c r="O4543"/>
    </row>
    <row r="4544" spans="2:15" x14ac:dyDescent="0.25">
      <c r="B4544"/>
      <c r="C4544"/>
      <c r="D4544"/>
      <c r="E4544"/>
      <c r="F4544"/>
      <c r="G4544"/>
      <c r="H4544"/>
      <c r="I4544"/>
      <c r="J4544"/>
      <c r="K4544"/>
      <c r="L4544"/>
      <c r="M4544"/>
      <c r="N4544"/>
      <c r="O4544"/>
    </row>
    <row r="4545" spans="2:15" x14ac:dyDescent="0.25">
      <c r="B4545"/>
      <c r="C4545"/>
      <c r="D4545"/>
      <c r="E4545"/>
      <c r="F4545"/>
      <c r="G4545"/>
      <c r="H4545"/>
      <c r="I4545"/>
      <c r="J4545"/>
      <c r="K4545"/>
      <c r="L4545"/>
      <c r="M4545"/>
      <c r="N4545"/>
      <c r="O4545"/>
    </row>
    <row r="4546" spans="2:15" x14ac:dyDescent="0.25">
      <c r="B4546"/>
      <c r="C4546"/>
      <c r="D4546"/>
      <c r="E4546"/>
      <c r="F4546"/>
      <c r="G4546"/>
      <c r="H4546"/>
      <c r="I4546"/>
      <c r="J4546"/>
      <c r="K4546"/>
      <c r="L4546"/>
      <c r="M4546"/>
      <c r="N4546"/>
      <c r="O4546"/>
    </row>
    <row r="4547" spans="2:15" x14ac:dyDescent="0.25">
      <c r="B4547"/>
      <c r="C4547"/>
      <c r="D4547"/>
      <c r="E4547"/>
      <c r="F4547"/>
      <c r="G4547"/>
      <c r="H4547"/>
      <c r="I4547"/>
      <c r="J4547"/>
      <c r="K4547"/>
      <c r="L4547"/>
      <c r="M4547"/>
      <c r="N4547"/>
      <c r="O4547"/>
    </row>
    <row r="4548" spans="2:15" x14ac:dyDescent="0.25">
      <c r="B4548"/>
      <c r="C4548"/>
      <c r="D4548"/>
      <c r="E4548"/>
      <c r="F4548"/>
      <c r="G4548"/>
      <c r="H4548"/>
      <c r="I4548"/>
      <c r="J4548"/>
      <c r="K4548"/>
      <c r="L4548"/>
      <c r="M4548"/>
      <c r="N4548"/>
      <c r="O4548"/>
    </row>
    <row r="4549" spans="2:15" x14ac:dyDescent="0.25">
      <c r="B4549"/>
      <c r="C4549"/>
      <c r="D4549"/>
      <c r="E4549"/>
      <c r="F4549"/>
      <c r="G4549"/>
      <c r="H4549"/>
      <c r="I4549"/>
      <c r="J4549"/>
      <c r="K4549"/>
      <c r="L4549"/>
      <c r="M4549"/>
      <c r="N4549"/>
      <c r="O4549"/>
    </row>
    <row r="4550" spans="2:15" x14ac:dyDescent="0.25">
      <c r="B4550"/>
      <c r="C4550"/>
      <c r="D4550"/>
      <c r="E4550"/>
      <c r="F4550"/>
      <c r="G4550"/>
      <c r="H4550"/>
      <c r="I4550"/>
      <c r="J4550"/>
      <c r="K4550"/>
      <c r="L4550"/>
      <c r="M4550"/>
      <c r="N4550"/>
      <c r="O4550"/>
    </row>
    <row r="4551" spans="2:15" x14ac:dyDescent="0.25">
      <c r="B4551"/>
      <c r="C4551"/>
      <c r="D4551"/>
      <c r="E4551"/>
      <c r="F4551"/>
      <c r="G4551"/>
      <c r="H4551"/>
      <c r="I4551"/>
      <c r="J4551"/>
      <c r="K4551"/>
      <c r="L4551"/>
      <c r="M4551"/>
      <c r="N4551"/>
      <c r="O4551"/>
    </row>
    <row r="4552" spans="2:15" x14ac:dyDescent="0.25">
      <c r="B4552"/>
      <c r="C4552"/>
      <c r="D4552"/>
      <c r="E4552"/>
      <c r="F4552"/>
      <c r="G4552"/>
      <c r="H4552"/>
      <c r="I4552"/>
      <c r="J4552"/>
      <c r="K4552"/>
      <c r="L4552"/>
      <c r="M4552"/>
      <c r="N4552"/>
      <c r="O4552"/>
    </row>
    <row r="4553" spans="2:15" x14ac:dyDescent="0.25">
      <c r="B4553"/>
      <c r="C4553"/>
      <c r="D4553"/>
      <c r="E4553"/>
      <c r="F4553"/>
      <c r="G4553"/>
      <c r="H4553"/>
      <c r="I4553"/>
      <c r="J4553"/>
      <c r="K4553"/>
      <c r="L4553"/>
      <c r="M4553"/>
      <c r="N4553"/>
      <c r="O4553"/>
    </row>
    <row r="4554" spans="2:15" x14ac:dyDescent="0.25">
      <c r="B4554"/>
      <c r="C4554"/>
      <c r="D4554"/>
      <c r="E4554"/>
      <c r="F4554"/>
      <c r="G4554"/>
      <c r="H4554"/>
      <c r="I4554"/>
      <c r="J4554"/>
      <c r="K4554"/>
      <c r="L4554"/>
      <c r="M4554"/>
      <c r="N4554"/>
      <c r="O4554"/>
    </row>
    <row r="4555" spans="2:15" x14ac:dyDescent="0.25">
      <c r="B4555"/>
      <c r="C4555"/>
      <c r="D4555"/>
      <c r="E4555"/>
      <c r="F4555"/>
      <c r="G4555"/>
      <c r="H4555"/>
      <c r="I4555"/>
      <c r="J4555"/>
      <c r="K4555"/>
      <c r="L4555"/>
      <c r="M4555"/>
      <c r="N4555"/>
      <c r="O4555"/>
    </row>
    <row r="4556" spans="2:15" x14ac:dyDescent="0.25">
      <c r="B4556"/>
      <c r="C4556"/>
      <c r="D4556"/>
      <c r="E4556"/>
      <c r="F4556"/>
      <c r="G4556"/>
      <c r="H4556"/>
      <c r="I4556"/>
      <c r="J4556"/>
      <c r="K4556"/>
      <c r="L4556"/>
      <c r="M4556"/>
      <c r="N4556"/>
      <c r="O4556"/>
    </row>
    <row r="4557" spans="2:15" x14ac:dyDescent="0.25">
      <c r="B4557"/>
      <c r="C4557"/>
      <c r="D4557"/>
      <c r="E4557"/>
      <c r="F4557"/>
      <c r="G4557"/>
      <c r="H4557"/>
      <c r="I4557"/>
      <c r="J4557"/>
      <c r="K4557"/>
      <c r="L4557"/>
      <c r="M4557"/>
      <c r="N4557"/>
      <c r="O4557"/>
    </row>
    <row r="4558" spans="2:15" x14ac:dyDescent="0.25">
      <c r="B4558"/>
      <c r="C4558"/>
      <c r="D4558"/>
      <c r="E4558"/>
      <c r="F4558"/>
      <c r="G4558"/>
      <c r="H4558"/>
      <c r="I4558"/>
      <c r="J4558"/>
      <c r="K4558"/>
      <c r="L4558"/>
      <c r="M4558"/>
      <c r="N4558"/>
      <c r="O4558"/>
    </row>
    <row r="4559" spans="2:15" x14ac:dyDescent="0.25">
      <c r="B4559"/>
      <c r="C4559"/>
      <c r="D4559"/>
      <c r="E4559"/>
      <c r="F4559"/>
      <c r="G4559"/>
      <c r="H4559"/>
      <c r="I4559"/>
      <c r="J4559"/>
      <c r="K4559"/>
      <c r="L4559"/>
      <c r="M4559"/>
      <c r="N4559"/>
      <c r="O4559"/>
    </row>
    <row r="4560" spans="2:15" x14ac:dyDescent="0.25">
      <c r="B4560"/>
      <c r="C4560"/>
      <c r="D4560"/>
      <c r="E4560"/>
      <c r="F4560"/>
      <c r="G4560"/>
      <c r="H4560"/>
      <c r="I4560"/>
      <c r="J4560"/>
      <c r="K4560"/>
      <c r="L4560"/>
      <c r="M4560"/>
      <c r="N4560"/>
      <c r="O4560"/>
    </row>
    <row r="4561" spans="2:15" x14ac:dyDescent="0.25">
      <c r="B4561"/>
      <c r="C4561"/>
      <c r="D4561"/>
      <c r="E4561"/>
      <c r="F4561"/>
      <c r="G4561"/>
      <c r="H4561"/>
      <c r="I4561"/>
      <c r="J4561"/>
      <c r="K4561"/>
      <c r="L4561"/>
      <c r="M4561"/>
      <c r="N4561"/>
      <c r="O4561"/>
    </row>
    <row r="4562" spans="2:15" x14ac:dyDescent="0.25">
      <c r="B4562"/>
      <c r="C4562"/>
      <c r="D4562"/>
      <c r="E4562"/>
      <c r="F4562"/>
      <c r="G4562"/>
      <c r="H4562"/>
      <c r="I4562"/>
      <c r="J4562"/>
      <c r="K4562"/>
      <c r="L4562"/>
      <c r="M4562"/>
      <c r="N4562"/>
      <c r="O4562"/>
    </row>
    <row r="4563" spans="2:15" x14ac:dyDescent="0.25">
      <c r="B4563"/>
      <c r="C4563"/>
      <c r="D4563"/>
      <c r="E4563"/>
      <c r="F4563"/>
      <c r="G4563"/>
      <c r="H4563"/>
      <c r="I4563"/>
      <c r="J4563"/>
      <c r="K4563"/>
      <c r="L4563"/>
      <c r="M4563"/>
      <c r="N4563"/>
      <c r="O4563"/>
    </row>
    <row r="4564" spans="2:15" x14ac:dyDescent="0.25">
      <c r="B4564"/>
      <c r="C4564"/>
      <c r="D4564"/>
      <c r="E4564"/>
      <c r="F4564"/>
      <c r="G4564"/>
      <c r="H4564"/>
      <c r="I4564"/>
      <c r="J4564"/>
      <c r="K4564"/>
      <c r="L4564"/>
      <c r="M4564"/>
      <c r="N4564"/>
      <c r="O4564"/>
    </row>
    <row r="4565" spans="2:15" x14ac:dyDescent="0.25">
      <c r="B4565"/>
      <c r="C4565"/>
      <c r="D4565"/>
      <c r="E4565"/>
      <c r="F4565"/>
      <c r="G4565"/>
      <c r="H4565"/>
      <c r="I4565"/>
      <c r="J4565"/>
      <c r="K4565"/>
      <c r="L4565"/>
      <c r="M4565"/>
      <c r="N4565"/>
      <c r="O4565"/>
    </row>
    <row r="4566" spans="2:15" x14ac:dyDescent="0.25">
      <c r="B4566"/>
      <c r="C4566"/>
      <c r="D4566"/>
      <c r="E4566"/>
      <c r="F4566"/>
      <c r="G4566"/>
      <c r="H4566"/>
      <c r="I4566"/>
      <c r="J4566"/>
      <c r="K4566"/>
      <c r="L4566"/>
      <c r="M4566"/>
      <c r="N4566"/>
      <c r="O4566"/>
    </row>
    <row r="4567" spans="2:15" x14ac:dyDescent="0.25">
      <c r="B4567"/>
      <c r="C4567"/>
      <c r="D4567"/>
      <c r="E4567"/>
      <c r="F4567"/>
      <c r="G4567"/>
      <c r="H4567"/>
      <c r="I4567"/>
      <c r="J4567"/>
      <c r="K4567"/>
      <c r="L4567"/>
      <c r="M4567"/>
      <c r="N4567"/>
      <c r="O4567"/>
    </row>
    <row r="4568" spans="2:15" x14ac:dyDescent="0.25">
      <c r="B4568"/>
      <c r="C4568"/>
      <c r="D4568"/>
      <c r="E4568"/>
      <c r="F4568"/>
      <c r="G4568"/>
      <c r="H4568"/>
      <c r="I4568"/>
      <c r="J4568"/>
      <c r="K4568"/>
      <c r="L4568"/>
      <c r="M4568"/>
      <c r="N4568"/>
      <c r="O4568"/>
    </row>
    <row r="4569" spans="2:15" x14ac:dyDescent="0.25">
      <c r="B4569"/>
      <c r="C4569"/>
      <c r="D4569"/>
      <c r="E4569"/>
      <c r="F4569"/>
      <c r="G4569"/>
      <c r="H4569"/>
      <c r="I4569"/>
      <c r="J4569"/>
      <c r="K4569"/>
      <c r="L4569"/>
      <c r="M4569"/>
      <c r="N4569"/>
      <c r="O4569"/>
    </row>
    <row r="4570" spans="2:15" x14ac:dyDescent="0.25">
      <c r="B4570"/>
      <c r="C4570"/>
      <c r="D4570"/>
      <c r="E4570"/>
      <c r="F4570"/>
      <c r="G4570"/>
      <c r="H4570"/>
      <c r="I4570"/>
      <c r="J4570"/>
      <c r="K4570"/>
      <c r="L4570"/>
      <c r="M4570"/>
      <c r="N4570"/>
      <c r="O4570"/>
    </row>
    <row r="4571" spans="2:15" x14ac:dyDescent="0.25">
      <c r="B4571"/>
      <c r="C4571"/>
      <c r="D4571"/>
      <c r="E4571"/>
      <c r="F4571"/>
      <c r="G4571"/>
      <c r="H4571"/>
      <c r="I4571"/>
      <c r="J4571"/>
      <c r="K4571"/>
      <c r="L4571"/>
      <c r="M4571"/>
      <c r="N4571"/>
      <c r="O4571"/>
    </row>
    <row r="4572" spans="2:15" x14ac:dyDescent="0.25">
      <c r="B4572"/>
      <c r="C4572"/>
      <c r="D4572"/>
      <c r="E4572"/>
      <c r="F4572"/>
      <c r="G4572"/>
      <c r="H4572"/>
      <c r="I4572"/>
      <c r="J4572"/>
      <c r="K4572"/>
      <c r="L4572"/>
      <c r="M4572"/>
      <c r="N4572"/>
      <c r="O4572"/>
    </row>
    <row r="4573" spans="2:15" x14ac:dyDescent="0.25">
      <c r="B4573"/>
      <c r="C4573"/>
      <c r="D4573"/>
      <c r="E4573"/>
      <c r="F4573"/>
      <c r="G4573"/>
      <c r="H4573"/>
      <c r="I4573"/>
      <c r="J4573"/>
      <c r="K4573"/>
      <c r="L4573"/>
      <c r="M4573"/>
      <c r="N4573"/>
      <c r="O4573"/>
    </row>
    <row r="4574" spans="2:15" x14ac:dyDescent="0.25">
      <c r="B4574"/>
      <c r="C4574"/>
      <c r="D4574"/>
      <c r="E4574"/>
      <c r="F4574"/>
      <c r="G4574"/>
      <c r="H4574"/>
      <c r="I4574"/>
      <c r="J4574"/>
      <c r="K4574"/>
      <c r="L4574"/>
      <c r="M4574"/>
      <c r="N4574"/>
      <c r="O4574"/>
    </row>
    <row r="4575" spans="2:15" x14ac:dyDescent="0.25">
      <c r="B4575"/>
      <c r="C4575"/>
      <c r="D4575"/>
      <c r="E4575"/>
      <c r="F4575"/>
      <c r="G4575"/>
      <c r="H4575"/>
      <c r="I4575"/>
      <c r="J4575"/>
      <c r="K4575"/>
      <c r="L4575"/>
      <c r="M4575"/>
      <c r="N4575"/>
      <c r="O4575"/>
    </row>
    <row r="4576" spans="2:15" x14ac:dyDescent="0.25">
      <c r="B4576"/>
      <c r="C4576"/>
      <c r="D4576"/>
      <c r="E4576"/>
      <c r="F4576"/>
      <c r="G4576"/>
      <c r="H4576"/>
      <c r="I4576"/>
      <c r="J4576"/>
      <c r="K4576"/>
      <c r="L4576"/>
      <c r="M4576"/>
      <c r="N4576"/>
      <c r="O4576"/>
    </row>
    <row r="4577" spans="2:15" x14ac:dyDescent="0.25">
      <c r="B4577"/>
      <c r="C4577"/>
      <c r="D4577"/>
      <c r="E4577"/>
      <c r="F4577"/>
      <c r="G4577"/>
      <c r="H4577"/>
      <c r="I4577"/>
      <c r="J4577"/>
      <c r="K4577"/>
      <c r="L4577"/>
      <c r="M4577"/>
      <c r="N4577"/>
      <c r="O4577"/>
    </row>
    <row r="4578" spans="2:15" x14ac:dyDescent="0.25">
      <c r="B4578"/>
      <c r="C4578"/>
      <c r="D4578"/>
      <c r="E4578"/>
      <c r="F4578"/>
      <c r="G4578"/>
      <c r="H4578"/>
      <c r="I4578"/>
      <c r="J4578"/>
      <c r="K4578"/>
      <c r="L4578"/>
      <c r="M4578"/>
      <c r="N4578"/>
      <c r="O4578"/>
    </row>
    <row r="4579" spans="2:15" x14ac:dyDescent="0.25">
      <c r="B4579"/>
      <c r="C4579"/>
      <c r="D4579"/>
      <c r="E4579"/>
      <c r="F4579"/>
      <c r="G4579"/>
      <c r="H4579"/>
      <c r="I4579"/>
      <c r="J4579"/>
      <c r="K4579"/>
      <c r="L4579"/>
      <c r="M4579"/>
      <c r="N4579"/>
      <c r="O4579"/>
    </row>
    <row r="4580" spans="2:15" x14ac:dyDescent="0.25">
      <c r="B4580"/>
      <c r="C4580"/>
      <c r="D4580"/>
      <c r="E4580"/>
      <c r="F4580"/>
      <c r="G4580"/>
      <c r="H4580"/>
      <c r="I4580"/>
      <c r="J4580"/>
      <c r="K4580"/>
      <c r="L4580"/>
      <c r="M4580"/>
      <c r="N4580"/>
      <c r="O4580"/>
    </row>
    <row r="4581" spans="2:15" x14ac:dyDescent="0.25">
      <c r="B4581"/>
      <c r="C4581"/>
      <c r="D4581"/>
      <c r="E4581"/>
      <c r="F4581"/>
      <c r="G4581"/>
      <c r="H4581"/>
      <c r="I4581"/>
      <c r="J4581"/>
      <c r="K4581"/>
      <c r="L4581"/>
      <c r="M4581"/>
      <c r="N4581"/>
      <c r="O4581"/>
    </row>
    <row r="4582" spans="2:15" x14ac:dyDescent="0.25">
      <c r="B4582"/>
      <c r="C4582"/>
      <c r="D4582"/>
      <c r="E4582"/>
      <c r="F4582"/>
      <c r="G4582"/>
      <c r="H4582"/>
      <c r="I4582"/>
      <c r="J4582"/>
      <c r="K4582"/>
      <c r="L4582"/>
      <c r="M4582"/>
      <c r="N4582"/>
      <c r="O4582"/>
    </row>
    <row r="4583" spans="2:15" x14ac:dyDescent="0.25">
      <c r="B4583"/>
      <c r="C4583"/>
      <c r="D4583"/>
      <c r="E4583"/>
      <c r="F4583"/>
      <c r="G4583"/>
      <c r="H4583"/>
      <c r="I4583"/>
      <c r="J4583"/>
      <c r="K4583"/>
      <c r="L4583"/>
      <c r="M4583"/>
      <c r="N4583"/>
      <c r="O4583"/>
    </row>
    <row r="4584" spans="2:15" x14ac:dyDescent="0.25">
      <c r="B4584"/>
      <c r="C4584"/>
      <c r="D4584"/>
      <c r="E4584"/>
      <c r="F4584"/>
      <c r="G4584"/>
      <c r="H4584"/>
      <c r="I4584"/>
      <c r="J4584"/>
      <c r="K4584"/>
      <c r="L4584"/>
      <c r="M4584"/>
      <c r="N4584"/>
      <c r="O4584"/>
    </row>
    <row r="4585" spans="2:15" x14ac:dyDescent="0.25">
      <c r="B4585"/>
      <c r="C4585"/>
      <c r="D4585"/>
      <c r="E4585"/>
      <c r="F4585"/>
      <c r="G4585"/>
      <c r="H4585"/>
      <c r="I4585"/>
      <c r="J4585"/>
      <c r="K4585"/>
      <c r="L4585"/>
      <c r="M4585"/>
      <c r="N4585"/>
      <c r="O4585"/>
    </row>
    <row r="4586" spans="2:15" x14ac:dyDescent="0.25">
      <c r="B4586"/>
      <c r="C4586"/>
      <c r="D4586"/>
      <c r="E4586"/>
      <c r="F4586"/>
      <c r="G4586"/>
      <c r="H4586"/>
      <c r="I4586"/>
      <c r="J4586"/>
      <c r="K4586"/>
      <c r="L4586"/>
      <c r="M4586"/>
      <c r="N4586"/>
      <c r="O4586"/>
    </row>
    <row r="4587" spans="2:15" x14ac:dyDescent="0.25">
      <c r="B4587"/>
      <c r="C4587"/>
      <c r="D4587"/>
      <c r="E4587"/>
      <c r="F4587"/>
      <c r="G4587"/>
      <c r="H4587"/>
      <c r="I4587"/>
      <c r="J4587"/>
      <c r="K4587"/>
      <c r="L4587"/>
      <c r="M4587"/>
      <c r="N4587"/>
      <c r="O4587"/>
    </row>
    <row r="4588" spans="2:15" x14ac:dyDescent="0.25">
      <c r="B4588"/>
      <c r="C4588"/>
      <c r="D4588"/>
      <c r="E4588"/>
      <c r="F4588"/>
      <c r="G4588"/>
      <c r="H4588"/>
      <c r="I4588"/>
      <c r="J4588"/>
      <c r="K4588"/>
      <c r="L4588"/>
      <c r="M4588"/>
      <c r="N4588"/>
      <c r="O4588"/>
    </row>
    <row r="4589" spans="2:15" x14ac:dyDescent="0.25">
      <c r="B4589"/>
      <c r="C4589"/>
      <c r="D4589"/>
      <c r="E4589"/>
      <c r="F4589"/>
      <c r="G4589"/>
      <c r="H4589"/>
      <c r="I4589"/>
      <c r="J4589"/>
      <c r="K4589"/>
      <c r="L4589"/>
      <c r="M4589"/>
      <c r="N4589"/>
      <c r="O4589"/>
    </row>
    <row r="4590" spans="2:15" x14ac:dyDescent="0.25">
      <c r="B4590"/>
      <c r="C4590"/>
      <c r="D4590"/>
      <c r="E4590"/>
      <c r="F4590"/>
      <c r="G4590"/>
      <c r="H4590"/>
      <c r="I4590"/>
      <c r="J4590"/>
      <c r="K4590"/>
      <c r="L4590"/>
      <c r="M4590"/>
      <c r="N4590"/>
      <c r="O4590"/>
    </row>
    <row r="4591" spans="2:15" x14ac:dyDescent="0.25">
      <c r="B4591"/>
      <c r="C4591"/>
      <c r="D4591"/>
      <c r="E4591"/>
      <c r="F4591"/>
      <c r="G4591"/>
      <c r="H4591"/>
      <c r="I4591"/>
      <c r="J4591"/>
      <c r="K4591"/>
      <c r="L4591"/>
      <c r="M4591"/>
      <c r="N4591"/>
      <c r="O4591"/>
    </row>
    <row r="4592" spans="2:15" x14ac:dyDescent="0.25">
      <c r="B4592"/>
      <c r="C4592"/>
      <c r="D4592"/>
      <c r="E4592"/>
      <c r="F4592"/>
      <c r="G4592"/>
      <c r="H4592"/>
      <c r="I4592"/>
      <c r="J4592"/>
      <c r="K4592"/>
      <c r="L4592"/>
      <c r="M4592"/>
      <c r="N4592"/>
      <c r="O4592"/>
    </row>
    <row r="4593" spans="2:15" x14ac:dyDescent="0.25">
      <c r="B4593"/>
      <c r="C4593"/>
      <c r="D4593"/>
      <c r="E4593"/>
      <c r="F4593"/>
      <c r="G4593"/>
      <c r="H4593"/>
      <c r="I4593"/>
      <c r="J4593"/>
      <c r="K4593"/>
      <c r="L4593"/>
      <c r="M4593"/>
      <c r="N4593"/>
      <c r="O4593"/>
    </row>
    <row r="4594" spans="2:15" x14ac:dyDescent="0.25">
      <c r="B4594"/>
      <c r="C4594"/>
      <c r="D4594"/>
      <c r="E4594"/>
      <c r="F4594"/>
      <c r="G4594"/>
      <c r="H4594"/>
      <c r="I4594"/>
      <c r="J4594"/>
      <c r="K4594"/>
      <c r="L4594"/>
      <c r="M4594"/>
      <c r="N4594"/>
      <c r="O4594"/>
    </row>
    <row r="4595" spans="2:15" x14ac:dyDescent="0.25">
      <c r="B4595"/>
      <c r="C4595"/>
      <c r="D4595"/>
      <c r="E4595"/>
      <c r="F4595"/>
      <c r="G4595"/>
      <c r="H4595"/>
      <c r="I4595"/>
      <c r="J4595"/>
      <c r="K4595"/>
      <c r="L4595"/>
      <c r="M4595"/>
      <c r="N4595"/>
      <c r="O4595"/>
    </row>
    <row r="4596" spans="2:15" x14ac:dyDescent="0.25">
      <c r="B4596"/>
      <c r="C4596"/>
      <c r="D4596"/>
      <c r="E4596"/>
      <c r="F4596"/>
      <c r="G4596"/>
      <c r="H4596"/>
      <c r="I4596"/>
      <c r="J4596"/>
      <c r="K4596"/>
      <c r="L4596"/>
      <c r="M4596"/>
      <c r="N4596"/>
      <c r="O4596"/>
    </row>
    <row r="4597" spans="2:15" x14ac:dyDescent="0.25">
      <c r="B4597"/>
      <c r="C4597"/>
      <c r="D4597"/>
      <c r="E4597"/>
      <c r="F4597"/>
      <c r="G4597"/>
      <c r="H4597"/>
      <c r="I4597"/>
      <c r="J4597"/>
      <c r="K4597"/>
      <c r="L4597"/>
      <c r="M4597"/>
      <c r="N4597"/>
      <c r="O4597"/>
    </row>
    <row r="4598" spans="2:15" x14ac:dyDescent="0.25">
      <c r="B4598"/>
      <c r="C4598"/>
      <c r="D4598"/>
      <c r="E4598"/>
      <c r="F4598"/>
      <c r="G4598"/>
      <c r="H4598"/>
      <c r="I4598"/>
      <c r="J4598"/>
      <c r="K4598"/>
      <c r="L4598"/>
      <c r="M4598"/>
      <c r="N4598"/>
      <c r="O4598"/>
    </row>
    <row r="4599" spans="2:15" x14ac:dyDescent="0.25">
      <c r="B4599"/>
      <c r="C4599"/>
      <c r="D4599"/>
      <c r="E4599"/>
      <c r="F4599"/>
      <c r="G4599"/>
      <c r="H4599"/>
      <c r="I4599"/>
      <c r="J4599"/>
      <c r="K4599"/>
      <c r="L4599"/>
      <c r="M4599"/>
      <c r="N4599"/>
      <c r="O4599"/>
    </row>
    <row r="4600" spans="2:15" x14ac:dyDescent="0.25">
      <c r="B4600"/>
      <c r="C4600"/>
      <c r="D4600"/>
      <c r="E4600"/>
      <c r="F4600"/>
      <c r="G4600"/>
      <c r="H4600"/>
      <c r="I4600"/>
      <c r="J4600"/>
      <c r="K4600"/>
      <c r="L4600"/>
      <c r="M4600"/>
      <c r="N4600"/>
      <c r="O4600"/>
    </row>
    <row r="4601" spans="2:15" x14ac:dyDescent="0.25">
      <c r="B4601"/>
      <c r="C4601"/>
      <c r="D4601"/>
      <c r="E4601"/>
      <c r="F4601"/>
      <c r="G4601"/>
      <c r="H4601"/>
      <c r="I4601"/>
      <c r="J4601"/>
      <c r="K4601"/>
      <c r="L4601"/>
      <c r="M4601"/>
      <c r="N4601"/>
      <c r="O4601"/>
    </row>
    <row r="4602" spans="2:15" x14ac:dyDescent="0.25">
      <c r="B4602"/>
      <c r="C4602"/>
      <c r="D4602"/>
      <c r="E4602"/>
      <c r="F4602"/>
      <c r="G4602"/>
      <c r="H4602"/>
      <c r="I4602"/>
      <c r="J4602"/>
      <c r="K4602"/>
      <c r="L4602"/>
      <c r="M4602"/>
      <c r="N4602"/>
      <c r="O4602"/>
    </row>
    <row r="4603" spans="2:15" x14ac:dyDescent="0.25">
      <c r="B4603"/>
      <c r="C4603"/>
      <c r="D4603"/>
      <c r="E4603"/>
      <c r="F4603"/>
      <c r="G4603"/>
      <c r="H4603"/>
      <c r="I4603"/>
      <c r="J4603"/>
      <c r="K4603"/>
      <c r="L4603"/>
      <c r="M4603"/>
      <c r="N4603"/>
      <c r="O4603"/>
    </row>
    <row r="4604" spans="2:15" x14ac:dyDescent="0.25">
      <c r="B4604"/>
      <c r="C4604"/>
      <c r="D4604"/>
      <c r="E4604"/>
      <c r="F4604"/>
      <c r="G4604"/>
      <c r="H4604"/>
      <c r="I4604"/>
      <c r="J4604"/>
      <c r="K4604"/>
      <c r="L4604"/>
      <c r="M4604"/>
      <c r="N4604"/>
      <c r="O4604"/>
    </row>
    <row r="4605" spans="2:15" x14ac:dyDescent="0.25">
      <c r="B4605"/>
      <c r="C4605"/>
      <c r="D4605"/>
      <c r="E4605"/>
      <c r="F4605"/>
      <c r="G4605"/>
      <c r="H4605"/>
      <c r="I4605"/>
      <c r="J4605"/>
      <c r="K4605"/>
      <c r="L4605"/>
      <c r="M4605"/>
      <c r="N4605"/>
      <c r="O4605"/>
    </row>
    <row r="4606" spans="2:15" x14ac:dyDescent="0.25">
      <c r="B4606"/>
      <c r="C4606"/>
      <c r="D4606"/>
      <c r="E4606"/>
      <c r="F4606"/>
      <c r="G4606"/>
      <c r="H4606"/>
      <c r="I4606"/>
      <c r="J4606"/>
      <c r="K4606"/>
      <c r="L4606"/>
      <c r="M4606"/>
      <c r="N4606"/>
      <c r="O4606"/>
    </row>
    <row r="4607" spans="2:15" x14ac:dyDescent="0.25">
      <c r="B4607"/>
      <c r="C4607"/>
      <c r="D4607"/>
      <c r="E4607"/>
      <c r="F4607"/>
      <c r="G4607"/>
      <c r="H4607"/>
      <c r="I4607"/>
      <c r="J4607"/>
      <c r="K4607"/>
      <c r="L4607"/>
      <c r="M4607"/>
      <c r="N4607"/>
      <c r="O4607"/>
    </row>
    <row r="4608" spans="2:15" x14ac:dyDescent="0.25">
      <c r="B4608"/>
      <c r="C4608"/>
      <c r="D4608"/>
      <c r="E4608"/>
      <c r="F4608"/>
      <c r="G4608"/>
      <c r="H4608"/>
      <c r="I4608"/>
      <c r="J4608"/>
      <c r="K4608"/>
      <c r="L4608"/>
      <c r="M4608"/>
      <c r="N4608"/>
      <c r="O4608"/>
    </row>
    <row r="4609" spans="2:15" x14ac:dyDescent="0.25">
      <c r="B4609"/>
      <c r="C4609"/>
      <c r="D4609"/>
      <c r="E4609"/>
      <c r="F4609"/>
      <c r="G4609"/>
      <c r="H4609"/>
      <c r="I4609"/>
      <c r="J4609"/>
      <c r="K4609"/>
      <c r="L4609"/>
      <c r="M4609"/>
      <c r="N4609"/>
      <c r="O4609"/>
    </row>
    <row r="4610" spans="2:15" x14ac:dyDescent="0.25">
      <c r="B4610"/>
      <c r="C4610"/>
      <c r="D4610"/>
      <c r="E4610"/>
      <c r="F4610"/>
      <c r="G4610"/>
      <c r="H4610"/>
      <c r="I4610"/>
      <c r="J4610"/>
      <c r="K4610"/>
      <c r="L4610"/>
      <c r="M4610"/>
      <c r="N4610"/>
      <c r="O4610"/>
    </row>
    <row r="4611" spans="2:15" x14ac:dyDescent="0.25">
      <c r="B4611"/>
      <c r="C4611"/>
      <c r="D4611"/>
      <c r="E4611"/>
      <c r="F4611"/>
      <c r="G4611"/>
      <c r="H4611"/>
      <c r="I4611"/>
      <c r="J4611"/>
      <c r="K4611"/>
      <c r="L4611"/>
      <c r="M4611"/>
      <c r="N4611"/>
      <c r="O4611"/>
    </row>
    <row r="4612" spans="2:15" x14ac:dyDescent="0.25">
      <c r="B4612"/>
      <c r="C4612"/>
      <c r="D4612"/>
      <c r="E4612"/>
      <c r="F4612"/>
      <c r="G4612"/>
      <c r="H4612"/>
      <c r="I4612"/>
      <c r="J4612"/>
      <c r="K4612"/>
      <c r="L4612"/>
      <c r="M4612"/>
      <c r="N4612"/>
      <c r="O4612"/>
    </row>
    <row r="4613" spans="2:15" x14ac:dyDescent="0.25">
      <c r="B4613"/>
      <c r="C4613"/>
      <c r="D4613"/>
      <c r="E4613"/>
      <c r="F4613"/>
      <c r="G4613"/>
      <c r="H4613"/>
      <c r="I4613"/>
      <c r="J4613"/>
      <c r="K4613"/>
      <c r="L4613"/>
      <c r="M4613"/>
      <c r="N4613"/>
      <c r="O4613"/>
    </row>
    <row r="4614" spans="2:15" x14ac:dyDescent="0.25">
      <c r="B4614"/>
      <c r="C4614"/>
      <c r="D4614"/>
      <c r="E4614"/>
      <c r="F4614"/>
      <c r="G4614"/>
      <c r="H4614"/>
      <c r="I4614"/>
      <c r="J4614"/>
      <c r="K4614"/>
      <c r="L4614"/>
      <c r="M4614"/>
      <c r="N4614"/>
      <c r="O4614"/>
    </row>
    <row r="4615" spans="2:15" x14ac:dyDescent="0.25">
      <c r="B4615"/>
      <c r="C4615"/>
      <c r="D4615"/>
      <c r="E4615"/>
      <c r="F4615"/>
      <c r="G4615"/>
      <c r="H4615"/>
      <c r="I4615"/>
      <c r="J4615"/>
      <c r="K4615"/>
      <c r="L4615"/>
      <c r="M4615"/>
      <c r="N4615"/>
      <c r="O4615"/>
    </row>
    <row r="4616" spans="2:15" x14ac:dyDescent="0.25">
      <c r="B4616"/>
      <c r="C4616"/>
      <c r="D4616"/>
      <c r="E4616"/>
      <c r="F4616"/>
      <c r="G4616"/>
      <c r="H4616"/>
      <c r="I4616"/>
      <c r="J4616"/>
      <c r="K4616"/>
      <c r="L4616"/>
      <c r="M4616"/>
      <c r="N4616"/>
      <c r="O4616"/>
    </row>
    <row r="4617" spans="2:15" x14ac:dyDescent="0.25">
      <c r="B4617"/>
      <c r="C4617"/>
      <c r="D4617"/>
      <c r="E4617"/>
      <c r="F4617"/>
      <c r="G4617"/>
      <c r="H4617"/>
      <c r="I4617"/>
      <c r="J4617"/>
      <c r="K4617"/>
      <c r="L4617"/>
      <c r="M4617"/>
      <c r="N4617"/>
      <c r="O4617"/>
    </row>
    <row r="4618" spans="2:15" x14ac:dyDescent="0.25">
      <c r="B4618"/>
      <c r="C4618"/>
      <c r="D4618"/>
      <c r="E4618"/>
      <c r="F4618"/>
      <c r="G4618"/>
      <c r="H4618"/>
      <c r="I4618"/>
      <c r="J4618"/>
      <c r="K4618"/>
      <c r="L4618"/>
      <c r="M4618"/>
      <c r="N4618"/>
      <c r="O4618"/>
    </row>
    <row r="4619" spans="2:15" x14ac:dyDescent="0.25">
      <c r="B4619"/>
      <c r="C4619"/>
      <c r="D4619"/>
      <c r="E4619"/>
      <c r="F4619"/>
      <c r="G4619"/>
      <c r="H4619"/>
      <c r="I4619"/>
      <c r="J4619"/>
      <c r="K4619"/>
      <c r="L4619"/>
      <c r="M4619"/>
      <c r="N4619"/>
      <c r="O4619"/>
    </row>
    <row r="4620" spans="2:15" x14ac:dyDescent="0.25">
      <c r="B4620"/>
      <c r="C4620"/>
      <c r="D4620"/>
      <c r="E4620"/>
      <c r="F4620"/>
      <c r="G4620"/>
      <c r="H4620"/>
      <c r="I4620"/>
      <c r="J4620"/>
      <c r="K4620"/>
      <c r="L4620"/>
      <c r="M4620"/>
      <c r="N4620"/>
      <c r="O4620"/>
    </row>
    <row r="4621" spans="2:15" x14ac:dyDescent="0.25">
      <c r="B4621"/>
      <c r="C4621"/>
      <c r="D4621"/>
      <c r="E4621"/>
      <c r="F4621"/>
      <c r="G4621"/>
      <c r="H4621"/>
      <c r="I4621"/>
      <c r="J4621"/>
      <c r="K4621"/>
      <c r="L4621"/>
      <c r="M4621"/>
      <c r="N4621"/>
      <c r="O4621"/>
    </row>
    <row r="4622" spans="2:15" x14ac:dyDescent="0.25">
      <c r="B4622"/>
      <c r="C4622"/>
      <c r="D4622"/>
      <c r="E4622"/>
      <c r="F4622"/>
      <c r="G4622"/>
      <c r="H4622"/>
      <c r="I4622"/>
      <c r="J4622"/>
      <c r="K4622"/>
      <c r="L4622"/>
      <c r="M4622"/>
      <c r="N4622"/>
      <c r="O4622"/>
    </row>
    <row r="4623" spans="2:15" x14ac:dyDescent="0.25">
      <c r="B4623"/>
      <c r="C4623"/>
      <c r="D4623"/>
      <c r="E4623"/>
      <c r="F4623"/>
      <c r="G4623"/>
      <c r="H4623"/>
      <c r="I4623"/>
      <c r="J4623"/>
      <c r="K4623"/>
      <c r="L4623"/>
      <c r="M4623"/>
      <c r="N4623"/>
      <c r="O4623"/>
    </row>
    <row r="4624" spans="2:15" x14ac:dyDescent="0.25">
      <c r="B4624"/>
      <c r="C4624"/>
      <c r="D4624"/>
      <c r="E4624"/>
      <c r="F4624"/>
      <c r="G4624"/>
      <c r="H4624"/>
      <c r="I4624"/>
      <c r="J4624"/>
      <c r="K4624"/>
      <c r="L4624"/>
      <c r="M4624"/>
      <c r="N4624"/>
      <c r="O4624"/>
    </row>
    <row r="4625" spans="2:15" x14ac:dyDescent="0.25">
      <c r="B4625"/>
      <c r="C4625"/>
      <c r="D4625"/>
      <c r="E4625"/>
      <c r="F4625"/>
      <c r="G4625"/>
      <c r="H4625"/>
      <c r="I4625"/>
      <c r="J4625"/>
      <c r="K4625"/>
      <c r="L4625"/>
      <c r="M4625"/>
      <c r="N4625"/>
      <c r="O4625"/>
    </row>
    <row r="4626" spans="2:15" x14ac:dyDescent="0.25">
      <c r="B4626"/>
      <c r="C4626"/>
      <c r="D4626"/>
      <c r="E4626"/>
      <c r="F4626"/>
      <c r="G4626"/>
      <c r="H4626"/>
      <c r="I4626"/>
      <c r="J4626"/>
      <c r="K4626"/>
      <c r="L4626"/>
      <c r="M4626"/>
      <c r="N4626"/>
      <c r="O4626"/>
    </row>
    <row r="4627" spans="2:15" x14ac:dyDescent="0.25">
      <c r="B4627"/>
      <c r="C4627"/>
      <c r="D4627"/>
      <c r="E4627"/>
      <c r="F4627"/>
      <c r="G4627"/>
      <c r="H4627"/>
      <c r="I4627"/>
      <c r="J4627"/>
      <c r="K4627"/>
      <c r="L4627"/>
      <c r="M4627"/>
      <c r="N4627"/>
      <c r="O4627"/>
    </row>
    <row r="4628" spans="2:15" x14ac:dyDescent="0.25">
      <c r="B4628"/>
      <c r="C4628"/>
      <c r="D4628"/>
      <c r="E4628"/>
      <c r="F4628"/>
      <c r="G4628"/>
      <c r="H4628"/>
      <c r="I4628"/>
      <c r="J4628"/>
      <c r="K4628"/>
      <c r="L4628"/>
      <c r="M4628"/>
      <c r="N4628"/>
      <c r="O4628"/>
    </row>
    <row r="4629" spans="2:15" x14ac:dyDescent="0.25">
      <c r="B4629"/>
      <c r="C4629"/>
      <c r="D4629"/>
      <c r="E4629"/>
      <c r="F4629"/>
      <c r="G4629"/>
      <c r="H4629"/>
      <c r="I4629"/>
      <c r="J4629"/>
      <c r="K4629"/>
      <c r="L4629"/>
      <c r="M4629"/>
      <c r="N4629"/>
      <c r="O4629"/>
    </row>
    <row r="4630" spans="2:15" x14ac:dyDescent="0.25">
      <c r="B4630"/>
      <c r="C4630"/>
      <c r="D4630"/>
      <c r="E4630"/>
      <c r="F4630"/>
      <c r="G4630"/>
      <c r="H4630"/>
      <c r="I4630"/>
      <c r="J4630"/>
      <c r="K4630"/>
      <c r="L4630"/>
      <c r="M4630"/>
      <c r="N4630"/>
      <c r="O4630"/>
    </row>
    <row r="4631" spans="2:15" x14ac:dyDescent="0.25">
      <c r="B4631"/>
      <c r="C4631"/>
      <c r="D4631"/>
      <c r="E4631"/>
      <c r="F4631"/>
      <c r="G4631"/>
      <c r="H4631"/>
      <c r="I4631"/>
      <c r="J4631"/>
      <c r="K4631"/>
      <c r="L4631"/>
      <c r="M4631"/>
      <c r="N4631"/>
      <c r="O4631"/>
    </row>
    <row r="4632" spans="2:15" x14ac:dyDescent="0.25">
      <c r="B4632"/>
      <c r="C4632"/>
      <c r="D4632"/>
      <c r="E4632"/>
      <c r="F4632"/>
      <c r="G4632"/>
      <c r="H4632"/>
      <c r="I4632"/>
      <c r="J4632"/>
      <c r="K4632"/>
      <c r="L4632"/>
      <c r="M4632"/>
      <c r="N4632"/>
      <c r="O4632"/>
    </row>
    <row r="4633" spans="2:15" x14ac:dyDescent="0.25">
      <c r="B4633"/>
      <c r="C4633"/>
      <c r="D4633"/>
      <c r="E4633"/>
      <c r="F4633"/>
      <c r="G4633"/>
      <c r="H4633"/>
      <c r="I4633"/>
      <c r="J4633"/>
      <c r="K4633"/>
      <c r="L4633"/>
      <c r="M4633"/>
      <c r="N4633"/>
      <c r="O4633"/>
    </row>
    <row r="4634" spans="2:15" x14ac:dyDescent="0.25">
      <c r="B4634"/>
      <c r="C4634"/>
      <c r="D4634"/>
      <c r="E4634"/>
      <c r="F4634"/>
      <c r="G4634"/>
      <c r="H4634"/>
      <c r="I4634"/>
      <c r="J4634"/>
      <c r="K4634"/>
      <c r="L4634"/>
      <c r="M4634"/>
      <c r="N4634"/>
      <c r="O4634"/>
    </row>
    <row r="4635" spans="2:15" x14ac:dyDescent="0.25">
      <c r="B4635"/>
      <c r="C4635"/>
      <c r="D4635"/>
      <c r="E4635"/>
      <c r="F4635"/>
      <c r="G4635"/>
      <c r="H4635"/>
      <c r="I4635"/>
      <c r="J4635"/>
      <c r="K4635"/>
      <c r="L4635"/>
      <c r="M4635"/>
      <c r="N4635"/>
      <c r="O4635"/>
    </row>
    <row r="4636" spans="2:15" x14ac:dyDescent="0.25">
      <c r="B4636"/>
      <c r="C4636"/>
      <c r="D4636"/>
      <c r="E4636"/>
      <c r="F4636"/>
      <c r="G4636"/>
      <c r="H4636"/>
      <c r="I4636"/>
      <c r="J4636"/>
      <c r="K4636"/>
      <c r="L4636"/>
      <c r="M4636"/>
      <c r="N4636"/>
      <c r="O4636"/>
    </row>
    <row r="4637" spans="2:15" x14ac:dyDescent="0.25">
      <c r="B4637"/>
      <c r="C4637"/>
      <c r="D4637"/>
      <c r="E4637"/>
      <c r="F4637"/>
      <c r="G4637"/>
      <c r="H4637"/>
      <c r="I4637"/>
      <c r="J4637"/>
      <c r="K4637"/>
      <c r="L4637"/>
      <c r="M4637"/>
      <c r="N4637"/>
      <c r="O4637"/>
    </row>
    <row r="4638" spans="2:15" x14ac:dyDescent="0.25">
      <c r="B4638"/>
      <c r="C4638"/>
      <c r="D4638"/>
      <c r="E4638"/>
      <c r="F4638"/>
      <c r="G4638"/>
      <c r="H4638"/>
      <c r="I4638"/>
      <c r="J4638"/>
      <c r="K4638"/>
      <c r="L4638"/>
      <c r="M4638"/>
      <c r="N4638"/>
      <c r="O4638"/>
    </row>
    <row r="4639" spans="2:15" x14ac:dyDescent="0.25">
      <c r="B4639"/>
      <c r="C4639"/>
      <c r="D4639"/>
      <c r="E4639"/>
      <c r="F4639"/>
      <c r="G4639"/>
      <c r="H4639"/>
      <c r="I4639"/>
      <c r="J4639"/>
      <c r="K4639"/>
      <c r="L4639"/>
      <c r="M4639"/>
      <c r="N4639"/>
      <c r="O4639"/>
    </row>
    <row r="4640" spans="2:15" x14ac:dyDescent="0.25">
      <c r="B4640"/>
      <c r="C4640"/>
      <c r="D4640"/>
      <c r="E4640"/>
      <c r="F4640"/>
      <c r="G4640"/>
      <c r="H4640"/>
      <c r="I4640"/>
      <c r="J4640"/>
      <c r="K4640"/>
      <c r="L4640"/>
      <c r="M4640"/>
      <c r="N4640"/>
      <c r="O4640"/>
    </row>
    <row r="4641" spans="2:15" x14ac:dyDescent="0.25">
      <c r="B4641"/>
      <c r="C4641"/>
      <c r="D4641"/>
      <c r="E4641"/>
      <c r="F4641"/>
      <c r="G4641"/>
      <c r="H4641"/>
      <c r="I4641"/>
      <c r="J4641"/>
      <c r="K4641"/>
      <c r="L4641"/>
      <c r="M4641"/>
      <c r="N4641"/>
      <c r="O4641"/>
    </row>
    <row r="4642" spans="2:15" x14ac:dyDescent="0.25">
      <c r="B4642"/>
      <c r="C4642"/>
      <c r="D4642"/>
      <c r="E4642"/>
      <c r="F4642"/>
      <c r="G4642"/>
      <c r="H4642"/>
      <c r="I4642"/>
      <c r="J4642"/>
      <c r="K4642"/>
      <c r="L4642"/>
      <c r="M4642"/>
      <c r="N4642"/>
      <c r="O4642"/>
    </row>
    <row r="4643" spans="2:15" x14ac:dyDescent="0.25">
      <c r="B4643"/>
      <c r="C4643"/>
      <c r="D4643"/>
      <c r="E4643"/>
      <c r="F4643"/>
      <c r="G4643"/>
      <c r="H4643"/>
      <c r="I4643"/>
      <c r="J4643"/>
      <c r="K4643"/>
      <c r="L4643"/>
      <c r="M4643"/>
      <c r="N4643"/>
      <c r="O4643"/>
    </row>
    <row r="4644" spans="2:15" x14ac:dyDescent="0.25">
      <c r="B4644"/>
      <c r="C4644"/>
      <c r="D4644"/>
      <c r="E4644"/>
      <c r="F4644"/>
      <c r="G4644"/>
      <c r="H4644"/>
      <c r="I4644"/>
      <c r="J4644"/>
      <c r="K4644"/>
      <c r="L4644"/>
      <c r="M4644"/>
      <c r="N4644"/>
      <c r="O4644"/>
    </row>
    <row r="4645" spans="2:15" x14ac:dyDescent="0.25">
      <c r="B4645"/>
      <c r="C4645"/>
      <c r="D4645"/>
      <c r="E4645"/>
      <c r="F4645"/>
      <c r="G4645"/>
      <c r="H4645"/>
      <c r="I4645"/>
      <c r="J4645"/>
      <c r="K4645"/>
      <c r="L4645"/>
      <c r="M4645"/>
      <c r="N4645"/>
      <c r="O4645"/>
    </row>
    <row r="4646" spans="2:15" x14ac:dyDescent="0.25">
      <c r="B4646"/>
      <c r="C4646"/>
      <c r="D4646"/>
      <c r="E4646"/>
      <c r="F4646"/>
      <c r="G4646"/>
      <c r="H4646"/>
      <c r="I4646"/>
      <c r="J4646"/>
      <c r="K4646"/>
      <c r="L4646"/>
      <c r="M4646"/>
      <c r="N4646"/>
      <c r="O4646"/>
    </row>
    <row r="4647" spans="2:15" x14ac:dyDescent="0.25">
      <c r="B4647"/>
      <c r="C4647"/>
      <c r="D4647"/>
      <c r="E4647"/>
      <c r="F4647"/>
      <c r="G4647"/>
      <c r="H4647"/>
      <c r="I4647"/>
      <c r="J4647"/>
      <c r="K4647"/>
      <c r="L4647"/>
      <c r="M4647"/>
      <c r="N4647"/>
      <c r="O4647"/>
    </row>
    <row r="4648" spans="2:15" x14ac:dyDescent="0.25">
      <c r="B4648"/>
      <c r="C4648"/>
      <c r="D4648"/>
      <c r="E4648"/>
      <c r="F4648"/>
      <c r="G4648"/>
      <c r="H4648"/>
      <c r="I4648"/>
      <c r="J4648"/>
      <c r="K4648"/>
      <c r="L4648"/>
      <c r="M4648"/>
      <c r="N4648"/>
      <c r="O4648"/>
    </row>
    <row r="4649" spans="2:15" x14ac:dyDescent="0.25">
      <c r="B4649"/>
      <c r="C4649"/>
      <c r="D4649"/>
      <c r="E4649"/>
      <c r="F4649"/>
      <c r="G4649"/>
      <c r="H4649"/>
      <c r="I4649"/>
      <c r="J4649"/>
      <c r="K4649"/>
      <c r="L4649"/>
      <c r="M4649"/>
      <c r="N4649"/>
      <c r="O4649"/>
    </row>
    <row r="4650" spans="2:15" x14ac:dyDescent="0.25">
      <c r="B4650"/>
      <c r="C4650"/>
      <c r="D4650"/>
      <c r="E4650"/>
      <c r="F4650"/>
      <c r="G4650"/>
      <c r="H4650"/>
      <c r="I4650"/>
      <c r="J4650"/>
      <c r="K4650"/>
      <c r="L4650"/>
      <c r="M4650"/>
      <c r="N4650"/>
      <c r="O4650"/>
    </row>
    <row r="4651" spans="2:15" x14ac:dyDescent="0.25">
      <c r="B4651"/>
      <c r="C4651"/>
      <c r="D4651"/>
      <c r="E4651"/>
      <c r="F4651"/>
      <c r="G4651"/>
      <c r="H4651"/>
      <c r="I4651"/>
      <c r="J4651"/>
      <c r="K4651"/>
      <c r="L4651"/>
      <c r="M4651"/>
      <c r="N4651"/>
      <c r="O4651"/>
    </row>
    <row r="4652" spans="2:15" x14ac:dyDescent="0.25">
      <c r="B4652"/>
      <c r="C4652"/>
      <c r="D4652"/>
      <c r="E4652"/>
      <c r="F4652"/>
      <c r="G4652"/>
      <c r="H4652"/>
      <c r="I4652"/>
      <c r="J4652"/>
      <c r="K4652"/>
      <c r="L4652"/>
      <c r="M4652"/>
      <c r="N4652"/>
      <c r="O4652"/>
    </row>
    <row r="4653" spans="2:15" x14ac:dyDescent="0.25">
      <c r="B4653"/>
      <c r="C4653"/>
      <c r="D4653"/>
      <c r="E4653"/>
      <c r="F4653"/>
      <c r="G4653"/>
      <c r="H4653"/>
      <c r="I4653"/>
      <c r="J4653"/>
      <c r="K4653"/>
      <c r="L4653"/>
      <c r="M4653"/>
      <c r="N4653"/>
      <c r="O4653"/>
    </row>
    <row r="4654" spans="2:15" x14ac:dyDescent="0.25">
      <c r="B4654"/>
      <c r="C4654"/>
      <c r="D4654"/>
      <c r="E4654"/>
      <c r="F4654"/>
      <c r="G4654"/>
      <c r="H4654"/>
      <c r="I4654"/>
      <c r="J4654"/>
      <c r="K4654"/>
      <c r="L4654"/>
      <c r="M4654"/>
      <c r="N4654"/>
      <c r="O4654"/>
    </row>
    <row r="4655" spans="2:15" x14ac:dyDescent="0.25">
      <c r="B4655"/>
      <c r="C4655"/>
      <c r="D4655"/>
      <c r="E4655"/>
      <c r="F4655"/>
      <c r="G4655"/>
      <c r="H4655"/>
      <c r="I4655"/>
      <c r="J4655"/>
      <c r="K4655"/>
      <c r="L4655"/>
      <c r="M4655"/>
      <c r="N4655"/>
      <c r="O4655"/>
    </row>
    <row r="4656" spans="2:15" x14ac:dyDescent="0.25">
      <c r="B4656"/>
      <c r="C4656"/>
      <c r="D4656"/>
      <c r="E4656"/>
      <c r="F4656"/>
      <c r="G4656"/>
      <c r="H4656"/>
      <c r="I4656"/>
      <c r="J4656"/>
      <c r="K4656"/>
      <c r="L4656"/>
      <c r="M4656"/>
      <c r="N4656"/>
      <c r="O4656"/>
    </row>
    <row r="4657" spans="2:15" x14ac:dyDescent="0.25">
      <c r="B4657"/>
      <c r="C4657"/>
      <c r="D4657"/>
      <c r="E4657"/>
      <c r="F4657"/>
      <c r="G4657"/>
      <c r="H4657"/>
      <c r="I4657"/>
      <c r="J4657"/>
      <c r="K4657"/>
      <c r="L4657"/>
      <c r="M4657"/>
      <c r="N4657"/>
      <c r="O4657"/>
    </row>
    <row r="4658" spans="2:15" x14ac:dyDescent="0.25">
      <c r="B4658"/>
      <c r="C4658"/>
      <c r="D4658"/>
      <c r="E4658"/>
      <c r="F4658"/>
      <c r="G4658"/>
      <c r="H4658"/>
      <c r="I4658"/>
      <c r="J4658"/>
      <c r="K4658"/>
      <c r="L4658"/>
      <c r="M4658"/>
      <c r="N4658"/>
      <c r="O4658"/>
    </row>
    <row r="4659" spans="2:15" x14ac:dyDescent="0.25">
      <c r="B4659"/>
      <c r="C4659"/>
      <c r="D4659"/>
      <c r="E4659"/>
      <c r="F4659"/>
      <c r="G4659"/>
      <c r="H4659"/>
      <c r="I4659"/>
      <c r="J4659"/>
      <c r="K4659"/>
      <c r="L4659"/>
      <c r="M4659"/>
      <c r="N4659"/>
      <c r="O4659"/>
    </row>
    <row r="4660" spans="2:15" x14ac:dyDescent="0.25">
      <c r="B4660"/>
      <c r="C4660"/>
      <c r="D4660"/>
      <c r="E4660"/>
      <c r="F4660"/>
      <c r="G4660"/>
      <c r="H4660"/>
      <c r="I4660"/>
      <c r="J4660"/>
      <c r="K4660"/>
      <c r="L4660"/>
      <c r="M4660"/>
      <c r="N4660"/>
      <c r="O4660"/>
    </row>
    <row r="4661" spans="2:15" x14ac:dyDescent="0.25">
      <c r="B4661"/>
      <c r="C4661"/>
      <c r="D4661"/>
      <c r="E4661"/>
      <c r="F4661"/>
      <c r="G4661"/>
      <c r="H4661"/>
      <c r="I4661"/>
      <c r="J4661"/>
      <c r="K4661"/>
      <c r="L4661"/>
      <c r="M4661"/>
      <c r="N4661"/>
      <c r="O4661"/>
    </row>
    <row r="4662" spans="2:15" x14ac:dyDescent="0.25">
      <c r="B4662"/>
      <c r="C4662"/>
      <c r="D4662"/>
      <c r="E4662"/>
      <c r="F4662"/>
      <c r="G4662"/>
      <c r="H4662"/>
      <c r="I4662"/>
      <c r="J4662"/>
      <c r="K4662"/>
      <c r="L4662"/>
      <c r="M4662"/>
      <c r="N4662"/>
      <c r="O4662"/>
    </row>
    <row r="4663" spans="2:15" x14ac:dyDescent="0.25">
      <c r="B4663"/>
      <c r="C4663"/>
      <c r="D4663"/>
      <c r="E4663"/>
      <c r="F4663"/>
      <c r="G4663"/>
      <c r="H4663"/>
      <c r="I4663"/>
      <c r="J4663"/>
      <c r="K4663"/>
      <c r="L4663"/>
      <c r="M4663"/>
      <c r="N4663"/>
      <c r="O4663"/>
    </row>
    <row r="4664" spans="2:15" x14ac:dyDescent="0.25">
      <c r="B4664"/>
      <c r="C4664"/>
      <c r="D4664"/>
      <c r="E4664"/>
      <c r="F4664"/>
      <c r="G4664"/>
      <c r="H4664"/>
      <c r="I4664"/>
      <c r="J4664"/>
      <c r="K4664"/>
      <c r="L4664"/>
      <c r="M4664"/>
      <c r="N4664"/>
      <c r="O4664"/>
    </row>
    <row r="4665" spans="2:15" x14ac:dyDescent="0.25">
      <c r="B4665"/>
      <c r="C4665"/>
      <c r="D4665"/>
      <c r="E4665"/>
      <c r="F4665"/>
      <c r="G4665"/>
      <c r="H4665"/>
      <c r="I4665"/>
      <c r="J4665"/>
      <c r="K4665"/>
      <c r="L4665"/>
      <c r="M4665"/>
      <c r="N4665"/>
      <c r="O4665"/>
    </row>
    <row r="4666" spans="2:15" x14ac:dyDescent="0.25">
      <c r="B4666"/>
      <c r="C4666"/>
      <c r="D4666"/>
      <c r="E4666"/>
      <c r="F4666"/>
      <c r="G4666"/>
      <c r="H4666"/>
      <c r="I4666"/>
      <c r="J4666"/>
      <c r="K4666"/>
      <c r="L4666"/>
      <c r="M4666"/>
      <c r="N4666"/>
      <c r="O4666"/>
    </row>
    <row r="4667" spans="2:15" x14ac:dyDescent="0.25">
      <c r="B4667"/>
      <c r="C4667"/>
      <c r="D4667"/>
      <c r="E4667"/>
      <c r="F4667"/>
      <c r="G4667"/>
      <c r="H4667"/>
      <c r="I4667"/>
      <c r="J4667"/>
      <c r="K4667"/>
      <c r="L4667"/>
      <c r="M4667"/>
      <c r="N4667"/>
      <c r="O4667"/>
    </row>
    <row r="4668" spans="2:15" x14ac:dyDescent="0.25">
      <c r="B4668"/>
      <c r="C4668"/>
      <c r="D4668"/>
      <c r="E4668"/>
      <c r="F4668"/>
      <c r="G4668"/>
      <c r="H4668"/>
      <c r="I4668"/>
      <c r="J4668"/>
      <c r="K4668"/>
      <c r="L4668"/>
      <c r="M4668"/>
      <c r="N4668"/>
      <c r="O4668"/>
    </row>
    <row r="4669" spans="2:15" x14ac:dyDescent="0.25">
      <c r="B4669"/>
      <c r="C4669"/>
      <c r="D4669"/>
      <c r="E4669"/>
      <c r="F4669"/>
      <c r="G4669"/>
      <c r="H4669"/>
      <c r="I4669"/>
      <c r="J4669"/>
      <c r="K4669"/>
      <c r="L4669"/>
      <c r="M4669"/>
      <c r="N4669"/>
      <c r="O4669"/>
    </row>
    <row r="4670" spans="2:15" x14ac:dyDescent="0.25">
      <c r="B4670"/>
      <c r="C4670"/>
      <c r="D4670"/>
      <c r="E4670"/>
      <c r="F4670"/>
      <c r="G4670"/>
      <c r="H4670"/>
      <c r="I4670"/>
      <c r="J4670"/>
      <c r="K4670"/>
      <c r="L4670"/>
      <c r="M4670"/>
      <c r="N4670"/>
      <c r="O4670"/>
    </row>
    <row r="4671" spans="2:15" x14ac:dyDescent="0.25">
      <c r="B4671"/>
      <c r="C4671"/>
      <c r="D4671"/>
      <c r="E4671"/>
      <c r="F4671"/>
      <c r="G4671"/>
      <c r="H4671"/>
      <c r="I4671"/>
      <c r="J4671"/>
      <c r="K4671"/>
      <c r="L4671"/>
      <c r="M4671"/>
      <c r="N4671"/>
      <c r="O4671"/>
    </row>
    <row r="4672" spans="2:15" x14ac:dyDescent="0.25">
      <c r="B4672"/>
      <c r="C4672"/>
      <c r="D4672"/>
      <c r="E4672"/>
      <c r="F4672"/>
      <c r="G4672"/>
      <c r="H4672"/>
      <c r="I4672"/>
      <c r="J4672"/>
      <c r="K4672"/>
      <c r="L4672"/>
      <c r="M4672"/>
      <c r="N4672"/>
      <c r="O4672"/>
    </row>
    <row r="4673" spans="2:15" x14ac:dyDescent="0.25">
      <c r="B4673"/>
      <c r="C4673"/>
      <c r="D4673"/>
      <c r="E4673"/>
      <c r="F4673"/>
      <c r="G4673"/>
      <c r="H4673"/>
      <c r="I4673"/>
      <c r="J4673"/>
      <c r="K4673"/>
      <c r="L4673"/>
      <c r="M4673"/>
      <c r="N4673"/>
      <c r="O4673"/>
    </row>
    <row r="4674" spans="2:15" x14ac:dyDescent="0.25">
      <c r="B4674"/>
      <c r="C4674"/>
      <c r="D4674"/>
      <c r="E4674"/>
      <c r="F4674"/>
      <c r="G4674"/>
      <c r="H4674"/>
      <c r="I4674"/>
      <c r="J4674"/>
      <c r="K4674"/>
      <c r="L4674"/>
      <c r="M4674"/>
      <c r="N4674"/>
      <c r="O4674"/>
    </row>
    <row r="4675" spans="2:15" x14ac:dyDescent="0.25">
      <c r="B4675"/>
      <c r="C4675"/>
      <c r="D4675"/>
      <c r="E4675"/>
      <c r="F4675"/>
      <c r="G4675"/>
      <c r="H4675"/>
      <c r="I4675"/>
      <c r="J4675"/>
      <c r="K4675"/>
      <c r="L4675"/>
      <c r="M4675"/>
      <c r="N4675"/>
      <c r="O4675"/>
    </row>
    <row r="4676" spans="2:15" x14ac:dyDescent="0.25">
      <c r="B4676"/>
      <c r="C4676"/>
      <c r="D4676"/>
      <c r="E4676"/>
      <c r="F4676"/>
      <c r="G4676"/>
      <c r="H4676"/>
      <c r="I4676"/>
      <c r="J4676"/>
      <c r="K4676"/>
      <c r="L4676"/>
      <c r="M4676"/>
      <c r="N4676"/>
      <c r="O4676"/>
    </row>
    <row r="4677" spans="2:15" x14ac:dyDescent="0.25">
      <c r="B4677"/>
      <c r="C4677"/>
      <c r="D4677"/>
      <c r="E4677"/>
      <c r="F4677"/>
      <c r="G4677"/>
      <c r="H4677"/>
      <c r="I4677"/>
      <c r="J4677"/>
      <c r="K4677"/>
      <c r="L4677"/>
      <c r="M4677"/>
      <c r="N4677"/>
      <c r="O4677"/>
    </row>
    <row r="4678" spans="2:15" x14ac:dyDescent="0.25">
      <c r="B4678"/>
      <c r="C4678"/>
      <c r="D4678"/>
      <c r="E4678"/>
      <c r="F4678"/>
      <c r="G4678"/>
      <c r="H4678"/>
      <c r="I4678"/>
      <c r="J4678"/>
      <c r="K4678"/>
      <c r="L4678"/>
      <c r="M4678"/>
      <c r="N4678"/>
      <c r="O4678"/>
    </row>
    <row r="4679" spans="2:15" x14ac:dyDescent="0.25">
      <c r="B4679"/>
      <c r="C4679"/>
      <c r="D4679"/>
      <c r="E4679"/>
      <c r="F4679"/>
      <c r="G4679"/>
      <c r="H4679"/>
      <c r="I4679"/>
      <c r="J4679"/>
      <c r="K4679"/>
      <c r="L4679"/>
      <c r="M4679"/>
      <c r="N4679"/>
      <c r="O4679"/>
    </row>
    <row r="4680" spans="2:15" x14ac:dyDescent="0.25">
      <c r="B4680"/>
      <c r="C4680"/>
      <c r="D4680"/>
      <c r="E4680"/>
      <c r="F4680"/>
      <c r="G4680"/>
      <c r="H4680"/>
      <c r="I4680"/>
      <c r="J4680"/>
      <c r="K4680"/>
      <c r="L4680"/>
      <c r="M4680"/>
      <c r="N4680"/>
      <c r="O4680"/>
    </row>
    <row r="4681" spans="2:15" x14ac:dyDescent="0.25">
      <c r="B4681"/>
      <c r="C4681"/>
      <c r="D4681"/>
      <c r="E4681"/>
      <c r="F4681"/>
      <c r="G4681"/>
      <c r="H4681"/>
      <c r="I4681"/>
      <c r="J4681"/>
      <c r="K4681"/>
      <c r="L4681"/>
      <c r="M4681"/>
      <c r="N4681"/>
      <c r="O4681"/>
    </row>
    <row r="4682" spans="2:15" x14ac:dyDescent="0.25">
      <c r="B4682"/>
      <c r="C4682"/>
      <c r="D4682"/>
      <c r="E4682"/>
      <c r="F4682"/>
      <c r="G4682"/>
      <c r="H4682"/>
      <c r="I4682"/>
      <c r="J4682"/>
      <c r="K4682"/>
      <c r="L4682"/>
      <c r="M4682"/>
      <c r="N4682"/>
      <c r="O4682"/>
    </row>
    <row r="4683" spans="2:15" x14ac:dyDescent="0.25">
      <c r="B4683"/>
      <c r="C4683"/>
      <c r="D4683"/>
      <c r="E4683"/>
      <c r="F4683"/>
      <c r="G4683"/>
      <c r="H4683"/>
      <c r="I4683"/>
      <c r="J4683"/>
      <c r="K4683"/>
      <c r="L4683"/>
      <c r="M4683"/>
      <c r="N4683"/>
      <c r="O4683"/>
    </row>
    <row r="4684" spans="2:15" x14ac:dyDescent="0.25">
      <c r="B4684"/>
      <c r="C4684"/>
      <c r="D4684"/>
      <c r="E4684"/>
      <c r="F4684"/>
      <c r="G4684"/>
      <c r="H4684"/>
      <c r="I4684"/>
      <c r="J4684"/>
      <c r="K4684"/>
      <c r="L4684"/>
      <c r="M4684"/>
      <c r="N4684"/>
      <c r="O4684"/>
    </row>
    <row r="4685" spans="2:15" x14ac:dyDescent="0.25">
      <c r="B4685"/>
      <c r="C4685"/>
      <c r="D4685"/>
      <c r="E4685"/>
      <c r="F4685"/>
      <c r="G4685"/>
      <c r="H4685"/>
      <c r="I4685"/>
      <c r="J4685"/>
      <c r="K4685"/>
      <c r="L4685"/>
      <c r="M4685"/>
      <c r="N4685"/>
      <c r="O4685"/>
    </row>
    <row r="4686" spans="2:15" x14ac:dyDescent="0.25">
      <c r="B4686"/>
      <c r="C4686"/>
      <c r="D4686"/>
      <c r="E4686"/>
      <c r="F4686"/>
      <c r="G4686"/>
      <c r="H4686"/>
      <c r="I4686"/>
      <c r="J4686"/>
      <c r="K4686"/>
      <c r="L4686"/>
      <c r="M4686"/>
      <c r="N4686"/>
      <c r="O4686"/>
    </row>
    <row r="4687" spans="2:15" x14ac:dyDescent="0.25">
      <c r="B4687"/>
      <c r="C4687"/>
      <c r="D4687"/>
      <c r="E4687"/>
      <c r="F4687"/>
      <c r="G4687"/>
      <c r="H4687"/>
      <c r="I4687"/>
      <c r="J4687"/>
      <c r="K4687"/>
      <c r="L4687"/>
      <c r="M4687"/>
      <c r="N4687"/>
      <c r="O4687"/>
    </row>
    <row r="4688" spans="2:15" x14ac:dyDescent="0.25">
      <c r="B4688"/>
      <c r="C4688"/>
      <c r="D4688"/>
      <c r="E4688"/>
      <c r="F4688"/>
      <c r="G4688"/>
      <c r="H4688"/>
      <c r="I4688"/>
      <c r="J4688"/>
      <c r="K4688"/>
      <c r="L4688"/>
      <c r="M4688"/>
      <c r="N4688"/>
      <c r="O4688"/>
    </row>
    <row r="4689" spans="2:15" x14ac:dyDescent="0.25">
      <c r="B4689"/>
      <c r="C4689"/>
      <c r="D4689"/>
      <c r="E4689"/>
      <c r="F4689"/>
      <c r="G4689"/>
      <c r="H4689"/>
      <c r="I4689"/>
      <c r="J4689"/>
      <c r="K4689"/>
      <c r="L4689"/>
      <c r="M4689"/>
      <c r="N4689"/>
      <c r="O4689"/>
    </row>
    <row r="4690" spans="2:15" x14ac:dyDescent="0.25">
      <c r="B4690"/>
      <c r="C4690"/>
      <c r="D4690"/>
      <c r="E4690"/>
      <c r="F4690"/>
      <c r="G4690"/>
      <c r="H4690"/>
      <c r="I4690"/>
      <c r="J4690"/>
      <c r="K4690"/>
      <c r="L4690"/>
      <c r="M4690"/>
      <c r="N4690"/>
      <c r="O4690"/>
    </row>
    <row r="4691" spans="2:15" x14ac:dyDescent="0.25">
      <c r="B4691"/>
      <c r="C4691"/>
      <c r="D4691"/>
      <c r="E4691"/>
      <c r="F4691"/>
      <c r="G4691"/>
      <c r="H4691"/>
      <c r="I4691"/>
      <c r="J4691"/>
      <c r="K4691"/>
      <c r="L4691"/>
      <c r="M4691"/>
      <c r="N4691"/>
      <c r="O4691"/>
    </row>
    <row r="4692" spans="2:15" x14ac:dyDescent="0.25">
      <c r="B4692"/>
      <c r="C4692"/>
      <c r="D4692"/>
      <c r="E4692"/>
      <c r="F4692"/>
      <c r="G4692"/>
      <c r="H4692"/>
      <c r="I4692"/>
      <c r="J4692"/>
      <c r="K4692"/>
      <c r="L4692"/>
      <c r="M4692"/>
      <c r="N4692"/>
      <c r="O4692"/>
    </row>
    <row r="4693" spans="2:15" x14ac:dyDescent="0.25">
      <c r="B4693"/>
      <c r="C4693"/>
      <c r="D4693"/>
      <c r="E4693"/>
      <c r="F4693"/>
      <c r="G4693"/>
      <c r="H4693"/>
      <c r="I4693"/>
      <c r="J4693"/>
      <c r="K4693"/>
      <c r="L4693"/>
      <c r="M4693"/>
      <c r="N4693"/>
      <c r="O4693"/>
    </row>
    <row r="4694" spans="2:15" x14ac:dyDescent="0.25">
      <c r="B4694"/>
      <c r="C4694"/>
      <c r="D4694"/>
      <c r="E4694"/>
      <c r="F4694"/>
      <c r="G4694"/>
      <c r="H4694"/>
      <c r="I4694"/>
      <c r="J4694"/>
      <c r="K4694"/>
      <c r="L4694"/>
      <c r="M4694"/>
      <c r="N4694"/>
      <c r="O4694"/>
    </row>
    <row r="4695" spans="2:15" x14ac:dyDescent="0.25">
      <c r="B4695"/>
      <c r="C4695"/>
      <c r="D4695"/>
      <c r="E4695"/>
      <c r="F4695"/>
      <c r="G4695"/>
      <c r="H4695"/>
      <c r="I4695"/>
      <c r="J4695"/>
      <c r="K4695"/>
      <c r="L4695"/>
      <c r="M4695"/>
      <c r="N4695"/>
      <c r="O4695"/>
    </row>
    <row r="4696" spans="2:15" x14ac:dyDescent="0.25">
      <c r="B4696"/>
      <c r="C4696"/>
      <c r="D4696"/>
      <c r="E4696"/>
      <c r="F4696"/>
      <c r="G4696"/>
      <c r="H4696"/>
      <c r="I4696"/>
      <c r="J4696"/>
      <c r="K4696"/>
      <c r="L4696"/>
      <c r="M4696"/>
      <c r="N4696"/>
      <c r="O4696"/>
    </row>
    <row r="4697" spans="2:15" x14ac:dyDescent="0.25">
      <c r="B4697"/>
      <c r="C4697"/>
      <c r="D4697"/>
      <c r="E4697"/>
      <c r="F4697"/>
      <c r="G4697"/>
      <c r="H4697"/>
      <c r="I4697"/>
      <c r="J4697"/>
      <c r="K4697"/>
      <c r="L4697"/>
      <c r="M4697"/>
      <c r="N4697"/>
      <c r="O4697"/>
    </row>
    <row r="4698" spans="2:15" x14ac:dyDescent="0.25">
      <c r="B4698"/>
      <c r="C4698"/>
      <c r="D4698"/>
      <c r="E4698"/>
      <c r="F4698"/>
      <c r="G4698"/>
      <c r="H4698"/>
      <c r="I4698"/>
      <c r="J4698"/>
      <c r="K4698"/>
      <c r="L4698"/>
      <c r="M4698"/>
      <c r="N4698"/>
      <c r="O4698"/>
    </row>
    <row r="4699" spans="2:15" x14ac:dyDescent="0.25">
      <c r="B4699"/>
      <c r="C4699"/>
      <c r="D4699"/>
      <c r="E4699"/>
      <c r="F4699"/>
      <c r="G4699"/>
      <c r="H4699"/>
      <c r="I4699"/>
      <c r="J4699"/>
      <c r="K4699"/>
      <c r="L4699"/>
      <c r="M4699"/>
      <c r="N4699"/>
      <c r="O4699"/>
    </row>
    <row r="4700" spans="2:15" x14ac:dyDescent="0.25">
      <c r="B4700"/>
      <c r="C4700"/>
      <c r="D4700"/>
      <c r="E4700"/>
      <c r="F4700"/>
      <c r="G4700"/>
      <c r="H4700"/>
      <c r="I4700"/>
      <c r="J4700"/>
      <c r="K4700"/>
      <c r="L4700"/>
      <c r="M4700"/>
      <c r="N4700"/>
      <c r="O4700"/>
    </row>
    <row r="4701" spans="2:15" x14ac:dyDescent="0.25">
      <c r="B4701"/>
      <c r="C4701"/>
      <c r="D4701"/>
      <c r="E4701"/>
      <c r="F4701"/>
      <c r="G4701"/>
      <c r="H4701"/>
      <c r="I4701"/>
      <c r="J4701"/>
      <c r="K4701"/>
      <c r="L4701"/>
      <c r="M4701"/>
      <c r="N4701"/>
      <c r="O4701"/>
    </row>
    <row r="4702" spans="2:15" x14ac:dyDescent="0.25">
      <c r="B4702"/>
      <c r="C4702"/>
      <c r="D4702"/>
      <c r="E4702"/>
      <c r="F4702"/>
      <c r="G4702"/>
      <c r="H4702"/>
      <c r="I4702"/>
      <c r="J4702"/>
      <c r="K4702"/>
      <c r="L4702"/>
      <c r="M4702"/>
      <c r="N4702"/>
      <c r="O4702"/>
    </row>
    <row r="4703" spans="2:15" x14ac:dyDescent="0.25">
      <c r="B4703"/>
      <c r="C4703"/>
      <c r="D4703"/>
      <c r="E4703"/>
      <c r="F4703"/>
      <c r="G4703"/>
      <c r="H4703"/>
      <c r="I4703"/>
      <c r="J4703"/>
      <c r="K4703"/>
      <c r="L4703"/>
      <c r="M4703"/>
      <c r="N4703"/>
      <c r="O4703"/>
    </row>
    <row r="4704" spans="2:15" x14ac:dyDescent="0.25">
      <c r="B4704"/>
      <c r="C4704"/>
      <c r="D4704"/>
      <c r="E4704"/>
      <c r="F4704"/>
      <c r="G4704"/>
      <c r="H4704"/>
      <c r="I4704"/>
      <c r="J4704"/>
      <c r="K4704"/>
      <c r="L4704"/>
      <c r="M4704"/>
      <c r="N4704"/>
      <c r="O4704"/>
    </row>
    <row r="4705" spans="2:15" x14ac:dyDescent="0.25">
      <c r="B4705"/>
      <c r="C4705"/>
      <c r="D4705"/>
      <c r="E4705"/>
      <c r="F4705"/>
      <c r="G4705"/>
      <c r="H4705"/>
      <c r="I4705"/>
      <c r="J4705"/>
      <c r="K4705"/>
      <c r="L4705"/>
      <c r="M4705"/>
      <c r="N4705"/>
      <c r="O4705"/>
    </row>
    <row r="4706" spans="2:15" x14ac:dyDescent="0.25">
      <c r="B4706"/>
      <c r="C4706"/>
      <c r="D4706"/>
      <c r="E4706"/>
      <c r="F4706"/>
      <c r="G4706"/>
      <c r="H4706"/>
      <c r="I4706"/>
      <c r="J4706"/>
      <c r="K4706"/>
      <c r="L4706"/>
      <c r="M4706"/>
      <c r="N4706"/>
      <c r="O4706"/>
    </row>
    <row r="4707" spans="2:15" x14ac:dyDescent="0.25">
      <c r="B4707"/>
      <c r="C4707"/>
      <c r="D4707"/>
      <c r="E4707"/>
      <c r="F4707"/>
      <c r="G4707"/>
      <c r="H4707"/>
      <c r="I4707"/>
      <c r="J4707"/>
      <c r="K4707"/>
      <c r="L4707"/>
      <c r="M4707"/>
      <c r="N4707"/>
      <c r="O4707"/>
    </row>
    <row r="4708" spans="2:15" x14ac:dyDescent="0.25">
      <c r="B4708"/>
      <c r="C4708"/>
      <c r="D4708"/>
      <c r="E4708"/>
      <c r="F4708"/>
      <c r="G4708"/>
      <c r="H4708"/>
      <c r="I4708"/>
      <c r="J4708"/>
      <c r="K4708"/>
      <c r="L4708"/>
      <c r="M4708"/>
      <c r="N4708"/>
      <c r="O4708"/>
    </row>
    <row r="4709" spans="2:15" x14ac:dyDescent="0.25">
      <c r="B4709"/>
      <c r="C4709"/>
      <c r="D4709"/>
      <c r="E4709"/>
      <c r="F4709"/>
      <c r="G4709"/>
      <c r="H4709"/>
      <c r="I4709"/>
      <c r="J4709"/>
      <c r="K4709"/>
      <c r="L4709"/>
      <c r="M4709"/>
      <c r="N4709"/>
      <c r="O4709"/>
    </row>
    <row r="4710" spans="2:15" x14ac:dyDescent="0.25">
      <c r="B4710"/>
      <c r="C4710"/>
      <c r="D4710"/>
      <c r="E4710"/>
      <c r="F4710"/>
      <c r="G4710"/>
      <c r="H4710"/>
      <c r="I4710"/>
      <c r="J4710"/>
      <c r="K4710"/>
      <c r="L4710"/>
      <c r="M4710"/>
      <c r="N4710"/>
      <c r="O4710"/>
    </row>
    <row r="4711" spans="2:15" x14ac:dyDescent="0.25">
      <c r="B4711"/>
      <c r="C4711"/>
      <c r="D4711"/>
      <c r="E4711"/>
      <c r="F4711"/>
      <c r="G4711"/>
      <c r="H4711"/>
      <c r="I4711"/>
      <c r="J4711"/>
      <c r="K4711"/>
      <c r="L4711"/>
      <c r="M4711"/>
      <c r="N4711"/>
      <c r="O4711"/>
    </row>
    <row r="4712" spans="2:15" x14ac:dyDescent="0.25">
      <c r="B4712"/>
      <c r="C4712"/>
      <c r="D4712"/>
      <c r="E4712"/>
      <c r="F4712"/>
      <c r="G4712"/>
      <c r="H4712"/>
      <c r="I4712"/>
      <c r="J4712"/>
      <c r="K4712"/>
      <c r="L4712"/>
      <c r="M4712"/>
      <c r="N4712"/>
      <c r="O4712"/>
    </row>
    <row r="4713" spans="2:15" x14ac:dyDescent="0.25">
      <c r="B4713"/>
      <c r="C4713"/>
      <c r="D4713"/>
      <c r="E4713"/>
      <c r="F4713"/>
      <c r="G4713"/>
      <c r="H4713"/>
      <c r="I4713"/>
      <c r="J4713"/>
      <c r="K4713"/>
      <c r="L4713"/>
      <c r="M4713"/>
      <c r="N4713"/>
      <c r="O4713"/>
    </row>
    <row r="4714" spans="2:15" x14ac:dyDescent="0.25">
      <c r="B4714"/>
      <c r="C4714"/>
      <c r="D4714"/>
      <c r="E4714"/>
      <c r="F4714"/>
      <c r="G4714"/>
      <c r="H4714"/>
      <c r="I4714"/>
      <c r="J4714"/>
      <c r="K4714"/>
      <c r="L4714"/>
      <c r="M4714"/>
      <c r="N4714"/>
      <c r="O4714"/>
    </row>
    <row r="4715" spans="2:15" x14ac:dyDescent="0.25">
      <c r="B4715"/>
      <c r="C4715"/>
      <c r="D4715"/>
      <c r="E4715"/>
      <c r="F4715"/>
      <c r="G4715"/>
      <c r="H4715"/>
      <c r="I4715"/>
      <c r="J4715"/>
      <c r="K4715"/>
      <c r="L4715"/>
      <c r="M4715"/>
      <c r="N4715"/>
      <c r="O4715"/>
    </row>
    <row r="4716" spans="2:15" x14ac:dyDescent="0.25">
      <c r="B4716"/>
      <c r="C4716"/>
      <c r="D4716"/>
      <c r="E4716"/>
      <c r="F4716"/>
      <c r="G4716"/>
      <c r="H4716"/>
      <c r="I4716"/>
      <c r="J4716"/>
      <c r="K4716"/>
      <c r="L4716"/>
      <c r="M4716"/>
      <c r="N4716"/>
      <c r="O4716"/>
    </row>
    <row r="4717" spans="2:15" x14ac:dyDescent="0.25">
      <c r="B4717"/>
      <c r="C4717"/>
      <c r="D4717"/>
      <c r="E4717"/>
      <c r="F4717"/>
      <c r="G4717"/>
      <c r="H4717"/>
      <c r="I4717"/>
      <c r="J4717"/>
      <c r="K4717"/>
      <c r="L4717"/>
      <c r="M4717"/>
      <c r="N4717"/>
      <c r="O4717"/>
    </row>
    <row r="4718" spans="2:15" x14ac:dyDescent="0.25">
      <c r="B4718"/>
      <c r="C4718"/>
      <c r="D4718"/>
      <c r="E4718"/>
      <c r="F4718"/>
      <c r="G4718"/>
      <c r="H4718"/>
      <c r="I4718"/>
      <c r="J4718"/>
      <c r="K4718"/>
      <c r="L4718"/>
      <c r="M4718"/>
      <c r="N4718"/>
      <c r="O4718"/>
    </row>
    <row r="4719" spans="2:15" x14ac:dyDescent="0.25">
      <c r="B4719"/>
      <c r="C4719"/>
      <c r="D4719"/>
      <c r="E4719"/>
      <c r="F4719"/>
      <c r="G4719"/>
      <c r="H4719"/>
      <c r="I4719"/>
      <c r="J4719"/>
      <c r="K4719"/>
      <c r="L4719"/>
      <c r="M4719"/>
      <c r="N4719"/>
      <c r="O4719"/>
    </row>
    <row r="4720" spans="2:15" x14ac:dyDescent="0.25">
      <c r="B4720"/>
      <c r="C4720"/>
      <c r="D4720"/>
      <c r="E4720"/>
      <c r="F4720"/>
      <c r="G4720"/>
      <c r="H4720"/>
      <c r="I4720"/>
      <c r="J4720"/>
      <c r="K4720"/>
      <c r="L4720"/>
      <c r="M4720"/>
      <c r="N4720"/>
      <c r="O4720"/>
    </row>
    <row r="4721" spans="2:15" x14ac:dyDescent="0.25">
      <c r="B4721"/>
      <c r="C4721"/>
      <c r="D4721"/>
      <c r="E4721"/>
      <c r="F4721"/>
      <c r="G4721"/>
      <c r="H4721"/>
      <c r="I4721"/>
      <c r="J4721"/>
      <c r="K4721"/>
      <c r="L4721"/>
      <c r="M4721"/>
      <c r="N4721"/>
      <c r="O4721"/>
    </row>
    <row r="4722" spans="2:15" x14ac:dyDescent="0.25">
      <c r="B4722"/>
      <c r="C4722"/>
      <c r="D4722"/>
      <c r="E4722"/>
      <c r="F4722"/>
      <c r="G4722"/>
      <c r="H4722"/>
      <c r="I4722"/>
      <c r="J4722"/>
      <c r="K4722"/>
      <c r="L4722"/>
      <c r="M4722"/>
      <c r="N4722"/>
      <c r="O4722"/>
    </row>
    <row r="4723" spans="2:15" x14ac:dyDescent="0.25">
      <c r="B4723"/>
      <c r="C4723"/>
      <c r="D4723"/>
      <c r="E4723"/>
      <c r="F4723"/>
      <c r="G4723"/>
      <c r="H4723"/>
      <c r="I4723"/>
      <c r="J4723"/>
      <c r="K4723"/>
      <c r="L4723"/>
      <c r="M4723"/>
      <c r="N4723"/>
      <c r="O4723"/>
    </row>
    <row r="4724" spans="2:15" x14ac:dyDescent="0.25">
      <c r="B4724"/>
      <c r="C4724"/>
      <c r="D4724"/>
      <c r="E4724"/>
      <c r="F4724"/>
      <c r="G4724"/>
      <c r="H4724"/>
      <c r="I4724"/>
      <c r="J4724"/>
      <c r="K4724"/>
      <c r="L4724"/>
      <c r="M4724"/>
      <c r="N4724"/>
      <c r="O4724"/>
    </row>
    <row r="4725" spans="2:15" x14ac:dyDescent="0.25">
      <c r="B4725"/>
      <c r="C4725"/>
      <c r="D4725"/>
      <c r="E4725"/>
      <c r="F4725"/>
      <c r="G4725"/>
      <c r="H4725"/>
      <c r="I4725"/>
      <c r="J4725"/>
      <c r="K4725"/>
      <c r="L4725"/>
      <c r="M4725"/>
      <c r="N4725"/>
      <c r="O4725"/>
    </row>
    <row r="4726" spans="2:15" x14ac:dyDescent="0.25">
      <c r="B4726"/>
      <c r="C4726"/>
      <c r="D4726"/>
      <c r="E4726"/>
      <c r="F4726"/>
      <c r="G4726"/>
      <c r="H4726"/>
      <c r="I4726"/>
      <c r="J4726"/>
      <c r="K4726"/>
      <c r="L4726"/>
      <c r="M4726"/>
      <c r="N4726"/>
      <c r="O4726"/>
    </row>
    <row r="4727" spans="2:15" x14ac:dyDescent="0.25">
      <c r="B4727"/>
      <c r="C4727"/>
      <c r="D4727"/>
      <c r="E4727"/>
      <c r="F4727"/>
      <c r="G4727"/>
      <c r="H4727"/>
      <c r="I4727"/>
      <c r="J4727"/>
      <c r="K4727"/>
      <c r="L4727"/>
      <c r="M4727"/>
      <c r="N4727"/>
      <c r="O4727"/>
    </row>
    <row r="4728" spans="2:15" x14ac:dyDescent="0.25">
      <c r="B4728"/>
      <c r="C4728"/>
      <c r="D4728"/>
      <c r="E4728"/>
      <c r="F4728"/>
      <c r="G4728"/>
      <c r="H4728"/>
      <c r="I4728"/>
      <c r="J4728"/>
      <c r="K4728"/>
      <c r="L4728"/>
      <c r="M4728"/>
      <c r="N4728"/>
      <c r="O4728"/>
    </row>
    <row r="4729" spans="2:15" x14ac:dyDescent="0.25">
      <c r="B4729"/>
      <c r="C4729"/>
      <c r="D4729"/>
      <c r="E4729"/>
      <c r="F4729"/>
      <c r="G4729"/>
      <c r="H4729"/>
      <c r="I4729"/>
      <c r="J4729"/>
      <c r="K4729"/>
      <c r="L4729"/>
      <c r="M4729"/>
      <c r="N4729"/>
      <c r="O4729"/>
    </row>
    <row r="4730" spans="2:15" x14ac:dyDescent="0.25">
      <c r="B4730"/>
      <c r="C4730"/>
      <c r="D4730"/>
      <c r="E4730"/>
      <c r="F4730"/>
      <c r="G4730"/>
      <c r="H4730"/>
      <c r="I4730"/>
      <c r="J4730"/>
      <c r="K4730"/>
      <c r="L4730"/>
      <c r="M4730"/>
      <c r="N4730"/>
      <c r="O4730"/>
    </row>
    <row r="4731" spans="2:15" x14ac:dyDescent="0.25">
      <c r="B4731"/>
      <c r="C4731"/>
      <c r="D4731"/>
      <c r="E4731"/>
      <c r="F4731"/>
      <c r="G4731"/>
      <c r="H4731"/>
      <c r="I4731"/>
      <c r="J4731"/>
      <c r="K4731"/>
      <c r="L4731"/>
      <c r="M4731"/>
      <c r="N4731"/>
      <c r="O4731"/>
    </row>
    <row r="4732" spans="2:15" x14ac:dyDescent="0.25">
      <c r="B4732"/>
      <c r="C4732"/>
      <c r="D4732"/>
      <c r="E4732"/>
      <c r="F4732"/>
      <c r="G4732"/>
      <c r="H4732"/>
      <c r="I4732"/>
      <c r="J4732"/>
      <c r="K4732"/>
      <c r="L4732"/>
      <c r="M4732"/>
      <c r="N4732"/>
      <c r="O4732"/>
    </row>
    <row r="4733" spans="2:15" x14ac:dyDescent="0.25">
      <c r="B4733"/>
      <c r="C4733"/>
      <c r="D4733"/>
      <c r="E4733"/>
      <c r="F4733"/>
      <c r="G4733"/>
      <c r="H4733"/>
      <c r="I4733"/>
      <c r="J4733"/>
      <c r="K4733"/>
      <c r="L4733"/>
      <c r="M4733"/>
      <c r="N4733"/>
      <c r="O4733"/>
    </row>
    <row r="4734" spans="2:15" x14ac:dyDescent="0.25">
      <c r="B4734"/>
      <c r="C4734"/>
      <c r="D4734"/>
      <c r="E4734"/>
      <c r="F4734"/>
      <c r="G4734"/>
      <c r="H4734"/>
      <c r="I4734"/>
      <c r="J4734"/>
      <c r="K4734"/>
      <c r="L4734"/>
      <c r="M4734"/>
      <c r="N4734"/>
      <c r="O4734"/>
    </row>
    <row r="4735" spans="2:15" x14ac:dyDescent="0.25">
      <c r="B4735"/>
      <c r="C4735"/>
      <c r="D4735"/>
      <c r="E4735"/>
      <c r="F4735"/>
      <c r="G4735"/>
      <c r="H4735"/>
      <c r="I4735"/>
      <c r="J4735"/>
      <c r="K4735"/>
      <c r="L4735"/>
      <c r="M4735"/>
      <c r="N4735"/>
      <c r="O4735"/>
    </row>
    <row r="4736" spans="2:15" x14ac:dyDescent="0.25">
      <c r="B4736"/>
      <c r="C4736"/>
      <c r="D4736"/>
      <c r="E4736"/>
      <c r="F4736"/>
      <c r="G4736"/>
      <c r="H4736"/>
      <c r="I4736"/>
      <c r="J4736"/>
      <c r="K4736"/>
      <c r="L4736"/>
      <c r="M4736"/>
      <c r="N4736"/>
      <c r="O4736"/>
    </row>
    <row r="4737" spans="2:15" x14ac:dyDescent="0.25">
      <c r="B4737"/>
      <c r="C4737"/>
      <c r="D4737"/>
      <c r="E4737"/>
      <c r="F4737"/>
      <c r="G4737"/>
      <c r="H4737"/>
      <c r="I4737"/>
      <c r="J4737"/>
      <c r="K4737"/>
      <c r="L4737"/>
      <c r="M4737"/>
      <c r="N4737"/>
      <c r="O4737"/>
    </row>
    <row r="4738" spans="2:15" x14ac:dyDescent="0.25">
      <c r="B4738"/>
      <c r="C4738"/>
      <c r="D4738"/>
      <c r="E4738"/>
      <c r="F4738"/>
      <c r="G4738"/>
      <c r="H4738"/>
      <c r="I4738"/>
      <c r="J4738"/>
      <c r="K4738"/>
      <c r="L4738"/>
      <c r="M4738"/>
      <c r="N4738"/>
      <c r="O4738"/>
    </row>
    <row r="4739" spans="2:15" x14ac:dyDescent="0.25">
      <c r="B4739"/>
      <c r="C4739"/>
      <c r="D4739"/>
      <c r="E4739"/>
      <c r="F4739"/>
      <c r="G4739"/>
      <c r="H4739"/>
      <c r="I4739"/>
      <c r="J4739"/>
      <c r="K4739"/>
      <c r="L4739"/>
      <c r="M4739"/>
      <c r="N4739"/>
      <c r="O4739"/>
    </row>
    <row r="4740" spans="2:15" x14ac:dyDescent="0.25">
      <c r="B4740"/>
      <c r="C4740"/>
      <c r="D4740"/>
      <c r="E4740"/>
      <c r="F4740"/>
      <c r="G4740"/>
      <c r="H4740"/>
      <c r="I4740"/>
      <c r="J4740"/>
      <c r="K4740"/>
      <c r="L4740"/>
      <c r="M4740"/>
      <c r="N4740"/>
      <c r="O4740"/>
    </row>
    <row r="4741" spans="2:15" x14ac:dyDescent="0.25">
      <c r="B4741"/>
      <c r="C4741"/>
      <c r="D4741"/>
      <c r="E4741"/>
      <c r="F4741"/>
      <c r="G4741"/>
      <c r="H4741"/>
      <c r="I4741"/>
      <c r="J4741"/>
      <c r="K4741"/>
      <c r="L4741"/>
      <c r="M4741"/>
      <c r="N4741"/>
      <c r="O4741"/>
    </row>
    <row r="4742" spans="2:15" x14ac:dyDescent="0.25">
      <c r="B4742"/>
      <c r="C4742"/>
      <c r="D4742"/>
      <c r="E4742"/>
      <c r="F4742"/>
      <c r="G4742"/>
      <c r="H4742"/>
      <c r="I4742"/>
      <c r="J4742"/>
      <c r="K4742"/>
      <c r="L4742"/>
      <c r="M4742"/>
      <c r="N4742"/>
      <c r="O4742"/>
    </row>
    <row r="4743" spans="2:15" x14ac:dyDescent="0.25">
      <c r="B4743"/>
      <c r="C4743"/>
      <c r="D4743"/>
      <c r="E4743"/>
      <c r="F4743"/>
      <c r="G4743"/>
      <c r="H4743"/>
      <c r="I4743"/>
      <c r="J4743"/>
      <c r="K4743"/>
      <c r="L4743"/>
      <c r="M4743"/>
      <c r="N4743"/>
      <c r="O4743"/>
    </row>
    <row r="4744" spans="2:15" x14ac:dyDescent="0.25">
      <c r="B4744"/>
      <c r="C4744"/>
      <c r="D4744"/>
      <c r="E4744"/>
      <c r="F4744"/>
      <c r="G4744"/>
      <c r="H4744"/>
      <c r="I4744"/>
      <c r="J4744"/>
      <c r="K4744"/>
      <c r="L4744"/>
      <c r="M4744"/>
      <c r="N4744"/>
      <c r="O4744"/>
    </row>
    <row r="4745" spans="2:15" x14ac:dyDescent="0.25">
      <c r="B4745"/>
      <c r="C4745"/>
      <c r="D4745"/>
      <c r="E4745"/>
      <c r="F4745"/>
      <c r="G4745"/>
      <c r="H4745"/>
      <c r="I4745"/>
      <c r="J4745"/>
      <c r="K4745"/>
      <c r="L4745"/>
      <c r="M4745"/>
      <c r="N4745"/>
      <c r="O4745"/>
    </row>
    <row r="4746" spans="2:15" x14ac:dyDescent="0.25">
      <c r="B4746"/>
      <c r="C4746"/>
      <c r="D4746"/>
      <c r="E4746"/>
      <c r="F4746"/>
      <c r="G4746"/>
      <c r="H4746"/>
      <c r="I4746"/>
      <c r="J4746"/>
      <c r="K4746"/>
      <c r="L4746"/>
      <c r="M4746"/>
      <c r="N4746"/>
      <c r="O4746"/>
    </row>
    <row r="4747" spans="2:15" x14ac:dyDescent="0.25">
      <c r="B4747"/>
      <c r="C4747"/>
      <c r="D4747"/>
      <c r="E4747"/>
      <c r="F4747"/>
      <c r="G4747"/>
      <c r="H4747"/>
      <c r="I4747"/>
      <c r="J4747"/>
      <c r="K4747"/>
      <c r="L4747"/>
      <c r="M4747"/>
      <c r="N4747"/>
      <c r="O4747"/>
    </row>
    <row r="4748" spans="2:15" x14ac:dyDescent="0.25">
      <c r="B4748"/>
      <c r="C4748"/>
      <c r="D4748"/>
      <c r="E4748"/>
      <c r="F4748"/>
      <c r="G4748"/>
      <c r="H4748"/>
      <c r="I4748"/>
      <c r="J4748"/>
      <c r="K4748"/>
      <c r="L4748"/>
      <c r="M4748"/>
      <c r="N4748"/>
      <c r="O4748"/>
    </row>
    <row r="4749" spans="2:15" x14ac:dyDescent="0.25">
      <c r="B4749"/>
      <c r="C4749"/>
      <c r="D4749"/>
      <c r="E4749"/>
      <c r="F4749"/>
      <c r="G4749"/>
      <c r="H4749"/>
      <c r="I4749"/>
      <c r="J4749"/>
      <c r="K4749"/>
      <c r="L4749"/>
      <c r="M4749"/>
      <c r="N4749"/>
      <c r="O4749"/>
    </row>
    <row r="4750" spans="2:15" x14ac:dyDescent="0.25">
      <c r="B4750"/>
      <c r="C4750"/>
      <c r="D4750"/>
      <c r="E4750"/>
      <c r="F4750"/>
      <c r="G4750"/>
      <c r="H4750"/>
      <c r="I4750"/>
      <c r="J4750"/>
      <c r="K4750"/>
      <c r="L4750"/>
      <c r="M4750"/>
      <c r="N4750"/>
      <c r="O4750"/>
    </row>
    <row r="4751" spans="2:15" x14ac:dyDescent="0.25">
      <c r="B4751"/>
      <c r="C4751"/>
      <c r="D4751"/>
      <c r="E4751"/>
      <c r="F4751"/>
      <c r="G4751"/>
      <c r="H4751"/>
      <c r="I4751"/>
      <c r="J4751"/>
      <c r="K4751"/>
      <c r="L4751"/>
      <c r="M4751"/>
      <c r="N4751"/>
      <c r="O4751"/>
    </row>
    <row r="4752" spans="2:15" x14ac:dyDescent="0.25">
      <c r="B4752"/>
      <c r="C4752"/>
      <c r="D4752"/>
      <c r="E4752"/>
      <c r="F4752"/>
      <c r="G4752"/>
      <c r="H4752"/>
      <c r="I4752"/>
      <c r="J4752"/>
      <c r="K4752"/>
      <c r="L4752"/>
      <c r="M4752"/>
      <c r="N4752"/>
      <c r="O4752"/>
    </row>
    <row r="4753" spans="2:15" x14ac:dyDescent="0.25">
      <c r="B4753"/>
      <c r="C4753"/>
      <c r="D4753"/>
      <c r="E4753"/>
      <c r="F4753"/>
      <c r="G4753"/>
      <c r="H4753"/>
      <c r="I4753"/>
      <c r="J4753"/>
      <c r="K4753"/>
      <c r="L4753"/>
      <c r="M4753"/>
      <c r="N4753"/>
      <c r="O4753"/>
    </row>
    <row r="4754" spans="2:15" x14ac:dyDescent="0.25">
      <c r="B4754"/>
      <c r="C4754"/>
      <c r="D4754"/>
      <c r="E4754"/>
      <c r="F4754"/>
      <c r="G4754"/>
      <c r="H4754"/>
      <c r="I4754"/>
      <c r="J4754"/>
      <c r="K4754"/>
      <c r="L4754"/>
      <c r="M4754"/>
      <c r="N4754"/>
      <c r="O4754"/>
    </row>
    <row r="4755" spans="2:15" x14ac:dyDescent="0.25">
      <c r="B4755"/>
      <c r="C4755"/>
      <c r="D4755"/>
      <c r="E4755"/>
      <c r="F4755"/>
      <c r="G4755"/>
      <c r="H4755"/>
      <c r="I4755"/>
      <c r="J4755"/>
      <c r="K4755"/>
      <c r="L4755"/>
      <c r="M4755"/>
      <c r="N4755"/>
      <c r="O4755"/>
    </row>
    <row r="4756" spans="2:15" x14ac:dyDescent="0.25">
      <c r="B4756"/>
      <c r="C4756"/>
      <c r="D4756"/>
      <c r="E4756"/>
      <c r="F4756"/>
      <c r="G4756"/>
      <c r="H4756"/>
      <c r="I4756"/>
      <c r="J4756"/>
      <c r="K4756"/>
      <c r="L4756"/>
      <c r="M4756"/>
      <c r="N4756"/>
      <c r="O4756"/>
    </row>
    <row r="4757" spans="2:15" x14ac:dyDescent="0.25">
      <c r="B4757"/>
      <c r="C4757"/>
      <c r="D4757"/>
      <c r="E4757"/>
      <c r="F4757"/>
      <c r="G4757"/>
      <c r="H4757"/>
      <c r="I4757"/>
      <c r="J4757"/>
      <c r="K4757"/>
      <c r="L4757"/>
      <c r="M4757"/>
      <c r="N4757"/>
      <c r="O4757"/>
    </row>
    <row r="4758" spans="2:15" x14ac:dyDescent="0.25">
      <c r="B4758"/>
      <c r="C4758"/>
      <c r="D4758"/>
      <c r="E4758"/>
      <c r="F4758"/>
      <c r="G4758"/>
      <c r="H4758"/>
      <c r="I4758"/>
      <c r="J4758"/>
      <c r="K4758"/>
      <c r="L4758"/>
      <c r="M4758"/>
      <c r="N4758"/>
      <c r="O4758"/>
    </row>
    <row r="4759" spans="2:15" x14ac:dyDescent="0.25">
      <c r="B4759"/>
      <c r="C4759"/>
      <c r="D4759"/>
      <c r="E4759"/>
      <c r="F4759"/>
      <c r="G4759"/>
      <c r="H4759"/>
      <c r="I4759"/>
      <c r="J4759"/>
      <c r="K4759"/>
      <c r="L4759"/>
      <c r="M4759"/>
      <c r="N4759"/>
      <c r="O4759"/>
    </row>
    <row r="4760" spans="2:15" x14ac:dyDescent="0.25">
      <c r="B4760"/>
      <c r="C4760"/>
      <c r="D4760"/>
      <c r="E4760"/>
      <c r="F4760"/>
      <c r="G4760"/>
      <c r="H4760"/>
      <c r="I4760"/>
      <c r="J4760"/>
      <c r="K4760"/>
      <c r="L4760"/>
      <c r="M4760"/>
      <c r="N4760"/>
      <c r="O4760"/>
    </row>
    <row r="4761" spans="2:15" x14ac:dyDescent="0.25">
      <c r="B4761"/>
      <c r="C4761"/>
      <c r="D4761"/>
      <c r="E4761"/>
      <c r="F4761"/>
      <c r="G4761"/>
      <c r="H4761"/>
      <c r="I4761"/>
      <c r="J4761"/>
      <c r="K4761"/>
      <c r="L4761"/>
      <c r="M4761"/>
      <c r="N4761"/>
      <c r="O4761"/>
    </row>
    <row r="4762" spans="2:15" x14ac:dyDescent="0.25">
      <c r="B4762"/>
      <c r="C4762"/>
      <c r="D4762"/>
      <c r="E4762"/>
      <c r="F4762"/>
      <c r="G4762"/>
      <c r="H4762"/>
      <c r="I4762"/>
      <c r="J4762"/>
      <c r="K4762"/>
      <c r="L4762"/>
      <c r="M4762"/>
      <c r="N4762"/>
      <c r="O4762"/>
    </row>
    <row r="4763" spans="2:15" x14ac:dyDescent="0.25">
      <c r="B4763"/>
      <c r="C4763"/>
      <c r="D4763"/>
      <c r="E4763"/>
      <c r="F4763"/>
      <c r="G4763"/>
      <c r="H4763"/>
      <c r="I4763"/>
      <c r="J4763"/>
      <c r="K4763"/>
      <c r="L4763"/>
      <c r="M4763"/>
      <c r="N4763"/>
      <c r="O4763"/>
    </row>
    <row r="4764" spans="2:15" x14ac:dyDescent="0.25">
      <c r="B4764"/>
      <c r="C4764"/>
      <c r="D4764"/>
      <c r="E4764"/>
      <c r="F4764"/>
      <c r="G4764"/>
      <c r="H4764"/>
      <c r="I4764"/>
      <c r="J4764"/>
      <c r="K4764"/>
      <c r="L4764"/>
      <c r="M4764"/>
      <c r="N4764"/>
      <c r="O4764"/>
    </row>
    <row r="4765" spans="2:15" x14ac:dyDescent="0.25">
      <c r="B4765"/>
      <c r="C4765"/>
      <c r="D4765"/>
      <c r="E4765"/>
      <c r="F4765"/>
      <c r="G4765"/>
      <c r="H4765"/>
      <c r="I4765"/>
      <c r="J4765"/>
      <c r="K4765"/>
      <c r="L4765"/>
      <c r="M4765"/>
      <c r="N4765"/>
      <c r="O4765"/>
    </row>
    <row r="4766" spans="2:15" x14ac:dyDescent="0.25">
      <c r="B4766"/>
      <c r="C4766"/>
      <c r="D4766"/>
      <c r="E4766"/>
      <c r="F4766"/>
      <c r="G4766"/>
      <c r="H4766"/>
      <c r="I4766"/>
      <c r="J4766"/>
      <c r="K4766"/>
      <c r="L4766"/>
      <c r="M4766"/>
      <c r="N4766"/>
      <c r="O4766"/>
    </row>
    <row r="4767" spans="2:15" x14ac:dyDescent="0.25">
      <c r="B4767"/>
      <c r="C4767"/>
      <c r="D4767"/>
      <c r="E4767"/>
      <c r="F4767"/>
      <c r="G4767"/>
      <c r="H4767"/>
      <c r="I4767"/>
      <c r="J4767"/>
      <c r="K4767"/>
      <c r="L4767"/>
      <c r="M4767"/>
      <c r="N4767"/>
      <c r="O4767"/>
    </row>
    <row r="4768" spans="2:15" x14ac:dyDescent="0.25">
      <c r="B4768"/>
      <c r="C4768"/>
      <c r="D4768"/>
      <c r="E4768"/>
      <c r="F4768"/>
      <c r="G4768"/>
      <c r="H4768"/>
      <c r="I4768"/>
      <c r="J4768"/>
      <c r="K4768"/>
      <c r="L4768"/>
      <c r="M4768"/>
      <c r="N4768"/>
      <c r="O4768"/>
    </row>
    <row r="4769" spans="2:15" x14ac:dyDescent="0.25">
      <c r="B4769"/>
      <c r="C4769"/>
      <c r="D4769"/>
      <c r="E4769"/>
      <c r="F4769"/>
      <c r="G4769"/>
      <c r="H4769"/>
      <c r="I4769"/>
      <c r="J4769"/>
      <c r="K4769"/>
      <c r="L4769"/>
      <c r="M4769"/>
      <c r="N4769"/>
      <c r="O4769"/>
    </row>
    <row r="4770" spans="2:15" x14ac:dyDescent="0.25">
      <c r="B4770"/>
      <c r="C4770"/>
      <c r="D4770"/>
      <c r="E4770"/>
      <c r="F4770"/>
      <c r="G4770"/>
      <c r="H4770"/>
      <c r="I4770"/>
      <c r="J4770"/>
      <c r="K4770"/>
      <c r="L4770"/>
      <c r="M4770"/>
      <c r="N4770"/>
      <c r="O4770"/>
    </row>
    <row r="4771" spans="2:15" x14ac:dyDescent="0.25">
      <c r="B4771"/>
      <c r="C4771"/>
      <c r="D4771"/>
      <c r="E4771"/>
      <c r="F4771"/>
      <c r="G4771"/>
      <c r="H4771"/>
      <c r="I4771"/>
      <c r="J4771"/>
      <c r="K4771"/>
      <c r="L4771"/>
      <c r="M4771"/>
      <c r="N4771"/>
      <c r="O4771"/>
    </row>
    <row r="4772" spans="2:15" x14ac:dyDescent="0.25">
      <c r="B4772"/>
      <c r="C4772"/>
      <c r="D4772"/>
      <c r="E4772"/>
      <c r="F4772"/>
      <c r="G4772"/>
      <c r="H4772"/>
      <c r="I4772"/>
      <c r="J4772"/>
      <c r="K4772"/>
      <c r="L4772"/>
      <c r="M4772"/>
      <c r="N4772"/>
      <c r="O4772"/>
    </row>
    <row r="4773" spans="2:15" x14ac:dyDescent="0.25">
      <c r="B4773"/>
      <c r="C4773"/>
      <c r="D4773"/>
      <c r="E4773"/>
      <c r="F4773"/>
      <c r="G4773"/>
      <c r="H4773"/>
      <c r="I4773"/>
      <c r="J4773"/>
      <c r="K4773"/>
      <c r="L4773"/>
      <c r="M4773"/>
      <c r="N4773"/>
      <c r="O4773"/>
    </row>
    <row r="4774" spans="2:15" x14ac:dyDescent="0.25">
      <c r="B4774"/>
      <c r="C4774"/>
      <c r="D4774"/>
      <c r="E4774"/>
      <c r="F4774"/>
      <c r="G4774"/>
      <c r="H4774"/>
      <c r="I4774"/>
      <c r="J4774"/>
      <c r="K4774"/>
      <c r="L4774"/>
      <c r="M4774"/>
      <c r="N4774"/>
      <c r="O4774"/>
    </row>
    <row r="4775" spans="2:15" x14ac:dyDescent="0.25">
      <c r="B4775"/>
      <c r="C4775"/>
      <c r="D4775"/>
      <c r="E4775"/>
      <c r="F4775"/>
      <c r="G4775"/>
      <c r="H4775"/>
      <c r="I4775"/>
      <c r="J4775"/>
      <c r="K4775"/>
      <c r="L4775"/>
      <c r="M4775"/>
      <c r="N4775"/>
      <c r="O4775"/>
    </row>
    <row r="4776" spans="2:15" x14ac:dyDescent="0.25">
      <c r="B4776"/>
      <c r="C4776"/>
      <c r="D4776"/>
      <c r="E4776"/>
      <c r="F4776"/>
      <c r="G4776"/>
      <c r="H4776"/>
      <c r="I4776"/>
      <c r="J4776"/>
      <c r="K4776"/>
      <c r="L4776"/>
      <c r="M4776"/>
      <c r="N4776"/>
      <c r="O4776"/>
    </row>
    <row r="4777" spans="2:15" x14ac:dyDescent="0.25">
      <c r="B4777"/>
      <c r="C4777"/>
      <c r="D4777"/>
      <c r="E4777"/>
      <c r="F4777"/>
      <c r="G4777"/>
      <c r="H4777"/>
      <c r="I4777"/>
      <c r="J4777"/>
      <c r="K4777"/>
      <c r="L4777"/>
      <c r="M4777"/>
      <c r="N4777"/>
      <c r="O4777"/>
    </row>
    <row r="4778" spans="2:15" x14ac:dyDescent="0.25">
      <c r="B4778"/>
      <c r="C4778"/>
      <c r="D4778"/>
      <c r="E4778"/>
      <c r="F4778"/>
      <c r="G4778"/>
      <c r="H4778"/>
      <c r="I4778"/>
      <c r="J4778"/>
      <c r="K4778"/>
      <c r="L4778"/>
      <c r="M4778"/>
      <c r="N4778"/>
      <c r="O4778"/>
    </row>
    <row r="4779" spans="2:15" x14ac:dyDescent="0.25">
      <c r="B4779"/>
      <c r="C4779"/>
      <c r="D4779"/>
      <c r="E4779"/>
      <c r="F4779"/>
      <c r="G4779"/>
      <c r="H4779"/>
      <c r="I4779"/>
      <c r="J4779"/>
      <c r="K4779"/>
      <c r="L4779"/>
      <c r="M4779"/>
      <c r="N4779"/>
      <c r="O4779"/>
    </row>
    <row r="4780" spans="2:15" x14ac:dyDescent="0.25">
      <c r="B4780"/>
      <c r="C4780"/>
      <c r="D4780"/>
      <c r="E4780"/>
      <c r="F4780"/>
      <c r="G4780"/>
      <c r="H4780"/>
      <c r="I4780"/>
      <c r="J4780"/>
      <c r="K4780"/>
      <c r="L4780"/>
      <c r="M4780"/>
      <c r="N4780"/>
      <c r="O4780"/>
    </row>
    <row r="4781" spans="2:15" x14ac:dyDescent="0.25">
      <c r="B4781"/>
      <c r="C4781"/>
      <c r="D4781"/>
      <c r="E4781"/>
      <c r="F4781"/>
      <c r="G4781"/>
      <c r="H4781"/>
      <c r="I4781"/>
      <c r="J4781"/>
      <c r="K4781"/>
      <c r="L4781"/>
      <c r="M4781"/>
      <c r="N4781"/>
      <c r="O4781"/>
    </row>
    <row r="4782" spans="2:15" x14ac:dyDescent="0.25">
      <c r="B4782"/>
      <c r="C4782"/>
      <c r="D4782"/>
      <c r="E4782"/>
      <c r="F4782"/>
      <c r="G4782"/>
      <c r="H4782"/>
      <c r="I4782"/>
      <c r="J4782"/>
      <c r="K4782"/>
      <c r="L4782"/>
      <c r="M4782"/>
      <c r="N4782"/>
      <c r="O4782"/>
    </row>
    <row r="4783" spans="2:15" x14ac:dyDescent="0.25">
      <c r="B4783"/>
      <c r="C4783"/>
      <c r="D4783"/>
      <c r="E4783"/>
      <c r="F4783"/>
      <c r="G4783"/>
      <c r="H4783"/>
      <c r="I4783"/>
      <c r="J4783"/>
      <c r="K4783"/>
      <c r="L4783"/>
      <c r="M4783"/>
      <c r="N4783"/>
      <c r="O4783"/>
    </row>
    <row r="4784" spans="2:15" x14ac:dyDescent="0.25">
      <c r="B4784"/>
      <c r="C4784"/>
      <c r="D4784"/>
      <c r="E4784"/>
      <c r="F4784"/>
      <c r="G4784"/>
      <c r="H4784"/>
      <c r="I4784"/>
      <c r="J4784"/>
      <c r="K4784"/>
      <c r="L4784"/>
      <c r="M4784"/>
      <c r="N4784"/>
      <c r="O4784"/>
    </row>
    <row r="4785" spans="2:15" x14ac:dyDescent="0.25">
      <c r="B4785"/>
      <c r="C4785"/>
      <c r="D4785"/>
      <c r="E4785"/>
      <c r="F4785"/>
      <c r="G4785"/>
      <c r="H4785"/>
      <c r="I4785"/>
      <c r="J4785"/>
      <c r="K4785"/>
      <c r="L4785"/>
      <c r="M4785"/>
      <c r="N4785"/>
      <c r="O4785"/>
    </row>
    <row r="4786" spans="2:15" x14ac:dyDescent="0.25">
      <c r="B4786"/>
      <c r="C4786"/>
      <c r="D4786"/>
      <c r="E4786"/>
      <c r="F4786"/>
      <c r="G4786"/>
      <c r="H4786"/>
      <c r="I4786"/>
      <c r="J4786"/>
      <c r="K4786"/>
      <c r="L4786"/>
      <c r="M4786"/>
      <c r="N4786"/>
      <c r="O4786"/>
    </row>
    <row r="4787" spans="2:15" x14ac:dyDescent="0.25">
      <c r="B4787"/>
      <c r="C4787"/>
      <c r="D4787"/>
      <c r="E4787"/>
      <c r="F4787"/>
      <c r="G4787"/>
      <c r="H4787"/>
      <c r="I4787"/>
      <c r="J4787"/>
      <c r="K4787"/>
      <c r="L4787"/>
      <c r="M4787"/>
      <c r="N4787"/>
      <c r="O4787"/>
    </row>
    <row r="4788" spans="2:15" x14ac:dyDescent="0.25">
      <c r="B4788"/>
      <c r="C4788"/>
      <c r="D4788"/>
      <c r="E4788"/>
      <c r="F4788"/>
      <c r="G4788"/>
      <c r="H4788"/>
      <c r="I4788"/>
      <c r="J4788"/>
      <c r="K4788"/>
      <c r="L4788"/>
      <c r="M4788"/>
      <c r="N4788"/>
      <c r="O4788"/>
    </row>
    <row r="4789" spans="2:15" x14ac:dyDescent="0.25">
      <c r="B4789"/>
      <c r="C4789"/>
      <c r="D4789"/>
      <c r="E4789"/>
      <c r="F4789"/>
      <c r="G4789"/>
      <c r="H4789"/>
      <c r="I4789"/>
      <c r="J4789"/>
      <c r="K4789"/>
      <c r="L4789"/>
      <c r="M4789"/>
      <c r="N4789"/>
      <c r="O4789"/>
    </row>
    <row r="4790" spans="2:15" x14ac:dyDescent="0.25">
      <c r="B4790"/>
      <c r="C4790"/>
      <c r="D4790"/>
      <c r="E4790"/>
      <c r="F4790"/>
      <c r="G4790"/>
      <c r="H4790"/>
      <c r="I4790"/>
      <c r="J4790"/>
      <c r="K4790"/>
      <c r="L4790"/>
      <c r="M4790"/>
      <c r="N4790"/>
      <c r="O4790"/>
    </row>
    <row r="4791" spans="2:15" x14ac:dyDescent="0.25">
      <c r="B4791"/>
      <c r="C4791"/>
      <c r="D4791"/>
      <c r="E4791"/>
      <c r="F4791"/>
      <c r="G4791"/>
      <c r="H4791"/>
      <c r="I4791"/>
      <c r="J4791"/>
      <c r="K4791"/>
      <c r="L4791"/>
      <c r="M4791"/>
      <c r="N4791"/>
      <c r="O4791"/>
    </row>
    <row r="4792" spans="2:15" x14ac:dyDescent="0.25">
      <c r="B4792"/>
      <c r="C4792"/>
      <c r="D4792"/>
      <c r="E4792"/>
      <c r="F4792"/>
      <c r="G4792"/>
      <c r="H4792"/>
      <c r="I4792"/>
      <c r="J4792"/>
      <c r="K4792"/>
      <c r="L4792"/>
      <c r="M4792"/>
      <c r="N4792"/>
      <c r="O4792"/>
    </row>
    <row r="4793" spans="2:15" x14ac:dyDescent="0.25">
      <c r="B4793"/>
      <c r="C4793"/>
      <c r="D4793"/>
      <c r="E4793"/>
      <c r="F4793"/>
      <c r="G4793"/>
      <c r="H4793"/>
      <c r="I4793"/>
      <c r="J4793"/>
      <c r="K4793"/>
      <c r="L4793"/>
      <c r="M4793"/>
      <c r="N4793"/>
      <c r="O4793"/>
    </row>
    <row r="4794" spans="2:15" x14ac:dyDescent="0.25">
      <c r="B4794"/>
      <c r="C4794"/>
      <c r="D4794"/>
      <c r="E4794"/>
      <c r="F4794"/>
      <c r="G4794"/>
      <c r="H4794"/>
      <c r="I4794"/>
      <c r="J4794"/>
      <c r="K4794"/>
      <c r="L4794"/>
      <c r="M4794"/>
      <c r="N4794"/>
      <c r="O4794"/>
    </row>
    <row r="4795" spans="2:15" x14ac:dyDescent="0.25">
      <c r="B4795"/>
      <c r="C4795"/>
      <c r="D4795"/>
      <c r="E4795"/>
      <c r="F4795"/>
      <c r="G4795"/>
      <c r="H4795"/>
      <c r="I4795"/>
      <c r="J4795"/>
      <c r="K4795"/>
      <c r="L4795"/>
      <c r="M4795"/>
      <c r="N4795"/>
      <c r="O4795"/>
    </row>
    <row r="4796" spans="2:15" x14ac:dyDescent="0.25">
      <c r="B4796"/>
      <c r="C4796"/>
      <c r="D4796"/>
      <c r="E4796"/>
      <c r="F4796"/>
      <c r="G4796"/>
      <c r="H4796"/>
      <c r="I4796"/>
      <c r="J4796"/>
      <c r="K4796"/>
      <c r="L4796"/>
      <c r="M4796"/>
      <c r="N4796"/>
      <c r="O4796"/>
    </row>
    <row r="4797" spans="2:15" x14ac:dyDescent="0.25">
      <c r="B4797"/>
      <c r="C4797"/>
      <c r="D4797"/>
      <c r="E4797"/>
      <c r="F4797"/>
      <c r="G4797"/>
      <c r="H4797"/>
      <c r="I4797"/>
      <c r="J4797"/>
      <c r="K4797"/>
      <c r="L4797"/>
      <c r="M4797"/>
      <c r="N4797"/>
      <c r="O4797"/>
    </row>
    <row r="4798" spans="2:15" x14ac:dyDescent="0.25">
      <c r="B4798"/>
      <c r="C4798"/>
      <c r="D4798"/>
      <c r="E4798"/>
      <c r="F4798"/>
      <c r="G4798"/>
      <c r="H4798"/>
      <c r="I4798"/>
      <c r="J4798"/>
      <c r="K4798"/>
      <c r="L4798"/>
      <c r="M4798"/>
      <c r="N4798"/>
      <c r="O4798"/>
    </row>
    <row r="4799" spans="2:15" x14ac:dyDescent="0.25">
      <c r="B4799"/>
      <c r="C4799"/>
      <c r="D4799"/>
      <c r="E4799"/>
      <c r="F4799"/>
      <c r="G4799"/>
      <c r="H4799"/>
      <c r="I4799"/>
      <c r="J4799"/>
      <c r="K4799"/>
      <c r="L4799"/>
      <c r="M4799"/>
      <c r="N4799"/>
      <c r="O4799"/>
    </row>
    <row r="4800" spans="2:15" x14ac:dyDescent="0.25">
      <c r="B4800"/>
      <c r="C4800"/>
      <c r="D4800"/>
      <c r="E4800"/>
      <c r="F4800"/>
      <c r="G4800"/>
      <c r="H4800"/>
      <c r="I4800"/>
      <c r="J4800"/>
      <c r="K4800"/>
      <c r="L4800"/>
      <c r="M4800"/>
      <c r="N4800"/>
      <c r="O4800"/>
    </row>
    <row r="4801" spans="2:15" x14ac:dyDescent="0.25">
      <c r="B4801"/>
      <c r="C4801"/>
      <c r="D4801"/>
      <c r="E4801"/>
      <c r="F4801"/>
      <c r="G4801"/>
      <c r="H4801"/>
      <c r="I4801"/>
      <c r="J4801"/>
      <c r="K4801"/>
      <c r="L4801"/>
      <c r="M4801"/>
      <c r="N4801"/>
      <c r="O4801"/>
    </row>
    <row r="4802" spans="2:15" x14ac:dyDescent="0.25">
      <c r="B4802"/>
      <c r="C4802"/>
      <c r="D4802"/>
      <c r="E4802"/>
      <c r="F4802"/>
      <c r="G4802"/>
      <c r="H4802"/>
      <c r="I4802"/>
      <c r="J4802"/>
      <c r="K4802"/>
      <c r="L4802"/>
      <c r="M4802"/>
      <c r="N4802"/>
      <c r="O4802"/>
    </row>
    <row r="4803" spans="2:15" x14ac:dyDescent="0.25">
      <c r="B4803"/>
      <c r="C4803"/>
      <c r="D4803"/>
      <c r="E4803"/>
      <c r="F4803"/>
      <c r="G4803"/>
      <c r="H4803"/>
      <c r="I4803"/>
      <c r="J4803"/>
      <c r="K4803"/>
      <c r="L4803"/>
      <c r="M4803"/>
      <c r="N4803"/>
      <c r="O4803"/>
    </row>
    <row r="4804" spans="2:15" x14ac:dyDescent="0.25">
      <c r="B4804"/>
      <c r="C4804"/>
      <c r="D4804"/>
      <c r="E4804"/>
      <c r="F4804"/>
      <c r="G4804"/>
      <c r="H4804"/>
      <c r="I4804"/>
      <c r="J4804"/>
      <c r="K4804"/>
      <c r="L4804"/>
      <c r="M4804"/>
      <c r="N4804"/>
      <c r="O4804"/>
    </row>
    <row r="4805" spans="2:15" x14ac:dyDescent="0.25">
      <c r="B4805"/>
      <c r="C4805"/>
      <c r="D4805"/>
      <c r="E4805"/>
      <c r="F4805"/>
      <c r="G4805"/>
      <c r="H4805"/>
      <c r="I4805"/>
      <c r="J4805"/>
      <c r="K4805"/>
      <c r="L4805"/>
      <c r="M4805"/>
      <c r="N4805"/>
      <c r="O4805"/>
    </row>
    <row r="4806" spans="2:15" x14ac:dyDescent="0.25">
      <c r="B4806"/>
      <c r="C4806"/>
      <c r="D4806"/>
      <c r="E4806"/>
      <c r="F4806"/>
      <c r="G4806"/>
      <c r="H4806"/>
      <c r="I4806"/>
      <c r="J4806"/>
      <c r="K4806"/>
      <c r="L4806"/>
      <c r="M4806"/>
      <c r="N4806"/>
      <c r="O4806"/>
    </row>
    <row r="4807" spans="2:15" x14ac:dyDescent="0.25">
      <c r="B4807"/>
      <c r="C4807"/>
      <c r="D4807"/>
      <c r="E4807"/>
      <c r="F4807"/>
      <c r="G4807"/>
      <c r="H4807"/>
      <c r="I4807"/>
      <c r="J4807"/>
      <c r="K4807"/>
      <c r="L4807"/>
      <c r="M4807"/>
      <c r="N4807"/>
      <c r="O4807"/>
    </row>
    <row r="4808" spans="2:15" x14ac:dyDescent="0.25">
      <c r="B4808"/>
      <c r="C4808"/>
      <c r="D4808"/>
      <c r="E4808"/>
      <c r="F4808"/>
      <c r="G4808"/>
      <c r="H4808"/>
      <c r="I4808"/>
      <c r="J4808"/>
      <c r="K4808"/>
      <c r="L4808"/>
      <c r="M4808"/>
      <c r="N4808"/>
      <c r="O4808"/>
    </row>
    <row r="4809" spans="2:15" x14ac:dyDescent="0.25">
      <c r="B4809"/>
      <c r="C4809"/>
      <c r="D4809"/>
      <c r="E4809"/>
      <c r="F4809"/>
      <c r="G4809"/>
      <c r="H4809"/>
      <c r="I4809"/>
      <c r="J4809"/>
      <c r="K4809"/>
      <c r="L4809"/>
      <c r="M4809"/>
      <c r="N4809"/>
      <c r="O4809"/>
    </row>
    <row r="4810" spans="2:15" x14ac:dyDescent="0.25">
      <c r="B4810"/>
      <c r="C4810"/>
      <c r="D4810"/>
      <c r="E4810"/>
      <c r="F4810"/>
      <c r="G4810"/>
      <c r="H4810"/>
      <c r="I4810"/>
      <c r="J4810"/>
      <c r="K4810"/>
      <c r="L4810"/>
      <c r="M4810"/>
      <c r="N4810"/>
      <c r="O4810"/>
    </row>
    <row r="4811" spans="2:15" x14ac:dyDescent="0.25">
      <c r="B4811"/>
      <c r="C4811"/>
      <c r="D4811"/>
      <c r="E4811"/>
      <c r="F4811"/>
      <c r="G4811"/>
      <c r="H4811"/>
      <c r="I4811"/>
      <c r="J4811"/>
      <c r="K4811"/>
      <c r="L4811"/>
      <c r="M4811"/>
      <c r="N4811"/>
      <c r="O4811"/>
    </row>
    <row r="4812" spans="2:15" x14ac:dyDescent="0.25">
      <c r="B4812"/>
      <c r="C4812"/>
      <c r="D4812"/>
      <c r="E4812"/>
      <c r="F4812"/>
      <c r="G4812"/>
      <c r="H4812"/>
      <c r="I4812"/>
      <c r="J4812"/>
      <c r="K4812"/>
      <c r="L4812"/>
      <c r="M4812"/>
      <c r="N4812"/>
      <c r="O4812"/>
    </row>
    <row r="4813" spans="2:15" x14ac:dyDescent="0.25">
      <c r="B4813"/>
      <c r="C4813"/>
      <c r="D4813"/>
      <c r="E4813"/>
      <c r="F4813"/>
      <c r="G4813"/>
      <c r="H4813"/>
      <c r="I4813"/>
      <c r="J4813"/>
      <c r="K4813"/>
      <c r="L4813"/>
      <c r="M4813"/>
      <c r="N4813"/>
      <c r="O4813"/>
    </row>
    <row r="4814" spans="2:15" x14ac:dyDescent="0.25">
      <c r="B4814"/>
      <c r="C4814"/>
      <c r="D4814"/>
      <c r="E4814"/>
      <c r="F4814"/>
      <c r="G4814"/>
      <c r="H4814"/>
      <c r="I4814"/>
      <c r="J4814"/>
      <c r="K4814"/>
      <c r="L4814"/>
      <c r="M4814"/>
      <c r="N4814"/>
      <c r="O4814"/>
    </row>
    <row r="4815" spans="2:15" x14ac:dyDescent="0.25">
      <c r="B4815"/>
      <c r="C4815"/>
      <c r="D4815"/>
      <c r="E4815"/>
      <c r="F4815"/>
      <c r="G4815"/>
      <c r="H4815"/>
      <c r="I4815"/>
      <c r="J4815"/>
      <c r="K4815"/>
      <c r="L4815"/>
      <c r="M4815"/>
      <c r="N4815"/>
      <c r="O4815"/>
    </row>
    <row r="4816" spans="2:15" x14ac:dyDescent="0.25">
      <c r="B4816"/>
      <c r="C4816"/>
      <c r="D4816"/>
      <c r="E4816"/>
      <c r="F4816"/>
      <c r="G4816"/>
      <c r="H4816"/>
      <c r="I4816"/>
      <c r="J4816"/>
      <c r="K4816"/>
      <c r="L4816"/>
      <c r="M4816"/>
      <c r="N4816"/>
      <c r="O4816"/>
    </row>
    <row r="4817" spans="2:15" x14ac:dyDescent="0.25">
      <c r="B4817"/>
      <c r="C4817"/>
      <c r="D4817"/>
      <c r="E4817"/>
      <c r="F4817"/>
      <c r="G4817"/>
      <c r="H4817"/>
      <c r="I4817"/>
      <c r="J4817"/>
      <c r="K4817"/>
      <c r="L4817"/>
      <c r="M4817"/>
      <c r="N4817"/>
      <c r="O4817"/>
    </row>
    <row r="4818" spans="2:15" x14ac:dyDescent="0.25">
      <c r="B4818"/>
      <c r="C4818"/>
      <c r="D4818"/>
      <c r="E4818"/>
      <c r="F4818"/>
      <c r="G4818"/>
      <c r="H4818"/>
      <c r="I4818"/>
      <c r="J4818"/>
      <c r="K4818"/>
      <c r="L4818"/>
      <c r="M4818"/>
      <c r="N4818"/>
      <c r="O4818"/>
    </row>
    <row r="4819" spans="2:15" x14ac:dyDescent="0.25">
      <c r="B4819"/>
      <c r="C4819"/>
      <c r="D4819"/>
      <c r="E4819"/>
      <c r="F4819"/>
      <c r="G4819"/>
      <c r="H4819"/>
      <c r="I4819"/>
      <c r="J4819"/>
      <c r="K4819"/>
      <c r="L4819"/>
      <c r="M4819"/>
      <c r="N4819"/>
      <c r="O4819"/>
    </row>
    <row r="4820" spans="2:15" x14ac:dyDescent="0.25">
      <c r="B4820"/>
      <c r="C4820"/>
      <c r="D4820"/>
      <c r="E4820"/>
      <c r="F4820"/>
      <c r="G4820"/>
      <c r="H4820"/>
      <c r="I4820"/>
      <c r="J4820"/>
      <c r="K4820"/>
      <c r="L4820"/>
      <c r="M4820"/>
      <c r="N4820"/>
      <c r="O4820"/>
    </row>
    <row r="4821" spans="2:15" x14ac:dyDescent="0.25">
      <c r="B4821"/>
      <c r="C4821"/>
      <c r="D4821"/>
      <c r="E4821"/>
      <c r="F4821"/>
      <c r="G4821"/>
      <c r="H4821"/>
      <c r="I4821"/>
      <c r="J4821"/>
      <c r="K4821"/>
      <c r="L4821"/>
      <c r="M4821"/>
      <c r="N4821"/>
      <c r="O4821"/>
    </row>
    <row r="4822" spans="2:15" x14ac:dyDescent="0.25">
      <c r="B4822"/>
      <c r="C4822"/>
      <c r="D4822"/>
      <c r="E4822"/>
      <c r="F4822"/>
      <c r="G4822"/>
      <c r="H4822"/>
      <c r="I4822"/>
      <c r="J4822"/>
      <c r="K4822"/>
      <c r="L4822"/>
      <c r="M4822"/>
      <c r="N4822"/>
      <c r="O4822"/>
    </row>
    <row r="4823" spans="2:15" x14ac:dyDescent="0.25">
      <c r="B4823"/>
      <c r="C4823"/>
      <c r="D4823"/>
      <c r="E4823"/>
      <c r="F4823"/>
      <c r="G4823"/>
      <c r="H4823"/>
      <c r="I4823"/>
      <c r="J4823"/>
      <c r="K4823"/>
      <c r="L4823"/>
      <c r="M4823"/>
      <c r="N4823"/>
      <c r="O4823"/>
    </row>
    <row r="4824" spans="2:15" x14ac:dyDescent="0.25">
      <c r="B4824"/>
      <c r="C4824"/>
      <c r="D4824"/>
      <c r="E4824"/>
      <c r="F4824"/>
      <c r="G4824"/>
      <c r="H4824"/>
      <c r="I4824"/>
      <c r="J4824"/>
      <c r="K4824"/>
      <c r="L4824"/>
      <c r="M4824"/>
      <c r="N4824"/>
      <c r="O4824"/>
    </row>
    <row r="4825" spans="2:15" x14ac:dyDescent="0.25">
      <c r="B4825"/>
      <c r="C4825"/>
      <c r="D4825"/>
      <c r="E4825"/>
      <c r="F4825"/>
      <c r="G4825"/>
      <c r="H4825"/>
      <c r="I4825"/>
      <c r="J4825"/>
      <c r="K4825"/>
      <c r="L4825"/>
      <c r="M4825"/>
      <c r="N4825"/>
      <c r="O4825"/>
    </row>
    <row r="4826" spans="2:15" x14ac:dyDescent="0.25">
      <c r="B4826"/>
      <c r="C4826"/>
      <c r="D4826"/>
      <c r="E4826"/>
      <c r="F4826"/>
      <c r="G4826"/>
      <c r="H4826"/>
      <c r="I4826"/>
      <c r="J4826"/>
      <c r="K4826"/>
      <c r="L4826"/>
      <c r="M4826"/>
      <c r="N4826"/>
      <c r="O4826"/>
    </row>
    <row r="4827" spans="2:15" x14ac:dyDescent="0.25">
      <c r="B4827"/>
      <c r="C4827"/>
      <c r="D4827"/>
      <c r="E4827"/>
      <c r="F4827"/>
      <c r="G4827"/>
      <c r="H4827"/>
      <c r="I4827"/>
      <c r="J4827"/>
      <c r="K4827"/>
      <c r="L4827"/>
      <c r="M4827"/>
      <c r="N4827"/>
      <c r="O4827"/>
    </row>
    <row r="4828" spans="2:15" x14ac:dyDescent="0.25">
      <c r="B4828"/>
      <c r="C4828"/>
      <c r="D4828"/>
      <c r="E4828"/>
      <c r="F4828"/>
      <c r="G4828"/>
      <c r="H4828"/>
      <c r="I4828"/>
      <c r="J4828"/>
      <c r="K4828"/>
      <c r="L4828"/>
      <c r="M4828"/>
      <c r="N4828"/>
      <c r="O4828"/>
    </row>
    <row r="4829" spans="2:15" x14ac:dyDescent="0.25">
      <c r="B4829"/>
      <c r="C4829"/>
      <c r="D4829"/>
      <c r="E4829"/>
      <c r="F4829"/>
      <c r="G4829"/>
      <c r="H4829"/>
      <c r="I4829"/>
      <c r="J4829"/>
      <c r="K4829"/>
      <c r="L4829"/>
      <c r="M4829"/>
      <c r="N4829"/>
      <c r="O4829"/>
    </row>
    <row r="4830" spans="2:15" x14ac:dyDescent="0.25">
      <c r="B4830"/>
      <c r="C4830"/>
      <c r="D4830"/>
      <c r="E4830"/>
      <c r="F4830"/>
      <c r="G4830"/>
      <c r="H4830"/>
      <c r="I4830"/>
      <c r="J4830"/>
      <c r="K4830"/>
      <c r="L4830"/>
      <c r="M4830"/>
      <c r="N4830"/>
      <c r="O4830"/>
    </row>
    <row r="4831" spans="2:15" x14ac:dyDescent="0.25">
      <c r="B4831"/>
      <c r="C4831"/>
      <c r="D4831"/>
      <c r="E4831"/>
      <c r="F4831"/>
      <c r="G4831"/>
      <c r="H4831"/>
      <c r="I4831"/>
      <c r="J4831"/>
      <c r="K4831"/>
      <c r="L4831"/>
      <c r="M4831"/>
      <c r="N4831"/>
      <c r="O4831"/>
    </row>
    <row r="4832" spans="2:15" x14ac:dyDescent="0.25">
      <c r="B4832"/>
      <c r="C4832"/>
      <c r="D4832"/>
      <c r="E4832"/>
      <c r="F4832"/>
      <c r="G4832"/>
      <c r="H4832"/>
      <c r="I4832"/>
      <c r="J4832"/>
      <c r="K4832"/>
      <c r="L4832"/>
      <c r="M4832"/>
      <c r="N4832"/>
      <c r="O4832"/>
    </row>
    <row r="4833" spans="2:15" x14ac:dyDescent="0.25">
      <c r="B4833"/>
      <c r="C4833"/>
      <c r="D4833"/>
      <c r="E4833"/>
      <c r="F4833"/>
      <c r="G4833"/>
      <c r="H4833"/>
      <c r="I4833"/>
      <c r="J4833"/>
      <c r="K4833"/>
      <c r="L4833"/>
      <c r="M4833"/>
      <c r="N4833"/>
      <c r="O4833"/>
    </row>
    <row r="4834" spans="2:15" x14ac:dyDescent="0.25">
      <c r="B4834"/>
      <c r="C4834"/>
      <c r="D4834"/>
      <c r="E4834"/>
      <c r="F4834"/>
      <c r="G4834"/>
      <c r="H4834"/>
      <c r="I4834"/>
      <c r="J4834"/>
      <c r="K4834"/>
      <c r="L4834"/>
      <c r="M4834"/>
      <c r="N4834"/>
      <c r="O4834"/>
    </row>
    <row r="4835" spans="2:15" x14ac:dyDescent="0.25">
      <c r="B4835"/>
      <c r="C4835"/>
      <c r="D4835"/>
      <c r="E4835"/>
      <c r="F4835"/>
      <c r="G4835"/>
      <c r="H4835"/>
      <c r="I4835"/>
      <c r="J4835"/>
      <c r="K4835"/>
      <c r="L4835"/>
      <c r="M4835"/>
      <c r="N4835"/>
      <c r="O4835"/>
    </row>
    <row r="4836" spans="2:15" x14ac:dyDescent="0.25">
      <c r="B4836"/>
      <c r="C4836"/>
      <c r="D4836"/>
      <c r="E4836"/>
      <c r="F4836"/>
      <c r="G4836"/>
      <c r="H4836"/>
      <c r="I4836"/>
      <c r="J4836"/>
      <c r="K4836"/>
      <c r="L4836"/>
      <c r="M4836"/>
      <c r="N4836"/>
      <c r="O4836"/>
    </row>
    <row r="4837" spans="2:15" x14ac:dyDescent="0.25">
      <c r="B4837"/>
      <c r="C4837"/>
      <c r="D4837"/>
      <c r="E4837"/>
      <c r="F4837"/>
      <c r="G4837"/>
      <c r="H4837"/>
      <c r="I4837"/>
      <c r="J4837"/>
      <c r="K4837"/>
      <c r="L4837"/>
      <c r="M4837"/>
      <c r="N4837"/>
      <c r="O4837"/>
    </row>
    <row r="4838" spans="2:15" x14ac:dyDescent="0.25">
      <c r="B4838"/>
      <c r="C4838"/>
      <c r="D4838"/>
      <c r="E4838"/>
      <c r="F4838"/>
      <c r="G4838"/>
      <c r="H4838"/>
      <c r="I4838"/>
      <c r="J4838"/>
      <c r="K4838"/>
      <c r="L4838"/>
      <c r="M4838"/>
      <c r="N4838"/>
      <c r="O4838"/>
    </row>
    <row r="4839" spans="2:15" x14ac:dyDescent="0.25">
      <c r="B4839"/>
      <c r="C4839"/>
      <c r="D4839"/>
      <c r="E4839"/>
      <c r="F4839"/>
      <c r="G4839"/>
      <c r="H4839"/>
      <c r="I4839"/>
      <c r="J4839"/>
      <c r="K4839"/>
      <c r="L4839"/>
      <c r="M4839"/>
      <c r="N4839"/>
      <c r="O4839"/>
    </row>
    <row r="4840" spans="2:15" x14ac:dyDescent="0.25">
      <c r="B4840"/>
      <c r="C4840"/>
      <c r="D4840"/>
      <c r="E4840"/>
      <c r="F4840"/>
      <c r="G4840"/>
      <c r="H4840"/>
      <c r="I4840"/>
      <c r="J4840"/>
      <c r="K4840"/>
      <c r="L4840"/>
      <c r="M4840"/>
      <c r="N4840"/>
      <c r="O4840"/>
    </row>
    <row r="4841" spans="2:15" x14ac:dyDescent="0.25">
      <c r="B4841"/>
      <c r="C4841"/>
      <c r="D4841"/>
      <c r="E4841"/>
      <c r="F4841"/>
      <c r="G4841"/>
      <c r="H4841"/>
      <c r="I4841"/>
      <c r="J4841"/>
      <c r="K4841"/>
      <c r="L4841"/>
      <c r="M4841"/>
      <c r="N4841"/>
      <c r="O4841"/>
    </row>
    <row r="4842" spans="2:15" x14ac:dyDescent="0.25">
      <c r="B4842"/>
      <c r="C4842"/>
      <c r="D4842"/>
      <c r="E4842"/>
      <c r="F4842"/>
      <c r="G4842"/>
      <c r="H4842"/>
      <c r="I4842"/>
      <c r="J4842"/>
      <c r="K4842"/>
      <c r="L4842"/>
      <c r="M4842"/>
      <c r="N4842"/>
      <c r="O4842"/>
    </row>
    <row r="4843" spans="2:15" x14ac:dyDescent="0.25">
      <c r="B4843"/>
      <c r="C4843"/>
      <c r="D4843"/>
      <c r="E4843"/>
      <c r="F4843"/>
      <c r="G4843"/>
      <c r="H4843"/>
      <c r="I4843"/>
      <c r="J4843"/>
      <c r="K4843"/>
      <c r="L4843"/>
      <c r="M4843"/>
      <c r="N4843"/>
      <c r="O4843"/>
    </row>
    <row r="4844" spans="2:15" x14ac:dyDescent="0.25">
      <c r="B4844"/>
      <c r="C4844"/>
      <c r="D4844"/>
      <c r="E4844"/>
      <c r="F4844"/>
      <c r="G4844"/>
      <c r="H4844"/>
      <c r="I4844"/>
      <c r="J4844"/>
      <c r="K4844"/>
      <c r="L4844"/>
      <c r="M4844"/>
      <c r="N4844"/>
      <c r="O4844"/>
    </row>
    <row r="4845" spans="2:15" x14ac:dyDescent="0.25">
      <c r="B4845"/>
      <c r="C4845"/>
      <c r="D4845"/>
      <c r="E4845"/>
      <c r="F4845"/>
      <c r="G4845"/>
      <c r="H4845"/>
      <c r="I4845"/>
      <c r="J4845"/>
      <c r="K4845"/>
      <c r="L4845"/>
      <c r="M4845"/>
      <c r="N4845"/>
      <c r="O4845"/>
    </row>
    <row r="4846" spans="2:15" x14ac:dyDescent="0.25">
      <c r="B4846"/>
      <c r="C4846"/>
      <c r="D4846"/>
      <c r="E4846"/>
      <c r="F4846"/>
      <c r="G4846"/>
      <c r="H4846"/>
      <c r="I4846"/>
      <c r="J4846"/>
      <c r="K4846"/>
      <c r="L4846"/>
      <c r="M4846"/>
      <c r="N4846"/>
      <c r="O4846"/>
    </row>
    <row r="4847" spans="2:15" x14ac:dyDescent="0.25">
      <c r="B4847"/>
      <c r="C4847"/>
      <c r="D4847"/>
      <c r="E4847"/>
      <c r="F4847"/>
      <c r="G4847"/>
      <c r="H4847"/>
      <c r="I4847"/>
      <c r="J4847"/>
      <c r="K4847"/>
      <c r="L4847"/>
      <c r="M4847"/>
      <c r="N4847"/>
      <c r="O4847"/>
    </row>
    <row r="4848" spans="2:15" x14ac:dyDescent="0.25">
      <c r="B4848"/>
      <c r="C4848"/>
      <c r="D4848"/>
      <c r="E4848"/>
      <c r="F4848"/>
      <c r="G4848"/>
      <c r="H4848"/>
      <c r="I4848"/>
      <c r="J4848"/>
      <c r="K4848"/>
      <c r="L4848"/>
      <c r="M4848"/>
      <c r="N4848"/>
      <c r="O4848"/>
    </row>
    <row r="4849" spans="2:15" x14ac:dyDescent="0.25">
      <c r="B4849"/>
      <c r="C4849"/>
      <c r="D4849"/>
      <c r="E4849"/>
      <c r="F4849"/>
      <c r="G4849"/>
      <c r="H4849"/>
      <c r="I4849"/>
      <c r="J4849"/>
      <c r="K4849"/>
      <c r="L4849"/>
      <c r="M4849"/>
      <c r="N4849"/>
      <c r="O4849"/>
    </row>
    <row r="4850" spans="2:15" x14ac:dyDescent="0.25">
      <c r="B4850"/>
      <c r="C4850"/>
      <c r="D4850"/>
      <c r="E4850"/>
      <c r="F4850"/>
      <c r="G4850"/>
      <c r="H4850"/>
      <c r="I4850"/>
      <c r="J4850"/>
      <c r="K4850"/>
      <c r="L4850"/>
      <c r="M4850"/>
      <c r="N4850"/>
      <c r="O4850"/>
    </row>
    <row r="4851" spans="2:15" x14ac:dyDescent="0.25">
      <c r="B4851"/>
      <c r="C4851"/>
      <c r="D4851"/>
      <c r="E4851"/>
      <c r="F4851"/>
      <c r="G4851"/>
      <c r="H4851"/>
      <c r="I4851"/>
      <c r="J4851"/>
      <c r="K4851"/>
      <c r="L4851"/>
      <c r="M4851"/>
      <c r="N4851"/>
      <c r="O4851"/>
    </row>
    <row r="4852" spans="2:15" x14ac:dyDescent="0.25">
      <c r="B4852"/>
      <c r="C4852"/>
      <c r="D4852"/>
      <c r="E4852"/>
      <c r="F4852"/>
      <c r="G4852"/>
      <c r="H4852"/>
      <c r="I4852"/>
      <c r="J4852"/>
      <c r="K4852"/>
      <c r="L4852"/>
      <c r="M4852"/>
      <c r="N4852"/>
      <c r="O4852"/>
    </row>
    <row r="4853" spans="2:15" x14ac:dyDescent="0.25">
      <c r="B4853"/>
      <c r="C4853"/>
      <c r="D4853"/>
      <c r="E4853"/>
      <c r="F4853"/>
      <c r="G4853"/>
      <c r="H4853"/>
      <c r="I4853"/>
      <c r="J4853"/>
      <c r="K4853"/>
      <c r="L4853"/>
      <c r="M4853"/>
      <c r="N4853"/>
      <c r="O4853"/>
    </row>
    <row r="4854" spans="2:15" x14ac:dyDescent="0.25">
      <c r="B4854"/>
      <c r="C4854"/>
      <c r="D4854"/>
      <c r="E4854"/>
      <c r="F4854"/>
      <c r="G4854"/>
      <c r="H4854"/>
      <c r="I4854"/>
      <c r="J4854"/>
      <c r="K4854"/>
      <c r="L4854"/>
      <c r="M4854"/>
      <c r="N4854"/>
      <c r="O4854"/>
    </row>
    <row r="4855" spans="2:15" x14ac:dyDescent="0.25">
      <c r="B4855"/>
      <c r="C4855"/>
      <c r="D4855"/>
      <c r="E4855"/>
      <c r="F4855"/>
      <c r="G4855"/>
      <c r="H4855"/>
      <c r="I4855"/>
      <c r="J4855"/>
      <c r="K4855"/>
      <c r="L4855"/>
      <c r="M4855"/>
      <c r="N4855"/>
      <c r="O4855"/>
    </row>
    <row r="4856" spans="2:15" x14ac:dyDescent="0.25">
      <c r="B4856"/>
      <c r="C4856"/>
      <c r="D4856"/>
      <c r="E4856"/>
      <c r="F4856"/>
      <c r="G4856"/>
      <c r="H4856"/>
      <c r="I4856"/>
      <c r="J4856"/>
      <c r="K4856"/>
      <c r="L4856"/>
      <c r="M4856"/>
      <c r="N4856"/>
      <c r="O4856"/>
    </row>
    <row r="4857" spans="2:15" x14ac:dyDescent="0.25">
      <c r="B4857"/>
      <c r="C4857"/>
      <c r="D4857"/>
      <c r="E4857"/>
      <c r="F4857"/>
      <c r="G4857"/>
      <c r="H4857"/>
      <c r="I4857"/>
      <c r="J4857"/>
      <c r="K4857"/>
      <c r="L4857"/>
      <c r="M4857"/>
      <c r="N4857"/>
      <c r="O4857"/>
    </row>
    <row r="4858" spans="2:15" x14ac:dyDescent="0.25">
      <c r="B4858"/>
      <c r="C4858"/>
      <c r="D4858"/>
      <c r="E4858"/>
      <c r="F4858"/>
      <c r="G4858"/>
      <c r="H4858"/>
      <c r="I4858"/>
      <c r="J4858"/>
      <c r="K4858"/>
      <c r="L4858"/>
      <c r="M4858"/>
      <c r="N4858"/>
      <c r="O4858"/>
    </row>
    <row r="4859" spans="2:15" x14ac:dyDescent="0.25">
      <c r="B4859"/>
      <c r="C4859"/>
      <c r="D4859"/>
      <c r="E4859"/>
      <c r="F4859"/>
      <c r="G4859"/>
      <c r="H4859"/>
      <c r="I4859"/>
      <c r="J4859"/>
      <c r="K4859"/>
      <c r="L4859"/>
      <c r="M4859"/>
      <c r="N4859"/>
      <c r="O4859"/>
    </row>
    <row r="4860" spans="2:15" x14ac:dyDescent="0.25">
      <c r="B4860"/>
      <c r="C4860"/>
      <c r="D4860"/>
      <c r="E4860"/>
      <c r="F4860"/>
      <c r="G4860"/>
      <c r="H4860"/>
      <c r="I4860"/>
      <c r="J4860"/>
      <c r="K4860"/>
      <c r="L4860"/>
      <c r="M4860"/>
      <c r="N4860"/>
      <c r="O4860"/>
    </row>
    <row r="4861" spans="2:15" x14ac:dyDescent="0.25">
      <c r="B4861"/>
      <c r="C4861"/>
      <c r="D4861"/>
      <c r="E4861"/>
      <c r="F4861"/>
      <c r="G4861"/>
      <c r="H4861"/>
      <c r="I4861"/>
      <c r="J4861"/>
      <c r="K4861"/>
      <c r="L4861"/>
      <c r="M4861"/>
      <c r="N4861"/>
      <c r="O4861"/>
    </row>
    <row r="4862" spans="2:15" x14ac:dyDescent="0.25">
      <c r="B4862"/>
      <c r="C4862"/>
      <c r="D4862"/>
      <c r="E4862"/>
      <c r="F4862"/>
      <c r="G4862"/>
      <c r="H4862"/>
      <c r="I4862"/>
      <c r="J4862"/>
      <c r="K4862"/>
      <c r="L4862"/>
      <c r="M4862"/>
      <c r="N4862"/>
      <c r="O4862"/>
    </row>
    <row r="4863" spans="2:15" x14ac:dyDescent="0.25">
      <c r="B4863"/>
      <c r="C4863"/>
      <c r="D4863"/>
      <c r="E4863"/>
      <c r="F4863"/>
      <c r="G4863"/>
      <c r="H4863"/>
      <c r="I4863"/>
      <c r="J4863"/>
      <c r="K4863"/>
      <c r="L4863"/>
      <c r="M4863"/>
      <c r="N4863"/>
      <c r="O4863"/>
    </row>
    <row r="4864" spans="2:15" x14ac:dyDescent="0.25">
      <c r="B4864"/>
      <c r="C4864"/>
      <c r="D4864"/>
      <c r="E4864"/>
      <c r="F4864"/>
      <c r="G4864"/>
      <c r="H4864"/>
      <c r="I4864"/>
      <c r="J4864"/>
      <c r="K4864"/>
      <c r="L4864"/>
      <c r="M4864"/>
      <c r="N4864"/>
      <c r="O4864"/>
    </row>
    <row r="4865" spans="2:15" x14ac:dyDescent="0.25">
      <c r="B4865"/>
      <c r="C4865"/>
      <c r="D4865"/>
      <c r="E4865"/>
      <c r="F4865"/>
      <c r="G4865"/>
      <c r="H4865"/>
      <c r="I4865"/>
      <c r="J4865"/>
      <c r="K4865"/>
      <c r="L4865"/>
      <c r="M4865"/>
      <c r="N4865"/>
      <c r="O4865"/>
    </row>
    <row r="4866" spans="2:15" x14ac:dyDescent="0.25">
      <c r="B4866"/>
      <c r="C4866"/>
      <c r="D4866"/>
      <c r="E4866"/>
      <c r="F4866"/>
      <c r="G4866"/>
      <c r="H4866"/>
      <c r="I4866"/>
      <c r="J4866"/>
      <c r="K4866"/>
      <c r="L4866"/>
      <c r="M4866"/>
      <c r="N4866"/>
      <c r="O4866"/>
    </row>
    <row r="4867" spans="2:15" x14ac:dyDescent="0.25">
      <c r="B4867"/>
      <c r="C4867"/>
      <c r="D4867"/>
      <c r="E4867"/>
      <c r="F4867"/>
      <c r="G4867"/>
      <c r="H4867"/>
      <c r="I4867"/>
      <c r="J4867"/>
      <c r="K4867"/>
      <c r="L4867"/>
      <c r="M4867"/>
      <c r="N4867"/>
      <c r="O4867"/>
    </row>
    <row r="4868" spans="2:15" x14ac:dyDescent="0.25">
      <c r="B4868"/>
      <c r="C4868"/>
      <c r="D4868"/>
      <c r="E4868"/>
      <c r="F4868"/>
      <c r="G4868"/>
      <c r="H4868"/>
      <c r="I4868"/>
      <c r="J4868"/>
      <c r="K4868"/>
      <c r="L4868"/>
      <c r="M4868"/>
      <c r="N4868"/>
      <c r="O4868"/>
    </row>
    <row r="4869" spans="2:15" x14ac:dyDescent="0.25">
      <c r="B4869"/>
      <c r="C4869"/>
      <c r="D4869"/>
      <c r="E4869"/>
      <c r="F4869"/>
      <c r="G4869"/>
      <c r="H4869"/>
      <c r="I4869"/>
      <c r="J4869"/>
      <c r="K4869"/>
      <c r="L4869"/>
      <c r="M4869"/>
      <c r="N4869"/>
      <c r="O4869"/>
    </row>
    <row r="4870" spans="2:15" x14ac:dyDescent="0.25">
      <c r="B4870"/>
      <c r="C4870"/>
      <c r="D4870"/>
      <c r="E4870"/>
      <c r="F4870"/>
      <c r="G4870"/>
      <c r="H4870"/>
      <c r="I4870"/>
      <c r="J4870"/>
      <c r="K4870"/>
      <c r="L4870"/>
      <c r="M4870"/>
      <c r="N4870"/>
      <c r="O4870"/>
    </row>
    <row r="4871" spans="2:15" x14ac:dyDescent="0.25">
      <c r="B4871"/>
      <c r="C4871"/>
      <c r="D4871"/>
      <c r="E4871"/>
      <c r="F4871"/>
      <c r="G4871"/>
      <c r="H4871"/>
      <c r="I4871"/>
      <c r="J4871"/>
      <c r="K4871"/>
      <c r="L4871"/>
      <c r="M4871"/>
      <c r="N4871"/>
      <c r="O4871"/>
    </row>
    <row r="4872" spans="2:15" x14ac:dyDescent="0.25">
      <c r="B4872"/>
      <c r="C4872"/>
      <c r="D4872"/>
      <c r="E4872"/>
      <c r="F4872"/>
      <c r="G4872"/>
      <c r="H4872"/>
      <c r="I4872"/>
      <c r="J4872"/>
      <c r="K4872"/>
      <c r="L4872"/>
      <c r="M4872"/>
      <c r="N4872"/>
      <c r="O4872"/>
    </row>
    <row r="4873" spans="2:15" x14ac:dyDescent="0.25">
      <c r="B4873"/>
      <c r="C4873"/>
      <c r="D4873"/>
      <c r="E4873"/>
      <c r="F4873"/>
      <c r="G4873"/>
      <c r="H4873"/>
      <c r="I4873"/>
      <c r="J4873"/>
      <c r="K4873"/>
      <c r="L4873"/>
      <c r="M4873"/>
      <c r="N4873"/>
      <c r="O4873"/>
    </row>
    <row r="4874" spans="2:15" x14ac:dyDescent="0.25">
      <c r="B4874"/>
      <c r="C4874"/>
      <c r="D4874"/>
      <c r="E4874"/>
      <c r="F4874"/>
      <c r="G4874"/>
      <c r="H4874"/>
      <c r="I4874"/>
      <c r="J4874"/>
      <c r="K4874"/>
      <c r="L4874"/>
      <c r="M4874"/>
      <c r="N4874"/>
      <c r="O4874"/>
    </row>
    <row r="4875" spans="2:15" x14ac:dyDescent="0.25">
      <c r="B4875"/>
      <c r="C4875"/>
      <c r="D4875"/>
      <c r="E4875"/>
      <c r="F4875"/>
      <c r="G4875"/>
      <c r="H4875"/>
      <c r="I4875"/>
      <c r="J4875"/>
      <c r="K4875"/>
      <c r="L4875"/>
      <c r="M4875"/>
      <c r="N4875"/>
      <c r="O4875"/>
    </row>
    <row r="4876" spans="2:15" x14ac:dyDescent="0.25">
      <c r="B4876"/>
      <c r="C4876"/>
      <c r="D4876"/>
      <c r="E4876"/>
      <c r="F4876"/>
      <c r="G4876"/>
      <c r="H4876"/>
      <c r="I4876"/>
      <c r="J4876"/>
      <c r="K4876"/>
      <c r="L4876"/>
      <c r="M4876"/>
      <c r="N4876"/>
      <c r="O4876"/>
    </row>
    <row r="4877" spans="2:15" x14ac:dyDescent="0.25">
      <c r="B4877"/>
      <c r="C4877"/>
      <c r="D4877"/>
      <c r="E4877"/>
      <c r="F4877"/>
      <c r="G4877"/>
      <c r="H4877"/>
      <c r="I4877"/>
      <c r="J4877"/>
      <c r="K4877"/>
      <c r="L4877"/>
      <c r="M4877"/>
      <c r="N4877"/>
      <c r="O4877"/>
    </row>
    <row r="4878" spans="2:15" x14ac:dyDescent="0.25">
      <c r="B4878"/>
      <c r="C4878"/>
      <c r="D4878"/>
      <c r="E4878"/>
      <c r="F4878"/>
      <c r="G4878"/>
      <c r="H4878"/>
      <c r="I4878"/>
      <c r="J4878"/>
      <c r="K4878"/>
      <c r="L4878"/>
      <c r="M4878"/>
      <c r="N4878"/>
      <c r="O4878"/>
    </row>
    <row r="4879" spans="2:15" x14ac:dyDescent="0.25">
      <c r="B4879"/>
      <c r="C4879"/>
      <c r="D4879"/>
      <c r="E4879"/>
      <c r="F4879"/>
      <c r="G4879"/>
      <c r="H4879"/>
      <c r="I4879"/>
      <c r="J4879"/>
      <c r="K4879"/>
      <c r="L4879"/>
      <c r="M4879"/>
      <c r="N4879"/>
      <c r="O4879"/>
    </row>
    <row r="4880" spans="2:15" x14ac:dyDescent="0.25">
      <c r="B4880"/>
      <c r="C4880"/>
      <c r="D4880"/>
      <c r="E4880"/>
      <c r="F4880"/>
      <c r="G4880"/>
      <c r="H4880"/>
      <c r="I4880"/>
      <c r="J4880"/>
      <c r="K4880"/>
      <c r="L4880"/>
      <c r="M4880"/>
      <c r="N4880"/>
      <c r="O4880"/>
    </row>
    <row r="4881" spans="2:15" x14ac:dyDescent="0.25">
      <c r="B4881"/>
      <c r="C4881"/>
      <c r="D4881"/>
      <c r="E4881"/>
      <c r="F4881"/>
      <c r="G4881"/>
      <c r="H4881"/>
      <c r="I4881"/>
      <c r="J4881"/>
      <c r="K4881"/>
      <c r="L4881"/>
      <c r="M4881"/>
      <c r="N4881"/>
      <c r="O4881"/>
    </row>
    <row r="4882" spans="2:15" x14ac:dyDescent="0.25">
      <c r="B4882"/>
      <c r="C4882"/>
      <c r="D4882"/>
      <c r="E4882"/>
      <c r="F4882"/>
      <c r="G4882"/>
      <c r="H4882"/>
      <c r="I4882"/>
      <c r="J4882"/>
      <c r="K4882"/>
      <c r="L4882"/>
      <c r="M4882"/>
      <c r="N4882"/>
      <c r="O4882"/>
    </row>
    <row r="4883" spans="2:15" x14ac:dyDescent="0.25">
      <c r="B4883"/>
      <c r="C4883"/>
      <c r="D4883"/>
      <c r="E4883"/>
      <c r="F4883"/>
      <c r="G4883"/>
      <c r="H4883"/>
      <c r="I4883"/>
      <c r="J4883"/>
      <c r="K4883"/>
      <c r="L4883"/>
      <c r="M4883"/>
      <c r="N4883"/>
      <c r="O4883"/>
    </row>
    <row r="4884" spans="2:15" x14ac:dyDescent="0.25">
      <c r="B4884"/>
      <c r="C4884"/>
      <c r="D4884"/>
      <c r="E4884"/>
      <c r="F4884"/>
      <c r="G4884"/>
      <c r="H4884"/>
      <c r="I4884"/>
      <c r="J4884"/>
      <c r="K4884"/>
      <c r="L4884"/>
      <c r="M4884"/>
      <c r="N4884"/>
      <c r="O4884"/>
    </row>
    <row r="4885" spans="2:15" x14ac:dyDescent="0.25">
      <c r="B4885"/>
      <c r="C4885"/>
      <c r="D4885"/>
      <c r="E4885"/>
      <c r="F4885"/>
      <c r="G4885"/>
      <c r="H4885"/>
      <c r="I4885"/>
      <c r="J4885"/>
      <c r="K4885"/>
      <c r="L4885"/>
      <c r="M4885"/>
      <c r="N4885"/>
      <c r="O4885"/>
    </row>
    <row r="4886" spans="2:15" x14ac:dyDescent="0.25">
      <c r="B4886"/>
      <c r="C4886"/>
      <c r="D4886"/>
      <c r="E4886"/>
      <c r="F4886"/>
      <c r="G4886"/>
      <c r="H4886"/>
      <c r="I4886"/>
      <c r="J4886"/>
      <c r="K4886"/>
      <c r="L4886"/>
      <c r="M4886"/>
      <c r="N4886"/>
      <c r="O4886"/>
    </row>
    <row r="4887" spans="2:15" x14ac:dyDescent="0.25">
      <c r="B4887"/>
      <c r="C4887"/>
      <c r="D4887"/>
      <c r="E4887"/>
      <c r="F4887"/>
      <c r="G4887"/>
      <c r="H4887"/>
      <c r="I4887"/>
      <c r="J4887"/>
      <c r="K4887"/>
      <c r="L4887"/>
      <c r="M4887"/>
      <c r="N4887"/>
      <c r="O4887"/>
    </row>
    <row r="4888" spans="2:15" x14ac:dyDescent="0.25">
      <c r="B4888"/>
      <c r="C4888"/>
      <c r="D4888"/>
      <c r="E4888"/>
      <c r="F4888"/>
      <c r="G4888"/>
      <c r="H4888"/>
      <c r="I4888"/>
      <c r="J4888"/>
      <c r="K4888"/>
      <c r="L4888"/>
      <c r="M4888"/>
      <c r="N4888"/>
      <c r="O4888"/>
    </row>
    <row r="4889" spans="2:15" x14ac:dyDescent="0.25">
      <c r="B4889"/>
      <c r="C4889"/>
      <c r="D4889"/>
      <c r="E4889"/>
      <c r="F4889"/>
      <c r="G4889"/>
      <c r="H4889"/>
      <c r="I4889"/>
      <c r="J4889"/>
      <c r="K4889"/>
      <c r="L4889"/>
      <c r="M4889"/>
      <c r="N4889"/>
      <c r="O4889"/>
    </row>
    <row r="4890" spans="2:15" x14ac:dyDescent="0.25">
      <c r="B4890"/>
      <c r="C4890"/>
      <c r="D4890"/>
      <c r="E4890"/>
      <c r="F4890"/>
      <c r="G4890"/>
      <c r="H4890"/>
      <c r="I4890"/>
      <c r="J4890"/>
      <c r="K4890"/>
      <c r="L4890"/>
      <c r="M4890"/>
      <c r="N4890"/>
      <c r="O4890"/>
    </row>
    <row r="4891" spans="2:15" x14ac:dyDescent="0.25">
      <c r="B4891"/>
      <c r="C4891"/>
      <c r="D4891"/>
      <c r="E4891"/>
      <c r="F4891"/>
      <c r="G4891"/>
      <c r="H4891"/>
      <c r="I4891"/>
      <c r="J4891"/>
      <c r="K4891"/>
      <c r="L4891"/>
      <c r="M4891"/>
      <c r="N4891"/>
      <c r="O4891"/>
    </row>
    <row r="4892" spans="2:15" x14ac:dyDescent="0.25">
      <c r="B4892"/>
      <c r="C4892"/>
      <c r="D4892"/>
      <c r="E4892"/>
      <c r="F4892"/>
      <c r="G4892"/>
      <c r="H4892"/>
      <c r="I4892"/>
      <c r="J4892"/>
      <c r="K4892"/>
      <c r="L4892"/>
      <c r="M4892"/>
      <c r="N4892"/>
      <c r="O4892"/>
    </row>
    <row r="4893" spans="2:15" x14ac:dyDescent="0.25">
      <c r="B4893"/>
      <c r="C4893"/>
      <c r="D4893"/>
      <c r="E4893"/>
      <c r="F4893"/>
      <c r="G4893"/>
      <c r="H4893"/>
      <c r="I4893"/>
      <c r="J4893"/>
      <c r="K4893"/>
      <c r="L4893"/>
      <c r="M4893"/>
      <c r="N4893"/>
      <c r="O4893"/>
    </row>
    <row r="4894" spans="2:15" x14ac:dyDescent="0.25">
      <c r="B4894"/>
      <c r="C4894"/>
      <c r="D4894"/>
      <c r="E4894"/>
      <c r="F4894"/>
      <c r="G4894"/>
      <c r="H4894"/>
      <c r="I4894"/>
      <c r="J4894"/>
      <c r="K4894"/>
      <c r="L4894"/>
      <c r="M4894"/>
      <c r="N4894"/>
      <c r="O4894"/>
    </row>
    <row r="4895" spans="2:15" x14ac:dyDescent="0.25">
      <c r="B4895"/>
      <c r="C4895"/>
      <c r="D4895"/>
      <c r="E4895"/>
      <c r="F4895"/>
      <c r="G4895"/>
      <c r="H4895"/>
      <c r="I4895"/>
      <c r="J4895"/>
      <c r="K4895"/>
      <c r="L4895"/>
      <c r="M4895"/>
      <c r="N4895"/>
      <c r="O4895"/>
    </row>
    <row r="4896" spans="2:15" x14ac:dyDescent="0.25">
      <c r="B4896"/>
      <c r="C4896"/>
      <c r="D4896"/>
      <c r="E4896"/>
      <c r="F4896"/>
      <c r="G4896"/>
      <c r="H4896"/>
      <c r="I4896"/>
      <c r="J4896"/>
      <c r="K4896"/>
      <c r="L4896"/>
      <c r="M4896"/>
      <c r="N4896"/>
      <c r="O4896"/>
    </row>
    <row r="4897" spans="2:15" x14ac:dyDescent="0.25">
      <c r="B4897"/>
      <c r="C4897"/>
      <c r="D4897"/>
      <c r="E4897"/>
      <c r="F4897"/>
      <c r="G4897"/>
      <c r="H4897"/>
      <c r="I4897"/>
      <c r="J4897"/>
      <c r="K4897"/>
      <c r="L4897"/>
      <c r="M4897"/>
      <c r="N4897"/>
      <c r="O4897"/>
    </row>
    <row r="4898" spans="2:15" x14ac:dyDescent="0.25">
      <c r="B4898"/>
      <c r="C4898"/>
      <c r="D4898"/>
      <c r="E4898"/>
      <c r="F4898"/>
      <c r="G4898"/>
      <c r="H4898"/>
      <c r="I4898"/>
      <c r="J4898"/>
      <c r="K4898"/>
      <c r="L4898"/>
      <c r="M4898"/>
      <c r="N4898"/>
      <c r="O4898"/>
    </row>
    <row r="4899" spans="2:15" x14ac:dyDescent="0.25">
      <c r="B4899"/>
      <c r="C4899"/>
      <c r="D4899"/>
      <c r="E4899"/>
      <c r="F4899"/>
      <c r="G4899"/>
      <c r="H4899"/>
      <c r="I4899"/>
      <c r="J4899"/>
      <c r="K4899"/>
      <c r="L4899"/>
      <c r="M4899"/>
      <c r="N4899"/>
      <c r="O4899"/>
    </row>
    <row r="4900" spans="2:15" x14ac:dyDescent="0.25">
      <c r="B4900"/>
      <c r="C4900"/>
      <c r="D4900"/>
      <c r="E4900"/>
      <c r="F4900"/>
      <c r="G4900"/>
      <c r="H4900"/>
      <c r="I4900"/>
      <c r="J4900"/>
      <c r="K4900"/>
      <c r="L4900"/>
      <c r="M4900"/>
      <c r="N4900"/>
      <c r="O4900"/>
    </row>
    <row r="4901" spans="2:15" x14ac:dyDescent="0.25">
      <c r="B4901"/>
      <c r="C4901"/>
      <c r="D4901"/>
      <c r="E4901"/>
      <c r="F4901"/>
      <c r="G4901"/>
      <c r="H4901"/>
      <c r="I4901"/>
      <c r="J4901"/>
      <c r="K4901"/>
      <c r="L4901"/>
      <c r="M4901"/>
      <c r="N4901"/>
      <c r="O4901"/>
    </row>
    <row r="4902" spans="2:15" x14ac:dyDescent="0.25">
      <c r="B4902"/>
      <c r="C4902"/>
      <c r="D4902"/>
      <c r="E4902"/>
      <c r="F4902"/>
      <c r="G4902"/>
      <c r="H4902"/>
      <c r="I4902"/>
      <c r="J4902"/>
      <c r="K4902"/>
      <c r="L4902"/>
      <c r="M4902"/>
      <c r="N4902"/>
      <c r="O4902"/>
    </row>
    <row r="4903" spans="2:15" x14ac:dyDescent="0.25">
      <c r="B4903"/>
      <c r="C4903"/>
      <c r="D4903"/>
      <c r="E4903"/>
      <c r="F4903"/>
      <c r="G4903"/>
      <c r="H4903"/>
      <c r="I4903"/>
      <c r="J4903"/>
      <c r="K4903"/>
      <c r="L4903"/>
      <c r="M4903"/>
      <c r="N4903"/>
      <c r="O4903"/>
    </row>
    <row r="4904" spans="2:15" x14ac:dyDescent="0.25">
      <c r="B4904"/>
      <c r="C4904"/>
      <c r="D4904"/>
      <c r="E4904"/>
      <c r="F4904"/>
      <c r="G4904"/>
      <c r="H4904"/>
      <c r="I4904"/>
      <c r="J4904"/>
      <c r="K4904"/>
      <c r="L4904"/>
      <c r="M4904"/>
      <c r="N4904"/>
      <c r="O4904"/>
    </row>
    <row r="4905" spans="2:15" x14ac:dyDescent="0.25">
      <c r="B4905"/>
      <c r="C4905"/>
      <c r="D4905"/>
      <c r="E4905"/>
      <c r="F4905"/>
      <c r="G4905"/>
      <c r="H4905"/>
      <c r="I4905"/>
      <c r="J4905"/>
      <c r="K4905"/>
      <c r="L4905"/>
      <c r="M4905"/>
      <c r="N4905"/>
      <c r="O4905"/>
    </row>
    <row r="4906" spans="2:15" x14ac:dyDescent="0.25">
      <c r="B4906"/>
      <c r="C4906"/>
      <c r="D4906"/>
      <c r="E4906"/>
      <c r="F4906"/>
      <c r="G4906"/>
      <c r="H4906"/>
      <c r="I4906"/>
      <c r="J4906"/>
      <c r="K4906"/>
      <c r="L4906"/>
      <c r="M4906"/>
      <c r="N4906"/>
      <c r="O4906"/>
    </row>
    <row r="4907" spans="2:15" x14ac:dyDescent="0.25">
      <c r="B4907"/>
      <c r="C4907"/>
      <c r="D4907"/>
      <c r="E4907"/>
      <c r="F4907"/>
      <c r="G4907"/>
      <c r="H4907"/>
      <c r="I4907"/>
      <c r="J4907"/>
      <c r="K4907"/>
      <c r="L4907"/>
      <c r="M4907"/>
      <c r="N4907"/>
      <c r="O4907"/>
    </row>
    <row r="4908" spans="2:15" x14ac:dyDescent="0.25">
      <c r="B4908"/>
      <c r="C4908"/>
      <c r="D4908"/>
      <c r="E4908"/>
      <c r="F4908"/>
      <c r="G4908"/>
      <c r="H4908"/>
      <c r="I4908"/>
      <c r="J4908"/>
      <c r="K4908"/>
      <c r="L4908"/>
      <c r="M4908"/>
      <c r="N4908"/>
      <c r="O4908"/>
    </row>
    <row r="4909" spans="2:15" x14ac:dyDescent="0.25">
      <c r="B4909"/>
      <c r="C4909"/>
      <c r="D4909"/>
      <c r="E4909"/>
      <c r="F4909"/>
      <c r="G4909"/>
      <c r="H4909"/>
      <c r="I4909"/>
      <c r="J4909"/>
      <c r="K4909"/>
      <c r="L4909"/>
      <c r="M4909"/>
      <c r="N4909"/>
      <c r="O4909"/>
    </row>
    <row r="4910" spans="2:15" x14ac:dyDescent="0.25">
      <c r="B4910"/>
      <c r="C4910"/>
      <c r="D4910"/>
      <c r="E4910"/>
      <c r="F4910"/>
      <c r="G4910"/>
      <c r="H4910"/>
      <c r="I4910"/>
      <c r="J4910"/>
      <c r="K4910"/>
      <c r="L4910"/>
      <c r="M4910"/>
      <c r="N4910"/>
      <c r="O4910"/>
    </row>
    <row r="4911" spans="2:15" x14ac:dyDescent="0.25">
      <c r="B4911"/>
      <c r="C4911"/>
      <c r="D4911"/>
      <c r="E4911"/>
      <c r="F4911"/>
      <c r="G4911"/>
      <c r="H4911"/>
      <c r="I4911"/>
      <c r="J4911"/>
      <c r="K4911"/>
      <c r="L4911"/>
      <c r="M4911"/>
      <c r="N4911"/>
      <c r="O4911"/>
    </row>
    <row r="4912" spans="2:15" x14ac:dyDescent="0.25">
      <c r="B4912"/>
      <c r="C4912"/>
      <c r="D4912"/>
      <c r="E4912"/>
      <c r="F4912"/>
      <c r="G4912"/>
      <c r="H4912"/>
      <c r="I4912"/>
      <c r="J4912"/>
      <c r="K4912"/>
      <c r="L4912"/>
      <c r="M4912"/>
      <c r="N4912"/>
      <c r="O4912"/>
    </row>
    <row r="4913" spans="2:15" x14ac:dyDescent="0.25">
      <c r="B4913"/>
      <c r="C4913"/>
      <c r="D4913"/>
      <c r="E4913"/>
      <c r="F4913"/>
      <c r="G4913"/>
      <c r="H4913"/>
      <c r="I4913"/>
      <c r="J4913"/>
      <c r="K4913"/>
      <c r="L4913"/>
      <c r="M4913"/>
      <c r="N4913"/>
      <c r="O4913"/>
    </row>
    <row r="4914" spans="2:15" x14ac:dyDescent="0.25">
      <c r="B4914"/>
      <c r="C4914"/>
      <c r="D4914"/>
      <c r="E4914"/>
      <c r="F4914"/>
      <c r="G4914"/>
      <c r="H4914"/>
      <c r="I4914"/>
      <c r="J4914"/>
      <c r="K4914"/>
      <c r="L4914"/>
      <c r="M4914"/>
      <c r="N4914"/>
      <c r="O4914"/>
    </row>
    <row r="4915" spans="2:15" x14ac:dyDescent="0.25">
      <c r="B4915"/>
      <c r="C4915"/>
      <c r="D4915"/>
      <c r="E4915"/>
      <c r="F4915"/>
      <c r="G4915"/>
      <c r="H4915"/>
      <c r="I4915"/>
      <c r="J4915"/>
      <c r="K4915"/>
      <c r="L4915"/>
      <c r="M4915"/>
      <c r="N4915"/>
      <c r="O4915"/>
    </row>
    <row r="4916" spans="2:15" x14ac:dyDescent="0.25">
      <c r="B4916"/>
      <c r="C4916"/>
      <c r="D4916"/>
      <c r="E4916"/>
      <c r="F4916"/>
      <c r="G4916"/>
      <c r="H4916"/>
      <c r="I4916"/>
      <c r="J4916"/>
      <c r="K4916"/>
      <c r="L4916"/>
      <c r="M4916"/>
      <c r="N4916"/>
      <c r="O4916"/>
    </row>
    <row r="4917" spans="2:15" x14ac:dyDescent="0.25">
      <c r="B4917"/>
      <c r="C4917"/>
      <c r="D4917"/>
      <c r="E4917"/>
      <c r="F4917"/>
      <c r="G4917"/>
      <c r="H4917"/>
      <c r="I4917"/>
      <c r="J4917"/>
      <c r="K4917"/>
      <c r="L4917"/>
      <c r="M4917"/>
      <c r="N4917"/>
      <c r="O4917"/>
    </row>
    <row r="4918" spans="2:15" x14ac:dyDescent="0.25">
      <c r="B4918"/>
      <c r="C4918"/>
      <c r="D4918"/>
      <c r="E4918"/>
      <c r="F4918"/>
      <c r="G4918"/>
      <c r="H4918"/>
      <c r="I4918"/>
      <c r="J4918"/>
      <c r="K4918"/>
      <c r="L4918"/>
      <c r="M4918"/>
      <c r="N4918"/>
      <c r="O4918"/>
    </row>
    <row r="4919" spans="2:15" x14ac:dyDescent="0.25">
      <c r="B4919"/>
      <c r="C4919"/>
      <c r="D4919"/>
      <c r="E4919"/>
      <c r="F4919"/>
      <c r="G4919"/>
      <c r="H4919"/>
      <c r="I4919"/>
      <c r="J4919"/>
      <c r="K4919"/>
      <c r="L4919"/>
      <c r="M4919"/>
      <c r="N4919"/>
      <c r="O4919"/>
    </row>
    <row r="4920" spans="2:15" x14ac:dyDescent="0.25">
      <c r="B4920"/>
      <c r="C4920"/>
      <c r="D4920"/>
      <c r="E4920"/>
      <c r="F4920"/>
      <c r="G4920"/>
      <c r="H4920"/>
      <c r="I4920"/>
      <c r="J4920"/>
      <c r="K4920"/>
      <c r="L4920"/>
      <c r="M4920"/>
      <c r="N4920"/>
      <c r="O4920"/>
    </row>
    <row r="4921" spans="2:15" x14ac:dyDescent="0.25">
      <c r="B4921"/>
      <c r="C4921"/>
      <c r="D4921"/>
      <c r="E4921"/>
      <c r="F4921"/>
      <c r="G4921"/>
      <c r="H4921"/>
      <c r="I4921"/>
      <c r="J4921"/>
      <c r="K4921"/>
      <c r="L4921"/>
      <c r="M4921"/>
      <c r="N4921"/>
      <c r="O4921"/>
    </row>
    <row r="4922" spans="2:15" x14ac:dyDescent="0.25">
      <c r="B4922"/>
      <c r="C4922"/>
      <c r="D4922"/>
      <c r="E4922"/>
      <c r="F4922"/>
      <c r="G4922"/>
      <c r="H4922"/>
      <c r="I4922"/>
      <c r="J4922"/>
      <c r="K4922"/>
      <c r="L4922"/>
      <c r="M4922"/>
      <c r="N4922"/>
      <c r="O4922"/>
    </row>
    <row r="4923" spans="2:15" x14ac:dyDescent="0.25">
      <c r="B4923"/>
      <c r="C4923"/>
      <c r="D4923"/>
      <c r="E4923"/>
      <c r="F4923"/>
      <c r="G4923"/>
      <c r="H4923"/>
      <c r="I4923"/>
      <c r="J4923"/>
      <c r="K4923"/>
      <c r="L4923"/>
      <c r="M4923"/>
      <c r="N4923"/>
      <c r="O4923"/>
    </row>
    <row r="4924" spans="2:15" x14ac:dyDescent="0.25">
      <c r="B4924"/>
      <c r="C4924"/>
      <c r="D4924"/>
      <c r="E4924"/>
      <c r="F4924"/>
      <c r="G4924"/>
      <c r="H4924"/>
      <c r="I4924"/>
      <c r="J4924"/>
      <c r="K4924"/>
      <c r="L4924"/>
      <c r="M4924"/>
      <c r="N4924"/>
      <c r="O4924"/>
    </row>
    <row r="4925" spans="2:15" x14ac:dyDescent="0.25">
      <c r="B4925"/>
      <c r="C4925"/>
      <c r="D4925"/>
      <c r="E4925"/>
      <c r="F4925"/>
      <c r="G4925"/>
      <c r="H4925"/>
      <c r="I4925"/>
      <c r="J4925"/>
      <c r="K4925"/>
      <c r="L4925"/>
      <c r="M4925"/>
      <c r="N4925"/>
      <c r="O4925"/>
    </row>
    <row r="4926" spans="2:15" x14ac:dyDescent="0.25">
      <c r="B4926"/>
      <c r="C4926"/>
      <c r="D4926"/>
      <c r="E4926"/>
      <c r="F4926"/>
      <c r="G4926"/>
      <c r="H4926"/>
      <c r="I4926"/>
      <c r="J4926"/>
      <c r="K4926"/>
      <c r="L4926"/>
      <c r="M4926"/>
      <c r="N4926"/>
      <c r="O4926"/>
    </row>
    <row r="4927" spans="2:15" x14ac:dyDescent="0.25">
      <c r="B4927"/>
      <c r="C4927"/>
      <c r="D4927"/>
      <c r="E4927"/>
      <c r="F4927"/>
      <c r="G4927"/>
      <c r="H4927"/>
      <c r="I4927"/>
      <c r="J4927"/>
      <c r="K4927"/>
      <c r="L4927"/>
      <c r="M4927"/>
      <c r="N4927"/>
      <c r="O4927"/>
    </row>
    <row r="4928" spans="2:15" x14ac:dyDescent="0.25">
      <c r="B4928"/>
      <c r="C4928"/>
      <c r="D4928"/>
      <c r="E4928"/>
      <c r="F4928"/>
      <c r="G4928"/>
      <c r="H4928"/>
      <c r="I4928"/>
      <c r="J4928"/>
      <c r="K4928"/>
      <c r="L4928"/>
      <c r="M4928"/>
      <c r="N4928"/>
      <c r="O4928"/>
    </row>
    <row r="4929" spans="2:15" x14ac:dyDescent="0.25">
      <c r="B4929"/>
      <c r="C4929"/>
      <c r="D4929"/>
      <c r="E4929"/>
      <c r="F4929"/>
      <c r="G4929"/>
      <c r="H4929"/>
      <c r="I4929"/>
      <c r="J4929"/>
      <c r="K4929"/>
      <c r="L4929"/>
      <c r="M4929"/>
      <c r="N4929"/>
      <c r="O4929"/>
    </row>
    <row r="4930" spans="2:15" x14ac:dyDescent="0.25">
      <c r="B4930"/>
      <c r="C4930"/>
      <c r="D4930"/>
      <c r="E4930"/>
      <c r="F4930"/>
      <c r="G4930"/>
      <c r="H4930"/>
      <c r="I4930"/>
      <c r="J4930"/>
      <c r="K4930"/>
      <c r="L4930"/>
      <c r="M4930"/>
      <c r="N4930"/>
      <c r="O4930"/>
    </row>
    <row r="4931" spans="2:15" x14ac:dyDescent="0.25">
      <c r="B4931"/>
      <c r="C4931"/>
      <c r="D4931"/>
      <c r="E4931"/>
      <c r="F4931"/>
      <c r="G4931"/>
      <c r="H4931"/>
      <c r="I4931"/>
      <c r="J4931"/>
      <c r="K4931"/>
      <c r="L4931"/>
      <c r="M4931"/>
      <c r="N4931"/>
      <c r="O4931"/>
    </row>
    <row r="4932" spans="2:15" x14ac:dyDescent="0.25">
      <c r="B4932"/>
      <c r="C4932"/>
      <c r="D4932"/>
      <c r="E4932"/>
      <c r="F4932"/>
      <c r="G4932"/>
      <c r="H4932"/>
      <c r="I4932"/>
      <c r="J4932"/>
      <c r="K4932"/>
      <c r="L4932"/>
      <c r="M4932"/>
      <c r="N4932"/>
      <c r="O4932"/>
    </row>
    <row r="4933" spans="2:15" x14ac:dyDescent="0.25">
      <c r="B4933"/>
      <c r="C4933"/>
      <c r="D4933"/>
      <c r="E4933"/>
      <c r="F4933"/>
      <c r="G4933"/>
      <c r="H4933"/>
      <c r="I4933"/>
      <c r="J4933"/>
      <c r="K4933"/>
      <c r="L4933"/>
      <c r="M4933"/>
      <c r="N4933"/>
      <c r="O4933"/>
    </row>
    <row r="4934" spans="2:15" x14ac:dyDescent="0.25">
      <c r="B4934"/>
      <c r="C4934"/>
      <c r="D4934"/>
      <c r="E4934"/>
      <c r="F4934"/>
      <c r="G4934"/>
      <c r="H4934"/>
      <c r="I4934"/>
      <c r="J4934"/>
      <c r="K4934"/>
      <c r="L4934"/>
      <c r="M4934"/>
      <c r="N4934"/>
      <c r="O4934"/>
    </row>
    <row r="4935" spans="2:15" x14ac:dyDescent="0.25">
      <c r="B4935"/>
      <c r="C4935"/>
      <c r="D4935"/>
      <c r="E4935"/>
      <c r="F4935"/>
      <c r="G4935"/>
      <c r="H4935"/>
      <c r="I4935"/>
      <c r="J4935"/>
      <c r="K4935"/>
      <c r="L4935"/>
      <c r="M4935"/>
      <c r="N4935"/>
      <c r="O4935"/>
    </row>
    <row r="4936" spans="2:15" x14ac:dyDescent="0.25">
      <c r="B4936"/>
      <c r="C4936"/>
      <c r="D4936"/>
      <c r="E4936"/>
      <c r="F4936"/>
      <c r="G4936"/>
      <c r="H4936"/>
      <c r="I4936"/>
      <c r="J4936"/>
      <c r="K4936"/>
      <c r="L4936"/>
      <c r="M4936"/>
      <c r="N4936"/>
      <c r="O4936"/>
    </row>
    <row r="4937" spans="2:15" x14ac:dyDescent="0.25">
      <c r="B4937"/>
      <c r="C4937"/>
      <c r="D4937"/>
      <c r="E4937"/>
      <c r="F4937"/>
      <c r="G4937"/>
      <c r="H4937"/>
      <c r="I4937"/>
      <c r="J4937"/>
      <c r="K4937"/>
      <c r="L4937"/>
      <c r="M4937"/>
      <c r="N4937"/>
      <c r="O4937"/>
    </row>
    <row r="4938" spans="2:15" x14ac:dyDescent="0.25">
      <c r="B4938"/>
      <c r="C4938"/>
      <c r="D4938"/>
      <c r="E4938"/>
      <c r="F4938"/>
      <c r="G4938"/>
      <c r="H4938"/>
      <c r="I4938"/>
      <c r="J4938"/>
      <c r="K4938"/>
      <c r="L4938"/>
      <c r="M4938"/>
      <c r="N4938"/>
      <c r="O4938"/>
    </row>
    <row r="4939" spans="2:15" x14ac:dyDescent="0.25">
      <c r="B4939"/>
      <c r="C4939"/>
      <c r="D4939"/>
      <c r="E4939"/>
      <c r="F4939"/>
      <c r="G4939"/>
      <c r="H4939"/>
      <c r="I4939"/>
      <c r="J4939"/>
      <c r="K4939"/>
      <c r="L4939"/>
      <c r="M4939"/>
      <c r="N4939"/>
      <c r="O4939"/>
    </row>
    <row r="4940" spans="2:15" x14ac:dyDescent="0.25">
      <c r="B4940"/>
      <c r="C4940"/>
      <c r="D4940"/>
      <c r="E4940"/>
      <c r="F4940"/>
      <c r="G4940"/>
      <c r="H4940"/>
      <c r="I4940"/>
      <c r="J4940"/>
      <c r="K4940"/>
      <c r="L4940"/>
      <c r="M4940"/>
      <c r="N4940"/>
      <c r="O4940"/>
    </row>
    <row r="4941" spans="2:15" x14ac:dyDescent="0.25">
      <c r="B4941"/>
      <c r="C4941"/>
      <c r="D4941"/>
      <c r="E4941"/>
      <c r="F4941"/>
      <c r="G4941"/>
      <c r="H4941"/>
      <c r="I4941"/>
      <c r="J4941"/>
      <c r="K4941"/>
      <c r="L4941"/>
      <c r="M4941"/>
      <c r="N4941"/>
      <c r="O4941"/>
    </row>
    <row r="4942" spans="2:15" x14ac:dyDescent="0.25">
      <c r="B4942"/>
      <c r="C4942"/>
      <c r="D4942"/>
      <c r="E4942"/>
      <c r="F4942"/>
      <c r="G4942"/>
      <c r="H4942"/>
      <c r="I4942"/>
      <c r="J4942"/>
      <c r="K4942"/>
      <c r="L4942"/>
      <c r="M4942"/>
      <c r="N4942"/>
      <c r="O4942"/>
    </row>
    <row r="4943" spans="2:15" x14ac:dyDescent="0.25">
      <c r="B4943"/>
      <c r="C4943"/>
      <c r="D4943"/>
      <c r="E4943"/>
      <c r="F4943"/>
      <c r="G4943"/>
      <c r="H4943"/>
      <c r="I4943"/>
      <c r="J4943"/>
      <c r="K4943"/>
      <c r="L4943"/>
      <c r="M4943"/>
      <c r="N4943"/>
      <c r="O4943"/>
    </row>
    <row r="4944" spans="2:15" x14ac:dyDescent="0.25">
      <c r="B4944"/>
      <c r="C4944"/>
      <c r="D4944"/>
      <c r="E4944"/>
      <c r="F4944"/>
      <c r="G4944"/>
      <c r="H4944"/>
      <c r="I4944"/>
      <c r="J4944"/>
      <c r="K4944"/>
      <c r="L4944"/>
      <c r="M4944"/>
      <c r="N4944"/>
      <c r="O4944"/>
    </row>
    <row r="4945" spans="2:15" x14ac:dyDescent="0.25">
      <c r="B4945"/>
      <c r="C4945"/>
      <c r="D4945"/>
      <c r="E4945"/>
      <c r="F4945"/>
      <c r="G4945"/>
      <c r="H4945"/>
      <c r="I4945"/>
      <c r="J4945"/>
      <c r="K4945"/>
      <c r="L4945"/>
      <c r="M4945"/>
      <c r="N4945"/>
      <c r="O4945"/>
    </row>
    <row r="4946" spans="2:15" x14ac:dyDescent="0.25">
      <c r="B4946"/>
      <c r="C4946"/>
      <c r="D4946"/>
      <c r="E4946"/>
      <c r="F4946"/>
      <c r="G4946"/>
      <c r="H4946"/>
      <c r="I4946"/>
      <c r="J4946"/>
      <c r="K4946"/>
      <c r="L4946"/>
      <c r="M4946"/>
      <c r="N4946"/>
      <c r="O4946"/>
    </row>
    <row r="4947" spans="2:15" x14ac:dyDescent="0.25">
      <c r="B4947"/>
      <c r="C4947"/>
      <c r="D4947"/>
      <c r="E4947"/>
      <c r="F4947"/>
      <c r="G4947"/>
      <c r="H4947"/>
      <c r="I4947"/>
      <c r="J4947"/>
      <c r="K4947"/>
      <c r="L4947"/>
      <c r="M4947"/>
      <c r="N4947"/>
      <c r="O4947"/>
    </row>
    <row r="4948" spans="2:15" x14ac:dyDescent="0.25">
      <c r="B4948"/>
      <c r="C4948"/>
      <c r="D4948"/>
      <c r="E4948"/>
      <c r="F4948"/>
      <c r="G4948"/>
      <c r="H4948"/>
      <c r="I4948"/>
      <c r="J4948"/>
      <c r="K4948"/>
      <c r="L4948"/>
      <c r="M4948"/>
      <c r="N4948"/>
      <c r="O4948"/>
    </row>
    <row r="4949" spans="2:15" x14ac:dyDescent="0.25">
      <c r="B4949"/>
      <c r="C4949"/>
      <c r="D4949"/>
      <c r="E4949"/>
      <c r="F4949"/>
      <c r="G4949"/>
      <c r="H4949"/>
      <c r="I4949"/>
      <c r="J4949"/>
      <c r="K4949"/>
      <c r="L4949"/>
      <c r="M4949"/>
      <c r="N4949"/>
      <c r="O4949"/>
    </row>
    <row r="4950" spans="2:15" x14ac:dyDescent="0.25">
      <c r="B4950"/>
      <c r="C4950"/>
      <c r="D4950"/>
      <c r="E4950"/>
      <c r="F4950"/>
      <c r="G4950"/>
      <c r="H4950"/>
      <c r="I4950"/>
      <c r="J4950"/>
      <c r="K4950"/>
      <c r="L4950"/>
      <c r="M4950"/>
      <c r="N4950"/>
      <c r="O4950"/>
    </row>
    <row r="4951" spans="2:15" x14ac:dyDescent="0.25">
      <c r="B4951"/>
      <c r="C4951"/>
      <c r="D4951"/>
      <c r="E4951"/>
      <c r="F4951"/>
      <c r="G4951"/>
      <c r="H4951"/>
      <c r="I4951"/>
      <c r="J4951"/>
      <c r="K4951"/>
      <c r="L4951"/>
      <c r="M4951"/>
      <c r="N4951"/>
      <c r="O4951"/>
    </row>
    <row r="4952" spans="2:15" x14ac:dyDescent="0.25">
      <c r="B4952"/>
      <c r="C4952"/>
      <c r="D4952"/>
      <c r="E4952"/>
      <c r="F4952"/>
      <c r="G4952"/>
      <c r="H4952"/>
      <c r="I4952"/>
      <c r="J4952"/>
      <c r="K4952"/>
      <c r="L4952"/>
      <c r="M4952"/>
      <c r="N4952"/>
      <c r="O4952"/>
    </row>
    <row r="4953" spans="2:15" x14ac:dyDescent="0.25">
      <c r="B4953"/>
      <c r="C4953"/>
      <c r="D4953"/>
      <c r="E4953"/>
      <c r="F4953"/>
      <c r="G4953"/>
      <c r="H4953"/>
      <c r="I4953"/>
      <c r="J4953"/>
      <c r="K4953"/>
      <c r="L4953"/>
      <c r="M4953"/>
      <c r="N4953"/>
      <c r="O4953"/>
    </row>
    <row r="4954" spans="2:15" x14ac:dyDescent="0.25">
      <c r="B4954"/>
      <c r="C4954"/>
      <c r="D4954"/>
      <c r="E4954"/>
      <c r="F4954"/>
      <c r="G4954"/>
      <c r="H4954"/>
      <c r="I4954"/>
      <c r="J4954"/>
      <c r="K4954"/>
      <c r="L4954"/>
      <c r="M4954"/>
      <c r="N4954"/>
      <c r="O4954"/>
    </row>
    <row r="4955" spans="2:15" x14ac:dyDescent="0.25">
      <c r="B4955"/>
      <c r="C4955"/>
      <c r="D4955"/>
      <c r="E4955"/>
      <c r="F4955"/>
      <c r="G4955"/>
      <c r="H4955"/>
      <c r="I4955"/>
      <c r="J4955"/>
      <c r="K4955"/>
      <c r="L4955"/>
      <c r="M4955"/>
      <c r="N4955"/>
      <c r="O4955"/>
    </row>
    <row r="4956" spans="2:15" x14ac:dyDescent="0.25">
      <c r="B4956"/>
      <c r="C4956"/>
      <c r="D4956"/>
      <c r="E4956"/>
      <c r="F4956"/>
      <c r="G4956"/>
      <c r="H4956"/>
      <c r="I4956"/>
      <c r="J4956"/>
      <c r="K4956"/>
      <c r="L4956"/>
      <c r="M4956"/>
      <c r="N4956"/>
      <c r="O4956"/>
    </row>
    <row r="4957" spans="2:15" x14ac:dyDescent="0.25">
      <c r="B4957"/>
      <c r="C4957"/>
      <c r="D4957"/>
      <c r="E4957"/>
      <c r="F4957"/>
      <c r="G4957"/>
      <c r="H4957"/>
      <c r="I4957"/>
      <c r="J4957"/>
      <c r="K4957"/>
      <c r="L4957"/>
      <c r="M4957"/>
      <c r="N4957"/>
      <c r="O4957"/>
    </row>
    <row r="4958" spans="2:15" x14ac:dyDescent="0.25">
      <c r="B4958"/>
      <c r="C4958"/>
      <c r="D4958"/>
      <c r="E4958"/>
      <c r="F4958"/>
      <c r="G4958"/>
      <c r="H4958"/>
      <c r="I4958"/>
      <c r="J4958"/>
      <c r="K4958"/>
      <c r="L4958"/>
      <c r="M4958"/>
      <c r="N4958"/>
      <c r="O4958"/>
    </row>
    <row r="4959" spans="2:15" x14ac:dyDescent="0.25">
      <c r="B4959"/>
      <c r="C4959"/>
      <c r="D4959"/>
      <c r="E4959"/>
      <c r="F4959"/>
      <c r="G4959"/>
      <c r="H4959"/>
      <c r="I4959"/>
      <c r="J4959"/>
      <c r="K4959"/>
      <c r="L4959"/>
      <c r="M4959"/>
      <c r="N4959"/>
      <c r="O4959"/>
    </row>
    <row r="4960" spans="2:15" x14ac:dyDescent="0.25">
      <c r="B4960"/>
      <c r="C4960"/>
      <c r="D4960"/>
      <c r="E4960"/>
      <c r="F4960"/>
      <c r="G4960"/>
      <c r="H4960"/>
      <c r="I4960"/>
      <c r="J4960"/>
      <c r="K4960"/>
      <c r="L4960"/>
      <c r="M4960"/>
      <c r="N4960"/>
      <c r="O4960"/>
    </row>
    <row r="4961" spans="2:15" x14ac:dyDescent="0.25">
      <c r="B4961"/>
      <c r="C4961"/>
      <c r="D4961"/>
      <c r="E4961"/>
      <c r="F4961"/>
      <c r="G4961"/>
      <c r="H4961"/>
      <c r="I4961"/>
      <c r="J4961"/>
      <c r="K4961"/>
      <c r="L4961"/>
      <c r="M4961"/>
      <c r="N4961"/>
      <c r="O4961"/>
    </row>
    <row r="4962" spans="2:15" x14ac:dyDescent="0.25">
      <c r="B4962"/>
      <c r="C4962"/>
      <c r="D4962"/>
      <c r="E4962"/>
      <c r="F4962"/>
      <c r="G4962"/>
      <c r="H4962"/>
      <c r="I4962"/>
      <c r="J4962"/>
      <c r="K4962"/>
      <c r="L4962"/>
      <c r="M4962"/>
      <c r="N4962"/>
      <c r="O4962"/>
    </row>
    <row r="4963" spans="2:15" x14ac:dyDescent="0.25">
      <c r="B4963"/>
      <c r="C4963"/>
      <c r="D4963"/>
      <c r="E4963"/>
      <c r="F4963"/>
      <c r="G4963"/>
      <c r="H4963"/>
      <c r="I4963"/>
      <c r="J4963"/>
      <c r="K4963"/>
      <c r="L4963"/>
      <c r="M4963"/>
      <c r="N4963"/>
      <c r="O4963"/>
    </row>
    <row r="4964" spans="2:15" x14ac:dyDescent="0.25">
      <c r="B4964"/>
      <c r="C4964"/>
      <c r="D4964"/>
      <c r="E4964"/>
      <c r="F4964"/>
      <c r="G4964"/>
      <c r="H4964"/>
      <c r="I4964"/>
      <c r="J4964"/>
      <c r="K4964"/>
      <c r="L4964"/>
      <c r="M4964"/>
      <c r="N4964"/>
      <c r="O4964"/>
    </row>
    <row r="4965" spans="2:15" x14ac:dyDescent="0.25">
      <c r="B4965"/>
      <c r="C4965"/>
      <c r="D4965"/>
      <c r="E4965"/>
      <c r="F4965"/>
      <c r="G4965"/>
      <c r="H4965"/>
      <c r="I4965"/>
      <c r="J4965"/>
      <c r="K4965"/>
      <c r="L4965"/>
      <c r="M4965"/>
      <c r="N4965"/>
      <c r="O4965"/>
    </row>
    <row r="4966" spans="2:15" x14ac:dyDescent="0.25">
      <c r="B4966"/>
      <c r="C4966"/>
      <c r="D4966"/>
      <c r="E4966"/>
      <c r="F4966"/>
      <c r="G4966"/>
      <c r="H4966"/>
      <c r="I4966"/>
      <c r="J4966"/>
      <c r="K4966"/>
      <c r="L4966"/>
      <c r="M4966"/>
      <c r="N4966"/>
      <c r="O4966"/>
    </row>
    <row r="4967" spans="2:15" x14ac:dyDescent="0.25">
      <c r="B4967"/>
      <c r="C4967"/>
      <c r="D4967"/>
      <c r="E4967"/>
      <c r="F4967"/>
      <c r="G4967"/>
      <c r="H4967"/>
      <c r="I4967"/>
      <c r="J4967"/>
      <c r="K4967"/>
      <c r="L4967"/>
      <c r="M4967"/>
      <c r="N4967"/>
      <c r="O4967"/>
    </row>
    <row r="4968" spans="2:15" x14ac:dyDescent="0.25">
      <c r="B4968"/>
      <c r="C4968"/>
      <c r="D4968"/>
      <c r="E4968"/>
      <c r="F4968"/>
      <c r="G4968"/>
      <c r="H4968"/>
      <c r="I4968"/>
      <c r="J4968"/>
      <c r="K4968"/>
      <c r="L4968"/>
      <c r="M4968"/>
      <c r="N4968"/>
      <c r="O4968"/>
    </row>
    <row r="4969" spans="2:15" x14ac:dyDescent="0.25">
      <c r="B4969"/>
      <c r="C4969"/>
      <c r="D4969"/>
      <c r="E4969"/>
      <c r="F4969"/>
      <c r="G4969"/>
      <c r="H4969"/>
      <c r="I4969"/>
      <c r="J4969"/>
      <c r="K4969"/>
      <c r="L4969"/>
      <c r="M4969"/>
      <c r="N4969"/>
      <c r="O4969"/>
    </row>
    <row r="4970" spans="2:15" x14ac:dyDescent="0.25">
      <c r="B4970"/>
      <c r="C4970"/>
      <c r="D4970"/>
      <c r="E4970"/>
      <c r="F4970"/>
      <c r="G4970"/>
      <c r="H4970"/>
      <c r="I4970"/>
      <c r="J4970"/>
      <c r="K4970"/>
      <c r="L4970"/>
      <c r="M4970"/>
      <c r="N4970"/>
      <c r="O4970"/>
    </row>
    <row r="4971" spans="2:15" x14ac:dyDescent="0.25">
      <c r="B4971"/>
      <c r="C4971"/>
      <c r="D4971"/>
      <c r="E4971"/>
      <c r="F4971"/>
      <c r="G4971"/>
      <c r="H4971"/>
      <c r="I4971"/>
      <c r="J4971"/>
      <c r="K4971"/>
      <c r="L4971"/>
      <c r="M4971"/>
      <c r="N4971"/>
      <c r="O4971"/>
    </row>
    <row r="4972" spans="2:15" x14ac:dyDescent="0.25">
      <c r="B4972"/>
      <c r="C4972"/>
      <c r="D4972"/>
      <c r="E4972"/>
      <c r="F4972"/>
      <c r="G4972"/>
      <c r="H4972"/>
      <c r="I4972"/>
      <c r="J4972"/>
      <c r="K4972"/>
      <c r="L4972"/>
      <c r="M4972"/>
      <c r="N4972"/>
      <c r="O4972"/>
    </row>
    <row r="4973" spans="2:15" x14ac:dyDescent="0.25">
      <c r="B4973"/>
      <c r="C4973"/>
      <c r="D4973"/>
      <c r="E4973"/>
      <c r="F4973"/>
      <c r="G4973"/>
      <c r="H4973"/>
      <c r="I4973"/>
      <c r="J4973"/>
      <c r="K4973"/>
      <c r="L4973"/>
      <c r="M4973"/>
      <c r="N4973"/>
      <c r="O4973"/>
    </row>
    <row r="4974" spans="2:15" x14ac:dyDescent="0.25">
      <c r="B4974"/>
      <c r="C4974"/>
      <c r="D4974"/>
      <c r="E4974"/>
      <c r="F4974"/>
      <c r="G4974"/>
      <c r="H4974"/>
      <c r="I4974"/>
      <c r="J4974"/>
      <c r="K4974"/>
      <c r="L4974"/>
      <c r="M4974"/>
      <c r="N4974"/>
      <c r="O4974"/>
    </row>
    <row r="4975" spans="2:15" x14ac:dyDescent="0.25">
      <c r="B4975"/>
      <c r="C4975"/>
      <c r="D4975"/>
      <c r="E4975"/>
      <c r="F4975"/>
      <c r="G4975"/>
      <c r="H4975"/>
      <c r="I4975"/>
      <c r="J4975"/>
      <c r="K4975"/>
      <c r="L4975"/>
      <c r="M4975"/>
      <c r="N4975"/>
      <c r="O4975"/>
    </row>
    <row r="4976" spans="2:15" x14ac:dyDescent="0.25">
      <c r="B4976"/>
      <c r="C4976"/>
      <c r="D4976"/>
      <c r="E4976"/>
      <c r="F4976"/>
      <c r="G4976"/>
      <c r="H4976"/>
      <c r="I4976"/>
      <c r="J4976"/>
      <c r="K4976"/>
      <c r="L4976"/>
      <c r="M4976"/>
      <c r="N4976"/>
      <c r="O4976"/>
    </row>
    <row r="4977" spans="2:15" x14ac:dyDescent="0.25">
      <c r="B4977"/>
      <c r="C4977"/>
      <c r="D4977"/>
      <c r="E4977"/>
      <c r="F4977"/>
      <c r="G4977"/>
      <c r="H4977"/>
      <c r="I4977"/>
      <c r="J4977"/>
      <c r="K4977"/>
      <c r="L4977"/>
      <c r="M4977"/>
      <c r="N4977"/>
      <c r="O4977"/>
    </row>
    <row r="4978" spans="2:15" x14ac:dyDescent="0.25">
      <c r="B4978"/>
      <c r="C4978"/>
      <c r="D4978"/>
      <c r="E4978"/>
      <c r="F4978"/>
      <c r="G4978"/>
      <c r="H4978"/>
      <c r="I4978"/>
      <c r="J4978"/>
      <c r="K4978"/>
      <c r="L4978"/>
      <c r="M4978"/>
      <c r="N4978"/>
      <c r="O4978"/>
    </row>
    <row r="4979" spans="2:15" x14ac:dyDescent="0.25">
      <c r="B4979"/>
      <c r="C4979"/>
      <c r="D4979"/>
      <c r="E4979"/>
      <c r="F4979"/>
      <c r="G4979"/>
      <c r="H4979"/>
      <c r="I4979"/>
      <c r="J4979"/>
      <c r="K4979"/>
      <c r="L4979"/>
      <c r="M4979"/>
      <c r="N4979"/>
      <c r="O4979"/>
    </row>
    <row r="4980" spans="2:15" x14ac:dyDescent="0.25">
      <c r="B4980"/>
      <c r="C4980"/>
      <c r="D4980"/>
      <c r="E4980"/>
      <c r="F4980"/>
      <c r="G4980"/>
      <c r="H4980"/>
      <c r="I4980"/>
      <c r="J4980"/>
      <c r="K4980"/>
      <c r="L4980"/>
      <c r="M4980"/>
      <c r="N4980"/>
      <c r="O4980"/>
    </row>
    <row r="4981" spans="2:15" x14ac:dyDescent="0.25">
      <c r="B4981"/>
      <c r="C4981"/>
      <c r="D4981"/>
      <c r="E4981"/>
      <c r="F4981"/>
      <c r="G4981"/>
      <c r="H4981"/>
      <c r="I4981"/>
      <c r="J4981"/>
      <c r="K4981"/>
      <c r="L4981"/>
      <c r="M4981"/>
      <c r="N4981"/>
      <c r="O4981"/>
    </row>
    <row r="4982" spans="2:15" x14ac:dyDescent="0.25">
      <c r="B4982"/>
      <c r="C4982"/>
      <c r="D4982"/>
      <c r="E4982"/>
      <c r="F4982"/>
      <c r="G4982"/>
      <c r="H4982"/>
      <c r="I4982"/>
      <c r="J4982"/>
      <c r="K4982"/>
      <c r="L4982"/>
      <c r="M4982"/>
      <c r="N4982"/>
      <c r="O4982"/>
    </row>
    <row r="4983" spans="2:15" x14ac:dyDescent="0.25">
      <c r="B4983"/>
      <c r="C4983"/>
      <c r="D4983"/>
      <c r="E4983"/>
      <c r="F4983"/>
      <c r="G4983"/>
      <c r="H4983"/>
      <c r="I4983"/>
      <c r="J4983"/>
      <c r="K4983"/>
      <c r="L4983"/>
      <c r="M4983"/>
      <c r="N4983"/>
      <c r="O4983"/>
    </row>
    <row r="4984" spans="2:15" x14ac:dyDescent="0.25">
      <c r="B4984"/>
      <c r="C4984"/>
      <c r="D4984"/>
      <c r="E4984"/>
      <c r="F4984"/>
      <c r="G4984"/>
      <c r="H4984"/>
      <c r="I4984"/>
      <c r="J4984"/>
      <c r="K4984"/>
      <c r="L4984"/>
      <c r="M4984"/>
      <c r="N4984"/>
      <c r="O4984"/>
    </row>
    <row r="4985" spans="2:15" x14ac:dyDescent="0.25">
      <c r="B4985"/>
      <c r="C4985"/>
      <c r="D4985"/>
      <c r="E4985"/>
      <c r="F4985"/>
      <c r="G4985"/>
      <c r="H4985"/>
      <c r="I4985"/>
      <c r="J4985"/>
      <c r="K4985"/>
      <c r="L4985"/>
      <c r="M4985"/>
      <c r="N4985"/>
      <c r="O4985"/>
    </row>
    <row r="4986" spans="2:15" x14ac:dyDescent="0.25">
      <c r="B4986"/>
      <c r="C4986"/>
      <c r="D4986"/>
      <c r="E4986"/>
      <c r="F4986"/>
      <c r="G4986"/>
      <c r="H4986"/>
      <c r="I4986"/>
      <c r="J4986"/>
      <c r="K4986"/>
      <c r="L4986"/>
      <c r="M4986"/>
      <c r="N4986"/>
      <c r="O4986"/>
    </row>
    <row r="4987" spans="2:15" x14ac:dyDescent="0.25">
      <c r="B4987"/>
      <c r="C4987"/>
      <c r="D4987"/>
      <c r="E4987"/>
      <c r="F4987"/>
      <c r="G4987"/>
      <c r="H4987"/>
      <c r="I4987"/>
      <c r="J4987"/>
      <c r="K4987"/>
      <c r="L4987"/>
      <c r="M4987"/>
      <c r="N4987"/>
      <c r="O4987"/>
    </row>
    <row r="4988" spans="2:15" x14ac:dyDescent="0.25">
      <c r="B4988"/>
      <c r="C4988"/>
      <c r="D4988"/>
      <c r="E4988"/>
      <c r="F4988"/>
      <c r="G4988"/>
      <c r="H4988"/>
      <c r="I4988"/>
      <c r="J4988"/>
      <c r="K4988"/>
      <c r="L4988"/>
      <c r="M4988"/>
      <c r="N4988"/>
      <c r="O4988"/>
    </row>
    <row r="4989" spans="2:15" x14ac:dyDescent="0.25">
      <c r="B4989"/>
      <c r="C4989"/>
      <c r="D4989"/>
      <c r="E4989"/>
      <c r="F4989"/>
      <c r="G4989"/>
      <c r="H4989"/>
      <c r="I4989"/>
      <c r="J4989"/>
      <c r="K4989"/>
      <c r="L4989"/>
      <c r="M4989"/>
      <c r="N4989"/>
      <c r="O4989"/>
    </row>
    <row r="4990" spans="2:15" x14ac:dyDescent="0.25">
      <c r="B4990"/>
      <c r="C4990"/>
      <c r="D4990"/>
      <c r="E4990"/>
      <c r="F4990"/>
      <c r="G4990"/>
      <c r="H4990"/>
      <c r="I4990"/>
      <c r="J4990"/>
      <c r="K4990"/>
      <c r="L4990"/>
      <c r="M4990"/>
      <c r="N4990"/>
      <c r="O4990"/>
    </row>
    <row r="4991" spans="2:15" x14ac:dyDescent="0.25">
      <c r="B4991"/>
      <c r="C4991"/>
      <c r="D4991"/>
      <c r="E4991"/>
      <c r="F4991"/>
      <c r="G4991"/>
      <c r="H4991"/>
      <c r="I4991"/>
      <c r="J4991"/>
      <c r="K4991"/>
      <c r="L4991"/>
      <c r="M4991"/>
      <c r="N4991"/>
      <c r="O4991"/>
    </row>
    <row r="4992" spans="2:15" x14ac:dyDescent="0.25">
      <c r="B4992"/>
      <c r="C4992"/>
      <c r="D4992"/>
      <c r="E4992"/>
      <c r="F4992"/>
      <c r="G4992"/>
      <c r="H4992"/>
      <c r="I4992"/>
      <c r="J4992"/>
      <c r="K4992"/>
      <c r="L4992"/>
      <c r="M4992"/>
      <c r="N4992"/>
      <c r="O4992"/>
    </row>
    <row r="4993" spans="2:15" x14ac:dyDescent="0.25">
      <c r="B4993"/>
      <c r="C4993"/>
      <c r="D4993"/>
      <c r="E4993"/>
      <c r="F4993"/>
      <c r="G4993"/>
      <c r="H4993"/>
      <c r="I4993"/>
      <c r="J4993"/>
      <c r="K4993"/>
      <c r="L4993"/>
      <c r="M4993"/>
      <c r="N4993"/>
      <c r="O4993"/>
    </row>
    <row r="4994" spans="2:15" x14ac:dyDescent="0.25">
      <c r="B4994"/>
      <c r="C4994"/>
      <c r="D4994"/>
      <c r="E4994"/>
      <c r="F4994"/>
      <c r="G4994"/>
      <c r="H4994"/>
      <c r="I4994"/>
      <c r="J4994"/>
      <c r="K4994"/>
      <c r="L4994"/>
      <c r="M4994"/>
      <c r="N4994"/>
      <c r="O4994"/>
    </row>
    <row r="4995" spans="2:15" x14ac:dyDescent="0.25">
      <c r="B4995"/>
      <c r="C4995"/>
      <c r="D4995"/>
      <c r="E4995"/>
      <c r="F4995"/>
      <c r="G4995"/>
      <c r="H4995"/>
      <c r="I4995"/>
      <c r="J4995"/>
      <c r="K4995"/>
      <c r="L4995"/>
      <c r="M4995"/>
      <c r="N4995"/>
      <c r="O4995"/>
    </row>
    <row r="4996" spans="2:15" x14ac:dyDescent="0.25">
      <c r="B4996"/>
      <c r="C4996"/>
      <c r="D4996"/>
      <c r="E4996"/>
      <c r="F4996"/>
      <c r="G4996"/>
      <c r="H4996"/>
      <c r="I4996"/>
      <c r="J4996"/>
      <c r="K4996"/>
      <c r="L4996"/>
      <c r="M4996"/>
      <c r="N4996"/>
      <c r="O4996"/>
    </row>
    <row r="4997" spans="2:15" x14ac:dyDescent="0.25">
      <c r="B4997"/>
      <c r="C4997"/>
      <c r="D4997"/>
      <c r="E4997"/>
      <c r="F4997"/>
      <c r="G4997"/>
      <c r="H4997"/>
      <c r="I4997"/>
      <c r="J4997"/>
      <c r="K4997"/>
      <c r="L4997"/>
      <c r="M4997"/>
      <c r="N4997"/>
      <c r="O4997"/>
    </row>
    <row r="4998" spans="2:15" x14ac:dyDescent="0.25">
      <c r="B4998"/>
      <c r="C4998"/>
      <c r="D4998"/>
      <c r="E4998"/>
      <c r="F4998"/>
      <c r="G4998"/>
      <c r="H4998"/>
      <c r="I4998"/>
      <c r="J4998"/>
      <c r="K4998"/>
      <c r="L4998"/>
      <c r="M4998"/>
      <c r="N4998"/>
      <c r="O4998"/>
    </row>
    <row r="4999" spans="2:15" x14ac:dyDescent="0.25">
      <c r="B4999"/>
      <c r="C4999"/>
      <c r="D4999"/>
      <c r="E4999"/>
      <c r="F4999"/>
      <c r="G4999"/>
      <c r="H4999"/>
      <c r="I4999"/>
      <c r="J4999"/>
      <c r="K4999"/>
      <c r="L4999"/>
      <c r="M4999"/>
      <c r="N4999"/>
      <c r="O4999"/>
    </row>
    <row r="5000" spans="2:15" x14ac:dyDescent="0.25">
      <c r="B5000"/>
      <c r="C5000"/>
      <c r="D5000"/>
      <c r="E5000"/>
      <c r="F5000"/>
      <c r="G5000"/>
      <c r="H5000"/>
      <c r="I5000"/>
      <c r="J5000"/>
      <c r="K5000"/>
      <c r="L5000"/>
      <c r="M5000"/>
      <c r="N5000"/>
      <c r="O5000"/>
    </row>
    <row r="5001" spans="2:15" x14ac:dyDescent="0.25">
      <c r="B5001"/>
      <c r="C5001"/>
      <c r="D5001"/>
      <c r="E5001"/>
      <c r="F5001"/>
      <c r="G5001"/>
      <c r="H5001"/>
      <c r="I5001"/>
      <c r="J5001"/>
      <c r="K5001"/>
      <c r="L5001"/>
      <c r="M5001"/>
      <c r="N5001"/>
      <c r="O5001"/>
    </row>
    <row r="5002" spans="2:15" x14ac:dyDescent="0.25">
      <c r="B5002"/>
      <c r="C5002"/>
      <c r="D5002"/>
      <c r="E5002"/>
      <c r="F5002"/>
      <c r="G5002"/>
      <c r="H5002"/>
      <c r="I5002"/>
      <c r="J5002"/>
      <c r="K5002"/>
      <c r="L5002"/>
      <c r="M5002"/>
      <c r="N5002"/>
      <c r="O5002"/>
    </row>
    <row r="5003" spans="2:15" x14ac:dyDescent="0.25">
      <c r="B5003"/>
      <c r="C5003"/>
      <c r="D5003"/>
      <c r="E5003"/>
      <c r="F5003"/>
      <c r="G5003"/>
      <c r="H5003"/>
      <c r="I5003"/>
      <c r="J5003"/>
      <c r="K5003"/>
      <c r="L5003"/>
      <c r="M5003"/>
      <c r="N5003"/>
      <c r="O5003"/>
    </row>
    <row r="5004" spans="2:15" x14ac:dyDescent="0.25">
      <c r="B5004"/>
      <c r="C5004"/>
      <c r="D5004"/>
      <c r="E5004"/>
      <c r="F5004"/>
      <c r="G5004"/>
      <c r="H5004"/>
      <c r="I5004"/>
      <c r="J5004"/>
      <c r="K5004"/>
      <c r="L5004"/>
      <c r="M5004"/>
      <c r="N5004"/>
      <c r="O5004"/>
    </row>
    <row r="5005" spans="2:15" x14ac:dyDescent="0.25">
      <c r="B5005"/>
      <c r="C5005"/>
      <c r="D5005"/>
      <c r="E5005"/>
      <c r="F5005"/>
      <c r="G5005"/>
      <c r="H5005"/>
      <c r="I5005"/>
      <c r="J5005"/>
      <c r="K5005"/>
      <c r="L5005"/>
      <c r="M5005"/>
      <c r="N5005"/>
      <c r="O5005"/>
    </row>
    <row r="5006" spans="2:15" x14ac:dyDescent="0.25">
      <c r="B5006"/>
      <c r="C5006"/>
      <c r="D5006"/>
      <c r="E5006"/>
      <c r="F5006"/>
      <c r="G5006"/>
      <c r="H5006"/>
      <c r="I5006"/>
      <c r="J5006"/>
      <c r="K5006"/>
      <c r="L5006"/>
      <c r="M5006"/>
      <c r="N5006"/>
      <c r="O5006"/>
    </row>
    <row r="5007" spans="2:15" x14ac:dyDescent="0.25">
      <c r="B5007"/>
      <c r="C5007"/>
      <c r="D5007"/>
      <c r="E5007"/>
      <c r="F5007"/>
      <c r="G5007"/>
      <c r="H5007"/>
      <c r="I5007"/>
      <c r="J5007"/>
      <c r="K5007"/>
      <c r="L5007"/>
      <c r="M5007"/>
      <c r="N5007"/>
      <c r="O5007"/>
    </row>
    <row r="5008" spans="2:15" x14ac:dyDescent="0.25">
      <c r="B5008"/>
      <c r="C5008"/>
      <c r="D5008"/>
      <c r="E5008"/>
      <c r="F5008"/>
      <c r="G5008"/>
      <c r="H5008"/>
      <c r="I5008"/>
      <c r="J5008"/>
      <c r="K5008"/>
      <c r="L5008"/>
      <c r="M5008"/>
      <c r="N5008"/>
      <c r="O5008"/>
    </row>
    <row r="5009" spans="2:15" x14ac:dyDescent="0.25">
      <c r="B5009"/>
      <c r="C5009"/>
      <c r="D5009"/>
      <c r="E5009"/>
      <c r="F5009"/>
      <c r="G5009"/>
      <c r="H5009"/>
      <c r="I5009"/>
      <c r="J5009"/>
      <c r="K5009"/>
      <c r="L5009"/>
      <c r="M5009"/>
      <c r="N5009"/>
      <c r="O5009"/>
    </row>
    <row r="5010" spans="2:15" x14ac:dyDescent="0.25">
      <c r="B5010"/>
      <c r="C5010"/>
      <c r="D5010"/>
      <c r="E5010"/>
      <c r="F5010"/>
      <c r="G5010"/>
      <c r="H5010"/>
      <c r="I5010"/>
      <c r="J5010"/>
      <c r="K5010"/>
      <c r="L5010"/>
      <c r="M5010"/>
      <c r="N5010"/>
      <c r="O5010"/>
    </row>
    <row r="5011" spans="2:15" x14ac:dyDescent="0.25">
      <c r="B5011"/>
      <c r="C5011"/>
      <c r="D5011"/>
      <c r="E5011"/>
      <c r="F5011"/>
      <c r="G5011"/>
      <c r="H5011"/>
      <c r="I5011"/>
      <c r="J5011"/>
      <c r="K5011"/>
      <c r="L5011"/>
      <c r="M5011"/>
      <c r="N5011"/>
      <c r="O5011"/>
    </row>
    <row r="5012" spans="2:15" x14ac:dyDescent="0.25">
      <c r="B5012"/>
      <c r="C5012"/>
      <c r="D5012"/>
      <c r="E5012"/>
      <c r="F5012"/>
      <c r="G5012"/>
      <c r="H5012"/>
      <c r="I5012"/>
      <c r="J5012"/>
      <c r="K5012"/>
      <c r="L5012"/>
      <c r="M5012"/>
      <c r="N5012"/>
      <c r="O5012"/>
    </row>
    <row r="5013" spans="2:15" x14ac:dyDescent="0.25">
      <c r="B5013"/>
      <c r="C5013"/>
      <c r="D5013"/>
      <c r="E5013"/>
      <c r="F5013"/>
      <c r="G5013"/>
      <c r="H5013"/>
      <c r="I5013"/>
      <c r="J5013"/>
      <c r="K5013"/>
      <c r="L5013"/>
      <c r="M5013"/>
      <c r="N5013"/>
      <c r="O5013"/>
    </row>
    <row r="5014" spans="2:15" x14ac:dyDescent="0.25">
      <c r="B5014"/>
      <c r="C5014"/>
      <c r="D5014"/>
      <c r="E5014"/>
      <c r="F5014"/>
      <c r="G5014"/>
      <c r="H5014"/>
      <c r="I5014"/>
      <c r="J5014"/>
      <c r="K5014"/>
      <c r="L5014"/>
      <c r="M5014"/>
      <c r="N5014"/>
      <c r="O5014"/>
    </row>
    <row r="5015" spans="2:15" x14ac:dyDescent="0.25">
      <c r="B5015"/>
      <c r="C5015"/>
      <c r="D5015"/>
      <c r="E5015"/>
      <c r="F5015"/>
      <c r="G5015"/>
      <c r="H5015"/>
      <c r="I5015"/>
      <c r="J5015"/>
      <c r="K5015"/>
      <c r="L5015"/>
      <c r="M5015"/>
      <c r="N5015"/>
      <c r="O5015"/>
    </row>
    <row r="5016" spans="2:15" x14ac:dyDescent="0.25">
      <c r="B5016"/>
      <c r="C5016"/>
      <c r="D5016"/>
      <c r="E5016"/>
      <c r="F5016"/>
      <c r="G5016"/>
      <c r="H5016"/>
      <c r="I5016"/>
      <c r="J5016"/>
      <c r="K5016"/>
      <c r="L5016"/>
      <c r="M5016"/>
      <c r="N5016"/>
      <c r="O5016"/>
    </row>
    <row r="5017" spans="2:15" x14ac:dyDescent="0.25">
      <c r="B5017"/>
      <c r="C5017"/>
      <c r="D5017"/>
      <c r="E5017"/>
      <c r="F5017"/>
      <c r="G5017"/>
      <c r="H5017"/>
      <c r="I5017"/>
      <c r="J5017"/>
      <c r="K5017"/>
      <c r="L5017"/>
      <c r="M5017"/>
      <c r="N5017"/>
      <c r="O5017"/>
    </row>
    <row r="5018" spans="2:15" x14ac:dyDescent="0.25">
      <c r="B5018"/>
      <c r="C5018"/>
      <c r="D5018"/>
      <c r="E5018"/>
      <c r="F5018"/>
      <c r="G5018"/>
      <c r="H5018"/>
      <c r="I5018"/>
      <c r="J5018"/>
      <c r="K5018"/>
      <c r="L5018"/>
      <c r="M5018"/>
      <c r="N5018"/>
      <c r="O5018"/>
    </row>
    <row r="5019" spans="2:15" x14ac:dyDescent="0.25">
      <c r="B5019"/>
      <c r="C5019"/>
      <c r="D5019"/>
      <c r="E5019"/>
      <c r="F5019"/>
      <c r="G5019"/>
      <c r="H5019"/>
      <c r="I5019"/>
      <c r="J5019"/>
      <c r="K5019"/>
      <c r="L5019"/>
      <c r="M5019"/>
      <c r="N5019"/>
      <c r="O5019"/>
    </row>
    <row r="5020" spans="2:15" x14ac:dyDescent="0.25">
      <c r="B5020"/>
      <c r="C5020"/>
      <c r="D5020"/>
      <c r="E5020"/>
      <c r="F5020"/>
      <c r="G5020"/>
      <c r="H5020"/>
      <c r="I5020"/>
      <c r="J5020"/>
      <c r="K5020"/>
      <c r="L5020"/>
      <c r="M5020"/>
      <c r="N5020"/>
      <c r="O5020"/>
    </row>
    <row r="5021" spans="2:15" x14ac:dyDescent="0.25">
      <c r="B5021"/>
      <c r="C5021"/>
      <c r="D5021"/>
      <c r="E5021"/>
      <c r="F5021"/>
      <c r="G5021"/>
      <c r="H5021"/>
      <c r="I5021"/>
      <c r="J5021"/>
      <c r="K5021"/>
      <c r="L5021"/>
      <c r="M5021"/>
      <c r="N5021"/>
      <c r="O5021"/>
    </row>
    <row r="5022" spans="2:15" x14ac:dyDescent="0.25">
      <c r="B5022"/>
      <c r="C5022"/>
      <c r="D5022"/>
      <c r="E5022"/>
      <c r="F5022"/>
      <c r="G5022"/>
      <c r="H5022"/>
      <c r="I5022"/>
      <c r="J5022"/>
      <c r="K5022"/>
      <c r="L5022"/>
      <c r="M5022"/>
      <c r="N5022"/>
      <c r="O5022"/>
    </row>
    <row r="5023" spans="2:15" x14ac:dyDescent="0.25">
      <c r="B5023"/>
      <c r="C5023"/>
      <c r="D5023"/>
      <c r="E5023"/>
      <c r="F5023"/>
      <c r="G5023"/>
      <c r="H5023"/>
      <c r="I5023"/>
      <c r="J5023"/>
      <c r="K5023"/>
      <c r="L5023"/>
      <c r="M5023"/>
      <c r="N5023"/>
      <c r="O5023"/>
    </row>
    <row r="5024" spans="2:15" x14ac:dyDescent="0.25">
      <c r="B5024"/>
      <c r="C5024"/>
      <c r="D5024"/>
      <c r="E5024"/>
      <c r="F5024"/>
      <c r="G5024"/>
      <c r="H5024"/>
      <c r="I5024"/>
      <c r="J5024"/>
      <c r="K5024"/>
      <c r="L5024"/>
      <c r="M5024"/>
      <c r="N5024"/>
      <c r="O5024"/>
    </row>
    <row r="5025" spans="2:15" x14ac:dyDescent="0.25">
      <c r="B5025"/>
      <c r="C5025"/>
      <c r="D5025"/>
      <c r="E5025"/>
      <c r="F5025"/>
      <c r="G5025"/>
      <c r="H5025"/>
      <c r="I5025"/>
      <c r="J5025"/>
      <c r="K5025"/>
      <c r="L5025"/>
      <c r="M5025"/>
      <c r="N5025"/>
      <c r="O5025"/>
    </row>
    <row r="5026" spans="2:15" x14ac:dyDescent="0.25">
      <c r="B5026"/>
      <c r="C5026"/>
      <c r="D5026"/>
      <c r="E5026"/>
      <c r="F5026"/>
      <c r="G5026"/>
      <c r="H5026"/>
      <c r="I5026"/>
      <c r="J5026"/>
      <c r="K5026"/>
      <c r="L5026"/>
      <c r="M5026"/>
      <c r="N5026"/>
      <c r="O5026"/>
    </row>
    <row r="5027" spans="2:15" x14ac:dyDescent="0.25">
      <c r="B5027"/>
      <c r="C5027"/>
      <c r="D5027"/>
      <c r="E5027"/>
      <c r="F5027"/>
      <c r="G5027"/>
      <c r="H5027"/>
      <c r="I5027"/>
      <c r="J5027"/>
      <c r="K5027"/>
      <c r="L5027"/>
      <c r="M5027"/>
      <c r="N5027"/>
      <c r="O5027"/>
    </row>
    <row r="5028" spans="2:15" x14ac:dyDescent="0.25">
      <c r="B5028"/>
      <c r="C5028"/>
      <c r="D5028"/>
      <c r="E5028"/>
      <c r="F5028"/>
      <c r="G5028"/>
      <c r="H5028"/>
      <c r="I5028"/>
      <c r="J5028"/>
      <c r="K5028"/>
      <c r="L5028"/>
      <c r="M5028"/>
      <c r="N5028"/>
      <c r="O5028"/>
    </row>
    <row r="5029" spans="2:15" x14ac:dyDescent="0.25">
      <c r="B5029"/>
      <c r="C5029"/>
      <c r="D5029"/>
      <c r="E5029"/>
      <c r="F5029"/>
      <c r="G5029"/>
      <c r="H5029"/>
      <c r="I5029"/>
      <c r="J5029"/>
      <c r="K5029"/>
      <c r="L5029"/>
      <c r="M5029"/>
      <c r="N5029"/>
      <c r="O5029"/>
    </row>
    <row r="5030" spans="2:15" x14ac:dyDescent="0.25">
      <c r="B5030"/>
      <c r="C5030"/>
      <c r="D5030"/>
      <c r="E5030"/>
      <c r="F5030"/>
      <c r="G5030"/>
      <c r="H5030"/>
      <c r="I5030"/>
      <c r="J5030"/>
      <c r="K5030"/>
      <c r="L5030"/>
      <c r="M5030"/>
      <c r="N5030"/>
      <c r="O5030"/>
    </row>
    <row r="5031" spans="2:15" x14ac:dyDescent="0.25">
      <c r="B5031"/>
      <c r="C5031"/>
      <c r="D5031"/>
      <c r="E5031"/>
      <c r="F5031"/>
      <c r="G5031"/>
      <c r="H5031"/>
      <c r="I5031"/>
      <c r="J5031"/>
      <c r="K5031"/>
      <c r="L5031"/>
      <c r="M5031"/>
      <c r="N5031"/>
      <c r="O5031"/>
    </row>
    <row r="5032" spans="2:15" x14ac:dyDescent="0.25">
      <c r="B5032"/>
      <c r="C5032"/>
      <c r="D5032"/>
      <c r="E5032"/>
      <c r="F5032"/>
      <c r="G5032"/>
      <c r="H5032"/>
      <c r="I5032"/>
      <c r="J5032"/>
      <c r="K5032"/>
      <c r="L5032"/>
      <c r="M5032"/>
      <c r="N5032"/>
      <c r="O5032"/>
    </row>
    <row r="5033" spans="2:15" x14ac:dyDescent="0.25">
      <c r="B5033"/>
      <c r="C5033"/>
      <c r="D5033"/>
      <c r="E5033"/>
      <c r="F5033"/>
      <c r="G5033"/>
      <c r="H5033"/>
      <c r="I5033"/>
      <c r="J5033"/>
      <c r="K5033"/>
      <c r="L5033"/>
      <c r="M5033"/>
      <c r="N5033"/>
      <c r="O5033"/>
    </row>
    <row r="5034" spans="2:15" x14ac:dyDescent="0.25">
      <c r="B5034"/>
      <c r="C5034"/>
      <c r="D5034"/>
      <c r="E5034"/>
      <c r="F5034"/>
      <c r="G5034"/>
      <c r="H5034"/>
      <c r="I5034"/>
      <c r="J5034"/>
      <c r="K5034"/>
      <c r="L5034"/>
      <c r="M5034"/>
      <c r="N5034"/>
      <c r="O5034"/>
    </row>
    <row r="5035" spans="2:15" x14ac:dyDescent="0.25">
      <c r="B5035"/>
      <c r="C5035"/>
      <c r="D5035"/>
      <c r="E5035"/>
      <c r="F5035"/>
      <c r="G5035"/>
      <c r="H5035"/>
      <c r="I5035"/>
      <c r="J5035"/>
      <c r="K5035"/>
      <c r="L5035"/>
      <c r="M5035"/>
      <c r="N5035"/>
      <c r="O5035"/>
    </row>
    <row r="5036" spans="2:15" x14ac:dyDescent="0.25">
      <c r="B5036"/>
      <c r="C5036"/>
      <c r="D5036"/>
      <c r="E5036"/>
      <c r="F5036"/>
      <c r="G5036"/>
      <c r="H5036"/>
      <c r="I5036"/>
      <c r="J5036"/>
      <c r="K5036"/>
      <c r="L5036"/>
      <c r="M5036"/>
      <c r="N5036"/>
      <c r="O5036"/>
    </row>
    <row r="5037" spans="2:15" x14ac:dyDescent="0.25">
      <c r="B5037"/>
      <c r="C5037"/>
      <c r="D5037"/>
      <c r="E5037"/>
      <c r="F5037"/>
      <c r="G5037"/>
      <c r="H5037"/>
      <c r="I5037"/>
      <c r="J5037"/>
      <c r="K5037"/>
      <c r="L5037"/>
      <c r="M5037"/>
      <c r="N5037"/>
      <c r="O5037"/>
    </row>
    <row r="5038" spans="2:15" x14ac:dyDescent="0.25">
      <c r="B5038"/>
      <c r="C5038"/>
      <c r="D5038"/>
      <c r="E5038"/>
      <c r="F5038"/>
      <c r="G5038"/>
      <c r="H5038"/>
      <c r="I5038"/>
      <c r="J5038"/>
      <c r="K5038"/>
      <c r="L5038"/>
      <c r="M5038"/>
      <c r="N5038"/>
      <c r="O5038"/>
    </row>
    <row r="5039" spans="2:15" x14ac:dyDescent="0.25">
      <c r="B5039"/>
      <c r="C5039"/>
      <c r="D5039"/>
      <c r="E5039"/>
      <c r="F5039"/>
      <c r="G5039"/>
      <c r="H5039"/>
      <c r="I5039"/>
      <c r="J5039"/>
      <c r="K5039"/>
      <c r="L5039"/>
      <c r="M5039"/>
      <c r="N5039"/>
      <c r="O5039"/>
    </row>
    <row r="5040" spans="2:15" x14ac:dyDescent="0.25">
      <c r="B5040"/>
      <c r="C5040"/>
      <c r="D5040"/>
      <c r="E5040"/>
      <c r="F5040"/>
      <c r="G5040"/>
      <c r="H5040"/>
      <c r="I5040"/>
      <c r="J5040"/>
      <c r="K5040"/>
      <c r="L5040"/>
      <c r="M5040"/>
      <c r="N5040"/>
      <c r="O5040"/>
    </row>
    <row r="5041" spans="2:15" x14ac:dyDescent="0.25">
      <c r="B5041"/>
      <c r="C5041"/>
      <c r="D5041"/>
      <c r="E5041"/>
      <c r="F5041"/>
      <c r="G5041"/>
      <c r="H5041"/>
      <c r="I5041"/>
      <c r="J5041"/>
      <c r="K5041"/>
      <c r="L5041"/>
      <c r="M5041"/>
      <c r="N5041"/>
      <c r="O5041"/>
    </row>
    <row r="5042" spans="2:15" x14ac:dyDescent="0.25">
      <c r="B5042"/>
      <c r="C5042"/>
      <c r="D5042"/>
      <c r="E5042"/>
      <c r="F5042"/>
      <c r="G5042"/>
      <c r="H5042"/>
      <c r="I5042"/>
      <c r="J5042"/>
      <c r="K5042"/>
      <c r="L5042"/>
      <c r="M5042"/>
      <c r="N5042"/>
      <c r="O5042"/>
    </row>
    <row r="5043" spans="2:15" x14ac:dyDescent="0.25">
      <c r="B5043"/>
      <c r="C5043"/>
      <c r="D5043"/>
      <c r="E5043"/>
      <c r="F5043"/>
      <c r="G5043"/>
      <c r="H5043"/>
      <c r="I5043"/>
      <c r="J5043"/>
      <c r="K5043"/>
      <c r="L5043"/>
      <c r="M5043"/>
      <c r="N5043"/>
      <c r="O5043"/>
    </row>
    <row r="5044" spans="2:15" x14ac:dyDescent="0.25">
      <c r="B5044"/>
      <c r="C5044"/>
      <c r="D5044"/>
      <c r="E5044"/>
      <c r="F5044"/>
      <c r="G5044"/>
      <c r="H5044"/>
      <c r="I5044"/>
      <c r="J5044"/>
      <c r="K5044"/>
      <c r="L5044"/>
      <c r="M5044"/>
      <c r="N5044"/>
      <c r="O5044"/>
    </row>
    <row r="5045" spans="2:15" x14ac:dyDescent="0.25">
      <c r="B5045"/>
      <c r="C5045"/>
      <c r="D5045"/>
      <c r="E5045"/>
      <c r="F5045"/>
      <c r="G5045"/>
      <c r="H5045"/>
      <c r="I5045"/>
      <c r="J5045"/>
      <c r="K5045"/>
      <c r="L5045"/>
      <c r="M5045"/>
      <c r="N5045"/>
      <c r="O5045"/>
    </row>
    <row r="5046" spans="2:15" x14ac:dyDescent="0.25">
      <c r="B5046"/>
      <c r="C5046"/>
      <c r="D5046"/>
      <c r="E5046"/>
      <c r="F5046"/>
      <c r="G5046"/>
      <c r="H5046"/>
      <c r="I5046"/>
      <c r="J5046"/>
      <c r="K5046"/>
      <c r="L5046"/>
      <c r="M5046"/>
      <c r="N5046"/>
      <c r="O5046"/>
    </row>
    <row r="5047" spans="2:15" x14ac:dyDescent="0.25">
      <c r="B5047"/>
      <c r="C5047"/>
      <c r="D5047"/>
      <c r="E5047"/>
      <c r="F5047"/>
      <c r="G5047"/>
      <c r="H5047"/>
      <c r="I5047"/>
      <c r="J5047"/>
      <c r="K5047"/>
      <c r="L5047"/>
      <c r="M5047"/>
      <c r="N5047"/>
      <c r="O5047"/>
    </row>
    <row r="5048" spans="2:15" x14ac:dyDescent="0.25">
      <c r="B5048"/>
      <c r="C5048"/>
      <c r="D5048"/>
      <c r="E5048"/>
      <c r="F5048"/>
      <c r="G5048"/>
      <c r="H5048"/>
      <c r="I5048"/>
      <c r="J5048"/>
      <c r="K5048"/>
      <c r="L5048"/>
      <c r="M5048"/>
      <c r="N5048"/>
      <c r="O5048"/>
    </row>
    <row r="5049" spans="2:15" x14ac:dyDescent="0.25">
      <c r="B5049"/>
      <c r="C5049"/>
      <c r="D5049"/>
      <c r="E5049"/>
      <c r="F5049"/>
      <c r="G5049"/>
      <c r="H5049"/>
      <c r="I5049"/>
      <c r="J5049"/>
      <c r="K5049"/>
      <c r="L5049"/>
      <c r="M5049"/>
      <c r="N5049"/>
      <c r="O5049"/>
    </row>
    <row r="5050" spans="2:15" x14ac:dyDescent="0.25">
      <c r="B5050"/>
      <c r="C5050"/>
      <c r="D5050"/>
      <c r="E5050"/>
      <c r="F5050"/>
      <c r="G5050"/>
      <c r="H5050"/>
      <c r="I5050"/>
      <c r="J5050"/>
      <c r="K5050"/>
      <c r="L5050"/>
      <c r="M5050"/>
      <c r="N5050"/>
      <c r="O5050"/>
    </row>
    <row r="5051" spans="2:15" x14ac:dyDescent="0.25">
      <c r="B5051"/>
      <c r="C5051"/>
      <c r="D5051"/>
      <c r="E5051"/>
      <c r="F5051"/>
      <c r="G5051"/>
      <c r="H5051"/>
      <c r="I5051"/>
      <c r="J5051"/>
      <c r="K5051"/>
      <c r="L5051"/>
      <c r="M5051"/>
      <c r="N5051"/>
      <c r="O5051"/>
    </row>
    <row r="5052" spans="2:15" x14ac:dyDescent="0.25">
      <c r="B5052"/>
      <c r="C5052"/>
      <c r="D5052"/>
      <c r="E5052"/>
      <c r="F5052"/>
      <c r="G5052"/>
      <c r="H5052"/>
      <c r="I5052"/>
      <c r="J5052"/>
      <c r="K5052"/>
      <c r="L5052"/>
      <c r="M5052"/>
      <c r="N5052"/>
      <c r="O5052"/>
    </row>
    <row r="5053" spans="2:15" x14ac:dyDescent="0.25">
      <c r="B5053"/>
      <c r="C5053"/>
      <c r="D5053"/>
      <c r="E5053"/>
      <c r="F5053"/>
      <c r="G5053"/>
      <c r="H5053"/>
      <c r="I5053"/>
      <c r="J5053"/>
      <c r="K5053"/>
      <c r="L5053"/>
      <c r="M5053"/>
      <c r="N5053"/>
      <c r="O5053"/>
    </row>
    <row r="5054" spans="2:15" x14ac:dyDescent="0.25">
      <c r="B5054"/>
      <c r="C5054"/>
      <c r="D5054"/>
      <c r="E5054"/>
      <c r="F5054"/>
      <c r="G5054"/>
      <c r="H5054"/>
      <c r="I5054"/>
      <c r="J5054"/>
      <c r="K5054"/>
      <c r="L5054"/>
      <c r="M5054"/>
      <c r="N5054"/>
      <c r="O5054"/>
    </row>
    <row r="5055" spans="2:15" x14ac:dyDescent="0.25">
      <c r="B5055"/>
      <c r="C5055"/>
      <c r="D5055"/>
      <c r="E5055"/>
      <c r="F5055"/>
      <c r="G5055"/>
      <c r="H5055"/>
      <c r="I5055"/>
      <c r="J5055"/>
      <c r="K5055"/>
      <c r="L5055"/>
      <c r="M5055"/>
      <c r="N5055"/>
      <c r="O5055"/>
    </row>
    <row r="5056" spans="2:15" x14ac:dyDescent="0.25">
      <c r="B5056"/>
      <c r="C5056"/>
      <c r="D5056"/>
      <c r="E5056"/>
      <c r="F5056"/>
      <c r="G5056"/>
      <c r="H5056"/>
      <c r="I5056"/>
      <c r="J5056"/>
      <c r="K5056"/>
      <c r="L5056"/>
      <c r="M5056"/>
      <c r="N5056"/>
      <c r="O5056"/>
    </row>
    <row r="5057" spans="2:15" x14ac:dyDescent="0.25">
      <c r="B5057"/>
      <c r="C5057"/>
      <c r="D5057"/>
      <c r="E5057"/>
      <c r="F5057"/>
      <c r="G5057"/>
      <c r="H5057"/>
      <c r="I5057"/>
      <c r="J5057"/>
      <c r="K5057"/>
      <c r="L5057"/>
      <c r="M5057"/>
      <c r="N5057"/>
      <c r="O5057"/>
    </row>
    <row r="5058" spans="2:15" x14ac:dyDescent="0.25">
      <c r="B5058"/>
      <c r="C5058"/>
      <c r="D5058"/>
      <c r="E5058"/>
      <c r="F5058"/>
      <c r="G5058"/>
      <c r="H5058"/>
      <c r="I5058"/>
      <c r="J5058"/>
      <c r="K5058"/>
      <c r="L5058"/>
      <c r="M5058"/>
      <c r="N5058"/>
      <c r="O5058"/>
    </row>
    <row r="5059" spans="2:15" x14ac:dyDescent="0.25">
      <c r="B5059"/>
      <c r="C5059"/>
      <c r="D5059"/>
      <c r="E5059"/>
      <c r="F5059"/>
      <c r="G5059"/>
      <c r="H5059"/>
      <c r="I5059"/>
      <c r="J5059"/>
      <c r="K5059"/>
      <c r="L5059"/>
      <c r="M5059"/>
      <c r="N5059"/>
      <c r="O5059"/>
    </row>
    <row r="5060" spans="2:15" x14ac:dyDescent="0.25">
      <c r="B5060"/>
      <c r="C5060"/>
      <c r="D5060"/>
      <c r="E5060"/>
      <c r="F5060"/>
      <c r="G5060"/>
      <c r="H5060"/>
      <c r="I5060"/>
      <c r="J5060"/>
      <c r="K5060"/>
      <c r="L5060"/>
      <c r="M5060"/>
      <c r="N5060"/>
      <c r="O5060"/>
    </row>
    <row r="5061" spans="2:15" x14ac:dyDescent="0.25">
      <c r="B5061"/>
      <c r="C5061"/>
      <c r="D5061"/>
      <c r="E5061"/>
      <c r="F5061"/>
      <c r="G5061"/>
      <c r="H5061"/>
      <c r="I5061"/>
      <c r="J5061"/>
      <c r="K5061"/>
      <c r="L5061"/>
      <c r="M5061"/>
      <c r="N5061"/>
      <c r="O5061"/>
    </row>
    <row r="5062" spans="2:15" x14ac:dyDescent="0.25">
      <c r="B5062"/>
      <c r="C5062"/>
      <c r="D5062"/>
      <c r="E5062"/>
      <c r="F5062"/>
      <c r="G5062"/>
      <c r="H5062"/>
      <c r="I5062"/>
      <c r="J5062"/>
      <c r="K5062"/>
      <c r="L5062"/>
      <c r="M5062"/>
      <c r="N5062"/>
      <c r="O5062"/>
    </row>
    <row r="5063" spans="2:15" x14ac:dyDescent="0.25">
      <c r="B5063"/>
      <c r="C5063"/>
      <c r="D5063"/>
      <c r="E5063"/>
      <c r="F5063"/>
      <c r="G5063"/>
      <c r="H5063"/>
      <c r="I5063"/>
      <c r="J5063"/>
      <c r="K5063"/>
      <c r="L5063"/>
      <c r="M5063"/>
      <c r="N5063"/>
      <c r="O5063"/>
    </row>
    <row r="5064" spans="2:15" x14ac:dyDescent="0.25">
      <c r="B5064"/>
      <c r="C5064"/>
      <c r="D5064"/>
      <c r="E5064"/>
      <c r="F5064"/>
      <c r="G5064"/>
      <c r="H5064"/>
      <c r="I5064"/>
      <c r="J5064"/>
      <c r="K5064"/>
      <c r="L5064"/>
      <c r="M5064"/>
      <c r="N5064"/>
      <c r="O5064"/>
    </row>
    <row r="5065" spans="2:15" x14ac:dyDescent="0.25">
      <c r="B5065"/>
      <c r="C5065"/>
      <c r="D5065"/>
      <c r="E5065"/>
      <c r="F5065"/>
      <c r="G5065"/>
      <c r="H5065"/>
      <c r="I5065"/>
      <c r="J5065"/>
      <c r="K5065"/>
      <c r="L5065"/>
      <c r="M5065"/>
      <c r="N5065"/>
      <c r="O5065"/>
    </row>
    <row r="5066" spans="2:15" x14ac:dyDescent="0.25">
      <c r="B5066"/>
      <c r="C5066"/>
      <c r="D5066"/>
      <c r="E5066"/>
      <c r="F5066"/>
      <c r="G5066"/>
      <c r="H5066"/>
      <c r="I5066"/>
      <c r="J5066"/>
      <c r="K5066"/>
      <c r="L5066"/>
      <c r="M5066"/>
      <c r="N5066"/>
      <c r="O5066"/>
    </row>
    <row r="5067" spans="2:15" x14ac:dyDescent="0.25">
      <c r="B5067"/>
      <c r="C5067"/>
      <c r="D5067"/>
      <c r="E5067"/>
      <c r="F5067"/>
      <c r="G5067"/>
      <c r="H5067"/>
      <c r="I5067"/>
      <c r="J5067"/>
      <c r="K5067"/>
      <c r="L5067"/>
      <c r="M5067"/>
      <c r="N5067"/>
      <c r="O5067"/>
    </row>
    <row r="5068" spans="2:15" x14ac:dyDescent="0.25">
      <c r="B5068"/>
      <c r="C5068"/>
      <c r="D5068"/>
      <c r="E5068"/>
      <c r="F5068"/>
      <c r="G5068"/>
      <c r="H5068"/>
      <c r="I5068"/>
      <c r="J5068"/>
      <c r="K5068"/>
      <c r="L5068"/>
      <c r="M5068"/>
      <c r="N5068"/>
      <c r="O5068"/>
    </row>
    <row r="5069" spans="2:15" x14ac:dyDescent="0.25">
      <c r="B5069"/>
      <c r="C5069"/>
      <c r="D5069"/>
      <c r="E5069"/>
      <c r="F5069"/>
      <c r="G5069"/>
      <c r="H5069"/>
      <c r="I5069"/>
      <c r="J5069"/>
      <c r="K5069"/>
      <c r="L5069"/>
      <c r="M5069"/>
      <c r="N5069"/>
      <c r="O5069"/>
    </row>
    <row r="5070" spans="2:15" x14ac:dyDescent="0.25">
      <c r="B5070"/>
      <c r="C5070"/>
      <c r="D5070"/>
      <c r="E5070"/>
      <c r="F5070"/>
      <c r="G5070"/>
      <c r="H5070"/>
      <c r="I5070"/>
      <c r="J5070"/>
      <c r="K5070"/>
      <c r="L5070"/>
      <c r="M5070"/>
      <c r="N5070"/>
      <c r="O5070"/>
    </row>
    <row r="5071" spans="2:15" x14ac:dyDescent="0.25">
      <c r="B5071"/>
      <c r="C5071"/>
      <c r="D5071"/>
      <c r="E5071"/>
      <c r="F5071"/>
      <c r="G5071"/>
      <c r="H5071"/>
      <c r="I5071"/>
      <c r="J5071"/>
      <c r="K5071"/>
      <c r="L5071"/>
      <c r="M5071"/>
      <c r="N5071"/>
      <c r="O5071"/>
    </row>
    <row r="5072" spans="2:15" x14ac:dyDescent="0.25">
      <c r="B5072"/>
      <c r="C5072"/>
      <c r="D5072"/>
      <c r="E5072"/>
      <c r="F5072"/>
      <c r="G5072"/>
      <c r="H5072"/>
      <c r="I5072"/>
      <c r="J5072"/>
      <c r="K5072"/>
      <c r="L5072"/>
      <c r="M5072"/>
      <c r="N5072"/>
      <c r="O5072"/>
    </row>
    <row r="5073" spans="2:15" x14ac:dyDescent="0.25">
      <c r="B5073"/>
      <c r="C5073"/>
      <c r="D5073"/>
      <c r="E5073"/>
      <c r="F5073"/>
      <c r="G5073"/>
      <c r="H5073"/>
      <c r="I5073"/>
      <c r="J5073"/>
      <c r="K5073"/>
      <c r="L5073"/>
      <c r="M5073"/>
      <c r="N5073"/>
      <c r="O5073"/>
    </row>
    <row r="5074" spans="2:15" x14ac:dyDescent="0.25">
      <c r="B5074"/>
      <c r="C5074"/>
      <c r="D5074"/>
      <c r="E5074"/>
      <c r="F5074"/>
      <c r="G5074"/>
      <c r="H5074"/>
      <c r="I5074"/>
      <c r="J5074"/>
      <c r="K5074"/>
      <c r="L5074"/>
      <c r="M5074"/>
      <c r="N5074"/>
      <c r="O5074"/>
    </row>
    <row r="5075" spans="2:15" x14ac:dyDescent="0.25">
      <c r="B5075"/>
      <c r="C5075"/>
      <c r="D5075"/>
      <c r="E5075"/>
      <c r="F5075"/>
      <c r="G5075"/>
      <c r="H5075"/>
      <c r="I5075"/>
      <c r="J5075"/>
      <c r="K5075"/>
      <c r="L5075"/>
      <c r="M5075"/>
      <c r="N5075"/>
      <c r="O5075"/>
    </row>
    <row r="5076" spans="2:15" x14ac:dyDescent="0.25">
      <c r="B5076"/>
      <c r="C5076"/>
      <c r="D5076"/>
      <c r="E5076"/>
      <c r="F5076"/>
      <c r="G5076"/>
      <c r="H5076"/>
      <c r="I5076"/>
      <c r="J5076"/>
      <c r="K5076"/>
      <c r="L5076"/>
      <c r="M5076"/>
      <c r="N5076"/>
      <c r="O5076"/>
    </row>
    <row r="5077" spans="2:15" x14ac:dyDescent="0.25">
      <c r="B5077"/>
      <c r="C5077"/>
      <c r="D5077"/>
      <c r="E5077"/>
      <c r="F5077"/>
      <c r="G5077"/>
      <c r="H5077"/>
      <c r="I5077"/>
      <c r="J5077"/>
      <c r="K5077"/>
      <c r="L5077"/>
      <c r="M5077"/>
      <c r="N5077"/>
      <c r="O5077"/>
    </row>
    <row r="5078" spans="2:15" x14ac:dyDescent="0.25">
      <c r="B5078"/>
      <c r="C5078"/>
      <c r="D5078"/>
      <c r="E5078"/>
      <c r="F5078"/>
      <c r="G5078"/>
      <c r="H5078"/>
      <c r="I5078"/>
      <c r="J5078"/>
      <c r="K5078"/>
      <c r="L5078"/>
      <c r="M5078"/>
      <c r="N5078"/>
      <c r="O5078"/>
    </row>
    <row r="5079" spans="2:15" x14ac:dyDescent="0.25">
      <c r="B5079"/>
      <c r="C5079"/>
      <c r="D5079"/>
      <c r="E5079"/>
      <c r="F5079"/>
      <c r="G5079"/>
      <c r="H5079"/>
      <c r="I5079"/>
      <c r="J5079"/>
      <c r="K5079"/>
      <c r="L5079"/>
      <c r="M5079"/>
      <c r="N5079"/>
      <c r="O5079"/>
    </row>
    <row r="5080" spans="2:15" x14ac:dyDescent="0.25">
      <c r="B5080"/>
      <c r="C5080"/>
      <c r="D5080"/>
      <c r="E5080"/>
      <c r="F5080"/>
      <c r="G5080"/>
      <c r="H5080"/>
      <c r="I5080"/>
      <c r="J5080"/>
      <c r="K5080"/>
      <c r="L5080"/>
      <c r="M5080"/>
      <c r="N5080"/>
      <c r="O5080"/>
    </row>
    <row r="5081" spans="2:15" x14ac:dyDescent="0.25">
      <c r="B5081"/>
      <c r="C5081"/>
      <c r="D5081"/>
      <c r="E5081"/>
      <c r="F5081"/>
      <c r="G5081"/>
      <c r="H5081"/>
      <c r="I5081"/>
      <c r="J5081"/>
      <c r="K5081"/>
      <c r="L5081"/>
      <c r="M5081"/>
      <c r="N5081"/>
      <c r="O5081"/>
    </row>
    <row r="5082" spans="2:15" x14ac:dyDescent="0.25">
      <c r="B5082"/>
      <c r="C5082"/>
      <c r="D5082"/>
      <c r="E5082"/>
      <c r="F5082"/>
      <c r="G5082"/>
      <c r="H5082"/>
      <c r="I5082"/>
      <c r="J5082"/>
      <c r="K5082"/>
      <c r="L5082"/>
      <c r="M5082"/>
      <c r="N5082"/>
      <c r="O5082"/>
    </row>
    <row r="5083" spans="2:15" x14ac:dyDescent="0.25">
      <c r="B5083"/>
      <c r="C5083"/>
      <c r="D5083"/>
      <c r="E5083"/>
      <c r="F5083"/>
      <c r="G5083"/>
      <c r="H5083"/>
      <c r="I5083"/>
      <c r="J5083"/>
      <c r="K5083"/>
      <c r="L5083"/>
      <c r="M5083"/>
      <c r="N5083"/>
      <c r="O5083"/>
    </row>
    <row r="5084" spans="2:15" x14ac:dyDescent="0.25">
      <c r="B5084"/>
      <c r="C5084"/>
      <c r="D5084"/>
      <c r="E5084"/>
      <c r="F5084"/>
      <c r="G5084"/>
      <c r="H5084"/>
      <c r="I5084"/>
      <c r="J5084"/>
      <c r="K5084"/>
      <c r="L5084"/>
      <c r="M5084"/>
      <c r="N5084"/>
      <c r="O5084"/>
    </row>
    <row r="5085" spans="2:15" x14ac:dyDescent="0.25">
      <c r="B5085"/>
      <c r="C5085"/>
      <c r="D5085"/>
      <c r="E5085"/>
      <c r="F5085"/>
      <c r="G5085"/>
      <c r="H5085"/>
      <c r="I5085"/>
      <c r="J5085"/>
      <c r="K5085"/>
      <c r="L5085"/>
      <c r="M5085"/>
      <c r="N5085"/>
      <c r="O5085"/>
    </row>
    <row r="5086" spans="2:15" x14ac:dyDescent="0.25">
      <c r="B5086"/>
      <c r="C5086"/>
      <c r="D5086"/>
      <c r="E5086"/>
      <c r="F5086"/>
      <c r="G5086"/>
      <c r="H5086"/>
      <c r="I5086"/>
      <c r="J5086"/>
      <c r="K5086"/>
      <c r="L5086"/>
      <c r="M5086"/>
      <c r="N5086"/>
      <c r="O5086"/>
    </row>
    <row r="5087" spans="2:15" x14ac:dyDescent="0.25">
      <c r="B5087"/>
      <c r="C5087"/>
      <c r="D5087"/>
      <c r="E5087"/>
      <c r="F5087"/>
      <c r="G5087"/>
      <c r="H5087"/>
      <c r="I5087"/>
      <c r="J5087"/>
      <c r="K5087"/>
      <c r="L5087"/>
      <c r="M5087"/>
      <c r="N5087"/>
      <c r="O5087"/>
    </row>
    <row r="5088" spans="2:15" x14ac:dyDescent="0.25">
      <c r="B5088"/>
      <c r="C5088"/>
      <c r="D5088"/>
      <c r="E5088"/>
      <c r="F5088"/>
      <c r="G5088"/>
      <c r="H5088"/>
      <c r="I5088"/>
      <c r="J5088"/>
      <c r="K5088"/>
      <c r="L5088"/>
      <c r="M5088"/>
      <c r="N5088"/>
      <c r="O5088"/>
    </row>
    <row r="5089" spans="2:15" x14ac:dyDescent="0.25">
      <c r="B5089"/>
      <c r="C5089"/>
      <c r="D5089"/>
      <c r="E5089"/>
      <c r="F5089"/>
      <c r="G5089"/>
      <c r="H5089"/>
      <c r="I5089"/>
      <c r="J5089"/>
      <c r="K5089"/>
      <c r="L5089"/>
      <c r="M5089"/>
      <c r="N5089"/>
      <c r="O5089"/>
    </row>
    <row r="5090" spans="2:15" x14ac:dyDescent="0.25">
      <c r="B5090"/>
      <c r="C5090"/>
      <c r="D5090"/>
      <c r="E5090"/>
      <c r="F5090"/>
      <c r="G5090"/>
      <c r="H5090"/>
      <c r="I5090"/>
      <c r="J5090"/>
      <c r="K5090"/>
      <c r="L5090"/>
      <c r="M5090"/>
      <c r="N5090"/>
      <c r="O5090"/>
    </row>
    <row r="5091" spans="2:15" x14ac:dyDescent="0.25">
      <c r="B5091"/>
      <c r="C5091"/>
      <c r="D5091"/>
      <c r="E5091"/>
      <c r="F5091"/>
      <c r="G5091"/>
      <c r="H5091"/>
      <c r="I5091"/>
      <c r="J5091"/>
      <c r="K5091"/>
      <c r="L5091"/>
      <c r="M5091"/>
      <c r="N5091"/>
      <c r="O5091"/>
    </row>
    <row r="5092" spans="2:15" x14ac:dyDescent="0.25">
      <c r="B5092"/>
      <c r="C5092"/>
      <c r="D5092"/>
      <c r="E5092"/>
      <c r="F5092"/>
      <c r="G5092"/>
      <c r="H5092"/>
      <c r="I5092"/>
      <c r="J5092"/>
      <c r="K5092"/>
      <c r="L5092"/>
      <c r="M5092"/>
      <c r="N5092"/>
      <c r="O5092"/>
    </row>
    <row r="5093" spans="2:15" x14ac:dyDescent="0.25">
      <c r="B5093"/>
      <c r="C5093"/>
      <c r="D5093"/>
      <c r="E5093"/>
      <c r="F5093"/>
      <c r="G5093"/>
      <c r="H5093"/>
      <c r="I5093"/>
      <c r="J5093"/>
      <c r="K5093"/>
      <c r="L5093"/>
      <c r="M5093"/>
      <c r="N5093"/>
      <c r="O5093"/>
    </row>
    <row r="5094" spans="2:15" x14ac:dyDescent="0.25">
      <c r="B5094"/>
      <c r="C5094"/>
      <c r="D5094"/>
      <c r="E5094"/>
      <c r="F5094"/>
      <c r="G5094"/>
      <c r="H5094"/>
      <c r="I5094"/>
      <c r="J5094"/>
      <c r="K5094"/>
      <c r="L5094"/>
      <c r="M5094"/>
      <c r="N5094"/>
      <c r="O5094"/>
    </row>
    <row r="5095" spans="2:15" x14ac:dyDescent="0.25">
      <c r="B5095"/>
      <c r="C5095"/>
      <c r="D5095"/>
      <c r="E5095"/>
      <c r="F5095"/>
      <c r="G5095"/>
      <c r="H5095"/>
      <c r="I5095"/>
      <c r="J5095"/>
      <c r="K5095"/>
      <c r="L5095"/>
      <c r="M5095"/>
      <c r="N5095"/>
      <c r="O5095"/>
    </row>
    <row r="5096" spans="2:15" x14ac:dyDescent="0.25">
      <c r="B5096"/>
      <c r="C5096"/>
      <c r="D5096"/>
      <c r="E5096"/>
      <c r="F5096"/>
      <c r="G5096"/>
      <c r="H5096"/>
      <c r="I5096"/>
      <c r="J5096"/>
      <c r="K5096"/>
      <c r="L5096"/>
      <c r="M5096"/>
      <c r="N5096"/>
      <c r="O5096"/>
    </row>
    <row r="5097" spans="2:15" x14ac:dyDescent="0.25">
      <c r="B5097"/>
      <c r="C5097"/>
      <c r="D5097"/>
      <c r="E5097"/>
      <c r="F5097"/>
      <c r="G5097"/>
      <c r="H5097"/>
      <c r="I5097"/>
      <c r="J5097"/>
      <c r="K5097"/>
      <c r="L5097"/>
      <c r="M5097"/>
      <c r="N5097"/>
      <c r="O5097"/>
    </row>
    <row r="5098" spans="2:15" x14ac:dyDescent="0.25">
      <c r="B5098"/>
      <c r="C5098"/>
      <c r="D5098"/>
      <c r="E5098"/>
      <c r="F5098"/>
      <c r="G5098"/>
      <c r="H5098"/>
      <c r="I5098"/>
      <c r="J5098"/>
      <c r="K5098"/>
      <c r="L5098"/>
      <c r="M5098"/>
      <c r="N5098"/>
      <c r="O5098"/>
    </row>
    <row r="5099" spans="2:15" x14ac:dyDescent="0.25">
      <c r="B5099"/>
      <c r="C5099"/>
      <c r="D5099"/>
      <c r="E5099"/>
      <c r="F5099"/>
      <c r="G5099"/>
      <c r="H5099"/>
      <c r="I5099"/>
      <c r="J5099"/>
      <c r="K5099"/>
      <c r="L5099"/>
      <c r="M5099"/>
      <c r="N5099"/>
      <c r="O5099"/>
    </row>
    <row r="5100" spans="2:15" x14ac:dyDescent="0.25">
      <c r="B5100"/>
      <c r="C5100"/>
      <c r="D5100"/>
      <c r="E5100"/>
      <c r="F5100"/>
      <c r="G5100"/>
      <c r="H5100"/>
      <c r="I5100"/>
      <c r="J5100"/>
      <c r="K5100"/>
      <c r="L5100"/>
      <c r="M5100"/>
      <c r="N5100"/>
      <c r="O5100"/>
    </row>
    <row r="5101" spans="2:15" x14ac:dyDescent="0.25">
      <c r="B5101"/>
      <c r="C5101"/>
      <c r="D5101"/>
      <c r="E5101"/>
      <c r="F5101"/>
      <c r="G5101"/>
      <c r="H5101"/>
      <c r="I5101"/>
      <c r="J5101"/>
      <c r="K5101"/>
      <c r="L5101"/>
      <c r="M5101"/>
      <c r="N5101"/>
      <c r="O5101"/>
    </row>
    <row r="5102" spans="2:15" x14ac:dyDescent="0.25">
      <c r="B5102"/>
      <c r="C5102"/>
      <c r="D5102"/>
      <c r="E5102"/>
      <c r="F5102"/>
      <c r="G5102"/>
      <c r="H5102"/>
      <c r="I5102"/>
      <c r="J5102"/>
      <c r="K5102"/>
      <c r="L5102"/>
      <c r="M5102"/>
      <c r="N5102"/>
      <c r="O5102"/>
    </row>
    <row r="5103" spans="2:15" x14ac:dyDescent="0.25">
      <c r="B5103"/>
      <c r="C5103"/>
      <c r="D5103"/>
      <c r="E5103"/>
      <c r="F5103"/>
      <c r="G5103"/>
      <c r="H5103"/>
      <c r="I5103"/>
      <c r="J5103"/>
      <c r="K5103"/>
      <c r="L5103"/>
      <c r="M5103"/>
      <c r="N5103"/>
      <c r="O5103"/>
    </row>
    <row r="5104" spans="2:15" x14ac:dyDescent="0.25">
      <c r="B5104"/>
      <c r="C5104"/>
      <c r="D5104"/>
      <c r="E5104"/>
      <c r="F5104"/>
      <c r="G5104"/>
      <c r="H5104"/>
      <c r="I5104"/>
      <c r="J5104"/>
      <c r="K5104"/>
      <c r="L5104"/>
      <c r="M5104"/>
      <c r="N5104"/>
      <c r="O5104"/>
    </row>
    <row r="5105" spans="2:15" x14ac:dyDescent="0.25">
      <c r="B5105"/>
      <c r="C5105"/>
      <c r="D5105"/>
      <c r="E5105"/>
      <c r="F5105"/>
      <c r="G5105"/>
      <c r="H5105"/>
      <c r="I5105"/>
      <c r="J5105"/>
      <c r="K5105"/>
      <c r="L5105"/>
      <c r="M5105"/>
      <c r="N5105"/>
      <c r="O5105"/>
    </row>
    <row r="5106" spans="2:15" x14ac:dyDescent="0.25">
      <c r="B5106"/>
      <c r="C5106"/>
      <c r="D5106"/>
      <c r="E5106"/>
      <c r="F5106"/>
      <c r="G5106"/>
      <c r="H5106"/>
      <c r="I5106"/>
      <c r="J5106"/>
      <c r="K5106"/>
      <c r="L5106"/>
      <c r="M5106"/>
      <c r="N5106"/>
      <c r="O5106"/>
    </row>
    <row r="5107" spans="2:15" x14ac:dyDescent="0.25">
      <c r="B5107"/>
      <c r="C5107"/>
      <c r="D5107"/>
      <c r="E5107"/>
      <c r="F5107"/>
      <c r="G5107"/>
      <c r="H5107"/>
      <c r="I5107"/>
      <c r="J5107"/>
      <c r="K5107"/>
      <c r="L5107"/>
      <c r="M5107"/>
      <c r="N5107"/>
      <c r="O5107"/>
    </row>
    <row r="5108" spans="2:15" x14ac:dyDescent="0.25">
      <c r="B5108"/>
      <c r="C5108"/>
      <c r="D5108"/>
      <c r="E5108"/>
      <c r="F5108"/>
      <c r="G5108"/>
      <c r="H5108"/>
      <c r="I5108"/>
      <c r="J5108"/>
      <c r="K5108"/>
      <c r="L5108"/>
      <c r="M5108"/>
      <c r="N5108"/>
      <c r="O5108"/>
    </row>
    <row r="5109" spans="2:15" x14ac:dyDescent="0.25">
      <c r="B5109"/>
      <c r="C5109"/>
      <c r="D5109"/>
      <c r="E5109"/>
      <c r="F5109"/>
      <c r="G5109"/>
      <c r="H5109"/>
      <c r="I5109"/>
      <c r="J5109"/>
      <c r="K5109"/>
      <c r="L5109"/>
      <c r="M5109"/>
      <c r="N5109"/>
      <c r="O5109"/>
    </row>
    <row r="5110" spans="2:15" x14ac:dyDescent="0.25">
      <c r="B5110"/>
      <c r="C5110"/>
      <c r="D5110"/>
      <c r="E5110"/>
      <c r="F5110"/>
      <c r="G5110"/>
      <c r="H5110"/>
      <c r="I5110"/>
      <c r="J5110"/>
      <c r="K5110"/>
      <c r="L5110"/>
      <c r="M5110"/>
      <c r="N5110"/>
      <c r="O5110"/>
    </row>
    <row r="5111" spans="2:15" x14ac:dyDescent="0.25">
      <c r="B5111"/>
      <c r="C5111"/>
      <c r="D5111"/>
      <c r="E5111"/>
      <c r="F5111"/>
      <c r="G5111"/>
      <c r="H5111"/>
      <c r="I5111"/>
      <c r="J5111"/>
      <c r="K5111"/>
      <c r="L5111"/>
      <c r="M5111"/>
      <c r="N5111"/>
      <c r="O5111"/>
    </row>
    <row r="5112" spans="2:15" x14ac:dyDescent="0.25">
      <c r="B5112"/>
      <c r="C5112"/>
      <c r="D5112"/>
      <c r="E5112"/>
      <c r="F5112"/>
      <c r="G5112"/>
      <c r="H5112"/>
      <c r="I5112"/>
      <c r="J5112"/>
      <c r="K5112"/>
      <c r="L5112"/>
      <c r="M5112"/>
      <c r="N5112"/>
      <c r="O5112"/>
    </row>
    <row r="5113" spans="2:15" x14ac:dyDescent="0.25">
      <c r="B5113"/>
      <c r="C5113"/>
      <c r="D5113"/>
      <c r="E5113"/>
      <c r="F5113"/>
      <c r="G5113"/>
      <c r="H5113"/>
      <c r="I5113"/>
      <c r="J5113"/>
      <c r="K5113"/>
      <c r="L5113"/>
      <c r="M5113"/>
      <c r="N5113"/>
      <c r="O5113"/>
    </row>
    <row r="5114" spans="2:15" x14ac:dyDescent="0.25">
      <c r="B5114"/>
      <c r="C5114"/>
      <c r="D5114"/>
      <c r="E5114"/>
      <c r="F5114"/>
      <c r="G5114"/>
      <c r="H5114"/>
      <c r="I5114"/>
      <c r="J5114"/>
      <c r="K5114"/>
      <c r="L5114"/>
      <c r="M5114"/>
      <c r="N5114"/>
      <c r="O5114"/>
    </row>
    <row r="5115" spans="2:15" x14ac:dyDescent="0.25">
      <c r="B5115"/>
      <c r="C5115"/>
      <c r="D5115"/>
      <c r="E5115"/>
      <c r="F5115"/>
      <c r="G5115"/>
      <c r="H5115"/>
      <c r="I5115"/>
      <c r="J5115"/>
      <c r="K5115"/>
      <c r="L5115"/>
      <c r="M5115"/>
      <c r="N5115"/>
      <c r="O5115"/>
    </row>
    <row r="5116" spans="2:15" x14ac:dyDescent="0.25">
      <c r="B5116"/>
      <c r="C5116"/>
      <c r="D5116"/>
      <c r="E5116"/>
      <c r="F5116"/>
      <c r="G5116"/>
      <c r="H5116"/>
      <c r="I5116"/>
      <c r="J5116"/>
      <c r="K5116"/>
      <c r="L5116"/>
      <c r="M5116"/>
      <c r="N5116"/>
      <c r="O5116"/>
    </row>
    <row r="5117" spans="2:15" x14ac:dyDescent="0.25">
      <c r="B5117"/>
      <c r="C5117"/>
      <c r="D5117"/>
      <c r="E5117"/>
      <c r="F5117"/>
      <c r="G5117"/>
      <c r="H5117"/>
      <c r="I5117"/>
      <c r="J5117"/>
      <c r="K5117"/>
      <c r="L5117"/>
      <c r="M5117"/>
      <c r="N5117"/>
      <c r="O5117"/>
    </row>
    <row r="5118" spans="2:15" x14ac:dyDescent="0.25">
      <c r="B5118"/>
      <c r="C5118"/>
      <c r="D5118"/>
      <c r="E5118"/>
      <c r="F5118"/>
      <c r="G5118"/>
      <c r="H5118"/>
      <c r="I5118"/>
      <c r="J5118"/>
      <c r="K5118"/>
      <c r="L5118"/>
      <c r="M5118"/>
      <c r="N5118"/>
      <c r="O5118"/>
    </row>
    <row r="5119" spans="2:15" x14ac:dyDescent="0.25">
      <c r="B5119"/>
      <c r="C5119"/>
      <c r="D5119"/>
      <c r="E5119"/>
      <c r="F5119"/>
      <c r="G5119"/>
      <c r="H5119"/>
      <c r="I5119"/>
      <c r="J5119"/>
      <c r="K5119"/>
      <c r="L5119"/>
      <c r="M5119"/>
      <c r="N5119"/>
      <c r="O5119"/>
    </row>
    <row r="5120" spans="2:15" x14ac:dyDescent="0.25">
      <c r="B5120"/>
      <c r="C5120"/>
      <c r="D5120"/>
      <c r="E5120"/>
      <c r="F5120"/>
      <c r="G5120"/>
      <c r="H5120"/>
      <c r="I5120"/>
      <c r="J5120"/>
      <c r="K5120"/>
      <c r="L5120"/>
      <c r="M5120"/>
      <c r="N5120"/>
      <c r="O5120"/>
    </row>
    <row r="5121" spans="2:15" x14ac:dyDescent="0.25">
      <c r="B5121"/>
      <c r="C5121"/>
      <c r="D5121"/>
      <c r="E5121"/>
      <c r="F5121"/>
      <c r="G5121"/>
      <c r="H5121"/>
      <c r="I5121"/>
      <c r="J5121"/>
      <c r="K5121"/>
      <c r="L5121"/>
      <c r="M5121"/>
      <c r="N5121"/>
      <c r="O5121"/>
    </row>
    <row r="5122" spans="2:15" x14ac:dyDescent="0.25">
      <c r="B5122"/>
      <c r="C5122"/>
      <c r="D5122"/>
      <c r="E5122"/>
      <c r="F5122"/>
      <c r="G5122"/>
      <c r="H5122"/>
      <c r="I5122"/>
      <c r="J5122"/>
      <c r="K5122"/>
      <c r="L5122"/>
      <c r="M5122"/>
      <c r="N5122"/>
      <c r="O5122"/>
    </row>
    <row r="5123" spans="2:15" x14ac:dyDescent="0.25">
      <c r="B5123"/>
      <c r="C5123"/>
      <c r="D5123"/>
      <c r="E5123"/>
      <c r="F5123"/>
      <c r="G5123"/>
      <c r="H5123"/>
      <c r="I5123"/>
      <c r="J5123"/>
      <c r="K5123"/>
      <c r="L5123"/>
      <c r="M5123"/>
      <c r="N5123"/>
      <c r="O5123"/>
    </row>
    <row r="5124" spans="2:15" x14ac:dyDescent="0.25">
      <c r="B5124"/>
      <c r="C5124"/>
      <c r="D5124"/>
      <c r="E5124"/>
      <c r="F5124"/>
      <c r="G5124"/>
      <c r="H5124"/>
      <c r="I5124"/>
      <c r="J5124"/>
      <c r="K5124"/>
      <c r="L5124"/>
      <c r="M5124"/>
      <c r="N5124"/>
      <c r="O5124"/>
    </row>
    <row r="5125" spans="2:15" x14ac:dyDescent="0.25">
      <c r="B5125"/>
      <c r="C5125"/>
      <c r="D5125"/>
      <c r="E5125"/>
      <c r="F5125"/>
      <c r="G5125"/>
      <c r="H5125"/>
      <c r="I5125"/>
      <c r="J5125"/>
      <c r="K5125"/>
      <c r="L5125"/>
      <c r="M5125"/>
      <c r="N5125"/>
      <c r="O5125"/>
    </row>
    <row r="5126" spans="2:15" x14ac:dyDescent="0.25">
      <c r="B5126"/>
      <c r="C5126"/>
      <c r="D5126"/>
      <c r="E5126"/>
      <c r="F5126"/>
      <c r="G5126"/>
      <c r="H5126"/>
      <c r="I5126"/>
      <c r="J5126"/>
      <c r="K5126"/>
      <c r="L5126"/>
      <c r="M5126"/>
      <c r="N5126"/>
      <c r="O5126"/>
    </row>
    <row r="5127" spans="2:15" x14ac:dyDescent="0.25">
      <c r="B5127"/>
      <c r="C5127"/>
      <c r="D5127"/>
      <c r="E5127"/>
      <c r="F5127"/>
      <c r="G5127"/>
      <c r="H5127"/>
      <c r="I5127"/>
      <c r="J5127"/>
      <c r="K5127"/>
      <c r="L5127"/>
      <c r="M5127"/>
      <c r="N5127"/>
      <c r="O5127"/>
    </row>
    <row r="5128" spans="2:15" x14ac:dyDescent="0.25">
      <c r="B5128"/>
      <c r="C5128"/>
      <c r="D5128"/>
      <c r="E5128"/>
      <c r="F5128"/>
      <c r="G5128"/>
      <c r="H5128"/>
      <c r="I5128"/>
      <c r="J5128"/>
      <c r="K5128"/>
      <c r="L5128"/>
      <c r="M5128"/>
      <c r="N5128"/>
      <c r="O5128"/>
    </row>
    <row r="5129" spans="2:15" x14ac:dyDescent="0.25">
      <c r="B5129"/>
      <c r="C5129"/>
      <c r="D5129"/>
      <c r="E5129"/>
      <c r="F5129"/>
      <c r="G5129"/>
      <c r="H5129"/>
      <c r="I5129"/>
      <c r="J5129"/>
      <c r="K5129"/>
      <c r="L5129"/>
      <c r="M5129"/>
      <c r="N5129"/>
      <c r="O5129"/>
    </row>
    <row r="5130" spans="2:15" x14ac:dyDescent="0.25">
      <c r="B5130"/>
      <c r="C5130"/>
      <c r="D5130"/>
      <c r="E5130"/>
      <c r="F5130"/>
      <c r="G5130"/>
      <c r="H5130"/>
      <c r="I5130"/>
      <c r="J5130"/>
      <c r="K5130"/>
      <c r="L5130"/>
      <c r="M5130"/>
      <c r="N5130"/>
      <c r="O5130"/>
    </row>
    <row r="5131" spans="2:15" x14ac:dyDescent="0.25">
      <c r="B5131"/>
      <c r="C5131"/>
      <c r="D5131"/>
      <c r="E5131"/>
      <c r="F5131"/>
      <c r="G5131"/>
      <c r="H5131"/>
      <c r="I5131"/>
      <c r="J5131"/>
      <c r="K5131"/>
      <c r="L5131"/>
      <c r="M5131"/>
      <c r="N5131"/>
      <c r="O5131"/>
    </row>
    <row r="5132" spans="2:15" x14ac:dyDescent="0.25">
      <c r="B5132"/>
      <c r="C5132"/>
      <c r="D5132"/>
      <c r="E5132"/>
      <c r="F5132"/>
      <c r="G5132"/>
      <c r="H5132"/>
      <c r="I5132"/>
      <c r="J5132"/>
      <c r="K5132"/>
      <c r="L5132"/>
      <c r="M5132"/>
      <c r="N5132"/>
      <c r="O5132"/>
    </row>
    <row r="5133" spans="2:15" x14ac:dyDescent="0.25">
      <c r="B5133"/>
      <c r="C5133"/>
      <c r="D5133"/>
      <c r="E5133"/>
      <c r="F5133"/>
      <c r="G5133"/>
      <c r="H5133"/>
      <c r="I5133"/>
      <c r="J5133"/>
      <c r="K5133"/>
      <c r="L5133"/>
      <c r="M5133"/>
      <c r="N5133"/>
      <c r="O5133"/>
    </row>
    <row r="5134" spans="2:15" x14ac:dyDescent="0.25">
      <c r="B5134"/>
      <c r="C5134"/>
      <c r="D5134"/>
      <c r="E5134"/>
      <c r="F5134"/>
      <c r="G5134"/>
      <c r="H5134"/>
      <c r="I5134"/>
      <c r="J5134"/>
      <c r="K5134"/>
      <c r="L5134"/>
      <c r="M5134"/>
      <c r="N5134"/>
      <c r="O5134"/>
    </row>
    <row r="5135" spans="2:15" x14ac:dyDescent="0.25">
      <c r="B5135"/>
      <c r="C5135"/>
      <c r="D5135"/>
      <c r="E5135"/>
      <c r="F5135"/>
      <c r="G5135"/>
      <c r="H5135"/>
      <c r="I5135"/>
      <c r="J5135"/>
      <c r="K5135"/>
      <c r="L5135"/>
      <c r="M5135"/>
      <c r="N5135"/>
      <c r="O5135"/>
    </row>
    <row r="5136" spans="2:15" x14ac:dyDescent="0.25">
      <c r="B5136"/>
      <c r="C5136"/>
      <c r="D5136"/>
      <c r="E5136"/>
      <c r="F5136"/>
      <c r="G5136"/>
      <c r="H5136"/>
      <c r="I5136"/>
      <c r="J5136"/>
      <c r="K5136"/>
      <c r="L5136"/>
      <c r="M5136"/>
      <c r="N5136"/>
      <c r="O5136"/>
    </row>
    <row r="5137" spans="2:15" x14ac:dyDescent="0.25">
      <c r="B5137"/>
      <c r="C5137"/>
      <c r="D5137"/>
      <c r="E5137"/>
      <c r="F5137"/>
      <c r="G5137"/>
      <c r="H5137"/>
      <c r="I5137"/>
      <c r="J5137"/>
      <c r="K5137"/>
      <c r="L5137"/>
      <c r="M5137"/>
      <c r="N5137"/>
      <c r="O5137"/>
    </row>
    <row r="5138" spans="2:15" x14ac:dyDescent="0.25">
      <c r="B5138"/>
      <c r="C5138"/>
      <c r="D5138"/>
      <c r="E5138"/>
      <c r="F5138"/>
      <c r="G5138"/>
      <c r="H5138"/>
      <c r="I5138"/>
      <c r="J5138"/>
      <c r="K5138"/>
      <c r="L5138"/>
      <c r="M5138"/>
      <c r="N5138"/>
      <c r="O5138"/>
    </row>
    <row r="5139" spans="2:15" x14ac:dyDescent="0.25">
      <c r="B5139"/>
      <c r="C5139"/>
      <c r="D5139"/>
      <c r="E5139"/>
      <c r="F5139"/>
      <c r="G5139"/>
      <c r="H5139"/>
      <c r="I5139"/>
      <c r="J5139"/>
      <c r="K5139"/>
      <c r="L5139"/>
      <c r="M5139"/>
      <c r="N5139"/>
      <c r="O5139"/>
    </row>
    <row r="5140" spans="2:15" x14ac:dyDescent="0.25">
      <c r="B5140"/>
      <c r="C5140"/>
      <c r="D5140"/>
      <c r="E5140"/>
      <c r="F5140"/>
      <c r="G5140"/>
      <c r="H5140"/>
      <c r="I5140"/>
      <c r="J5140"/>
      <c r="K5140"/>
      <c r="L5140"/>
      <c r="M5140"/>
      <c r="N5140"/>
      <c r="O5140"/>
    </row>
    <row r="5141" spans="2:15" x14ac:dyDescent="0.25">
      <c r="B5141"/>
      <c r="C5141"/>
      <c r="D5141"/>
      <c r="E5141"/>
      <c r="F5141"/>
      <c r="G5141"/>
      <c r="H5141"/>
      <c r="I5141"/>
      <c r="J5141"/>
      <c r="K5141"/>
      <c r="L5141"/>
      <c r="M5141"/>
      <c r="N5141"/>
      <c r="O5141"/>
    </row>
    <row r="5142" spans="2:15" x14ac:dyDescent="0.25">
      <c r="B5142"/>
      <c r="C5142"/>
      <c r="D5142"/>
      <c r="E5142"/>
      <c r="F5142"/>
      <c r="G5142"/>
      <c r="H5142"/>
      <c r="I5142"/>
      <c r="J5142"/>
      <c r="K5142"/>
      <c r="L5142"/>
      <c r="M5142"/>
      <c r="N5142"/>
      <c r="O5142"/>
    </row>
    <row r="5143" spans="2:15" x14ac:dyDescent="0.25">
      <c r="B5143"/>
      <c r="C5143"/>
      <c r="D5143"/>
      <c r="E5143"/>
      <c r="F5143"/>
      <c r="G5143"/>
      <c r="H5143"/>
      <c r="I5143"/>
      <c r="J5143"/>
      <c r="K5143"/>
      <c r="L5143"/>
      <c r="M5143"/>
      <c r="N5143"/>
      <c r="O5143"/>
    </row>
    <row r="5144" spans="2:15" x14ac:dyDescent="0.25">
      <c r="B5144"/>
      <c r="C5144"/>
      <c r="D5144"/>
      <c r="E5144"/>
      <c r="F5144"/>
      <c r="G5144"/>
      <c r="H5144"/>
      <c r="I5144"/>
      <c r="J5144"/>
      <c r="K5144"/>
      <c r="L5144"/>
      <c r="M5144"/>
      <c r="N5144"/>
      <c r="O5144"/>
    </row>
    <row r="5145" spans="2:15" x14ac:dyDescent="0.25">
      <c r="B5145"/>
      <c r="C5145"/>
      <c r="D5145"/>
      <c r="E5145"/>
      <c r="F5145"/>
      <c r="G5145"/>
      <c r="H5145"/>
      <c r="I5145"/>
      <c r="J5145"/>
      <c r="K5145"/>
      <c r="L5145"/>
      <c r="M5145"/>
      <c r="N5145"/>
      <c r="O5145"/>
    </row>
    <row r="5146" spans="2:15" x14ac:dyDescent="0.25">
      <c r="B5146"/>
      <c r="C5146"/>
      <c r="D5146"/>
      <c r="E5146"/>
      <c r="F5146"/>
      <c r="G5146"/>
      <c r="H5146"/>
      <c r="I5146"/>
      <c r="J5146"/>
      <c r="K5146"/>
      <c r="L5146"/>
      <c r="M5146"/>
      <c r="N5146"/>
      <c r="O5146"/>
    </row>
    <row r="5147" spans="2:15" x14ac:dyDescent="0.25">
      <c r="B5147"/>
      <c r="C5147"/>
      <c r="D5147"/>
      <c r="E5147"/>
      <c r="F5147"/>
      <c r="G5147"/>
      <c r="H5147"/>
      <c r="I5147"/>
      <c r="J5147"/>
      <c r="K5147"/>
      <c r="L5147"/>
      <c r="M5147"/>
      <c r="N5147"/>
      <c r="O5147"/>
    </row>
    <row r="5148" spans="2:15" x14ac:dyDescent="0.25">
      <c r="B5148"/>
      <c r="C5148"/>
      <c r="D5148"/>
      <c r="E5148"/>
      <c r="F5148"/>
      <c r="G5148"/>
      <c r="H5148"/>
      <c r="I5148"/>
      <c r="J5148"/>
      <c r="K5148"/>
      <c r="L5148"/>
      <c r="M5148"/>
      <c r="N5148"/>
      <c r="O5148"/>
    </row>
    <row r="5149" spans="2:15" x14ac:dyDescent="0.25">
      <c r="B5149"/>
      <c r="C5149"/>
      <c r="D5149"/>
      <c r="E5149"/>
      <c r="F5149"/>
      <c r="G5149"/>
      <c r="H5149"/>
      <c r="I5149"/>
      <c r="J5149"/>
      <c r="K5149"/>
      <c r="L5149"/>
      <c r="M5149"/>
      <c r="N5149"/>
      <c r="O5149"/>
    </row>
    <row r="5150" spans="2:15" x14ac:dyDescent="0.25">
      <c r="B5150"/>
      <c r="C5150"/>
      <c r="D5150"/>
      <c r="E5150"/>
      <c r="F5150"/>
      <c r="G5150"/>
      <c r="H5150"/>
      <c r="I5150"/>
      <c r="J5150"/>
      <c r="K5150"/>
      <c r="L5150"/>
      <c r="M5150"/>
      <c r="N5150"/>
      <c r="O5150"/>
    </row>
    <row r="5151" spans="2:15" x14ac:dyDescent="0.25">
      <c r="B5151"/>
      <c r="C5151"/>
      <c r="D5151"/>
      <c r="E5151"/>
      <c r="F5151"/>
      <c r="G5151"/>
      <c r="H5151"/>
      <c r="I5151"/>
      <c r="J5151"/>
      <c r="K5151"/>
      <c r="L5151"/>
      <c r="M5151"/>
      <c r="N5151"/>
      <c r="O5151"/>
    </row>
    <row r="5152" spans="2:15" x14ac:dyDescent="0.25">
      <c r="B5152"/>
      <c r="C5152"/>
      <c r="D5152"/>
      <c r="E5152"/>
      <c r="F5152"/>
      <c r="G5152"/>
      <c r="H5152"/>
      <c r="I5152"/>
      <c r="J5152"/>
      <c r="K5152"/>
      <c r="L5152"/>
      <c r="M5152"/>
      <c r="N5152"/>
      <c r="O5152"/>
    </row>
    <row r="5153" spans="2:15" x14ac:dyDescent="0.25">
      <c r="B5153"/>
      <c r="C5153"/>
      <c r="D5153"/>
      <c r="E5153"/>
      <c r="F5153"/>
      <c r="G5153"/>
      <c r="H5153"/>
      <c r="I5153"/>
      <c r="J5153"/>
      <c r="K5153"/>
      <c r="L5153"/>
      <c r="M5153"/>
      <c r="N5153"/>
      <c r="O5153"/>
    </row>
    <row r="5154" spans="2:15" x14ac:dyDescent="0.25">
      <c r="B5154"/>
      <c r="C5154"/>
      <c r="D5154"/>
      <c r="E5154"/>
      <c r="F5154"/>
      <c r="G5154"/>
      <c r="H5154"/>
      <c r="I5154"/>
      <c r="J5154"/>
      <c r="K5154"/>
      <c r="L5154"/>
      <c r="M5154"/>
      <c r="N5154"/>
      <c r="O5154"/>
    </row>
    <row r="5155" spans="2:15" x14ac:dyDescent="0.25">
      <c r="B5155"/>
      <c r="C5155"/>
      <c r="D5155"/>
      <c r="E5155"/>
      <c r="F5155"/>
      <c r="G5155"/>
      <c r="H5155"/>
      <c r="I5155"/>
      <c r="J5155"/>
      <c r="K5155"/>
      <c r="L5155"/>
      <c r="M5155"/>
      <c r="N5155"/>
      <c r="O5155"/>
    </row>
    <row r="5156" spans="2:15" x14ac:dyDescent="0.25">
      <c r="B5156"/>
      <c r="C5156"/>
      <c r="D5156"/>
      <c r="E5156"/>
      <c r="F5156"/>
      <c r="G5156"/>
      <c r="H5156"/>
      <c r="I5156"/>
      <c r="J5156"/>
      <c r="K5156"/>
      <c r="L5156"/>
      <c r="M5156"/>
      <c r="N5156"/>
      <c r="O5156"/>
    </row>
    <row r="5157" spans="2:15" x14ac:dyDescent="0.25">
      <c r="B5157"/>
      <c r="C5157"/>
      <c r="D5157"/>
      <c r="E5157"/>
      <c r="F5157"/>
      <c r="G5157"/>
      <c r="H5157"/>
      <c r="I5157"/>
      <c r="J5157"/>
      <c r="K5157"/>
      <c r="L5157"/>
      <c r="M5157"/>
      <c r="N5157"/>
      <c r="O5157"/>
    </row>
    <row r="5158" spans="2:15" x14ac:dyDescent="0.25">
      <c r="B5158"/>
      <c r="C5158"/>
      <c r="D5158"/>
      <c r="E5158"/>
      <c r="F5158"/>
      <c r="G5158"/>
      <c r="H5158"/>
      <c r="I5158"/>
      <c r="J5158"/>
      <c r="K5158"/>
      <c r="L5158"/>
      <c r="M5158"/>
      <c r="N5158"/>
      <c r="O5158"/>
    </row>
    <row r="5159" spans="2:15" x14ac:dyDescent="0.25">
      <c r="B5159"/>
      <c r="C5159"/>
      <c r="D5159"/>
      <c r="E5159"/>
      <c r="F5159"/>
      <c r="G5159"/>
      <c r="H5159"/>
      <c r="I5159"/>
      <c r="J5159"/>
      <c r="K5159"/>
      <c r="L5159"/>
      <c r="M5159"/>
      <c r="N5159"/>
      <c r="O5159"/>
    </row>
    <row r="5160" spans="2:15" x14ac:dyDescent="0.25">
      <c r="B5160"/>
      <c r="C5160"/>
      <c r="D5160"/>
      <c r="E5160"/>
      <c r="F5160"/>
      <c r="G5160"/>
      <c r="H5160"/>
      <c r="I5160"/>
      <c r="J5160"/>
      <c r="K5160"/>
      <c r="L5160"/>
      <c r="M5160"/>
      <c r="N5160"/>
      <c r="O5160"/>
    </row>
    <row r="5161" spans="2:15" x14ac:dyDescent="0.25">
      <c r="B5161"/>
      <c r="C5161"/>
      <c r="D5161"/>
      <c r="E5161"/>
      <c r="F5161"/>
      <c r="G5161"/>
      <c r="H5161"/>
      <c r="I5161"/>
      <c r="J5161"/>
      <c r="K5161"/>
      <c r="L5161"/>
      <c r="M5161"/>
      <c r="N5161"/>
      <c r="O5161"/>
    </row>
    <row r="5162" spans="2:15" x14ac:dyDescent="0.25">
      <c r="B5162"/>
      <c r="C5162"/>
      <c r="D5162"/>
      <c r="E5162"/>
      <c r="F5162"/>
      <c r="G5162"/>
      <c r="H5162"/>
      <c r="I5162"/>
      <c r="J5162"/>
      <c r="K5162"/>
      <c r="L5162"/>
      <c r="M5162"/>
      <c r="N5162"/>
      <c r="O5162"/>
    </row>
    <row r="5163" spans="2:15" x14ac:dyDescent="0.25">
      <c r="B5163"/>
      <c r="C5163"/>
      <c r="D5163"/>
      <c r="E5163"/>
      <c r="F5163"/>
      <c r="G5163"/>
      <c r="H5163"/>
      <c r="I5163"/>
      <c r="J5163"/>
      <c r="K5163"/>
      <c r="L5163"/>
      <c r="M5163"/>
      <c r="N5163"/>
      <c r="O5163"/>
    </row>
    <row r="5164" spans="2:15" x14ac:dyDescent="0.25">
      <c r="B5164"/>
      <c r="C5164"/>
      <c r="D5164"/>
      <c r="E5164"/>
      <c r="F5164"/>
      <c r="G5164"/>
      <c r="H5164"/>
      <c r="I5164"/>
      <c r="J5164"/>
      <c r="K5164"/>
      <c r="L5164"/>
      <c r="M5164"/>
      <c r="N5164"/>
      <c r="O5164"/>
    </row>
    <row r="5165" spans="2:15" x14ac:dyDescent="0.25">
      <c r="B5165"/>
      <c r="C5165"/>
      <c r="D5165"/>
      <c r="E5165"/>
      <c r="F5165"/>
      <c r="G5165"/>
      <c r="H5165"/>
      <c r="I5165"/>
      <c r="J5165"/>
      <c r="K5165"/>
      <c r="L5165"/>
      <c r="M5165"/>
      <c r="N5165"/>
      <c r="O5165"/>
    </row>
    <row r="5166" spans="2:15" x14ac:dyDescent="0.25">
      <c r="B5166"/>
      <c r="C5166"/>
      <c r="D5166"/>
      <c r="E5166"/>
      <c r="F5166"/>
      <c r="G5166"/>
      <c r="H5166"/>
      <c r="I5166"/>
      <c r="J5166"/>
      <c r="K5166"/>
      <c r="L5166"/>
      <c r="M5166"/>
      <c r="N5166"/>
      <c r="O5166"/>
    </row>
    <row r="5167" spans="2:15" x14ac:dyDescent="0.25">
      <c r="B5167"/>
      <c r="C5167"/>
      <c r="D5167"/>
      <c r="E5167"/>
      <c r="F5167"/>
      <c r="G5167"/>
      <c r="H5167"/>
      <c r="I5167"/>
      <c r="J5167"/>
      <c r="K5167"/>
      <c r="L5167"/>
      <c r="M5167"/>
      <c r="N5167"/>
      <c r="O5167"/>
    </row>
    <row r="5168" spans="2:15" x14ac:dyDescent="0.25">
      <c r="B5168"/>
      <c r="C5168"/>
      <c r="D5168"/>
      <c r="E5168"/>
      <c r="F5168"/>
      <c r="G5168"/>
      <c r="H5168"/>
      <c r="I5168"/>
      <c r="J5168"/>
      <c r="K5168"/>
      <c r="L5168"/>
      <c r="M5168"/>
      <c r="N5168"/>
      <c r="O5168"/>
    </row>
    <row r="5169" spans="2:15" x14ac:dyDescent="0.25">
      <c r="B5169"/>
      <c r="C5169"/>
      <c r="D5169"/>
      <c r="E5169"/>
      <c r="F5169"/>
      <c r="G5169"/>
      <c r="H5169"/>
      <c r="I5169"/>
      <c r="J5169"/>
      <c r="K5169"/>
      <c r="L5169"/>
      <c r="M5169"/>
      <c r="N5169"/>
      <c r="O5169"/>
    </row>
    <row r="5170" spans="2:15" x14ac:dyDescent="0.25">
      <c r="B5170"/>
      <c r="C5170"/>
      <c r="D5170"/>
      <c r="E5170"/>
      <c r="F5170"/>
      <c r="G5170"/>
      <c r="H5170"/>
      <c r="I5170"/>
      <c r="J5170"/>
      <c r="K5170"/>
      <c r="L5170"/>
      <c r="M5170"/>
      <c r="N5170"/>
      <c r="O5170"/>
    </row>
    <row r="5171" spans="2:15" x14ac:dyDescent="0.25">
      <c r="B5171"/>
      <c r="C5171"/>
      <c r="D5171"/>
      <c r="E5171"/>
      <c r="F5171"/>
      <c r="G5171"/>
      <c r="H5171"/>
      <c r="I5171"/>
      <c r="J5171"/>
      <c r="K5171"/>
      <c r="L5171"/>
      <c r="M5171"/>
      <c r="N5171"/>
      <c r="O5171"/>
    </row>
    <row r="5172" spans="2:15" x14ac:dyDescent="0.25">
      <c r="B5172"/>
      <c r="C5172"/>
      <c r="D5172"/>
      <c r="E5172"/>
      <c r="F5172"/>
      <c r="G5172"/>
      <c r="H5172"/>
      <c r="I5172"/>
      <c r="J5172"/>
      <c r="K5172"/>
      <c r="L5172"/>
      <c r="M5172"/>
      <c r="N5172"/>
      <c r="O5172"/>
    </row>
    <row r="5173" spans="2:15" x14ac:dyDescent="0.25">
      <c r="B5173"/>
      <c r="C5173"/>
      <c r="D5173"/>
      <c r="E5173"/>
      <c r="F5173"/>
      <c r="G5173"/>
      <c r="H5173"/>
      <c r="I5173"/>
      <c r="J5173"/>
      <c r="K5173"/>
      <c r="L5173"/>
      <c r="M5173"/>
      <c r="N5173"/>
      <c r="O5173"/>
    </row>
    <row r="5174" spans="2:15" x14ac:dyDescent="0.25">
      <c r="B5174"/>
      <c r="C5174"/>
      <c r="D5174"/>
      <c r="E5174"/>
      <c r="F5174"/>
      <c r="G5174"/>
      <c r="H5174"/>
      <c r="I5174"/>
      <c r="J5174"/>
      <c r="K5174"/>
      <c r="L5174"/>
      <c r="M5174"/>
      <c r="N5174"/>
      <c r="O5174"/>
    </row>
    <row r="5175" spans="2:15" x14ac:dyDescent="0.25">
      <c r="B5175"/>
      <c r="C5175"/>
      <c r="D5175"/>
      <c r="E5175"/>
      <c r="F5175"/>
      <c r="G5175"/>
      <c r="H5175"/>
      <c r="I5175"/>
      <c r="J5175"/>
      <c r="K5175"/>
      <c r="L5175"/>
      <c r="M5175"/>
      <c r="N5175"/>
      <c r="O5175"/>
    </row>
    <row r="5176" spans="2:15" x14ac:dyDescent="0.25">
      <c r="B5176"/>
      <c r="C5176"/>
      <c r="D5176"/>
      <c r="E5176"/>
      <c r="F5176"/>
      <c r="G5176"/>
      <c r="H5176"/>
      <c r="I5176"/>
      <c r="J5176"/>
      <c r="K5176"/>
      <c r="L5176"/>
      <c r="M5176"/>
      <c r="N5176"/>
      <c r="O5176"/>
    </row>
    <row r="5177" spans="2:15" x14ac:dyDescent="0.25">
      <c r="B5177"/>
      <c r="C5177"/>
      <c r="D5177"/>
      <c r="E5177"/>
      <c r="F5177"/>
      <c r="G5177"/>
      <c r="H5177"/>
      <c r="I5177"/>
      <c r="J5177"/>
      <c r="K5177"/>
      <c r="L5177"/>
      <c r="M5177"/>
      <c r="N5177"/>
      <c r="O5177"/>
    </row>
    <row r="5178" spans="2:15" x14ac:dyDescent="0.25">
      <c r="B5178"/>
      <c r="C5178"/>
      <c r="D5178"/>
      <c r="E5178"/>
      <c r="F5178"/>
      <c r="G5178"/>
      <c r="H5178"/>
      <c r="I5178"/>
      <c r="J5178"/>
      <c r="K5178"/>
      <c r="L5178"/>
      <c r="M5178"/>
      <c r="N5178"/>
      <c r="O5178"/>
    </row>
    <row r="5179" spans="2:15" x14ac:dyDescent="0.25">
      <c r="B5179"/>
      <c r="C5179"/>
      <c r="D5179"/>
      <c r="E5179"/>
      <c r="F5179"/>
      <c r="G5179"/>
      <c r="H5179"/>
      <c r="I5179"/>
      <c r="J5179"/>
      <c r="K5179"/>
      <c r="L5179"/>
      <c r="M5179"/>
      <c r="N5179"/>
      <c r="O5179"/>
    </row>
    <row r="5180" spans="2:15" x14ac:dyDescent="0.25">
      <c r="B5180"/>
      <c r="C5180"/>
      <c r="D5180"/>
      <c r="E5180"/>
      <c r="F5180"/>
      <c r="G5180"/>
      <c r="H5180"/>
      <c r="I5180"/>
      <c r="J5180"/>
      <c r="K5180"/>
      <c r="L5180"/>
      <c r="M5180"/>
      <c r="N5180"/>
      <c r="O5180"/>
    </row>
    <row r="5181" spans="2:15" x14ac:dyDescent="0.25">
      <c r="B5181"/>
      <c r="C5181"/>
      <c r="D5181"/>
      <c r="E5181"/>
      <c r="F5181"/>
      <c r="G5181"/>
      <c r="H5181"/>
      <c r="I5181"/>
      <c r="J5181"/>
      <c r="K5181"/>
      <c r="L5181"/>
      <c r="M5181"/>
      <c r="N5181"/>
      <c r="O5181"/>
    </row>
    <row r="5182" spans="2:15" x14ac:dyDescent="0.25">
      <c r="B5182"/>
      <c r="C5182"/>
      <c r="D5182"/>
      <c r="E5182"/>
      <c r="F5182"/>
      <c r="G5182"/>
      <c r="H5182"/>
      <c r="I5182"/>
      <c r="J5182"/>
      <c r="K5182"/>
      <c r="L5182"/>
      <c r="M5182"/>
      <c r="N5182"/>
      <c r="O5182"/>
    </row>
    <row r="5183" spans="2:15" x14ac:dyDescent="0.25">
      <c r="B5183"/>
      <c r="C5183"/>
      <c r="D5183"/>
      <c r="E5183"/>
      <c r="F5183"/>
      <c r="G5183"/>
      <c r="H5183"/>
      <c r="I5183"/>
      <c r="J5183"/>
      <c r="K5183"/>
      <c r="L5183"/>
      <c r="M5183"/>
      <c r="N5183"/>
      <c r="O5183"/>
    </row>
    <row r="5184" spans="2:15" x14ac:dyDescent="0.25">
      <c r="B5184"/>
      <c r="C5184"/>
      <c r="D5184"/>
      <c r="E5184"/>
      <c r="F5184"/>
      <c r="G5184"/>
      <c r="H5184"/>
      <c r="I5184"/>
      <c r="J5184"/>
      <c r="K5184"/>
      <c r="L5184"/>
      <c r="M5184"/>
      <c r="N5184"/>
      <c r="O5184"/>
    </row>
    <row r="5185" spans="2:15" x14ac:dyDescent="0.25">
      <c r="B5185"/>
      <c r="C5185"/>
      <c r="D5185"/>
      <c r="E5185"/>
      <c r="F5185"/>
      <c r="G5185"/>
      <c r="H5185"/>
      <c r="I5185"/>
      <c r="J5185"/>
      <c r="K5185"/>
      <c r="L5185"/>
      <c r="M5185"/>
      <c r="N5185"/>
      <c r="O5185"/>
    </row>
    <row r="5186" spans="2:15" x14ac:dyDescent="0.25">
      <c r="B5186"/>
      <c r="C5186"/>
      <c r="D5186"/>
      <c r="E5186"/>
      <c r="F5186"/>
      <c r="G5186"/>
      <c r="H5186"/>
      <c r="I5186"/>
      <c r="J5186"/>
      <c r="K5186"/>
      <c r="L5186"/>
      <c r="M5186"/>
      <c r="N5186"/>
      <c r="O5186"/>
    </row>
    <row r="5187" spans="2:15" x14ac:dyDescent="0.25">
      <c r="B5187"/>
      <c r="C5187"/>
      <c r="D5187"/>
      <c r="E5187"/>
      <c r="F5187"/>
      <c r="G5187"/>
      <c r="H5187"/>
      <c r="I5187"/>
      <c r="J5187"/>
      <c r="K5187"/>
      <c r="L5187"/>
      <c r="M5187"/>
      <c r="N5187"/>
      <c r="O5187"/>
    </row>
    <row r="5188" spans="2:15" x14ac:dyDescent="0.25">
      <c r="B5188"/>
      <c r="C5188"/>
      <c r="D5188"/>
      <c r="E5188"/>
      <c r="F5188"/>
      <c r="G5188"/>
      <c r="H5188"/>
      <c r="I5188"/>
      <c r="J5188"/>
      <c r="K5188"/>
      <c r="L5188"/>
      <c r="M5188"/>
      <c r="N5188"/>
      <c r="O5188"/>
    </row>
    <row r="5189" spans="2:15" x14ac:dyDescent="0.25">
      <c r="B5189"/>
      <c r="C5189"/>
      <c r="D5189"/>
      <c r="E5189"/>
      <c r="F5189"/>
      <c r="G5189"/>
      <c r="H5189"/>
      <c r="I5189"/>
      <c r="J5189"/>
      <c r="K5189"/>
      <c r="L5189"/>
      <c r="M5189"/>
      <c r="N5189"/>
      <c r="O5189"/>
    </row>
    <row r="5190" spans="2:15" x14ac:dyDescent="0.25">
      <c r="B5190"/>
      <c r="C5190"/>
      <c r="D5190"/>
      <c r="E5190"/>
      <c r="F5190"/>
      <c r="G5190"/>
      <c r="H5190"/>
      <c r="I5190"/>
      <c r="J5190"/>
      <c r="K5190"/>
      <c r="L5190"/>
      <c r="M5190"/>
      <c r="N5190"/>
      <c r="O5190"/>
    </row>
    <row r="5191" spans="2:15" x14ac:dyDescent="0.25">
      <c r="B5191"/>
      <c r="C5191"/>
      <c r="D5191"/>
      <c r="E5191"/>
      <c r="F5191"/>
      <c r="G5191"/>
      <c r="H5191"/>
      <c r="I5191"/>
      <c r="J5191"/>
      <c r="K5191"/>
      <c r="L5191"/>
      <c r="M5191"/>
      <c r="N5191"/>
      <c r="O5191"/>
    </row>
    <row r="5192" spans="2:15" x14ac:dyDescent="0.25">
      <c r="B5192"/>
      <c r="C5192"/>
      <c r="D5192"/>
      <c r="E5192"/>
      <c r="F5192"/>
      <c r="G5192"/>
      <c r="H5192"/>
      <c r="I5192"/>
      <c r="J5192"/>
      <c r="K5192"/>
      <c r="L5192"/>
      <c r="M5192"/>
      <c r="N5192"/>
      <c r="O5192"/>
    </row>
    <row r="5193" spans="2:15" x14ac:dyDescent="0.25">
      <c r="B5193"/>
      <c r="C5193"/>
      <c r="D5193"/>
      <c r="E5193"/>
      <c r="F5193"/>
      <c r="G5193"/>
      <c r="H5193"/>
      <c r="I5193"/>
      <c r="J5193"/>
      <c r="K5193"/>
      <c r="L5193"/>
      <c r="M5193"/>
      <c r="N5193"/>
      <c r="O5193"/>
    </row>
    <row r="5194" spans="2:15" x14ac:dyDescent="0.25">
      <c r="B5194"/>
      <c r="C5194"/>
      <c r="D5194"/>
      <c r="E5194"/>
      <c r="F5194"/>
      <c r="G5194"/>
      <c r="H5194"/>
      <c r="I5194"/>
      <c r="J5194"/>
      <c r="K5194"/>
      <c r="L5194"/>
      <c r="M5194"/>
      <c r="N5194"/>
      <c r="O5194"/>
    </row>
    <row r="5195" spans="2:15" x14ac:dyDescent="0.25">
      <c r="B5195"/>
      <c r="C5195"/>
      <c r="D5195"/>
      <c r="E5195"/>
      <c r="F5195"/>
      <c r="G5195"/>
      <c r="H5195"/>
      <c r="I5195"/>
      <c r="J5195"/>
      <c r="K5195"/>
      <c r="L5195"/>
      <c r="M5195"/>
      <c r="N5195"/>
      <c r="O5195"/>
    </row>
    <row r="5196" spans="2:15" x14ac:dyDescent="0.25">
      <c r="B5196"/>
      <c r="C5196"/>
      <c r="D5196"/>
      <c r="E5196"/>
      <c r="F5196"/>
      <c r="G5196"/>
      <c r="H5196"/>
      <c r="I5196"/>
      <c r="J5196"/>
      <c r="K5196"/>
      <c r="L5196"/>
      <c r="M5196"/>
      <c r="N5196"/>
      <c r="O5196"/>
    </row>
    <row r="5197" spans="2:15" x14ac:dyDescent="0.25">
      <c r="B5197"/>
      <c r="C5197"/>
      <c r="D5197"/>
      <c r="E5197"/>
      <c r="F5197"/>
      <c r="G5197"/>
      <c r="H5197"/>
      <c r="I5197"/>
      <c r="J5197"/>
      <c r="K5197"/>
      <c r="L5197"/>
      <c r="M5197"/>
      <c r="N5197"/>
      <c r="O5197"/>
    </row>
    <row r="5198" spans="2:15" x14ac:dyDescent="0.25">
      <c r="B5198"/>
      <c r="C5198"/>
      <c r="D5198"/>
      <c r="E5198"/>
      <c r="F5198"/>
      <c r="G5198"/>
      <c r="H5198"/>
      <c r="I5198"/>
      <c r="J5198"/>
      <c r="K5198"/>
      <c r="L5198"/>
      <c r="M5198"/>
      <c r="N5198"/>
      <c r="O5198"/>
    </row>
    <row r="5199" spans="2:15" x14ac:dyDescent="0.25">
      <c r="B5199"/>
      <c r="C5199"/>
      <c r="D5199"/>
      <c r="E5199"/>
      <c r="F5199"/>
      <c r="G5199"/>
      <c r="H5199"/>
      <c r="I5199"/>
      <c r="J5199"/>
      <c r="K5199"/>
      <c r="L5199"/>
      <c r="M5199"/>
      <c r="N5199"/>
      <c r="O5199"/>
    </row>
    <row r="5200" spans="2:15" x14ac:dyDescent="0.25">
      <c r="B5200"/>
      <c r="C5200"/>
      <c r="D5200"/>
      <c r="E5200"/>
      <c r="F5200"/>
      <c r="G5200"/>
      <c r="H5200"/>
      <c r="I5200"/>
      <c r="J5200"/>
      <c r="K5200"/>
      <c r="L5200"/>
      <c r="M5200"/>
      <c r="N5200"/>
      <c r="O5200"/>
    </row>
    <row r="5201" spans="2:15" x14ac:dyDescent="0.25">
      <c r="B5201"/>
      <c r="C5201"/>
      <c r="D5201"/>
      <c r="E5201"/>
      <c r="F5201"/>
      <c r="G5201"/>
      <c r="H5201"/>
      <c r="I5201"/>
      <c r="J5201"/>
      <c r="K5201"/>
      <c r="L5201"/>
      <c r="M5201"/>
      <c r="N5201"/>
      <c r="O5201"/>
    </row>
    <row r="5202" spans="2:15" x14ac:dyDescent="0.25">
      <c r="B5202"/>
      <c r="C5202"/>
      <c r="D5202"/>
      <c r="E5202"/>
      <c r="F5202"/>
      <c r="G5202"/>
      <c r="H5202"/>
      <c r="I5202"/>
      <c r="J5202"/>
      <c r="K5202"/>
      <c r="L5202"/>
      <c r="M5202"/>
      <c r="N5202"/>
      <c r="O5202"/>
    </row>
    <row r="5203" spans="2:15" x14ac:dyDescent="0.25">
      <c r="B5203"/>
      <c r="C5203"/>
      <c r="D5203"/>
      <c r="E5203"/>
      <c r="F5203"/>
      <c r="G5203"/>
      <c r="H5203"/>
      <c r="I5203"/>
      <c r="J5203"/>
      <c r="K5203"/>
      <c r="L5203"/>
      <c r="M5203"/>
      <c r="N5203"/>
      <c r="O5203"/>
    </row>
    <row r="5204" spans="2:15" x14ac:dyDescent="0.25">
      <c r="B5204"/>
      <c r="C5204"/>
      <c r="D5204"/>
      <c r="E5204"/>
      <c r="F5204"/>
      <c r="G5204"/>
      <c r="H5204"/>
      <c r="I5204"/>
      <c r="J5204"/>
      <c r="K5204"/>
      <c r="L5204"/>
      <c r="M5204"/>
      <c r="N5204"/>
      <c r="O5204"/>
    </row>
    <row r="5205" spans="2:15" x14ac:dyDescent="0.25">
      <c r="B5205"/>
      <c r="C5205"/>
      <c r="D5205"/>
      <c r="E5205"/>
      <c r="F5205"/>
      <c r="G5205"/>
      <c r="H5205"/>
      <c r="I5205"/>
      <c r="J5205"/>
      <c r="K5205"/>
      <c r="L5205"/>
      <c r="M5205"/>
      <c r="N5205"/>
      <c r="O5205"/>
    </row>
    <row r="5206" spans="2:15" x14ac:dyDescent="0.25">
      <c r="B5206"/>
      <c r="C5206"/>
      <c r="D5206"/>
      <c r="E5206"/>
      <c r="F5206"/>
      <c r="G5206"/>
      <c r="H5206"/>
      <c r="I5206"/>
      <c r="J5206"/>
      <c r="K5206"/>
      <c r="L5206"/>
      <c r="M5206"/>
      <c r="N5206"/>
      <c r="O5206"/>
    </row>
    <row r="5207" spans="2:15" x14ac:dyDescent="0.25">
      <c r="B5207"/>
      <c r="C5207"/>
      <c r="D5207"/>
      <c r="E5207"/>
      <c r="F5207"/>
      <c r="G5207"/>
      <c r="H5207"/>
      <c r="I5207"/>
      <c r="J5207"/>
      <c r="K5207"/>
      <c r="L5207"/>
      <c r="M5207"/>
      <c r="N5207"/>
      <c r="O5207"/>
    </row>
    <row r="5208" spans="2:15" x14ac:dyDescent="0.25">
      <c r="B5208"/>
      <c r="C5208"/>
      <c r="D5208"/>
      <c r="E5208"/>
      <c r="F5208"/>
      <c r="G5208"/>
      <c r="H5208"/>
      <c r="I5208"/>
      <c r="J5208"/>
      <c r="K5208"/>
      <c r="L5208"/>
      <c r="M5208"/>
      <c r="N5208"/>
      <c r="O5208"/>
    </row>
    <row r="5209" spans="2:15" x14ac:dyDescent="0.25">
      <c r="B5209"/>
      <c r="C5209"/>
      <c r="D5209"/>
      <c r="E5209"/>
      <c r="F5209"/>
      <c r="G5209"/>
      <c r="H5209"/>
      <c r="I5209"/>
      <c r="J5209"/>
      <c r="K5209"/>
      <c r="L5209"/>
      <c r="M5209"/>
      <c r="N5209"/>
      <c r="O5209"/>
    </row>
    <row r="5210" spans="2:15" x14ac:dyDescent="0.25">
      <c r="B5210"/>
      <c r="C5210"/>
      <c r="D5210"/>
      <c r="E5210"/>
      <c r="F5210"/>
      <c r="G5210"/>
      <c r="H5210"/>
      <c r="I5210"/>
      <c r="J5210"/>
      <c r="K5210"/>
      <c r="L5210"/>
      <c r="M5210"/>
      <c r="N5210"/>
      <c r="O5210"/>
    </row>
    <row r="5211" spans="2:15" x14ac:dyDescent="0.25">
      <c r="B5211"/>
      <c r="C5211"/>
      <c r="D5211"/>
      <c r="E5211"/>
      <c r="F5211"/>
      <c r="G5211"/>
      <c r="H5211"/>
      <c r="I5211"/>
      <c r="J5211"/>
      <c r="K5211"/>
      <c r="L5211"/>
      <c r="M5211"/>
      <c r="N5211"/>
      <c r="O5211"/>
    </row>
    <row r="5212" spans="2:15" x14ac:dyDescent="0.25">
      <c r="B5212"/>
      <c r="C5212"/>
      <c r="D5212"/>
      <c r="E5212"/>
      <c r="F5212"/>
      <c r="G5212"/>
      <c r="H5212"/>
      <c r="I5212"/>
      <c r="J5212"/>
      <c r="K5212"/>
      <c r="L5212"/>
      <c r="M5212"/>
      <c r="N5212"/>
      <c r="O5212"/>
    </row>
    <row r="5213" spans="2:15" x14ac:dyDescent="0.25">
      <c r="B5213"/>
      <c r="C5213"/>
      <c r="D5213"/>
      <c r="E5213"/>
      <c r="F5213"/>
      <c r="G5213"/>
      <c r="H5213"/>
      <c r="I5213"/>
      <c r="J5213"/>
      <c r="K5213"/>
      <c r="L5213"/>
      <c r="M5213"/>
      <c r="N5213"/>
      <c r="O5213"/>
    </row>
    <row r="5214" spans="2:15" x14ac:dyDescent="0.25">
      <c r="B5214"/>
      <c r="C5214"/>
      <c r="D5214"/>
      <c r="E5214"/>
      <c r="F5214"/>
      <c r="G5214"/>
      <c r="H5214"/>
      <c r="I5214"/>
      <c r="J5214"/>
      <c r="K5214"/>
      <c r="L5214"/>
      <c r="M5214"/>
      <c r="N5214"/>
      <c r="O5214"/>
    </row>
    <row r="5215" spans="2:15" x14ac:dyDescent="0.25">
      <c r="B5215"/>
      <c r="C5215"/>
      <c r="D5215"/>
      <c r="E5215"/>
      <c r="F5215"/>
      <c r="G5215"/>
      <c r="H5215"/>
      <c r="I5215"/>
      <c r="J5215"/>
      <c r="K5215"/>
      <c r="L5215"/>
      <c r="M5215"/>
      <c r="N5215"/>
      <c r="O5215"/>
    </row>
    <row r="5216" spans="2:15" x14ac:dyDescent="0.25">
      <c r="B5216"/>
      <c r="C5216"/>
      <c r="D5216"/>
      <c r="E5216"/>
      <c r="F5216"/>
      <c r="G5216"/>
      <c r="H5216"/>
      <c r="I5216"/>
      <c r="J5216"/>
      <c r="K5216"/>
      <c r="L5216"/>
      <c r="M5216"/>
      <c r="N5216"/>
      <c r="O5216"/>
    </row>
    <row r="5217" spans="2:15" x14ac:dyDescent="0.25">
      <c r="B5217"/>
      <c r="C5217"/>
      <c r="D5217"/>
      <c r="E5217"/>
      <c r="F5217"/>
      <c r="G5217"/>
      <c r="H5217"/>
      <c r="I5217"/>
      <c r="J5217"/>
      <c r="K5217"/>
      <c r="L5217"/>
      <c r="M5217"/>
      <c r="N5217"/>
      <c r="O5217"/>
    </row>
    <row r="5218" spans="2:15" x14ac:dyDescent="0.25">
      <c r="B5218"/>
      <c r="C5218"/>
      <c r="D5218"/>
      <c r="E5218"/>
      <c r="F5218"/>
      <c r="G5218"/>
      <c r="H5218"/>
      <c r="I5218"/>
      <c r="J5218"/>
      <c r="K5218"/>
      <c r="L5218"/>
      <c r="M5218"/>
      <c r="N5218"/>
      <c r="O5218"/>
    </row>
    <row r="5219" spans="2:15" x14ac:dyDescent="0.25">
      <c r="B5219"/>
      <c r="C5219"/>
      <c r="D5219"/>
      <c r="E5219"/>
      <c r="F5219"/>
      <c r="G5219"/>
      <c r="H5219"/>
      <c r="I5219"/>
      <c r="J5219"/>
      <c r="K5219"/>
      <c r="L5219"/>
      <c r="M5219"/>
      <c r="N5219"/>
      <c r="O5219"/>
    </row>
    <row r="5220" spans="2:15" x14ac:dyDescent="0.25">
      <c r="B5220"/>
      <c r="C5220"/>
      <c r="D5220"/>
      <c r="E5220"/>
      <c r="F5220"/>
      <c r="G5220"/>
      <c r="H5220"/>
      <c r="I5220"/>
      <c r="J5220"/>
      <c r="K5220"/>
      <c r="L5220"/>
      <c r="M5220"/>
      <c r="N5220"/>
      <c r="O5220"/>
    </row>
    <row r="5221" spans="2:15" x14ac:dyDescent="0.25">
      <c r="B5221"/>
      <c r="C5221"/>
      <c r="D5221"/>
      <c r="E5221"/>
      <c r="F5221"/>
      <c r="G5221"/>
      <c r="H5221"/>
      <c r="I5221"/>
      <c r="J5221"/>
      <c r="K5221"/>
      <c r="L5221"/>
      <c r="M5221"/>
      <c r="N5221"/>
      <c r="O5221"/>
    </row>
    <row r="5222" spans="2:15" x14ac:dyDescent="0.25">
      <c r="B5222"/>
      <c r="C5222"/>
      <c r="D5222"/>
      <c r="E5222"/>
      <c r="F5222"/>
      <c r="G5222"/>
      <c r="H5222"/>
      <c r="I5222"/>
      <c r="J5222"/>
      <c r="K5222"/>
      <c r="L5222"/>
      <c r="M5222"/>
      <c r="N5222"/>
      <c r="O5222"/>
    </row>
    <row r="5223" spans="2:15" x14ac:dyDescent="0.25">
      <c r="B5223"/>
      <c r="C5223"/>
      <c r="D5223"/>
      <c r="E5223"/>
      <c r="F5223"/>
      <c r="G5223"/>
      <c r="H5223"/>
      <c r="I5223"/>
      <c r="J5223"/>
      <c r="K5223"/>
      <c r="L5223"/>
      <c r="M5223"/>
      <c r="N5223"/>
      <c r="O5223"/>
    </row>
    <row r="5224" spans="2:15" x14ac:dyDescent="0.25">
      <c r="B5224"/>
      <c r="C5224"/>
      <c r="D5224"/>
      <c r="E5224"/>
      <c r="F5224"/>
      <c r="G5224"/>
      <c r="H5224"/>
      <c r="I5224"/>
      <c r="J5224"/>
      <c r="K5224"/>
      <c r="L5224"/>
      <c r="M5224"/>
      <c r="N5224"/>
      <c r="O5224"/>
    </row>
    <row r="5225" spans="2:15" x14ac:dyDescent="0.25">
      <c r="B5225"/>
      <c r="C5225"/>
      <c r="D5225"/>
      <c r="E5225"/>
      <c r="F5225"/>
      <c r="G5225"/>
      <c r="H5225"/>
      <c r="I5225"/>
      <c r="J5225"/>
      <c r="K5225"/>
      <c r="L5225"/>
      <c r="M5225"/>
      <c r="N5225"/>
      <c r="O5225"/>
    </row>
    <row r="5226" spans="2:15" x14ac:dyDescent="0.25">
      <c r="B5226"/>
      <c r="C5226"/>
      <c r="D5226"/>
      <c r="E5226"/>
      <c r="F5226"/>
      <c r="G5226"/>
      <c r="H5226"/>
      <c r="I5226"/>
      <c r="J5226"/>
      <c r="K5226"/>
      <c r="L5226"/>
      <c r="M5226"/>
      <c r="N5226"/>
      <c r="O5226"/>
    </row>
    <row r="5227" spans="2:15" x14ac:dyDescent="0.25">
      <c r="B5227"/>
      <c r="C5227"/>
      <c r="D5227"/>
      <c r="E5227"/>
      <c r="F5227"/>
      <c r="G5227"/>
      <c r="H5227"/>
      <c r="I5227"/>
      <c r="J5227"/>
      <c r="K5227"/>
      <c r="L5227"/>
      <c r="M5227"/>
      <c r="N5227"/>
      <c r="O5227"/>
    </row>
    <row r="5228" spans="2:15" x14ac:dyDescent="0.25">
      <c r="B5228"/>
      <c r="C5228"/>
      <c r="D5228"/>
      <c r="E5228"/>
      <c r="F5228"/>
      <c r="G5228"/>
      <c r="H5228"/>
      <c r="I5228"/>
      <c r="J5228"/>
      <c r="K5228"/>
      <c r="L5228"/>
      <c r="M5228"/>
      <c r="N5228"/>
      <c r="O5228"/>
    </row>
    <row r="5229" spans="2:15" x14ac:dyDescent="0.25">
      <c r="B5229"/>
      <c r="C5229"/>
      <c r="D5229"/>
      <c r="E5229"/>
      <c r="F5229"/>
      <c r="G5229"/>
      <c r="H5229"/>
      <c r="I5229"/>
      <c r="J5229"/>
      <c r="K5229"/>
      <c r="L5229"/>
      <c r="M5229"/>
      <c r="N5229"/>
      <c r="O5229"/>
    </row>
    <row r="5230" spans="2:15" x14ac:dyDescent="0.25">
      <c r="B5230"/>
      <c r="C5230"/>
      <c r="D5230"/>
      <c r="E5230"/>
      <c r="F5230"/>
      <c r="G5230"/>
      <c r="H5230"/>
      <c r="I5230"/>
      <c r="J5230"/>
      <c r="K5230"/>
      <c r="L5230"/>
      <c r="M5230"/>
      <c r="N5230"/>
      <c r="O5230"/>
    </row>
    <row r="5231" spans="2:15" x14ac:dyDescent="0.25">
      <c r="B5231"/>
      <c r="C5231"/>
      <c r="D5231"/>
      <c r="E5231"/>
      <c r="F5231"/>
      <c r="G5231"/>
      <c r="H5231"/>
      <c r="I5231"/>
      <c r="J5231"/>
      <c r="K5231"/>
      <c r="L5231"/>
      <c r="M5231"/>
      <c r="N5231"/>
      <c r="O5231"/>
    </row>
    <row r="5232" spans="2:15" x14ac:dyDescent="0.25">
      <c r="B5232"/>
      <c r="C5232"/>
      <c r="D5232"/>
      <c r="E5232"/>
      <c r="F5232"/>
      <c r="G5232"/>
      <c r="H5232"/>
      <c r="I5232"/>
      <c r="J5232"/>
      <c r="K5232"/>
      <c r="L5232"/>
      <c r="M5232"/>
      <c r="N5232"/>
      <c r="O5232"/>
    </row>
    <row r="5233" spans="2:15" x14ac:dyDescent="0.25">
      <c r="B5233"/>
      <c r="C5233"/>
      <c r="D5233"/>
      <c r="E5233"/>
      <c r="F5233"/>
      <c r="G5233"/>
      <c r="H5233"/>
      <c r="I5233"/>
      <c r="J5233"/>
      <c r="K5233"/>
      <c r="L5233"/>
      <c r="M5233"/>
      <c r="N5233"/>
      <c r="O5233"/>
    </row>
    <row r="5234" spans="2:15" x14ac:dyDescent="0.25">
      <c r="B5234"/>
      <c r="C5234"/>
      <c r="D5234"/>
      <c r="E5234"/>
      <c r="F5234"/>
      <c r="G5234"/>
      <c r="H5234"/>
      <c r="I5234"/>
      <c r="J5234"/>
      <c r="K5234"/>
      <c r="L5234"/>
      <c r="M5234"/>
      <c r="N5234"/>
      <c r="O5234"/>
    </row>
    <row r="5235" spans="2:15" x14ac:dyDescent="0.25">
      <c r="B5235"/>
      <c r="C5235"/>
      <c r="D5235"/>
      <c r="E5235"/>
      <c r="F5235"/>
      <c r="G5235"/>
      <c r="H5235"/>
      <c r="I5235"/>
      <c r="J5235"/>
      <c r="K5235"/>
      <c r="L5235"/>
      <c r="M5235"/>
      <c r="N5235"/>
      <c r="O5235"/>
    </row>
    <row r="5236" spans="2:15" x14ac:dyDescent="0.25">
      <c r="B5236"/>
      <c r="C5236"/>
      <c r="D5236"/>
      <c r="E5236"/>
      <c r="F5236"/>
      <c r="G5236"/>
      <c r="H5236"/>
      <c r="I5236"/>
      <c r="J5236"/>
      <c r="K5236"/>
      <c r="L5236"/>
      <c r="M5236"/>
      <c r="N5236"/>
      <c r="O5236"/>
    </row>
    <row r="5237" spans="2:15" x14ac:dyDescent="0.25">
      <c r="B5237"/>
      <c r="C5237"/>
      <c r="D5237"/>
      <c r="E5237"/>
      <c r="F5237"/>
      <c r="G5237"/>
      <c r="H5237"/>
      <c r="I5237"/>
      <c r="J5237"/>
      <c r="K5237"/>
      <c r="L5237"/>
      <c r="M5237"/>
      <c r="N5237"/>
      <c r="O5237"/>
    </row>
    <row r="5238" spans="2:15" x14ac:dyDescent="0.25">
      <c r="B5238"/>
      <c r="C5238"/>
      <c r="D5238"/>
      <c r="E5238"/>
      <c r="F5238"/>
      <c r="G5238"/>
      <c r="H5238"/>
      <c r="I5238"/>
      <c r="J5238"/>
      <c r="K5238"/>
      <c r="L5238"/>
      <c r="M5238"/>
      <c r="N5238"/>
      <c r="O5238"/>
    </row>
    <row r="5239" spans="2:15" x14ac:dyDescent="0.25">
      <c r="B5239"/>
      <c r="C5239"/>
      <c r="D5239"/>
      <c r="E5239"/>
      <c r="F5239"/>
      <c r="G5239"/>
      <c r="H5239"/>
      <c r="I5239"/>
      <c r="J5239"/>
      <c r="K5239"/>
      <c r="L5239"/>
      <c r="M5239"/>
      <c r="N5239"/>
      <c r="O5239"/>
    </row>
    <row r="5240" spans="2:15" x14ac:dyDescent="0.25">
      <c r="B5240"/>
      <c r="C5240"/>
      <c r="D5240"/>
      <c r="E5240"/>
      <c r="F5240"/>
      <c r="G5240"/>
      <c r="H5240"/>
      <c r="I5240"/>
      <c r="J5240"/>
      <c r="K5240"/>
      <c r="L5240"/>
      <c r="M5240"/>
      <c r="N5240"/>
      <c r="O5240"/>
    </row>
    <row r="5241" spans="2:15" x14ac:dyDescent="0.25">
      <c r="B5241"/>
      <c r="C5241"/>
      <c r="D5241"/>
      <c r="E5241"/>
      <c r="F5241"/>
      <c r="G5241"/>
      <c r="H5241"/>
      <c r="I5241"/>
      <c r="J5241"/>
      <c r="K5241"/>
      <c r="L5241"/>
      <c r="M5241"/>
      <c r="N5241"/>
      <c r="O5241"/>
    </row>
    <row r="5242" spans="2:15" x14ac:dyDescent="0.25">
      <c r="B5242"/>
      <c r="C5242"/>
      <c r="D5242"/>
      <c r="E5242"/>
      <c r="F5242"/>
      <c r="G5242"/>
      <c r="H5242"/>
      <c r="I5242"/>
      <c r="J5242"/>
      <c r="K5242"/>
      <c r="L5242"/>
      <c r="M5242"/>
      <c r="N5242"/>
      <c r="O5242"/>
    </row>
    <row r="5243" spans="2:15" x14ac:dyDescent="0.25">
      <c r="B5243"/>
      <c r="C5243"/>
      <c r="D5243"/>
      <c r="E5243"/>
      <c r="F5243"/>
      <c r="G5243"/>
      <c r="H5243"/>
      <c r="I5243"/>
      <c r="J5243"/>
      <c r="K5243"/>
      <c r="L5243"/>
      <c r="M5243"/>
      <c r="N5243"/>
      <c r="O5243"/>
    </row>
    <row r="5244" spans="2:15" x14ac:dyDescent="0.25">
      <c r="B5244"/>
      <c r="C5244"/>
      <c r="D5244"/>
      <c r="E5244"/>
      <c r="F5244"/>
      <c r="G5244"/>
      <c r="H5244"/>
      <c r="I5244"/>
      <c r="J5244"/>
      <c r="K5244"/>
      <c r="L5244"/>
      <c r="M5244"/>
      <c r="N5244"/>
      <c r="O5244"/>
    </row>
    <row r="5245" spans="2:15" x14ac:dyDescent="0.25">
      <c r="B5245"/>
      <c r="C5245"/>
      <c r="D5245"/>
      <c r="E5245"/>
      <c r="F5245"/>
      <c r="G5245"/>
      <c r="H5245"/>
      <c r="I5245"/>
      <c r="J5245"/>
      <c r="K5245"/>
      <c r="L5245"/>
      <c r="M5245"/>
      <c r="N5245"/>
      <c r="O5245"/>
    </row>
    <row r="5246" spans="2:15" x14ac:dyDescent="0.25">
      <c r="B5246"/>
      <c r="C5246"/>
      <c r="D5246"/>
      <c r="E5246"/>
      <c r="F5246"/>
      <c r="G5246"/>
      <c r="H5246"/>
      <c r="I5246"/>
      <c r="J5246"/>
      <c r="K5246"/>
      <c r="L5246"/>
      <c r="M5246"/>
      <c r="N5246"/>
      <c r="O5246"/>
    </row>
    <row r="5247" spans="2:15" x14ac:dyDescent="0.25">
      <c r="B5247"/>
      <c r="C5247"/>
      <c r="D5247"/>
      <c r="E5247"/>
      <c r="F5247"/>
      <c r="G5247"/>
      <c r="H5247"/>
      <c r="I5247"/>
      <c r="J5247"/>
      <c r="K5247"/>
      <c r="L5247"/>
      <c r="M5247"/>
      <c r="N5247"/>
      <c r="O5247"/>
    </row>
    <row r="5248" spans="2:15" x14ac:dyDescent="0.25">
      <c r="B5248"/>
      <c r="C5248"/>
      <c r="D5248"/>
      <c r="E5248"/>
      <c r="F5248"/>
      <c r="G5248"/>
      <c r="H5248"/>
      <c r="I5248"/>
      <c r="J5248"/>
      <c r="K5248"/>
      <c r="L5248"/>
      <c r="M5248"/>
      <c r="N5248"/>
      <c r="O5248"/>
    </row>
    <row r="5249" spans="2:15" x14ac:dyDescent="0.25">
      <c r="B5249"/>
      <c r="C5249"/>
      <c r="D5249"/>
      <c r="E5249"/>
      <c r="F5249"/>
      <c r="G5249"/>
      <c r="H5249"/>
      <c r="I5249"/>
      <c r="J5249"/>
      <c r="K5249"/>
      <c r="L5249"/>
      <c r="M5249"/>
      <c r="N5249"/>
      <c r="O5249"/>
    </row>
    <row r="5250" spans="2:15" x14ac:dyDescent="0.25">
      <c r="B5250"/>
      <c r="C5250"/>
      <c r="D5250"/>
      <c r="E5250"/>
      <c r="F5250"/>
      <c r="G5250"/>
      <c r="H5250"/>
      <c r="I5250"/>
      <c r="J5250"/>
      <c r="K5250"/>
      <c r="L5250"/>
      <c r="M5250"/>
      <c r="N5250"/>
      <c r="O5250"/>
    </row>
    <row r="5251" spans="2:15" x14ac:dyDescent="0.25">
      <c r="B5251"/>
      <c r="C5251"/>
      <c r="D5251"/>
      <c r="E5251"/>
      <c r="F5251"/>
      <c r="G5251"/>
      <c r="H5251"/>
      <c r="I5251"/>
      <c r="J5251"/>
      <c r="K5251"/>
      <c r="L5251"/>
      <c r="M5251"/>
      <c r="N5251"/>
      <c r="O5251"/>
    </row>
    <row r="5252" spans="2:15" x14ac:dyDescent="0.25">
      <c r="B5252"/>
      <c r="C5252"/>
      <c r="D5252"/>
      <c r="E5252"/>
      <c r="F5252"/>
      <c r="G5252"/>
      <c r="H5252"/>
      <c r="I5252"/>
      <c r="J5252"/>
      <c r="K5252"/>
      <c r="L5252"/>
      <c r="M5252"/>
      <c r="N5252"/>
      <c r="O5252"/>
    </row>
    <row r="5253" spans="2:15" x14ac:dyDescent="0.25">
      <c r="B5253"/>
      <c r="C5253"/>
      <c r="D5253"/>
      <c r="E5253"/>
      <c r="F5253"/>
      <c r="G5253"/>
      <c r="H5253"/>
      <c r="I5253"/>
      <c r="J5253"/>
      <c r="K5253"/>
      <c r="L5253"/>
      <c r="M5253"/>
      <c r="N5253"/>
      <c r="O5253"/>
    </row>
    <row r="5254" spans="2:15" x14ac:dyDescent="0.25">
      <c r="B5254"/>
      <c r="C5254"/>
      <c r="D5254"/>
      <c r="E5254"/>
      <c r="F5254"/>
      <c r="G5254"/>
      <c r="H5254"/>
      <c r="I5254"/>
      <c r="J5254"/>
      <c r="K5254"/>
      <c r="L5254"/>
      <c r="M5254"/>
      <c r="N5254"/>
      <c r="O5254"/>
    </row>
    <row r="5255" spans="2:15" x14ac:dyDescent="0.25">
      <c r="B5255"/>
      <c r="C5255"/>
      <c r="D5255"/>
      <c r="E5255"/>
      <c r="F5255"/>
      <c r="G5255"/>
      <c r="H5255"/>
      <c r="I5255"/>
      <c r="J5255"/>
      <c r="K5255"/>
      <c r="L5255"/>
      <c r="M5255"/>
      <c r="N5255"/>
      <c r="O5255"/>
    </row>
    <row r="5256" spans="2:15" x14ac:dyDescent="0.25">
      <c r="B5256"/>
      <c r="C5256"/>
      <c r="D5256"/>
      <c r="E5256"/>
      <c r="F5256"/>
      <c r="G5256"/>
      <c r="H5256"/>
      <c r="I5256"/>
      <c r="J5256"/>
      <c r="K5256"/>
      <c r="L5256"/>
      <c r="M5256"/>
      <c r="N5256"/>
      <c r="O5256"/>
    </row>
    <row r="5257" spans="2:15" x14ac:dyDescent="0.25">
      <c r="B5257"/>
      <c r="C5257"/>
      <c r="D5257"/>
      <c r="E5257"/>
      <c r="F5257"/>
      <c r="G5257"/>
      <c r="H5257"/>
      <c r="I5257"/>
      <c r="J5257"/>
      <c r="K5257"/>
      <c r="L5257"/>
      <c r="M5257"/>
      <c r="N5257"/>
      <c r="O5257"/>
    </row>
    <row r="5258" spans="2:15" x14ac:dyDescent="0.25">
      <c r="B5258"/>
      <c r="C5258"/>
      <c r="D5258"/>
      <c r="E5258"/>
      <c r="F5258"/>
      <c r="G5258"/>
      <c r="H5258"/>
      <c r="I5258"/>
      <c r="J5258"/>
      <c r="K5258"/>
      <c r="L5258"/>
      <c r="M5258"/>
      <c r="N5258"/>
      <c r="O5258"/>
    </row>
    <row r="5259" spans="2:15" x14ac:dyDescent="0.25">
      <c r="B5259"/>
      <c r="C5259"/>
      <c r="D5259"/>
      <c r="E5259"/>
      <c r="F5259"/>
      <c r="G5259"/>
      <c r="H5259"/>
      <c r="I5259"/>
      <c r="J5259"/>
      <c r="K5259"/>
      <c r="L5259"/>
      <c r="M5259"/>
      <c r="N5259"/>
      <c r="O5259"/>
    </row>
    <row r="5260" spans="2:15" x14ac:dyDescent="0.25">
      <c r="B5260"/>
      <c r="C5260"/>
      <c r="D5260"/>
      <c r="E5260"/>
      <c r="F5260"/>
      <c r="G5260"/>
      <c r="H5260"/>
      <c r="I5260"/>
      <c r="J5260"/>
      <c r="K5260"/>
      <c r="L5260"/>
      <c r="M5260"/>
      <c r="N5260"/>
      <c r="O5260"/>
    </row>
    <row r="5261" spans="2:15" x14ac:dyDescent="0.25">
      <c r="B5261"/>
      <c r="C5261"/>
      <c r="D5261"/>
      <c r="E5261"/>
      <c r="F5261"/>
      <c r="G5261"/>
      <c r="H5261"/>
      <c r="I5261"/>
      <c r="J5261"/>
      <c r="K5261"/>
      <c r="L5261"/>
      <c r="M5261"/>
      <c r="N5261"/>
      <c r="O5261"/>
    </row>
    <row r="5262" spans="2:15" x14ac:dyDescent="0.25">
      <c r="B5262"/>
      <c r="C5262"/>
      <c r="D5262"/>
      <c r="E5262"/>
      <c r="F5262"/>
      <c r="G5262"/>
      <c r="H5262"/>
      <c r="I5262"/>
      <c r="J5262"/>
      <c r="K5262"/>
      <c r="L5262"/>
      <c r="M5262"/>
      <c r="N5262"/>
      <c r="O5262"/>
    </row>
    <row r="5263" spans="2:15" x14ac:dyDescent="0.25">
      <c r="B5263"/>
      <c r="C5263"/>
      <c r="D5263"/>
      <c r="E5263"/>
      <c r="F5263"/>
      <c r="G5263"/>
      <c r="H5263"/>
      <c r="I5263"/>
      <c r="J5263"/>
      <c r="K5263"/>
      <c r="L5263"/>
      <c r="M5263"/>
      <c r="N5263"/>
      <c r="O5263"/>
    </row>
    <row r="5264" spans="2:15" x14ac:dyDescent="0.25">
      <c r="B5264"/>
      <c r="C5264"/>
      <c r="D5264"/>
      <c r="E5264"/>
      <c r="F5264"/>
      <c r="G5264"/>
      <c r="H5264"/>
      <c r="I5264"/>
      <c r="J5264"/>
      <c r="K5264"/>
      <c r="L5264"/>
      <c r="M5264"/>
      <c r="N5264"/>
      <c r="O5264"/>
    </row>
    <row r="5265" spans="2:15" x14ac:dyDescent="0.25">
      <c r="B5265"/>
      <c r="C5265"/>
      <c r="D5265"/>
      <c r="E5265"/>
      <c r="F5265"/>
      <c r="G5265"/>
      <c r="H5265"/>
      <c r="I5265"/>
      <c r="J5265"/>
      <c r="K5265"/>
      <c r="L5265"/>
      <c r="M5265"/>
      <c r="N5265"/>
      <c r="O5265"/>
    </row>
    <row r="5266" spans="2:15" x14ac:dyDescent="0.25">
      <c r="B5266"/>
      <c r="C5266"/>
      <c r="D5266"/>
      <c r="E5266"/>
      <c r="F5266"/>
      <c r="G5266"/>
      <c r="H5266"/>
      <c r="I5266"/>
      <c r="J5266"/>
      <c r="K5266"/>
      <c r="L5266"/>
      <c r="M5266"/>
      <c r="N5266"/>
      <c r="O5266"/>
    </row>
    <row r="5267" spans="2:15" x14ac:dyDescent="0.25">
      <c r="B5267"/>
      <c r="C5267"/>
      <c r="D5267"/>
      <c r="E5267"/>
      <c r="F5267"/>
      <c r="G5267"/>
      <c r="H5267"/>
      <c r="I5267"/>
      <c r="J5267"/>
      <c r="K5267"/>
      <c r="L5267"/>
      <c r="M5267"/>
      <c r="N5267"/>
      <c r="O5267"/>
    </row>
    <row r="5268" spans="2:15" x14ac:dyDescent="0.25">
      <c r="B5268"/>
      <c r="C5268"/>
      <c r="D5268"/>
      <c r="E5268"/>
      <c r="F5268"/>
      <c r="G5268"/>
      <c r="H5268"/>
      <c r="I5268"/>
      <c r="J5268"/>
      <c r="K5268"/>
      <c r="L5268"/>
      <c r="M5268"/>
      <c r="N5268"/>
      <c r="O5268"/>
    </row>
    <row r="5269" spans="2:15" x14ac:dyDescent="0.25">
      <c r="B5269"/>
      <c r="C5269"/>
      <c r="D5269"/>
      <c r="E5269"/>
      <c r="F5269"/>
      <c r="G5269"/>
      <c r="H5269"/>
      <c r="I5269"/>
      <c r="J5269"/>
      <c r="K5269"/>
      <c r="L5269"/>
      <c r="M5269"/>
      <c r="N5269"/>
      <c r="O5269"/>
    </row>
    <row r="5270" spans="2:15" x14ac:dyDescent="0.25">
      <c r="B5270"/>
      <c r="C5270"/>
      <c r="D5270"/>
      <c r="E5270"/>
      <c r="F5270"/>
      <c r="G5270"/>
      <c r="H5270"/>
      <c r="I5270"/>
      <c r="J5270"/>
      <c r="K5270"/>
      <c r="L5270"/>
      <c r="M5270"/>
      <c r="N5270"/>
      <c r="O5270"/>
    </row>
    <row r="5271" spans="2:15" x14ac:dyDescent="0.25">
      <c r="B5271"/>
      <c r="C5271"/>
      <c r="D5271"/>
      <c r="E5271"/>
      <c r="F5271"/>
      <c r="G5271"/>
      <c r="H5271"/>
      <c r="I5271"/>
      <c r="J5271"/>
      <c r="K5271"/>
      <c r="L5271"/>
      <c r="M5271"/>
      <c r="N5271"/>
      <c r="O5271"/>
    </row>
    <row r="5272" spans="2:15" x14ac:dyDescent="0.25">
      <c r="B5272"/>
      <c r="C5272"/>
      <c r="D5272"/>
      <c r="E5272"/>
      <c r="F5272"/>
      <c r="G5272"/>
      <c r="H5272"/>
      <c r="I5272"/>
      <c r="J5272"/>
      <c r="K5272"/>
      <c r="L5272"/>
      <c r="M5272"/>
      <c r="N5272"/>
      <c r="O5272"/>
    </row>
    <row r="5273" spans="2:15" x14ac:dyDescent="0.25">
      <c r="B5273"/>
      <c r="C5273"/>
      <c r="D5273"/>
      <c r="E5273"/>
      <c r="F5273"/>
      <c r="G5273"/>
      <c r="H5273"/>
      <c r="I5273"/>
      <c r="J5273"/>
      <c r="K5273"/>
      <c r="L5273"/>
      <c r="M5273"/>
      <c r="N5273"/>
      <c r="O5273"/>
    </row>
    <row r="5274" spans="2:15" x14ac:dyDescent="0.25">
      <c r="B5274"/>
      <c r="C5274"/>
      <c r="D5274"/>
      <c r="E5274"/>
      <c r="F5274"/>
      <c r="G5274"/>
      <c r="H5274"/>
      <c r="I5274"/>
      <c r="J5274"/>
      <c r="K5274"/>
      <c r="L5274"/>
      <c r="M5274"/>
      <c r="N5274"/>
      <c r="O5274"/>
    </row>
    <row r="5275" spans="2:15" x14ac:dyDescent="0.25">
      <c r="B5275"/>
      <c r="C5275"/>
      <c r="D5275"/>
      <c r="E5275"/>
      <c r="F5275"/>
      <c r="G5275"/>
      <c r="H5275"/>
      <c r="I5275"/>
      <c r="J5275"/>
      <c r="K5275"/>
      <c r="L5275"/>
      <c r="M5275"/>
      <c r="N5275"/>
      <c r="O5275"/>
    </row>
    <row r="5276" spans="2:15" x14ac:dyDescent="0.25">
      <c r="B5276"/>
      <c r="C5276"/>
      <c r="D5276"/>
      <c r="E5276"/>
      <c r="F5276"/>
      <c r="G5276"/>
      <c r="H5276"/>
      <c r="I5276"/>
      <c r="J5276"/>
      <c r="K5276"/>
      <c r="L5276"/>
      <c r="M5276"/>
      <c r="N5276"/>
      <c r="O5276"/>
    </row>
    <row r="5277" spans="2:15" x14ac:dyDescent="0.25">
      <c r="B5277"/>
      <c r="C5277"/>
      <c r="D5277"/>
      <c r="E5277"/>
      <c r="F5277"/>
      <c r="G5277"/>
      <c r="H5277"/>
      <c r="I5277"/>
      <c r="J5277"/>
      <c r="K5277"/>
      <c r="L5277"/>
      <c r="M5277"/>
      <c r="N5277"/>
      <c r="O5277"/>
    </row>
    <row r="5278" spans="2:15" x14ac:dyDescent="0.25">
      <c r="B5278"/>
      <c r="C5278"/>
      <c r="D5278"/>
      <c r="E5278"/>
      <c r="F5278"/>
      <c r="G5278"/>
      <c r="H5278"/>
      <c r="I5278"/>
      <c r="J5278"/>
      <c r="K5278"/>
      <c r="L5278"/>
      <c r="M5278"/>
      <c r="N5278"/>
      <c r="O5278"/>
    </row>
    <row r="5279" spans="2:15" x14ac:dyDescent="0.25">
      <c r="B5279"/>
      <c r="C5279"/>
      <c r="D5279"/>
      <c r="E5279"/>
      <c r="F5279"/>
      <c r="G5279"/>
      <c r="H5279"/>
      <c r="I5279"/>
      <c r="J5279"/>
      <c r="K5279"/>
      <c r="L5279"/>
      <c r="M5279"/>
      <c r="N5279"/>
      <c r="O5279"/>
    </row>
    <row r="5280" spans="2:15" x14ac:dyDescent="0.25">
      <c r="B5280"/>
      <c r="C5280"/>
      <c r="D5280"/>
      <c r="E5280"/>
      <c r="F5280"/>
      <c r="G5280"/>
      <c r="H5280"/>
      <c r="I5280"/>
      <c r="J5280"/>
      <c r="K5280"/>
      <c r="L5280"/>
      <c r="M5280"/>
      <c r="N5280"/>
      <c r="O5280"/>
    </row>
    <row r="5281" spans="2:15" x14ac:dyDescent="0.25">
      <c r="B5281"/>
      <c r="C5281"/>
      <c r="D5281"/>
      <c r="E5281"/>
      <c r="F5281"/>
      <c r="G5281"/>
      <c r="H5281"/>
      <c r="I5281"/>
      <c r="J5281"/>
      <c r="K5281"/>
      <c r="L5281"/>
      <c r="M5281"/>
      <c r="N5281"/>
      <c r="O5281"/>
    </row>
    <row r="5282" spans="2:15" x14ac:dyDescent="0.25">
      <c r="B5282"/>
      <c r="C5282"/>
      <c r="D5282"/>
      <c r="E5282"/>
      <c r="F5282"/>
      <c r="G5282"/>
      <c r="H5282"/>
      <c r="I5282"/>
      <c r="J5282"/>
      <c r="K5282"/>
      <c r="L5282"/>
      <c r="M5282"/>
      <c r="N5282"/>
      <c r="O5282"/>
    </row>
    <row r="5283" spans="2:15" x14ac:dyDescent="0.25">
      <c r="B5283"/>
      <c r="C5283"/>
      <c r="D5283"/>
      <c r="E5283"/>
      <c r="F5283"/>
      <c r="G5283"/>
      <c r="H5283"/>
      <c r="I5283"/>
      <c r="J5283"/>
      <c r="K5283"/>
      <c r="L5283"/>
      <c r="M5283"/>
      <c r="N5283"/>
      <c r="O5283"/>
    </row>
    <row r="5284" spans="2:15" x14ac:dyDescent="0.25">
      <c r="B5284"/>
      <c r="C5284"/>
      <c r="D5284"/>
      <c r="E5284"/>
      <c r="F5284"/>
      <c r="G5284"/>
      <c r="H5284"/>
      <c r="I5284"/>
      <c r="J5284"/>
      <c r="K5284"/>
      <c r="L5284"/>
      <c r="M5284"/>
      <c r="N5284"/>
      <c r="O5284"/>
    </row>
    <row r="5285" spans="2:15" x14ac:dyDescent="0.25">
      <c r="B5285"/>
      <c r="C5285"/>
      <c r="D5285"/>
      <c r="E5285"/>
      <c r="F5285"/>
      <c r="G5285"/>
      <c r="H5285"/>
      <c r="I5285"/>
      <c r="J5285"/>
      <c r="K5285"/>
      <c r="L5285"/>
      <c r="M5285"/>
      <c r="N5285"/>
      <c r="O5285"/>
    </row>
    <row r="5286" spans="2:15" x14ac:dyDescent="0.25">
      <c r="B5286"/>
      <c r="C5286"/>
      <c r="D5286"/>
      <c r="E5286"/>
      <c r="F5286"/>
      <c r="G5286"/>
      <c r="H5286"/>
      <c r="I5286"/>
      <c r="J5286"/>
      <c r="K5286"/>
      <c r="L5286"/>
      <c r="M5286"/>
      <c r="N5286"/>
      <c r="O5286"/>
    </row>
    <row r="5287" spans="2:15" x14ac:dyDescent="0.25">
      <c r="B5287"/>
      <c r="C5287"/>
      <c r="D5287"/>
      <c r="E5287"/>
      <c r="F5287"/>
      <c r="G5287"/>
      <c r="H5287"/>
      <c r="I5287"/>
      <c r="J5287"/>
      <c r="K5287"/>
      <c r="L5287"/>
      <c r="M5287"/>
      <c r="N5287"/>
      <c r="O5287"/>
    </row>
    <row r="5288" spans="2:15" x14ac:dyDescent="0.25">
      <c r="B5288"/>
      <c r="C5288"/>
      <c r="D5288"/>
      <c r="E5288"/>
      <c r="F5288"/>
      <c r="G5288"/>
      <c r="H5288"/>
      <c r="I5288"/>
      <c r="J5288"/>
      <c r="K5288"/>
      <c r="L5288"/>
      <c r="M5288"/>
      <c r="N5288"/>
      <c r="O5288"/>
    </row>
    <row r="5289" spans="2:15" x14ac:dyDescent="0.25">
      <c r="B5289"/>
      <c r="C5289"/>
      <c r="D5289"/>
      <c r="E5289"/>
      <c r="F5289"/>
      <c r="G5289"/>
      <c r="H5289"/>
      <c r="I5289"/>
      <c r="J5289"/>
      <c r="K5289"/>
      <c r="L5289"/>
      <c r="M5289"/>
      <c r="N5289"/>
      <c r="O5289"/>
    </row>
    <row r="5290" spans="2:15" x14ac:dyDescent="0.25">
      <c r="B5290"/>
      <c r="C5290"/>
      <c r="D5290"/>
      <c r="E5290"/>
      <c r="F5290"/>
      <c r="G5290"/>
      <c r="H5290"/>
      <c r="I5290"/>
      <c r="J5290"/>
      <c r="K5290"/>
      <c r="L5290"/>
      <c r="M5290"/>
      <c r="N5290"/>
      <c r="O5290"/>
    </row>
    <row r="5291" spans="2:15" x14ac:dyDescent="0.25">
      <c r="B5291"/>
      <c r="C5291"/>
      <c r="D5291"/>
      <c r="E5291"/>
      <c r="F5291"/>
      <c r="G5291"/>
      <c r="H5291"/>
      <c r="I5291"/>
      <c r="J5291"/>
      <c r="K5291"/>
      <c r="L5291"/>
      <c r="M5291"/>
      <c r="N5291"/>
      <c r="O5291"/>
    </row>
    <row r="5292" spans="2:15" x14ac:dyDescent="0.25">
      <c r="B5292"/>
      <c r="C5292"/>
      <c r="D5292"/>
      <c r="E5292"/>
      <c r="F5292"/>
      <c r="G5292"/>
      <c r="H5292"/>
      <c r="I5292"/>
      <c r="J5292"/>
      <c r="K5292"/>
      <c r="L5292"/>
      <c r="M5292"/>
      <c r="N5292"/>
      <c r="O5292"/>
    </row>
    <row r="5293" spans="2:15" x14ac:dyDescent="0.25">
      <c r="B5293"/>
      <c r="C5293"/>
      <c r="D5293"/>
      <c r="E5293"/>
      <c r="F5293"/>
      <c r="G5293"/>
      <c r="H5293"/>
      <c r="I5293"/>
      <c r="J5293"/>
      <c r="K5293"/>
      <c r="L5293"/>
      <c r="M5293"/>
      <c r="N5293"/>
      <c r="O5293"/>
    </row>
    <row r="5294" spans="2:15" x14ac:dyDescent="0.25">
      <c r="B5294"/>
      <c r="C5294"/>
      <c r="D5294"/>
      <c r="E5294"/>
      <c r="F5294"/>
      <c r="G5294"/>
      <c r="H5294"/>
      <c r="I5294"/>
      <c r="J5294"/>
      <c r="K5294"/>
      <c r="L5294"/>
      <c r="M5294"/>
      <c r="N5294"/>
      <c r="O5294"/>
    </row>
    <row r="5295" spans="2:15" x14ac:dyDescent="0.25">
      <c r="B5295"/>
      <c r="C5295"/>
      <c r="D5295"/>
      <c r="E5295"/>
      <c r="F5295"/>
      <c r="G5295"/>
      <c r="H5295"/>
      <c r="I5295"/>
      <c r="J5295"/>
      <c r="K5295"/>
      <c r="L5295"/>
      <c r="M5295"/>
      <c r="N5295"/>
      <c r="O5295"/>
    </row>
    <row r="5296" spans="2:15" x14ac:dyDescent="0.25">
      <c r="B5296"/>
      <c r="C5296"/>
      <c r="D5296"/>
      <c r="E5296"/>
      <c r="F5296"/>
      <c r="G5296"/>
      <c r="H5296"/>
      <c r="I5296"/>
      <c r="J5296"/>
      <c r="K5296"/>
      <c r="L5296"/>
      <c r="M5296"/>
      <c r="N5296"/>
      <c r="O5296"/>
    </row>
    <row r="5297" spans="2:15" x14ac:dyDescent="0.25">
      <c r="B5297"/>
      <c r="C5297"/>
      <c r="D5297"/>
      <c r="E5297"/>
      <c r="F5297"/>
      <c r="G5297"/>
      <c r="H5297"/>
      <c r="I5297"/>
      <c r="J5297"/>
      <c r="K5297"/>
      <c r="L5297"/>
      <c r="M5297"/>
      <c r="N5297"/>
      <c r="O5297"/>
    </row>
    <row r="5298" spans="2:15" x14ac:dyDescent="0.25">
      <c r="B5298"/>
      <c r="C5298"/>
      <c r="D5298"/>
      <c r="E5298"/>
      <c r="F5298"/>
      <c r="G5298"/>
      <c r="H5298"/>
      <c r="I5298"/>
      <c r="J5298"/>
      <c r="K5298"/>
      <c r="L5298"/>
      <c r="M5298"/>
      <c r="N5298"/>
      <c r="O5298"/>
    </row>
    <row r="5299" spans="2:15" x14ac:dyDescent="0.25">
      <c r="B5299"/>
      <c r="C5299"/>
      <c r="D5299"/>
      <c r="E5299"/>
      <c r="F5299"/>
      <c r="G5299"/>
      <c r="H5299"/>
      <c r="I5299"/>
      <c r="J5299"/>
      <c r="K5299"/>
      <c r="L5299"/>
      <c r="M5299"/>
      <c r="N5299"/>
      <c r="O5299"/>
    </row>
    <row r="5300" spans="2:15" x14ac:dyDescent="0.25">
      <c r="B5300"/>
      <c r="C5300"/>
      <c r="D5300"/>
      <c r="E5300"/>
      <c r="F5300"/>
      <c r="G5300"/>
      <c r="H5300"/>
      <c r="I5300"/>
      <c r="J5300"/>
      <c r="K5300"/>
      <c r="L5300"/>
      <c r="M5300"/>
      <c r="N5300"/>
      <c r="O5300"/>
    </row>
    <row r="5301" spans="2:15" x14ac:dyDescent="0.25">
      <c r="B5301"/>
      <c r="C5301"/>
      <c r="D5301"/>
      <c r="E5301"/>
      <c r="F5301"/>
      <c r="G5301"/>
      <c r="H5301"/>
      <c r="I5301"/>
      <c r="J5301"/>
      <c r="K5301"/>
      <c r="L5301"/>
      <c r="M5301"/>
      <c r="N5301"/>
      <c r="O5301"/>
    </row>
    <row r="5302" spans="2:15" x14ac:dyDescent="0.25">
      <c r="B5302"/>
      <c r="C5302"/>
      <c r="D5302"/>
      <c r="E5302"/>
      <c r="F5302"/>
      <c r="G5302"/>
      <c r="H5302"/>
      <c r="I5302"/>
      <c r="J5302"/>
      <c r="K5302"/>
      <c r="L5302"/>
      <c r="M5302"/>
      <c r="N5302"/>
      <c r="O5302"/>
    </row>
    <row r="5303" spans="2:15" x14ac:dyDescent="0.25">
      <c r="B5303"/>
      <c r="C5303"/>
      <c r="D5303"/>
      <c r="E5303"/>
      <c r="F5303"/>
      <c r="G5303"/>
      <c r="H5303"/>
      <c r="I5303"/>
      <c r="J5303"/>
      <c r="K5303"/>
      <c r="L5303"/>
      <c r="M5303"/>
      <c r="N5303"/>
      <c r="O5303"/>
    </row>
    <row r="5304" spans="2:15" x14ac:dyDescent="0.25">
      <c r="B5304"/>
      <c r="C5304"/>
      <c r="D5304"/>
      <c r="E5304"/>
      <c r="F5304"/>
      <c r="G5304"/>
      <c r="H5304"/>
      <c r="I5304"/>
      <c r="J5304"/>
      <c r="K5304"/>
      <c r="L5304"/>
      <c r="M5304"/>
      <c r="N5304"/>
      <c r="O5304"/>
    </row>
    <row r="5305" spans="2:15" x14ac:dyDescent="0.25">
      <c r="B5305"/>
      <c r="C5305"/>
      <c r="D5305"/>
      <c r="E5305"/>
      <c r="F5305"/>
      <c r="G5305"/>
      <c r="H5305"/>
      <c r="I5305"/>
      <c r="J5305"/>
      <c r="K5305"/>
      <c r="L5305"/>
      <c r="M5305"/>
      <c r="N5305"/>
      <c r="O5305"/>
    </row>
    <row r="5306" spans="2:15" x14ac:dyDescent="0.25">
      <c r="B5306"/>
      <c r="C5306"/>
      <c r="D5306"/>
      <c r="E5306"/>
      <c r="F5306"/>
      <c r="G5306"/>
      <c r="H5306"/>
      <c r="I5306"/>
      <c r="J5306"/>
      <c r="K5306"/>
      <c r="L5306"/>
      <c r="M5306"/>
      <c r="N5306"/>
      <c r="O5306"/>
    </row>
    <row r="5307" spans="2:15" x14ac:dyDescent="0.25">
      <c r="B5307"/>
      <c r="C5307"/>
      <c r="D5307"/>
      <c r="E5307"/>
      <c r="F5307"/>
      <c r="G5307"/>
      <c r="H5307"/>
      <c r="I5307"/>
      <c r="J5307"/>
      <c r="K5307"/>
      <c r="L5307"/>
      <c r="M5307"/>
      <c r="N5307"/>
      <c r="O5307"/>
    </row>
    <row r="5308" spans="2:15" x14ac:dyDescent="0.25">
      <c r="B5308"/>
      <c r="C5308"/>
      <c r="D5308"/>
      <c r="E5308"/>
      <c r="F5308"/>
      <c r="G5308"/>
      <c r="H5308"/>
      <c r="I5308"/>
      <c r="J5308"/>
      <c r="K5308"/>
      <c r="L5308"/>
      <c r="M5308"/>
      <c r="N5308"/>
      <c r="O5308"/>
    </row>
    <row r="5309" spans="2:15" x14ac:dyDescent="0.25">
      <c r="B5309"/>
      <c r="C5309"/>
      <c r="D5309"/>
      <c r="E5309"/>
      <c r="F5309"/>
      <c r="G5309"/>
      <c r="H5309"/>
      <c r="I5309"/>
      <c r="J5309"/>
      <c r="K5309"/>
      <c r="L5309"/>
      <c r="M5309"/>
      <c r="N5309"/>
      <c r="O5309"/>
    </row>
    <row r="5310" spans="2:15" x14ac:dyDescent="0.25">
      <c r="B5310"/>
      <c r="C5310"/>
      <c r="D5310"/>
      <c r="E5310"/>
      <c r="F5310"/>
      <c r="G5310"/>
      <c r="H5310"/>
      <c r="I5310"/>
      <c r="J5310"/>
      <c r="K5310"/>
      <c r="L5310"/>
      <c r="M5310"/>
      <c r="N5310"/>
      <c r="O5310"/>
    </row>
    <row r="5311" spans="2:15" x14ac:dyDescent="0.25">
      <c r="B5311"/>
      <c r="C5311"/>
      <c r="D5311"/>
      <c r="E5311"/>
      <c r="F5311"/>
      <c r="G5311"/>
      <c r="H5311"/>
      <c r="I5311"/>
      <c r="J5311"/>
      <c r="K5311"/>
      <c r="L5311"/>
      <c r="M5311"/>
      <c r="N5311"/>
      <c r="O5311"/>
    </row>
    <row r="5312" spans="2:15" x14ac:dyDescent="0.25">
      <c r="B5312"/>
      <c r="C5312"/>
      <c r="D5312"/>
      <c r="E5312"/>
      <c r="F5312"/>
      <c r="G5312"/>
      <c r="H5312"/>
      <c r="I5312"/>
      <c r="J5312"/>
      <c r="K5312"/>
      <c r="L5312"/>
      <c r="M5312"/>
      <c r="N5312"/>
      <c r="O5312"/>
    </row>
    <row r="5313" spans="2:15" x14ac:dyDescent="0.25">
      <c r="B5313"/>
      <c r="C5313"/>
      <c r="D5313"/>
      <c r="E5313"/>
      <c r="F5313"/>
      <c r="G5313"/>
      <c r="H5313"/>
      <c r="I5313"/>
      <c r="J5313"/>
      <c r="K5313"/>
      <c r="L5313"/>
      <c r="M5313"/>
      <c r="N5313"/>
      <c r="O5313"/>
    </row>
    <row r="5314" spans="2:15" x14ac:dyDescent="0.25">
      <c r="B5314"/>
      <c r="C5314"/>
      <c r="D5314"/>
      <c r="E5314"/>
      <c r="F5314"/>
      <c r="G5314"/>
      <c r="H5314"/>
      <c r="I5314"/>
      <c r="J5314"/>
      <c r="K5314"/>
      <c r="L5314"/>
      <c r="M5314"/>
      <c r="N5314"/>
      <c r="O5314"/>
    </row>
    <row r="5315" spans="2:15" x14ac:dyDescent="0.25">
      <c r="B5315"/>
      <c r="C5315"/>
      <c r="D5315"/>
      <c r="E5315"/>
      <c r="F5315"/>
      <c r="G5315"/>
      <c r="H5315"/>
      <c r="I5315"/>
      <c r="J5315"/>
      <c r="K5315"/>
      <c r="L5315"/>
      <c r="M5315"/>
      <c r="N5315"/>
      <c r="O5315"/>
    </row>
    <row r="5316" spans="2:15" x14ac:dyDescent="0.25">
      <c r="B5316"/>
      <c r="C5316"/>
      <c r="D5316"/>
      <c r="E5316"/>
      <c r="F5316"/>
      <c r="G5316"/>
      <c r="H5316"/>
      <c r="I5316"/>
      <c r="J5316"/>
      <c r="K5316"/>
      <c r="L5316"/>
      <c r="M5316"/>
      <c r="N5316"/>
      <c r="O5316"/>
    </row>
    <row r="5317" spans="2:15" x14ac:dyDescent="0.25">
      <c r="B5317"/>
      <c r="C5317"/>
      <c r="D5317"/>
      <c r="E5317"/>
      <c r="F5317"/>
      <c r="G5317"/>
      <c r="H5317"/>
      <c r="I5317"/>
      <c r="J5317"/>
      <c r="K5317"/>
      <c r="L5317"/>
      <c r="M5317"/>
      <c r="N5317"/>
      <c r="O5317"/>
    </row>
    <row r="5318" spans="2:15" x14ac:dyDescent="0.25">
      <c r="B5318"/>
      <c r="C5318"/>
      <c r="D5318"/>
      <c r="E5318"/>
      <c r="F5318"/>
      <c r="G5318"/>
      <c r="H5318"/>
      <c r="I5318"/>
      <c r="J5318"/>
      <c r="K5318"/>
      <c r="L5318"/>
      <c r="M5318"/>
      <c r="N5318"/>
      <c r="O5318"/>
    </row>
    <row r="5319" spans="2:15" x14ac:dyDescent="0.25">
      <c r="B5319"/>
      <c r="C5319"/>
      <c r="D5319"/>
      <c r="E5319"/>
      <c r="F5319"/>
      <c r="G5319"/>
      <c r="H5319"/>
      <c r="I5319"/>
      <c r="J5319"/>
      <c r="K5319"/>
      <c r="L5319"/>
      <c r="M5319"/>
      <c r="N5319"/>
      <c r="O5319"/>
    </row>
    <row r="5320" spans="2:15" x14ac:dyDescent="0.25">
      <c r="B5320"/>
      <c r="C5320"/>
      <c r="D5320"/>
      <c r="E5320"/>
      <c r="F5320"/>
      <c r="G5320"/>
      <c r="H5320"/>
      <c r="I5320"/>
      <c r="J5320"/>
      <c r="K5320"/>
      <c r="L5320"/>
      <c r="M5320"/>
      <c r="N5320"/>
      <c r="O5320"/>
    </row>
    <row r="5321" spans="2:15" x14ac:dyDescent="0.25">
      <c r="B5321"/>
      <c r="C5321"/>
      <c r="D5321"/>
      <c r="E5321"/>
      <c r="F5321"/>
      <c r="G5321"/>
      <c r="H5321"/>
      <c r="I5321"/>
      <c r="J5321"/>
      <c r="K5321"/>
      <c r="L5321"/>
      <c r="M5321"/>
      <c r="N5321"/>
      <c r="O5321"/>
    </row>
    <row r="5322" spans="2:15" x14ac:dyDescent="0.25">
      <c r="B5322"/>
      <c r="C5322"/>
      <c r="D5322"/>
      <c r="E5322"/>
      <c r="F5322"/>
      <c r="G5322"/>
      <c r="H5322"/>
      <c r="I5322"/>
      <c r="J5322"/>
      <c r="K5322"/>
      <c r="L5322"/>
      <c r="M5322"/>
      <c r="N5322"/>
      <c r="O5322"/>
    </row>
    <row r="5323" spans="2:15" x14ac:dyDescent="0.25">
      <c r="B5323"/>
      <c r="C5323"/>
      <c r="D5323"/>
      <c r="E5323"/>
      <c r="F5323"/>
      <c r="G5323"/>
      <c r="H5323"/>
      <c r="I5323"/>
      <c r="J5323"/>
      <c r="K5323"/>
      <c r="L5323"/>
      <c r="M5323"/>
      <c r="N5323"/>
      <c r="O5323"/>
    </row>
    <row r="5324" spans="2:15" x14ac:dyDescent="0.25">
      <c r="B5324"/>
      <c r="C5324"/>
      <c r="D5324"/>
      <c r="E5324"/>
      <c r="F5324"/>
      <c r="G5324"/>
      <c r="H5324"/>
      <c r="I5324"/>
      <c r="J5324"/>
      <c r="K5324"/>
      <c r="L5324"/>
      <c r="M5324"/>
      <c r="N5324"/>
      <c r="O5324"/>
    </row>
    <row r="5325" spans="2:15" x14ac:dyDescent="0.25">
      <c r="B5325"/>
      <c r="C5325"/>
      <c r="D5325"/>
      <c r="E5325"/>
      <c r="F5325"/>
      <c r="G5325"/>
      <c r="H5325"/>
      <c r="I5325"/>
      <c r="J5325"/>
      <c r="K5325"/>
      <c r="L5325"/>
      <c r="M5325"/>
      <c r="N5325"/>
      <c r="O5325"/>
    </row>
    <row r="5326" spans="2:15" x14ac:dyDescent="0.25">
      <c r="B5326"/>
      <c r="C5326"/>
      <c r="D5326"/>
      <c r="E5326"/>
      <c r="F5326"/>
      <c r="G5326"/>
      <c r="H5326"/>
      <c r="I5326"/>
      <c r="J5326"/>
      <c r="K5326"/>
      <c r="L5326"/>
      <c r="M5326"/>
      <c r="N5326"/>
      <c r="O5326"/>
    </row>
    <row r="5327" spans="2:15" x14ac:dyDescent="0.25">
      <c r="B5327"/>
      <c r="C5327"/>
      <c r="D5327"/>
      <c r="E5327"/>
      <c r="F5327"/>
      <c r="G5327"/>
      <c r="H5327"/>
      <c r="I5327"/>
      <c r="J5327"/>
      <c r="K5327"/>
      <c r="L5327"/>
      <c r="M5327"/>
      <c r="N5327"/>
      <c r="O5327"/>
    </row>
    <row r="5328" spans="2:15" x14ac:dyDescent="0.25">
      <c r="B5328"/>
      <c r="C5328"/>
      <c r="D5328"/>
      <c r="E5328"/>
      <c r="F5328"/>
      <c r="G5328"/>
      <c r="H5328"/>
      <c r="I5328"/>
      <c r="J5328"/>
      <c r="K5328"/>
      <c r="L5328"/>
      <c r="M5328"/>
      <c r="N5328"/>
      <c r="O5328"/>
    </row>
    <row r="5329" spans="2:15" x14ac:dyDescent="0.25">
      <c r="B5329"/>
      <c r="C5329"/>
      <c r="D5329"/>
      <c r="E5329"/>
      <c r="F5329"/>
      <c r="G5329"/>
      <c r="H5329"/>
      <c r="I5329"/>
      <c r="J5329"/>
      <c r="K5329"/>
      <c r="L5329"/>
      <c r="M5329"/>
      <c r="N5329"/>
      <c r="O5329"/>
    </row>
    <row r="5330" spans="2:15" x14ac:dyDescent="0.25">
      <c r="B5330"/>
      <c r="C5330"/>
      <c r="D5330"/>
      <c r="E5330"/>
      <c r="F5330"/>
      <c r="G5330"/>
      <c r="H5330"/>
      <c r="I5330"/>
      <c r="J5330"/>
      <c r="K5330"/>
      <c r="L5330"/>
      <c r="M5330"/>
      <c r="N5330"/>
      <c r="O5330"/>
    </row>
    <row r="5331" spans="2:15" x14ac:dyDescent="0.25">
      <c r="B5331"/>
      <c r="C5331"/>
      <c r="D5331"/>
      <c r="E5331"/>
      <c r="F5331"/>
      <c r="G5331"/>
      <c r="H5331"/>
      <c r="I5331"/>
      <c r="J5331"/>
      <c r="K5331"/>
      <c r="L5331"/>
      <c r="M5331"/>
      <c r="N5331"/>
      <c r="O5331"/>
    </row>
    <row r="5332" spans="2:15" x14ac:dyDescent="0.25">
      <c r="B5332"/>
      <c r="C5332"/>
      <c r="D5332"/>
      <c r="E5332"/>
      <c r="F5332"/>
      <c r="G5332"/>
      <c r="H5332"/>
      <c r="I5332"/>
      <c r="J5332"/>
      <c r="K5332"/>
      <c r="L5332"/>
      <c r="M5332"/>
      <c r="N5332"/>
      <c r="O5332"/>
    </row>
    <row r="5333" spans="2:15" x14ac:dyDescent="0.25">
      <c r="B5333"/>
      <c r="C5333"/>
      <c r="D5333"/>
      <c r="E5333"/>
      <c r="F5333"/>
      <c r="G5333"/>
      <c r="H5333"/>
      <c r="I5333"/>
      <c r="J5333"/>
      <c r="K5333"/>
      <c r="L5333"/>
      <c r="M5333"/>
      <c r="N5333"/>
      <c r="O5333"/>
    </row>
    <row r="5334" spans="2:15" x14ac:dyDescent="0.25">
      <c r="B5334"/>
      <c r="C5334"/>
      <c r="D5334"/>
      <c r="E5334"/>
      <c r="F5334"/>
      <c r="G5334"/>
      <c r="H5334"/>
      <c r="I5334"/>
      <c r="J5334"/>
      <c r="K5334"/>
      <c r="L5334"/>
      <c r="M5334"/>
      <c r="N5334"/>
      <c r="O5334"/>
    </row>
    <row r="5335" spans="2:15" x14ac:dyDescent="0.25">
      <c r="B5335"/>
      <c r="C5335"/>
      <c r="D5335"/>
      <c r="E5335"/>
      <c r="F5335"/>
      <c r="G5335"/>
      <c r="H5335"/>
      <c r="I5335"/>
      <c r="J5335"/>
      <c r="K5335"/>
      <c r="L5335"/>
      <c r="M5335"/>
      <c r="N5335"/>
      <c r="O5335"/>
    </row>
    <row r="5336" spans="2:15" x14ac:dyDescent="0.25">
      <c r="B5336"/>
      <c r="C5336"/>
      <c r="D5336"/>
      <c r="E5336"/>
      <c r="F5336"/>
      <c r="G5336"/>
      <c r="H5336"/>
      <c r="I5336"/>
      <c r="J5336"/>
      <c r="K5336"/>
      <c r="L5336"/>
      <c r="M5336"/>
      <c r="N5336"/>
      <c r="O5336"/>
    </row>
    <row r="5337" spans="2:15" x14ac:dyDescent="0.25">
      <c r="B5337"/>
      <c r="C5337"/>
      <c r="D5337"/>
      <c r="E5337"/>
      <c r="F5337"/>
      <c r="G5337"/>
      <c r="H5337"/>
      <c r="I5337"/>
      <c r="J5337"/>
      <c r="K5337"/>
      <c r="L5337"/>
      <c r="M5337"/>
      <c r="N5337"/>
      <c r="O5337"/>
    </row>
    <row r="5338" spans="2:15" x14ac:dyDescent="0.25">
      <c r="B5338"/>
      <c r="C5338"/>
      <c r="D5338"/>
      <c r="E5338"/>
      <c r="F5338"/>
      <c r="G5338"/>
      <c r="H5338"/>
      <c r="I5338"/>
      <c r="J5338"/>
      <c r="K5338"/>
      <c r="L5338"/>
      <c r="M5338"/>
      <c r="N5338"/>
      <c r="O5338"/>
    </row>
    <row r="5339" spans="2:15" x14ac:dyDescent="0.25">
      <c r="B5339"/>
      <c r="C5339"/>
      <c r="D5339"/>
      <c r="E5339"/>
      <c r="F5339"/>
      <c r="G5339"/>
      <c r="H5339"/>
      <c r="I5339"/>
      <c r="J5339"/>
      <c r="K5339"/>
      <c r="L5339"/>
      <c r="M5339"/>
      <c r="N5339"/>
      <c r="O5339"/>
    </row>
    <row r="5340" spans="2:15" x14ac:dyDescent="0.25">
      <c r="B5340"/>
      <c r="C5340"/>
      <c r="D5340"/>
      <c r="E5340"/>
      <c r="F5340"/>
      <c r="G5340"/>
      <c r="H5340"/>
      <c r="I5340"/>
      <c r="J5340"/>
      <c r="K5340"/>
      <c r="L5340"/>
      <c r="M5340"/>
      <c r="N5340"/>
      <c r="O5340"/>
    </row>
    <row r="5341" spans="2:15" x14ac:dyDescent="0.25">
      <c r="B5341"/>
      <c r="C5341"/>
      <c r="D5341"/>
      <c r="E5341"/>
      <c r="F5341"/>
      <c r="G5341"/>
      <c r="H5341"/>
      <c r="I5341"/>
      <c r="J5341"/>
      <c r="K5341"/>
      <c r="L5341"/>
      <c r="M5341"/>
      <c r="N5341"/>
      <c r="O5341"/>
    </row>
    <row r="5342" spans="2:15" x14ac:dyDescent="0.25">
      <c r="B5342"/>
      <c r="C5342"/>
      <c r="D5342"/>
      <c r="E5342"/>
      <c r="F5342"/>
      <c r="G5342"/>
      <c r="H5342"/>
      <c r="I5342"/>
      <c r="J5342"/>
      <c r="K5342"/>
      <c r="L5342"/>
      <c r="M5342"/>
      <c r="N5342"/>
      <c r="O5342"/>
    </row>
    <row r="5343" spans="2:15" x14ac:dyDescent="0.25">
      <c r="B5343"/>
      <c r="C5343"/>
      <c r="D5343"/>
      <c r="E5343"/>
      <c r="F5343"/>
      <c r="G5343"/>
      <c r="H5343"/>
      <c r="I5343"/>
      <c r="J5343"/>
      <c r="K5343"/>
      <c r="L5343"/>
      <c r="M5343"/>
      <c r="N5343"/>
      <c r="O5343"/>
    </row>
    <row r="5344" spans="2:15" x14ac:dyDescent="0.25">
      <c r="B5344"/>
      <c r="C5344"/>
      <c r="D5344"/>
      <c r="E5344"/>
      <c r="F5344"/>
      <c r="G5344"/>
      <c r="H5344"/>
      <c r="I5344"/>
      <c r="J5344"/>
      <c r="K5344"/>
      <c r="L5344"/>
      <c r="M5344"/>
      <c r="N5344"/>
      <c r="O5344"/>
    </row>
    <row r="5345" spans="2:15" x14ac:dyDescent="0.25">
      <c r="B5345"/>
      <c r="C5345"/>
      <c r="D5345"/>
      <c r="E5345"/>
      <c r="F5345"/>
      <c r="G5345"/>
      <c r="H5345"/>
      <c r="I5345"/>
      <c r="J5345"/>
      <c r="K5345"/>
      <c r="L5345"/>
      <c r="M5345"/>
      <c r="N5345"/>
      <c r="O5345"/>
    </row>
    <row r="5346" spans="2:15" x14ac:dyDescent="0.25">
      <c r="B5346"/>
      <c r="C5346"/>
      <c r="D5346"/>
      <c r="E5346"/>
      <c r="F5346"/>
      <c r="G5346"/>
      <c r="H5346"/>
      <c r="I5346"/>
      <c r="J5346"/>
      <c r="K5346"/>
      <c r="L5346"/>
      <c r="M5346"/>
      <c r="N5346"/>
      <c r="O5346"/>
    </row>
    <row r="5347" spans="2:15" x14ac:dyDescent="0.25">
      <c r="B5347"/>
      <c r="C5347"/>
      <c r="D5347"/>
      <c r="E5347"/>
      <c r="F5347"/>
      <c r="G5347"/>
      <c r="H5347"/>
      <c r="I5347"/>
      <c r="J5347"/>
      <c r="K5347"/>
      <c r="L5347"/>
      <c r="M5347"/>
      <c r="N5347"/>
      <c r="O5347"/>
    </row>
    <row r="5348" spans="2:15" x14ac:dyDescent="0.25">
      <c r="B5348"/>
      <c r="C5348"/>
      <c r="D5348"/>
      <c r="E5348"/>
      <c r="F5348"/>
      <c r="G5348"/>
      <c r="H5348"/>
      <c r="I5348"/>
      <c r="J5348"/>
      <c r="K5348"/>
      <c r="L5348"/>
      <c r="M5348"/>
      <c r="N5348"/>
      <c r="O5348"/>
    </row>
    <row r="5349" spans="2:15" x14ac:dyDescent="0.25">
      <c r="B5349"/>
      <c r="C5349"/>
      <c r="D5349"/>
      <c r="E5349"/>
      <c r="F5349"/>
      <c r="G5349"/>
      <c r="H5349"/>
      <c r="I5349"/>
      <c r="J5349"/>
      <c r="K5349"/>
      <c r="L5349"/>
      <c r="M5349"/>
      <c r="N5349"/>
      <c r="O5349"/>
    </row>
    <row r="5350" spans="2:15" x14ac:dyDescent="0.25">
      <c r="B5350"/>
      <c r="C5350"/>
      <c r="D5350"/>
      <c r="E5350"/>
      <c r="F5350"/>
      <c r="G5350"/>
      <c r="H5350"/>
      <c r="I5350"/>
      <c r="J5350"/>
      <c r="K5350"/>
      <c r="L5350"/>
      <c r="M5350"/>
      <c r="N5350"/>
      <c r="O5350"/>
    </row>
    <row r="5351" spans="2:15" x14ac:dyDescent="0.25">
      <c r="B5351"/>
      <c r="C5351"/>
      <c r="D5351"/>
      <c r="E5351"/>
      <c r="F5351"/>
      <c r="G5351"/>
      <c r="H5351"/>
      <c r="I5351"/>
      <c r="J5351"/>
      <c r="K5351"/>
      <c r="L5351"/>
      <c r="M5351"/>
      <c r="N5351"/>
      <c r="O5351"/>
    </row>
  </sheetData>
  <mergeCells count="2">
    <mergeCell ref="B3:C3"/>
    <mergeCell ref="B2:O2"/>
  </mergeCells>
  <conditionalFormatting sqref="N1:N1048576">
    <cfRule type="containsText" dxfId="22" priority="1" operator="containsText" text="VENCIDO">
      <formula>NOT(ISERROR(SEARCH("VENCIDO",N1)))</formula>
    </cfRule>
    <cfRule type="containsText" dxfId="21" priority="2" operator="containsText" text="ALERTA_0 Días">
      <formula>NOT(ISERROR(SEARCH("ALERTA_0 Días",N1)))</formula>
    </cfRule>
    <cfRule type="containsText" dxfId="20" priority="3" operator="containsText" text="ALERTA">
      <formula>NOT(ISERROR(SEARCH("ALERTA",N1)))</formula>
    </cfRule>
    <cfRule type="containsText" dxfId="19" priority="4" operator="containsText" text="A TIEMPO">
      <formula>NOT(ISERROR(SEARCH("A TIEMPO",N1)))</formula>
    </cfRule>
  </conditionalFormatting>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38C9B-0543-4533-8B7B-CAABA012DC03}">
  <sheetPr codeName="Hoja4"/>
  <dimension ref="A1"/>
  <sheetViews>
    <sheetView workbookViewId="0">
      <selection activeCell="F15" sqref="F15"/>
    </sheetView>
  </sheetViews>
  <sheetFormatPr baseColWidth="10" defaultRowHeight="15" x14ac:dyDescent="0.25"/>
  <sheetData>
    <row r="1" spans="1:1" x14ac:dyDescent="0.25">
      <c r="A1" t="s">
        <v>93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2:V106"/>
  <sheetViews>
    <sheetView topLeftCell="A11" workbookViewId="0">
      <selection activeCell="C31" sqref="C30:C31"/>
    </sheetView>
  </sheetViews>
  <sheetFormatPr baseColWidth="10" defaultRowHeight="15" x14ac:dyDescent="0.25"/>
  <cols>
    <col min="1" max="1" width="17.85546875" bestFit="1" customWidth="1"/>
    <col min="2" max="2" width="20.7109375" bestFit="1" customWidth="1"/>
    <col min="4" max="4" width="22.140625" bestFit="1" customWidth="1"/>
    <col min="5" max="5" width="17.85546875" bestFit="1" customWidth="1"/>
    <col min="6" max="6" width="18.140625" bestFit="1" customWidth="1"/>
    <col min="7" max="7" width="10.140625" bestFit="1" customWidth="1"/>
    <col min="8" max="8" width="17.85546875" bestFit="1" customWidth="1"/>
    <col min="9" max="9" width="26.85546875" bestFit="1" customWidth="1"/>
    <col min="10" max="10" width="11.28515625" bestFit="1" customWidth="1"/>
    <col min="11" max="11" width="12.5703125" bestFit="1" customWidth="1"/>
    <col min="12" max="12" width="18.140625" bestFit="1" customWidth="1"/>
    <col min="13" max="13" width="15.85546875" bestFit="1" customWidth="1"/>
    <col min="15" max="15" width="18.140625" bestFit="1" customWidth="1"/>
    <col min="16" max="16" width="9.5703125" bestFit="1" customWidth="1"/>
    <col min="18" max="18" width="18.140625" bestFit="1" customWidth="1"/>
    <col min="19" max="19" width="11.5703125" bestFit="1" customWidth="1"/>
    <col min="21" max="21" width="18.140625" bestFit="1" customWidth="1"/>
    <col min="22" max="22" width="20.140625" bestFit="1" customWidth="1"/>
  </cols>
  <sheetData>
    <row r="2" spans="1:22" x14ac:dyDescent="0.25">
      <c r="K2" t="s">
        <v>82</v>
      </c>
    </row>
    <row r="3" spans="1:22" x14ac:dyDescent="0.25">
      <c r="A3" s="1" t="s">
        <v>77</v>
      </c>
      <c r="B3" t="s">
        <v>78</v>
      </c>
      <c r="E3" s="1" t="s">
        <v>77</v>
      </c>
      <c r="F3" t="s">
        <v>78</v>
      </c>
      <c r="H3" s="1" t="s">
        <v>77</v>
      </c>
      <c r="I3" t="s">
        <v>79</v>
      </c>
      <c r="K3">
        <f>COUNTIF(DATOS_ANS!X:X,"VENCIDO")</f>
        <v>86</v>
      </c>
      <c r="L3" t="s">
        <v>41</v>
      </c>
    </row>
    <row r="4" spans="1:22" x14ac:dyDescent="0.25">
      <c r="A4" s="2" t="s">
        <v>29</v>
      </c>
      <c r="B4">
        <v>1619</v>
      </c>
      <c r="C4">
        <f>IFERROR(GETPIVOTDATA("ESTADO",$A$3,"ESTADO","A TIEMPO"),0)</f>
        <v>1619</v>
      </c>
      <c r="E4" s="2" t="s">
        <v>29</v>
      </c>
      <c r="F4" s="3">
        <v>0.69664371772805511</v>
      </c>
      <c r="H4" s="2" t="s">
        <v>252</v>
      </c>
      <c r="I4">
        <v>1108</v>
      </c>
      <c r="K4">
        <f>COUNTIF(DATOS_ANS!X:X,"ALERTA")</f>
        <v>483</v>
      </c>
      <c r="L4" t="s">
        <v>43</v>
      </c>
    </row>
    <row r="5" spans="1:22" x14ac:dyDescent="0.25">
      <c r="A5" s="2" t="s">
        <v>43</v>
      </c>
      <c r="B5">
        <v>484</v>
      </c>
      <c r="C5">
        <f>IFERROR(GETPIVOTDATA("ESTADO",$A$3,"ESTADO","ALERTA"),0)</f>
        <v>484</v>
      </c>
      <c r="E5" s="2" t="s">
        <v>43</v>
      </c>
      <c r="F5" s="3">
        <v>0.20826161790017211</v>
      </c>
      <c r="H5" s="2" t="s">
        <v>253</v>
      </c>
      <c r="I5">
        <v>1216</v>
      </c>
      <c r="K5">
        <f>COUNTIF(DATOS_ANS!X:X,"A TIEMPO")</f>
        <v>1618</v>
      </c>
      <c r="L5" t="s">
        <v>29</v>
      </c>
    </row>
    <row r="6" spans="1:22" x14ac:dyDescent="0.25">
      <c r="A6" s="2" t="s">
        <v>83</v>
      </c>
      <c r="B6">
        <v>135</v>
      </c>
      <c r="C6">
        <f>IFERROR(GETPIVOTDATA("ESTADO",$A$3,"ESTADO","VENCIDO"),0)</f>
        <v>86</v>
      </c>
      <c r="E6" s="2" t="s">
        <v>41</v>
      </c>
      <c r="F6" s="3">
        <v>3.7005163511187607E-2</v>
      </c>
      <c r="H6" s="2" t="s">
        <v>80</v>
      </c>
      <c r="I6">
        <v>2324</v>
      </c>
      <c r="K6">
        <f>COUNTIF(DATOS_ANS!X:X,"ALERTA_0 Días")</f>
        <v>135</v>
      </c>
      <c r="L6" t="s">
        <v>83</v>
      </c>
    </row>
    <row r="7" spans="1:22" x14ac:dyDescent="0.25">
      <c r="A7" s="2" t="s">
        <v>41</v>
      </c>
      <c r="B7">
        <v>86</v>
      </c>
      <c r="C7">
        <f>IFERROR(GETPIVOTDATA("ESTADO",$A$3,"ESTADO","ALERTA_0 Días"),0)</f>
        <v>135</v>
      </c>
      <c r="E7" s="2" t="s">
        <v>83</v>
      </c>
      <c r="F7" s="3">
        <v>5.8089500860585196E-2</v>
      </c>
      <c r="K7">
        <f>COUNTIF(DATOS_ANS!X:X,"SIN FECHA")</f>
        <v>0</v>
      </c>
      <c r="L7" t="s">
        <v>84</v>
      </c>
    </row>
    <row r="8" spans="1:22" x14ac:dyDescent="0.25">
      <c r="A8" s="2" t="s">
        <v>80</v>
      </c>
      <c r="B8">
        <v>2324</v>
      </c>
      <c r="C8">
        <f>IFERROR(GETPIVOTDATA("ESTADO",$A$3,"ESTADO","SIN FECHA"),0)</f>
        <v>0</v>
      </c>
      <c r="E8" s="2" t="s">
        <v>80</v>
      </c>
      <c r="F8" s="3">
        <v>1</v>
      </c>
      <c r="K8">
        <f>SUM(K3:K7)</f>
        <v>2322</v>
      </c>
      <c r="L8" t="s">
        <v>85</v>
      </c>
    </row>
    <row r="9" spans="1:22" x14ac:dyDescent="0.25">
      <c r="C9">
        <f>IFERROR(GETPIVOTDATA("ESTADO",$A$3),0)</f>
        <v>2324</v>
      </c>
    </row>
    <row r="14" spans="1:22" x14ac:dyDescent="0.25">
      <c r="F14" s="1" t="s">
        <v>20</v>
      </c>
      <c r="G14" t="s">
        <v>244</v>
      </c>
      <c r="I14" s="1" t="s">
        <v>20</v>
      </c>
      <c r="J14" t="s">
        <v>41</v>
      </c>
      <c r="L14" s="1" t="s">
        <v>20</v>
      </c>
      <c r="M14" t="s">
        <v>83</v>
      </c>
      <c r="O14" s="1" t="s">
        <v>20</v>
      </c>
      <c r="P14" t="s">
        <v>43</v>
      </c>
      <c r="R14" s="1" t="s">
        <v>20</v>
      </c>
      <c r="S14" t="s">
        <v>29</v>
      </c>
      <c r="U14" s="1" t="s">
        <v>20</v>
      </c>
      <c r="V14" t="s">
        <v>17507</v>
      </c>
    </row>
    <row r="16" spans="1:22" x14ac:dyDescent="0.25">
      <c r="A16" s="1" t="s">
        <v>77</v>
      </c>
      <c r="B16" t="s">
        <v>81</v>
      </c>
      <c r="D16" s="1" t="s">
        <v>77</v>
      </c>
      <c r="F16" t="s">
        <v>78</v>
      </c>
      <c r="I16" t="s">
        <v>78</v>
      </c>
      <c r="L16" t="s">
        <v>78</v>
      </c>
      <c r="O16" t="s">
        <v>78</v>
      </c>
      <c r="R16" t="s">
        <v>78</v>
      </c>
      <c r="U16" t="s">
        <v>78</v>
      </c>
    </row>
    <row r="17" spans="1:22" x14ac:dyDescent="0.25">
      <c r="A17" s="2" t="s">
        <v>66</v>
      </c>
      <c r="B17">
        <v>20</v>
      </c>
      <c r="D17" s="2" t="s">
        <v>50</v>
      </c>
      <c r="F17">
        <v>2324</v>
      </c>
      <c r="G17">
        <f>GETPIVOTDATA("ESTADO",$F$16)</f>
        <v>2324</v>
      </c>
      <c r="I17">
        <v>86</v>
      </c>
      <c r="J17">
        <f>IFERROR(GETPIVOTDATA("ESTADO",$I$16),0)</f>
        <v>86</v>
      </c>
      <c r="L17">
        <v>135</v>
      </c>
      <c r="M17">
        <f>IFERROR(GETPIVOTDATA("ESTADO",$L$16),0)</f>
        <v>135</v>
      </c>
      <c r="O17">
        <v>484</v>
      </c>
      <c r="P17">
        <f>IFERROR(GETPIVOTDATA("ESTADO",$O$16),0)</f>
        <v>484</v>
      </c>
      <c r="R17">
        <v>1619</v>
      </c>
      <c r="S17">
        <f>IFERROR(GETPIVOTDATA("ESTADO",$R$16),0)</f>
        <v>1619</v>
      </c>
      <c r="V17">
        <f>IFERROR(GETPIVOTDATA("ESTADO",$U$16),0)</f>
        <v>0</v>
      </c>
    </row>
    <row r="18" spans="1:22" x14ac:dyDescent="0.25">
      <c r="A18" s="2" t="s">
        <v>55</v>
      </c>
      <c r="B18">
        <v>352</v>
      </c>
      <c r="D18" s="2" t="s">
        <v>42</v>
      </c>
    </row>
    <row r="19" spans="1:22" x14ac:dyDescent="0.25">
      <c r="A19" s="2" t="s">
        <v>40</v>
      </c>
      <c r="B19">
        <v>145</v>
      </c>
      <c r="D19" s="2" t="s">
        <v>165</v>
      </c>
    </row>
    <row r="20" spans="1:22" x14ac:dyDescent="0.25">
      <c r="A20" s="2" t="s">
        <v>27</v>
      </c>
      <c r="B20">
        <v>869</v>
      </c>
      <c r="D20" s="2" t="s">
        <v>38</v>
      </c>
    </row>
    <row r="21" spans="1:22" x14ac:dyDescent="0.25">
      <c r="A21" s="2" t="s">
        <v>37</v>
      </c>
      <c r="B21">
        <v>203</v>
      </c>
      <c r="D21" s="2" t="s">
        <v>48</v>
      </c>
    </row>
    <row r="22" spans="1:22" x14ac:dyDescent="0.25">
      <c r="A22" s="2" t="s">
        <v>60</v>
      </c>
      <c r="B22">
        <v>339</v>
      </c>
      <c r="D22" s="2" t="s">
        <v>25</v>
      </c>
    </row>
    <row r="23" spans="1:22" x14ac:dyDescent="0.25">
      <c r="A23" s="2" t="s">
        <v>34</v>
      </c>
      <c r="B23">
        <v>245</v>
      </c>
      <c r="D23" s="2" t="s">
        <v>52</v>
      </c>
    </row>
    <row r="24" spans="1:22" x14ac:dyDescent="0.25">
      <c r="A24" s="2" t="s">
        <v>63</v>
      </c>
      <c r="B24">
        <v>4</v>
      </c>
      <c r="D24" s="2" t="s">
        <v>106</v>
      </c>
      <c r="F24" s="1" t="s">
        <v>77</v>
      </c>
    </row>
    <row r="25" spans="1:22" x14ac:dyDescent="0.25">
      <c r="A25" s="2" t="s">
        <v>45</v>
      </c>
      <c r="B25">
        <v>77</v>
      </c>
      <c r="D25" s="2" t="s">
        <v>273</v>
      </c>
      <c r="F25" s="2" t="s">
        <v>259</v>
      </c>
    </row>
    <row r="26" spans="1:22" x14ac:dyDescent="0.25">
      <c r="A26" s="2" t="s">
        <v>68</v>
      </c>
      <c r="B26">
        <v>4</v>
      </c>
      <c r="D26" s="2" t="s">
        <v>110</v>
      </c>
      <c r="F26" s="2" t="s">
        <v>260</v>
      </c>
    </row>
    <row r="27" spans="1:22" x14ac:dyDescent="0.25">
      <c r="A27" s="2" t="s">
        <v>87</v>
      </c>
      <c r="B27">
        <v>63</v>
      </c>
      <c r="D27" s="2" t="s">
        <v>113</v>
      </c>
      <c r="F27" s="2" t="s">
        <v>80</v>
      </c>
    </row>
    <row r="28" spans="1:22" x14ac:dyDescent="0.25">
      <c r="A28" s="2" t="s">
        <v>286</v>
      </c>
      <c r="B28">
        <v>3</v>
      </c>
      <c r="D28" s="2" t="s">
        <v>115</v>
      </c>
    </row>
    <row r="29" spans="1:22" x14ac:dyDescent="0.25">
      <c r="A29" s="2" t="s">
        <v>80</v>
      </c>
      <c r="B29">
        <v>2324</v>
      </c>
      <c r="D29" s="2" t="s">
        <v>117</v>
      </c>
    </row>
    <row r="30" spans="1:22" x14ac:dyDescent="0.25">
      <c r="D30" s="2" t="s">
        <v>9319</v>
      </c>
    </row>
    <row r="31" spans="1:22" x14ac:dyDescent="0.25">
      <c r="D31" s="2" t="s">
        <v>263</v>
      </c>
    </row>
    <row r="32" spans="1:22" x14ac:dyDescent="0.25">
      <c r="D32" s="2" t="s">
        <v>269</v>
      </c>
    </row>
    <row r="33" spans="4:4" x14ac:dyDescent="0.25">
      <c r="D33" s="2" t="s">
        <v>267</v>
      </c>
    </row>
    <row r="34" spans="4:4" x14ac:dyDescent="0.25">
      <c r="D34" s="2" t="s">
        <v>119</v>
      </c>
    </row>
    <row r="35" spans="4:4" x14ac:dyDescent="0.25">
      <c r="D35" s="2" t="s">
        <v>154</v>
      </c>
    </row>
    <row r="36" spans="4:4" x14ac:dyDescent="0.25">
      <c r="D36" s="2" t="s">
        <v>121</v>
      </c>
    </row>
    <row r="37" spans="4:4" x14ac:dyDescent="0.25">
      <c r="D37" s="2" t="s">
        <v>123</v>
      </c>
    </row>
    <row r="38" spans="4:4" x14ac:dyDescent="0.25">
      <c r="D38" s="2" t="s">
        <v>279</v>
      </c>
    </row>
    <row r="39" spans="4:4" x14ac:dyDescent="0.25">
      <c r="D39" s="2" t="s">
        <v>315</v>
      </c>
    </row>
    <row r="40" spans="4:4" x14ac:dyDescent="0.25">
      <c r="D40" s="2" t="s">
        <v>334</v>
      </c>
    </row>
    <row r="41" spans="4:4" x14ac:dyDescent="0.25">
      <c r="D41" s="2" t="s">
        <v>126</v>
      </c>
    </row>
    <row r="42" spans="4:4" x14ac:dyDescent="0.25">
      <c r="D42" s="2" t="s">
        <v>336</v>
      </c>
    </row>
    <row r="43" spans="4:4" x14ac:dyDescent="0.25">
      <c r="D43" s="2" t="s">
        <v>261</v>
      </c>
    </row>
    <row r="44" spans="4:4" x14ac:dyDescent="0.25">
      <c r="D44" s="2" t="s">
        <v>295</v>
      </c>
    </row>
    <row r="45" spans="4:4" x14ac:dyDescent="0.25">
      <c r="D45" s="2" t="s">
        <v>129</v>
      </c>
    </row>
    <row r="46" spans="4:4" x14ac:dyDescent="0.25">
      <c r="D46" s="2" t="s">
        <v>131</v>
      </c>
    </row>
    <row r="47" spans="4:4" x14ac:dyDescent="0.25">
      <c r="D47" s="2" t="s">
        <v>133</v>
      </c>
    </row>
    <row r="48" spans="4:4" x14ac:dyDescent="0.25">
      <c r="D48" s="2" t="s">
        <v>824</v>
      </c>
    </row>
    <row r="49" spans="4:4" x14ac:dyDescent="0.25">
      <c r="D49" s="2" t="s">
        <v>137</v>
      </c>
    </row>
    <row r="50" spans="4:4" x14ac:dyDescent="0.25">
      <c r="D50" s="2" t="s">
        <v>139</v>
      </c>
    </row>
    <row r="51" spans="4:4" x14ac:dyDescent="0.25">
      <c r="D51" s="2" t="s">
        <v>254</v>
      </c>
    </row>
    <row r="52" spans="4:4" x14ac:dyDescent="0.25">
      <c r="D52" s="2" t="s">
        <v>248</v>
      </c>
    </row>
    <row r="53" spans="4:4" x14ac:dyDescent="0.25">
      <c r="D53" s="2" t="s">
        <v>246</v>
      </c>
    </row>
    <row r="54" spans="4:4" x14ac:dyDescent="0.25">
      <c r="D54" s="2" t="s">
        <v>141</v>
      </c>
    </row>
    <row r="55" spans="4:4" x14ac:dyDescent="0.25">
      <c r="D55" s="2" t="s">
        <v>143</v>
      </c>
    </row>
    <row r="56" spans="4:4" x14ac:dyDescent="0.25">
      <c r="D56" s="2" t="s">
        <v>145</v>
      </c>
    </row>
    <row r="57" spans="4:4" x14ac:dyDescent="0.25">
      <c r="D57" s="2" t="s">
        <v>348</v>
      </c>
    </row>
    <row r="58" spans="4:4" x14ac:dyDescent="0.25">
      <c r="D58" s="2" t="s">
        <v>265</v>
      </c>
    </row>
    <row r="59" spans="4:4" x14ac:dyDescent="0.25">
      <c r="D59" s="2" t="s">
        <v>271</v>
      </c>
    </row>
    <row r="60" spans="4:4" x14ac:dyDescent="0.25">
      <c r="D60" s="2" t="s">
        <v>147</v>
      </c>
    </row>
    <row r="61" spans="4:4" x14ac:dyDescent="0.25">
      <c r="D61" s="2" t="s">
        <v>149</v>
      </c>
    </row>
    <row r="62" spans="4:4" x14ac:dyDescent="0.25">
      <c r="D62" s="2" t="s">
        <v>321</v>
      </c>
    </row>
    <row r="63" spans="4:4" x14ac:dyDescent="0.25">
      <c r="D63" s="2" t="s">
        <v>151</v>
      </c>
    </row>
    <row r="64" spans="4:4" x14ac:dyDescent="0.25">
      <c r="D64" s="2" t="s">
        <v>281</v>
      </c>
    </row>
    <row r="65" spans="4:4" x14ac:dyDescent="0.25">
      <c r="D65" s="2" t="s">
        <v>156</v>
      </c>
    </row>
    <row r="66" spans="4:4" x14ac:dyDescent="0.25">
      <c r="D66" s="2" t="s">
        <v>160</v>
      </c>
    </row>
    <row r="67" spans="4:4" x14ac:dyDescent="0.25">
      <c r="D67" s="2" t="s">
        <v>163</v>
      </c>
    </row>
    <row r="68" spans="4:4" x14ac:dyDescent="0.25">
      <c r="D68" s="2" t="s">
        <v>167</v>
      </c>
    </row>
    <row r="69" spans="4:4" x14ac:dyDescent="0.25">
      <c r="D69" s="2" t="s">
        <v>169</v>
      </c>
    </row>
    <row r="70" spans="4:4" x14ac:dyDescent="0.25">
      <c r="D70" s="2" t="s">
        <v>171</v>
      </c>
    </row>
    <row r="71" spans="4:4" x14ac:dyDescent="0.25">
      <c r="D71" s="2" t="s">
        <v>173</v>
      </c>
    </row>
    <row r="72" spans="4:4" x14ac:dyDescent="0.25">
      <c r="D72" s="2" t="s">
        <v>176</v>
      </c>
    </row>
    <row r="73" spans="4:4" x14ac:dyDescent="0.25">
      <c r="D73" s="2" t="s">
        <v>178</v>
      </c>
    </row>
    <row r="74" spans="4:4" x14ac:dyDescent="0.25">
      <c r="D74" s="2" t="s">
        <v>180</v>
      </c>
    </row>
    <row r="75" spans="4:4" x14ac:dyDescent="0.25">
      <c r="D75" s="2" t="s">
        <v>182</v>
      </c>
    </row>
    <row r="76" spans="4:4" x14ac:dyDescent="0.25">
      <c r="D76" s="2" t="s">
        <v>185</v>
      </c>
    </row>
    <row r="77" spans="4:4" x14ac:dyDescent="0.25">
      <c r="D77" s="2" t="s">
        <v>187</v>
      </c>
    </row>
    <row r="78" spans="4:4" x14ac:dyDescent="0.25">
      <c r="D78" s="2" t="s">
        <v>190</v>
      </c>
    </row>
    <row r="79" spans="4:4" x14ac:dyDescent="0.25">
      <c r="D79" s="2" t="s">
        <v>193</v>
      </c>
    </row>
    <row r="80" spans="4:4" x14ac:dyDescent="0.25">
      <c r="D80" s="2" t="s">
        <v>196</v>
      </c>
    </row>
    <row r="81" spans="4:4" x14ac:dyDescent="0.25">
      <c r="D81" s="2" t="s">
        <v>198</v>
      </c>
    </row>
    <row r="82" spans="4:4" x14ac:dyDescent="0.25">
      <c r="D82" s="2" t="s">
        <v>200</v>
      </c>
    </row>
    <row r="83" spans="4:4" x14ac:dyDescent="0.25">
      <c r="D83" s="2" t="s">
        <v>202</v>
      </c>
    </row>
    <row r="84" spans="4:4" x14ac:dyDescent="0.25">
      <c r="D84" s="2" t="s">
        <v>277</v>
      </c>
    </row>
    <row r="85" spans="4:4" x14ac:dyDescent="0.25">
      <c r="D85" s="2" t="s">
        <v>206</v>
      </c>
    </row>
    <row r="86" spans="4:4" x14ac:dyDescent="0.25">
      <c r="D86" s="2" t="s">
        <v>208</v>
      </c>
    </row>
    <row r="87" spans="4:4" x14ac:dyDescent="0.25">
      <c r="D87" s="2" t="s">
        <v>212</v>
      </c>
    </row>
    <row r="88" spans="4:4" x14ac:dyDescent="0.25">
      <c r="D88" s="2" t="s">
        <v>216</v>
      </c>
    </row>
    <row r="89" spans="4:4" x14ac:dyDescent="0.25">
      <c r="D89" s="2" t="s">
        <v>218</v>
      </c>
    </row>
    <row r="90" spans="4:4" x14ac:dyDescent="0.25">
      <c r="D90" s="2" t="s">
        <v>220</v>
      </c>
    </row>
    <row r="91" spans="4:4" x14ac:dyDescent="0.25">
      <c r="D91" s="2" t="s">
        <v>222</v>
      </c>
    </row>
    <row r="92" spans="4:4" x14ac:dyDescent="0.25">
      <c r="D92" s="2" t="s">
        <v>275</v>
      </c>
    </row>
    <row r="93" spans="4:4" x14ac:dyDescent="0.25">
      <c r="D93" s="2" t="s">
        <v>224</v>
      </c>
    </row>
    <row r="94" spans="4:4" x14ac:dyDescent="0.25">
      <c r="D94" s="2" t="s">
        <v>226</v>
      </c>
    </row>
    <row r="95" spans="4:4" x14ac:dyDescent="0.25">
      <c r="D95" s="2" t="s">
        <v>228</v>
      </c>
    </row>
    <row r="96" spans="4:4" x14ac:dyDescent="0.25">
      <c r="D96" s="2" t="s">
        <v>230</v>
      </c>
    </row>
    <row r="97" spans="4:4" x14ac:dyDescent="0.25">
      <c r="D97" s="2" t="s">
        <v>232</v>
      </c>
    </row>
    <row r="98" spans="4:4" x14ac:dyDescent="0.25">
      <c r="D98" s="2" t="s">
        <v>234</v>
      </c>
    </row>
    <row r="99" spans="4:4" x14ac:dyDescent="0.25">
      <c r="D99" s="2" t="s">
        <v>250</v>
      </c>
    </row>
    <row r="100" spans="4:4" x14ac:dyDescent="0.25">
      <c r="D100" s="2" t="s">
        <v>237</v>
      </c>
    </row>
    <row r="101" spans="4:4" x14ac:dyDescent="0.25">
      <c r="D101" s="2" t="s">
        <v>239</v>
      </c>
    </row>
    <row r="102" spans="4:4" x14ac:dyDescent="0.25">
      <c r="D102" s="2" t="s">
        <v>241</v>
      </c>
    </row>
    <row r="103" spans="4:4" x14ac:dyDescent="0.25">
      <c r="D103" s="2" t="s">
        <v>663</v>
      </c>
    </row>
    <row r="104" spans="4:4" x14ac:dyDescent="0.25">
      <c r="D104" s="2" t="s">
        <v>243</v>
      </c>
    </row>
    <row r="105" spans="4:4" x14ac:dyDescent="0.25">
      <c r="D105" s="2" t="s">
        <v>302</v>
      </c>
    </row>
    <row r="106" spans="4:4" x14ac:dyDescent="0.25">
      <c r="D106" s="2" t="s">
        <v>80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DATOS_ANS</vt:lpstr>
      <vt:lpstr>RESPONSABLE</vt:lpstr>
      <vt:lpstr>DASHBOARD_ANS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Gaviria</dc:creator>
  <cp:lastModifiedBy>Hector Alejandro Gaviria</cp:lastModifiedBy>
  <dcterms:created xsi:type="dcterms:W3CDTF">2025-11-08T21:59:13Z</dcterms:created>
  <dcterms:modified xsi:type="dcterms:W3CDTF">2026-03-04T14:57:32Z</dcterms:modified>
</cp:coreProperties>
</file>